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NOVIEMBRE\"/>
    </mc:Choice>
  </mc:AlternateContent>
  <bookViews>
    <workbookView xWindow="0" yWindow="0" windowWidth="27555" windowHeight="13020" activeTab="9"/>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externalReferences>
    <externalReference r:id="rId12"/>
  </externalReferences>
  <definedNames>
    <definedName name="_xlnm._FilterDatabase" localSheetId="9" hidden="1">CDI!$A$8:$H$89</definedName>
    <definedName name="_xlnm._FilterDatabase" localSheetId="6" hidden="1">'CUT ME'!$A$8:$Q$513</definedName>
    <definedName name="_xlnm._FilterDatabase" localSheetId="5" hidden="1">'CUT MN'!$A$8:$P$8056</definedName>
    <definedName name="_xlnm._FilterDatabase" localSheetId="10" hidden="1">LISTA!$A$12:$AJ$614</definedName>
    <definedName name="_xlnm._FilterDatabase" localSheetId="3" hidden="1">RESUMEN!$A$10:$AL$614</definedName>
    <definedName name="_xlnm._FilterDatabase" localSheetId="8" hidden="1">'TRL ME'!$A$8:$Q$10</definedName>
    <definedName name="_xlnm._FilterDatabase" localSheetId="7" hidden="1">'TRL MN'!$A$8:$O$89</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CDI!$A$1:$H$91</definedName>
    <definedName name="_xlnm.Print_Area" localSheetId="1">CONCEPTOS!$A$1:$B$46</definedName>
    <definedName name="_xlnm.Print_Area" localSheetId="4">CONCEPTOS.!$A$1:$C$50</definedName>
    <definedName name="_xlnm.Print_Area" localSheetId="6">'CUT ME'!$A$1:$Q$515</definedName>
    <definedName name="_xlnm.Print_Area" localSheetId="5">'CUT MN'!$A$1:$P$8058</definedName>
    <definedName name="_xlnm.Print_Area" localSheetId="0">'FORM. 9'!$A$1:$AF$58</definedName>
    <definedName name="_xlnm.Print_Area" localSheetId="10">LISTA!$A$1:$AJ$617</definedName>
    <definedName name="_xlnm.Print_Area" localSheetId="3">RESUMEN!$A$1:$AL$617</definedName>
    <definedName name="_xlnm.Print_Area" localSheetId="7">'TRL MN'!$A$1:$O$91</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MN'!#REF!</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G91" i="21" l="1"/>
  <c r="F91" i="21"/>
  <c r="E91" i="21"/>
  <c r="D91" i="21"/>
  <c r="N91" i="19"/>
  <c r="M91"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9" i="19"/>
  <c r="P515" i="26"/>
  <c r="O515" i="26"/>
  <c r="N515" i="26"/>
  <c r="M515" i="26"/>
  <c r="O8058" i="25"/>
  <c r="N8058" i="25"/>
  <c r="B614" i="8" l="1"/>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A6" i="8" l="1"/>
  <c r="A5" i="8"/>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70" i="21"/>
  <c r="A5" i="21"/>
  <c r="A4" i="21"/>
  <c r="A5" i="20"/>
  <c r="A4" i="20"/>
  <c r="A5" i="19"/>
  <c r="A4" i="19"/>
  <c r="A5" i="26"/>
  <c r="A4" i="26"/>
  <c r="F12" i="3" l="1"/>
  <c r="P12" i="20" l="1"/>
  <c r="O12" i="20"/>
  <c r="N12" i="20"/>
  <c r="M12" i="20"/>
  <c r="AL88" i="8" l="1"/>
  <c r="AL614" i="8" l="1"/>
  <c r="AL42" i="8" l="1"/>
  <c r="AL209" i="8"/>
  <c r="AL345" i="8"/>
  <c r="AL12" i="8"/>
  <c r="AL20" i="8"/>
  <c r="AL28" i="8"/>
  <c r="F616" i="8"/>
  <c r="N616" i="8"/>
  <c r="V616" i="8"/>
  <c r="AD616" i="8"/>
  <c r="AL38" i="8"/>
  <c r="AL48" i="8"/>
  <c r="AL223" i="8"/>
  <c r="AL228" i="8"/>
  <c r="AL77" i="8"/>
  <c r="AL47" i="8"/>
  <c r="AL154" i="8"/>
  <c r="AL158" i="8"/>
  <c r="AL113" i="8"/>
  <c r="AL166" i="8"/>
  <c r="AL53" i="8"/>
  <c r="Q616" i="8"/>
  <c r="S616" i="8"/>
  <c r="AA616" i="8"/>
  <c r="AI616" i="8"/>
  <c r="AL17" i="8"/>
  <c r="AL19" i="8"/>
  <c r="AL25" i="8"/>
  <c r="AL27" i="8"/>
  <c r="AL33" i="8"/>
  <c r="AL37" i="8"/>
  <c r="AL41" i="8"/>
  <c r="AL109" i="8"/>
  <c r="AL127" i="8"/>
  <c r="AL237" i="8"/>
  <c r="AL86" i="8"/>
  <c r="AL190" i="8"/>
  <c r="AG616" i="8"/>
  <c r="K616" i="8"/>
  <c r="D616" i="8"/>
  <c r="L616" i="8"/>
  <c r="T616" i="8"/>
  <c r="AB616" i="8"/>
  <c r="AJ616" i="8"/>
  <c r="E616" i="8"/>
  <c r="M616" i="8"/>
  <c r="U616" i="8"/>
  <c r="AC616" i="8"/>
  <c r="AK616" i="8"/>
  <c r="G616" i="8"/>
  <c r="O616" i="8"/>
  <c r="W616" i="8"/>
  <c r="AE616" i="8"/>
  <c r="AL13" i="8"/>
  <c r="AL15" i="8"/>
  <c r="AL18" i="8"/>
  <c r="AL21" i="8"/>
  <c r="AL23" i="8"/>
  <c r="AL29" i="8"/>
  <c r="AL31" i="8"/>
  <c r="H616" i="8"/>
  <c r="P616" i="8"/>
  <c r="X616" i="8"/>
  <c r="AF616" i="8"/>
  <c r="AL32" i="8"/>
  <c r="I616" i="8"/>
  <c r="Y616" i="8"/>
  <c r="J616" i="8"/>
  <c r="R616" i="8"/>
  <c r="Z616" i="8"/>
  <c r="AH616" i="8"/>
  <c r="AL14" i="8"/>
  <c r="AL16" i="8"/>
  <c r="AL22" i="8"/>
  <c r="AL24" i="8"/>
  <c r="AL26" i="8"/>
  <c r="AL34" i="8"/>
  <c r="AL36" i="8"/>
  <c r="AL39" i="8"/>
  <c r="AL149" i="8"/>
  <c r="AL111" i="8"/>
  <c r="AL236" i="8"/>
  <c r="AL110" i="8"/>
  <c r="AL135" i="8"/>
  <c r="AL72" i="8"/>
  <c r="AL68" i="8"/>
  <c r="AL205" i="8"/>
  <c r="AL186" i="8"/>
  <c r="AL85" i="8"/>
  <c r="AL203" i="8"/>
  <c r="AL126" i="8"/>
  <c r="AL169" i="8"/>
  <c r="AL119" i="8"/>
  <c r="AL93" i="8"/>
  <c r="AL96" i="8"/>
  <c r="AL162" i="8"/>
  <c r="AL87" i="8"/>
  <c r="AL94" i="8"/>
  <c r="AL103" i="8"/>
  <c r="AL100" i="8"/>
  <c r="AL155" i="8"/>
  <c r="AL198" i="8"/>
  <c r="AL122" i="8"/>
  <c r="AL227" i="8"/>
  <c r="AL120" i="8"/>
  <c r="AL52" i="8"/>
  <c r="AL54" i="8"/>
  <c r="AL136" i="8"/>
  <c r="AL78" i="8"/>
  <c r="AL123" i="8"/>
  <c r="AL213" i="8"/>
  <c r="AL207" i="8"/>
  <c r="AL214" i="8"/>
  <c r="AL217" i="8"/>
  <c r="AL55" i="8"/>
  <c r="AL147" i="8"/>
  <c r="AL148" i="8"/>
  <c r="AL222" i="8"/>
  <c r="AL150" i="8"/>
  <c r="AL138" i="8"/>
  <c r="AL92" i="8"/>
  <c r="AL146" i="8"/>
  <c r="AL193" i="8"/>
  <c r="AL128" i="8"/>
  <c r="AL70" i="8"/>
  <c r="AL212" i="8"/>
  <c r="AL216" i="8"/>
  <c r="AL167" i="8"/>
  <c r="AL171" i="8"/>
  <c r="AL172" i="8"/>
  <c r="AL173" i="8"/>
  <c r="AL175" i="8"/>
  <c r="AL144" i="8"/>
  <c r="AL51" i="8"/>
  <c r="AL84" i="8"/>
  <c r="AL151" i="8"/>
  <c r="AL118" i="8"/>
  <c r="AL139" i="8"/>
  <c r="AL97" i="8"/>
  <c r="AL197" i="8"/>
  <c r="AL116" i="8"/>
  <c r="AL163" i="8"/>
  <c r="AL153" i="8"/>
  <c r="AL82" i="8"/>
  <c r="AL206" i="8"/>
  <c r="AL129" i="8"/>
  <c r="AL95" i="8"/>
  <c r="AL107" i="8"/>
  <c r="AL112" i="8"/>
  <c r="AL73" i="8"/>
  <c r="AL187" i="8"/>
  <c r="AL185" i="8"/>
  <c r="AL69" i="8"/>
  <c r="AL221" i="8"/>
  <c r="AL83" i="8"/>
  <c r="AL164" i="8"/>
  <c r="AL215" i="8"/>
  <c r="AL91" i="8"/>
  <c r="AL196" i="8"/>
  <c r="AL239" i="8"/>
  <c r="AL300" i="8"/>
  <c r="AL339" i="8"/>
  <c r="AL340" i="8"/>
  <c r="AL465" i="8"/>
  <c r="AL607" i="8"/>
  <c r="AL612"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3" i="8"/>
  <c r="AL611" i="8"/>
  <c r="AL610" i="8"/>
  <c r="AL609" i="8"/>
  <c r="AL608" i="8"/>
  <c r="AL606"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4"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4" i="8"/>
  <c r="AL343" i="8"/>
  <c r="AL342" i="8"/>
  <c r="AL341" i="8"/>
  <c r="AL338"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299"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8" i="8"/>
  <c r="AL235" i="8"/>
  <c r="AL234" i="8"/>
  <c r="AL233" i="8"/>
  <c r="AL232" i="8"/>
  <c r="AL231" i="8"/>
  <c r="AL230" i="8"/>
  <c r="AL229" i="8"/>
  <c r="AL201" i="8"/>
  <c r="AL220" i="8"/>
  <c r="AL219" i="8"/>
  <c r="AL218" i="8"/>
  <c r="AL224" i="8"/>
  <c r="AL208" i="8"/>
  <c r="AL211" i="8"/>
  <c r="AL210" i="8"/>
  <c r="AL204" i="8"/>
  <c r="AL202" i="8"/>
  <c r="AL199" i="8"/>
  <c r="AL195" i="8"/>
  <c r="AL194" i="8"/>
  <c r="AL189" i="8"/>
  <c r="AL188" i="8"/>
  <c r="AL184" i="8"/>
  <c r="AL183" i="8"/>
  <c r="AL182" i="8"/>
  <c r="AL181" i="8"/>
  <c r="AL180" i="8"/>
  <c r="AL179" i="8"/>
  <c r="AL178" i="8"/>
  <c r="AL177" i="8"/>
  <c r="AL176" i="8"/>
  <c r="AL174" i="8"/>
  <c r="AL170" i="8"/>
  <c r="AL165" i="8"/>
  <c r="AL192" i="8"/>
  <c r="AL161" i="8"/>
  <c r="AL160" i="8"/>
  <c r="AL168" i="8"/>
  <c r="AL156" i="8"/>
  <c r="AL152" i="8"/>
  <c r="AL145" i="8"/>
  <c r="AL143" i="8"/>
  <c r="AL142" i="8"/>
  <c r="AL141" i="8"/>
  <c r="AL140" i="8"/>
  <c r="AL134" i="8"/>
  <c r="AL133" i="8"/>
  <c r="AL132" i="8"/>
  <c r="AL131" i="8"/>
  <c r="AL130" i="8"/>
  <c r="AL125" i="8"/>
  <c r="AL124" i="8"/>
  <c r="AL121" i="8"/>
  <c r="AL157" i="8"/>
  <c r="AL159" i="8"/>
  <c r="AL117" i="8"/>
  <c r="AL115" i="8"/>
  <c r="AL114" i="8"/>
  <c r="AL225" i="8"/>
  <c r="AL191" i="8"/>
  <c r="AL108" i="8"/>
  <c r="AL106" i="8"/>
  <c r="AL105" i="8"/>
  <c r="AL104" i="8"/>
  <c r="AL226" i="8"/>
  <c r="AL102" i="8"/>
  <c r="AL101" i="8"/>
  <c r="AL99" i="8"/>
  <c r="AL98" i="8"/>
  <c r="AL90" i="8"/>
  <c r="AL89" i="8"/>
  <c r="AL81" i="8"/>
  <c r="AL80" i="8"/>
  <c r="AL79" i="8"/>
  <c r="AL76" i="8"/>
  <c r="AL75" i="8"/>
  <c r="AL74" i="8"/>
  <c r="AL200" i="8"/>
  <c r="AL71" i="8"/>
  <c r="AL137" i="8"/>
  <c r="AL67" i="8"/>
  <c r="AL66" i="8"/>
  <c r="AL65" i="8"/>
  <c r="AL64" i="8"/>
  <c r="AL63" i="8"/>
  <c r="AL62" i="8"/>
  <c r="AL61" i="8"/>
  <c r="AL60" i="8"/>
  <c r="AL59" i="8"/>
  <c r="AL58" i="8"/>
  <c r="AL57" i="8"/>
  <c r="AL56" i="8"/>
  <c r="AL50" i="8"/>
  <c r="AL49" i="8"/>
  <c r="AL46" i="8"/>
  <c r="AL45" i="8"/>
  <c r="AL44" i="8"/>
  <c r="AL43" i="8"/>
  <c r="AL40" i="8"/>
  <c r="AL35" i="8"/>
  <c r="AL30" i="8"/>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 i="3" l="1"/>
  <c r="B204" i="9"/>
  <c r="B151" i="9"/>
  <c r="AL11" i="8" l="1"/>
  <c r="AL616" i="8" s="1"/>
  <c r="B607" i="9" l="1"/>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<sst xmlns="http://schemas.openxmlformats.org/spreadsheetml/2006/main" count="48939" uniqueCount="17397">
  <si>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</si>
  <si>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</si>
  <si>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</si>
  <si>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</si>
  <si>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</si>
  <si>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</si>
  <si>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</si>
  <si>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</si>
  <si>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</si>
  <si>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</si>
  <si>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</si>
  <si>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</si>
  <si>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</si>
  <si>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</si>
  <si>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</si>
  <si>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</si>
  <si>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</si>
  <si>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</si>
  <si>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</si>
  <si>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</si>
  <si>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</si>
  <si>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</si>
  <si>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</si>
  <si>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</si>
  <si>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</si>
  <si>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</si>
  <si>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</si>
  <si>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</si>
  <si>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</si>
  <si>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</si>
  <si>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</si>
  <si>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</si>
  <si>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</si>
  <si>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</si>
  <si>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</si>
  <si>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</si>
  <si>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</si>
  <si>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</si>
  <si>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</si>
  <si>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</si>
  <si>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</si>
  <si>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</si>
  <si>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</si>
  <si>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</si>
  <si>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</si>
  <si>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</si>
  <si>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</si>
  <si>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</si>
  <si>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</si>
  <si>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</si>
  <si>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</si>
  <si>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</si>
  <si>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</si>
  <si>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</si>
  <si>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</si>
  <si>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</si>
  <si>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</si>
  <si>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</si>
  <si>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</si>
  <si>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</si>
  <si>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</si>
  <si>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</si>
  <si>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</si>
  <si>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</si>
  <si>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</si>
  <si>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</si>
  <si>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</si>
  <si>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</si>
  <si>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</si>
  <si>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</si>
  <si>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</si>
  <si>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</si>
  <si>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</si>
  <si>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</si>
  <si>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</si>
  <si>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</si>
  <si>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</si>
  <si>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</si>
  <si>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</si>
  <si>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</si>
  <si>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</si>
  <si>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</si>
  <si>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</si>
  <si>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</si>
  <si>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</si>
  <si>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</si>
  <si>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</si>
  <si>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</si>
  <si>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</si>
  <si>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</si>
  <si>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</si>
  <si>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</si>
  <si>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</si>
  <si>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</si>
  <si>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</si>
  <si>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</si>
  <si>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</si>
  <si>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</si>
  <si>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</si>
  <si>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</si>
  <si>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</si>
  <si>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</si>
  <si>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</si>
  <si>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</si>
  <si>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</si>
  <si>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</si>
  <si>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</si>
  <si>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</si>
  <si>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</si>
  <si>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</si>
  <si>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</si>
  <si>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</si>
  <si>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</si>
  <si>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</si>
  <si>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</si>
  <si>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</si>
  <si>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</si>
  <si>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</si>
  <si>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</si>
  <si>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</si>
  <si>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</si>
  <si>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</si>
  <si>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</si>
  <si>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</si>
  <si>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</si>
  <si>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</si>
  <si>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</si>
  <si>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</si>
  <si>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</si>
  <si>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</si>
  <si>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</si>
  <si>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</si>
  <si>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</si>
  <si>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</si>
  <si>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</si>
  <si>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</si>
  <si>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</si>
  <si>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</si>
  <si>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</si>
  <si>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</si>
  <si>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</si>
  <si>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</si>
  <si>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</si>
  <si>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</si>
  <si>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</si>
  <si>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</si>
  <si>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</si>
  <si>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</si>
  <si>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</si>
  <si>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</si>
  <si>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</si>
  <si>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</si>
  <si>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</si>
  <si>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</si>
  <si>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</si>
  <si>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</si>
  <si>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</si>
  <si>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</si>
  <si>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</si>
  <si>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</si>
  <si>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</si>
  <si>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</si>
  <si>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</si>
  <si>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</si>
  <si>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</si>
  <si>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</si>
  <si>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</si>
  <si>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</si>
  <si>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</si>
  <si>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</si>
  <si>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</si>
  <si>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</si>
  <si>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</si>
  <si>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</si>
  <si>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</si>
  <si>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</si>
  <si>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</si>
  <si>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</si>
  <si>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</si>
  <si>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</si>
  <si>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</si>
  <si>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</si>
  <si>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</si>
  <si>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</si>
  <si>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</si>
  <si>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</si>
  <si>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</si>
  <si>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</si>
  <si>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</si>
  <si>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</si>
  <si>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</si>
  <si>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</si>
  <si>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</si>
  <si>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</si>
  <si>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</si>
  <si>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</si>
  <si>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</si>
  <si>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</si>
  <si>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</si>
  <si>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</si>
  <si>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</si>
  <si>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</si>
  <si>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</si>
  <si>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</si>
  <si>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</si>
  <si>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</si>
  <si>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</si>
  <si>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</si>
  <si>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</si>
  <si>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</si>
  <si>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</si>
  <si>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</si>
  <si>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</si>
  <si>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</si>
  <si>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</si>
  <si>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</si>
  <si>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</si>
  <si>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</si>
  <si>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</si>
  <si>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</si>
  <si>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</si>
  <si>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</si>
  <si>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</si>
  <si>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</si>
  <si>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</si>
  <si>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</si>
  <si>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</si>
  <si>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</si>
  <si>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</si>
  <si>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</si>
  <si>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</si>
  <si>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</si>
  <si>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</si>
  <si>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</si>
  <si>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</si>
  <si>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</si>
  <si>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</si>
  <si>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</si>
  <si>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</si>
  <si>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</si>
  <si>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</si>
  <si>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</si>
  <si>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</si>
  <si>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</si>
  <si>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</si>
  <si>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</si>
  <si>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</si>
  <si>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</si>
  <si>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</si>
  <si>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</si>
  <si>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</si>
  <si>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</si>
  <si>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</si>
  <si>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</si>
  <si>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</si>
  <si>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</si>
  <si>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</si>
  <si>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</si>
  <si>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</si>
  <si>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</si>
  <si>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</si>
  <si>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</si>
  <si>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</si>
  <si>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</si>
  <si>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</si>
  <si>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</si>
  <si>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</si>
  <si>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</si>
  <si>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</si>
  <si>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</si>
  <si>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</si>
  <si>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</si>
  <si>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</si>
  <si>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</si>
  <si>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</si>
  <si>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</si>
  <si>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</si>
  <si>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</si>
  <si>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</si>
  <si>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</si>
  <si>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</si>
  <si>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</si>
  <si>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</si>
  <si>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</si>
  <si>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</si>
  <si>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</si>
  <si>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</si>
  <si>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</si>
  <si>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</si>
  <si>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</si>
  <si>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</si>
  <si>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</si>
  <si>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</si>
  <si>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</si>
  <si>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</si>
  <si>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</si>
  <si>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</si>
  <si>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</si>
  <si>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</si>
  <si>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</si>
  <si>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</si>
  <si>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</si>
  <si>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</si>
  <si>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</si>
  <si>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</si>
  <si>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</si>
  <si>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</si>
  <si>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</si>
  <si>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</si>
  <si>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</si>
  <si>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</si>
  <si>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</si>
  <si>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</si>
  <si>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</si>
  <si>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</si>
  <si>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</si>
  <si>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</si>
  <si>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</si>
  <si>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</si>
  <si>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</si>
  <si>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</si>
  <si>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</si>
  <si>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</si>
  <si>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</si>
  <si>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</si>
  <si>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</si>
  <si>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</si>
  <si>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</si>
  <si>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</si>
  <si>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</si>
  <si>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</si>
  <si>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</si>
  <si>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</si>
  <si>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</si>
  <si>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</si>
  <si>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</si>
  <si>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</si>
  <si>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</si>
  <si>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</si>
  <si>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</si>
  <si>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</si>
  <si>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</si>
  <si>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</si>
  <si>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</si>
  <si>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</si>
  <si>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</si>
  <si>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</si>
  <si>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</si>
  <si>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</si>
  <si>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</si>
  <si>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</si>
  <si>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</si>
  <si>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</si>
  <si>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</si>
  <si>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</si>
  <si>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</si>
  <si>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</si>
  <si>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</si>
  <si>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</si>
  <si>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</si>
  <si>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</si>
  <si>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</si>
  <si>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</si>
  <si>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</si>
  <si>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</si>
  <si>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</si>
  <si>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</si>
  <si>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</si>
  <si>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</si>
  <si>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</si>
  <si>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</si>
  <si>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</si>
  <si>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</si>
  <si>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</si>
  <si>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</si>
  <si>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</si>
  <si>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</si>
  <si>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</si>
  <si>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</si>
  <si>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</si>
  <si>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</si>
  <si>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</si>
  <si>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</si>
  <si>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</si>
  <si>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</si>
  <si>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</si>
  <si>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</si>
  <si>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</si>
  <si>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</si>
  <si>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</si>
  <si>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</si>
  <si>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</si>
  <si>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</si>
  <si>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</si>
  <si>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</si>
  <si>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</si>
  <si>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</si>
  <si>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</si>
  <si>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</si>
  <si>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</si>
  <si>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</si>
  <si>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</si>
  <si>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</si>
  <si>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</si>
  <si>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</si>
  <si>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</si>
  <si>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</si>
  <si>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</si>
  <si>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</si>
  <si>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</si>
  <si>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</si>
  <si>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</si>
  <si>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</si>
  <si>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</si>
  <si>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</si>
  <si>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</si>
  <si>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</si>
  <si>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</si>
  <si>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</si>
  <si>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</si>
  <si>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</si>
  <si>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</si>
  <si>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</si>
  <si>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</si>
  <si>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</si>
  <si>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</si>
  <si>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</si>
  <si>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</si>
  <si>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</si>
  <si>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</si>
  <si>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</si>
  <si>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</si>
  <si>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</si>
  <si>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</si>
  <si>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</si>
  <si>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</si>
  <si>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</si>
  <si>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</si>
  <si>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</si>
  <si>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</si>
  <si>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</si>
  <si>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</si>
  <si>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</si>
  <si>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</si>
  <si>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</si>
  <si>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</si>
  <si>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</si>
  <si>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</si>
  <si>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</si>
  <si>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</si>
  <si>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</si>
  <si>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</si>
  <si>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</si>
  <si>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</si>
  <si>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</si>
  <si>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</si>
  <si>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</si>
  <si>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</si>
  <si>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</si>
  <si>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</si>
  <si>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</si>
  <si>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</si>
  <si>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</si>
  <si>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</si>
  <si>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</si>
  <si>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</si>
  <si>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</si>
  <si>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</si>
  <si>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</si>
  <si>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</si>
  <si>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</si>
  <si>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</si>
  <si>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</si>
  <si>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</si>
  <si>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</si>
  <si>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</si>
  <si>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</si>
  <si>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</si>
  <si>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</si>
  <si>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</si>
  <si>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</si>
  <si>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</si>
  <si>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</si>
  <si>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</si>
  <si>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</si>
  <si>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</si>
  <si>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</si>
  <si>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</si>
  <si>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</si>
  <si>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</si>
  <si>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</si>
  <si>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</si>
  <si>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</si>
  <si>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</si>
  <si>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</si>
  <si>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</si>
  <si>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</si>
  <si>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</si>
  <si>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</si>
  <si>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</si>
  <si>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</si>
  <si>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</si>
  <si>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</si>
  <si>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</si>
  <si>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</si>
  <si>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</si>
  <si>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</si>
  <si>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</si>
  <si>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</si>
  <si>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</si>
  <si>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</si>
  <si>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</si>
  <si>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</si>
  <si>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</si>
  <si>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</si>
  <si>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</si>
  <si>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</si>
  <si>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</si>
  <si>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</si>
  <si>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</si>
  <si>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</si>
  <si>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</si>
  <si>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</si>
  <si>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</si>
  <si>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</si>
  <si>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</si>
  <si>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</si>
  <si>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</si>
  <si>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</si>
  <si>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</si>
  <si>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</si>
  <si>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</si>
  <si>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</si>
  <si>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</si>
  <si>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</si>
  <si>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</si>
  <si>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</si>
  <si>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</si>
  <si>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</si>
  <si>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</si>
  <si>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</si>
  <si>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</si>
  <si>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</si>
  <si>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</si>
  <si>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</si>
  <si>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</si>
  <si>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</si>
  <si>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</si>
  <si>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</si>
  <si>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</si>
  <si>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</si>
  <si>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</si>
  <si>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</si>
  <si>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</si>
  <si>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</si>
  <si>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</si>
  <si>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</si>
  <si>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</si>
  <si>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</si>
  <si>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</si>
  <si>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</si>
  <si>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</si>
  <si>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</si>
  <si>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</si>
  <si>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</si>
  <si>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</si>
  <si>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</si>
  <si>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</si>
  <si>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</si>
  <si>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</si>
  <si>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</si>
  <si>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</si>
  <si>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</si>
  <si>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</si>
  <si>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</si>
  <si>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</si>
  <si>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</si>
  <si>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</si>
  <si>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</si>
  <si>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</si>
  <si>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</si>
  <si>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</si>
  <si>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</si>
  <si>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</si>
  <si>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</si>
  <si>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</si>
  <si>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</si>
  <si>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</si>
  <si>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</si>
  <si>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</si>
  <si>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</si>
  <si>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</si>
  <si>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</si>
  <si>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</si>
  <si>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</si>
  <si>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</si>
  <si>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</si>
  <si>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</si>
  <si>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</si>
  <si>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</si>
  <si>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</si>
  <si>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</si>
  <si>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</si>
  <si>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</si>
  <si>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</si>
  <si>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</si>
  <si>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</si>
  <si>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</si>
  <si>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</si>
  <si>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</si>
  <si>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</si>
  <si>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</si>
  <si>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</si>
  <si>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</si>
  <si>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</si>
  <si>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</si>
  <si>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</si>
  <si>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</si>
  <si>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</si>
  <si>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</si>
  <si>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</si>
  <si>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</si>
  <si>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</si>
  <si>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</si>
  <si>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</si>
  <si>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</si>
  <si>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</si>
  <si>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</si>
  <si>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</si>
  <si>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</si>
  <si>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</si>
  <si>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</si>
  <si>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</si>
  <si>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</si>
  <si>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</si>
  <si>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</si>
  <si>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</si>
  <si>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</si>
  <si>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</si>
  <si>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</si>
  <si>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</si>
  <si>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</si>
  <si>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</si>
  <si>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</si>
  <si>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</si>
  <si>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</si>
  <si>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</si>
  <si>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</si>
  <si>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</si>
  <si>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</si>
  <si>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</si>
  <si>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</si>
  <si>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</si>
  <si>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</si>
  <si>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</si>
  <si>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</si>
  <si>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</si>
  <si>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</si>
  <si>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</si>
  <si>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</si>
  <si>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</si>
  <si>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</si>
  <si>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</si>
  <si>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</si>
  <si>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</si>
  <si>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</si>
  <si>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</si>
  <si>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</si>
  <si>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</si>
  <si>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</si>
  <si>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</si>
  <si>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</si>
  <si>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</si>
  <si>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</si>
  <si>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</si>
  <si>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</si>
  <si>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</si>
  <si>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</si>
  <si>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</si>
  <si>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</si>
  <si>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</si>
  <si>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</si>
  <si>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</si>
  <si>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</si>
  <si>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</si>
  <si>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</si>
  <si>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</si>
  <si>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</si>
  <si>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</si>
  <si>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</si>
  <si>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</si>
  <si>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</si>
  <si>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</si>
  <si>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</si>
  <si>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</si>
  <si>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</si>
  <si>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</si>
  <si>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</si>
  <si>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</si>
  <si>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</si>
  <si>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</si>
  <si>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</si>
  <si>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</si>
  <si>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</si>
  <si>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</si>
  <si>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</si>
  <si>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</si>
  <si>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</si>
  <si>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</si>
  <si>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</si>
  <si>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</si>
  <si>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</si>
  <si>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</si>
  <si>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</si>
  <si>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</si>
  <si>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</si>
  <si>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</si>
  <si>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</si>
  <si>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</si>
  <si>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</si>
  <si>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</si>
  <si>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</si>
  <si>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</si>
  <si>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</si>
  <si>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</si>
  <si>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</si>
  <si>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</si>
  <si>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</si>
  <si>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</si>
  <si>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</si>
  <si>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</si>
  <si>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</si>
  <si>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</si>
  <si>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</si>
  <si>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</si>
  <si>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</si>
  <si>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</si>
  <si>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</si>
  <si>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</si>
  <si>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</si>
  <si>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</si>
  <si>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</si>
  <si>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</si>
  <si>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</si>
  <si>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</si>
  <si>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</si>
  <si>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</si>
  <si>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</si>
  <si>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</si>
  <si>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</si>
  <si>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</si>
  <si>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</si>
  <si>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</si>
  <si>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</si>
  <si>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</si>
  <si>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</si>
  <si>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</si>
  <si>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</si>
  <si>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</si>
  <si>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</si>
  <si>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</si>
  <si>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</si>
  <si>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</si>
  <si>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</si>
  <si>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</si>
  <si>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</si>
  <si>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</si>
  <si>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</si>
  <si>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</si>
  <si>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</si>
  <si>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</si>
  <si>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</si>
  <si>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</si>
  <si>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</si>
  <si>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</si>
  <si>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</si>
  <si>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</si>
  <si>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</si>
  <si>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</si>
  <si>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</si>
  <si>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</si>
  <si>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</si>
  <si>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</si>
  <si>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</si>
  <si>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</si>
  <si>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</si>
  <si>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</si>
  <si>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</si>
  <si>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</si>
  <si>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</si>
  <si>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</si>
  <si>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</si>
  <si>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</si>
  <si>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</si>
  <si>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</si>
  <si>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</si>
  <si>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</si>
  <si>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</si>
  <si>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</si>
  <si>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</si>
  <si>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</si>
  <si>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</si>
  <si>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</si>
  <si>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</si>
  <si>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</si>
  <si>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</si>
  <si>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</si>
  <si>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</si>
  <si>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</si>
  <si>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</si>
  <si>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</si>
  <si>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</si>
  <si>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</si>
  <si>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</si>
  <si>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</si>
  <si>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</si>
  <si>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</si>
  <si>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</si>
  <si>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</si>
  <si>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</si>
  <si>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</si>
  <si>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</si>
  <si>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</si>
  <si>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</si>
  <si>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</si>
  <si>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</si>
  <si>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</si>
  <si>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</si>
  <si>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</si>
  <si>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</si>
  <si>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</si>
  <si>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</si>
  <si>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</si>
  <si>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</si>
  <si>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</si>
  <si>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</si>
  <si>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</si>
  <si>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</si>
  <si>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</si>
  <si>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</si>
  <si>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</si>
  <si>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</si>
  <si>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</si>
  <si>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</si>
  <si>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</si>
  <si>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</si>
  <si>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</si>
  <si>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</si>
  <si>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</si>
  <si>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</si>
  <si>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</si>
  <si>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</si>
  <si>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</si>
  <si>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</si>
  <si>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</si>
  <si>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</si>
  <si>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</si>
  <si>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</si>
  <si>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</si>
  <si>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</si>
  <si>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</si>
  <si>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</si>
  <si>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</si>
  <si>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</si>
  <si>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</si>
  <si>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</si>
  <si>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</si>
  <si>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</si>
  <si>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</si>
  <si>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</si>
  <si>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</si>
  <si>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</si>
  <si>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</si>
  <si>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</si>
  <si>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</si>
  <si>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</si>
  <si>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</si>
  <si>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</si>
  <si>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</si>
  <si>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</si>
  <si>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</si>
  <si>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</si>
  <si>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</si>
  <si>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</si>
  <si>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</si>
  <si>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</si>
  <si>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</si>
  <si>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</si>
  <si>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</si>
  <si>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</si>
  <si>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</si>
  <si>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</si>
  <si>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</si>
  <si>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</si>
  <si>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</si>
  <si>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</si>
  <si>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</si>
  <si>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</si>
  <si>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</si>
  <si>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</si>
  <si>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</si>
  <si>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</si>
  <si>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</si>
  <si>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</si>
  <si>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</si>
  <si>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</si>
  <si>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</si>
  <si>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</si>
  <si>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</si>
  <si>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</si>
  <si>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</si>
  <si>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</si>
  <si>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</si>
  <si>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</si>
  <si>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</si>
  <si>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</si>
  <si>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</si>
  <si>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</si>
  <si>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</si>
  <si>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</si>
  <si>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</si>
  <si>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</si>
  <si>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</si>
  <si>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</si>
  <si>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</si>
  <si>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</si>
  <si>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</si>
  <si>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</si>
  <si>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</si>
  <si>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</si>
  <si>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</si>
  <si>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</si>
  <si>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</si>
  <si>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</si>
  <si>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</si>
  <si>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</si>
  <si>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</si>
  <si>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</si>
  <si>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</si>
  <si>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</si>
  <si>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</si>
  <si>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</si>
  <si>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</si>
  <si>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</si>
  <si>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</si>
  <si>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</si>
  <si>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</si>
  <si>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</si>
  <si>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</si>
  <si>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</si>
  <si>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</si>
  <si>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</si>
  <si>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</si>
  <si>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</si>
  <si>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</si>
  <si>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</si>
  <si>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</si>
  <si>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</si>
  <si>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</si>
  <si>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</si>
  <si>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</si>
  <si>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</si>
  <si>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</si>
  <si>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</si>
  <si>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</si>
  <si>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</si>
  <si>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</si>
  <si>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</si>
  <si>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</si>
  <si>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</si>
  <si>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</si>
  <si>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</si>
  <si>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</si>
  <si>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</si>
  <si>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</si>
  <si>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</si>
  <si>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</si>
  <si>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</si>
  <si>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</si>
  <si>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</si>
  <si>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</si>
  <si>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</si>
  <si>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</si>
  <si>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</si>
  <si>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</si>
  <si>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</si>
  <si>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</si>
  <si>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</si>
  <si>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</si>
  <si>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</si>
  <si>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</si>
  <si>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</si>
  <si>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</si>
  <si>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</si>
  <si>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</si>
  <si>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</si>
  <si>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</si>
  <si>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</si>
  <si>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</si>
  <si>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</si>
  <si>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</si>
  <si>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</si>
  <si>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</si>
  <si>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</si>
  <si>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</si>
  <si>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</si>
  <si>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</si>
  <si>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</si>
  <si>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</si>
  <si>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</si>
  <si>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</si>
  <si>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</si>
  <si>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</si>
  <si>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</si>
  <si>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</si>
  <si>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</si>
  <si>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</si>
  <si>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</si>
  <si>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</si>
  <si>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</si>
  <si>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</si>
  <si>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</si>
  <si>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</si>
  <si>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</si>
  <si>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</si>
  <si>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</si>
  <si>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</si>
  <si>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</si>
  <si>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</si>
  <si>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</si>
  <si>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</si>
  <si>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</si>
  <si>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</si>
  <si>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</si>
  <si>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</si>
  <si>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</si>
  <si>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</si>
  <si>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</si>
  <si>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</si>
  <si>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</si>
  <si>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</si>
  <si>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</si>
  <si>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</si>
  <si>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</si>
  <si>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</si>
  <si>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</si>
  <si>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</si>
  <si>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</si>
  <si>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</si>
  <si>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</si>
  <si>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</si>
  <si>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</si>
  <si>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</si>
  <si>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</si>
  <si>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</si>
  <si>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</si>
  <si>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</si>
  <si>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</si>
  <si>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</si>
  <si>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</si>
  <si>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</si>
  <si>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</si>
  <si>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</si>
  <si>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</si>
  <si>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</si>
  <si>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</si>
  <si>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</si>
  <si>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</si>
  <si>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</si>
  <si>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</si>
  <si>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</si>
  <si>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</si>
  <si>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</si>
  <si>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</si>
  <si>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</si>
  <si>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</si>
  <si>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</si>
  <si>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</si>
  <si>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</si>
  <si>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</si>
  <si>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</si>
  <si>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</si>
  <si>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</si>
  <si>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</si>
  <si>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</si>
  <si>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</si>
  <si>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</si>
  <si>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</si>
  <si>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</si>
  <si>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</si>
  <si>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</si>
  <si>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</si>
  <si>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</si>
  <si>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</si>
  <si>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</si>
  <si>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</si>
  <si>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</si>
  <si>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</si>
  <si>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</si>
  <si>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</si>
  <si>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</si>
  <si>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</si>
  <si>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</si>
  <si>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</si>
  <si>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</si>
  <si>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</si>
  <si>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</si>
  <si>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</si>
  <si>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</si>
  <si>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</si>
  <si>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</si>
  <si>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</si>
  <si>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</si>
  <si>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</si>
  <si>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</si>
  <si>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</si>
  <si>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</si>
  <si>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</si>
  <si>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</si>
  <si>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</si>
  <si>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</si>
  <si>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</si>
  <si>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</si>
  <si>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</si>
  <si>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</si>
  <si>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</si>
  <si>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</si>
  <si>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</si>
  <si>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</si>
  <si>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</si>
  <si>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</si>
  <si>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</si>
  <si>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</si>
  <si>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</si>
  <si>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</si>
  <si>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</si>
  <si>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</si>
  <si>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</si>
  <si>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</si>
  <si>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</si>
  <si>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</si>
  <si>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</si>
  <si>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</si>
  <si>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</si>
  <si>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</si>
  <si>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</si>
  <si>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</si>
  <si>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</si>
  <si>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</si>
  <si>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</si>
  <si>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</si>
  <si>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</si>
  <si>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</si>
  <si>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</si>
  <si>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</si>
  <si>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</si>
  <si>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</si>
  <si>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</si>
  <si>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</si>
  <si>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</si>
  <si>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</si>
  <si>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</si>
  <si>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</si>
  <si>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</si>
  <si>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</si>
  <si>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</si>
  <si>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</si>
  <si>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</si>
  <si>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</si>
  <si>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</si>
  <si>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</si>
  <si>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</si>
  <si>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</si>
  <si>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</si>
  <si>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</si>
  <si>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</si>
  <si>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</si>
  <si>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</si>
  <si>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</si>
  <si>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</si>
  <si>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</si>
  <si>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</si>
  <si>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</si>
  <si>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</si>
  <si>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</si>
  <si>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</si>
  <si>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</si>
  <si>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</si>
  <si>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</si>
  <si>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</si>
  <si>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</si>
  <si>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</si>
  <si>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</si>
  <si>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</si>
  <si>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</si>
  <si>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</si>
  <si>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</si>
  <si>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</si>
  <si>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</si>
  <si>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</si>
  <si>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</si>
  <si>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</si>
  <si>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</si>
  <si>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</si>
  <si>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</si>
  <si>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</si>
  <si>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</si>
  <si>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</si>
  <si>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</si>
  <si>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</si>
  <si>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</si>
  <si>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</si>
  <si>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</si>
  <si>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</si>
  <si>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</si>
  <si>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</si>
  <si>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</si>
  <si>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</si>
  <si>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</si>
  <si>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</si>
  <si>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</si>
  <si>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</si>
  <si>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</si>
  <si>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</si>
  <si>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</si>
  <si>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</si>
  <si>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</si>
  <si>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</si>
  <si>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</si>
  <si>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</si>
  <si>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</si>
  <si>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</si>
  <si>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</si>
  <si>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</si>
  <si>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</si>
  <si>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</si>
  <si>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</si>
  <si>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</si>
  <si>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</si>
  <si>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</si>
  <si>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</si>
  <si>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</si>
  <si>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</si>
  <si>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</si>
  <si>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</si>
  <si>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</si>
  <si>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</si>
  <si>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</si>
  <si>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</si>
  <si>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</si>
  <si>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</si>
  <si>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</si>
  <si>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</si>
  <si>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</si>
  <si>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</si>
  <si>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</si>
  <si>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</si>
  <si>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</si>
  <si>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</si>
  <si>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</si>
  <si>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</si>
  <si>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</si>
  <si>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</si>
  <si>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</si>
  <si>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</si>
  <si>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</si>
  <si>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</si>
  <si>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</si>
  <si>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</si>
  <si>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</si>
  <si>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</si>
  <si>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</si>
  <si>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</si>
  <si>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</si>
  <si>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</si>
  <si>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</si>
  <si>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</si>
  <si>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</si>
  <si>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</si>
  <si>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</si>
  <si>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</si>
  <si>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</si>
  <si>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RESPUESTA A DEBITOS Nro:000001/2009, por operación de importación a través del CPCR-ALADI.</t>
  </si>
  <si>
    <t>01</t>
  </si>
  <si>
    <t>02</t>
  </si>
  <si>
    <t>00099021001</t>
  </si>
  <si>
    <t>Conservatorio Plurinacional de Musica</t>
  </si>
  <si>
    <t xml:space="preserve">Servicio Geológico Minero </t>
  </si>
  <si>
    <t>Empresa Estatal de Transporte por Cable "Mi teleférico"</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</si>
  <si>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</si>
  <si>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</si>
  <si>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</si>
  <si>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</si>
  <si>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</si>
  <si>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</si>
  <si>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</si>
  <si>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</si>
  <si>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</si>
  <si>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</si>
  <si>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</si>
  <si>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</si>
  <si>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</si>
  <si>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</si>
  <si>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</si>
  <si>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</si>
  <si>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GESTORA PÚBLICA DE LA SEGURIDAD SOCIAL DE LARGO PLAZO</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</si>
  <si>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</si>
  <si>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</si>
  <si>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</si>
  <si>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</si>
  <si>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</si>
  <si>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</si>
  <si>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</si>
  <si>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</si>
  <si>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</si>
  <si>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</si>
  <si>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04</t>
  </si>
  <si>
    <t>10</t>
  </si>
  <si>
    <t>00290014101</t>
  </si>
  <si>
    <t>00287100001</t>
  </si>
  <si>
    <t>00292012001</t>
  </si>
  <si>
    <t>Empresa Pública Nacional Estratégica Cartones de Bolivia</t>
  </si>
  <si>
    <t>5.9.3</t>
  </si>
  <si>
    <t>5.9.4</t>
  </si>
  <si>
    <t>5.9.7</t>
  </si>
  <si>
    <t>5.9.8</t>
  </si>
  <si>
    <t>00290044101</t>
  </si>
  <si>
    <t>00287102001</t>
  </si>
  <si>
    <t>00222012001</t>
  </si>
  <si>
    <t>00213014401</t>
  </si>
  <si>
    <t xml:space="preserve">De: 00099014102 A:00287102001 TRANSFERENCIA A SOLICITUD DEL FONDO DE INVERSIÓN PRODUCTIVA Y SOCIAL S/G </t>
  </si>
  <si>
    <t>00290104101</t>
  </si>
  <si>
    <t>00342012001</t>
  </si>
  <si>
    <t>PAGO A CAF PRÉSTAMO CFA007894 VCTO. 03-ene-2017 POR CUENTA DE TGN , NTI. 008705 VALOR 03-ene-2017 CAPITAL USD 641.703,15 INTERESES USD 183.800,76 CTA. 5970 LIBRETA 00099021001 CUENTA UNICA DEL TESORO EN DOLARES AMERICANOS</t>
  </si>
  <si>
    <t>NO_CONCILIADO</t>
  </si>
  <si>
    <t>'TRANSFERENCIA'||RECIBIDA DEL EXTERIOR POR DESEMBOLSO DEL FIDA REF.: IFAD LN 2000000391, REPL SPA. EXP. 1 JAN TO 24 NOV 2016 LIBRETA N° 00047258001 PAR US MDRYT PROGRAMA ACCESOS ASAP FIDA S/G SWIFT 00211 DEL 06-01-2017</t>
  </si>
  <si>
    <t>'TRANSFERENCIA'||RECIBIDA DEL EXTERIOR POR DESEMBOLSO DEL FIDA REF.: IFAD LN 2000000391, REPL SPA. EXP. 1 JAN TO 24 NOV 2016 LIBRETA N° 00047258001 PAR US MDRYT PROGRAMA ACCESOS ASAP FIDA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</si>
  <si>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</si>
  <si>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</si>
  <si>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</si>
  <si>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</si>
  <si>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</si>
  <si>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</si>
  <si>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</si>
  <si>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</si>
  <si>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</si>
  <si>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</si>
  <si>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</si>
  <si>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</si>
  <si>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</si>
  <si>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</si>
  <si>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</si>
  <si>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</si>
  <si>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AJUSTE COMPLEMENTARIO POR REVALORIZACION SALDOS DE ACTIVOS DE RESERVA Y OBLIGACIONES MONEDA EXTRANJERA (DOLARES) Saldo MO = -373275130.72 ;Bs/Mo: 6.86000000000 ;Saldo Bs: -2560667396.73</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</si>
  <si>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</si>
  <si>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</si>
  <si>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</si>
  <si>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</si>
  <si>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</si>
  <si>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</si>
  <si>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</si>
  <si>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</si>
  <si>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</si>
  <si>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</si>
  <si>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</si>
  <si>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</si>
  <si>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</si>
  <si>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</si>
  <si>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</si>
  <si>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</si>
  <si>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</si>
  <si>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</si>
  <si>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</si>
  <si>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</si>
  <si>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</si>
  <si>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</si>
  <si>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</si>
  <si>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</si>
  <si>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</si>
  <si>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</si>
  <si>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03410-03401 (REM.EXT.) DE FECHA 13-03-2017 POR DESEMBOLSO DE IDA PRÉSTAMO 5168-BO 001 12 GAMEA AC83006 LIBRETA N° 00099037013 IDA 5168 - USD - PROY. INFRAESTRCUTURA URBANA - GAMEA</t>
  </si>
  <si>
    <t>AJUSTE COMPLEMENTARIO POR REVALORIZACION SALDOS DE ACTIVOS DE RESERVA Y OBLIGACIONES MONEDA EXTRANJERA (DOLARES) Saldo MO = -441230338.51 ;Bs/Mo: 6.86000000000 ;Saldo Bs: -3026840122.19</t>
  </si>
  <si>
    <t>AJUSTE COMPLEMENTARIO POR REVALORIZACION SALDOS DE ACTIVOS DE RESERVA Y OBLIGACIONES MONEDA EXTRANJERA (DOLARES) Saldo MO = -442698753.52 ;Bs/Mo: 6.86000000000 ;Saldo Bs: -3036913449.14</t>
  </si>
  <si>
    <t>PAGO A BID PRÉSTAMO 3540/BL-BO VCTO. 15-mar-2017 POR CUENTA DE TGN , NTI. 009109 VALOR 15-mar-2017 COMISIONES USD 353.627,15 CTA. 5970 CUENTA UNICA DEL TESORO DOLARES AMERICANOS LIB. 00099021001</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</si>
  <si>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</si>
  <si>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</si>
  <si>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</si>
  <si>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</si>
  <si>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</si>
  <si>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||COBRO COMISION DE PAGO DEL BANK OF TOKYO-MITSUBISHI UFJ LTD. REF.: PAGO PTMO.BID 964/SF-BO VCTO. 23-03-2017 POR CUENTA DEL MEFP COD.LIQ. 9093 LIBRETA N°00099021001 TGN-RECURSOS ORDINARIOS-DOLARES AMERICANOS (5970)</t>
  </si>
  <si>
    <t>AJUSTE COMPLEMENTARIO POR REVALORIZACION SALDOS DE ACTIVOS DE RESERVA Y OBLIGACIONES MONEDA EXTRANJERA (DOLARES) Saldo MO = -1443945326.45 ;Bs/Mo: 6.86000000000 ;Saldo Bs: -9905464939.44</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</si>
  <si>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</si>
  <si>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00099021001 DEPOSITO DE EFECTIVO, DEPOSITANTE: SONIA JUANA LIMA VDA DE VERA, CONCEPTO: SENASIR, CUENTA DE DEPOSITO: CUENTA UNICA DEL TESORO EN DOLARES AMERICANOS</t>
  </si>
  <si>
    <t>PAGO A BID PRÉSTAMO 1039-SF-BO VCTO. 27-mar-2017 POR CUENTA DE TGN , NTI. 009094 VALOR 27-mar-2017 CAPITAL USD 263.572,48 INTERESES USD 120.072,57 CTA. 5970 CUENTA UNICA DEL TESORO DOLARES AMERICANOS LIB. 00099021001</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</si>
  <si>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</si>
  <si>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</si>
  <si>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</si>
  <si>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</si>
  <si>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</si>
  <si>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</si>
  <si>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</si>
  <si>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</si>
  <si>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</si>
  <si>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</si>
  <si>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Ministerio de Energías</t>
  </si>
  <si>
    <t>Agencia Boliviana de Energia Nuclear</t>
  </si>
  <si>
    <t>AJUSTE COMPLEMENTARIO POR REVALORIZACION SALDOS DE ACTIVOS DE RESERVA Y OBLIGACIONES MONEDA EXTRANJERA (DOLARES) Saldo MO = -1420722947.34 ;Bs/Mo: 6.86000000000 ;Saldo Bs: -9746159418.74</t>
  </si>
  <si>
    <t>||PAGO A LA CAF PRESTAMO CFG 512/CFC 2174 VCTO. 03/04/2017 POR CUENTA DEL TGN SEGÚN NOTA MEFP/VTCP/DGCP/UODP-287/2017 DE FECHA 30/03/2017 COMISIONES USD 34.042,37. LIBRETA N°00099021001 CUENTA UNICA DEL TESORO EN DOLARES AMERICANOS-CTA.5970</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</si>
  <si>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</si>
  <si>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AJUSTE COMPLEMENTARIO POR REVALORIZACION SALDOS DE ACTIVOS DE RESERVA Y OBLIGACIONES MONEDA EXTRANJERA (DOLARES) Saldo MO = -1413435954.31 ;Bs/Mo: 6.86000000000 ;Saldo Bs: -9696170646.56</t>
  </si>
  <si>
    <t>PAGO A BID PRÉSTAMO 3151/BL-BO VCTO. 09-abr-2017 POR CUENTA DE TGN , NTI. 009152 VALOR 10-abr-2017 INTERESES USD 1.924,97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</si>
  <si>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</si>
  <si>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</si>
  <si>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</si>
  <si>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</si>
  <si>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</si>
  <si>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TF-16083 VCTO. 15-abr-2017 POR CUENTA DE TGN , NTI. 009165 VALOR 17-abr-2017 INTERESES USD 167,99 CTA. 5970 CUENTA UNICA DEL TESORO DOLARES AMERICANOS LIB. 00099021001</t>
  </si>
  <si>
    <t>AJUSTE COMPLEMENTARIO POR REVALORIZACION SALDOS DE ACTIVOS DE RESERVA Y OBLIGACIONES MONEDA EXTRANJERA (DOLARES) Saldo MO = -1405242890.19 ;Bs/Mo: 6.86000000000 ;Saldo Bs: -9639966226.71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</si>
  <si>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</si>
  <si>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</si>
  <si>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</si>
  <si>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</si>
  <si>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</si>
  <si>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PAGO A FND PRÉSTAMO NDF 367 VCTO. 24-abr-2017 POR CUENTA DE TGN , NTI. 009196 VALOR 24-abr-2017 CAPITAL EUR 24.613,13 INTERESES EUR 8.399,23 CTA. 5970 CUENTA UNICA DEL TESORO DOLARES AMERICANOS LIB. 00099021001</t>
  </si>
  <si>
    <t>AJUSTE COMPLEMENTARIO POR REVALORIZACION SALDOS DE ACTIVOS DE RESERVA Y OBLIGACIONES MONEDA EXTRANJERA (DOLARES) Saldo MO = -1409569872.47 ;Bs/Mo: 6.86000000000 ;Saldo Bs: -9669649325.15</t>
  </si>
  <si>
    <t>||TRANSFERENCIA DE FONDOS SEGUN NOTA DEL MMAYA/DGAA/CITE N°383/2017 RECIBIDA EN LA FECHA (TRAM-TGL-6270) REF:REGULARIZACION DEL COMPROBANTE CONTABLE N° 0885732 DE FECHA 25-04-2017-MENSAJE SWIFT NROS. 05732 Y 05743 ABONO EN LA LIB. N°00086018017 MMAYA-SUS-ONUDI PLAN ESTOCOLMO COP'S.</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</si>
  <si>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</si>
  <si>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</si>
  <si>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</si>
  <si>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</si>
  <si>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</si>
  <si>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</si>
  <si>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</si>
  <si>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</si>
  <si>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00132012005</t>
  </si>
  <si>
    <t>Ministerio de Justicia y Transparencia Institucional</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</si>
  <si>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</si>
  <si>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</si>
  <si>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</si>
  <si>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1020-SF-BO VCTO. 13-may-2017 POR CUENTA DE TGN , NTI. 009324 VALOR 12-may-2017 CAPITAL USD 40.478,11 INTERESES USD 17.650,92 CTA. 5970 CUENTA UNICA DEL TESORO DOLARES AMERICANOS LIB. 00099021001</t>
  </si>
  <si>
    <t>AJUSTE COMPLEMENTARIO POR REVALORIZACION SALDOS DE ACTIVOS DE RESERVA Y OBLIGACIONES MONEDA EXTRANJERA (DOLARES) Saldo MO = -1384805927.61 ;Bs/Mo: 6.86000000000 ;Saldo Bs: -9499768663.42</t>
  </si>
  <si>
    <t>AJUSTE COMPLEMENTARIO POR REVALORIZACION SALDOS DE ACTIVOS DE RESERVA Y OBLIGACIONES MONEDA EXTRANJERA (DOLARES) Saldo MO = -1388992555.89 ;Bs/Mo: 6.86000000000 ;Saldo Bs: -9528488933.39</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</si>
  <si>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</si>
  <si>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</si>
  <si>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AJUSTE COMPLEMENTARIO POR REVALORIZACION SALDOS DE ACTIVOS DE RESERVA Y OBLIGACIONES MONEDA EXTRANJERA (DOLARES) Saldo MO = -1371501027.73 ;Bs/Mo: 6.86000000000 ;Saldo Bs: -9408497050.22</t>
  </si>
  <si>
    <t>||PAGO A EXIMBANK CHINA POPUL PRESTAMO GCL 2016 (29) 599 VCTO. 26/05/2017 POR CUENTA DEL TGN, NTI. 009433 VALOR 22/05/2017 COMISION DE ADMINISTRACION RMY 1.750.000.- CTA. 5970 CUENTA UNICA DEL TESORO DOLARES AMERICANOS</t>
  </si>
  <si>
    <t>PAGO A EXIMBANK CHINA POPUL PRÉSTAMO GCL 2016 (29) 599 VCTO. 26-may-2017 POR CUENTA DE TGN , NTI. 009433 VALOR 22-may-2017 COMISIONES RMY 1.750.000,00 CTA. 5970 CUENTA UNICA DEL TESORO DOLARES AMERICANOS</t>
  </si>
  <si>
    <t>||PAGO A EXIMBANK CHINA POPUL PRESTAMO GCL 2016 (29) 599 VCTO. 26/05/2017 POR CUENTA DEL TGN, NTI. 009433 VALOR 22/05/2017 COMISION DE ADMINISTRACION RMY 1.750.000.- LIBRETA N 00099021001 RECURSOS ORDINARIOS DOLARES AMERICANOS</t>
  </si>
  <si>
    <t>||PAGO A LA CAF COMISION POR AVAL CFC003073 VCTO. 22-05-2017 POR CUENTA DEL TGN SEGÚN NOTA MEFP/VTCP/DGCP/UODP-415/2017 DE FECHA 22-05-2017 LIBRETA N00099021001 CUENTA UNICA DEL TESORO EN DOLARES AMERICANOS CTA 5970</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</si>
  <si>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</si>
  <si>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00099021001 DEP.DE CHEQ.AJENOS,RET.DE CAM.,CONCEPTO: DEVOLUCIÓN ASISTENCIA TECNICA - FONDESIF,DEP.: FUNDACIÓN SARTAWI , PROCEDENCIA: BANCO UNION S.A., CHEQUE: 137, FECHA DE EMISION:18/05/2017</t>
  </si>
  <si>
    <t>||COMISIONES QUE COBRA EL BANK OF TOKYO MITSUBISHI UFJ LTD. POR EL PAGO DEL PRÉSTAMO BID 1057-SF-BO, VCTO. 23/05/2017 POR CUENTA DEL TGN LIB. 00099021001 RECURSOS ORDINARIOS DOLARES AMERICANOS</t>
  </si>
  <si>
    <t>NUMERO DE LIBRETACUT: 00078031101 OPERACIÓN E46 TRANSFERENCIA DEL SISTEMA FINANCIERO POR CUENTA DE TERCEROS A LA CUT EN DOLARES AMERICANOS A SOL. ESC. MEGAGAS SRL</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</si>
  <si>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</si>
  <si>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</si>
  <si>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AJUSTE COMPLEMENTARIO POR REVALORIZACION SALDOS DE ACTIVOS DE RESERVA Y OBLIGACIONES MONEDA EXTRANJERA (DOLARES) Saldo MO = -1345961444.49 ;Bs/Mo: 6.86000000000 ;Saldo Bs: -9233295509.21</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</si>
  <si>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</si>
  <si>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</si>
  <si>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Adm.de Aeropuertos y Servicios Auxiliares a la Naveg. Aérea</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</si>
  <si>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</si>
  <si>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</si>
  <si>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</si>
  <si>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00099021001 DEP.DE CHEQ.AJENOS,RET.DE CAM.,CONCEPTO: DEVOLUCION ASISTENCIA TECNICA-FONDESIF,DEP.: FUNDACION SARTAWI , PROCEDENCIA: BANCO UNION S.A., CHEQUE: 150, FECHA DE EMISION:22/06/2017</t>
  </si>
  <si>
    <t>00047011101 DEP.DE CHEQ.AJENOS,RET.DE CAM.,CONCEPTO: DEP. JUDICIAL AUTO INTIMATORIO N° 033/2008,DEP.: ANGEL VALENCIA APAZA , PROCEDENCIA: BANCO UNION S.A., CHEQUE: 1691, FECHA DE EMISION:13/06/2017</t>
  </si>
  <si>
    <t>889382</t>
  </si>
  <si>
    <t>'TRANSFERENCIA'||RECIBIDA DEL EXTERIOR SEGUN MENSAJES SWIFT N° 07835-07824 (REM.EXT.) DE LA FECHA POR DESEMBOLSO DEL BID PRESTAMO 3921/BL-BO REQ.0001 OPS0201722833A LIBRETA N°00099021001 TGN-RECURSOS ORDINARIOS-DOLARES AMERICANOS (5970)</t>
  </si>
  <si>
    <t>889377</t>
  </si>
  <si>
    <t>'TRANSFERENCIA'||RECIBIDA DEL EXTERIOR SEGUN MENSAJES SWIFT N°07836-07825 (REM.EXT) DE LA FECHA POR DESEMBOLSO DEL BID PRÉSTAMO 3921/BL-BO REQ 0001 OPS0201722833A LIBRETA N° 00099021001 TGN-RECURSOS ORDINARIOS-DOLARES AMERICANOS (5970)</t>
  </si>
  <si>
    <t>16878</t>
  </si>
  <si>
    <t>AJUSTE COMPLEMENTARIO POR REVALORIZACION SALDOS DE ACTIVOS DE RESERVA Y OBLIGACIONES MONEDA EXTRANJERA (DOLARES) Saldo MO = -1478412055.83 ;Bs/Mo: 6.86000000000 ;Saldo Bs: -10141906702.98</t>
  </si>
  <si>
    <t>889421</t>
  </si>
  <si>
    <t>||COBRO DE COMISION QUE EFECTUA EL BANK OF TOKYO-MITSUBICHI POR DESEMBOLSO DEL JICA PTMO. BV-P5 REF: CONTRUCCION PLANTA GEOTERMICA LAGUNA COLORADA LIBRETA N° 00099021001 RECURSOS ORDINARIOS - DOLARES AMERICANOS (5970)</t>
  </si>
  <si>
    <t>16883</t>
  </si>
  <si>
    <t>AJUSTE COMPLEMENTARIO POR REVALORIZACION SALDOS DE ACTIVOS DE RESERVA Y OBLIGACIONES MONEDA EXTRANJERA (DOLARES) Saldo MO = -1476034318.89 ;Bs/Mo: 6.86000000000 ;Saldo Bs: -10125595427.57</t>
  </si>
  <si>
    <t>889447</t>
  </si>
  <si>
    <t>||COMISIONES QUE COBRA EL BANK OF TOKYO MITSUBISHI UFJ LTD. POR PAGO DEL PRÉSTAMO BID 1091/SF-BO, VCTO. 05/06/2017 POR CUENTA DEL TGN SEGÚN COD.LIQ. 009447 LIB. 00099021001 CUENTA UNICA DEL TESORO - DOLARES AMERICANOS</t>
  </si>
  <si>
    <t>466309</t>
  </si>
  <si>
    <t>TRANSFERENCIA RECIBIDA DEL EXTERIOR SEGÚN MENSAJES SWIFT Nos. 08081-08074 (REM.EXT.) DE FECHA 07-06-2017 POR DESEMBOLSO DE CAF PRÉSTAMO CFA008237 PROG.INFRAEST.RURAL SANTA CRUZ SOLICITUD DE DESMBOLSO NRO.7 LIBRETA N° 00990307020 PAR-CAF 8237-USD-PROG.INFRAESTRUCTURA RURAL - GADSC</t>
  </si>
  <si>
    <t>16896</t>
  </si>
  <si>
    <t>AJUSTE COMPLEMENTARIO POR REVALORIZACION SALDOS DE ACTIVOS DE RESERVA Y OBLIGACIONES MONEDA EXTRANJERA (DOLARES) Saldo MO = -1475134651.60 ;Bs/Mo: 6.86000000000 ;Saldo Bs: -10119423709.97</t>
  </si>
  <si>
    <t>889803</t>
  </si>
  <si>
    <t>||TRANSFERENCIA DE FONDOS SEGÚN NOTA DEL BANCO UNIÓN CITE: BUN.CA/P.CORP/555/2017 RECIBIDA EN LA FECHA REF: A SOLICITUD DEL MINISTERIO DE ECONOMÍA Y FINANZAS PÚBLICAS, POR CONCEPTO DE CIERRE DE CUENTA DIRCABI (TRAM-TSO-3001) ABONO EN LA LIBRETA N° 00099021001 TGN - RECURSOS ORDINARIOS - DÓLARES AMERICANOS</t>
  </si>
  <si>
    <t>889812</t>
  </si>
  <si>
    <t>||COBRO DE COMISIONES POR EL BANCO DE ESPAÑA, REF: PAGO PTMO. FIDA E-7-BO, VCTO. 15-5-2017 POR CUENTA DEL MEFP. LIBRETA N° 00099021001 TGN RECURSOS ORDINARIOS - DOLARES AMERICANOS</t>
  </si>
  <si>
    <t>890009</t>
  </si>
  <si>
    <t>'TRANSFERENCIA'||TRANSFERENCIA RECIBIDA DEL EXTERIOR POR DESEMBOLSO DEL BID, REF.: ATN/OC-14085-BO REQ. 0007 OPS0201724134A LIB.00287108002 FPS-US-BID ATN/OC-14805-BO APOYO A REESTR.FPS(REM EXT)S/G SWIFT08354 DE LA FECHA</t>
  </si>
  <si>
    <t>16900</t>
  </si>
  <si>
    <t>AJUSTE COMPLEMENTARIO POR REVALORIZACION SALDOS DE ACTIVOS DE RESERVA Y OBLIGACIONES MONEDA EXTRANJERA (DOLARES) Saldo MO = -1469960844.52 ;Bs/Mo: 6.86000000000 ;Saldo Bs: -10083931393.40</t>
  </si>
  <si>
    <t>9501</t>
  </si>
  <si>
    <t>||PAGO A BID PRESTAMO 931-SF-BO VCTO.9-06-2017 POR CUENTA DEL TGN, NTI 9501 VALOR 9-06-2017 CAPITAL USD 58.963,54 INTERESES USD 21.161,40 LIBRETA N° 00099021001 TGN-RECURSOS ORDINARIOS - DOLARES AMERICANOS</t>
  </si>
  <si>
    <t>889980</t>
  </si>
  <si>
    <t>||COMISIONES QUE COBRA EL BANK OF TOKIO MITSUBISHI UFJ LTD. POR EL PAGO DEL PRESTAMO BID 931/SF-BO VCTO.09-06-2017 POR CUENTA DEL TGN SEGUN NTI 9501 DEL MEFP DE FECHA 1° DE JUNIO DE 2017 LIBRETA N° 00099021001 TGN-RECURSOS ORDINARIOS - DOLARES AMERICANOS</t>
  </si>
  <si>
    <t>890196</t>
  </si>
  <si>
    <t>'TRANSFERENCIA'||DE FONDOS POR DESEMBOLSO DEL BID REF.: GRT-FM-12228-BO REQ. 0024 OPS0201723158A (REMESAS DEL EXTERIOR) LIB.00086068001 MMAYA US-VMA BID CONSERV.USO SOST.TIERRA Y ECO.SIST.ANDINO SWIFT 08608 DE14-6-17</t>
  </si>
  <si>
    <t>'TRANSFERENCIA'||DE FONDOS POR DESEMBOLSO DEL BID REF.: GRT-FM-12228-BO REQ. 0024 OPS0201723158A (REMESAS DEL EXTERIOR) LIB.00086068001 MMAYA US-VMA BID CONSERV.USO SOST.TIERRA Y ECO.SIST.ANDINO UTILES DE ESCRITORIO</t>
  </si>
  <si>
    <t>16917</t>
  </si>
  <si>
    <t>AJUSTE COMPLEMENTARIO POR REVALORIZACION SALDOS DE ACTIVOS DE RESERVA Y OBLIGACIONES MONEDA EXTRANJERA (DOLARES) Saldo MO = -1452561996.94 ;Bs/Mo: 6.86000000000 ;Saldo Bs: -9964575298.99</t>
  </si>
  <si>
    <t>890329</t>
  </si>
  <si>
    <t>||COBRO DE COMISIONES BANCARIAS DEL BANK OF TOKYO-MITSUBISHI UFJ.LTD. POR EL PAGO PTMO. 1006/SF-BO, VCTO. 15-06-2017, POR CUENTA DEL TGN. LIB. 00099021001 RECURSOS ORDINARIOS-DOLARES AMERICANOS-5970</t>
  </si>
  <si>
    <t>16921</t>
  </si>
  <si>
    <t>AJUSTE COMPLEMENTARIO POR REVALORIZACION SALDOS DE ACTIVOS DE RESERVA Y OBLIGACIONES MONEDA EXTRANJERA (DOLARES) Saldo MO = -1457313422.56 ;Bs/Mo: 6.86000000000 ;Saldo Bs: -9997170078.77</t>
  </si>
  <si>
    <t>476074</t>
  </si>
  <si>
    <t>TRANSFERENCIA RECIBIDA DEL EXTERIOR SEGÚN MENSAJES SWIFT Nos. 08873-08872 (REM.EXT.) DE FECHA 20-06-2017 POR DESEMBOLSO DE CAF PRÉSTAMO CFA005544 CFA 5544 FONDO ROTATORIO/TRF OBI CAF LIBRETA N° 00099037007 CAF 5544 - $US GAMEA SANEAMIENTO Y DRENAJE URBANO</t>
  </si>
  <si>
    <t>890690</t>
  </si>
  <si>
    <t>'TRANSFERENCIA'||DE FONDOS POR DESEMBOLSO DEL BID REF.: GRT-FM-12228-BO REQ. 0025 OPS0201726180A (REM. EXT.) LIB.N°00086068001 MAYA US-VMA.BID CONSERV.USO SOST.TIERRA Y ECO SIST.ANDINO SWIFT 08894 DE 22-6-17</t>
  </si>
  <si>
    <t>'TRANSFERENCIA'||DE FONDOS POR DESEMBOLSO DEL BID REF.: GRT-FM-12228-BO REQ. 0025 OPS0201726180A (REM. EXT.) LIB.N°00086068001 MAYA US-VMA.BID CONSERV.USO SOST.TIERRA Y ECO SIST.ANDINO REF:UT. DE ESCRITORIO</t>
  </si>
  <si>
    <t>45982</t>
  </si>
  <si>
    <t>RESPUESTA A DEBITOS Nro:000001/2009, por operacion de importacion a traves del CPCR-ALADI.</t>
  </si>
  <si>
    <t>45979</t>
  </si>
  <si>
    <t>16935</t>
  </si>
  <si>
    <t>AJUSTE COMPLEMENTARIO POR REVALORIZACION SALDOS DE ACTIVOS DE RESERVA Y OBLIGACIONES MONEDA EXTRANJERA (DOLARES) Saldo MO = -1431307248.42 ;Bs/Mo: 6.86000000000 ;Saldo Bs: -9818767724.17</t>
  </si>
  <si>
    <t>891652</t>
  </si>
  <si>
    <t>||TRANSFERENCIA DE FONDOS SEGUN NOTA DEL MEFP CITE: MEFP/VTCP/DGCP/UF-394/2017 RECIBIDA EN LA FECHA (TRAM-TSO-3255) REF: TRANSFERENCIA DE RECURSOS FIDEICOMISO INCENTIVOS A LAS EXPORTACIONES-CCF. DE LA LIBRETA N° 00099021001 RECURSOS ORDINARIOS CUT-ME</t>
  </si>
  <si>
    <t>891779</t>
  </si>
  <si>
    <t>||PAGO POR CUENTA DEL BISA, PRÉSTAMO KFW 8766115, VCTO. 30/06/2017, CAPITAL 6.658,05 E INTERESES USD 133,16 COD.LIQ.009410 DE FECHA 20/06/2017 LIBRETA N°00099021001 "TGN RECURSOS ORDINARIOS DOLARES AMERICANOS (5970)"DIF.CAM.A FAVOR DEL TGN</t>
  </si>
  <si>
    <t>16957</t>
  </si>
  <si>
    <t>AJUSTE COMPLEMENTARIO POR REVALORIZACION SALDOS DE ACTIVOS DE RESERVA Y OBLIGACIONES MONEDA EXTRANJERA (DOLARES) Saldo MO = -1431133272.82 ;Bs/Mo: 6.86000000000 ;Saldo Bs: -9817574251.52</t>
  </si>
  <si>
    <t>De: 00099021001 A:00378012002 TRANSFERENCIA DE RECURSOS SEGÚN PROCEDIMIENTO MEFP/VPCF/DGCF/UCCF N°554/2017. Correspondiente a solicitud de Transferencia mediante nota CITE:SENATEX/DGE/CAR/133/2017 del Servicio Nacional Textil en atención a</t>
  </si>
  <si>
    <t>De: 00099014102 A:00290194101 TRASPASO DE RECURSOS A SOLICITUD DE IMPUESTOS NACIONALES Y PROCEDIMIENTO DGCF S/G NOTA MEFP/VPCF/DGCF/UCCF Nº502/2017 Y UAIS S/G NOTA MEFP/VTCP/DGPÒT/UAIS/Nº2932/2017 POR DEVOLUCIÓN DE RECUPERACIONES DE RECLA</t>
  </si>
  <si>
    <t>De: 00099014102 A:00287102001 TRASPASO DE RECURSOS A SOLICITUD DEL FPS Y PROCEDIMIENTO DGCF S/G NOTA MEFP/VPCF/DGCF/UCCF Nº616/2017 Y UAIS S/G NOTA MEFP/VTCP/DGPÒT/UAIS/Nº3436/2017 POR DEVOLUCIÓN DE RECUPERACIONES DE RECLAMOS DE ACREEDORES</t>
  </si>
  <si>
    <t>00378012002</t>
  </si>
  <si>
    <t>19</t>
  </si>
  <si>
    <t>00290194101</t>
  </si>
  <si>
    <t>Autoridad de Fiscalización y Control del Sistema Nacional de Salud</t>
  </si>
  <si>
    <t>Empresa Estratégica Boliviana de Construcción y Conservación de Infraestructura Civil</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</si>
  <si>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</si>
  <si>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</si>
  <si>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</si>
  <si>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</si>
  <si>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</si>
  <si>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</si>
  <si>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</si>
  <si>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</si>
  <si>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</si>
  <si>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</si>
  <si>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</si>
  <si>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</si>
  <si>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LFQ</t>
  </si>
  <si>
    <t>TRANSFERENCIA RECIBIDA DEL EXTERIOR SEGÚN MENSAJES SWIFT Nos. 0953-0949 (REM.EXT.) DE FECHA 03-07-2017 POR DESEMBOLSO DE BID PRÉSTAMO 3060/BL-BO REQ0031 OPS0201728122A LIBRETA N° 00287104312 FPS-U$-PRONAREC II - MIRIEGO</t>
  </si>
  <si>
    <t>TRANSFERENCIA RECIBIDA DEL EXTERIOR SEGÚN MENSAJES SWIFT Nos. 09356-09352 (REM.EXT.) DE FECHA 03-07-2017 POR DESEMBOLSO DE BID PRÉSTAMO 3060/BL-BO REQ0031 OPS0201728122A LIBRETA N° 00287104312 FPS-U$-PRONAREC II - MIRIEGO</t>
  </si>
  <si>
    <t>TRANSFERENCIA RECIBIDA DEL EXTERIOR SEGÚN MENSAJES SWIFT Nos. 09354-09350 (REM.EXT.) DE FECHA 03-07-2017 POR DESEMBOLSO DE BID PRÉSTAMO 3699/BL-BO REQ0003 OPS0201727982A LIBRETA N° 00287104317 FPS-US-BID 3699/BL-BO PROG.NAL. DE RIEGO-PRONAREC III</t>
  </si>
  <si>
    <t>TRANSFERENCIA RECIBIDA DEL EXTERIOR SEGÚN MENSAJES SWIFT Nos. 09355-09351 (REM.EXT.) DE FECHA 03-07-2017 POR DESEMBOLSO DE BID PRÉSTAMO 3699/BL-BO REQ0003 OPS0201727982A LIBRETA N° 00287104317 FPS-US-BID 3699/BL-BO PROG.NAL. DE RIEGO-PRONAREC III</t>
  </si>
  <si>
    <t>TRANSFERENCIA RECIBIDA DEL EXTERIOR SEGÚN MENSAJES SWIFT Nos. 09515-09505 (REM.EXT.) DE FECHA 06-07-2017 POR DESEMBOLSO DE CAF PRÉSTAMO CFA008832 SOL DES NRO 14/FONDO ROTATIVO/TRF OBI CAF LIBRETA N° 00291014357 ABC-USD-CAF 8832 CONST VILLA GRANADO PTE TAPERAS LA PALIZADA</t>
  </si>
  <si>
    <t>TRANSFERENCIA RECIBIDA DEL EXTERIOR SEGÚN MENSAJES SWIFT Nos. 09516-09506 (REM.EXT.) DE FECHA 06-07-2017 POR DESEMBOLSO DE CAF PRÉSTAMO CFA008832 SOL. DES. NRO 13/ CFA8832 TRANSFERENCIA DIRECTA/TRF OBI CAF LIBRETA N° 00291014357 ABC-USD-CAF 8832 CONST VILLA GRANADO PTE TAPERAS LA PALIZADA</t>
  </si>
  <si>
    <t>AJUSTE COMPLEMENTARIO POR REVALORIZACION SALDOS DE ACTIVOS DE RESERVA Y OBLIGACIONES MONEDA EXTRANJERA (DOLARES) Saldo MO = -1428314340.59 ;Bs/Mo: 6.86000000000 ;Saldo Bs: -9798236376.47</t>
  </si>
  <si>
    <t>TRANSFERENCIA RECIBIDA DEL EXTERIOR SEGÚN MENSAJES SWIFT Nos. 09681-09679 (REM.EXT.) DE FECHA 07-07-2017 POR DESEMBOLSO DE CAF PRÉSTAMO CFA008832 SOL.DES. NRO 16/CFA 8832 TRANSFERENCIA DIRECTA/TRF OBI CAF LIBRETA N° 00291014357 ABC-USD-CAF 8832 CONST VILLA GRANADO PTE TAPERAS LA PALIZADA</t>
  </si>
  <si>
    <t>AJUSTE COMPLEMENTARIO POR REVALORIZACION SALDOS DE ACTIVOS DE RESERVA Y OBLIGACIONES MONEDA EXTRANJERA (DOLARES) Saldo MO = -1434852196.13 ;Bs/Mo: 6.86000000000 ;Saldo Bs: -9843086065.47</t>
  </si>
  <si>
    <t>PAGO A EXIMBANK CHINA POPUL PRÉSTAMO PBC 2016 (38) 426 VCTO. 21-07-2017 POR CUENTA DE TGN SEGÚN NOTA MEFP/VTCP/DGCP/UODP-507/2017 DE FECHA 06-07-2017, VALOR 07-07-2017 COMISIONES USD 1.811.046,78 LIBRETA N° 00099021001 (5970) TGN - RECURSOS ORDINARIOS-DOLARES AMERICANOS (5970)</t>
  </si>
  <si>
    <t>||COMPLEMENTO A NUESTRO COMPROBANTE G 0488389 DE LA FECHA POR PAGO AL EXIMBANK CHINA, PRÉSTAMO GCL 2016 (38) 426 POR CUENTA DEL TGN, COBRO DE COMISIONES DEL BANQUERO USD 10.- CORRESPONDIENTES AL PAGO DE LA COMISIÓN DE ADMINISTRACIÓN POR USD 1.811.046,78 LIBRETA N° 00099021001 RECURSOS ORDINARIOS DOLARES AMERICANOS</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</si>
  <si>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 POR DIFERENCIAL CAMBIARIO</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</si>
  <si>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 POR DIFERENCIAL CAMBIARIO</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</si>
  <si>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 POR DIFERENCIAL CAMBIARIO</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</si>
  <si>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 POR DIFERENCIAL CAMBIARIO</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</si>
  <si>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 POR DIFERENCIAL CAMBIARIO</t>
  </si>
  <si>
    <t>||TRANSFERENCIA DE FONDOS SEGUN NOTA DEL BANCO UNION S.A. CITE: CA/P.CORP/578/2017 RECIBIDA EN LA FECHA (TRAM-TSO-3584) REF: SOLICITUD DE TRASPASO DE FONDOS POR INSTRUCCIONES DEL MINISTERIO DE ECONOMIA Y FINANZAS PUBLICAS POR CONCEPTO DE CIERRE DE CUENTA PRIVADA DIRCABI ABONO EN LA LIBRETA N° 00099021001 TGN RECURSOS ORDINARIOS-DOLARES</t>
  </si>
  <si>
    <t>AJUSTE COMPLEMENTARIO POR REVALORIZACION SALDOS DE ACTIVOS DE RESERVA Y OBLIGACIONES MONEDA EXTRANJERA (DOLARES) Saldo MO = -1438802887.56 ;Bs/Mo: 6.86000000000 ;Saldo Bs: -9870187808.65</t>
  </si>
  <si>
    <t>||TRANSFERENCIA DE FONDOS SEGUN NOTA DEL BANCO UNION SA. SEGUN CITE: CA/P.CORP/581/2017, RECIBIDA EN LA FECHA REF: SOLICITUD DE TRASPASO DE FONDOS POR INSTRUCCION DEL MINISTERIO DE ECONOMIA Y FINANZAS PUBLICAS POR CONCEPTO DE CIERRE DE CUENTA PRIVADA DIRCABI (TRAM-TSO- 3576) ABONO EN LA LIB. N° 00099021001 TGN-RECURSOS ORDINARIOS -DOLARES</t>
  </si>
  <si>
    <t>||TRANSFERENCIA DE FONDOS SEGUN NOTA DEL BANCO UNION SA. SEGUN CITE: CA/P.CORP/584/2017, RECIBIDA EN LA FECHA REF: SOLICITUD DE TRASPASO DE FONDOS POR INSTRUCCION DEL MINISTERIO DE ECONOMIA Y FINANZAS PUBLICAS POR CONCEPTO DE CIERRE DE CUENTA PRIVADA DIRCABI (TRAM-TSO- 3583) ABONO EN LA LIB. N° 00099021001 TGN-RECURSOS ORDINARIOS -DOLARES</t>
  </si>
  <si>
    <t>||TRANSFERENCIA DE FONDOS SEGUN NOTA DEL BANCO UNION SA. SEGUN CITE: CA/P.CORP/576/2017, RECIBIDA EN LA FECHA REF: SOLICITUD DE TRASPASO DE FONDOS POR INSTRUCCION DEL MINISTERIO DE ECONOMIA Y FINANZAS PUBLICAS POR CONCEPTO DE CIERRE DE CUENTA PRIVADA DIRCABI (TRAM-TSO- 3582) ABONO EN LA LIB. N° 00099021001 TGN-RECURSOS ORDINARIOS -DOLARES</t>
  </si>
  <si>
    <t>||TRANSFERENCIA DE FONDOS SEGUN NOTA DEL BANCO UNION SA. SEGUN CITE: CA/P.CORP/577/2017, RECIBIDA EN LA FECHA REF: SOLICITUD DE TRASPASO DE FONDOS POR INSTRUCCION DEL MINISTERIO DE ECONOMIA Y FINANZAS PUBLICAS POR CONCEPTO DE CIERRE DE CUENTA PRIVADA DIRCABI (TRAM-TSO- 3581) ABONO EN LA LIB. N° 00099021001 TGN-RECURSOS ORDINARIOS -DOLARES</t>
  </si>
  <si>
    <t>||TRANSFERENCIA DE FONDOS SEGUN NOTA DEL BANCO UNION SA. SEGUN CITE: CA/P.CORP/579/2017, RECIBIDA EN LA FECHA REF: SOLICITUD DE TRASPASO DE FONDOS POR INSTRUCCION DEL MINISTERIO DE ECONOMIA Y FINANZAS PUBLICAS POR CONCEPTO DE CIERRE DE CUENTA PRIVADA DIRCABI (TRAM-TSO- 3580) ABONO EN LA LIB. N° 00099021001 TGN-RECURSOS ORDINARIOS -DOLARES</t>
  </si>
  <si>
    <t>||TRANSFERENCIA DE FONDOS SEGUN NOTA DEL BANCO UNION SA. SEGUN CITE: CA/P.CORP/583/2017, RECIBIDA EN LA FECHA REF: SOLICITUD DE TRASPASO DE FONDOS POR INSTRUCCION DEL MINISTERIO DE ECONOMIA Y FINANZAS PUBLICAS POR CONCEPTO DE CIERRE DE CUENTA PRIVADA DIRCABI (TRAM-TSO- 3578) ABONO EN LA LIB. N° 00099021001 TGN-RECURSOS ORDINARIOS -DOLARES</t>
  </si>
  <si>
    <t>||TRANSFERENCIA DE FONDOS SEGUN NOTA DEL BANCO UNION SA. SEGUN CITE: CA/P.CORP/582/2017, RECIBIDA EN LA FECHA REF: SOLICITUD DE TRASPASO DE FONDOS POR INSTRUCCION DEL MINISTERIO DE ECONOMIA Y FINANZAS PUBLICAS POR CONCEPTO DE CIERRE DE CUENTA PRIVADA DIRCABI (TRAM-TSO- 3577) ABONO EN LA LIB. N° 00099021001 TGN-RECURSOS ORDINARIOS -DOLARES</t>
  </si>
  <si>
    <t>||TRANSFERENCIA DE FONDOS SEGUN NOTA DEL BANCO UNION S.A. CITE: CA/P.CORP/580/2017 RECIBIDA EN LA FECHA (TRAM-TSO-3575) REF: SOLICITUD DE TRASPASO DE FONDOS POR INSTRUCCIONES DEL MINISTERIO DE ECONOMIA Y FINANZAS PUBLICAS POR CONCEPTO DE CIERRE DE CUENTA PRIVADA DIRCABI ABONO EN LA LIBRETA N° 00099021001 TGN RECURSOS ORDINARIOS - DOLARES</t>
  </si>
  <si>
    <t>'TRANSFERENCIA'||DE FONDOS POR DESEMBOLSO DEL BID, REF.: GRT-FM-12228-BOREQ 0026 OPS0201728212A (REM.EXT.) LIB.N°00086068001 MMAYA US-EVA BID CONSERV.USO SOST.TIERRAY ECO.SIST.ANDINOS,SWIFTN°09988 12/07/2017</t>
  </si>
  <si>
    <t>'TRANSFERENCIA'||DE FONDOS POR DESEMBOLSO DEL BID, REF.: GRT-FM-12228-BOREQ 0026 OPS0201728212A (REM.EXT.) LIB. N°00086068001 MMAYA US-EVA BID CONSERV.USO SOST.TIERRAY ECO.SIST.ANDINOS,REF.:UT. DE ESCRITORIO</t>
  </si>
  <si>
    <t>PAGO PRÉSTAMO BID 611-SF-BO VCTO. 16-07-2017 POR CUENTA DE TRANSREDES S.A. SEGÚN NOTA TSC-253/2017 DE FECHA 05-07-2017, VALOR 18-07-2017 CAPITAL USD 72.337,52 INTERESES USD 17.214,21 LIBRETA N° 0099021001 "TGN RECURSOS ORDINARIOS-DOLARES AMERICANOS (5970) ALIVIO MDRI</t>
  </si>
  <si>
    <t>TRANSFERENCIA RECIBIDA DEL EXTERIOR SEGÚN MENSAJES SWIFT Nos. 10211-10183 (REM.EXT.) DE FECHA 18-07-2017 POR DESEMBOLSO DE CAF PRÉSTAMO CFA008789 SOL.DESEMB. NRO 21/CFA 8789 TRANSFERENCIA DIRECTA/TRF OBI CAF LIBRETA N° 00291014360 ABC-USD-CAF 8789 PORY MONTE IPATI, TUNEL INCAHUASI Y PTE FISCULCO</t>
  </si>
  <si>
    <t>PAGO PRÉSTAMO BID 611-SF-BO VCTO. 16-07-2017 POR CUENTA DE TRANSREDES S.A. SEGÚN NOTA TSC-253/2017 DE FECHA 05-07-2017, VALOR 18-07-2017 CAPITAL USD 270.959,62 INTERESES USD 1.752,96 LIBRETA N° 0099021001 "TGN RECURSOS ORDINARIOS-DOLARES AMERICANOS (5970) ALIVIO MDRI</t>
  </si>
  <si>
    <t>||TRANSF. DE FONDOS A SOL. DEL MIN,DE ECO Y FIN.PUBL. MEFP/VTCP/DGCP/UODP-555/2017 DE LA FECHA HRE TSO 3653 PAGO CUOTA PARTE DEL CREDITO IDA 3507-BO A CARGO DEL FNDR - VENCIMIENTO DE 15 DE JULIO DE 2017. ABONO A LA LIBRETA 00099021001 TESORO GENERAL DE LA NACION - RECURSOS ORDINARIOS DOLARES AMERICANOS.</t>
  </si>
  <si>
    <t>NUMERO DE LIBRETACUT: 05850102001 OPERACIÓN E46 TRANSFERENCIA DEL SISTEMA FINANCIERO POR CUENTA DE TERCEROS A LA CUT EN DOLARES AMERICANOS ABONO ABE - VENTA DE SERVICIOS DE COMUNICACION POR PAGO A PROVEEDORES A SOLICITUD DE YPFB TRANSPORTE SA.</t>
  </si>
  <si>
    <t>00047011101 DEP.DE CHEQ.AJENOS,RET.DE CAM.,CONCEPTO: DEPÖSITO EN VIRTUD A SENTENCIA Nº 422/2016 DENTRO EL PRECESO CIVIL,DEP.: JUAN LEONARDO MALDONADO SARZURI , PROCEDENCIA: BANCO UNION S.A., CHEQUE: 1700, FECHA DE EMISION:23/06/2017</t>
  </si>
  <si>
    <t>NUMERO DE LIBRETACUT: 05850102001 OPERACIÓN E46 TRANSFERENCIA DEL SISTEMA FINANCIERO POR CUENTA DE TERCEROS A LA CUT EN DOLARES AMERICANOS TRANSF.FONDOS A ABE - VENTA DE SERVICIOS DE COMUNICACION POR PAGO A PROVEEDORES A SOLICITUD DE YPFB TRANSPORTE S.A.</t>
  </si>
  <si>
    <t>00099021001 DEP.DE CHEQ.AJENOS,RET.DE CAM.,CONCEPTO: DEVOLUCION ASISTENCIA TECNICA-FONDESIF,DEP.: FUNDACION SARTAWI , PROCEDENCIA: BANCO UNION S.A., CHEQUE: 154, FECHA DE EMISION:20/07/2017</t>
  </si>
  <si>
    <t>||COMPLEMENTO A NUESTRO COMPROBANTE CONTABLE G 0499010 DE LA FECHA, PAGO AL EXIMBANK CHINA, PTMO. PBC (2015) 8 (350) POR CUENTA DEL TGN, COBRO DE COMISIONES DEL BANQUERO USD 10,00 CORRESPONDIENTES AL VCTO. 21/07/2017 LIBRETA N° 00099021001 RECURSOS ORDINARIOS EN DOLARES AMERICANOS</t>
  </si>
  <si>
    <t>AJUSTE COMPLEMENTARIO POR REVALORIZACION SALDOS DE ACTIVOS DE RESERVA Y OBLIGACIONES MONEDA EXTRANJERA (DOLARES) Saldo MO = -1434764488.63 ;Bs/Mo: 6.86000000000 ;Saldo Bs: -9842484392.01</t>
  </si>
  <si>
    <t>AJUSTE COMPLEMENTARIO POR REVALORIZACION SALDOS DE ACTIVOS DE RESERVA Y OBLIGACIONES MONEDA EXTRANJERA (DOLARES) Saldo MO = -1434431889.96 ;Bs/Mo: 6.86000000000 ;Saldo Bs: -9840202765.12</t>
  </si>
  <si>
    <t>TRANSFERENCIA RECIBIDA DEL EXTERIOR SEGÚN MENSAJES SWIFT Nos. 10663-10655 (REM.EXT.) DE FECHA 26-07-2017 POR DESEMBOLSO DE BID PRÉSTAMO 2719/BL-BO REQ 0010 OPS0201732243A LIBRETA N° 00287104313 PAR-FPS-U$-BID-2719 PROG. DES. INFANTIL TEMPRANO</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</si>
  <si>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 POR DIFERENCIAL CAMBIARIO</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</si>
  <si>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 POR DIFERENCIAL CAMBIARIO</t>
  </si>
  <si>
    <t>TRANSFERENCIA RECIBIDA DEL EXTERIOR SEGÚN MENSAJES SWIFT Nos. 10707-10696 (REM.EXT.) DE FECHA 26-07-2017 POR DESEMBOLSO DE CAF PRÉSTAMO CFA008785 SOL.DES/CAF 8785 FONDO ROTATORIO UCEP/TRF OBI CAF LIBRETA N° 00086047003 MMAYA-USD-MAS INVERSION PARA RIEGO-MI RIEGO</t>
  </si>
  <si>
    <t>TRANSFERENCIA RECIBIDA DEL EXTERIOR SEGÚN MENSAJES SWIFT Nos. 10662-10654 (REM.EXT.) DE FECHA 26-07-2017 POR DESEMBOLSO DE BID PRÉSTAMO 2719/BL-BO REQ 0010 OPS0201732243A LIBRETA N° 00287104313 PAR-FPS-U$-BID-2719 PROG. DES. INFANTIL TEMPRANO</t>
  </si>
  <si>
    <t>TRANSFERENCIA RECIBIDA DEL EXTERIOR SEGÚN MENSAJES SWIFT Nos. 10707-10696 (REM.EXT.) DE FECHA 26-07-2017 POR DESEMBOLSO DE CAF PRÉSTAMO CFA008785 SOL.DES/CAF 8785 FONDO ROTATORIO UCEP/TRF OBI CAF LIBRETA N° 00086047003 MMAYA-USD-MAS INVERSION PARA RIEGO-MI RIEGO REF.: UTILES DE ESCRITORIO</t>
  </si>
  <si>
    <t>TRANSFERENCIA DE FONDOS AL EXTERIOR A SOLICITUD DE TESORO GENERAL DE LA NACION SEGUN SOLICITUD 2755 REF: PAGO A LA OPCW POR CONCEPTO DE MEMBRESIA POR EUR7.923,00, SEGUN SOLICITUD VRE-DGRM-CS-153/2017. EQUIVALENTES 9.227,16 USD LIB. 00099021001 TGN-RECURSOS ORDINARIOS (3987) POR DIFERENCIAL CAMBIARIO</t>
  </si>
  <si>
    <t>AJUSTE COMPLEMENTARIO POR REVALORIZACION SALDOS DE ACTIVOS DE RESERVA Y OBLIGACIONES MONEDA EXTRANJERA (DOLARES) Saldo MO = -1428500397.71 ;Bs/Mo: 6.86000000000 ;Saldo Bs: -9799512728.31</t>
  </si>
  <si>
    <t>AJUSTE COMPLEMENTARIO POR REVALORIZACION SALDOS DE ACTIVOS DE RESERVA Y OBLIGACIONES MONEDA EXTRANJERA (DOLARES) Saldo MO = -1421840536.17 ;Bs/Mo: 6.86000000000 ;Saldo Bs: -9753826078.12</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</si>
  <si>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 POR DIFERENCIAL CAMBIARIO</t>
  </si>
  <si>
    <t>TRANSFERENCIA RECIBIDA DEL EXTERIOR SEGÚN MENSAJES SWIFT Nos. 10890-10883 (REM.EXT.) DE FECHA 31-07-2017 POR DESEMBOLSO DE BID PRÉSTAMO 3385/BL-BO REQ 0009 OPS0201732915A LIBRETA N° 00291014352 ABC-US-BID 3385/BL-BO PROG.INFRAEST. VIAL APOYO GESTION RVF</t>
  </si>
  <si>
    <t>TRANSFERENCIA RECIBIDA DEL EXTERIOR SEGÚN MENSAJES SWIFT Nos. 10889-10882 (REM.EXT.) DE FECHA 31-07-2017 POR DESEMBOLSO DE BID PRÉSTAMO 3385/BL-BO REQ 0009 OPS0201732915A LIBRETA N° 00291014352 ABC-US-BID 3385/BL-BO PROG.INFRAEST. VIAL APOYO GESTION RVF</t>
  </si>
  <si>
    <t>PAGO A EXIMBANK CHINA POPUL PRÉSTAMO PBC 2016 (22) 410 VCTO. 21-08-2017 POR CUENTA DE TGN SEGÚN NOTA MEFP/VTCP/DGCP/UODP-582/2017 DE FECHA 28-07-2017, VALOR 31-07-2017 COMISIONES USD 1.075.250,00 LIBRETA N°0099021001 TGN-RECURSOS ORDINARIOS DOLARES AMERICANOS</t>
  </si>
  <si>
    <t>||COMPLEMENTO A NUESTRO COMPROBANTE CONTABLE G 0506935 DE LA FECHA POR PAGO AL EXIMBANCK CHINA, PTMO. PBC 2016(22)410 POR CUENTA DEL TGN, COBRO DE COMISIONES DEL BANQUERO USD 10,00 CORRESPONDIENTE AL PAGO DE LA COMISIÓN DE ADMINISTRACIÓN USD 1.075.250.- LIBRETA N° 00099021001 RECURSOS ORDINARIOS EN DOLARES AMERICANOS</t>
  </si>
  <si>
    <t>De: 00099014102 A:00373024101 Devolución de recuperaciones de reclamos de acreedores a favor del Ex Fondo de Desarrollo para los Pueblos Indígenas Originarios y Comunidades en Liquidación, gestiones 2012 y 2015, s/g procedimiento MEFP/VPCF</t>
  </si>
  <si>
    <t>De: 00099021001 A:00222014302 Devolución de recursos a INIAF S/G solicitud nota MDRyT/INIAF/DAF/Nº306/2017 y comprobante C-21 Nº23407 BOD Nº1340196 apropiados a favor del TGN s/g Instructivo de Cierre R.M. 955 de 17/11/2016, que correspon</t>
  </si>
  <si>
    <t xml:space="preserve">Fondo de Desarrollo Indígena </t>
  </si>
  <si>
    <t>00373024101</t>
  </si>
  <si>
    <t>00222014302</t>
  </si>
  <si>
    <t>Dirección General de Crédito Público</t>
  </si>
  <si>
    <t>Responsable  del Área de Conciliación y Recolección de Datos
Unidad de Contabilidad y Cuentas Fiscales
Dirección General de Contabilidad Fiscal</t>
  </si>
  <si>
    <t>Lic. Paulina Larico Huanca</t>
  </si>
  <si>
    <t xml:space="preserve">Ministerio De Hidrocarburos </t>
  </si>
  <si>
    <t>00099021001 DEPOSITO DE EFECTIVO, DEPOSITANTE: SERVICIO DEPARTAMENTAL DE SALUD, CONCEPTO: PROCESOS COACTIVOS, CUENTA DE DEPOSITO: CUENTA UNICA DEL TESORO EN DOLARES AMERICANOS</t>
  </si>
  <si>
    <t>'TRANSFERENCIA'||RECIBIDA DEL EXTERIOR POR DESEMBOLSO DEL BID, REF.: GRT-WS-11830-BO REQ 0055 OPS0201732143A LIBRETA N° 00086058001 MMAYA USPROGRAGUA PERIURBANO ESPAÑA, REF.: UTILES DE ESCRITORIO</t>
  </si>
  <si>
    <t>TRANSFERENCIA DE FONDOS||A SOL. DEL MIN,DE ECO Y FIN.PUBL. MEFP/VTCP/DGCP/UF-462/2017 DE LA FECHA HRE TSO 3839. PAGO DEL SALDO DE REMUNERACION FIDUCIARIA CON CORTE AL 31 DE MARZO DE 2017, S/G. LA QUINTA ADENDA AL CONTRATO DE CONSTITUCION DEL FIDEICOMISO INCENTIVOS A LOS DEBITO DE LA LIBRETA 00099021001 RECURSOS ORDINARIOS.</t>
  </si>
  <si>
    <t>PAGO PRÉSTAMO BID 939-SF-BO VCTO. 08-ago-2017 POR CUENTA DE BANCO DE DESARROLLO , VALOR 08-ago-2017 CAPITAL USD 651.382,87 INTERESES USD 174.427,84 ALIVIO MDRI - LIBRETA 00099021001 TGN RECURSOS ORDINARIOS - DOLARES AMERICANOS</t>
  </si>
  <si>
    <t>'TRANSFERENCIA'||RECIBIDA DEL EXTERIOR SEGUN MENSAJES SWIFT N° 11371 Y N° 11352 DE LA FECHA POR DESEMBOLSO DEL BEI PRESTAMO FI N°82800 ROAD F 21 UYUNI LIBRETA 00291014355 ABC-USD-BEI (FI N°82800) CONST. DE LA CARRETERA UYUNI</t>
  </si>
  <si>
    <t>AJUSTE COMPLEMENTARIO POR REVALORIZACION SALDOS DE ACTIVOS DE RESERVA Y OBLIGACIONES MONEDA EXTRANJERA (DOLARES) Saldo MO = -1461367691.94 ;Bs/Mo: 6.86000000000 ;Saldo Bs: -10024982366.72</t>
  </si>
  <si>
    <t>'TRANSFERENCIA'||DE FONDOS POR DESEMBOLSO DEL BID, REF.: GRT-FM-12228-BOREQ 0027 OPS0201733657A (REM.EXT.) LIB.N°00086068001 MMAYA US-EVA BID CONSERV.USO SOST.TIERRA Y ECO.SIST.AND.(REM.EXT.)SWIFT11533-11522</t>
  </si>
  <si>
    <t>'TRANSFERENCIA'||DE FONDOS POR DESEMBOLSO DEL BID, REF.: GRT-FM-12228-BOREQ 0027 OPS0201733657A (REM.EXT.) LIB.N°00086068001 MMAYA US-EVA BID CONSERV.USO SOST.TIERRA Y ECO.SIST.AND.REF.:UTILES DE ESCRITORIO</t>
  </si>
  <si>
    <t>AJUSTE COMPLEMENTARIO POR REVALORIZACION SALDOS DE ACTIVOS DE RESERVA Y OBLIGACIONES MONEDA EXTRANJERA (DOLARES) Saldo MO = -1460858853.78 ;Bs/Mo: 6.86000000000 ;Saldo Bs: -10021491736.92</t>
  </si>
  <si>
    <t>AJUSTE COMPLEMENTARIO POR REVALORIZACION SALDOS DE ACTIVOS DE RESERVA Y OBLIGACIONES MONEDA EXTRANJERA (DOLARES) Saldo MO = -1452853000.05 ;Bs/Mo: 6.86000000000 ;Saldo Bs: -9966571580.35</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</si>
  <si>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</si>
  <si>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 REF.: UTILES DE ESCRITORIO</t>
  </si>
  <si>
    <t>AJUSTE COMPLEMENTARIO POR REVALORIZACION SALDOS DE ACTIVOS DE RESERVA Y OBLIGACIONES MONEDA EXTRANJERA (DOLARES) Saldo MO = -1450618353.86 ;Bs/Mo: 6.86000000000 ;Saldo Bs: -9951241907.49</t>
  </si>
  <si>
    <t>AJUSTE COMPLEMENTARIO POR REVALORIZACION SALDOS DE ACTIVOS DE RESERVA Y OBLIGACIONES MONEDA EXTRANJERA (DOLARES) Saldo MO = -1444008225.16 ;Bs/Mo: 6.86000000000 ;Saldo Bs: -9905896424.61</t>
  </si>
  <si>
    <t>TRANSFERENCIA RECIBIDA DEL EXTERIOR SEGÚN MENSAJES SWIFT Nos. 11845-11844 (REM.EXT.) DE FECHA 16-08-2017 POR DESEMBOLSO DE FIDA PRÉSTAMO E-7-BO REPL SPA EXP 25NOV TO 31 DEC 2016 LIBRETA N° 00047257002 MDRYT UEP USD - ACCESOS FDO.FIDUCIARIO ESPAÑA</t>
  </si>
  <si>
    <t>TRANSFERENCIA RECIBIDA DEL EXTERIOR SEGÚN MENSAJES SWIFT Nos. 11879-11871 (REM.EXT.) DE FECHA 16-08-2017 POR DESEMBOLSO DE CAF PRÉSTAMO CFA008785 PROGRAMA MI RIEGO SOLICITUD DE DESEMBOLSO FONDO ROTATORIO LIBRETA N° 00287104314 FPS - U$ - MI RIEGO CAF</t>
  </si>
  <si>
    <t>TRANSFERENCIA RECIBIDA DEL EXTERIOR SEGÚN MENSAJES SWIFT Nos. 11845-11844 (REM.EXT.) DE FECHA 16-08-2017 POR DESEMBOLSO DE FIDA PRÉSTAMO E-7-BO REPL SPA EXP 25NOV TO 31 DEC 2016 LIBRETA N° 00047257002 MDRYT UEP USD - ACCESOS FDO.FIDUCIARIO ESPAÑA REF.: UTILES DE ESCRITORIO</t>
  </si>
  <si>
    <t>AJUSTE COMPLEMENTARIO POR REVALORIZACION SALDOS DE ACTIVOS DE RESERVA Y OBLIGACIONES MONEDA EXTRANJERA (DOLARES) Saldo MO = -1440806674.43 ;Bs/Mo: 6.86000000000 ;Saldo Bs: -9883933786.57</t>
  </si>
  <si>
    <t>'TRANSFERENCIA'||RECIBIDA DEL EXTERIOR POR DESEMBOLSO DEL FIDA REF: IFAD LN 2000000391, DESEMBOLSO N° 5, REPL SPA EXP 25 NOV TO 31 DEC 2016 (REM. EXT.) LIBRETA N° 00047258001 PAR US MDRYT PROGRAMA ACCESOS ASAP FIDA S/G SWIFT 11889 DE FECHA 17-08-2017</t>
  </si>
  <si>
    <t>NUMERO DE LIBRETACUT: 05850102001 OPERACIÓN E46 TRANSFERENCIA DEL SISTEMA FINANCIERO POR CUENTA DE TERCEROS A LA CUT EN DOLARES AMERICANOS PAGO A PROVEEDORES A SOLICITUD YPFB TRANSPORTE SA</t>
  </si>
  <si>
    <t>'TRANSFERENCIA'||RECIBIDA DEL EXTERIOR POR DESEMBOLSO DEL FIDA REF: IFAD LN 2000000391, DESEMBOLSO N° 5, REPL SPA EXP 25 NOV TO 31 DEC 2016 (REM. EXT.) LIBRETA N° 00047258001 PAR US MDRYT PROGRAMA ACCESOS ASAP FIDA REF: UTILES DE ESCRITORIO</t>
  </si>
  <si>
    <t>TRANSFERENCIA RECIBIDA DEL EXTERIOR SEGÚN MENSAJES SWIFT Nos. 11975-11966 (REM.EXT.) DE FECHA 18-08-2017 POR DESEMBOLSO DE IDA PRÉSTAMO 5168-BO 001 14 GAMEA LIBRETA N° 00099037013 IDA 5168 - USD - PROY. INFRAESTRCUTURA URBANA - GAMEA</t>
  </si>
  <si>
    <t>NUMERO DE LIBRETACUT: 00990301007 OPERACIÓN E46 TRANSFERENCIA DEL SISTEMA FINANCIERO POR CUENTA DE TERCEROS A LA CUT EN DOLARES AMERICANOS TRANSFERENCIA DE FONDOS EN CUMPLIMINETO AL D.S. 29889 BANCO COCHABAMBA EN LIQUIDACION S.A.</t>
  </si>
  <si>
    <t>AJUSTE COMPLEMENTARIO POR REVALORIZACION SALDOS DE ACTIVOS DE RESERVA Y OBLIGACIONES MONEDA EXTRANJERA (DOLARES) Saldo MO = -1440883069.75 ;Bs/Mo: 6.86000000000 ;Saldo Bs: -9884457858.50</t>
  </si>
  <si>
    <t>PAGO A JICA PRÉSTAMO BV-P5 VCTO. 20-ago-2017 POR CUENTA DE TGN , NTI. 009686 VALOR 18-ago-2017 INTERESES JPY 6.410,00 COMISIONES JPY 1.173.133,00 LIBRETA N° 00099021001 "TGN RECURSOS ORDINARIOS-DOLARES AMERICANOS (5970)</t>
  </si>
  <si>
    <t>||TRANSFERENCIA POR COBRO DE COMISIONES QUE EFECTUA EL BANK OF TOKYO-MITSUBISHI UFJ. LTD POR PAGO DEL PRESTAMO BV-P5 VCTO. 20-08-2017, SEGÚN SWIFT N° 11985 DE FECHA 18-08-2017 LIBRETA N° 00099021001 RECURSOS ORDINARIOS DOLARES AMERICANOS 5970, REF.: COMISIONES BANCARIAS</t>
  </si>
  <si>
    <t>00099021001 DEP.DE CHEQ.AJENOS,RET.DE CAM.,CONCEPTO: DEVOLUCION ASISTENCIA TECNICA - FONDESIF,DEP.: FUNDACION SARTAWI , PROCEDENCIA: BANCO UNION S.A., CHEQUE: 163, FECHA DE EMISION:18/08/2017</t>
  </si>
  <si>
    <t>AJUSTE COMPLEMENTARIO POR REVALORIZACION SALDOS DE ACTIVOS DE RESERVA Y OBLIGACIONES MONEDA EXTRANJERA (DOLARES) Saldo MO = -1403310490.54 ;Bs/Mo: 6.86000000000 ;Saldo Bs: -9626709965.11</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</si>
  <si>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 POR DIFERENCIAL CAMBIARIO</t>
  </si>
  <si>
    <t>AJUSTE COMPLEMENTARIO POR REVALORIZACION SALDOS DE ACTIVOS DE RESERVA Y OBLIGACIONES MONEDA EXTRANJERA (DOLARES) Saldo MO = -1400468242.91 ;Bs/Mo: 6.86000000000 ;Saldo Bs: -9607212146.35</t>
  </si>
  <si>
    <t>TRANSFERENCIA RECIBIDA DEL EXTERIOR SEGÚN MENSAJES SWIFT Nos. 12240-12231 (REM.EXT.) DE FECHA 25-08-2017 POR DESEMBOLSO DE BID PRÉSTAMO 3730/BL-BO REQ 0001 OPS0201737395A LIBRETA N° 00086057005 MMAyA-$US PROG. SANEAMIENTO LAGO TITICACA</t>
  </si>
  <si>
    <t>TRANSFERENCIA RECIBIDA DEL EXTERIOR SEGÚN MENSAJES SWIFT Nos. 12241-12232 (REM.EXT.) DE FECHA 25-08-2017 POR DESEMBOLSO DE BID PRÉSTAMO 3730/BL-BO REQ 0001 OPS0201737395A LIBRETA N° 00086057005 MMAyA-$US PROG. SANEAMIENTO LAGO TITICACA</t>
  </si>
  <si>
    <t>TRANSFERENCIA RECIBIDA DEL EXTERIOR SEGÚN MENSAJES SWIFT Nos. 12240-12231 (REM.EXT.) DE FECHA 25-08-2017 POR DESEMBOLSO DE BID PRÉSTAMO 3730/BL-BO REQ 0001 OPS0201737395A LIBRETA N° 00086057005 MMAyA-$US PROG. SANEAMIENTO LAGO TITICACA REF.: UTILES DE ESCRITORIO</t>
  </si>
  <si>
    <t>TRANSFERENCIA RECIBIDA DEL EXTERIOR SEGÚN MENSAJES SWIFT Nos. 12241-12232 (REM.EXT.) DE FECHA 25-08-2017 POR DESEMBOLSO DE BID PRÉSTAMO 3730/BL-BO REQ 0001 OPS0201737395A LIBRETA N° 00086057005 MMAyA-$US PROG. SANEAMIENTO LAGO TITICACA REF.: UTILES DE ESCRITORIO</t>
  </si>
  <si>
    <t>AJUSTE COMPLEMENTARIO POR REVALORIZACION SALDOS DE ACTIVOS DE RESERVA Y OBLIGACIONES MONEDA EXTRANJERA (DOLARES) Saldo MO = -1401727433.06 ;Bs/Mo: 6.86000000000 ;Saldo Bs: -9615850190.80</t>
  </si>
  <si>
    <t>||DEVOLUCIÓN DE FONDOS POR EL EXIMBANK COREA POR PAGO EN DEMASIA POR VARIACIÓN CAMBIARIA DEL PRÉSTAMO EDCF BOL-2 DE FECHA VENCIMIENTO 20-08-2017 POR USD7,23 LIBRETA N° 00099021001 "TGN-RECURSOS ORDINARIOS-DÓLARES AMERICANOS (5970)"</t>
  </si>
  <si>
    <t>||TRANSFERENCIA AL EXTERIOR SG/ SOLICITUD DEL MIN. DE DEFENSA SEGUN SOLICITUD 2977 REF.: PAGO A/F THALES AIR SYSTEMS S.A.S. PARA EL PAGO DEL 20% CORRESPONDIENTE AL ANTICIPO PARA LA IMPLEMENTACION DEL SISTEMA INTEGRADO DE DEFENSA AEREA LIB.00099021001 TGN-RECURSOS ORDINARIOS (DIFERENCIA POR TIPO DE CAMBIO)</t>
  </si>
  <si>
    <t>AJUSTE COMPLEMENTARIO POR REVALORIZACION SALDOS DE ACTIVOS DE RESERVA Y OBLIGACIONES MONEDA EXTRANJERA (DOLARES) Saldo MO = -1399734639.39 ;Bs/Mo: 6.86000000000 ;Saldo Bs: -9602179626.21</t>
  </si>
  <si>
    <t>4666</t>
  </si>
  <si>
    <t>De: 00253014211 A:00099021001 TRANSFERENCIA DE RECURSOS A SOLICITUD DE EMAGUA S/G NOTA EMAGUA-GAF-0022-CAR/17 Y NOTA ADJUNTA MEFP/VTCP/DGCP/UODP-561/2017 REEMBOLSO TGN COMISIONES DE COMPROMISO.</t>
  </si>
  <si>
    <t>4717</t>
  </si>
  <si>
    <t>De: 00099014102 A:00373024101 TRANSFERENCIA DE RECURSOS POR DESACREDITACIONES DE APORTES DE PROVIVIENDA DE LA GESTIÓN 2012 S/G PROCEDIMIENTO MEFP/VPCF/DGCF/UCCF Nº788/2017 Y MEFP/VTCP/DGPOT/UAIS/Nº4215/2017.</t>
  </si>
  <si>
    <t>4835</t>
  </si>
  <si>
    <t>De: 00099014102 A:00292012001 TRANSFERENCIA A SOLICITUD DE VÍAS BOLIVIA S/G NOTA VB/DAF/2017-0531 Y PROCEDIMIENTO MEFP/VPCF/DGCF/UCCF Nº868/2017 Y MEFP/VTCP/DGPOT/UAIS/Nº4808/2017 DEVOLUCIÓN DE RECUPERACIONES DE RECLAMOS DE ACREEDORES A FA</t>
  </si>
  <si>
    <t>4836</t>
  </si>
  <si>
    <t>De: 00099014102 A:00292012001 TRANSFERENCIA A SOLICITUD DE VÍAS BOLIVIA S/G NOTA VB/DAF/2017-0532 Y PROCEDIMIENTO MEFP/VPCF/DGCF/UCCF Nº869/2017 Y MEFP/VTCP/DGPOT/UAIS/Nº4810/2017 DEVOLUCIÓN DE RECUPERACIONES DE RECLAMOS DE ACREEDORES A FA</t>
  </si>
  <si>
    <t>4896</t>
  </si>
  <si>
    <t>De: 00099014102 A:00292012001 TRANSFERENCIA A SOLICITUD DE VÍAS BOLIVIA S/G NOTA VB/DAF/2017-0604 Y PROCEDIMIENTO MEFP/VPCF/DGCF/UCCF Nº885/2017 Y MEFP/VTCP/DGPOT/UAIS/Nº4870/2017 DEVOLUCIÓN DE RECUPERACIONES DE RECLAMOS DE ACREEDORES A FA</t>
  </si>
  <si>
    <t>00010011102</t>
  </si>
  <si>
    <t xml:space="preserve">De: 00010011102 A:00099021001 TRANSFERENCIA DE RECURSOS A SOLICITUD DEL MINISTERIO DE RELACIONES </t>
  </si>
  <si>
    <t>De: 00099021001 A:00078031101 TRANSFERENCIA DE RECURSOS A SOLICITUD DEL BANCO BISA SEGÚN NOTA CITE/GOPBO/5594/2017. Ref: Solicitud devolución de fondos transferencia LIP 92830026052017005.</t>
  </si>
  <si>
    <t>4338</t>
  </si>
  <si>
    <t>De: 00099021001 A:00010011101 TRANSFERENCIA DE RECURSOS A SOLICITUD DE LA UNIDAD DE ADMINISTRACION E INFORMACION SALARIAL MEDIANTE NOTA CITE: MEFP/VTCP/DGPOT/UAIS/N°4306/2017 SEGÚN PROCEDIMIENTO MEFP/VPCF/DGCF/UCCF N°716/2017. Ref: SOLICIT</t>
  </si>
  <si>
    <t>00099018025</t>
  </si>
  <si>
    <t>07</t>
  </si>
  <si>
    <t>4824</t>
  </si>
  <si>
    <t>00081077001</t>
  </si>
  <si>
    <t>De: 00081077001 A:00099021001 TRANSFERENCIA A SOLICITUD DEL MINISTERIO DE OBRAS PUBLICAS, SERVICIOS Y VIVIENDA Y NOTA MEFP/VTCP/DGCP/UODP-641/2017 COSTO POR AMPLIACIÓN DE PLAZO DE DESEMBOLSO DE CRÉDITOS EXTERNOS -PRÉSTAMO BID 2498/BL-BO.</t>
  </si>
  <si>
    <t>00010011101</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</si>
  <si>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</si>
  <si>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</si>
  <si>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</si>
  <si>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</si>
  <si>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</si>
  <si>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</si>
  <si>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</si>
  <si>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</si>
  <si>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</si>
  <si>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</si>
  <si>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</si>
  <si>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</si>
  <si>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</si>
  <si>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</si>
  <si>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</si>
  <si>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</si>
  <si>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</si>
  <si>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'TRANSFERENCIA'||DE FONDOS POR DESEMBOLSO DEL BID RE.: GRT-FM-12228-BO REQ. 0028 OPS0201738516A (REM.EXT.) LIB.N°00086068001 MMAYA US-VMA.BID.CONSERV.USO SOST.TIERRA Y ECO.SIST.ANDINO SWIFT 12543 DE 1-9-2017</t>
  </si>
  <si>
    <t>'TRANSFERENCIA'||DE FONDOS POR DESEMBOLSO DEL BID RE.: GRT-FM-12228-BO REQ. 0028 OPS0201738516A (REM.EXT.) LIB.N°00086068001 MMAYA US-VMA.BID.CONSERV.USO SOST.TIERRA Y ECO.SIST.ANDINO REF:UT. ESCRITORIO</t>
  </si>
  <si>
    <t>AJUSTE COMPLEMENTARIO POR REVALORIZACION SALDOS DE ACTIVOS DE RESERVA Y OBLIGACIONES MONEDA EXTRANJERA (DOLARES) Saldo MO = -1394254882.38 ;Bs/Mo: 6.86000000000 ;Saldo Bs: -9564588493.14</t>
  </si>
  <si>
    <t>AJUSTE COMPLEMENTARIO POR REVALORIZACION SALDOS DE ACTIVOS DE RESERVA Y OBLIGACIONES MONEDA EXTRANJERA (DOLARES) Saldo MO = -1385928508.18 ;Bs/Mo: 6.86000000000 ;Saldo Bs: -9507469566.12</t>
  </si>
  <si>
    <t>AJUSTE COMPLEMENTARIO POR REVALORIZACION SALDOS DE ACTIVOS DE RESERVA Y OBLIGACIONES MONEDA EXTRANJERA (DOLARES) Saldo MO = -1382058629.41 ;Bs/Mo: 6.86000000000 ;Saldo Bs: -9480922197.76</t>
  </si>
  <si>
    <t>'TRANSFERENCIA'||DE FONDOS DEL EXTERIOR POR DESEMBOLSO DEL BID REF.: GRT-FM-12228-BO REQ. 0030 OPS0201739511A (REM. EXT.) LIB.N°00086068001 MMAYA US-VMA.BID CONSERV.USO SOST,TIERRA Y ECO.SIST.ANDIN.SWIFT 12719 DE 6-9-17</t>
  </si>
  <si>
    <t>00047011101 DEP.DE CHEQ.AJENOS,RET.DE CAM.,CONCEPTO: DEP. JUDICIAL DE LA CAO POR EL PROCESO EJECUTIVO CIVIL,DEP.: CAMARA AGROPECUARIA DEL ORIENTE , PROCEDENCIA: BANCO UNION S.A., CHEQUE: 1522, FECHA DE EMISION:14/08/2017</t>
  </si>
  <si>
    <t>'TRANSFERENCIA'||DE FONDOS DEL EXTERIOR POR DESEMBOLSO DEL BID REF.: GRT-FM-12228-BO REQ. 0030 OPS0201739511A (REM. EXT.) LIB.N°00086068001 MMAYA US-VMA.BID CONSERV.USO SOST,TIERRA Y ECO.SIST.ANDIN.REF: UT. ESCRITORIO</t>
  </si>
  <si>
    <t>AJUSTE COMPLEMENTARIO POR REVALORIZACION SALDOS DE ACTIVOS DE RESERVA Y OBLIGACIONES MONEDA EXTRANJERA (DOLARES) Saldo MO = -1379050613.74 ;Bs/Mo: 6.86000000000 ;Saldo Bs: -9460287210.25</t>
  </si>
  <si>
    <t>||REGULARIZACIÓN DE NUESTRO COMPROBANTE N° S-0896063 DEL 22/08/2017 POR COBRO DE COMISIONES QUE EFECTUA EL BANK OF TOKYO-MITSUBISHI UFJ. LTD POR DESEMBOLSO DE FECHA 22/08/2017 DEL PTMO. BV-P5, SEGÚN NOTA MEFP/VTCP/DGCP//UODP-667/2017 DE FECHA 07/09/2017 LIBRETA N° 00099021001 "TGN-RECURSOS ORDINARIOS - DOLARES AMERICANOS (5970)"</t>
  </si>
  <si>
    <t>PAGO A BID PRÉSTAMO 995-SF-BO VCTO. 10-sep-2017 POR CUENTA DE TGN , NTI. 009775 VALOR 11-sep-2017 CAPITAL USD 20.063,30 INTERESES USD 8.293,56 CTA. 5970 CUENTA UNICA DEL TESORO DOLARES AMERICANOS LIB. 00099021001</t>
  </si>
  <si>
    <t>AJUSTE COMPLEMENTARIO POR REVALORIZACION SALDOS DE ACTIVOS DE RESERVA Y OBLIGACIONES MONEDA EXTRANJERA (DOLARES) Saldo MO = -1375242819.49 ;Bs/Mo: 6.86000000000 ;Saldo Bs: -9434165741.71</t>
  </si>
  <si>
    <t>'TRANSFERENCIA'||RECIBIDA DEL EXTERIOR POR DESEMBOLSO DEL BID REF.: ATN-OC-13824-BO REQ. 0011 OPS0201741475A (REM.EXT.) LIB. 00300108010 MJ-SIST-INTEG-PLURI. BID REF.: UTILES DE ESCRITORIO</t>
  </si>
  <si>
    <t>TRANSFERENCIA RECIBIDA DEL EXTERIOR SEGÚN MENSAJES SWIFT Nos. 13280-13272 (REM.EXT.) DE FECHA 15-09-2017 POR DESEMBOLSO DE CAF PRÉSTAMO CFA009344 PRO.MI AGUA IV FONDO ROTATORIO N°8/TRF OBI CAF LIB 00287104316 LIBRETA N° 00287104316 FPS-USD-MIAGUA CAF FASE IV</t>
  </si>
  <si>
    <t>TRANSFERENCIA RECIBIDA DEL EXTERIOR SEGÚN MENSAJES SWIFT Nos. 13388-13378 (REM.EXT.) DE FECHA 18-09-2017 POR DESEMBOLSO DE CAF PRÉSTAMO CFA007860 CARR.CHACA-RAVELO DS.N°40 FOND.ROTATORIO/TRF.OBI LIB 00291014337 LIBRETA N° 00291014337 ABC-USD CFA 7860 CONST. CARRETERA CHACAPUCO RAVELO</t>
  </si>
  <si>
    <t>00099021001 DEP.DE CHEQ.AJENOS,RET.DE CAM.,CONCEPTO: DEVOLUCIÓN ASISTENCIA TÉCNICA - FONDESIF,DEP.: FUNDACION SARTAWI , PROCEDENCIA: BANCO UNION S.A., CHEQUE: 170, FECHA DE EMISION:18/09/2017</t>
  </si>
  <si>
    <t>TRANSFERENCIA RECIBIDA DEL EXTERIOR SEGÚN MENSAJES SWIFT Nos. 13461-13455 (REM.EXT.) DE FECHA 19-09-2017 POR DESEMBOLSO DE BID PRÉSTAMO 2719/BL-BO REQ 0012 OPS0201741824A LIBRETA N° 00287104313 PAR-FPS-U$-BID-2719 PROG. DES. INFANTIL TEMPRANO</t>
  </si>
  <si>
    <t>TRANSFERENCIA RECIBIDA DEL EXTERIOR SEGÚN MENSAJES SWIFT Nos. 13460-13454 (REM.EXT.) DE FECHA 19-09-2017 POR DESEMBOLSO DE BID PRÉSTAMO 2719/BL-BO REQ 0012 OPS0201741824A LIBRETA N° 00287104313 PAR-FPS-U$-BID-2719 PROG. DES. INFANTIL TEMPRANO</t>
  </si>
  <si>
    <t>||TRANSFERENCIA DE COBRO DE COMISIONES QUE EFECTUA EL KEB HANA BANK POR PAGO DEL PRÉSTAMO EDCF LOAN BOL-1 VCTO. 20-09-2017, SEGÚN SWIFT N° 13503 DE FECHA 20-09-2017. LIBRETA N° 00099021001 RECURSOS ORDINARIOS DOLARES AMERICANOS 5970 REF.: COMISIONES BANCARIAS</t>
  </si>
  <si>
    <t>AJUSTE COMPLEMENTARIO POR REVALORIZACION SALDOS DE ACTIVOS DE RESERVA Y OBLIGACIONES MONEDA EXTRANJERA (DOLARES) Saldo MO = -1308147840.14 ;Bs/Mo: 6.86000000000 ;Saldo Bs: -8973894183.37</t>
  </si>
  <si>
    <t>AJUSTE COMPLEMENTARIO POR REVALORIZACION SALDOS DE ACTIVOS DE RESERVA Y OBLIGACIONES MONEDA EXTRANJERA (DOLARES) Saldo MO = -1310395358.75 ;Bs/Mo: 6.86000000000 ;Saldo Bs: -8989312161.02</t>
  </si>
  <si>
    <t>TRANSFERENCIA RECIBIDA DEL EXTERIOR SEGÚN MENSAJES SWIFT Nos. 13540-13532 (REM.EXT.) DE FECHA 21-09-2017 POR DESEMBOLSO DE BID PRÉSTAMO 2614/BL-BO REQ0021 OPS0201742860A LIBRETA N° 00287104311 FPS-US-BID 2614/BL-BO PROG. REDES INT. DE SALUD PTS</t>
  </si>
  <si>
    <t>TRANSFERENCIA RECIBIDA DEL EXTERIOR SEGÚN MENSAJES SWIFT Nos. 13539-13531 (REM.EXT.) DE FECHA 21-09-2017 POR DESEMBOLSO DE BID PRÉSTAMO 2614/BL-BO REQ0021 OPS0201742860A LIBRETA N° 00287104311 FPS-US-BID 2614/BL-BO PROG. REDES INT. DE SALUD PTS</t>
  </si>
  <si>
    <t>||COMPLEMENTO A NUESTRO COMPROBANTE CONTABLE G550307 DE LA FECHA POR PAGO AL EXIMBANK CHINA, PRÉSTAMO GCL 2007(13)184 POR CUENTA DEL TGN, COBRO DE COMISIONES DEL BANQUERO USD 10.- SEGUN NOTA MEFP/VTCP/DGCP/UODP-707/2017 DEL 20/09/2017 LIBRETA N° 00099021001 "TGN RECURSOS ORDINARIOS-DOLARES AMERICANOS (5970)</t>
  </si>
  <si>
    <t>PAGO A EXIMBANK CHINA POPUL PRÉSTAMO GCL NO.(2007)13(184) VCTO. 21-sep-2017 SEGÚN NOTA MEFP/VTCP/DGCP/UODP-707/2017 DE FECHA 20-09-2017 DEL MEFP, NTI. 009833 VALOR 21-sep-2017 CAPITAL RMY 12.168.507,60 INTERESES RMY 2.736.562,15 CTA. 5970 CUENTA UNICA DEL TESORO DOLARES AMERICANOS LIBRETA 00099021001</t>
  </si>
  <si>
    <t>||COMPLEMENTO A NUESTROS COMPROBANTES CONTABLES G549950, G549952, G549956 Y G549953 DE LA FECHA POR PAGO AL EXIMBANK CHINA, PRÉSTAMOS GCL 2004(04)114A, 2009(43)294, 2011(41)391, 2016(29)599 POR CUENTA DEL TGN, COBRO DE COMISIONES DEL BANQUERO USD 10.- POR CADA UNO LIBRETA N° 00099021001 "TGN RECURSOS ORDINARIOS-DOLARES AMERICANOS (5970)</t>
  </si>
  <si>
    <t>AJUSTE COMPLEMENTARIO POR REVALORIZACION SALDOS DE ACTIVOS DE RESERVA Y OBLIGACIONES MONEDA EXTRANJERA (DOLARES) Saldo MO = -1311219472.40 ;Bs/Mo: 6.86000000000 ;Saldo Bs: -8994965580.68</t>
  </si>
  <si>
    <t>||DEVOLUCION PARCIAL DE FONDOS CORRESPONDIENTE A LA SOLICITUD 007236 3129 DEL MIN. DE DEFENSA Y EN COMPLEMENTO AL COMP.ROBANTE NO. S-0898767 DE LA FECHA POR DIFERENCIAL CAMBIARIO REF.: TRANSF. A/F THALES AIR SYSTEMS SAS</t>
  </si>
  <si>
    <t>PAGO A BID PRÉSTAMO 709-SF-BO VCTO. 24-09-2017 POR CUENTA DE YPFB TRANSPORTE SEGÚN NOTA TSC-377/2017 DE FECHA 13-09-2017, VALOR 25-09-2017 CAPITAL USD 616.761,22 INTERESES USD 149.168,94 LIBRETA 00099021001 TGN-RECURSOS ORDINARIOS - DOLARES AMERICANOS (5970) - ALIVIO MDRI</t>
  </si>
  <si>
    <t>PAGO PRÉSTAMO BID 815-SF-BO VCTO. 23-sep-2017 POR CUENTA DE TGN , NTI. 009821 VALOR 25-sep-2017 CAPITAL USD 52.524,13 INTERESES USD 11.555,31 CTA. 5970 CUENTA UNICA DEL TESORO DOLARES AMERICANOS LIB. 00099021001</t>
  </si>
  <si>
    <t>PAGO PRÉSTAMO BID 549-SF-BO VCTO. 24-sep-2017 POR CUENTA DE TGN , NTI. 009766 VALOR 25-sep-2017 CAPITAL USD 23.991,66 INTERESES USD 719,75 CTA. 5970 CUENTA UNICA DEL TESORO DOLARES AMERICANOS LIB. 00099021001</t>
  </si>
  <si>
    <t>||COBRO COMISION DE PAGO DEL BANK OF TOKYO-MITSUBISHI UFJ LTD. REF.: PAGO PTMO.BID 964/SF-BO VCTO.23-09-2017 POR CUENTA DEL MEFP COD. LIQ. 9850 LIBRETA N°00099021001 TGN-RECURSOS ORDINARIOS-DOLARES AMERICANOS (5970)</t>
  </si>
  <si>
    <t>NUMERO DE LIBRETACUT: 05850102001 OPERACIÓN E46 TRANSFERENCIA DEL SISTEMA FINANCIERO POR CUENTA DE TERCEROS A LA CUT EN DOLARES AMERICANOS PAGO POR GASTOS DE SERVICIOS Y O MATERIALES, RELACIONADAS A LAS OPERACIONES PROPIAS DE LA EMPRESA YPFB TRANSPORTE S.A.</t>
  </si>
  <si>
    <t>AJUSTE COMPLEMENTARIO POR REVALORIZACION SALDOS DE ACTIVOS DE RESERVA Y OBLIGACIONES MONEDA EXTRANJERA (DOLARES) Saldo MO = -1296443179.65 ;Bs/Mo: 6.86000000000 ;Saldo Bs: -8893600212.39</t>
  </si>
  <si>
    <t>AJUSTE COMPLEMENTARIO POR REVALORIZACION SALDOS DE ACTIVOS DE RESERVA Y OBLIGACIONES MONEDA EXTRANJERA (DOLARES) Saldo MO = -1289986405.42 ;Bs/Mo: 6.86000000000 ;Saldo Bs: -8849306741.19</t>
  </si>
  <si>
    <t>Importe</t>
  </si>
  <si>
    <t>5173</t>
  </si>
  <si>
    <t>00223012001</t>
  </si>
  <si>
    <t>5175</t>
  </si>
  <si>
    <t>00070011102</t>
  </si>
  <si>
    <t>5411</t>
  </si>
  <si>
    <t>5412</t>
  </si>
  <si>
    <t>5597</t>
  </si>
  <si>
    <t>00016018010</t>
  </si>
  <si>
    <t>00015011101</t>
  </si>
  <si>
    <t>De: 00099014102 A:00223012001 TRANSFERENCIA SEGÚN PROCEDIMIENTO MEFP/VPCF/DGCF/UCCF Nº912/2017 Y NOTA MEFP/VTCP/DGPOT/UAIS/Nº4948/2017 Ref: DEVOLUCIÓN DE RECUPERACIONES DE RECLAMOS DE ACREEDORES A FAVOR DE FONABOSQUE 2016.</t>
  </si>
  <si>
    <t>De: 00070011102 A:00099021001 TRANSFERENCIA A SOLICITUD DE LA DIRECCIÓN GENERAL DE CRÉDITO PÚBLICO SEGÚN NOTA MEFP/VTCP/DGCP/UODP-677/2017 COSTO POR AMPLIACIÓN DE PLAZO DE DESEMBOLSO DE CRÉDITOS EXTERNOS -PRÉSTAMO BID 2365/BL-BO; EN CUMPLI</t>
  </si>
  <si>
    <t>De: 00099018025 A:00016018010 TRANSFERENCIA DE RECURSOS A SOLICITUD DEL MINISTERIO DE PLANIFICACIÓN DEL DESARROLLO S/G NOTA MPD/VIPFE/DGGFE/UAP-002774/2017 DESEMBOLSO UAP/027/2017 - CIF UAP/ESP/1274 Proyecto "Construcción y Equipamiento de</t>
  </si>
  <si>
    <t>De: 00099018025 A:00016018010 TRANSFERENCIA DE RECURSOS A SOLICITUD DEL MINISTERIO DE PLANIFICACIÓN DEL DESARROLLO S/G NOTA MPD/VIPFE/DGGFE/UAP-002759/2017 DESEMBOLSO UAP/026/2017 - CIF UAP/ESP/1274 Proyecto "Construcción y Equipamiento de</t>
  </si>
  <si>
    <t>De: 00099021001 A:00015011101 Transferencia según procedimiento MEFP/VPCF/DGCF/UCCF N°960/2017 y nota MEFP/VTCP/DGPOT/UAIS/ N°5369/2017; Devolución de Subsidios por Incapacidad Temporal 2016; a solicitud del Ministerio de Gobierno a través</t>
  </si>
  <si>
    <t>VICEMINISTERIO DE AUTONOMIAS</t>
  </si>
  <si>
    <t>Descripción</t>
  </si>
  <si>
    <t>Total</t>
  </si>
  <si>
    <t>Fecha</t>
  </si>
  <si>
    <t>Estado Actual</t>
  </si>
  <si>
    <t>Créditos                    (USD)</t>
  </si>
  <si>
    <t>Créditos                    (Bs)</t>
  </si>
  <si>
    <t>Débitos                                 (Bs)</t>
  </si>
  <si>
    <t>AJUSTE COMPLEMENTARIO POR REVALORIZACION SALDOS DE ACTIVOS DE RESERVA Y OBLIGACIONES MONEDA EXTRANJERA (DOLARES) Saldo MO = -1279618720.00 ;Bs/Mo: 6.86000000000 ;Saldo Bs: -8778184419.19</t>
  </si>
  <si>
    <t>||PAGO A LA CAF PRÉSTAMO CFG 512/CFC 2174 VCTO. 03/10/2017 POR CUENTA DEL TGN SEGÚN NOTA MEFP/VTCP/DGCP/UODP-732/2017 DE FECHA 30/09/2017. COMISIONES USD 17.114,71. LIBRETA N° 00099021001 TGN-RECURSOS ORDINARIOS-DOLARES AMERICANOS-CTA.5970</t>
  </si>
  <si>
    <t>TRANSFERENCIA RECIBIDA DEL EXTERIOR SEGÚN MENSAJES SWIFT Nos. 14239-14238 (REM.EXT.) DE FECHA 04-10-2017 POR DESEMBOLSO DE CAF PRÉSTAMO CFA009646 SOL.DES.N°2 PROG.APOY.PLAN.GES. PUBL/TRF OBI CAF LIB 00099021001 LIBRETA N° 00099021001 TGN- RECURSOS ORDINARIOS DOLARES AMERICANOS - 5970</t>
  </si>
  <si>
    <t>PAGO AL BID PRÉSTAMO 2664/BL-BO VCTO. 05-OCT-2017 SEGÚN NOTA MEFP/VTCP/DGCP/UODP-753/2017 DE FECHA 05/10/2017 POR CUENTA DE TGN , NTI 009892 VALOR 05-OCT-2017 COMISIONES USD 12.808,24 DEBE DECIR EN LA GLOSA DE LA CUENTA 5970:CTA. 5970 CUENTA UNICA DEL TESORO DOLARES AMERICANOS LIBRETA 00099021001</t>
  </si>
  <si>
    <t>AJUSTE COMPLEMENTARIO POR REVALORIZACION SALDOS DE ACTIVOS DE RESERVA Y OBLIGACIONES MONEDA EXTRANJERA (DOLARES) Saldo MO = -1263838892.87 ;Bs/Mo: 6.86000000000 ;Saldo Bs: -8669934805.08</t>
  </si>
  <si>
    <t>TRANSFERENCIA RECIBIDA DEL EXTERIOR SEGÚN MENSAJES SWIFT Nos. 14452-14441 (REM.EXT.) DE FECHA 10-10-2017 POR DESEMBOLSO DE CAF PRÉSTAMO CFA005544 SOL.DES/PROG.AGUA.SANEA.BAS/FON.ROT. N°9/TRF OBI LIB 00990307011 LIBRETA N° 00990307011 PAR CAF 5544-$US GMSCZ SANEAMIENTO Y DRENAJE URBANO</t>
  </si>
  <si>
    <t>PAGO A BID PRÉSTAMO 2637/BL-BO VCTO. 09-oct-2017 POR CUENTA DE TGN , NTI. 009927 VALOR 10-oct-2017 INTERESES USD 62.669,88 CTA. 5970 CUENTA UNICA DEL TESORO DOLARES AMERICANOS LIB. 00099021001</t>
  </si>
  <si>
    <t>PAGO A BID PRÉSTAMO 2637/BL-BO VCTO. 09-oct-2017 POR CUENTA DE TGN , NTI. 009928 VALOR 10-oct-2017 INTERESES USD 1.566,78 CTA. 5970 CUENTA UNICA DEL TESORO DOLARES AMERICANOS LIB. 00099021001</t>
  </si>
  <si>
    <t>PAGO PRÉSTAMO BID 568-SF-BO VCTO. 10-oct-2017 POR CUENTA DE TGN , NTI. 009900 VALOR 10-oct-2017 CAPITAL USD 66.666,67 INTERESES USD 2.666,67 CTA. 5970 CUENTA UNICA DEL TESORO DOLARES AMERICANOS LIB. 00099021001</t>
  </si>
  <si>
    <t>AJUSTE COMPLEMENTARIO POR REVALORIZACION SALDOS DE ACTIVOS DE RESERVA Y OBLIGACIONES MONEDA EXTRANJERA (DOLARES) Saldo MO = -1258418219.32 ;Bs/Mo: 6.86000000000 ;Saldo Bs: -8632748984.52</t>
  </si>
  <si>
    <t>AJUSTE COMPLEMENTARIO POR REVALORIZACION SALDOS DE ACTIVOS DE RESERVA Y OBLIGACIONES MONEDA EXTRANJERA (DOLARES) Saldo MO = -1264699016.48 ;Bs/Mo: 6.86000000000 ;Saldo Bs: -8675835253.06</t>
  </si>
  <si>
    <t>||TRANSFERENCIA DE FONDOS AL EXTERIOR SG/ NOTA DGAA-DIR.FINN.SECC.TSRA NO.355/17 Y SOLICITUD RECTIFICADA 007608 3292 REF.: PAGO A/F THALES AIR SYSTEMS SAS POR CANCELACION DE 14 FACTURAS EQUIV. EUR 21,852.122,08 (MENOS COMISIONES POR TRANSF.) LIB.00099021001 TGN-RECURSOS ORDINARIOS (DIFERENCIAL CAMBIARIA)</t>
  </si>
  <si>
    <t>AJUSTE COMPLEMENTARIO POR REVALORIZACION SALDOS DE ACTIVOS DE RESERVA Y OBLIGACIONES MONEDA EXTRANJERA (DOLARES) Saldo MO = -1263235564.07 ;Bs/Mo: 6.86000000000 ;Saldo Bs: -8665795969.51</t>
  </si>
  <si>
    <t>PAGO A AFD PRÉSTAMO CBO-1009-1 VCTO. 13-OCT-2017 SEGÚN NOTA MEFP/VTCP/DGCP/UODP-766/2017 DE FECHA 13/10/2017 POR CUENTA DE TGN , NTI. 009952 VALOR 13-OCT-2017 COMISIONES EUR 330.000,00 CTA. 5970 CUENTA UNICA DEL TESORO DOLARES AMERICANOS LIBRETA 00099021001</t>
  </si>
  <si>
    <t>TRANSFERENCIA RECIBIDA DEL EXTERIOR SEGÚN MENSAJES SWIFT Nos. 15064-15060-15061 (REM.EXT.) DE FECHA 17-10-2017 POR DESEMBOLSO DE FONPLATA PRÉSTAMO BOL 24/2014 GAF/BOL/085/2017 DESEMB. No.9 LIB.00287074301 FPS-US RIO GRAN.IV LIBRETA N° 00287074301 FPS-US RIO GRANDE IV</t>
  </si>
  <si>
    <t>NUMERO DE LIBRETACUT: 05850102001 OPERACIÓN E46 TRANSFERENCIA DEL SISTEMA FINANCIERO POR CUENTA DE TERCEROS A LA CUT EN DOLARES AMERICANOS PAGO A PROVEEDORES A SOLICITUD DE YPFB TRANSPORTE SA</t>
  </si>
  <si>
    <t>AJUSTE COMPLEMENTARIO POR REVALORIZACION SALDOS DE ACTIVOS DE RESERVA Y OBLIGACIONES MONEDA EXTRANJERA (DOLARES) Saldo MO = -1260049145.83 ;Bs/Mo: 6.86000000000 ;Saldo Bs: -8643937140.40</t>
  </si>
  <si>
    <t>TRANSFERENCIA RECIBIDA DEL EXTERIOR SEGÚN MENSAJES SWIFT Nos. 15154-15146 (REM.EXT.) DE FECHA 19-10-2017 POR DESEMBOLSO DE BID PRÉSTAMO 2786/BL-BO REQ 0023 OPS0201748068A LIBRETA N° 00291014335 ABC-USD BL-BO 2786 DOBLE VIA MONTERO YAPACANI</t>
  </si>
  <si>
    <t>TRANSFERENCIA RECIBIDA DEL EXTERIOR SEGÚN MENSAJES SWIFT Nos. 15155-15147 (REM.EXT.) DE FECHA 19-10-2017 POR DESEMBOLSO DE BID PRÉSTAMO 2786/BL-BO REQ 0023 OPS0201748068A LIBRETA N° 00291014335 ABC-USD BL-BO 2786 DOBLE VIA MONTERO YAPACANI</t>
  </si>
  <si>
    <t>||RECUPERACION PARCIAL DEL PRESTAMO GCL NO. (2007) 13 (184), VCTO. 21/09/2017 DEL EXIMBANK CHINA POR CAPITAL USD 85.277,51 E INTERESES USD 417.131,97, SEGUN NOTAS MEFP/VTCP/DGCP/UODP-719/2017 Y MEFP/VTCP/DGCP/UODP-791/2017 DE FECHAS 25/09/2017 Y 19/10/2017 DEL MEFP. LIBRETA N° 00099021001 TGN RECURSOS ORDINARIOS - DOLARES AMERICANOS</t>
  </si>
  <si>
    <t>TRANSFERENCIA RECIBIDA DEL EXTERIOR SEGÚN MENSAJES SWIFT Nos. 15296-15281 (REM.EXT.) DE FECHA 23-10-2017 POR DESEMBOLSO DE CAF PRÉSTAMO CFA008785 SOL.DES/PROG.INV.RIEGO/FONDO ROT.FPS/TRF/OBI/CAF LIB 00287104314 LIBRETA N° 00287104314 FPS - U$ - MI RIEGO CAF</t>
  </si>
  <si>
    <t>TRANSFERENCIA RECIBIDA DEL EXTERIOR SEGÚN MENSAJES SWIFT Nos. 15295-15280 (REM.EXT.) DE FECHA 23-10-2017 POR DESEMBOLSO DE IDA PRÉSTAMO TF-16083 001 2 FPS LIBRETA N° 00287104318 FPS-U$-PPCR AIF TF016083</t>
  </si>
  <si>
    <t>AJUSTE COMPLEMENTARIO POR REVALORIZACION SALDOS DE ACTIVOS DE RESERVA Y OBLIGACIONES MONEDA EXTRANJERA (DOLARES) Saldo MO = -1237858168.18 ;Bs/Mo: 6.86000000000 ;Saldo Bs: -8491707033.70</t>
  </si>
  <si>
    <t>TRANSFERENCIA RECIBIDA DEL EXTERIOR SEGÚN MENSAJES SWIFT Nos. 15427-15425 (REM.EXT.) DE FECHA 25-10-2017 POR DESEMBOLSO DE CAF PRÉSTAMO CFA008789 SOL.DES.N.25/C.MONT.IPAT,T.INCA/FON.ROT./TRF/OBI LIB 00291014360 LIBRETA N° 00291014360 ABC-USD-CAF 8789 PORY MONTE IPATI, TUNEL INCAHUASI Y PTE FISCULCO</t>
  </si>
  <si>
    <t>'TRANSFERENCIA'||RECIBIDA DEL EXTERIOR POR DESEMBOLSO DEL FIDA, REF.: GRANT ASAP 2000000391, REPL SPA EXP 1 JAN TO 5 SEP 2017 (REM.EXT.) LIBRETA N° 00047258001 PAR US MDRYT PROGRAMA ACCESOS ASAP FIDA, SWIFT N°15484 DE 26/10/2017</t>
  </si>
  <si>
    <t>TRANSFERENCIA RECIBIDA DEL EXTERIOR SEGÚN MENSAJES SWIFT Nos. 15485-15482 (REM.EXT.) DE FECHA 26-10-2017 POR DESEMBOLSO DE BID PRÉSTAMO 2908/BL-BO REQ 0001 OPS0201748770A LIBRETA N° 0099037016 PAR BID 2908 PROG.MULT.REORD.URBANO DE LA CEJA F1-GAMEA</t>
  </si>
  <si>
    <t>TRANSFERENCIA RECIBIDA DEL EXTERIOR SEGÚN MENSAJES SWIFT Nos. 15486-15483 (REM.EXT.) DE FECHA 26-10-2017 POR DESEMBOLSO DE BID PRÉSTAMO 2908/BL-BO REQ 0001 OPS0201748770A LIBRETA N° 0099037016 PAR BID 2908 PROG.MULT.REORD.URBANO DE LA CEJA F1-GAMEA</t>
  </si>
  <si>
    <t>'TRANSFERENCIA'||RECIBIDA DEL EXTERIOR POR DESEMBOLSO DEL FIDA, REF.: GRANT ASAP 2000000391, REPL SPA EXP 1 JAN TO 5 SEP 2017 (REM.EXT.) LIBRETA N° 00047258001 PAR US MDRYT PROGRAMA ACCESOS ASAP FIDA, REF.:UTILES DE ESCRITORIO</t>
  </si>
  <si>
    <t>AJUSTE COMPLEMENTARIO POR REVALORIZACION SALDOS DE ACTIVOS DE RESERVA Y OBLIGACIONES MONEDA EXTRANJERA (DOLARES) Saldo MO = -1241484306.82 ;Bs/Mo: 6.86000000000 ;Saldo Bs: -8516582344.76</t>
  </si>
  <si>
    <t>00099021001 DEP.DE CHEQ.AJENOS,RET.DE CAM.,CONCEPTO: DEVOLUCIÓN ASISTENCIA TÉCNICA - FONDESIF,DEP.: FUNDACIÓN SARTAWI , PROCEDENCIA: BANCO UNION S.A., CHEQUE: 154, FECHA DE EMISION:26/10/2017</t>
  </si>
  <si>
    <t>||RECUPERACION DEL PRESTAMO GCL NO. (2007) 13 (184), VCTO. 21/09/2017 DEL EXIMBANK CHINA POR CAPITAL USD107.320,40, SEGUN NOTAS MEFP/VTCP/DGCP/UODP-719/2017 Y MEFP/VTCP/DGCP/UODP-791/2017 DE FECHAS 25/09/2017 Y 19/10/2017 DEL MEFP. LIBRETA N° 00099021001 TGN RECURSOS ORDINARIOS - DOLARES AMERICANOS</t>
  </si>
  <si>
    <t>TRANSFERENCIA RECIBIDA DEL EXTERIOR SEGÚN MENSAJES SWIFT Nos. 15558-15519 (REM.EXT.) DE FECHA 26-10-2017 POR DESEMBOLSO DE FIDA PRÉSTAMO I-858-BO WA14, REPL SPA EXP 1JAN TO 5SEP 2017 RFB BU001/082250 LIBRETA N° 00047257001 MDRYT - USD - PROGRAMA ACCESOS - FIDA</t>
  </si>
  <si>
    <t>TRANSFERENCIA RECIBIDA DEL EXTERIOR SEGÚN MENSAJES SWIFT Nos. 15558-15519 (REM.EXT.) DE FECHA 26-10-2017 POR DESEMBOLSO DE FIDA PRÉSTAMO I-858-BO WA14, REPL SPA EXP 1JAN TO 5SEP 2017 RFB BU001/082250 LIBRETA N° 00047257001 MDRYT - USD - PROGRAMA ACCESOS - FIDA REF.: UTILES DE ESCRITORIO</t>
  </si>
  <si>
    <t>TRANSFERENCIA RECIBIDA DEL EXTERIOR SEGÚN MENSAJES SWIFT Nos. 15627-15625 (REM.EXT.) DE FECHA 30-10-2017 POR DESEMBOLSO DE CAF PRÉSTAMO CFA007860 CARRETERA CHACAPUCO RAVELO SOLICITUD DESEMBOLSO NRO. 41 LIBRETA N° 00291014337 ABC-USD CFA 7860 CONST. CARRETERA CHACAPUCO RAVELO</t>
  </si>
  <si>
    <t>TRANSFERENCIA RECIBIDA DEL EXTERIOR SEGÚN MENSAJES SWIFT Nos. 15628-15626 (REM.EXT.) DE FECHA 30-10-2017 POR DESEMBOLSO DE FIDA PRÉSTAMO E-7-BO WA12, REPL SPA EXP1 JAN TO 5 SEP 2017 LIBRETA N° 00047257002 MDRYT UEP USD - ACCESOS FDO.FIDUCIARIO ESPAÑA</t>
  </si>
  <si>
    <t>||TRANSFERENCIA DE FONDOS SEGÚN NOTA DEL FONDO DE DESARROLLO DEL SISTEMA FINANCIERO Y DE APOYO AL SECTOR PRODUCTIVO CITE: FSFADM038/17 RECIBIDA EN LA FECHA REF: TRANSF. DE FONDOS DE COOP. SAN GABRIEL TGN IV AL TGN CAPITAL $US73.592,14, INT $US16.882,63 E INT PENALES $US344,49 (TRAM-TSO-5416) ABONO EN LA LIBRETA 00099021001 TGN - RECURSOS ORDINARIOS - DÓLARES AMERICANOS</t>
  </si>
  <si>
    <t>TRANSFERENCIA RECIBIDA DEL EXTERIOR SEGÚN MENSAJES SWIFT Nos. 15628-15626 (REM.EXT.) DE FECHA 30-10-2017 POR DESEMBOLSO DE FIDA PRÉSTAMO E-7-BO WA12, REPL SPA EXP1 JAN TO 5 SEP 2017 LIBRETA N° 00047257002 MDRYT UEP USD - ACCESOS FDO.FIDUCIARIO ESPAÑA REF.: UTILES DE ESCRITORIO</t>
  </si>
  <si>
    <t>AJUSTE COMPLEMENTARIO POR REVALORIZACION SALDOS DE ACTIVOS DE RESERVA Y OBLIGACIONES MONEDA EXTRANJERA (DOLARES) Saldo MO = -1220483187.47 ;Bs/Mo: 6.86000000000 ;Saldo Bs: -8372514666.05</t>
  </si>
  <si>
    <t>AJUSTE COMPLEMENTARIO POR REVALORIZACION SALDOS DE ACTIVOS DE RESERVA Y OBLIGACIONES MONEDA EXTRANJERA (DOLARES) Saldo MO = -1216234807.11 ;Bs/Mo: 6.86000000000 ;Saldo Bs: -8343370776.75</t>
  </si>
  <si>
    <t>5913</t>
  </si>
  <si>
    <t>00099018040</t>
  </si>
  <si>
    <t>De: 00099018040 A:00129058001 TRANSFERENCIA DE RECURSOS A SOLICITUD DEL MINISTERIO DE PLANIFICACION DEL DESARROLLO MEDIANTE NOTA S/G MPD/VIPFE/DGGFE/UAP-002978/2017 DESEMBOLSO UAP/029/2017 FORTALECIMIENTO DE LA ESCUELA DE GESTIÓN PÚBLICA P</t>
  </si>
  <si>
    <t>6138</t>
  </si>
  <si>
    <t>00291104101</t>
  </si>
  <si>
    <t>De: 00291104101 A:00099021001 TRANSFERENCIA DE RECURSOS A SOLICITUD DE ABC S/G NOTA ABC/GNA/SAF/ATE/2017-0303 DEVOLUCIÓN DE RECURSOS EJECUTADOS CON LA LIBRETA DE RECURSOS ORDINARIOS.</t>
  </si>
  <si>
    <t>6139</t>
  </si>
  <si>
    <t>00099018024</t>
  </si>
  <si>
    <t>De: 00099018024 A:00291038001 TRANSFERENCIA DE RECURSOS A SOLICITUD DEL MINISTERIO DE PLANIFICACIÓN DEL DESARROLLO S/G NOTA MPD/VIPFE/DGGFE/UAP-003085/2017 DESEMBOLSO NºUAP/030/2017 CIF UAP/JAP/1259/2013 PROYECTO "CONSTRUCCIÓN DEL PUENTE C</t>
  </si>
  <si>
    <t>6490</t>
  </si>
  <si>
    <t>00070014201</t>
  </si>
  <si>
    <t>De: 00070014201 A:00303014201 TRANSFERENCIA DE RECURSOS SEGÚN PROCEDIMIENTO MEFP/VPCF/DGCF/UCCF N°1128/2017. Ref: DEVOLUCIÓN DE FONDOS SEDERI TARIJA Y POTOSI – MTEPS - Correspondiente a solicitud de Transferencia mediante notas CITE: MTEPS</t>
  </si>
  <si>
    <t>6492</t>
  </si>
  <si>
    <t>De: 00070014201 A:00302014201 TRANSFERENCIA DE RECURSOS SEGÚN PROCEDIMIENTO MEFP/VPCF/DGCF/UCCF N°1128/2017. Ref: DEVOLUCIÓN DE FONDOS SEDERI TARIJA Y POTOSI – MTEPS - Correspondiente a solicitud de Transferencia mediante notas CITE: MTEPS</t>
  </si>
  <si>
    <t>03</t>
  </si>
  <si>
    <t>00291038001</t>
  </si>
  <si>
    <t>5714</t>
  </si>
  <si>
    <t>00051011101</t>
  </si>
  <si>
    <t>De: 00051011101 A:00025171101 Transferencia de recursos a solicitud del Viceministerio de Autonomías dependiente del Ministerio de la Presidencia s/g nota VMA/DESPACHO/NE N° 0974/2017- Solicitud transferencia de Slado en la Libreta de Fuen</t>
  </si>
  <si>
    <t>5912</t>
  </si>
  <si>
    <t>De: 00099018040 A:00046088008 TRANSFERENCIA DE RECURSOS A SOLICITUD DEL MINISTERIO DE PLANIFICACIÓN DEL DESARROLLO MEDIANTE NOTA S/G MPD/VIPFE/DGGFE/UAP-002964/2017 DESEMBOLSO UAP/028/2017 CONVENIO (CIF) UAP/FRA/127802016 IMPLEMENTACIÓN DE</t>
  </si>
  <si>
    <t>6363</t>
  </si>
  <si>
    <t>00066047002</t>
  </si>
  <si>
    <t>De: 00066047002 A:00081014304 TRANSFERENCIA DE RECURSOS A SOLICITUD DEL MINISTERIO DE PLANIFICACIÓN DEL DESARROLLO S/G NOTA MPD/VIPFE/DGPP/UP-001031/2017 PARA EL ESTUDIO "SISTEMA DE DISTRIBUCIÓN DE TRAFICO VESICULAR EN LA CEJA DEL EL ALTO"</t>
  </si>
  <si>
    <t>6488</t>
  </si>
  <si>
    <t>De: 00099018040 A:00046088007 TRANSFERENCIA DE RECURSOS A SOLICITUD DEL MINISTERIO DE PLANIFICACIÓN DEL DESARROLLO S/G NOTA MPD/VIPFE/DGPP/UP-003218/2017; DESEMBOLSO UAP/031/2017 “ESTUDIO DE DISEÑO TÉCNICO DE PREINVERSION: CONSTRUCCIÓN Y E</t>
  </si>
  <si>
    <t>17</t>
  </si>
  <si>
    <t>00025171101</t>
  </si>
  <si>
    <t>08</t>
  </si>
  <si>
    <t>00046088008</t>
  </si>
  <si>
    <t>00081014304</t>
  </si>
  <si>
    <t>00046088007</t>
  </si>
  <si>
    <t>N° Libreta</t>
  </si>
  <si>
    <t>IDH</t>
  </si>
  <si>
    <t>G03478800003</t>
  </si>
  <si>
    <t>PAGO A CAF PRÉSTAMO CFA007894 VCTO. 03-ene-2017 POR CUENTA DE TGN , NTI. 008705 VALOR 03-ene-2017 CAPITAL USD 641.703,15 INTERESES USD 183.800,76 CTA. 3987 LIBRETA 00099021001 CUENTA UNICA DEL TESORO REF.: COMISIONES BANCARIAS</t>
  </si>
  <si>
    <t>S08762550001</t>
  </si>
  <si>
    <t>||COBRO EMISION BOLETA DE GARANTIA Nº001/2017 P/O Y.P.F.B. A/F ADUANA NACIONAL. LIB.00513012004 LBP-YPFB-UNICOMERCIAL REF.:COMISIONES EMISION BOLETA DE GARANTIA Nº001/2017</t>
  </si>
  <si>
    <t>S08762070002</t>
  </si>
  <si>
    <t>'TRANSFERENCIA DE FONDOS DE DPTOS.DE ENCAJE LEGAL DEL SISTEMA FINANCIERO A DPTOS.CTES.DEL SECTOR PUBLICO S/G CITE' BUN/0003/17||DE LA FECHA (HRE-TSO-12). A SOLIC.MEFP, REVER.DE FONDOS P/ERROR EN MONTO DE TRANSF.ELEC. F.30/12/16 LIBRETA N°00099021001;BUN.</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</si>
  <si>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</si>
  <si>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</si>
  <si>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</si>
  <si>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</si>
  <si>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</si>
  <si>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</si>
  <si>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</si>
  <si>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</si>
  <si>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S08763100002</t>
  </si>
  <si>
    <t>'TRANSFERENCIA DE FONDOS DE DPTOS.DE ENCAJE LEGAL DEL SISTEMA FINANCIERO A DPTOS.CTES.DEL SECTOR PUBLICO S/G CITE' BUN/0004/17||DE LA FECHA (HRE-TSO-39). A SOLIC.DEL MEFP,LIBR.00212082001 REVERS.FDOS.POR ERROR EN MONTO DE TRANSF.ELECTR.DE F.30-12-16; BUN</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</si>
  <si>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</si>
  <si>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</si>
  <si>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</si>
  <si>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</si>
  <si>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</si>
  <si>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</si>
  <si>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</si>
  <si>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</si>
  <si>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</si>
  <si>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</si>
  <si>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</si>
  <si>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</si>
  <si>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</si>
  <si>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</si>
  <si>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</si>
  <si>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</si>
  <si>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</si>
  <si>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</si>
  <si>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</si>
  <si>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</si>
  <si>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</si>
  <si>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</si>
  <si>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</si>
  <si>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</si>
  <si>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</si>
  <si>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</si>
  <si>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</si>
  <si>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</si>
  <si>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</si>
  <si>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</si>
  <si>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</si>
  <si>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</si>
  <si>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</si>
  <si>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</si>
  <si>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</si>
  <si>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</si>
  <si>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</si>
  <si>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</si>
  <si>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J03181790002</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</si>
  <si>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</si>
  <si>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</si>
  <si>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</si>
  <si>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</si>
  <si>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</si>
  <si>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</si>
  <si>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</si>
  <si>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</si>
  <si>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</si>
  <si>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S08768620001</t>
  </si>
  <si>
    <t>COBRO DE UTILES DE ESCRITORIO POR´||COM PLEMENTO AL COMPROBANTE NO.S-0876605 DE LA FECHA LIBRETA 00099021001 TGN-RECURSOS ORDIANRIOS. REF.: UTILES DE ESCRITORIO</t>
  </si>
  <si>
    <t>Q07888310002</t>
  </si>
  <si>
    <t>NUMERO DE LIBRETA CUT: 00099021001 OPERACIÓN E18  TRANSFERENCIA DEL SISTEMA FINANCIERO POR CUENTA DE TERCEROS  A LA CUT DEVOLUCION AL TGN A SOLICITUD DE AFP FUTURO DE BOLIVIA</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</si>
  <si>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</si>
  <si>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</si>
  <si>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Q07893950002</t>
  </si>
  <si>
    <t>NUMERO DE LIBRETA CUT: 00990201001 OPERACIÓN E18  TRANSFERENCIA DEL SISTEMA FINANCIERO POR CUENTA DE TERCEROS  A LA CUT REGULARIZACION DE DESCARGO A OBSERVACION SALARIAL DICIEMBRE 2016</t>
  </si>
  <si>
    <t>Q07893100002</t>
  </si>
  <si>
    <t>NUMERO DE LIBRETA CUT: Cuenta Unica del Tesoro OPERACIÓN E18  TRANSFERENCIA DEL SISTEMA FINANCIERO POR CUENTA DE TERCEROS  A LA CUT Pago Pension por Riesgos Profesionales correspondiente a Diciembre 2016</t>
  </si>
  <si>
    <t>Q07891410002</t>
  </si>
  <si>
    <t>NUMERO DE LIBRETA CUT: 00990201001 OPERACIÓN E18  TRANSFERENCIA DEL SISTEMA FINANCIERO POR CUENTA DE TERCEROS  A LA CUT DEVOLUCION DE EXCEDENTES DE HABERES DICIEMBRE 2016 A SOLICITUD MARIO GARCIA SAINZ</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</si>
  <si>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</si>
  <si>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</si>
  <si>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S08770430002</t>
  </si>
  <si>
    <t>||TRANSFERENCIA DE FONDOS S/G FORMULARIO CITE: BUN0040/17 DE LA FECHA (HRE-TSO-360), DEVOLUCION DE RECURSOS NO EJECUTADOS AL CIERRE GESTION 2016 PROGRAMA BOLIVIA CAMBIA. A SOLICITUD GOB.AUT.MCPAL.ORURO, LIBRETA N°00990204115 BOLIVIA CAMBIA; BUN.</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</si>
  <si>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</si>
  <si>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</si>
  <si>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</si>
  <si>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</si>
  <si>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S08770880001</t>
  </si>
  <si>
    <t>||UTILES DE ESCRITORIO POR PAGO DE COMISION QUE COBRA EL NORDEA BANK AB-STOCKOLM POR PAGO PTMO. BID 931/SF-BO POR CUENTA DEL TGN LIB.00099021001 TGN-RECURSOS ORDINARIOS (3987)</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</si>
  <si>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</si>
  <si>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</si>
  <si>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</si>
  <si>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</si>
  <si>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</si>
  <si>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</si>
  <si>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</si>
  <si>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</si>
  <si>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</si>
  <si>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</si>
  <si>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</si>
  <si>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</si>
  <si>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Q07916280002</t>
  </si>
  <si>
    <t>NUMERO DE LIBRETA CUT: Cuenta Unica del Tesoro OPERACIÓN E18  TRANSFERENCIA DEL SISTEMA FINANCIERO POR CUENTA DE TERCEROS  A LA CUT Devolucion pagos en exceso Gno. Autonomo Dept. de Potosi</t>
  </si>
  <si>
    <t>Q07916260002</t>
  </si>
  <si>
    <t>NUMERO DE LIBRETA CUT: Cuenta Unica del Tesoro OPERACIÓN E18  TRANSFERENCIA DEL SISTEMA FINANCIERO POR CUENTA DE TERCEROS  A LA CUT Masa Hereditaria caso Angel David Leaño Berrios</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</si>
  <si>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</si>
  <si>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</si>
  <si>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S08774670003</t>
  </si>
  <si>
    <t>'TRANSFERENCIA DE FONDOS||S/G. NOTA CITE: MEFP/VTCP/DGPOT/UPCFTGN/TR-N°0124/2017 DE LA FECHA, DEL MIN.DE ECONOMIA Y FINANZAS PUBLICAS.(HRE-TSO-438). DEBITO DE LA LIBRETA N°00099021001, REPOSICION UTILES DE ESCRITORIO.</t>
  </si>
  <si>
    <t>G03594400003</t>
  </si>
  <si>
    <t>PAGO A BID PRÉSTAMO 2460/BL-BO VCTO. 19-ene-2017 POR CUENTA DE TGN , NTI. 008922 VALOR 19-ene-2017  INTERESES USD 1.821,11 CTA. 3987 CUENTA UNICA DEL TESORO-3987 LIB. 00099021001 REF.: COMISIONES BANCARIAS</t>
  </si>
  <si>
    <t>S08775720003</t>
  </si>
  <si>
    <t>'TRANSFERENCIA DE FONDOS||S/G. NOTA CITE: MEFP/VTCP/DGPOT/UPCFTGN/TR-NO.0149/17 DE LA FECHA, DEL MIN.ECO.Y FINANC.PUB.(HRE-TSO-455). DEBITO DE LA LIBRETA N° 00099021001, REPOSICION UTILES DE ESCRITORIO.</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</si>
  <si>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</si>
  <si>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</si>
  <si>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</si>
  <si>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</si>
  <si>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</si>
  <si>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</si>
  <si>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</si>
  <si>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</si>
  <si>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</si>
  <si>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</si>
  <si>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</si>
  <si>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</si>
  <si>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G03638940003</t>
  </si>
  <si>
    <t>PROVISION DE FONDOS A SOLICITUD DE YACIMIENTOS PETROLIFEROS FISCALES BOLIVIANOS SEGUN SOLICITUD YPFB-0011-2017 REF: PAGO REGALIAS AL TGN OCTUBRE 2016 LIB. 00099021001 TGN YPFB PARTICIPACION 6% PRODUCCIÓN BRUTA DE HIDROCARBUROS BOCA DE POZO</t>
  </si>
  <si>
    <t>S08781100001</t>
  </si>
  <si>
    <t>'COBRO DE UTILES DE ESCRITORIO POR´||BS 50.- EN COMPLEMENTO AL COMPROBANTE S-0878107 ADJUNTO DE LA FECHA. LIBRETA N°00592012001 BOLTUR-BOLETAJE Y VENTA DE PAQUETES TURISTICOS REF.:BG 006/2016.</t>
  </si>
  <si>
    <t>S08781200004</t>
  </si>
  <si>
    <t>'TRANSFERENCIA DE FONDOS||S/G. NOTA CITE: MH/VTCP/DGT/UO/OB NO.1844/2008 DE F.21-10-2008 DEL MIN.DE HACIENDA S/G. DETALLE ADJUNTO. DEBITO DE LA LIBRETA NO.00990201001, REPOSICION UTILES DE ESCRITORIO.</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</si>
  <si>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</si>
  <si>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</si>
  <si>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</si>
  <si>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</si>
  <si>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</si>
  <si>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</si>
  <si>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</si>
  <si>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</si>
  <si>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</si>
  <si>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</si>
  <si>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</si>
  <si>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</si>
  <si>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</si>
  <si>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</si>
  <si>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</si>
  <si>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</si>
  <si>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</si>
  <si>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</si>
  <si>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</si>
  <si>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</si>
  <si>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</si>
  <si>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</si>
  <si>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</si>
  <si>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</si>
  <si>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</si>
  <si>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</si>
  <si>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</si>
  <si>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</si>
  <si>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Q07961160002</t>
  </si>
  <si>
    <t>NUMERO DE LIBRETA CUT: 00086031101 OPERACIÓN E18  TRANSFERENCIA DEL SISTEMA FINANCIERO POR CUENTA DE TERCEROS  A LA CUT REEMBOLSO DE GASTOS POR TRAMITE DE DESADUANIZACION DE 100 TABLETS DONADAS POR WCS BOLIVIA A FAVOR DE SERNAP</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</si>
  <si>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</si>
  <si>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</si>
  <si>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</si>
  <si>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</si>
  <si>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</si>
  <si>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</si>
  <si>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</si>
  <si>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</si>
  <si>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S08786570003</t>
  </si>
  <si>
    <t>'TRANSFERENCIA DE FONDOS||S/G. NOTA CITE: MEFP/VTCP/DGPOT/UPCFTGN/TR-N°222/2017 DE LA FECHA, DEL MIN.DE ECONOMIA Y FINANZAS PUBLICAS.(HRE-TSO-552). DEBITO DE LA LIBRETA N°00099021001, REPOSICION UTILES DE ESCRITORIO.</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</si>
  <si>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</si>
  <si>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</si>
  <si>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</si>
  <si>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</si>
  <si>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</si>
  <si>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</si>
  <si>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</si>
  <si>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</si>
  <si>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G03691080002</t>
  </si>
  <si>
    <t>PAGO PRÉSTAMO IDA 2134-BO VCTO. 01-feb-2017 POR CUENTA DE BANCO DE DESARROLLO , VALOR 01-feb-2017 CAPITAL BS 524.823,23 INTERESES BS 141.702,29 LIBRETA 00099021001 RECURSOS ORDINARIOS (3987) - MDRI</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</si>
  <si>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</si>
  <si>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</si>
  <si>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</si>
  <si>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</si>
  <si>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</si>
  <si>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</si>
  <si>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</si>
  <si>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</si>
  <si>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</si>
  <si>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</si>
  <si>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</si>
  <si>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</si>
  <si>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</si>
  <si>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</si>
  <si>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</si>
  <si>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</si>
  <si>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</si>
  <si>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</si>
  <si>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</si>
  <si>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</si>
  <si>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S08792150002</t>
  </si>
  <si>
    <t>'TRANSFERENCIA DE FONDOS DE DPTOS.DE ENCAJE LEGAL DEL SISTEMA FINANCIERO A DPTOS.CTES.DEL SECTOR PUBLICO S/G CITE' BUN/0102/17||DE LA FECHA (HRE-TSO-819). A SOLICITUD DEL MEFP, REVERSION ANTICIPADA ABONO A LA LIBRETA N°00582012002; BUN.</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</si>
  <si>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</si>
  <si>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</si>
  <si>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Q07991930002</t>
  </si>
  <si>
    <t>NUMERO DE LIBRETA CUT: 00990201001 OPERACIÓN E18  TRANSFERENCIA DEL SISTEMA FINANCIERO POR CUENTA DE TERCEROS  A LA CUT DEVOLUCION DE EXCEDENTES UMSS A SOL. DE OTERO FERRUFINO NANCY</t>
  </si>
  <si>
    <t>G03747750003</t>
  </si>
  <si>
    <t>PAGO PRÉSTAMO BID 914-SF-BO-1 VCTO. 08-02-2017 POR CUENTA DE FNDR SEGÚN NOTA COD.LIQ.009015 DE FECHA 07-02-2017, VALOR 08-02-2017 CAPITAL USD 7.678,50 INTERESES USD 16.931,98 LIBRETA 00099021001 RECURSOS ORDINARIOS 3987 - ALIVIO MDRI</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</si>
  <si>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</si>
  <si>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</si>
  <si>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</si>
  <si>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</si>
  <si>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</si>
  <si>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</si>
  <si>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</si>
  <si>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</si>
  <si>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</si>
  <si>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</si>
  <si>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</si>
  <si>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</si>
  <si>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</si>
  <si>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</si>
  <si>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</si>
  <si>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</si>
  <si>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S08794940002</t>
  </si>
  <si>
    <t>||REGISTRO POR LA DEVOLUCION DEL SALDO NO UTILIZADO DE LA CARTA DE CREDITO I-2016-028 DE ACUERDO A NOTA SEDEM/GG/CB/2017-0068 ADJUNTA DE LA FECHA. LIBRETA 00576012002 CARTONBOL RECAUDADORA REF.: DEP SALDO NO UTILIZADO LC I-2016-028.</t>
  </si>
  <si>
    <t>S08794710002</t>
  </si>
  <si>
    <t>||DIFERENCIAL POR PAGO PRESTAMO 96/003/00 VCTO. 10-02-2017 POR CUENTA DE GAD COCHABAMBA, VALOR 10-02-2017 INTERESES UFV 7,019,37 LIBRETA N° 00099031002 RECUP. DIFERENCIALES CAPITAL E INTERESES-CRED. EXT.</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</si>
  <si>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</si>
  <si>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</si>
  <si>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</si>
  <si>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</si>
  <si>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G03761270003</t>
  </si>
  <si>
    <t>PAGO A CDP s.p.a. PRÉSTAMO 96/003/00 VCTO. 10-feb-2017 POR CUENTA DE GOB.AUT.DEPT.CBBA , VALOR 10-feb-2017 CAPITAL EUR 413.449,71 INTERESES EUR 4.134,50 LIB. 00099031002 RECUP.DIFERENCIALES CAPITAL E INTERES-CRED.EXT.</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</si>
  <si>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</si>
  <si>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</si>
  <si>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</si>
  <si>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</si>
  <si>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</si>
  <si>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</si>
  <si>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</si>
  <si>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</si>
  <si>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</si>
  <si>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</si>
  <si>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</si>
  <si>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</si>
  <si>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</si>
  <si>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</si>
  <si>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</si>
  <si>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</si>
  <si>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</si>
  <si>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</si>
  <si>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</si>
  <si>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</si>
  <si>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</si>
  <si>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</si>
  <si>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</si>
  <si>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</si>
  <si>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</si>
  <si>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</si>
  <si>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G03793270003</t>
  </si>
  <si>
    <t>PAGO A BID PRÉSTAMO 3599/BL-BO VCTO. 15-feb-2017 POR CUENTA DE TGN , NTI. 008888 VALOR 15-feb-2017  INTERESES USD 82,24 CTA. 3987 CUENTA UNICA DEL TESORO-3987 LIB. 00099021001 REF.: COMISIONES BANCARIAS</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</si>
  <si>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</si>
  <si>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</si>
  <si>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</si>
  <si>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</si>
  <si>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</si>
  <si>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</si>
  <si>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</si>
  <si>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</si>
  <si>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</si>
  <si>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</si>
  <si>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</si>
  <si>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</si>
  <si>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</si>
  <si>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</si>
  <si>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</si>
  <si>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</si>
  <si>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S08800010002</t>
  </si>
  <si>
    <t>||TRANSFERENCIA DE FONDOS DEL EXTERIOR REF.:PAGO COMISIONES SBLC 21.9016286.6,S/G SWIFT 2306 ADJ.DE LA FECHA. LIB.00513012007 YPFB - RECURSOS NACIONALIZACIÓN REF.:COMISIONES SBLC 21.9016286.6</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</si>
  <si>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</si>
  <si>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</si>
  <si>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</si>
  <si>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G03817670003</t>
  </si>
  <si>
    <t>PAGO A CAF PRÉSTAMO CFA009277 VCTO. 17-feb-2017 POR CUENTA DE TGN , NTI. 009012 VALOR 17-feb-2017   COMISIONES USD 307.688,89 CTA. 3987 CUENTA UNICA DEL TESORO-3987 LIB. 00099021001 REF.: COMISIONES BANCARIAS</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</si>
  <si>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</si>
  <si>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</si>
  <si>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J03197970002</t>
  </si>
  <si>
    <t>A:00099021001 El concepto de la mencionada operacion corresponde a la transferencia de capital por el mes de Enero de 2017 del Fideicomiso Programa de Reconversion Productiva y Comercial TGN 9.</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</si>
  <si>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</si>
  <si>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</si>
  <si>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</si>
  <si>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</si>
  <si>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</si>
  <si>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</si>
  <si>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</si>
  <si>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</si>
  <si>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</si>
  <si>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</si>
  <si>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</si>
  <si>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</si>
  <si>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</si>
  <si>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</si>
  <si>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</si>
  <si>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</si>
  <si>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</si>
  <si>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</si>
  <si>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</si>
  <si>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</si>
  <si>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</si>
  <si>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</si>
  <si>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</si>
  <si>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</si>
  <si>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</si>
  <si>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</si>
  <si>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</si>
  <si>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</si>
  <si>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</si>
  <si>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</si>
  <si>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</si>
  <si>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</si>
  <si>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</si>
  <si>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</si>
  <si>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</si>
  <si>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</si>
  <si>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</si>
  <si>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</si>
  <si>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</si>
  <si>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</si>
  <si>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</si>
  <si>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</si>
  <si>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</si>
  <si>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</si>
  <si>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</si>
  <si>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</si>
  <si>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</si>
  <si>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</si>
  <si>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</si>
  <si>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</si>
  <si>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</si>
  <si>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</si>
  <si>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</si>
  <si>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</si>
  <si>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</si>
  <si>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</si>
  <si>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</si>
  <si>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</si>
  <si>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</si>
  <si>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</si>
  <si>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</si>
  <si>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</si>
  <si>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</si>
  <si>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</si>
  <si>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</si>
  <si>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</si>
  <si>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</si>
  <si>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</si>
  <si>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</si>
  <si>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</si>
  <si>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</si>
  <si>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</si>
  <si>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</si>
  <si>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</si>
  <si>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</si>
  <si>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</si>
  <si>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</si>
  <si>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</si>
  <si>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G03861990003</t>
  </si>
  <si>
    <t>PROVISION DE FONDOS A SOLICITUD DE YACIMIENTOS PETROLIFEROS FISCALES BOLIVIANOS SEGUN SOLICITUD YPFB-0050-2017 REF: PAGO REGALIAS TGN NOVIEMBRE 2016 LIB. 00099021001 TGN YPFB PARTICIPACION 6% PRODUCCIÓN BRUTA DE HIDROCARBUROS BOCA DE POZO</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</si>
  <si>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</si>
  <si>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</si>
  <si>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</si>
  <si>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</si>
  <si>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</si>
  <si>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</si>
  <si>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</si>
  <si>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</si>
  <si>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</si>
  <si>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</si>
  <si>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</si>
  <si>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</si>
  <si>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</si>
  <si>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</si>
  <si>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</si>
  <si>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</si>
  <si>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</si>
  <si>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</si>
  <si>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</si>
  <si>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</si>
  <si>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</si>
  <si>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</si>
  <si>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</si>
  <si>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</si>
  <si>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</si>
  <si>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</si>
  <si>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</si>
  <si>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</si>
  <si>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</si>
  <si>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</si>
  <si>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</si>
  <si>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</si>
  <si>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</si>
  <si>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</si>
  <si>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</si>
  <si>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</si>
  <si>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S08808520002</t>
  </si>
  <si>
    <t>'TRANSFERENCIA DE FONDOS DE DPTOS.DE ENCAJE LEGAL DEL SISTEMA FINANCIERO A DPTOS.CTES.DEL SECTOR PUBLICO S/G CITE' BUN/0139/17||DE LA FECHA (HRE-TSO-988). A SOLICITUD MEFP, REVERSIÓN ANTICIPADA PARA ABONO A LA LIBRETA N°00046021109; BUN.</t>
  </si>
  <si>
    <t>S08808720004</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</si>
  <si>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</si>
  <si>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</si>
  <si>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</si>
  <si>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</si>
  <si>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</si>
  <si>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</si>
  <si>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</si>
  <si>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</si>
  <si>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</si>
  <si>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</si>
  <si>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</si>
  <si>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</si>
  <si>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</si>
  <si>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</si>
  <si>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</si>
  <si>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</si>
  <si>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</si>
  <si>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</si>
  <si>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</si>
  <si>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</si>
  <si>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</si>
  <si>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</si>
  <si>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</si>
  <si>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</si>
  <si>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J03203040002</t>
  </si>
  <si>
    <t>A:00099021001 El concepto de la mencionada operacion corresponde a la transferencia de capital por el mes de Enero/2017, de Cooperativa Sudamerica al TGN.</t>
  </si>
  <si>
    <t>Q08092510002</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</si>
  <si>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</si>
  <si>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</si>
  <si>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</si>
  <si>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</si>
  <si>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</si>
  <si>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</si>
  <si>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</si>
  <si>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</si>
  <si>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</si>
  <si>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</si>
  <si>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</si>
  <si>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</si>
  <si>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</si>
  <si>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</si>
  <si>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</si>
  <si>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</si>
  <si>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</si>
  <si>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</si>
  <si>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</si>
  <si>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</si>
  <si>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</si>
  <si>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</si>
  <si>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</si>
  <si>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</si>
  <si>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</si>
  <si>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</si>
  <si>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</si>
  <si>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</si>
  <si>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</si>
  <si>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</si>
  <si>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</si>
  <si>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</si>
  <si>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</si>
  <si>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</si>
  <si>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</si>
  <si>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</si>
  <si>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G03961760001</t>
  </si>
  <si>
    <t>COMISIONES BANCARIAS POR PAGO A FIEM - ICO ESPAÑA POR EL PRESTAMO ICO 01020036.0 HOSPITAL SAN JUAN DE VCTO. 10-09-2016. LIBRETA N° 00099021001  TGN-RECURSOS ORDINARIOS (3987)</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</si>
  <si>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</si>
  <si>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</si>
  <si>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</si>
  <si>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</si>
  <si>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</si>
  <si>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</si>
  <si>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</si>
  <si>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</si>
  <si>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S08820270002</t>
  </si>
  <si>
    <t>||REGISTRO REPOSICION COBRO COMISION CARTA DE CREDITO 40GA-G50799-4DGN (BCB.: SB-R-2017-014 A/F YPFB  EN COMPLEMENTO A CBTE. S-0882023 Y S-0882026. LIB.N°00513012007 YPFB - RECURSOS NACIONALIZACION REF.: DEVOLUCION COM SB-R-2017-14</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</si>
  <si>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</si>
  <si>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</si>
  <si>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</si>
  <si>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</si>
  <si>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</si>
  <si>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</si>
  <si>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</si>
  <si>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</si>
  <si>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</si>
  <si>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</si>
  <si>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</si>
  <si>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</si>
  <si>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</si>
  <si>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</si>
  <si>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</si>
  <si>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</si>
  <si>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</si>
  <si>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</si>
  <si>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</si>
  <si>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</si>
  <si>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</si>
  <si>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</si>
  <si>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</si>
  <si>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</si>
  <si>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</si>
  <si>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</si>
  <si>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S08823520003</t>
  </si>
  <si>
    <t>'TRANSFERENCIA DE FONDOS||EN ATENCION A NOTA DEL MIN. DE ECONOMIA Y FINANZAS PUBLICAS MEFP/VTCP/DGPOT/UPCFTGN/TR-N°476/2017 DE LA FECHA (HRE-TSO-1390). DEBITO DE LA LIBRETA NO.00099021001, REPOSICION UTILES DE ESCRITORIO.</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</si>
  <si>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</si>
  <si>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</si>
  <si>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</si>
  <si>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</si>
  <si>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S08822890002</t>
  </si>
  <si>
    <t>TRANSFERENCIA DE FONDOS S/G CITE N°||JGCB/TRL/74/2017 DEL FPS RECIBIDA EN LA FECHA  (TRAM-TSO-1380) REF: PROGRAMACION DE PAGOS DE INVERSION Y FORTALECIMIENTO CONVENIO PLAN VIDA KFW. ABONO EN LA LIBRETA N° 00287104416 FPS - BS - PLAN VIDA KFW</t>
  </si>
  <si>
    <t>Q08138390002</t>
  </si>
  <si>
    <t>NUMERO DE LIBRETA CUT: Cuenta Unica del Tesoro OPERACIÓN E18  TRANSFERENCIA DEL SISTEMA FINANCIERO POR CUENTA DE TERCEROS  A LA CUT Devolucion de Aportes en exceso Gobierno Autonomo Departamental de Potosi</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</si>
  <si>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</si>
  <si>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</si>
  <si>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</si>
  <si>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</si>
  <si>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</si>
  <si>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</si>
  <si>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</si>
  <si>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</si>
  <si>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</si>
  <si>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</si>
  <si>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J03210250001</t>
  </si>
  <si>
    <t>De: 00287102001 TRL 71 - TRANSFERENCIA RECURSOS POR DEVOLUCION DE REVERSION DEL PAGO SERV. CONSUMO TELEFONICO DE FEBRERO 2016  OF. DPTAL. PANDO - FUENTE 41 ORGANISMO 111 TGN.</t>
  </si>
  <si>
    <t>J03210230002</t>
  </si>
  <si>
    <t>A:00099021001 El concepto de la mencionada operacion corresponde a la transferencia de capital por el mes de Febrero de 2017 del Fideicomiso Programa de Reconversion Productiva y Comercial TGN 9.</t>
  </si>
  <si>
    <t>S08825490002</t>
  </si>
  <si>
    <t>||TRANSF. DE FONDOS DEL EXTERIOR SEGUN SWIFT NOS.3815-3805 DE LA FECHA   A FAVOR DE CARTONBOL. LIBRETA 00576012002 CARTONBOL RECAUDADORA</t>
  </si>
  <si>
    <t>S08825360001</t>
  </si>
  <si>
    <t>COBRO DE||COSTO UTILES DE ESCRITORIO POR LA EMISION DEL COMPROBANTE CONTABLE N° 0882532 DE LA FECHA. DE LA LIBRETA N° 00574012001 LACTEOSBOL (4010681126) EN MONEDA NACIONAL COSTO UTILES DE ESCRITORIO</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</si>
  <si>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</si>
  <si>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</si>
  <si>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</si>
  <si>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</si>
  <si>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</si>
  <si>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</si>
  <si>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</si>
  <si>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</si>
  <si>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</si>
  <si>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</si>
  <si>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</si>
  <si>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</si>
  <si>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</si>
  <si>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</si>
  <si>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</si>
  <si>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</si>
  <si>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</si>
  <si>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</si>
  <si>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</si>
  <si>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</si>
  <si>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</si>
  <si>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</si>
  <si>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</si>
  <si>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</si>
  <si>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</si>
  <si>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</si>
  <si>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</si>
  <si>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</si>
  <si>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</si>
  <si>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</si>
  <si>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</si>
  <si>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</si>
  <si>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</si>
  <si>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</si>
  <si>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J03212590002</t>
  </si>
  <si>
    <t>A:00099021001 A requerimiento de la Unidad de Administracion e Informacion Salarial (UAIS), con nota interna CITE: MEFP/VTCP/DGPOT/UAIS/N 1636/2017, en la cual solicita la reposicion de Boletas de Pago consignadas en el Comprobante de Pago N 18683.</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</si>
  <si>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</si>
  <si>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</si>
  <si>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</si>
  <si>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</si>
  <si>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</si>
  <si>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</si>
  <si>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</si>
  <si>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</si>
  <si>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</si>
  <si>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</si>
  <si>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</si>
  <si>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</si>
  <si>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</si>
  <si>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</si>
  <si>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</si>
  <si>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</si>
  <si>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</si>
  <si>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</si>
  <si>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</si>
  <si>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</si>
  <si>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E00457340001</t>
  </si>
  <si>
    <t>COBRO POR COMISIONES ALADI Nro: 000001/2009</t>
  </si>
  <si>
    <t>E00457370001</t>
  </si>
  <si>
    <t>E00457380001</t>
  </si>
  <si>
    <t>COBRO DE UTILES DE ESCRITORIO Nro: 000001/2009</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</si>
  <si>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</si>
  <si>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</si>
  <si>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</si>
  <si>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</si>
  <si>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</si>
  <si>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</si>
  <si>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</si>
  <si>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</si>
  <si>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G04083510004</t>
  </si>
  <si>
    <t>PAGO A BID PRÉSTAMO 1039-SF-BO VCTO. 27-mar-2017 POR CUENTA DE TGN , NTI. 009094 VALOR 27-mar-2017 CAPITAL USD 263.572,48 INTERESES USD 120.072,57 CTA. 3987 CUENTA UNICA DEL TESORO-3987 LIB. 00099021001 REF.: COMISIONES BANCARIAS</t>
  </si>
  <si>
    <t>S08831990001</t>
  </si>
  <si>
    <t>'COBRO POR´||AMPLIACION DE VALIDEZ 0,15% S/USD 290.280.- POR 31 DIAS, SEGUN NOTA YPFB/GCIL:353DPO:299/2017 REF.: I-2016-036 POR CUENTA DE YPFB A FAVOR DE DELTA COMPRESION SRL CGO. LIB N°00513012004 LBP - YPFB UNICOMERCIAL REF. COM. ENMIENDA LC I-2016-036</t>
  </si>
  <si>
    <t>S08833700003</t>
  </si>
  <si>
    <t>||TRANSFERENCIA DE FONDOS S/G. MENSAJE SWIFT NRO. 04340 DE LA FECHA (SECTOR PUBLICO). DEBITO DE LA LIBRETA 00086018036 COBRO UTILES DE ESCRITORIO.</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</si>
  <si>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</si>
  <si>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</si>
  <si>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</si>
  <si>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</si>
  <si>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</si>
  <si>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</si>
  <si>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G04117530003</t>
  </si>
  <si>
    <t>PROVISION DE FONDOS A SOLICITUD DE YACIMIENTOS PETROLIFEROS FISCALES BOLIVIANOS SEGUN SOLICITUD YPFB-0100-2017 REF: PAGO REGALIAS DICIEMBRE 2016 A TGN LIB. 00099021001 TGN YPFB PARTICIPACION 6% PRODUCCIÓN BRUTA DE HIDROCARBUROS BOCA DE POZO</t>
  </si>
  <si>
    <t>S08837830004</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</si>
  <si>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</si>
  <si>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</si>
  <si>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</si>
  <si>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</si>
  <si>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G04131110003</t>
  </si>
  <si>
    <t>PAGO A NATIXIS FRANCIA PRÉSTAMO 931-OA1 VCTO. 31-mar-2017 POR CUENTA DE GMSCZ , VALOR 31-mar-2017 CAPITAL EUR 8.801,00 INTERESES EUR 2.685,23 LIB. 00099031002 RECUP.DIFERENCIALES CAPITAL E INTERES-CRED.EXT.</t>
  </si>
  <si>
    <t>G04131130003</t>
  </si>
  <si>
    <t>PAGO A NATIXIS FRANCIA PRÉSTAMO 931-OB1 VCTO. 31-mar-2017 POR CUENTA DE SEMAPA , VALOR 31-mar-2017 CAPITAL EUR 32.274,00 INTERESES EUR 3.058,49 LIB. 00099031002 RECUP.DIFERENCIALES CAPITAL E INTERES-CRED.EXT.</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</si>
  <si>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</si>
  <si>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</si>
  <si>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</si>
  <si>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</si>
  <si>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</si>
  <si>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</si>
  <si>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B14613920002</t>
  </si>
  <si>
    <t>00099021001 DEP.DE CHEQ.AJENOS,RET.DE CAM.,CONCEPTO: CLAUDIA CAROLA PATTY COSSIO,DEP.: BANCO UNION S.A. , PROCEDENCIA: BANCO UNION S.A., CHEQUE: 145883, FECHA DE EMISION:03/01/2017</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</si>
  <si>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</si>
  <si>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</si>
  <si>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</si>
  <si>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</si>
  <si>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</si>
  <si>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</si>
  <si>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</si>
  <si>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</si>
  <si>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</si>
  <si>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</si>
  <si>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</si>
  <si>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</si>
  <si>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</si>
  <si>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</si>
  <si>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</si>
  <si>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</si>
  <si>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</si>
  <si>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</si>
  <si>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</si>
  <si>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</si>
  <si>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</si>
  <si>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</si>
  <si>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</si>
  <si>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</si>
  <si>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</si>
  <si>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</si>
  <si>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</si>
  <si>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</si>
  <si>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</si>
  <si>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</si>
  <si>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</si>
  <si>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</si>
  <si>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</si>
  <si>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</si>
  <si>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</si>
  <si>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00099021001 DEPOSITO DE EFECTIVO, DEPOSITANTE: BRAULIO QUISPE BARRERA, CONCEPTO: DEVOLUCION POR COBRO INDEBIDO, CUENTA DE DEPOSITO: CUENTA UNICA DEL TESORO</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</si>
  <si>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</si>
  <si>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</si>
  <si>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</si>
  <si>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</si>
  <si>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</si>
  <si>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</si>
  <si>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</si>
  <si>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</si>
  <si>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</si>
  <si>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</si>
  <si>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</si>
  <si>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</si>
  <si>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</si>
  <si>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</si>
  <si>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</si>
  <si>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</si>
  <si>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</si>
  <si>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</si>
  <si>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</si>
  <si>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</si>
  <si>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</si>
  <si>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</si>
  <si>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</si>
  <si>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</si>
  <si>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O14621380002</t>
  </si>
  <si>
    <t>00099021001 DEPOSITO DE EFECTIVO, DEPOSITANTE: JUAN CARLOS MESCHIWTZ, CONCEPTO: PREVENTIVO 2298, CUENTA DE DEPOSITO: CUENTA UNICA DEL TESORO</t>
  </si>
  <si>
    <t>B14625020002</t>
  </si>
  <si>
    <t>00222018010 DEP.DE CHEQ.AJENOS,RET.DE CAM.,CONCEPTO: REEVRSION C31-1918,DEP.: INIAF-CHACO , PROCEDENCIA: BANCO UNION S.A., CHEQUE: 3582, FECHA DE EMISION:13/12/2016</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</si>
  <si>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</si>
  <si>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</si>
  <si>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</si>
  <si>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</si>
  <si>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</si>
  <si>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</si>
  <si>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</si>
  <si>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</si>
  <si>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</si>
  <si>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00099021001 DEPOSITO DE EFECTIVO, DEPOSITANTE: AYDA ROSMINDA MEDRANO AVERANGA, CONCEPTO: DOBLE PERCEPCIÓN, CUENTA DE DEPOSITO: CUENTA UNICA DEL TESORO</t>
  </si>
  <si>
    <t>O14625500002</t>
  </si>
  <si>
    <t>00099021001 DEPOSITO DE EFECTIVO, DEPOSITANTE: FELIPA AYALA DE NINAHUANCA, CONCEPTO: DEP. POR COBRO INDEBIDO,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</si>
  <si>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</si>
  <si>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</si>
  <si>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</si>
  <si>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</si>
  <si>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</si>
  <si>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</si>
  <si>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</si>
  <si>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</si>
  <si>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</si>
  <si>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</si>
  <si>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</si>
  <si>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</si>
  <si>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</si>
  <si>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</si>
  <si>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</si>
  <si>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</si>
  <si>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</si>
  <si>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</si>
  <si>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</si>
  <si>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</si>
  <si>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</si>
  <si>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</si>
  <si>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</si>
  <si>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</si>
  <si>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</si>
  <si>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</si>
  <si>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</si>
  <si>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</si>
  <si>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</si>
  <si>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</si>
  <si>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</si>
  <si>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</si>
  <si>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</si>
  <si>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</si>
  <si>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</si>
  <si>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</si>
  <si>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</si>
  <si>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</si>
  <si>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</si>
  <si>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</si>
  <si>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</si>
  <si>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</si>
  <si>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</si>
  <si>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</si>
  <si>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</si>
  <si>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</si>
  <si>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</si>
  <si>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</si>
  <si>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</si>
  <si>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</si>
  <si>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</si>
  <si>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</si>
  <si>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</si>
  <si>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</si>
  <si>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</si>
  <si>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</si>
  <si>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</si>
  <si>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</si>
  <si>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</si>
  <si>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</si>
  <si>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</si>
  <si>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</si>
  <si>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</si>
  <si>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</si>
  <si>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</si>
  <si>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</si>
  <si>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</si>
  <si>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</si>
  <si>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</si>
  <si>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</si>
  <si>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</si>
  <si>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</si>
  <si>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</si>
  <si>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</si>
  <si>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</si>
  <si>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</si>
  <si>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</si>
  <si>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</si>
  <si>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</si>
  <si>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</si>
  <si>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</si>
  <si>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</si>
  <si>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</si>
  <si>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</si>
  <si>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</si>
  <si>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O14636700002</t>
  </si>
  <si>
    <t>00099021001 DEPOSITO DE EFECTIVO, DEPOSITANTE: JAIME MACHACA CHUQUIMIA, CONCEPTO: DEP UNA DUODECIMA DE AGUINALDO, CUENTA DE DEPOSITO: CUENTA UNICA DEL TESORO</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</si>
  <si>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</si>
  <si>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</si>
  <si>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</si>
  <si>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</si>
  <si>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</si>
  <si>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</si>
  <si>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</si>
  <si>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</si>
  <si>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</si>
  <si>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</si>
  <si>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</si>
  <si>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</si>
  <si>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</si>
  <si>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</si>
  <si>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</si>
  <si>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</si>
  <si>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</si>
  <si>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</si>
  <si>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</si>
  <si>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</si>
  <si>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</si>
  <si>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</si>
  <si>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</si>
  <si>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</si>
  <si>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</si>
  <si>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</si>
  <si>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</si>
  <si>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</si>
  <si>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</si>
  <si>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</si>
  <si>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</si>
  <si>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</si>
  <si>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</si>
  <si>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</si>
  <si>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</si>
  <si>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</si>
  <si>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</si>
  <si>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</si>
  <si>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</si>
  <si>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</si>
  <si>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</si>
  <si>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</si>
  <si>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</si>
  <si>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</si>
  <si>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</si>
  <si>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</si>
  <si>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</si>
  <si>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</si>
  <si>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</si>
  <si>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</si>
  <si>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</si>
  <si>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</si>
  <si>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</si>
  <si>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</si>
  <si>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</si>
  <si>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</si>
  <si>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</si>
  <si>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</si>
  <si>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</si>
  <si>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</si>
  <si>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</si>
  <si>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</si>
  <si>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</si>
  <si>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</si>
  <si>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</si>
  <si>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</si>
  <si>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</si>
  <si>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</si>
  <si>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</si>
  <si>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</si>
  <si>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</si>
  <si>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</si>
  <si>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</si>
  <si>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</si>
  <si>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</si>
  <si>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</si>
  <si>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</si>
  <si>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</si>
  <si>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</si>
  <si>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</si>
  <si>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</si>
  <si>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</si>
  <si>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</si>
  <si>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</si>
  <si>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</si>
  <si>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</si>
  <si>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</si>
  <si>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</si>
  <si>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O14650380002</t>
  </si>
  <si>
    <t>00046021109 DEPOSITO DE EFECTIVO, DEPOSITANTE: OCTAVIO LARREA LOPEZ, CONCEPTO: DESCARGO PENDIENTE COMO EX FUNCIONARIO DEL EX FID,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</si>
  <si>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</si>
  <si>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</si>
  <si>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</si>
  <si>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</si>
  <si>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</si>
  <si>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</si>
  <si>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</si>
  <si>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</si>
  <si>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</si>
  <si>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</si>
  <si>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</si>
  <si>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</si>
  <si>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</si>
  <si>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</si>
  <si>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</si>
  <si>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</si>
  <si>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</si>
  <si>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</si>
  <si>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</si>
  <si>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</si>
  <si>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</si>
  <si>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</si>
  <si>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</si>
  <si>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</si>
  <si>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</si>
  <si>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</si>
  <si>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B14655260002</t>
  </si>
  <si>
    <t>00099021001 DEP.DE CHEQ.AJENOS,RET.DE CAM.,CONCEPTO: DELGADO KORIYAMA MIGUEL ANGEL,DEP.: BANCO UNION S.A. , PROCEDENCIA: BANCO UNION S.A., CHEQUE: 145914, FECHA DE EMISION:12/01/2017</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</si>
  <si>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</si>
  <si>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</si>
  <si>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</si>
  <si>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</si>
  <si>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</si>
  <si>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</si>
  <si>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</si>
  <si>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</si>
  <si>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B14656310002</t>
  </si>
  <si>
    <t>00099021001 DEP.DE CHEQ.AJENOS,RET.DE CAM.,CONCEPTO: DEVOLUCION,DEP.: MINISTERIO DE AUTONOMIAS , PROCEDENCIA: BANCO UNION S.A., CHEQUE: 155, FECHA DE EMISION:13/01/2017</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</si>
  <si>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</si>
  <si>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</si>
  <si>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</si>
  <si>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</si>
  <si>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</si>
  <si>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</si>
  <si>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</si>
  <si>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</si>
  <si>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</si>
  <si>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</si>
  <si>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</si>
  <si>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</si>
  <si>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</si>
  <si>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</si>
  <si>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</si>
  <si>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</si>
  <si>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</si>
  <si>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</si>
  <si>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</si>
  <si>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</si>
  <si>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</si>
  <si>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</si>
  <si>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</si>
  <si>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</si>
  <si>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</si>
  <si>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</si>
  <si>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</si>
  <si>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</si>
  <si>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</si>
  <si>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</si>
  <si>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</si>
  <si>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</si>
  <si>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</si>
  <si>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</si>
  <si>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</si>
  <si>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</si>
  <si>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</si>
  <si>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</si>
  <si>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</si>
  <si>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</si>
  <si>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</si>
  <si>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</si>
  <si>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</si>
  <si>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</si>
  <si>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O14660670002</t>
  </si>
  <si>
    <t>00099021001 DEPOSITO DE EFECTIVO, DEPOSITANTE: ROCIO ERIKA SALAZAR TICONA, CONCEPTO: REVERSION DE PASJE, CUENTA DE DEPOSITO: CUENTA UNICA DEL TESORO</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</si>
  <si>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</si>
  <si>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</si>
  <si>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</si>
  <si>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</si>
  <si>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</si>
  <si>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</si>
  <si>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</si>
  <si>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</si>
  <si>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O14668020002</t>
  </si>
  <si>
    <t>00513072001 DEPOSITO DE EFECTIVO, DEPOSITANTE: SERGIO DANIEL ALBA GARRON, CONCEPTO: DEVOLUCION POR PAGO DUPLICADO POR SERVICIO COURIER, CUENTA DE DEPOSITO: CUENTA UNICA DEL TESORO</t>
  </si>
  <si>
    <t>O14668400002</t>
  </si>
  <si>
    <t>00099021001 DEPOSITO DE EFECTIVO, DEPOSITANTE: CARLA FABIOLA GUTIERREZ RODRIGUEZ, CONCEPTO: PREV. 3320,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</si>
  <si>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</si>
  <si>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</si>
  <si>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</si>
  <si>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</si>
  <si>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</si>
  <si>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</si>
  <si>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</si>
  <si>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</si>
  <si>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</si>
  <si>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</si>
  <si>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</si>
  <si>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</si>
  <si>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</si>
  <si>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</si>
  <si>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</si>
  <si>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</si>
  <si>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O14671050002</t>
  </si>
  <si>
    <t>00133012001 DEPOSITO DE EFECTIVO, DEPOSITANTE: LOTERIA NACIONAL DE B Y S, CONCEPTO: PAGO EN DEMASIA REFRIGERIO AL SR. NARCISO ULURI DIC. - 2012,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</si>
  <si>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</si>
  <si>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</si>
  <si>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</si>
  <si>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</si>
  <si>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</si>
  <si>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</si>
  <si>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</si>
  <si>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</si>
  <si>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</si>
  <si>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</si>
  <si>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</si>
  <si>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</si>
  <si>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</si>
  <si>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</si>
  <si>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</si>
  <si>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O14674710002</t>
  </si>
  <si>
    <t>00099021001 DEPOSITO DE EFECTIVO, DEPOSITANTE: JESUS RUBEN TORDOYA IBAÑEZ, CONCEPTO: DEVOLUCION REFRIGERIO, CUENTA DE DEPOSITO: CUENTA UNICA DEL TESORO</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</si>
  <si>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</si>
  <si>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</si>
  <si>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</si>
  <si>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</si>
  <si>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</si>
  <si>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</si>
  <si>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</si>
  <si>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</si>
  <si>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B14677440002</t>
  </si>
  <si>
    <t>00582012001 DEP.DE CHEQ.AJENOS,RET.DE CAM.,CONCEPTO: BOLETA DE GARANTIA BANCO DE LA COMUNIDAD,DEP.: EMPRESA BOLIVIANA DE ALMENDRA Y DERIVADOS , PROCEDENCIA: BANCO UNION S.A., CHEQUE: 4599, FECHA DE EMISION:27/12/2016</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</si>
  <si>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</si>
  <si>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</si>
  <si>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</si>
  <si>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</si>
  <si>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</si>
  <si>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</si>
  <si>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O14675980002</t>
  </si>
  <si>
    <t>00099021001 DEPOSITO DE EFECTIVO, DEPOSITANTE: JOSE ANTONIO VERDUGUEZ TORRICO, CONCEPTO: DEP. POR DUODECIMAS DE AGUINALDO,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</si>
  <si>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</si>
  <si>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</si>
  <si>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</si>
  <si>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</si>
  <si>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</si>
  <si>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</si>
  <si>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</si>
  <si>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</si>
  <si>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</si>
  <si>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O14678720002</t>
  </si>
  <si>
    <t>00046021109 DEPOSITO DE EFECTIVO, DEPOSITANTE: FELIX SEVERO MAYTA TOLA, CONCEPTO: DEVOLUCION DE RECURSOS AL COMPROBANTE Nº 1315 / 2007,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</si>
  <si>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</si>
  <si>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</si>
  <si>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</si>
  <si>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</si>
  <si>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B14681360002</t>
  </si>
  <si>
    <t>00099021001 DEP.DE CHEQ.AJENOS,RET.DE CAM.,CONCEPTO: DEV. POR OMISION DE MARCADO BIOMETRICO POR LA SRA. CINTHIA PATRICIA ALARCON MENDOZA COF. REPARTO,DEP.: SENASIR , PROCEDENCIA: BANCO UNION S.A., CHEQUE: 329, FECHA DE EMISION:13/01/2017</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</si>
  <si>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</si>
  <si>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</si>
  <si>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</si>
  <si>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</si>
  <si>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</si>
  <si>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</si>
  <si>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</si>
  <si>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</si>
  <si>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</si>
  <si>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</si>
  <si>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</si>
  <si>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</si>
  <si>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</si>
  <si>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</si>
  <si>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</si>
  <si>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</si>
  <si>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</si>
  <si>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</si>
  <si>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</si>
  <si>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</si>
  <si>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O14684760002</t>
  </si>
  <si>
    <t>00099021001 DEPOSITO DE EFECTIVO, DEPOSITANTE: MARCELA CARBALLO, CONCEPTO: PREVENTIVO 2204,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</si>
  <si>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</si>
  <si>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</si>
  <si>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</si>
  <si>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</si>
  <si>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</si>
  <si>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</si>
  <si>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</si>
  <si>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</si>
  <si>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</si>
  <si>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</si>
  <si>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</si>
  <si>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</si>
  <si>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</si>
  <si>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</si>
  <si>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</si>
  <si>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</si>
  <si>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B14687420002</t>
  </si>
  <si>
    <t>00046024204 DEP.DE CHEQ.AJENOS,RET.DE CAM.,CONCEPTO: REPOSICION DE FONDOS A LA CUENTA DEL MINISTERIO DE SALUD,DEP.: MINISTERIO DE SALUD , PROCEDENCIA: BANCO UNION S.A., CHEQUE: 1684, FECHA DE EMISION:19/01/2017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</si>
  <si>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</si>
  <si>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</si>
  <si>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</si>
  <si>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</si>
  <si>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</si>
  <si>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</si>
  <si>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</si>
  <si>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</si>
  <si>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</si>
  <si>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</si>
  <si>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O14687810002</t>
  </si>
  <si>
    <t>00099021001 DEPOSITO DE EFECTIVO, DEPOSITANTE: CARLOS EDUARDO MARIO MORALES LANDIVAR, CONCEPTO: PAGO DEL 10% POR CONCEPTO DEL PRA, CUENTA DE DEPOSITO: CUENTA UNICA DEL TESORO</t>
  </si>
  <si>
    <t>O14688100002</t>
  </si>
  <si>
    <t>00041044201 DEPOSITO DE EFECTIVO, DEPOSITANTE: SANDRA PATRICIA MONASTERIOS YAPU, CONCEPTO: REVERSION DE RECURSOS NO UTILIZADOS, CUENTA DE DEPOSITO: CUENTA UNICA DEL TESORO</t>
  </si>
  <si>
    <t>O14688480002</t>
  </si>
  <si>
    <t>00099021001 DEPOSITO DE EFECTIVO, DEPOSITANTE: RAQUEL LITA CAERO RODRIGUEZ, CONCEPTO: DEVOLUCION DOBLE PERCEPCION, CUENTA DE DEPOSITO: CUENTA UNICA DEL TESORO</t>
  </si>
  <si>
    <t>B14691740002</t>
  </si>
  <si>
    <t>00099021001 DEP.DE CHEQ.AJENOS,RET.DE CAM.,CONCEPTO: PAGO DE SUBSIDIO DE MATERNIDAD FEBRERO MARZO Y ABRIL 2016,DEP.: CAJA DE SALUD DE LA BANCA PRIVADA , PROCEDENCIA: BANCO NACIONAL DE BOLIVIA S.A., CHEQUE: 6346754, FECHA DE EMISION:13/01/2017</t>
  </si>
  <si>
    <t>O14692000002</t>
  </si>
  <si>
    <t>00099021001 DEPOSITO DE EFECTIVO, DEPOSITANTE: ANH - ORURO, CONCEPTO: DEVOLUCION RECURSOS COURIER - ANH ORURO,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</si>
  <si>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</si>
  <si>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</si>
  <si>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</si>
  <si>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</si>
  <si>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O14692660002</t>
  </si>
  <si>
    <t>00512012001 DEPOSITO DE EFECTIVO, DEPOSITANTE: MARCO LELARGE - A.A.S.A.N.A., CONCEPTO: DEVOLUCION, CUENTA DE DEPOSITO: CUENTA UNICA DEL TESORO</t>
  </si>
  <si>
    <t>B14695180002</t>
  </si>
  <si>
    <t>00526012001 DEP.DE CHEQ.AJENOS,RET.DE CAM.,CONCEPTO: DEVOLUCION PAGO EN DEMASIA COTAS (STC),DEP.: COTAS , PROCEDENCIA: BANCO UNION S.A., CHEQUE: 15735, FECHA DE EMISION:25/01/2017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</si>
  <si>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</si>
  <si>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</si>
  <si>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</si>
  <si>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</si>
  <si>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</si>
  <si>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</si>
  <si>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</si>
  <si>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</si>
  <si>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</si>
  <si>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</si>
  <si>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</si>
  <si>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</si>
  <si>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</si>
  <si>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</si>
  <si>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</si>
  <si>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</si>
  <si>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</si>
  <si>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</si>
  <si>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</si>
  <si>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O14697440002</t>
  </si>
  <si>
    <t>00099021001 DEPOSITO DE EFECTIVO, DEPOSITANTE: ALVARO MARCO ANTONIO CABA OLIVAREZ CI 2377522 LP, CONCEPTO: CJTE MEFP/VTCP/DGPOT/UAJS-CPI/N°030/2016 REGULARIZACION JUNIO-JULIO-AGOSTO 2016,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</si>
  <si>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</si>
  <si>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</si>
  <si>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</si>
  <si>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</si>
  <si>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O14700060002</t>
  </si>
  <si>
    <t>00099021001 DEPOSITO DE EFECTIVO, DEPOSITANTE: FRANCISCO HUAÑAPACO GUTIERREZ, CONCEPTO: DOBLE PERCEPCION, CUENTA DE DEPOSITO: CUENTA UNICA DEL TESORO</t>
  </si>
  <si>
    <t>O14700120002</t>
  </si>
  <si>
    <t>00099021001 DEPOSITO DE EFECTIVO, DEPOSITANTE: JUAN CARLOS SIERRA C., CONCEPTO: DEP. UNA DUODECIMA DE AGUINALDO,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</si>
  <si>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</si>
  <si>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</si>
  <si>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</si>
  <si>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</si>
  <si>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</si>
  <si>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</si>
  <si>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</si>
  <si>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</si>
  <si>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O14703700002</t>
  </si>
  <si>
    <t>00046024204 DEPOSITO DE EFECTIVO, DEPOSITANTE: MINISTERIO DE SALUD, CONCEPTO: DEVOLUCION POR CONCEPTO FONDOS EN AVANCE, CUENTA DE DEPOSITO: CUENTA UNICA DEL TESORO</t>
  </si>
  <si>
    <t>O14706750002</t>
  </si>
  <si>
    <t>00099021001 DEPOSITO DE EFECTIVO, DEPOSITANTE: BETZABETH AMANDA MELGAREJO VELASCO, CONCEPTO: DEVOLUCION POR PERCEPCION INDEBIDA DE HABERES,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</si>
  <si>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</si>
  <si>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</si>
  <si>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</si>
  <si>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</si>
  <si>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</si>
  <si>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</si>
  <si>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</si>
  <si>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</si>
  <si>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</si>
  <si>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</si>
  <si>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</si>
  <si>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</si>
  <si>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</si>
  <si>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</si>
  <si>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</si>
  <si>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</si>
  <si>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</si>
  <si>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</si>
  <si>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</si>
  <si>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</si>
  <si>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</si>
  <si>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</si>
  <si>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</si>
  <si>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</si>
  <si>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</si>
  <si>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</si>
  <si>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</si>
  <si>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</si>
  <si>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</si>
  <si>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</si>
  <si>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</si>
  <si>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</si>
  <si>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</si>
  <si>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</si>
  <si>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</si>
  <si>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</si>
  <si>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</si>
  <si>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</si>
  <si>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</si>
  <si>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</si>
  <si>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</si>
  <si>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</si>
  <si>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</si>
  <si>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</si>
  <si>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</si>
  <si>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</si>
  <si>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</si>
  <si>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</si>
  <si>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</si>
  <si>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</si>
  <si>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</si>
  <si>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00099021001 DEPOSITO DE EFECTIVO, DEPOSITANTE: RAIMUNDO ANGEL FERRUFINO EDUARDO, CONCEPTO: DEVOLUCION, CUENTA DE DEPOSITO: CUENTA UNICA DEL TESORO</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</si>
  <si>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</si>
  <si>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</si>
  <si>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</si>
  <si>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</si>
  <si>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</si>
  <si>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</si>
  <si>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</si>
  <si>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</si>
  <si>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</si>
  <si>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</si>
  <si>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</si>
  <si>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</si>
  <si>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</si>
  <si>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O14726000002</t>
  </si>
  <si>
    <t>00099021001 DEPOSITO DE EFECTIVO, DEPOSITANTE: TRINIDAD VELASQUEZ PEREZ, CONCEPTO: DEPÓSITO POR CONCEPTO DE DESCUENTO, CUENTA DE DEPOSITO: CUENTA UNICA DEL TESORO</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</si>
  <si>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</si>
  <si>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</si>
  <si>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</si>
  <si>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</si>
  <si>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</si>
  <si>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</si>
  <si>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</si>
  <si>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</si>
  <si>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</si>
  <si>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</si>
  <si>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</si>
  <si>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</si>
  <si>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</si>
  <si>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</si>
  <si>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</si>
  <si>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</si>
  <si>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</si>
  <si>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</si>
  <si>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</si>
  <si>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</si>
  <si>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</si>
  <si>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</si>
  <si>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</si>
  <si>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</si>
  <si>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</si>
  <si>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</si>
  <si>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</si>
  <si>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</si>
  <si>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</si>
  <si>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</si>
  <si>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</si>
  <si>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</si>
  <si>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B14729350002</t>
  </si>
  <si>
    <t>00099021001 DEP.DE CHEQ.AJENOS,RET.DE CAM.,CONCEPTO: DEVOLUCION DE CC NO COBRADO OCTUBRE 2016,DEP.: LA VITALICIA SEGUROS Y REASEGUROS DE VIDA S.A. , PROCEDENCIA: BANCO BISA S.A., CHEQUE: 32796, FECHA DE EMISION:03/02/2017</t>
  </si>
  <si>
    <t>O14728140002</t>
  </si>
  <si>
    <t>00099021001 DEPOSITO DE EFECTIVO, DEPOSITANTE: AIDA LUZ MORALES VDA. DE ROSSO, CONCEPTO: CONVENIO DE PAGO 009 . 16, CUENTA DE DEPOSITO: CUENTA UNICA DEL TESORO</t>
  </si>
  <si>
    <t>O14728240002</t>
  </si>
  <si>
    <t>O14729380002</t>
  </si>
  <si>
    <t>00099021001 DEPOSITO DE EFECTIVO, DEPOSITANTE: FLORENCIA LARICO APAZA, CONCEPTO: DEVOLUCION DE PAGO DE HABER MES DE MAYO 2016 DEL SEÑOR PEDRO TICONA VERGARA CON CI. 3312195 LP,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</si>
  <si>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</si>
  <si>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</si>
  <si>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</si>
  <si>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</si>
  <si>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</si>
  <si>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</si>
  <si>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</si>
  <si>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</si>
  <si>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O14730080002</t>
  </si>
  <si>
    <t>00099021001 DEPOSITO DE EFECTIVO, DEPOSITANTE: ROSENDO MARCA MAMANI, CONCEPTO: DOBLE PERCEPCION,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</si>
  <si>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</si>
  <si>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</si>
  <si>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</si>
  <si>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</si>
  <si>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</si>
  <si>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</si>
  <si>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</si>
  <si>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</si>
  <si>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</si>
  <si>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</si>
  <si>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</si>
  <si>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</si>
  <si>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</si>
  <si>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</si>
  <si>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</si>
  <si>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</si>
  <si>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</si>
  <si>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</si>
  <si>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</si>
  <si>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</si>
  <si>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</si>
  <si>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</si>
  <si>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</si>
  <si>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</si>
  <si>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</si>
  <si>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</si>
  <si>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</si>
  <si>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</si>
  <si>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</si>
  <si>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</si>
  <si>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</si>
  <si>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</si>
  <si>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</si>
  <si>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</si>
  <si>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</si>
  <si>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</si>
  <si>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</si>
  <si>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</si>
  <si>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</si>
  <si>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</si>
  <si>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</si>
  <si>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</si>
  <si>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</si>
  <si>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</si>
  <si>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</si>
  <si>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</si>
  <si>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</si>
  <si>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B14737260002</t>
  </si>
  <si>
    <t>00099021001 DEP.DE CHEQ.AJENOS,RET.DE CAM.,CONCEPTO: DEVOLUCION DE VIATICOS NO CORRESPONDE A FRANZ QUINTANILLA,DEP.: |MINISTERIO DE ECONOMIA Y FINANZAS PUBLICAS , PROCEDENCIA: BANCO UNION S.A., CHEQUE: 6049, FECHA DE EMISION:06/02/2017</t>
  </si>
  <si>
    <t>O14737040002</t>
  </si>
  <si>
    <t>00099021001 DEPOSITO DE EFECTIVO, DEPOSITANTE: ALICIA CONDORI LUIS, CONCEPTO: DEVOLUCION DE DOS DUODECIMAS DE AGUINALDO,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</si>
  <si>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</si>
  <si>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</si>
  <si>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</si>
  <si>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</si>
  <si>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</si>
  <si>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</si>
  <si>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</si>
  <si>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</si>
  <si>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</si>
  <si>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</si>
  <si>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</si>
  <si>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</si>
  <si>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</si>
  <si>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</si>
  <si>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</si>
  <si>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</si>
  <si>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</si>
  <si>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</si>
  <si>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</si>
  <si>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</si>
  <si>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</si>
  <si>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</si>
  <si>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</si>
  <si>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</si>
  <si>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</si>
  <si>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</si>
  <si>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</si>
  <si>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</si>
  <si>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</si>
  <si>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</si>
  <si>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</si>
  <si>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</si>
  <si>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</si>
  <si>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</si>
  <si>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</si>
  <si>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</si>
  <si>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</si>
  <si>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</si>
  <si>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</si>
  <si>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</si>
  <si>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</si>
  <si>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</si>
  <si>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</si>
  <si>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</si>
  <si>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</si>
  <si>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</si>
  <si>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</si>
  <si>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</si>
  <si>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</si>
  <si>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</si>
  <si>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</si>
  <si>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</si>
  <si>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</si>
  <si>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</si>
  <si>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</si>
  <si>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</si>
  <si>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</si>
  <si>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</si>
  <si>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</si>
  <si>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</si>
  <si>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</si>
  <si>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</si>
  <si>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</si>
  <si>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</si>
  <si>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</si>
  <si>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</si>
  <si>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</si>
  <si>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B14747130002</t>
  </si>
  <si>
    <t>00099021001 DEP.DE CHEQ.AJENOS,RET.DE CAM.,CONCEPTO: REVERSION DE FONDOS NO UTILIZADOS,DEP.: SERNAP-MANURIPI , PROCEDENCIA: BANCO UNION S.A., CHEQUE: 1672, FECHA DE EMISION:07/02/2017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</si>
  <si>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</si>
  <si>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</si>
  <si>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</si>
  <si>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</si>
  <si>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O14746620002</t>
  </si>
  <si>
    <t>00312014401 DEPOSITO DE EFECTIVO, DEPOSITANTE: ANA KATHERINE ARIAS, CONCEPTO: DINAMARCA PREVENTIVO 245, CUENTA DE DEPOSITO: CUENTA UNICA DEL TESORO</t>
  </si>
  <si>
    <t>O14747240002</t>
  </si>
  <si>
    <t>00099021001 DEPOSITO DE EFECTIVO, DEPOSITANTE: SERNAP - PAMELA ALVARADO, CONCEPTO: POR REVERSION DE FONDOS NO UTILIZADOS, CUENTA DE DEPOSITO: CUENTA UNICA DEL TESORO</t>
  </si>
  <si>
    <t>O14747250002</t>
  </si>
  <si>
    <t>O14747870002</t>
  </si>
  <si>
    <t>00099021001 DEPOSITO DE EFECTIVO, DEPOSITANTE: MARIA DEL CARMEN ALMENDRAS CAMARGO, CONCEPTO: DEVOLUCION POR CONCEPTO DE GASTOS NO RECONOCIDOS POR EL ESTADO, CUENTA DE DEPOSITO: CUENTA UNICA DEL TESORO</t>
  </si>
  <si>
    <t>B14751140002</t>
  </si>
  <si>
    <t>00099021001 DEP.DE CHEQ.AJENOS,RET.DE CAM.,CONCEPTO: DEVOLUCION SALDO VIATICOS,DEP.: CONTRALORIA GENERAL DEL ESTADO , PROCEDENCIA: BANCO UNION S.A., CHEQUE: 4928, FECHA DE EMISION:08/02/2017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</si>
  <si>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</si>
  <si>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</si>
  <si>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</si>
  <si>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</si>
  <si>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</si>
  <si>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</si>
  <si>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</si>
  <si>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</si>
  <si>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</si>
  <si>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</si>
  <si>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</si>
  <si>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</si>
  <si>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</si>
  <si>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</si>
  <si>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</si>
  <si>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</si>
  <si>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</si>
  <si>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</si>
  <si>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</si>
  <si>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</si>
  <si>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</si>
  <si>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</si>
  <si>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</si>
  <si>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</si>
  <si>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</si>
  <si>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</si>
  <si>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</si>
  <si>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</si>
  <si>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</si>
  <si>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</si>
  <si>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</si>
  <si>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</si>
  <si>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</si>
  <si>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</si>
  <si>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</si>
  <si>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</si>
  <si>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O14756600002</t>
  </si>
  <si>
    <t>00513072001 DEPOSITO DE EFECTIVO, DEPOSITANTE: DUNIA PORRES CARPIO, CONCEPTO: REPOSICION IMPOSITIVA,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</si>
  <si>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</si>
  <si>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</si>
  <si>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</si>
  <si>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</si>
  <si>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O14757320002</t>
  </si>
  <si>
    <t>00099021001 DEPOSITO DE EFECTIVO, DEPOSITANTE: MARIO ERWIN MEDINA ORDOÑEZ, CONCEPTO: DEVOLUCION DE SALARIO MES DE ENERO 2017, CUENTA DE DEPOSITO: CUENTA UNICA DEL TESORO</t>
  </si>
  <si>
    <t>B14760420002</t>
  </si>
  <si>
    <t>00070011102 DEP.DE CHEQ.AJENOS,RET.DE CAM.,CONCEPTO: DEVOLUCION RECURSOS,DEP.: MINISTERIO DE TRABAJO , PROCEDENCIA: BANCO UNION S.A., CHEQUE: 7896, FECHA DE EMISION:01/02/2017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</si>
  <si>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</si>
  <si>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</si>
  <si>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</si>
  <si>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</si>
  <si>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</si>
  <si>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</si>
  <si>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O14759740002</t>
  </si>
  <si>
    <t>00099021001 DEPOSITO DE EFECTIVO, DEPOSITANTE: MIGUEL ANTONIO RIVEROS UGARTE, CONCEPTO: REVERSION 13% POR CONCEPTO VIATICOS CAMBIO DE DESTINO, CUENTA DE DEPOSITO: CUENTA UNICA DEL TESORO</t>
  </si>
  <si>
    <t>O14760350002</t>
  </si>
  <si>
    <t>00099021001 DEPOSITO DE EFECTIVO, DEPOSITANTE: JESUS MENDOZA GALARZA, CONCEPTO: DEVOLUCION DE DINEROS GASTOS POR ALIMENTO, CUENTA DE DEPOSITO: CUENTA UNICA DEL TESORO</t>
  </si>
  <si>
    <t>O14760630002</t>
  </si>
  <si>
    <t>00099021001 DEPOSITO DE EFECTIVO, DEPOSITANTE: SERVICIO NAL. DE SISTEMA DEL REPARTO, CONCEPTO: DEVOLUCION DEL PAGO UNICO, CUENTA DE DEPOSITO: CUENTA UNICA DEL TESORO</t>
  </si>
  <si>
    <t>O14760660002</t>
  </si>
  <si>
    <t>00099021001 DEPOSITO DE EFECTIVO, DEPOSITANTE: JOSE LINARES RAMIREZ, CONCEPTO: DOBLE PERCEPCION, CUENTA DE DEPOSITO: CUENTA UNICA DEL TESORO</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</si>
  <si>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</si>
  <si>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</si>
  <si>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</si>
  <si>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</si>
  <si>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</si>
  <si>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</si>
  <si>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O14762180002</t>
  </si>
  <si>
    <t>00099021001 DEPOSITO DE EFECTIVO, DEPOSITANTE: LORENA INDIRA APAZA CORONEL- SERNAP, CONCEPTO: DEVOLUCION DE FONDOS NO UTILIZADOS PREVENTIVO Nº 2600, CUENTA DE DEPOSITO: CUENTA UNICA DEL TESORO</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</si>
  <si>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</si>
  <si>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</si>
  <si>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</si>
  <si>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</si>
  <si>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</si>
  <si>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</si>
  <si>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</si>
  <si>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</si>
  <si>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</si>
  <si>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</si>
  <si>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</si>
  <si>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</si>
  <si>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</si>
  <si>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</si>
  <si>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</si>
  <si>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</si>
  <si>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</si>
  <si>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</si>
  <si>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</si>
  <si>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</si>
  <si>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</si>
  <si>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</si>
  <si>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</si>
  <si>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</si>
  <si>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O14768120002</t>
  </si>
  <si>
    <t>00099021001 DEPOSITO DE EFECTIVO, DEPOSITANTE: ALVARO MARCO ANTONIO CABA OLIVAREZ C.I.2377522 LP, CONCEPTO: CITE:MEFP/VTCP/DGPOT/UAIS-CPI/N°030/2016 REGULARIZACION SEPTIEMBRE-OCTUBRE-NOVIEMBRE 2016, CUENTA DE DEPOSITO: CUENTA UNICA DEL TESORO</t>
  </si>
  <si>
    <t>O14769160002</t>
  </si>
  <si>
    <t>00099021001 DEPOSITO DE EFECTIVO, DEPOSITANTE: IRENE BALLADARES VELASQUEZ, CONCEPTO: DEVOLUCION AL SENASIR COACTIVO SOCIAL, CUENTA DE DEPOSITO: CUENTA UNICA DEL TESORO</t>
  </si>
  <si>
    <t>O14769650002</t>
  </si>
  <si>
    <t>00132052001 DEPOSITO DE EFECTIVO, DEPOSITANTE: EEPS- SEDEM, CONCEPTO: DEVOLUCION DE FONDOS EN AVANCE SALDO,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</si>
  <si>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</si>
  <si>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</si>
  <si>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B14772210002</t>
  </si>
  <si>
    <t>00291012006 DEP.DE CHEQ.AJENOS,RET.DE CAM.,CONCEPTO: KAREN TERESA BALCAZAR CRONENBOLD,DEP.: BANCO UNION S.A. , PROCEDENCIA: BANCO UNION S.A., CHEQUE: 148186, FECHA DE EMISION:17/02/2017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</si>
  <si>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</si>
  <si>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</si>
  <si>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</si>
  <si>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</si>
  <si>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</si>
  <si>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</si>
  <si>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</si>
  <si>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</si>
  <si>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</si>
  <si>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</si>
  <si>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</si>
  <si>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</si>
  <si>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</si>
  <si>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</si>
  <si>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</si>
  <si>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</si>
  <si>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</si>
  <si>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</si>
  <si>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</si>
  <si>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</si>
  <si>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</si>
  <si>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</si>
  <si>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</si>
  <si>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</si>
  <si>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</si>
  <si>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</si>
  <si>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</si>
  <si>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</si>
  <si>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</si>
  <si>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</si>
  <si>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</si>
  <si>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</si>
  <si>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O14777790002</t>
  </si>
  <si>
    <t>00099021001 DEPOSITO DE EFECTIVO, DEPOSITANTE: JOAQUIN QUISPE RAMOS, CONCEPTO: DOBLE PERCEPCION, CUENTA DE DEPOSITO: CUENTA UNICA DEL TESORO</t>
  </si>
  <si>
    <t>O14778110002</t>
  </si>
  <si>
    <t>00099021001 DEPOSITO DE EFECTIVO, DEPOSITANTE: MATEO CALCINA PACO, CONCEPTO: DOBLE PERCEPCION, CUENTA DE DEPOSITO: CUENTA UNICA DEL TESORO</t>
  </si>
  <si>
    <t>O14778370002</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</si>
  <si>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</si>
  <si>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</si>
  <si>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</si>
  <si>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</si>
  <si>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</si>
  <si>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</si>
  <si>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</si>
  <si>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</si>
  <si>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</si>
  <si>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</si>
  <si>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</si>
  <si>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</si>
  <si>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</si>
  <si>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</si>
  <si>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</si>
  <si>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</si>
  <si>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</si>
  <si>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</si>
  <si>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</si>
  <si>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O14780580002</t>
  </si>
  <si>
    <t>00070011102 DEPOSITO DE EFECTIVO, DEPOSITANTE: MINISTERIO DE TRABAJO, CONCEPTO: DEVOLUCION VIATICOS POR FELIPE OROZCO VIATICOS Y RETENCIONES VIAJE A CBBA DEL 2 AL 5/12/16,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</si>
  <si>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</si>
  <si>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</si>
  <si>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</si>
  <si>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</si>
  <si>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</si>
  <si>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</si>
  <si>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</si>
  <si>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</si>
  <si>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</si>
  <si>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</si>
  <si>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</si>
  <si>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</si>
  <si>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</si>
  <si>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</si>
  <si>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</si>
  <si>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</si>
  <si>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</si>
  <si>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</si>
  <si>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</si>
  <si>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</si>
  <si>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B14785110002</t>
  </si>
  <si>
    <t>00582012001 DEP.DE CHEQ.AJENOS,RET.DE CAM.,CONCEPTO: DEVOLUCION ZAFRA 2015 - 2016,DEP.: EBA , PROCEDENCIA: BANCO UNION S.A., CHEQUE: 4603, FECHA DE EMISION:10/02/2017</t>
  </si>
  <si>
    <t>O14784000002</t>
  </si>
  <si>
    <t>00099021001 DEPOSITO DE EFECTIVO, DEPOSITANTE: ALICIA EDUARDA CHOQUE MARCA, CONCEPTO: DEVOLUCION DE HABER DEL MES DE ABRIL 2011,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</si>
  <si>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</si>
  <si>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</si>
  <si>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</si>
  <si>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</si>
  <si>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</si>
  <si>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</si>
  <si>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</si>
  <si>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</si>
  <si>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</si>
  <si>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</si>
  <si>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</si>
  <si>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</si>
  <si>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</si>
  <si>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</si>
  <si>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</si>
  <si>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</si>
  <si>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</si>
  <si>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</si>
  <si>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</si>
  <si>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</si>
  <si>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</si>
  <si>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</si>
  <si>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</si>
  <si>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</si>
  <si>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</si>
  <si>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</si>
  <si>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</si>
  <si>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</si>
  <si>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O14786750002</t>
  </si>
  <si>
    <t>00086088701 DEPOSITO DE EFECTIVO, DEPOSITANTE: U.D. SUSTENTAR, CONCEPTO: DEVOLUCION POR FALTANTES EN LA UNIDAD DE ALMACENES, CUENTA DE DEPOSITO: CUENTA UNICA DEL TESORO</t>
  </si>
  <si>
    <t>O14788820002</t>
  </si>
  <si>
    <t>00099021001 DEPOSITO DE EFECTIVO, DEPOSITANTE: SABINO PALLUCA MENDO, CONCEPTO: COBRO INDEBIDO, CUENTA DE DEPOSITO: CUENTA UNICA DEL TESORO</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</si>
  <si>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</si>
  <si>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</si>
  <si>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</si>
  <si>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</si>
  <si>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</si>
  <si>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</si>
  <si>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O14791340002</t>
  </si>
  <si>
    <t>00099021001 DEPOSITO DE EFECTIVO, DEPOSITANTE: OSWALDO DURAN FERNANDEZ, CONCEPTO: DEPÓSITO DUODECIMAS SENASIR DE LA SRA CARMELA FERNANDEZ, CUENTA DE DEPOSITO: CUENTA UNICA DEL TESORO</t>
  </si>
  <si>
    <t>B14793430002</t>
  </si>
  <si>
    <t>00099021001 DEP.DE CHEQ.AJENOS,RET.DE CAM.,CONCEPTO: DEVOLUCION DE FONDOS,DEP.: GAM TORO TORO PROY FORESTACION EN MICROCUENCAS , PROCEDENCIA: BANCO UNION S.A., CHEQUE: 54, FECHA DE EMISION:22/02/2017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</si>
  <si>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</si>
  <si>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</si>
  <si>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</si>
  <si>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</si>
  <si>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</si>
  <si>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</si>
  <si>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</si>
  <si>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</si>
  <si>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</si>
  <si>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</si>
  <si>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</si>
  <si>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</si>
  <si>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</si>
  <si>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</si>
  <si>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</si>
  <si>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</si>
  <si>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</si>
  <si>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</si>
  <si>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</si>
  <si>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</si>
  <si>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</si>
  <si>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</si>
  <si>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</si>
  <si>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B14797740002</t>
  </si>
  <si>
    <t>00099021001 DEP.DE CHEQ.AJENOS,RET.DE CAM.,CONCEPTO: GARECA TORRICO NESTOR VLADIMIR,DEP.: BANCO UNION SA , PROCEDENCIA: BANCO UNION S.A., CHEQUE: 148203, FECHA DE EMISION:01/03/2017</t>
  </si>
  <si>
    <t>O14797120002</t>
  </si>
  <si>
    <t>00099021001 DEPOSITO DE EFECTIVO, DEPOSITANTE: VITALIANO MOLINA ERGUETA, CONCEPTO: DEVOLUCION COBRO INDEBIDO,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</si>
  <si>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</si>
  <si>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</si>
  <si>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B14800930002</t>
  </si>
  <si>
    <t>00047011104 DEP.DE CHEQ.AJENOS,RET.DE CAM.,CONCEPTO: POR NOTA DE CARGO N° 12/16, PROCESO COACTIVO FISCAL,DEP.: OMAR AMILCAR CAMACHO MOLINA , PROCEDENCIA: BANCO UNION S.A., CHEQUE: 8344, FECHA DE EMISION:10/02/2017</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</si>
  <si>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</si>
  <si>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</si>
  <si>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</si>
  <si>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</si>
  <si>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</si>
  <si>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</si>
  <si>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</si>
  <si>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O14801540002</t>
  </si>
  <si>
    <t>00015011108 DEPOSITO DE EFECTIVO, DEPOSITANTE: DENIS POMA GUTIERREZ, CONCEPTO: CONSUMO EXEDENTE DE TELEFONO, CUENTA DE DEPOSITO: CUENTA UNICA DEL TESORO</t>
  </si>
  <si>
    <t>O14801650002</t>
  </si>
  <si>
    <t>00512032001 DEPOSITO DE EFECTIVO, DEPOSITANTE: JUAN CANAZA HUAYTA, CONCEPTO: DEVOLUCION DE SALARIO, CUENTA DE DEPOSITO: CUENTA UNICA DEL TESORO</t>
  </si>
  <si>
    <t>O14801870002</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</si>
  <si>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</si>
  <si>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</si>
  <si>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</si>
  <si>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</si>
  <si>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</si>
  <si>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</si>
  <si>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</si>
  <si>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</si>
  <si>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B14805360002</t>
  </si>
  <si>
    <t>00680012001 DEP.DE CHEQ.AJENOS,RET.DE CAM.,CONCEPTO: PAGO ALQUILER ATM CONTRALORIA MARZO 2017,DEP.: BANCO UNION S.A. , PROCEDENCIA: BANCO UNION S.A., CHEQUE: 146599, FECHA DE EMISION:02/03/2017</t>
  </si>
  <si>
    <t>B14806290002</t>
  </si>
  <si>
    <t>00099021001 DEP.DE CHEQ.AJENOS,RET.DE CAM.,CONCEPTO: DEVOLUCION DE CC NO COBRADA NOV. Y AGUINALDO 2016,DEP.: LA VITALICIA SEGUROS Y REASEGUROS DE VIDA SA , PROCEDENCIA: BANCO BISA S.A., CHEQUE: 32888, FECHA DE EMISION:03/03/2017</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</si>
  <si>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</si>
  <si>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</si>
  <si>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</si>
  <si>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</si>
  <si>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O14805330002</t>
  </si>
  <si>
    <t>00513012004 DEPOSITO DE EFECTIVO, DEPOSITANTE: ISAAC J. THOMPSON MEAVE, CONCEPTO: DEVOLUCION DE SALDO DE FONDO EN AVANCE GASTOS VARIOS, CUENTA DE DEPOSITO: CUENTA UNICA DEL TESORO</t>
  </si>
  <si>
    <t>O14805950002</t>
  </si>
  <si>
    <t>00099021001 DEPOSITO DE EFECTIVO, DEPOSITANTE: FELIPA AYALA DE NINAHUANCA, CONCEPTO: COBRO INDEVIDO, CUENTA DE DEPOSITO: CUENTA UNICA DEL TESORO</t>
  </si>
  <si>
    <t>O14806200002</t>
  </si>
  <si>
    <t>00015011108 DEPOSITO DE EFECTIVO, DEPOSITANTE: DENIS POMA GUTIERREZ, CONCEPTO: PAGO DE EXCEDENTE TELEFONICO, CUENTA DE DEPOSITO: CUENTA UNICA DEL TESORO</t>
  </si>
  <si>
    <t>O14806210002</t>
  </si>
  <si>
    <t>00099021001 DEPOSITO DE EFECTIVO, DEPOSITANTE: OSCAR NIGOEVIC HEREDIA, CONCEPTO: DEVOLUCION DEMASIA HABERES POR MAXIMA REMUNERACION SECTOR PUBLICO, CUENTA DE DEPOSITO: CUENTA UNICA DEL TESORO</t>
  </si>
  <si>
    <t>O14806330002</t>
  </si>
  <si>
    <t>00291012002 DEPOSITO DE EFECTIVO, DEPOSITANTE: JUAN PABLO COLQUE AYALA, CONCEPTO: RENOVACION CREDENCIALES 2017,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</si>
  <si>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</si>
  <si>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</si>
  <si>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</si>
  <si>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</si>
  <si>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O14806940002</t>
  </si>
  <si>
    <t>00016011101 DEPOSITO DE EFECTIVO, DEPOSITANTE: LUCY MONASTERIOS QUISPE CI 4321669 LP, CONCEPTO: DEVOLUCION POR CONCEPTO DE CARGO DE CUENTA DOCUMENTADA, CUENTA DE DEPOSITO: CUENTA UNICA DEL TESORO</t>
  </si>
  <si>
    <t>O14808120002</t>
  </si>
  <si>
    <t>00099021001 DEPOSITO DE EFECTIVO, DEPOSITANTE: LUIS OROZCO, CONCEPTO: DEV. SALDOS NO EJECUTADOS FONDOS EN AVANCE COPA ESTADO PLURINACIONAL, CUENTA DE DEPOSITO: CUENTA UNICA DEL TESORO</t>
  </si>
  <si>
    <t>O14808230002</t>
  </si>
  <si>
    <t>00016018008 DEPOSITO DE EFECTIVO, DEPOSITANTE: MIN DE EDUCACION EDWIN LAZARTE ANTURIANO, CONCEPTO: DEVOLUCION DE PASAJE TERRESTRE, CUENTA DE DEPOSITO: CUENTA UNICA DEL TESORO</t>
  </si>
  <si>
    <t>O14808300002</t>
  </si>
  <si>
    <t>00222012001 DEPOSITO DE EFECTIVO, DEPOSITANTE: SABINO APAZA QUISPE, CONCEPTO: DEVOLUCION DE SALARIO, CUENTA DE DEPOSITO: CUENTA UNICA DEL TESORO</t>
  </si>
  <si>
    <t>B14810400002</t>
  </si>
  <si>
    <t>00099021001 DEP.DE CHEQ.AJENOS,RET.DE CAM.,CONCEPTO: BENITEZ PANTOJA FLORIA,DEP.: BANCO UNION S.A. , PROCEDENCIA: BANCO UNION S.A., CHEQUE: 148205, FECHA DE EMISION:06/03/2017</t>
  </si>
  <si>
    <t>B14810410002</t>
  </si>
  <si>
    <t>00099021001 DEP.DE CHEQ.AJENOS,RET.DE CAM.,CONCEPTO: ANULACION DE CHEQUE Nº 17828 DEV SALDO PAGO POR PASANTIA SEPTIEMBRE 2016,DEP.: SENASIR , PROCEDENCIA: BANCO UNION S.A., CHEQUE: 18065, FECHA DE EMISION:23/02/2017</t>
  </si>
  <si>
    <t>B14810920002</t>
  </si>
  <si>
    <t>00099021001 DEP.DE CHEQ.AJENOS,RET.DE CAM.,CONCEPTO: DEVOLUCION DE RECURSOS,DEP.: AGENCIA NACIONAL DE HIDROCARBUROS , PROCEDENCIA: BANCO UNION S.A., CHEQUE: 4258, FECHA DE EMISION:03/03/2017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</si>
  <si>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</si>
  <si>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</si>
  <si>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</si>
  <si>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</si>
  <si>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</si>
  <si>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</si>
  <si>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</si>
  <si>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</si>
  <si>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</si>
  <si>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</si>
  <si>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</si>
  <si>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</si>
  <si>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</si>
  <si>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</si>
  <si>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</si>
  <si>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</si>
  <si>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</si>
  <si>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</si>
  <si>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</si>
  <si>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</si>
  <si>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O14812240002</t>
  </si>
  <si>
    <t>00132052001 DEPOSITO DE EFECTIVO, DEPOSITANTE: SEMILLAS / SEDEM, CONCEPTO: DEVOLUCION DE SALDO NO UTILIZADO, CUENTA DE DEPOSITO: CUENTA UNICA DEL TESORO</t>
  </si>
  <si>
    <t>O14812330002</t>
  </si>
  <si>
    <t>00099021001 DEPOSITO DE EFECTIVO, DEPOSITANTE: FELIPA QUISPE VDA DE SALCEDO CI. 2540497L.P, CONCEPTO: COBROS INDEVIDOS - DEVOLUCION, CUENTA DE DEPOSITO: CUENTA UNICA DEL TESORO</t>
  </si>
  <si>
    <t>O14812360002</t>
  </si>
  <si>
    <t>00378012002 DEPOSITO DE EFECTIVO, DEPOSITANTE: ROLANDO D. MARQUEZ TINTAYA -SENATEX, CONCEPTO: DEVOLUCION POR RETENCIONES IVA DEL MES DE FEBRERO DE 2017 AL C31-67, CUENTA DE DEPOSITO: CUENTA UNICA DEL TESORO</t>
  </si>
  <si>
    <t>O14812680002</t>
  </si>
  <si>
    <t>00099021001 DEPOSITO DE EFECTIVO, DEPOSITANTE: ALBERTO SOLIZ VALDEZ CI. 2257270LP., CONCEPTO: DOBLE PERCEPCION, CUENTA DE DEPOSITO: CUENTA UNICA DEL TESORO</t>
  </si>
  <si>
    <t>O14812860002</t>
  </si>
  <si>
    <t>00099021001 DEPOSITO DE EFECTIVO, DEPOSITANTE: COOPERATIVA VIDA NUEVA PCD LTDA., CONCEPTO: DEVOLUCION DE LA COOPERATIVA VIDA NUEVA PCD LTDA. A LA U.E.-FNSE DEL MINISTERIO DE PRESIDENCIA, CUENTA DE DEPOSITO: CUENTA UNICA DEL TESORO</t>
  </si>
  <si>
    <t>O14812870002</t>
  </si>
  <si>
    <t>O14813070002</t>
  </si>
  <si>
    <t>00099021001 DEPOSITO DE EFECTIVO, DEPOSITANTE: DENIS SALINAS -MINISTERIO DE DEPORTES, CONCEPTO: DEV. SALDOS NO EJECUTADOS FONDOS EN AVANCE COPA ESTADO PLURINACIONAL, CUENTA DE DEPOSITO: CUENTA UNICA DEL TESORO</t>
  </si>
  <si>
    <t>O14814830002</t>
  </si>
  <si>
    <t>00099021001 DEPOSITO DE EFECTIVO, DEPOSITANTE: JUAN CARLOS FERNANDEZ PALACIOS, CONCEPTO: ALIMENTACION Y OTROS SIMILARES - SANTA CRUZ MONTEAGUDO,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</si>
  <si>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</si>
  <si>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</si>
  <si>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</si>
  <si>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</si>
  <si>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</si>
  <si>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</si>
  <si>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</si>
  <si>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</si>
  <si>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</si>
  <si>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</si>
  <si>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</si>
  <si>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</si>
  <si>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</si>
  <si>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</si>
  <si>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</si>
  <si>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</si>
  <si>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</si>
  <si>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</si>
  <si>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</si>
  <si>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</si>
  <si>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</si>
  <si>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</si>
  <si>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</si>
  <si>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</si>
  <si>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</si>
  <si>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</si>
  <si>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</si>
  <si>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</si>
  <si>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</si>
  <si>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</si>
  <si>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</si>
  <si>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</si>
  <si>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</si>
  <si>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O14816580002</t>
  </si>
  <si>
    <t>00099021001 DEPOSITO DE EFECTIVO, DEPOSITANTE: LUCRECIA VELARDE VDA. DE FLORES, CONCEPTO: PARA DEPARTAMENTO DE SENASIR, CUENTA DE DEPOSITO: CUENTA UNICA DEL TESORO</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</si>
  <si>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</si>
  <si>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</si>
  <si>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</si>
  <si>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</si>
  <si>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</si>
  <si>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</si>
  <si>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O14817970002</t>
  </si>
  <si>
    <t>00070011102 DEPOSITO DE EFECTIVO, DEPOSITANTE: WILLIAM CRISTIAN BAPTISTA NOYA, CONCEPTO: DEVOLCUION POR RETENCION DE VIATICOS,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</si>
  <si>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</si>
  <si>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</si>
  <si>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</si>
  <si>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</si>
  <si>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O14820960002</t>
  </si>
  <si>
    <t>00099021001 DEPOSITO DE EFECTIVO, DEPOSITANTE: JOSE LUIS ZEGARRA MALDONADO, CONCEPTO: REVERSION SALARIAL (MES MARZO/17 1 DIA: 01-03-17), CUENTA DE DEPOSITO: CUENTA UNICA DEL TESORO</t>
  </si>
  <si>
    <t>O14821470002</t>
  </si>
  <si>
    <t>00099021001 DEPOSITO DE EFECTIVO, DEPOSITANTE: MATILDE FLORES DE PAREDES, CONCEPTO: COBRO INDEBIDO - GASTOS JUDICIALES, CUENTA DE DEPOSITO: CUENTA UNICA DEL TESORO</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</si>
  <si>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</si>
  <si>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</si>
  <si>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</si>
  <si>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</si>
  <si>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B14824080002</t>
  </si>
  <si>
    <t>00099021001 DEP.DE CHEQ.AJENOS,RET.DE CAM.,CONCEPTO: CAROL ASTRID CHAVEZ CARREÑO,DEP.: BANCO UNION S.A. , PROCEDENCIA: BANCO UNION S.A., CHEQUE: 148206, FECHA DE EMISION:09/03/2017</t>
  </si>
  <si>
    <t>B14824130002</t>
  </si>
  <si>
    <t>00130012002 DEP.DE CHEQ.AJENOS,RET.DE CAM.,CONCEPTO: PAGO INCAPACIDAD TEMPORAL DEL PERSONAL FOFIM CORRESPONDIENTE MES NOVIEMBRE 2016,DEP.: CAJA DE SALUD DE CAMINOS Y R.A. , PROCEDENCIA: BANCO UNION S.A., CHEQUE: 7115, FECHA DE EMISION:08/03/2017</t>
  </si>
  <si>
    <t>O14824390002</t>
  </si>
  <si>
    <t>00099021001 DEPOSITO DE EFECTIVO, DEPOSITANTE: HERVIN MIGUEL DURAN CONDORI, CONCEPTO: DEVOLUCION PAGO DE HABERES FEBRERO 2017, CUENTA DE DEPOSITO: CUENTA UNICA DEL TESORO</t>
  </si>
  <si>
    <t>O14824770002</t>
  </si>
  <si>
    <t>O14825260002</t>
  </si>
  <si>
    <t>00086038007 DEPOSITO DE EFECTIVO, DEPOSITANTE: JORGE DAVID BILBOA PAZ - SERNAP, CONCEPTO: DEVOLUCION SUELDO / REMUNERACION, CUENTA DE DEPOSITO: CUENTA UNICA DEL TESORO</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</si>
  <si>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</si>
  <si>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</si>
  <si>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</si>
  <si>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</si>
  <si>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B14827760002</t>
  </si>
  <si>
    <t>00099021001 DEP.DE CHEQ.AJENOS,RET.DE CAM.,CONCEPTO: PAGO DE SINIESTRO POR INCUMPLIMIENTO DE CONTRATO,DEP.: CIA DE SEGUROS Y REASEGUROS FORTALEZA S.A. , PROCEDENCIA: BANCO BISA S.A., CHEQUE: 8933, FECHA DE EMISION:08/03/2017</t>
  </si>
  <si>
    <t>B14828600002</t>
  </si>
  <si>
    <t>00099021001 DEP.DE CHEQ.AJENOS,RET.DE CAM.,CONCEPTO: DEVOLUCION COBRO INDEVIDO SR. CASSAL MAIRE ALBERTO REGIONAL TARIJA,DEP.: SENASIR , PROCEDENCIA: BANCO UNION S.A., CHEQUE: 7397, FECHA DE EMISION:08/03/2017</t>
  </si>
  <si>
    <t>B14829250002</t>
  </si>
  <si>
    <t>00099021001 DEP.DE CHEQ.AJENOS,RET.DE CAM.,CONCEPTO: DEVOLUCIÓN DE CC NO COBRADA NOVIEMBRE Y AGUINALDO 2016,DEP.: LA VITALICIA SEGUROS Y REASEGUROS DE VIDA S.A. , PROCEDENCIA: BANCO BISA S.A., CHEQUE: 32899, FECHA DE EMISION:10/03/2017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</si>
  <si>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</si>
  <si>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</si>
  <si>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</si>
  <si>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</si>
  <si>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O14829030002</t>
  </si>
  <si>
    <t>00099021001 DEPOSITO DE EFECTIVO, DEPOSITANTE: SEDES LA PAZ - FELICIANO VARAS GUTIERREZ, CONCEPTO: HABERES OCTUBRE 2016, CUENTA DE DEPOSITO: CUENTA UNICA DEL TESORO</t>
  </si>
  <si>
    <t>O14829060002</t>
  </si>
  <si>
    <t>00130012001 DEPOSITO DE EFECTIVO, DEPOSITANTE: COOP. MINERA 16 DE JULIO LTDA, CONCEPTO: PAGO CUOTA 26; 3RA AMPLIACION COOP. MINERA 16 DE JULIO LTDA, CUENTA DE DEPOSITO: CUENTA UNICA DEL TESORO</t>
  </si>
  <si>
    <t>O14829570002</t>
  </si>
  <si>
    <t>00099021001 DEPOSITO DE EFECTIVO, DEPOSITANTE: HUGO PABLO KANTUTA COLQUE, CONCEPTO: DEPÓSITO POR CONCEPTO DE COBRO INDEBIDO, CUENTA DE DEPOSITO: CUENTA UNICA DEL TESORO</t>
  </si>
  <si>
    <t>O14830010002</t>
  </si>
  <si>
    <t>00016071101 DEPOSITO DE EFECTIVO, DEPOSITANTE: LIZETH GUTIERREZ APARICIO, CONCEPTO: DEVOLUCION FONDOS EN AVANCE POR PASAJES, CUENTA DE DEPOSITO: CUENTA UNICA DEL TESORO</t>
  </si>
  <si>
    <t>O14830510002</t>
  </si>
  <si>
    <t>00099021001 DEPOSITO DE EFECTIVO, DEPOSITANTE: SANDRA BEATRIZ DORIA MEDINA RIVERA, CONCEPTO: EXCESO DE HABERES: FEBRERO, MARZO, ABRIL 2016, CUENTA DE DEPOSITO: CUENTA UNICA DEL TESORO</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</si>
  <si>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</si>
  <si>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</si>
  <si>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</si>
  <si>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</si>
  <si>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</si>
  <si>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</si>
  <si>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</si>
  <si>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</si>
  <si>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</si>
  <si>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</si>
  <si>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</si>
  <si>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</si>
  <si>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</si>
  <si>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</si>
  <si>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</si>
  <si>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</si>
  <si>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</si>
  <si>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</si>
  <si>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</si>
  <si>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</si>
  <si>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O14834040002</t>
  </si>
  <si>
    <t>00086031101 DEPOSITO DE EFECTIVO, DEPOSITANTE: JOSE MAYTA CHOQUE, CONCEPTO: REVERSION SUELDO -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</si>
  <si>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</si>
  <si>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</si>
  <si>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</si>
  <si>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</si>
  <si>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</si>
  <si>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O14834220002</t>
  </si>
  <si>
    <t>O14834510002</t>
  </si>
  <si>
    <t>00099021001 DEPOSITO DE EFECTIVO, DEPOSITANTE: RICARDO QUELCA QUISPE CI. 393399 LP, CONCEPTO: DOBLE PERCEPCION,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</si>
  <si>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</si>
  <si>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</si>
  <si>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</si>
  <si>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</si>
  <si>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</si>
  <si>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</si>
  <si>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</si>
  <si>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O14835010002</t>
  </si>
  <si>
    <t>00099021001 DEPOSITO DE EFECTIVO, DEPOSITANTE: CAP INF JOSE LUIS GUIZADA VEIZAGA, CONCEPTO: DEVOLUCION POR CONCEPTO DE PASAJES, CUENTA DE DEPOSITO: CUENTA UNICA DEL TESORO</t>
  </si>
  <si>
    <t>B14837720002</t>
  </si>
  <si>
    <t>00099021001 DEP.DE CHEQ.AJENOS,RET.DE CAM.,CONCEPTO: DEVOLUCIÓN BOLTUR PASAJE JAIME DURAN,DEP.: MINISTERIO DE ECONOMÍA Y FINANZAS PÚBLICAS , PROCEDENCIA: BANCO UNION S.A., CHEQUE: 6152, FECHA DE EMISION:06/03/2017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</si>
  <si>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</si>
  <si>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</si>
  <si>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</si>
  <si>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</si>
  <si>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</si>
  <si>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</si>
  <si>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B14837820002</t>
  </si>
  <si>
    <t>00580012001 DEP.DE CHEQ.AJENOS,RET.DE CAM.,CONCEPTO: RETENCIONES EFECTUADAS,DEP.: DEPOSITOS ADUANEROS BOLIVIANOS D.A.B. , PROCEDENCIA: BANCO UNION S.A., CHEQUE: 6521, FECHA DE EMISION:06/03/2017</t>
  </si>
  <si>
    <t>B14838140002</t>
  </si>
  <si>
    <t>00099021001 DEP.DE CHEQ.AJENOS,RET.DE CAM.,CONCEPTO: DEVOLUCIÓN DE RECURSOS,DEP.: AGENCIA NACIONAL DE HIDROCARBUROS , PROCEDENCIA: BANCO UNION S.A., CHEQUE: 4262, FECHA DE EMISION:09/03/2017</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</si>
  <si>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</si>
  <si>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</si>
  <si>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</si>
  <si>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</si>
  <si>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O14837330002</t>
  </si>
  <si>
    <t>00010011101 DEPOSITO DE EFECTIVO, DEPOSITANTE: CESAR ADLID SILES BAZAN, CONCEPTO: DEVOLUCION SABSA - ISAE GESTION 2014, CUENTA DE DEPOSITO: CUENTA UNICA DEL TESORO</t>
  </si>
  <si>
    <t>O14837340002</t>
  </si>
  <si>
    <t>00099021001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</si>
  <si>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</si>
  <si>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</si>
  <si>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O14837370002</t>
  </si>
  <si>
    <t>00099021001 DEPOSITO DE EFECTIVO, DEPOSITANTE: CESAR ADALID SILES BAZAN, CONCEPTO: DEVOLUCION SABSA - ISAE GESTION 2013, CUENTA DE DEPOSITO: CUENTA UNICA DEL TESORO</t>
  </si>
  <si>
    <t>O14839670002</t>
  </si>
  <si>
    <t>00099021001 DEPOSITO DE EFECTIVO, DEPOSITANTE: CECILIA FLORES DE CEÑI, CONCEPTO: DEP. POR COBRO INDEBIDO, CUENTA DE DEPOSITO: CUENTA UNICA DEL TESORO</t>
  </si>
  <si>
    <t>B14842860002</t>
  </si>
  <si>
    <t>00099021001 DEP.DE CHEQ.AJENOS,RET.DE CAM.,CONCEPTO: DEVOLUCIÓN DE RECURSOS,DEP.: AGENCIA NACIONAL DE HIDROCARBUROS , PROCEDENCIA: BANCO UNION S.A., CHEQUE: 4267, FECHA DE EMISION:13/03/2017</t>
  </si>
  <si>
    <t>B14843040002</t>
  </si>
  <si>
    <t>00086057003 DEP.DE CHEQ.AJENOS,RET.DE CAM.,CONCEPTO: REPOSICION DE FONDOS,DEP.: MMA Y A/UCP - PAAP , PROCEDENCIA: BANCO UNION S.A., CHEQUE: 88, FECHA DE EMISION:13/03/2017</t>
  </si>
  <si>
    <t>O14841520002</t>
  </si>
  <si>
    <t>00099021001 DEPOSITO DE EFECTIVO, DEPOSITANTE: JOSE POMA QUISPE - POLICIA BOLIVIANA, CONCEPTO: DEVOLUCION DE HABERES DE LAS GESTIONES 2007 AL 2008, CUENTA DE DEPOSITO: CUENTA UNICA DEL TESORO</t>
  </si>
  <si>
    <t>O14842240002</t>
  </si>
  <si>
    <t>00099021001 DEPOSITO DE EFECTIVO, DEPOSITANTE: ARNETH GUEVARA FLORES, CONCEPTO: DEVOLUCION DE COMISIONES, CUENTA DE DEPOSITO: CUENTA UNICA DEL TESORO</t>
  </si>
  <si>
    <t>O14842990002</t>
  </si>
  <si>
    <t>00212082004 DEPOSITO DE EFECTIVO, DEPOSITANTE: ROGER HERLAN CHURA PILLCO INRA, CONCEPTO: DEVOLUCION DE GASTOS OPERATIVOS C-31 Nº 51, CUENTA DE DEPOSITO: CUENTA UNICA DEL TESORO</t>
  </si>
  <si>
    <t>00099021001 DEPOSITO DE EFECTIVO, DEPOSITANTE: MANUEL QUISPE MAMANI, CONCEPTO: DEVOLUCION DE FONDOS EN AVANCE, CUENTA DE DEPOSITO: CUENTA UNICA DEL TESORO</t>
  </si>
  <si>
    <t>B14845900002</t>
  </si>
  <si>
    <t>00099021001 DEP.DE CHEQ.AJENOS,RET.DE CAM.,CONCEPTO: DEVOLUCION DE COTIZACION EXCESO EMPLEADOR,DEP.: FUTURO DE BOLIVIA S.A. AFP , PROCEDENCIA: BANCO DE CREDITO DE BOLIVIA S.A., CHEQUE: 48197, FECHA DE EMISION:14/03/2017</t>
  </si>
  <si>
    <t>B14845970002</t>
  </si>
  <si>
    <t>00099021001 DEP.DE CHEQ.AJENOS,RET.DE CAM.,CONCEPTO: DEVOLUCION DE COTIZACION EXCESO EMP,DEP.: FUTURO DE BOLIVIA S.A. AFP , PROCEDENCIA: BANCO DE CREDITO DE BOLIVIA S.A., CHEQUE: 48199, FECHA DE EMISION:14/03/2017</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</si>
  <si>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</si>
  <si>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</si>
  <si>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</si>
  <si>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</si>
  <si>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</si>
  <si>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</si>
  <si>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O14846040002</t>
  </si>
  <si>
    <t>00586019203 DEPOSITO DE EFECTIVO, DEPOSITANTE: EMPRESA AZUCARERA SAN BUENAVENTURA EASBA, CONCEPTO: DEVOLUCION DE EXCEDENTE EN LLAMADAS TELEFONICAS (1139/2016), CUENTA DE DEPOSITO: CUENTA UNICA DEL TESORO</t>
  </si>
  <si>
    <t>O14846240002</t>
  </si>
  <si>
    <t>00099021001 DEPOSITO DE EFECTIVO, DEPOSITANTE: MAGALY ASUNCION LADINO CRUZ C.I. 2559686, CONCEPTO: DEV. DE HABERES PERCIBIDOS INDEBIDAMENTE EN CALIDAD DE DOCENTE EGRESADA CON QUINTA CATEGORIA, CUENTA DE DEPOSITO: CUENTA UNICA DEL TESORO</t>
  </si>
  <si>
    <t>O14847790002</t>
  </si>
  <si>
    <t>00099021001 DEPOSITO DE EFECTIVO, DEPOSITANTE: ERNESTO MURILLO ESTRADA, CONCEPTO: DOBLE PERCEPCIÓN, CUENTA DE DEPOSITO: CUENTA UNICA DEL TESORO</t>
  </si>
  <si>
    <t>O14848410002</t>
  </si>
  <si>
    <t>00290012001 DEPOSITO DE EFECTIVO, DEPOSITANTE: LINE HOUSE SERVICES SRL, CONCEPTO: DEVOLUCION DE MULTAS, CUENTA DE DEPOSITO: CUENTA UNICA DEL TESORO</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</si>
  <si>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</si>
  <si>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</si>
  <si>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</si>
  <si>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</si>
  <si>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t>B14850770002</t>
  </si>
  <si>
    <t>00086018007 DEP.DE CHEQ.AJENOS,RET.DE CAM.,CONCEPTO: DEVOLUCIÓN DE FONDOS,DEP.: PROY CONSTRUCCIÓN DEFENSIVOS RIO CHIM - CALIF , PROCEDENCIA: BANCO UNION S.A., CHEQUE: 6120, FECHA DE EMISION:03/03/2017</t>
  </si>
  <si>
    <t>B14850870002</t>
  </si>
  <si>
    <t>00099021001 DEP.DE CHEQ.AJENOS,RET.DE CAM.,CONCEPTO: DEVOLUCION DE RECURSOS,DEP.: AGENCIA NACIONAL DE HIDROCARBUROS , PROCEDENCIA: BANCO UNION S.A., CHEQUE: 4278, FECHA DE EMISION:15/03/2017</t>
  </si>
  <si>
    <t>B14850920002</t>
  </si>
  <si>
    <t>00099021001 DEP.DE CHEQ.AJENOS,RET.DE CAM.,CONCEPTO: REEMBOLSO POR INCAPACIDAD DE LA CAJA DE SALUD CORDES A LA HTT,DEP.: CAJA DE SALUD CORDES , PROCEDENCIA: BANCO UNION S.A., CHEQUE: 3664, FECHA DE EMISION:16/03/2017</t>
  </si>
  <si>
    <t>B14850930002</t>
  </si>
  <si>
    <t>00287102001 DEP.DE CHEQ.AJENOS,RET.DE CAM.,CONCEPTO: REEMBOLSO POR INCAPACIDAD DE LA CAJA DE SALUD CORDES A LA FPS,DEP.: CAJA DE SALUD CORDES , PROCEDENCIA: BANCO UNION S.A., CHEQUE: 3663, FECHA DE EMISION:16/03/2017</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</si>
  <si>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</si>
  <si>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</si>
  <si>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</si>
  <si>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</si>
  <si>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</si>
  <si>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</si>
  <si>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</si>
  <si>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</si>
  <si>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</si>
  <si>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</si>
  <si>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B14855210002</t>
  </si>
  <si>
    <t>00287102001 DEP.DE CHEQ.AJENOS,RET.DE CAM.,CONCEPTO: REVERSION DEL FONDO EN AVANCE DE GASOLINA C-31 N° 3 BENI,DEP.: FPS - OFICINA CENTRAL , PROCEDENCIA: BANCO UNION S.A., CHEQUE: 281, FECHA DE EMISION:15/03/2017</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</si>
  <si>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</si>
  <si>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</si>
  <si>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</si>
  <si>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</si>
  <si>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</si>
  <si>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</si>
  <si>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</si>
  <si>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</si>
  <si>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</si>
  <si>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</si>
  <si>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</si>
  <si>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</si>
  <si>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</si>
  <si>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</si>
  <si>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O14855600002</t>
  </si>
  <si>
    <t>00099021001 DEPOSITO DE EFECTIVO, DEPOSITANTE: BRIGIDA CHOQUE VARGAS CI. 2179018 LP, CONCEPTO: COBRO INDEBIDO POR PAGO DEL PRA, CUENTA DE DEPOSITO: CUENTA UNICA DEL TESORO</t>
  </si>
  <si>
    <t>O14855620002</t>
  </si>
  <si>
    <t>00099031004 DEPOSITO DE EFECTIVO, DEPOSITANTE: MINISTERIO DE ECONOMÍA, CONCEPTO: NOCRE, CUENTA DE DEPOSITO: CUENTA UNICA DEL TESORO</t>
  </si>
  <si>
    <t>O14859430002</t>
  </si>
  <si>
    <t>00580012001 DEPOSITO DE EFECTIVO, DEPOSITANTE: CLAUDIA SAILER TUDELA, CONCEPTO: DEVOLUCION RETROACTIVO 2014,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</si>
  <si>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</si>
  <si>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</si>
  <si>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</si>
  <si>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</si>
  <si>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</si>
  <si>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</si>
  <si>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</si>
  <si>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</si>
  <si>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</si>
  <si>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</si>
  <si>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</si>
  <si>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</si>
  <si>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</si>
  <si>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</si>
  <si>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</si>
  <si>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</si>
  <si>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</si>
  <si>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</si>
  <si>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</si>
  <si>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</si>
  <si>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</si>
  <si>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</si>
  <si>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</si>
  <si>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</si>
  <si>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</si>
  <si>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</si>
  <si>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</si>
  <si>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</si>
  <si>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O14860690002</t>
  </si>
  <si>
    <t>00099021001 DEPOSITO DE EFECTIVO, DEPOSITANTE: CLAUDINA CALLISAYA ALIAGA, CONCEPTO: DEP UNA DUODESIMA DE AGUINALDO, CUENTA DE DEPOSITO: CUENTA UNICA DEL TESORO</t>
  </si>
  <si>
    <t>O14860900002</t>
  </si>
  <si>
    <t>00344018001 DEPOSITO DE EFECTIVO, DEPOSITANTE: IPELC, CONCEPTO: SALDO NO EJECUTADO SEGUIMIENTO PROCESOS PEDAGOGICOS EN NUCLEOS REFERENCIALES, CUENTA DE DEPOSITO: CUENTA UNICA DEL TESORO</t>
  </si>
  <si>
    <t>B14863610002</t>
  </si>
  <si>
    <t>00099021001 DEP.DE CHEQ.AJENOS,RET.DE CAM.,CONCEPTO: DEVOLUCION DE RECURSOS,DEP.: AGENCIA NACIONAL DE HIDROCARBUROS , PROCEDENCIA: BANCO UNION S.A., CHEQUE: 4285, FECHA DE EMISION:20/03/2017</t>
  </si>
  <si>
    <t>O14863330002</t>
  </si>
  <si>
    <t>00130012001 DEPOSITO DE EFECTIVO, DEPOSITANTE: COOP. MINERA 16 DE JULIO LTDA., CONCEPTO: PAGO CUOTA 27; 3RA AMPLIACIÓN COOP. MINERA 16 DE JULIO LTDA.,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</si>
  <si>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</si>
  <si>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</si>
  <si>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O14864120002</t>
  </si>
  <si>
    <t>00580012001 DEPOSITO DE EFECTIVO, DEPOSITANTE: CLAUDIA ELIZABET SAILER TUDELA, CONCEPTO: DEV. DE AGUINALDO GESTION 2014, CUENTA DE DEPOSITO: CUENTA UNICA DEL TESORO</t>
  </si>
  <si>
    <t>O14864410002</t>
  </si>
  <si>
    <t>00099021001 DEPOSITO DE EFECTIVO, DEPOSITANTE: MABEL ELENA CERRUTO ASCARRUNZ, CONCEPTO: DOBLE PERCEPCION, CUENTA DE DEPOSITO: CUENTA UNICA DEL TESORO</t>
  </si>
  <si>
    <t>O14866400002</t>
  </si>
  <si>
    <t>00378012002 DEPOSITO DE EFECTIVO, DEPOSITANTE: SENATEX, CONCEPTO: RETENCIONES IMPOSITIVAS C31 - 113, CUENTA DE DEPOSITO: CUENTA UNICA DEL TESORO</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</si>
  <si>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</si>
  <si>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</si>
  <si>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</si>
  <si>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</si>
  <si>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</si>
  <si>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</si>
  <si>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</si>
  <si>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</si>
  <si>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</si>
  <si>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</si>
  <si>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O14868080002</t>
  </si>
  <si>
    <t>00099021001 DEPOSITO DE EFECTIVO, DEPOSITANTE: AMANDA QUISPE CAHUAYA, CONCEPTO: DEVOLUCIÓN,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</si>
  <si>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</si>
  <si>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</si>
  <si>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</si>
  <si>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</si>
  <si>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</si>
  <si>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</si>
  <si>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O14870320002</t>
  </si>
  <si>
    <t>00099021001 DEPOSITO DE EFECTIVO, DEPOSITANTE: PAOLA SUSANA GONZALES GARCIA, CONCEPTO: DEVOLUCIÓN DE VIÁTICOS,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</si>
  <si>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</si>
  <si>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</si>
  <si>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O14871860002</t>
  </si>
  <si>
    <t>00526012001 DEPOSITO DE EFECTIVO, DEPOSITANTE: GLORIA AJPI - BOLIVIA TV, CONCEPTO: DEVOLUCIÓN, CUENTA DE DEPOSITO: CUENTA UNICA DEL TESORO</t>
  </si>
  <si>
    <t>O14871870002</t>
  </si>
  <si>
    <t>00526012001 DEPOSITO DE EFECTIVO, DEPOSITANTE: CELSO MAMANI - BOLIVIA TV, CONCEPTO: DEVOLUCIÓN, CUENTA DE DEPOSITO: CUENTA UNICA DEL TESORO</t>
  </si>
  <si>
    <t>O14871890002</t>
  </si>
  <si>
    <t>00526012001 DEPOSITO DE EFECTIVO, DEPOSITANTE: DAVID ALIAGA - BOLIVIA TV, CONCEPTO: DEVOLUCIÓN, CUENTA DE DEPOSITO: CUENTA UNICA DEL TESORO</t>
  </si>
  <si>
    <t>O14871970002</t>
  </si>
  <si>
    <t>00099021001 DEPOSITO DE EFECTIVO, DEPOSITANTE: ALBERTO MORALES MERCADO, CONCEPTO: DOBLE PERCEPCION, CUENTA DE DEPOSITO: CUENTA UNICA DEL TESORO</t>
  </si>
  <si>
    <t>O14872140002</t>
  </si>
  <si>
    <t>00070011102 DEPOSITO DE EFECTIVO, DEPOSITANTE: ELSA VIRGINIA TICONA CONDE, CONCEPTO: PAGO POR EXTRAVIO DE CREDENCIAL, CUENTA DE DEPOSITO: CUENTA UNICA DEL TESORO</t>
  </si>
  <si>
    <t>O14872150002</t>
  </si>
  <si>
    <t>00099021001 DEPOSITO DE EFECTIVO, DEPOSITANTE: EDUARDO LUNARIO SANCHEZ, CONCEPTO: DEVOLUCION DE DOBLE PERCEPCION, CUENTA DE DEPOSITO: CUENTA UNICA DEL TESORO</t>
  </si>
  <si>
    <t>O14872360002</t>
  </si>
  <si>
    <t>00099021001 DEPOSITO DE EFECTIVO, DEPOSITANTE: SANDRA BEATRIZ DORIA MEDINA RIVERA, CONCEPTO: EXCESO DE HABERES ENERO 2016, CUENTA DE DEPOSITO: CUENTA UNICA DEL TESORO</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</si>
  <si>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</si>
  <si>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</si>
  <si>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</si>
  <si>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</si>
  <si>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O14874470002</t>
  </si>
  <si>
    <t>00591012001 DEPOSITO DE EFECTIVO, DEPOSITANTE: SERVICIOS COPABOL S.A., CONCEPTO: CONSUMO DE AGUA, CUENTA DE DEPOSITO: CUENTA UNICA DEL TESORO</t>
  </si>
  <si>
    <t>O14874480002</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</si>
  <si>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</si>
  <si>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</si>
  <si>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</si>
  <si>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</si>
  <si>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</si>
  <si>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</si>
  <si>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</si>
  <si>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</si>
  <si>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O14876910002</t>
  </si>
  <si>
    <t>00099021001 DEPOSITO DE EFECTIVO, DEPOSITANTE: KATTY S. CARRILLO FUENTES, CONCEPTO: DUODECIMAS DE AGUINALDO, CUENTA DE DEPOSITO: CUENTA UNICA DEL TESORO</t>
  </si>
  <si>
    <t>O14877180002</t>
  </si>
  <si>
    <t>00266022001 DEPOSITO DE EFECTIVO, DEPOSITANTE: MARGRITA VELASCO NINA, CONCEPTO: DEVOLUCION REFRIGERIO NOVIEMBRE DIRECCIONES DISTRITALES LA PAZ,EL ALTO Y PROVINCIAS, CUENTA DE DEPOSITO: CUENTA UNICA DEL TESORO</t>
  </si>
  <si>
    <t>B14879390002</t>
  </si>
  <si>
    <t>00099021001 DEP.DE CHEQ.AJENOS,RET.DE CAM.,CONCEPTO: REEMBOLSO POR INCAPACIDAD DE CAJA CORDES A LA U.C.P.P.,DEP.: CAJA DE SALUD ""CORDES"" , PROCEDENCIA: BANCO UNION S.A., CHEQUE: 3739, FECHA DE EMISION:16/03/2017</t>
  </si>
  <si>
    <t>O14879440002</t>
  </si>
  <si>
    <t>00099021001 DEPOSITO DE EFECTIVO, DEPOSITANTE: MIGUEL ANGEL VELASCO TERAN, CONCEPTO: DEVOLUCION DEL TOTAL DEL MONTO COBRADO, CUENTA DE DEPOSITO: CUENTA UNICA DEL TESORO</t>
  </si>
  <si>
    <t>O14880260002</t>
  </si>
  <si>
    <t>00099021001 DEPOSITO DE EFECTIVO, DEPOSITANTE: GERARDO APAZA MAMANI, CONCEPTO: DOBLE PERCEPCION,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</si>
  <si>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</si>
  <si>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</si>
  <si>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</si>
  <si>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</si>
  <si>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O14883270002</t>
  </si>
  <si>
    <t>00290012001 DEPOSITO DE EFECTIVO, DEPOSITANTE: MOISES BALBOA MAMANI, CONCEPTO: FACTURA SABSA,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</si>
  <si>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</si>
  <si>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</si>
  <si>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</si>
  <si>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</si>
  <si>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O14883720002</t>
  </si>
  <si>
    <t>00526012001 DEPOSITO DE EFECTIVO, DEPOSITANTE: BOLIVIA TV HEBER MICHEL OÑA CI. 6638615 PT., CONCEPTO: DEVOLUCION POR CONCEPTO DE PASAJES,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</si>
  <si>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</si>
  <si>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</si>
  <si>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</si>
  <si>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</si>
  <si>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</si>
  <si>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</si>
  <si>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</si>
  <si>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</si>
  <si>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</si>
  <si>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</si>
  <si>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</si>
  <si>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</si>
  <si>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</si>
  <si>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</si>
  <si>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</si>
  <si>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</si>
  <si>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</si>
  <si>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</si>
  <si>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</si>
  <si>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</si>
  <si>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</si>
  <si>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</si>
  <si>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B14890540002</t>
  </si>
  <si>
    <t>00052014102 DEP.DE CHEQ.AJENOS,RET.DE CAM.,CONCEPTO: FONDO DE FOMENTO A LA EDUCACIÓN CÍVICA PATRIOTICA,DEP.: MINISTERIO DE CULTURAS Y TURISMO , PROCEDENCIA: BANCO UNION S.A., CHEQUE: 3351, FECHA DE EMISION:30/03/2017</t>
  </si>
  <si>
    <t>B14891710002</t>
  </si>
  <si>
    <t>00099021001 DEP.DE CHEQ.AJENOS,RET.DE CAM.,CONCEPTO: DEVOLUCION COBROS INDEBIDOS GRUPO 10 COMPROBANTE N° 82,DEP.: SENASIR , PROCEDENCIA: BANCO UNION S.A., CHEQUE: 7440, FECHA DE EMISION:30/03/2017</t>
  </si>
  <si>
    <t>B14891830002</t>
  </si>
  <si>
    <t>00099021001 DEP.DE CHEQ.AJENOS,RET.DE CAM.,CONCEPTO: DEVOLUCION DE RECURSOS,DEP.: AGENCIA NACIONAL DE HIDROCARBUROS , PROCEDENCIA: BANCO UNION S.A., CHEQUE: 4290, FECHA DE EMISION:24/03/2017</t>
  </si>
  <si>
    <t>O14891210002</t>
  </si>
  <si>
    <t>00099031004 DEPOSITO DE EFECTIVO, DEPOSITANTE: MIN. DE ECONOMIA Y FINANZAS PUBLICAS UOTGN, CONCEPTO: ANULACION NOCRE, CUENTA DE DEPOSITO: CUENTA UNICA DEL TESORO</t>
  </si>
  <si>
    <t>O14891350002</t>
  </si>
  <si>
    <t>00099021001 DEPOSITO DE EFECTIVO, DEPOSITANTE: BONIFACIA ELENA CANQUI QUISPE, CONCEPTO: DOBLE PERCEPCION, CUENTA DE DEPOSITO: CUENTA UNICA DEL TESORO</t>
  </si>
  <si>
    <t>O14891870002</t>
  </si>
  <si>
    <t>00099021001 DEPOSITO DE EFECTIVO, DEPOSITANTE: INGRYD SANJINEZ MOGRO, CONCEPTO: DEP POR EXCEDENTE EN LLAMADAS TELEFONICAS SEGUN DS N° 27327, CUENTA DE DEPOSITO: CUENTA UNICA DEL TESORO</t>
  </si>
  <si>
    <t>O14892580002</t>
  </si>
  <si>
    <t>00591012001 DEPOSITO DE EFECTIVO, DEPOSITANTE: KETAL S.A., CONCEPTO: PAGO POR SERVICIO DE AGUA, CUENTA DE DEPOSITO: CUENTA UNICA DEL TESORO</t>
  </si>
  <si>
    <t>O14892600002</t>
  </si>
  <si>
    <t>O14892920002</t>
  </si>
  <si>
    <t>00099021001 DEPOSITO DE EFECTIVO, DEPOSITANTE: MIRIAM MAMANI VALENCIA, CONCEPTO: DEVOLUCION POR PERDIDAS DE CREDENCIALES, CUENTA DE DEPOSITO: CUENTA UNICA DEL TESORO</t>
  </si>
  <si>
    <t>O14893020002</t>
  </si>
  <si>
    <t>00590012001 DEPOSITO DE EFECTIVO, DEPOSITANTE: CARLOS EDUARDO HUMEREZ BOCANGEL, CONCEPTO: DEVOLUCIÓN DE FONDOS EN AVANCE,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</si>
  <si>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</si>
  <si>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</si>
  <si>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</si>
  <si>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</si>
  <si>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G04140830002</t>
  </si>
  <si>
    <t>PAGO PRÉSTAMO IDA 948-BO VCTO. 01-abr-2017 POR CUENTA DE SAGUAPAC , VALOR 03-abr-2017 CAPITAL USD 135.000,00 INTERESES USD 12.656,25 LIB. 00099021001 - RECURSOS ORDINARIOS (3987) - MDRI</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</si>
  <si>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</si>
  <si>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</si>
  <si>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S08838270003</t>
  </si>
  <si>
    <t>||PAGO A LA CAF PRESTAMO CFG 512/CFC 2174 VCTO. 03/04/2017 POR CUENTA DEL TGN SEGÚN NOTA MEFP/VTCP/DGCP/UODP-287/2017 DE FECHA 30/03/2017 COMISIONES USD 34.042,37. LIBRETA N° 00099021001 CUENTA UNICA DEL TESORO CTA.3987 REF.: COMISIONES BANCARIAS</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</si>
  <si>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</si>
  <si>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</si>
  <si>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</si>
  <si>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</si>
  <si>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</si>
  <si>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</si>
  <si>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</si>
  <si>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</si>
  <si>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</si>
  <si>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</si>
  <si>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</si>
  <si>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</si>
  <si>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</si>
  <si>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</si>
  <si>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</si>
  <si>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</si>
  <si>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</si>
  <si>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</si>
  <si>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</si>
  <si>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</si>
  <si>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</si>
  <si>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</si>
  <si>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</si>
  <si>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</si>
  <si>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</si>
  <si>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</si>
  <si>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</si>
  <si>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</si>
  <si>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</si>
  <si>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</si>
  <si>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</si>
  <si>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</si>
  <si>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</si>
  <si>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</si>
  <si>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</si>
  <si>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</si>
  <si>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</si>
  <si>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</si>
  <si>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</si>
  <si>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</si>
  <si>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</si>
  <si>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</si>
  <si>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</si>
  <si>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G04199600003</t>
  </si>
  <si>
    <t>PAGO A BID PRÉSTAMO 3151/BL-BO VCTO. 09-abr-2017 POR CUENTA DE TGN , NTI. 009152 VALOR 10-abr-2017 INTERESES USD 1.924,97 CTA. 3987 CUENTA UNICA DEL TESORO-3987 LIB. 00099021001 REF.: COMISIONES BANCARIAS</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</si>
  <si>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</si>
  <si>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</si>
  <si>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</si>
  <si>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</si>
  <si>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</si>
  <si>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</si>
  <si>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</si>
  <si>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</si>
  <si>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S08848340002</t>
  </si>
  <si>
    <t>'TRANSFERENCIA DE FONDOS DE DPTOS.DE ENCAJE LEGAL DEL SISTEMA FINANCIERO A DPTOS.CTES.DEL SECTOR PUBLICO S/G CITE' BUN/0256/17||DE LA FECHA (HRE-TSO-1982). A SOLIC.MEFP;REVERSION POR ERROR EN EL MONTO DE TRANSF.ELECT. DE F.11/04/17; LIBR.00099021001; BUN.</t>
  </si>
  <si>
    <t>S08848390003</t>
  </si>
  <si>
    <t>TRANSFERENCIA DE FONDOS||S/G. NOTA CITE: MEFP/VTCP/DGPOT/UPCFTGN/TR-N°690/2017 DE LA FECHA, DEL MIN.DE ECONOMIA Y FINANZAS PUBLICAS.(HRE-TSO-1985). DEBITO DE LA LIBRETA N°00099021001, REPOSICION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</si>
  <si>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</si>
  <si>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</si>
  <si>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</si>
  <si>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</si>
  <si>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</si>
  <si>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</si>
  <si>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</si>
  <si>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</si>
  <si>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</si>
  <si>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</si>
  <si>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</si>
  <si>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</si>
  <si>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</si>
  <si>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</si>
  <si>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</si>
  <si>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</si>
  <si>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</si>
  <si>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</si>
  <si>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</si>
  <si>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</si>
  <si>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</si>
  <si>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</si>
  <si>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</si>
  <si>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</si>
  <si>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G04250940003</t>
  </si>
  <si>
    <t>PAGO PRÉSTAMO IDA 2565-BO VCTO. 15-abr-2017 POR CUENTA DE FNDR , NTI. 009175 VALOR 17-abr-2017 CAPITAL USD 361.044,31 INTERESES USD 46.033,15 LIB. 00099021001 - RECURSOS ORDINARIOS (3987) - MDRI</t>
  </si>
  <si>
    <t>J03221480002</t>
  </si>
  <si>
    <t>A:00099021001 El concepto de la mencionada operacion corresponde a la transferencia de capital por el mes de Marzo de 2017 del Fideicomiso Programa de Reconversion Productiva y Comercial TGN 9</t>
  </si>
  <si>
    <t>J03221490002</t>
  </si>
  <si>
    <t>E00457790001</t>
  </si>
  <si>
    <t>E00457830001</t>
  </si>
  <si>
    <t>G04244800003</t>
  </si>
  <si>
    <t>PAGO A IDA PRÉSTAMO TF-16083 VCTO. 15-abr-2017 POR CUENTA DE TGN , NTI. 009165 VALOR 17-abr-2017 INTERESES USD 167,99 CTA. 3987 CUENTA UNICA DEL TESORO-3987 LIB. 00099021001 REF.: COMISIONES BANCARIAS</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</si>
  <si>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</si>
  <si>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</si>
  <si>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</si>
  <si>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</si>
  <si>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</si>
  <si>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</si>
  <si>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</si>
  <si>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</si>
  <si>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</si>
  <si>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</si>
  <si>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</si>
  <si>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</si>
  <si>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</si>
  <si>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G04261060001</t>
  </si>
  <si>
    <t>COMISIONES BANCARIAS POR PAGO OBLIGACIONES A FONDO DE INTERNACIONALIZACION DE LA EMPRESA (FIEM) POR EL PRESTAMO ICO 01020039.0 FORTALEC.UNIVERSIDAD. J.M.SARACHO. VCTO. 18/04/2017 LIBRETA 00099021001 RECURSOS ORDINARIOS (3987)</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</si>
  <si>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</si>
  <si>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</si>
  <si>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</si>
  <si>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</si>
  <si>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</si>
  <si>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</si>
  <si>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Q08273100002</t>
  </si>
  <si>
    <t>NUMERO DE LIBRETA CUT: Cuenta Unica del Tesoro OPERACIÓN E18 TRANSFERENCIA DEL SISTEMA FINANCIERO POR CUENTA DE TERCEROS A LA CUT Devolucion pagos en exceso Gobierno Autonomo Departamental de Potosi</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</si>
  <si>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</si>
  <si>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</si>
  <si>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</si>
  <si>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</si>
  <si>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</si>
  <si>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</si>
  <si>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</si>
  <si>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</si>
  <si>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</si>
  <si>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</si>
  <si>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</si>
  <si>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</si>
  <si>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</si>
  <si>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</si>
  <si>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</si>
  <si>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</si>
  <si>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</si>
  <si>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</si>
  <si>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</si>
  <si>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</si>
  <si>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</si>
  <si>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</si>
  <si>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G04308420003</t>
  </si>
  <si>
    <t>PAGO A FND PRÉSTAMO NDF 367 VCTO. 24-abr-2017 POR CUENTA DE TGN , NTI. 009196 VALOR 24-abr-2017 CAPITAL EUR 24.613,13 INTERESES EUR 8.399,23 CTA. 3987 CUENTA UNICA DEL TESORO-3987 LIB. 00099021001 REF.: COMISIONES BANCARIAS</t>
  </si>
  <si>
    <t>J03224430001</t>
  </si>
  <si>
    <t>De: 00513012004 Transferencia que efectuamos para la devolucion del deposito en demasia efectuado por Fortaleza Energy SRL de acuerdo a la nota CITE: DFC-0858 URT-0512/2017 de YPFB y en virtud a la nota CITE: MEFP/VPCF/DGCF/UCCF No 393/2017</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</si>
  <si>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</si>
  <si>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</si>
  <si>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</si>
  <si>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</si>
  <si>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</si>
  <si>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</si>
  <si>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</si>
  <si>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</si>
  <si>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E00458190001</t>
  </si>
  <si>
    <t>E00458220001</t>
  </si>
  <si>
    <t>E00458250001</t>
  </si>
  <si>
    <t>E00458280001</t>
  </si>
  <si>
    <t>E00458310001</t>
  </si>
  <si>
    <t>E00458340001</t>
  </si>
  <si>
    <t>E00458350001</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</si>
  <si>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</si>
  <si>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</si>
  <si>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</si>
  <si>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</si>
  <si>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</si>
  <si>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</si>
  <si>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</si>
  <si>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</si>
  <si>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</si>
  <si>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</si>
  <si>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Q08300640002</t>
  </si>
  <si>
    <t>NUMERO DE LIBRETA CUT: Cuenta Unica del Tesoro OPERACIÓN E18 TRANSFERENCIA DEL SISTEMA FINANCIERO POR CUENTA DE TERCEROS A LA CUT Devolucion de pagos CC</t>
  </si>
  <si>
    <t>G04336440003</t>
  </si>
  <si>
    <t>PROVISION DE FONDOS A SOLICITUD DE YACIMIENTOS PETROLIFEROS FISCALES BOLIVIANOS SEGUN SOLICITUD YPFB-0117-2017 REF: PAGO REGALIAS TGN ENERO 2017 LIB. 00099021001 TGN YPFB PARTICIPACION 6% PRODUCCIÓN BRUTA DE HIDROCARBUROS BOCA DE POZO</t>
  </si>
  <si>
    <t>J03226750002</t>
  </si>
  <si>
    <t>A:00099021001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</si>
  <si>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</si>
  <si>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</si>
  <si>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</si>
  <si>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</si>
  <si>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</si>
  <si>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</si>
  <si>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</si>
  <si>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</si>
  <si>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</si>
  <si>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</si>
  <si>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S08864480004</t>
  </si>
  <si>
    <t>TRANSFERENCIA DE FONDOS||S/G. NOTA CITE: MH/VTCP/DGT/UO/OB NO.1844/2008 DE F.21-10-2008 DEL MIN.DE HACIENDA S/G. DETALLE ADJUNTO. DEBITO DE LA LIBRETA NO.00990201001, REPOSICION UTILES DE ESCRITORIO.</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</si>
  <si>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</si>
  <si>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</si>
  <si>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</si>
  <si>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</si>
  <si>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</si>
  <si>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</si>
  <si>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</si>
  <si>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</si>
  <si>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</si>
  <si>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</si>
  <si>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</si>
  <si>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</si>
  <si>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</si>
  <si>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</si>
  <si>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</si>
  <si>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</si>
  <si>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</si>
  <si>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</si>
  <si>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</si>
  <si>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</si>
  <si>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</si>
  <si>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</si>
  <si>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B14896330002</t>
  </si>
  <si>
    <t>00680012001 DEP.DE CHEQ.AJENOS,RET.DE CAM.,CONCEPTO: MULTA CONSULTORES,DEP.: CONTRALORIA GENERAL DEL ESTADO , PROCEDENCIA: BANCO UNION S.A., CHEQUE: 5052, FECHA DE EMISION:30/03/2017</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</si>
  <si>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</si>
  <si>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</si>
  <si>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</si>
  <si>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</si>
  <si>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</si>
  <si>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O14896210002</t>
  </si>
  <si>
    <t>00099021001 DEPOSITO DE EFECTIVO, DEPOSITANTE: OSCAR NIGOEVIC HEREDIA, CONCEPTO: DEVOLUCION DEMASIA HABERES MAXIMA REMUNERACION SECTOR PUBLICO, CUENTA DE DEPOSITO: CUENTA UNICA DEL TESORO</t>
  </si>
  <si>
    <t>O14896990002</t>
  </si>
  <si>
    <t>00212012001 DEPOSITO DE EFECTIVO, DEPOSITANTE: INRA - NAL - DGAJ, CONCEPTO: RETENCIONES IMPOSITIVAS 3 % IT IUE 12,5% CAJA CHICA DIRECCION JURIDICA, CUENTA DE DEPOSITO: CUENTA UNICA DEL TESORO</t>
  </si>
  <si>
    <t>O14897010002</t>
  </si>
  <si>
    <t>00580012001 DEPOSITO DE EFECTIVO, DEPOSITANTE: NESTOR ROJAS GARZON, CONCEPTO: DEVOLUCION DE PAGO EN EXCESO,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</si>
  <si>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</si>
  <si>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</si>
  <si>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</si>
  <si>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</si>
  <si>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</si>
  <si>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</si>
  <si>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</si>
  <si>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</si>
  <si>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</si>
  <si>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</si>
  <si>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</si>
  <si>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O14899430002</t>
  </si>
  <si>
    <t>00099021001 DEPOSITO DE EFECTIVO, DEPOSITANTE: BRAULIO QUISPE BARRERA, CONCEPTO: DEVOLUCIÓN POR COBRO INDEBIDO, CUENTA DE DEPOSITO: CUENTA UNICA DEL TESORO</t>
  </si>
  <si>
    <t>O14899790002</t>
  </si>
  <si>
    <t>00378012002 DEPOSITO DE EFECTIVO, DEPOSITANTE: MARCO A. USNAYO E., CONCEPTO: DEVOLUCIÓN PREVENTIVO N°118, CUENTA DE DEPOSITO: CUENTA UNICA DEL TESORO</t>
  </si>
  <si>
    <t>O14900130002</t>
  </si>
  <si>
    <t>00585012002 DEPOSITO DE EFECTIVO, DEPOSITANTE: AGENCIA BOLIVIANA ESPACIAL JUAN BUTRON VELARDE, CONCEPTO: DEVOLUCION DE FONDOS EN AVANCE,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</si>
  <si>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</si>
  <si>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</si>
  <si>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</si>
  <si>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</si>
  <si>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O14902000002</t>
  </si>
  <si>
    <t>00582012001 DEPOSITO DE EFECTIVO, DEPOSITANTE: EDDY QUINTANILLA CHINCHE, CONCEPTO: DEVOLUCIÓN DE RECURSOS PREV. 193, CUENTA DE DEPOSITO: CUENTA UNICA DEL TESORO</t>
  </si>
  <si>
    <t>O14902380002</t>
  </si>
  <si>
    <t>00580012001 DEPOSITO DE EFECTIVO, DEPOSITANTE: WILLY ARUNI RAMIREZ, CONCEPTO: DEVOLUCIÓN A LA LIBRETA, CUENTA DE DEPOSITO: CUENTA UNICA DEL TESORO</t>
  </si>
  <si>
    <t>B14904840002</t>
  </si>
  <si>
    <t>00099021001 DEP.DE CHEQ.AJENOS,RET.DE CAM.,CONCEPTO: DEVOLUCION DE CC NO COBRADA DICIEMBRE 2016,DEP.: LA VITALICIA SEGUROS Y REASEGUROS DE VIDA S.A. , PROCEDENCIA: BANCO BISA S.A., CHEQUE: 40976, FECHA DE EMISION:05/04/2017</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</si>
  <si>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</si>
  <si>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</si>
  <si>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</si>
  <si>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</si>
  <si>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</si>
  <si>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</si>
  <si>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</si>
  <si>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</si>
  <si>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</si>
  <si>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</si>
  <si>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</si>
  <si>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</si>
  <si>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</si>
  <si>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</si>
  <si>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</si>
  <si>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</si>
  <si>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</si>
  <si>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O14904520002</t>
  </si>
  <si>
    <t>00099021001 DEPOSITO DE EFECTIVO, DEPOSITANTE: AIDA LUZ MORALES VDA DE ROSSO, CONCEPTO: CONVENIO DE PAGO 009.16,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</si>
  <si>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</si>
  <si>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</si>
  <si>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</si>
  <si>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</si>
  <si>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O14905660002</t>
  </si>
  <si>
    <t>00099021001 DEPOSITO DE EFECTIVO, DEPOSITANTE: ALBERTO SOLIZ VALDEZ, CONCEPTO: DOBLE PERCEPCION,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</si>
  <si>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</si>
  <si>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</si>
  <si>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</si>
  <si>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</si>
  <si>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</si>
  <si>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</si>
  <si>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</si>
  <si>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</si>
  <si>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</si>
  <si>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O14908400002</t>
  </si>
  <si>
    <t>00099021001 DEPOSITO DE EFECTIVO, DEPOSITANTE: GROBER FLORES, CONCEPTO: PREVENTIVO 1490, CUENTA DE DEPOSITO: CUENTA UNICA DEL TESORO</t>
  </si>
  <si>
    <t>O14908840002</t>
  </si>
  <si>
    <t>00099021001 DEPOSITO DE EFECTIVO, DEPOSITANTE: TCNL. DEM. JUAN CARLOS PADILLA AGUILAR, CONCEPTO: RETENCIÓN DE VIÁTICOS POR CAMBIO DE DESTINO - ECEM, CUENTA DE DEPOSITO: CUENTA UNICA DEL TESORO</t>
  </si>
  <si>
    <t>O14908860002</t>
  </si>
  <si>
    <t>00099021001 DEPOSITO DE EFECTIVO, DEPOSITANTE: MY. DEM. JOSE CARDONA RIOS, CONCEPTO: RETENCIÓN DE VIÁTICOS POR CAMBIO DE DESTINO - ECEM, CUENTA DE DEPOSITO: CUENTA UNICA DEL TESORO</t>
  </si>
  <si>
    <t>O14909960002</t>
  </si>
  <si>
    <t>00099021001 DEPOSITO DE EFECTIVO, DEPOSITANTE: FELIPA QUISPE VDA. DE SALCEDO C.I. 2540497 LP., CONCEPTO: COBROS INDEBIDOS - DEVOLUCION, CUENTA DE DEPOSITO: CUENTA UNICA DEL TESORO</t>
  </si>
  <si>
    <t>B14912460002</t>
  </si>
  <si>
    <t>00099021001 DEP.DE CHEQ.AJENOS,RET.DE CAM.,CONCEPTO: LOPEZ ARRUETA ABEL,DEP.: BANCO UNION S.A. , PROCEDENCIA: BANCO UNION S.A., CHEQUE: 148226, FECHA DE EMISION:07/04/2017</t>
  </si>
  <si>
    <t>O14911820002</t>
  </si>
  <si>
    <t>O14911950002</t>
  </si>
  <si>
    <t>00099021001 DEPOSITO DE EFECTIVO, DEPOSITANTE: SANDRA YOUSSETTE SIACAR BACARREZA, CONCEPTO: DEVOLUCIÓN POR EXCESO DE HABERES RECIBIDOS EN EL SECTOR PÚBLICO,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</si>
  <si>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</si>
  <si>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</si>
  <si>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</si>
  <si>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</si>
  <si>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</si>
  <si>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</si>
  <si>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</si>
  <si>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</si>
  <si>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</si>
  <si>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</si>
  <si>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</si>
  <si>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</si>
  <si>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</si>
  <si>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</si>
  <si>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O14914290002</t>
  </si>
  <si>
    <t>00099021001 DEPOSITO DE EFECTIVO, DEPOSITANTE: GONZALO VILLAGOMEZ OÑA, CONCEPTO: DEVOLUCION DE PAGO AGUINALDO DUODECIMA, CUENTA DE DEPOSITO: CUENTA UNICA DEL TESORO</t>
  </si>
  <si>
    <t>O14914620002</t>
  </si>
  <si>
    <t>O14916800002</t>
  </si>
  <si>
    <t>00099021001 DEPOSITO DE EFECTIVO, DEPOSITANTE: NICOLAS CATARI APAZA, CONCEPTO: DEVOLUCIÓN,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</si>
  <si>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</si>
  <si>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</si>
  <si>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</si>
  <si>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</si>
  <si>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</si>
  <si>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</si>
  <si>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</si>
  <si>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</si>
  <si>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</si>
  <si>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</si>
  <si>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</si>
  <si>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</si>
  <si>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</si>
  <si>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</si>
  <si>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</si>
  <si>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</si>
  <si>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</si>
  <si>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</si>
  <si>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</si>
  <si>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</si>
  <si>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</si>
  <si>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</si>
  <si>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</si>
  <si>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</si>
  <si>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</si>
  <si>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</si>
  <si>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O14917870002</t>
  </si>
  <si>
    <t>00591012001 DEPOSITO DE EFECTIVO, DEPOSITANTE: YARCO VILLAMOR VILLAREAL, CONCEPTO: CONSUMO DE AGUA,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</si>
  <si>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</si>
  <si>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</si>
  <si>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</si>
  <si>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</si>
  <si>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O14917920002</t>
  </si>
  <si>
    <t>00526012001 DEPOSITO DE EFECTIVO, DEPOSITANTE: ANGEL LUIS SALINAS MONASTERIOS, CONCEPTO: DEVOLUCION POR CONCEPTO DE VIATICOS BOLIVIA TV,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</si>
  <si>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</si>
  <si>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</si>
  <si>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</si>
  <si>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</si>
  <si>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O14919290002</t>
  </si>
  <si>
    <t>00342012001 DEPOSITO DE EFECTIVO, DEPOSITANTE: FREDDY W. QUISPE YUJRA C.I.4374790 LP., CONCEPTO: DEVOLUCION SALDO COMPRA DE GASOLINA, CUENTA DE DEPOSITO: CUENTA UNICA DEL TESORO</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</si>
  <si>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</si>
  <si>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</si>
  <si>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</si>
  <si>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</si>
  <si>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</si>
  <si>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</si>
  <si>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</si>
  <si>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</si>
  <si>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</si>
  <si>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</si>
  <si>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</si>
  <si>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</si>
  <si>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</si>
  <si>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</si>
  <si>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</si>
  <si>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</si>
  <si>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O14922720002</t>
  </si>
  <si>
    <t>00526012001 DEPOSITO DE EFECTIVO, DEPOSITANTE: BOLIVIA TV-PEDRO A. GUTIERREZ RIOS, CONCEPTO: DEVOLUCION DE VIATICOS, CUENTA DE DEPOSITO: CUENTA UNICA DEL TESORO</t>
  </si>
  <si>
    <t>O14922980002</t>
  </si>
  <si>
    <t>00099021001 DEPOSITO DE EFECTIVO, DEPOSITANTE: MIGUEL APAZA LAURA, CONCEPTO: DOBLE PERCEPCIÓN,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</si>
  <si>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</si>
  <si>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</si>
  <si>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</si>
  <si>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</si>
  <si>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</si>
  <si>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</si>
  <si>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B14925610002</t>
  </si>
  <si>
    <t>00099021001 DEP.DE CHEQ.AJENOS,RET.DE CAM.,CONCEPTO: DEP. POR DEVOLUCION DE SALDOS NO EJECUTADOS DE LA GESTION 2014 MUNICIPIO DE YANACACHI,DEP.: MUNICIPIO DE YANACACHI , PROCEDENCIA: BANCO UNION S.A., CHEQUE: 1392, FECHA DE EMISION:10/04/2017</t>
  </si>
  <si>
    <t>O14925180002</t>
  </si>
  <si>
    <t>00099021001 DEPOSITO DE EFECTIVO, DEPOSITANTE: MARIA VIRGINIA ESPEJO ALVARADO, CONCEPTO: DEVOLUCION DE AGUINALDO,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</si>
  <si>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</si>
  <si>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</si>
  <si>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</si>
  <si>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</si>
  <si>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O14926350002</t>
  </si>
  <si>
    <t>00099021001 DEPOSITO DE EFECTIVO, DEPOSITANTE: ANH - SCZ, CONCEPTO: DEVOLUCION RECURSOS ANH - SCZ, CUENTA DE DEPOSITO: CUENTA UNICA DEL TESORO</t>
  </si>
  <si>
    <t>O14926380002</t>
  </si>
  <si>
    <t>O14926390002</t>
  </si>
  <si>
    <t>O14926760002</t>
  </si>
  <si>
    <t>00526012001 DEPOSITO DE EFECTIVO, DEPOSITANTE: LUCIO ESCOBAR - BOLIVIA TV., CONCEPTO: DEVOLUCION, CUENTA DE DEPOSITO: CUENTA UNICA DEL TESORO</t>
  </si>
  <si>
    <t>O14926810002</t>
  </si>
  <si>
    <t>00099021001 DEPOSITO DE EFECTIVO, DEPOSITANTE: SEGUNDINO ISIDRO CONDORI TUCUPA, CONCEPTO: DEVOLUCION DEL AGUINALDO,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</si>
  <si>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</si>
  <si>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</si>
  <si>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</si>
  <si>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</si>
  <si>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</si>
  <si>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</si>
  <si>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</si>
  <si>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</si>
  <si>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</si>
  <si>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</si>
  <si>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</si>
  <si>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</si>
  <si>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</si>
  <si>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</si>
  <si>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</si>
  <si>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</si>
  <si>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</si>
  <si>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</si>
  <si>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</si>
  <si>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</si>
  <si>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</si>
  <si>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</si>
  <si>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</si>
  <si>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</si>
  <si>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</si>
  <si>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</si>
  <si>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</si>
  <si>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</si>
  <si>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</si>
  <si>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</si>
  <si>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B14929760002</t>
  </si>
  <si>
    <t>00290012001 DEP.DE CHEQ.AJENOS,RET.DE CAM.,CONCEPTO: DESCUENTO A CONSULTORES DE LINEA PROYECTO MASI C-31 SIP N° 51,DEP.: SERVICIO DE IMPUESTOS NACIONALES , PROCEDENCIA: BANCO UNION S.A., CHEQUE: 4231, FECHA DE EMISION:31/03/2017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</si>
  <si>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</si>
  <si>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</si>
  <si>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</si>
  <si>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</si>
  <si>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</si>
  <si>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</si>
  <si>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</si>
  <si>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</si>
  <si>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</si>
  <si>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</si>
  <si>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</si>
  <si>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</si>
  <si>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</si>
  <si>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</si>
  <si>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</si>
  <si>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</si>
  <si>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</si>
  <si>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</si>
  <si>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O14930640002</t>
  </si>
  <si>
    <t>00290172001 DEPOSITO DE EFECTIVO, DEPOSITANTE: MSZ MULTISERVICIOS, CONCEPTO: DEVOLUCION DE MULTA, CUENTA DE DEPOSITO: CUENTA UNICA DEL TESORO</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</si>
  <si>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</si>
  <si>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</si>
  <si>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</si>
  <si>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</si>
  <si>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B14932360002</t>
  </si>
  <si>
    <t>00099021001 DEP.DE CHEQ.AJENOS,RET.DE CAM.,CONCEPTO: COMPENSACION MENSUAL DE COTIZACIONES,DEP.: FUTURO DE BOLIVIA S.A. AFP , PROCEDENCIA: BANCO DE CREDITO DE BOLIVIA S.A., CHEQUE: 48595, FECHA DE EMISION:13/04/2017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</si>
  <si>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</si>
  <si>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</si>
  <si>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</si>
  <si>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</si>
  <si>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</si>
  <si>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</si>
  <si>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</si>
  <si>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</si>
  <si>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O14934370002</t>
  </si>
  <si>
    <t>00099021001 DEPOSITO DE EFECTIVO, DEPOSITANTE: RI-31 "CNL. E. RIOS Z.", CONCEPTO: PAGO RETENCIONES MES MARZO, CUENTA DE DEPOSITO: CUENTA UNICA DEL TESORO</t>
  </si>
  <si>
    <t>O14934540002</t>
  </si>
  <si>
    <t>00099021001 DEPOSITO DE EFECTIVO, DEPOSITANTE: EDWIN PEREZ PEREZ, CONCEPTO: DEVOLUCION, CUENTA DE DEPOSITO: CUENTA UNICA DEL TESORO</t>
  </si>
  <si>
    <t>O14934900002</t>
  </si>
  <si>
    <t>00099021001 DEPOSITO DE EFECTIVO, DEPOSITANTE: ESTELA ALVAREZ CHAVEZ, CONCEPTO: DEVOLUCIÓN POR VIÁTICOS C31 - 6974 CBTE:5389, CUENTA DE DEPOSITO: CUENTA UNICA DEL TESORO</t>
  </si>
  <si>
    <t>B14936970002</t>
  </si>
  <si>
    <t>00526012001 DEP.DE CHEQ.AJENOS,RET.DE CAM.,CONCEPTO: DEP. DE SALDOS NO UTILIZADOS EN FAV-BTV PARA LA REVERSION DE PREVENTIVOS,DEP.: BOLIVIA TV , PROCEDENCIA: BANCO UNION S.A., CHEQUE: 15791, FECHA DE EMISION:17/04/2017</t>
  </si>
  <si>
    <t>O14937980002</t>
  </si>
  <si>
    <t>00099021001 DEPOSITO DE EFECTIVO, DEPOSITANTE: EJERCITO DE BOLIVIA - EMTE, CONCEPTO: REVERSIÓN POR CONCEPTO DE TELEFONIA CORRESPONDIENTE AL MES DE FEBRERO 2017, CUENTA DE DEPOSITO: CUENTA UNICA DEL TESORO</t>
  </si>
  <si>
    <t>O14938400002</t>
  </si>
  <si>
    <t>O14940080002</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</si>
  <si>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</si>
  <si>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</si>
  <si>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</si>
  <si>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</si>
  <si>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</si>
  <si>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</si>
  <si>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</si>
  <si>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</si>
  <si>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</si>
  <si>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</si>
  <si>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</si>
  <si>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</si>
  <si>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O14942990002</t>
  </si>
  <si>
    <t>00670012002 DEPOSITO DE EFECTIVO, DEPOSITANTE: ESNEIDE ZUÑIGA ARTEAGA, CONCEPTO: DEVOLUCION DE VIATICOS,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</si>
  <si>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</si>
  <si>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</si>
  <si>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</si>
  <si>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</si>
  <si>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B14946140002</t>
  </si>
  <si>
    <t>00099021001 DEP.DE CHEQ.AJENOS,RET.DE CAM.,CONCEPTO: DEVOLUCIÓN DE RECURSOS,DEP.: AGENCIA NACIONAL DE HIDROCARBUROS , PROCEDENCIA: BANCO UNION S.A., CHEQUE: 4354, FECHA DE EMISION:19/04/2017</t>
  </si>
  <si>
    <t>O14945290002</t>
  </si>
  <si>
    <t>O14945830002</t>
  </si>
  <si>
    <t>00099021001 DEPOSITO DE EFECTIVO, DEPOSITANTE: LUIS FREDDY ALIAGA CALVIMONTES, CONCEPTO: DOBLE PERCEPCION, CUENTA DE DEPOSITO: CUENTA UNICA DEL TESORO</t>
  </si>
  <si>
    <t>O14946020002</t>
  </si>
  <si>
    <t>00099021001 DEPOSITO DE EFECTIVO, DEPOSITANTE: JUAN CHIPANA CHURA, CONCEPTO: DEVOLUCION DE HABERES RECIBIDOS, CUENTA DE DEPOSITO: CUENTA UNICA DEL TESORO</t>
  </si>
  <si>
    <t>O14946530002</t>
  </si>
  <si>
    <t>00099021001 DEPOSITO DE EFECTIVO, DEPOSITANTE: EDUARDO ALCON ALANOCA, CONCEPTO: DEVOLUCION DE DOBLE PERCEPCION,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</si>
  <si>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</si>
  <si>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</si>
  <si>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</si>
  <si>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</si>
  <si>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O14947940002</t>
  </si>
  <si>
    <t>00099021001 DEPOSITO DE EFECTIVO, DEPOSITANTE: EMETERIO QUISPE QUISPE, CONCEPTO: DOBLE PERCEPCION, CUENTA DE DEPOSITO: CUENTA UNICA DEL TESORO</t>
  </si>
  <si>
    <t>B14950620002</t>
  </si>
  <si>
    <t>00099021001 DEP.DE CHEQ.AJENOS,RET.DE CAM.,CONCEPTO: DEVOLUCIÓN DE FONDOS,DEP.: PROGRAMA NACIONAL DE POST ALFABETIZACIÓN , PROCEDENCIA: BANCO UNION S.A., CHEQUE: 5537, FECHA DE EMISION:21/04/2017</t>
  </si>
  <si>
    <t>B14951340002</t>
  </si>
  <si>
    <t>00290012001 DEP.DE CHEQ.AJENOS,RET.DE CAM.,CONCEPTO: DEPÓSITO POR RETENCIÓN JUDICIAL COOP. DE AHORRO Y CREDITO CRISTO REY CBBA C-31 SIP N°58,DEP.: SERVICIO DE IMPUESTOS NACIONALES , PROCEDENCIA: BANCO UNION S.A., CHEQUE: 4236, FECHA DE EMISION:31/03/2017</t>
  </si>
  <si>
    <t>O14950120002</t>
  </si>
  <si>
    <t>00099021001 DEPOSITO DE EFECTIVO, DEPOSITANTE: MAXIMO ROJAS APAZA, CONCEPTO: DOBLE PERCEPCION, CUENTA DE DEPOSITO: CUENTA UNICA DEL TESORO</t>
  </si>
  <si>
    <t>O14950160002</t>
  </si>
  <si>
    <t>00099021001 DEPOSITO DE EFECTIVO, DEPOSITANTE: GUIDO CRESPO VALLEJOS, CONCEPTO: DEVOLUCIÓN P.R.A., CUENTA DE DEPOSITO: CUENTA UNICA DEL TESORO</t>
  </si>
  <si>
    <t>O14950550002</t>
  </si>
  <si>
    <t>00099021001 DEPOSITO DE EFECTIVO, DEPOSITANTE: ELEUTERIO RENJIFO CONDORI, CONCEPTO: DEVOLUCION DOBLE PERCEPCION,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</si>
  <si>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</si>
  <si>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</si>
  <si>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</si>
  <si>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</si>
  <si>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O14952660002</t>
  </si>
  <si>
    <t>00526012001 DEPOSITO DE EFECTIVO, DEPOSITANTE: JUAN SEBASTIAN QUISPE VELARDE, CONCEPTO: DEVOLUCIÓN DE VIÁTICOS, CUENTA DE DEPOSITO: CUENTA UNICA DEL TESORO</t>
  </si>
  <si>
    <t>O14954200002</t>
  </si>
  <si>
    <t>00099021001 DEPOSITO DE EFECTIVO, DEPOSITANTE: CARMEN MIRANDA DURAN, CONCEPTO: REVERSION DE BOLETA DE HEBER MESUAL, CUENTA DE DEPOSITO: CUENTA UNICA DEL TESORO</t>
  </si>
  <si>
    <t>O14954540002</t>
  </si>
  <si>
    <t>00099021001 DEPOSITO DE EFECTIVO, DEPOSITANTE: LAURA ROCABADO, CONCEPTO: REVERSIÓN 13% POR CONCEPTO DE VIÁTICOS POR CAMBIO DE DESTINO,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</si>
  <si>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</si>
  <si>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</si>
  <si>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B14959160002</t>
  </si>
  <si>
    <t>00070011102 DEP.DE CHEQ.AJENOS,RET.DE CAM.,CONCEPTO: DEVOLUCION POR FACTURA NO REGISTRADA FREDDY AUZA,DEP.: MINISTERIO DE TRABAJO , PROCEDENCIA: BANCO UNION S.A., CHEQUE: 8071, FECHA DE EMISION:21/04/2017</t>
  </si>
  <si>
    <t>B14959360002</t>
  </si>
  <si>
    <t>00086018046 DEP.DE CHEQ.AJENOS,RET.DE CAM.,CONCEPTO: DEVOLUCION PASAJES AEREOS DEL SR. TERCEROS CORDOVA LUIS,DEP.: MINISTERIO DE MEDIO AMBIENTE Y AGUA , PROCEDENCIA: BANCO UNION S.A., CHEQUE: 896, FECHA DE EMISION:21/04/2017</t>
  </si>
  <si>
    <t>B14959400002</t>
  </si>
  <si>
    <t>00086018043 DEP.DE CHEQ.AJENOS,RET.DE CAM.,CONCEPTO: DEVOLUCION DE PASJES AEREOS DETOUR SEGUN CONCILIACION GESTION 2013-2014,DEP.: MINISTERIO DE MEDIO AMBIENTE Y AGUA , PROCEDENCIA: BANCO UNION S.A., CHEQUE: 903, FECHA DE EMISION:24/04/2017</t>
  </si>
  <si>
    <t>B14960000002</t>
  </si>
  <si>
    <t>00099021001 DEP.DE CHEQ.AJENOS,RET.DE CAM.,CONCEPTO: PAGO POR SUBSIDIO DE ENFERMEDAD Y PATERNIDAD CORRESPONDIENTE AL MES DE ENERO Y FEBRERO 2017,DEP.: CAJA DE SALUD DE LA BANCA PRIVADA</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</si>
  <si>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</si>
  <si>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</si>
  <si>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</si>
  <si>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</si>
  <si>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</si>
  <si>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O14959540002</t>
  </si>
  <si>
    <t>00099021001 DEPOSITO DE EFECTIVO, DEPOSITANTE: HECTOR QUISBERT CAUTIN, CONCEPTO: DEVOLUCION DE SUELDO EN DEMASIA MES DE MARZO 2017, CUENTA DE DEPOSITO: CUENTA UNICA DEL TESORO</t>
  </si>
  <si>
    <t>O14960640002</t>
  </si>
  <si>
    <t>00513012003 DEPOSITO DE EFECTIVO, DEPOSITANTE: HELMUDT MIGUEL MULLER MONTECINOS, CONCEPTO: DEVOLUCION DE VIATICOS GESTION 2017, CUENTA DE DEPOSITO: CUENTA UNICA DEL TESORO</t>
  </si>
  <si>
    <t>O14962720002</t>
  </si>
  <si>
    <t>00099021001 DEPOSITO DE EFECTIVO, DEPOSITANTE: FELIX FERNANDEZ VILLCA, CONCEPTO: DOBLE PERCEPCION, CUENTA DE DEPOSITO: CUENTA UNICA DEL TESORO</t>
  </si>
  <si>
    <t>O14965070002</t>
  </si>
  <si>
    <t>00099021001 DEPOSITO DE EFECTIVO, DEPOSITANTE: EDGAR WILDER ROJAS FLORES, CONCEPTO: DEVOLUCION POR CONCEPTO DE ALIMENTO PARA ANIMALES Y OTROS, CUENTA DE DEPOSITO: CUENTA UNICA DEL TESORO</t>
  </si>
  <si>
    <t>B14966680002</t>
  </si>
  <si>
    <t>00572012001 DEP.DE CHEQ.AJENOS,RET.DE CAM.,CONCEPTO: DE INDEMINIZACION POR SINIESTRO,DEP.: CIA DE SEGUROS FORTALEZA S.A. , PROCEDENCIA: BANCO BISA S.A., CHEQUE: 9642, FECHA DE EMISION:25/04/2017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</si>
  <si>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</si>
  <si>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</si>
  <si>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</si>
  <si>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</si>
  <si>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</si>
  <si>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</si>
  <si>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</si>
  <si>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</si>
  <si>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</si>
  <si>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</si>
  <si>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O14967200002</t>
  </si>
  <si>
    <t>00222012001 DEPOSITO DE EFECTIVO, DEPOSITANTE: FABIOLA RAMOS-INIAF LA PAZ, CONCEPTO: C31-3465 REFRIGERIO,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</si>
  <si>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</si>
  <si>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</si>
  <si>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</si>
  <si>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</si>
  <si>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</si>
  <si>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</si>
  <si>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O14968740002</t>
  </si>
  <si>
    <t>00099021001 DEPOSITO DE EFECTIVO, DEPOSITANTE: NIXON EMILIANO VARGAS MAMANI, CONCEPTO: DEVOLUCION, CUENTA DE DEPOSITO: CUENTA UNICA DEL TESORO</t>
  </si>
  <si>
    <t>B14971180002</t>
  </si>
  <si>
    <t>00582012001 DEP.DE CHEQ.AJENOS,RET.DE CAM.,CONCEPTO: PARA INCAPACIDAD TEMPORAL DE PERSONAL EBA (SEDEN) CORRESPONDIENTE MES FEBRERO A JULIO 2016,DEP.: CAJA DE SALUD DE CAMINOS Y R.A. , PROCEDENCIA: BANCO UNION S.A., CHEQUE: 7408, FECHA DE EMISION:26/04/2017</t>
  </si>
  <si>
    <t>B14971750002</t>
  </si>
  <si>
    <t>00512032001 DEP.DE CHEQ.AJENOS,RET.DE CAM.,CONCEPTO: DEVOLUCION,DEP.: AASANA , PROCEDENCIA: BANCO UNION S.A., CHEQUE: 1932, FECHA DE EMISION:11/04/2017</t>
  </si>
  <si>
    <t>B14972120002</t>
  </si>
  <si>
    <t>00290012001 DEP.DE CHEQ.AJENOS,RET.DE CAM.,CONCEPTO: BAJA DE C X C - DESCUENTO POR PASAJES Y VIATICOS C-31 SIP N° 57,DEP.: SERVICIO DE IMPUESTOS NACIONALES , PROCEDENCIA: BANCO UNION S.A., CHEQUE: 4248, FECHA DE EMISION:21/04/2017</t>
  </si>
  <si>
    <t>O14971570002</t>
  </si>
  <si>
    <t>00513092001 DEPOSITO DE EFECTIVO, DEPOSITANTE: DREA-YPFB, CONCEPTO: DEVOLUCION SALDOS NO EJECUTADOS FONDO ROTATIVO VIATICOS,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</si>
  <si>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</si>
  <si>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</si>
  <si>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</si>
  <si>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</si>
  <si>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O14972580002</t>
  </si>
  <si>
    <t>00099021001 DEPOSITO DE EFECTIVO, DEPOSITANTE: SONIA JUANA LIMA VDA. VERA, CONCEPTO: SENASIR- POR COBRO INDEBIDO N° 010/2017, CUENTA DE DEPOSITO: CUENTA UNICA DEL TESORO</t>
  </si>
  <si>
    <t>O14973180002</t>
  </si>
  <si>
    <t>00526012001 DEPOSITO DE EFECTIVO, DEPOSITANTE: BOLIVIA TV - YACIR JOSE CERDANO PACO, CONCEPTO: DEVOLUCION DE VIATICOS Y PASAJES,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</si>
  <si>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</si>
  <si>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</si>
  <si>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</si>
  <si>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</si>
  <si>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</si>
  <si>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</si>
  <si>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</si>
  <si>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</si>
  <si>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</si>
  <si>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</si>
  <si>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</si>
  <si>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B14976110002</t>
  </si>
  <si>
    <t>00070011102 DEP.DE CHEQ.AJENOS,RET.DE CAM.,CONCEPTO: DEVOLUCIÓN DE SALDO POR LA EMPRESA BOLTUR,DEP.: MINISTERIO DE TRABAJO , PROCEDENCIA: BANCO UNION S.A., CHEQUE: 8086, FECHA DE EMISION:27/04/2017</t>
  </si>
  <si>
    <t>O14975710002</t>
  </si>
  <si>
    <t>00099021001 DEPOSITO DE EFECTIVO, DEPOSITANTE: MARIA ELENA URQUIDI SILVA DE ZAMBRANA, CONCEPTO: DOBLE PERCEPCION, CUENTA DE DEPOSITO: CUENTA UNICA DEL TESORO</t>
  </si>
  <si>
    <t>O14975890002</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</si>
  <si>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</si>
  <si>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</si>
  <si>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</si>
  <si>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</si>
  <si>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O14976890002</t>
  </si>
  <si>
    <t>00591012001 DEPOSITO DE EFECTIVO, DEPOSITANTE: TANIA PAOLA ULO COSTAS, CONCEPTO: PAGO POR SERVICIO DE AGUA POTABLE,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</si>
  <si>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</si>
  <si>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</si>
  <si>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</si>
  <si>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</si>
  <si>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</si>
  <si>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</si>
  <si>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</si>
  <si>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</si>
  <si>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</si>
  <si>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</si>
  <si>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</si>
  <si>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</si>
  <si>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</si>
  <si>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</si>
  <si>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</si>
  <si>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</si>
  <si>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</si>
  <si>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O14978560002</t>
  </si>
  <si>
    <t>00099021001 DEPOSITO DE EFECTIVO, DEPOSITANTE: COMIBOL CARACOLES PRIVADO DELLINGHAM, CONCEPTO: CAMBIO DE BENEFICIO LEY 06 ART 21 PAG SEGUN DS 822 ART 115, CUENTA DE DEPOSITO: CUENTA UNICA DEL TESORO</t>
  </si>
  <si>
    <t>B14979970002</t>
  </si>
  <si>
    <t>00680012001 DEP.DE CHEQ.AJENOS,RET.DE CAM.,CONCEPTO: EXCEDENTES / DIVIDENDOS COMTECO 2015,DEP.: CONTRALORIA GENERAL DEL ESTADO , PROCEDENCIA: BANCO UNION S.A., CHEQUE: 5113, FECHA DE EMISION:24/04/2017</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</si>
  <si>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</si>
  <si>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</si>
  <si>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</si>
  <si>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</si>
  <si>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</si>
  <si>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O14981190002</t>
  </si>
  <si>
    <t>00222018011 DEPOSITO DE EFECTIVO, DEPOSITANTE: GLORIA AJPI CALLE, CONCEPTO: REVERSIÓN, CUENTA DE DEPOSITO: CUENTA UNICA DEL TESORO</t>
  </si>
  <si>
    <t>O14981950002</t>
  </si>
  <si>
    <t>00099021001 DEPOSITO DE EFECTIVO, DEPOSITANTE: AMBROSIA HASSEN PARADA, CONCEPTO: DEVOLUCION POR DOBLE PERCEPCION, CUENTA DE DEPOSITO: CUENTA UNICA DEL TESORO</t>
  </si>
  <si>
    <t>B14984660002</t>
  </si>
  <si>
    <t>00099021001 DEP.DE CHEQ.AJENOS,RET.DE CAM.,CONCEPTO: OMAR MARCELO FLORES GONZALES,DEP.: BANCO UNION S.A. , PROCEDENCIA: BANCO UNION S.A., CHEQUE: 148249, FECHA DE EMISION:04/05/2017</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</si>
  <si>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</si>
  <si>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</si>
  <si>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</si>
  <si>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</si>
  <si>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</si>
  <si>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</si>
  <si>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O14985030002</t>
  </si>
  <si>
    <t>00099021001 DEPOSITO DE EFECTIVO, DEPOSITANTE: RC-7 "CHICHAS", CONCEPTO: ALIMENTOS MEDICAMENTOS MARISCALERIA, CUENTA DE DEPOSITO: CUENTA UNICA DEL TESORO</t>
  </si>
  <si>
    <t>O14985420002</t>
  </si>
  <si>
    <t>O14985700002</t>
  </si>
  <si>
    <t>00099021001 DEPOSITO DE EFECTIVO, DEPOSITANTE: LOURDES BARRERA PERALTA, CONCEPTO: DOBLE PERCEPCIÓN,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</si>
  <si>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</si>
  <si>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</si>
  <si>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</si>
  <si>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</si>
  <si>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O14986050002</t>
  </si>
  <si>
    <t>00099021001 DEPOSITO DE EFECTIVO, DEPOSITANTE: HUGO PABLO KANTUTA COLQUE, CONCEPTO: DEVOLUCION DE RENTA DE VEJES, CUENTA DE DEPOSITO: CUENTA UNICA DEL TESORO</t>
  </si>
  <si>
    <t>O14986100002</t>
  </si>
  <si>
    <t>00099021001 DEPOSITO DE EFECTIVO, DEPOSITANTE: MARTIN YAHUASI MAMANI, CONCEPTO: ACUERDO PLAN DE PAGO SENASIR, CUENTA DE DEPOSITO: CUENTA UNICA DEL TESORO</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</si>
  <si>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</si>
  <si>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</si>
  <si>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</si>
  <si>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</si>
  <si>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</si>
  <si>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</si>
  <si>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B14989240002</t>
  </si>
  <si>
    <t>00099021001 DEP.DE CHEQ.AJENOS,RET.DE CAM.,CONCEPTO: VILLCA HUARACHI MARIO,DEP.: BANCO UNION S.A. , PROCEDENCIA: BANCO UNION S.A., CHEQUE: 148252, FECHA DE EMISION:05/05/2017</t>
  </si>
  <si>
    <t>B14989260002</t>
  </si>
  <si>
    <t>00290012001 DEP.DE CHEQ.AJENOS,RET.DE CAM.,CONCEPTO: DEPÓSITO POR DESCUENTOS Y ATRASOS DE CONSULTORES -GDCBBA, C-31 SIP N°63,DEP.: SERVICIO DE IMPUESTOS NACIONALES , PROCEDENCIA: BANCO UNION S.A., CHEQUE: 4403, FECHA DE EMISION:04/05/2017</t>
  </si>
  <si>
    <t>B14989270002</t>
  </si>
  <si>
    <t>00680012001 DEP.DE CHEQ.AJENOS,RET.DE CAM.,CONCEPTO: PAGO ALQUILER ATM CONTRALORIA MAYO 2017,DEP.: BANCO UNION S.A. , PROCEDENCIA: BANCO UNION S.A., CHEQUE: 146771, FECHA DE EMISION:04/05/2017</t>
  </si>
  <si>
    <t>B14989880002</t>
  </si>
  <si>
    <t>00222018010 DEP.DE CHEQ.AJENOS,RET.DE CAM.,CONCEPTO: REVERSION C31-400,DEP.: INIAF-POTOSI , PROCEDENCIA: BANCO UNION S.A., CHEQUE: 2168, FECHA DE EMISION:17/04/2017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</si>
  <si>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</si>
  <si>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</si>
  <si>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</si>
  <si>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</si>
  <si>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</si>
  <si>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O14988620002</t>
  </si>
  <si>
    <t>00099021001 DEPOSITO DE EFECTIVO, DEPOSITANTE: LOURDES M. CARRASCO M., CONCEPTO: DEVOLUCION,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</si>
  <si>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</si>
  <si>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</si>
  <si>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</si>
  <si>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</si>
  <si>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</si>
  <si>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O14989630002</t>
  </si>
  <si>
    <t>00099021001 DEPOSITO DE EFECTIVO, DEPOSITANTE: CECILILA FLORES DE CEÑI, CONCEPTO: COBRO INDEBIDO DE SENASIR, CUENTA DE DEPOSITO: CUENTA UNICA DEL TESORO</t>
  </si>
  <si>
    <t>O14989960002</t>
  </si>
  <si>
    <t>00099021001 DEPOSITO DE EFECTIVO, DEPOSITANTE: CARMEN PICHARDO CAJAMARCA CI. E - 3628270, CONCEPTO: DEVOLUCION, CUENTA DE DEPOSITO: CUENTA UNICA DEL TESORO</t>
  </si>
  <si>
    <t>O14990280002</t>
  </si>
  <si>
    <t>00526012001 DEPOSITO DE EFECTIVO, DEPOSITANTE: KATHERINE SIÑANI POMA-BOLIVIA TV, CONCEPTO: DEP. SUELDO, CUENTA DE DEPOSITO: CUENTA UNICA DEL TESORO</t>
  </si>
  <si>
    <t>O14990510002</t>
  </si>
  <si>
    <t>00099021001 DEPOSITO DE EFECTIVO, DEPOSITANTE: ROXANA MAMANI MOYA, CONCEPTO: REVERSION DE PAGO ABRIL 2017, CUENTA DE DEPOSITO: CUENTA UNICA DEL TESORO</t>
  </si>
  <si>
    <t>O14990700002</t>
  </si>
  <si>
    <t>00099021001 DEPOSITO DE EFECTIVO, DEPOSITANTE: IVETH FANNY LAZARTE PEREZ, CONCEPTO: DEVOLUCION DE HABERES DEVENGADOS, CUENTA DE DEPOSITO: CUENTA UNICA DEL TESORO</t>
  </si>
  <si>
    <t>O14990800002</t>
  </si>
  <si>
    <t>00099021001 DEPOSITO DE EFECTIVO, DEPOSITANTE: RODOLFO VIOREL, CONCEPTO: DEVOLUCIÓN DE RECURSOS POR EXCESO CONSUMO DE TELEFONÍA CELULAR, CUENTA DE DEPOSITO: CUENTA UNICA DEL TESORO</t>
  </si>
  <si>
    <t>O14990850002</t>
  </si>
  <si>
    <t>00099021001 DEPOSITO DE EFECTIVO, DEPOSITANTE: VICTORIA CARMEN RIVAS VDA DE COCHI, CONCEPTO: DEVOLUCION, CUENTA DE DEPOSITO: CUENTA UNICA DEL TESORO</t>
  </si>
  <si>
    <t>O14991010002</t>
  </si>
  <si>
    <t>O14991220002</t>
  </si>
  <si>
    <t>00099021001 DEPOSITO DE EFECTIVO, DEPOSITANTE: MATILDE FLORES DE PAREDES, CONCEPTO: DEVOLUCION, CUENTA DE DEPOSITO: CUENTA UNICA DEL TESORO</t>
  </si>
  <si>
    <t>B14993640002</t>
  </si>
  <si>
    <t>00342012001 DEP.DE CHEQ.AJENOS,RET.DE CAM.,CONCEPTO: DEVOLUCION DE FONDOS C-31 N° 650,DEP.: A.E.V. REGIONAL BENI , PROCEDENCIA: BANCO UNION S.A., CHEQUE: 412, FECHA DE EMISION:20/04/2017</t>
  </si>
  <si>
    <t>B14994210002</t>
  </si>
  <si>
    <t>00099021001 DEP.DE CHEQ.AJENOS,RET.DE CAM.,CONCEPTO: DEVOLUCION DE RECURSOS,DEP.: AGENCIA NACIONAL DE HIDROCARBUROS , PROCEDENCIA: BANCO UNION S.A., CHEQUE: 4376, FECHA DE EMISION:05/05/2017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</si>
  <si>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</si>
  <si>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</si>
  <si>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</si>
  <si>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</si>
  <si>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</si>
  <si>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O14994050002</t>
  </si>
  <si>
    <t>00099021001 DEPOSITO DE EFECTIVO, DEPOSITANTE: JUAN CARLOS RODRIGUEZ CHANEZ, CONCEPTO: DOBLE PERCEPCION, CUENTA DE DEPOSITO: CUENTA UNICA DEL TESORO</t>
  </si>
  <si>
    <t>O14994550002</t>
  </si>
  <si>
    <t>00099021001 DEPOSITO DE EFECTIVO, DEPOSITANTE: CONDARCO VILA JUAN MANUEL, CONCEPTO: REVERSIÓN DEL 13% PARTIDA 22210 VIÁTICOS, CUENTA DE DEPOSITO: CUENTA UNICA DEL TESORO</t>
  </si>
  <si>
    <t>O14994960002</t>
  </si>
  <si>
    <t>O14995150002</t>
  </si>
  <si>
    <t>O14995160002</t>
  </si>
  <si>
    <t>00016011101 DEPOSITO DE EFECTIVO, DEPOSITANTE: MINISTERIO DE EDUCACION, CONCEPTO: DEVOLUCION A CUENTA RECURSOS PROPIOS, CUENTA DE DEPOSITO: CUENTA UNICA DEL TESORO</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</si>
  <si>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</si>
  <si>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</si>
  <si>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</si>
  <si>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</si>
  <si>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B14998070002</t>
  </si>
  <si>
    <t>00099021001 DEP.DE CHEQ.AJENOS,RET.DE CAM.,CONCEPTO: ORDOÑEZ MURILLO VDA DE ORTEGA PAULINA,DEP.: BANCO UNION S.A. , PROCEDENCIA: BANCO UNION S.A., CHEQUE: 148254, FECHA DE EMISION:09/05/2017</t>
  </si>
  <si>
    <t>B14998080002</t>
  </si>
  <si>
    <t>00099021001 DEP.DE CHEQ.AJENOS,RET.DE CAM.,CONCEPTO: ARIZACA CORDOVA JUAN CARLOS,DEP.: BANCO UNION S.A. , PROCEDENCIA: BANCO UNION S.A., CHEQUE: 148255, FECHA DE EMISION:09/05/2017</t>
  </si>
  <si>
    <t>B14998100002</t>
  </si>
  <si>
    <t>00099021001 DEP.DE CHEQ.AJENOS,RET.DE CAM.,CONCEPTO: CECILIA FERRUFINO SERRANO,DEP.: BANCO UNION S.A. , PROCEDENCIA: BANCO UNION S.A., CHEQUE: 148253, FECHA DE EMISION:09/05/2017</t>
  </si>
  <si>
    <t>B14998150002</t>
  </si>
  <si>
    <t>00086011105 DEP.DE CHEQ.AJENOS,RET.DE CAM.,CONCEPTO: DEPÓSITO DE LA VENTA NACIONAL 9NA DE FIBRA DE VICUÑA,DEP.: ASOCIACIÓN NACIONAL DE MANEJADORES DE VICUÑA , PROCEDENCIA: BANCO DE CREDITO DE BOLIVIA S.A., CHEQUE: 337, FECHA DE EMISION:08/05/2017</t>
  </si>
  <si>
    <t>B14999050002</t>
  </si>
  <si>
    <t>00290012001 DEP.DE CHEQ.AJENOS,RET.DE CAM.,CONCEPTO: DESCUENTO A CONSULTORES POR MULTAS,ATRASOS Y OTROS C-31 SIP N° 66,DEP.: SERVICIO DE IMPUESTOS NACIONALES , PROCEDENCIA: BANCO UNION S.A., CHEQUE: 4402, FECHA DE EMISION:27/04/2017</t>
  </si>
  <si>
    <t>B14999090002</t>
  </si>
  <si>
    <t>00290012001 DEP.DE CHEQ.AJENOS,RET.DE CAM.,CONCEPTO: DEP. EFECTUADO POR MULTAS Y ATRASOS GESTION 2017,DEP.: SERVICIO DE IMPUESTOS NACIONALES , PROCEDENCIA: BANCO UNION S.A., CHEQUE: 4404, FECHA DE EMISION:28/04/2017</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</si>
  <si>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</si>
  <si>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</si>
  <si>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</si>
  <si>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</si>
  <si>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O14998870002</t>
  </si>
  <si>
    <t>00222012001 DEPOSITO DE EFECTIVO, DEPOSITANTE: MIGUEL MOREIRA, CONCEPTO: DEVOLUCION DE FONDOS, CUENTA DE DEPOSITO: CUENTA UNICA DEL TESORO</t>
  </si>
  <si>
    <t>O14998950002</t>
  </si>
  <si>
    <t>00099021001 DEPOSITO DE EFECTIVO, DEPOSITANTE: GASTON FLOR LOPEZ, CONCEPTO: DOBLE PERCEPCION, CUENTA DE DEPOSITO: CUENTA UNICA DEL TESORO</t>
  </si>
  <si>
    <t>O14999620002</t>
  </si>
  <si>
    <t>00099021001 DEPOSITO DE EFECTIVO, DEPOSITANTE: PASTOR APAZA PACO, CONCEPTO: DOBLE PERCEPCION, CUENTA DE DEPOSITO: CUENTA UNICA DEL TESORO</t>
  </si>
  <si>
    <t>O15000710002</t>
  </si>
  <si>
    <t>00099021001 DEPOSITO DE EFECTIVO, DEPOSITANTE: OSWALDO DAVID NINA CORRALES, CONCEPTO: DEVOLUCION DE VIATICOS POR EL VIAJE DE FECHA 21/04/2017 A LA DISTR SENAPE-ORURO, CUENTA DE DEPOSITO: CUENTA UNICA DEL TESORO</t>
  </si>
  <si>
    <t>O15000790002</t>
  </si>
  <si>
    <t>B15002540002</t>
  </si>
  <si>
    <t>00099021001 DEP.DE CHEQ.AJENOS,RET.DE CAM.,CONCEPTO: REVERSION NUA 27221490 Y 22074430,DEP.: SEGUROS PROVIDA S.A. , PROCEDENCIA: BANCO NACIONAL DE BOLIVIA S.A., CHEQUE: 4350245, FECHA DE EMISION:09/05/2017</t>
  </si>
  <si>
    <t>B15003230002</t>
  </si>
  <si>
    <t>00099021001 DEP.DE CHEQ.AJENOS,RET.DE CAM.,CONCEPTO: PAGO POR SUBSIDIO DE ENFERMEDAD CORRESPONDIENTE AL MES DE MARZO DE 2017,DEP.: CAJA DE SALUD DE LA BANCA PRIVADA , PROCEDENCIA: BANCO NACIONAL DE BOLIVIA S.A., CHEQUE: 6347866, FECHA DE EMISION:29/04/2017</t>
  </si>
  <si>
    <t>O15002280002</t>
  </si>
  <si>
    <t>00099021001 DEPOSITO DE EFECTIVO, DEPOSITANTE: ASFI - RONALD GONZALES ROMERO, CONCEPTO: DEVOLUCIÓN DE VIÁTICOS, CUENTA DE DEPOSITO: CUENTA UNICA DEL TESORO</t>
  </si>
  <si>
    <t>O15002290002</t>
  </si>
  <si>
    <t>00099021001 DEPOSITO DE EFECTIVO, DEPOSITANTE: ASFI - RAFAEL ORIHUELA VILLARROEL, CONCEPTO: DEVOLUCIÓN DE VIÁTICOS, CUENTA DE DEPOSITO: CUENTA UNICA DEL TESORO</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</si>
  <si>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</si>
  <si>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</si>
  <si>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</si>
  <si>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</si>
  <si>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O15003610002</t>
  </si>
  <si>
    <t>00526012001 DEPOSITO DE EFECTIVO, DEPOSITANTE: REYNALDO BLANCO - BOLIVIA TV, CONCEPTO: DEVOLUCIÓN SALDO FONDO EN AVANCE, CUENTA DE DEPOSITO: CUENTA UNICA DEL TESORO</t>
  </si>
  <si>
    <t>O15003710002</t>
  </si>
  <si>
    <t>00099021001 DEPOSITO DE EFECTIVO, DEPOSITANTE: ALEJANDRO YUJRA MENDOZA CI:356202 LP, CONCEPTO: DOBLE PERCEPCIÓN, CUENTA DE DEPOSITO: CUENTA UNICA DEL TESORO</t>
  </si>
  <si>
    <t>B15006160002</t>
  </si>
  <si>
    <t>00086031107 DEP.DE CHEQ.AJENOS,RET.DE CAM.,CONCEPTO: DEP SERNAP FONDOS VICUÑA 9NA VENTA,DEP.: ACOFIV-BOLIVIA , PROCEDENCIA: BANCO DE CREDITO DE BOLIVIA S.A., CHEQUE: 338, FECHA DE EMISION:08/05/2017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</si>
  <si>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</si>
  <si>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</si>
  <si>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</si>
  <si>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</si>
  <si>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O15007050002</t>
  </si>
  <si>
    <t>00526012001 DEPOSITO DE EFECTIVO, DEPOSITANTE: BOLIVIA TV- DANAHIRA DELGADILLO ARISPE, CONCEPTO: DEVOLUCION SUELDO, CUENTA DE DEPOSITO: CUENTA UNICA DEL TESORO</t>
  </si>
  <si>
    <t>O15007170002</t>
  </si>
  <si>
    <t>00099021001 DEPOSITO DE EFECTIVO, DEPOSITANTE: AGUSTIN DIAZ SUAREZ, CONCEPTO: DOBLE PERCEPCION, CUENTA DE DEPOSITO: CUENTA UNICA DEL TESORO</t>
  </si>
  <si>
    <t>O15007400002</t>
  </si>
  <si>
    <t>00099021001 DEPOSITO DE EFECTIVO, DEPOSITANTE: MARY SUSAN QUISPE TICONA, CONCEPTO: DEVOLUCION DE SALARIO, CUENTA DE DEPOSITO: CUENTA UNICA DEL TESORO</t>
  </si>
  <si>
    <t>O15007980002</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</si>
  <si>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</si>
  <si>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</si>
  <si>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</si>
  <si>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</si>
  <si>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</si>
  <si>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</si>
  <si>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O15010550002</t>
  </si>
  <si>
    <t>00099021001 DEPOSITO DE EFECTIVO, DEPOSITANTE: MARTHA SARA GIRON MESA, CONCEPTO: DEVOLUCIÓN DE HABERES DEL MES DE ABRIL 2017, CUENTA DE DEPOSITO: CUENTA UNICA DEL TESORO</t>
  </si>
  <si>
    <t>O15010800002</t>
  </si>
  <si>
    <t>O15011160002</t>
  </si>
  <si>
    <t>00099021001 DEPOSITO DE EFECTIVO, DEPOSITANTE: BPE - II ""CNL. OSCAR MOSCOSO"", CONCEPTO: POR RETENCIÓN DEL 8%, CUENTA DE DEPOSITO: CUENTA UNICA DEL TESORO</t>
  </si>
  <si>
    <t>O15011270002</t>
  </si>
  <si>
    <t>00099021001 DEPOSITO DE EFECTIVO, DEPOSITANTE: BPE-II "CNL. OSCAR MOSCOSO", CONCEPTO: POR RETENCION DEL 8 %, CUENTA DE DEPOSITO: CUENTA UNICA DEL TESORO</t>
  </si>
  <si>
    <t>O15011620002</t>
  </si>
  <si>
    <t>00099021001 DEPOSITO DE EFECTIVO, DEPOSITANTE: RODOLFO VIOREL CABRERA, CONCEPTO: DEVOLUCION DE RECURSOS POR EXCESO DE CONSUMO TELEFONIA CEL-DICIEMBRE 2016, CUENTA DE DEPOSITO: CUENTA UNICA DEL TESORO</t>
  </si>
  <si>
    <t>O15011890002</t>
  </si>
  <si>
    <t>00526012001 DEPOSITO DE EFECTIVO, DEPOSITANTE: KARLA MARIBEL CANAVIRI GOMEZ - BOLIVIA TV, CONCEPTO: DEVOLUCIÓN, CUENTA DE DEPOSITO: CUENTA UNICA DEL TESORO</t>
  </si>
  <si>
    <t>B15014690002</t>
  </si>
  <si>
    <t>00099021001 DEP.DE CHEQ.AJENOS,RET.DE CAM.,CONCEPTO: LOPEZ LOPEZ LUIS ALBERTO,DEP.: BANCO UNION S.A. , PROCEDENCIA: BANCO UNION S.A., CHEQUE: 148260, FECHA DE EMISION:15/05/2017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</si>
  <si>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</si>
  <si>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</si>
  <si>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</si>
  <si>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</si>
  <si>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O15015000002</t>
  </si>
  <si>
    <t>00099021001 DEPOSITO DE EFECTIVO, DEPOSITANTE: WILLAMS DAVILA SALCEDO, CONCEPTO: DOBLE PERCEPCION, CUENTA DE DEPOSITO: CUENTA UNICA DEL TESORO</t>
  </si>
  <si>
    <t>O15015680002</t>
  </si>
  <si>
    <t>00099021001 DEPOSITO DE EFECTIVO, DEPOSITANTE: IRENE BALLADARES VELASQUEZ, CONCEPTO: DEVOLUCION AL SENASIR (COACTIVO SOCIAL), CUENTA DE DEPOSITO: CUENTA UNICA DEL TESORO</t>
  </si>
  <si>
    <t>O15016010002</t>
  </si>
  <si>
    <t>00099021001 DEPOSITO DE EFECTIVO, DEPOSITANTE: EDGAR Z. MAMANI VASQUEZ, CONCEPTO: RETENCION POR RECIBO DE CAMBIO DE DESTINO, CUENTA DE DEPOSITO: CUENTA UNICA DEL TESORO</t>
  </si>
  <si>
    <t>B15018680002</t>
  </si>
  <si>
    <t>00099021001 DEP.DE CHEQ.AJENOS,RET.DE CAM.,CONCEPTO: DEVOLUCION DE PASAJES NO UTILIZADO GESTION 2016,DEP.: BOLIVIANA DE AVIACION , PROCEDENCIA: BANCO UNION S.A., CHEQUE: 7559, FECHA DE EMISION:26/04/2017</t>
  </si>
  <si>
    <t>B15019160002</t>
  </si>
  <si>
    <t>00099021001 DEP.DE CHEQ.AJENOS,RET.DE CAM.,CONCEPTO: REEMBOLSO POR INCAPACIDAD DE CAJA DE SALUD CORDES A LA ATT,DEP.: CAJA DE SALUD "CORDES" , PROCEDENCIA: BANCO UNION S.A., CHEQUE: 4197, FECHA DE EMISION:04/05/2017</t>
  </si>
  <si>
    <t>O15019010002</t>
  </si>
  <si>
    <t>00099021001 DEPOSITO DE EFECTIVO, DEPOSITANTE: NORAH INÉS FLORES PINTO - ADEMAF, CONCEPTO: REVERSIÓN C-31 N°31, 44, 19, 68 POR CONCEPTO EN TELEFONÍA CORRESPONDIENTE A DICIEMBRE 2016, CUENTA DE DEPOSITO: CUENTA UNICA DEL TESORO</t>
  </si>
  <si>
    <t>O15020480002</t>
  </si>
  <si>
    <t>00266022001 DEPOSITO DE EFECTIVO, DEPOSITANTE: YESSICA AMANDA ARCE PAREDES, CONCEPTO: DEVOLUCION DE DINERO POR COMPRA DE SOAT PARA MOVILIDAD CORRESPONDIENTE A LIC OSWALDO CLAVIJO P., CUENTA DE DEPOSITO: CUENTA UNICA DEL TESORO</t>
  </si>
  <si>
    <t>O15020540002</t>
  </si>
  <si>
    <t>00035011104 DEPOSITO DE EFECTIVO, DEPOSITANTE: MINISTERIO DE ECONOMIA Y FINANZAS PUBLICAS, CONCEPTO: POR LA VENTA DE PUBLICACIONES IMPRESAS "MEMORIA MARX VIVE", CUENTA DE DEPOSITO: CUENTA UNICA DEL TESORO</t>
  </si>
  <si>
    <t>O15020760002</t>
  </si>
  <si>
    <t>00212082004 DEPOSITO DE EFECTIVO, DEPOSITANTE: LUCAS JUSTO TICONA MEDINA - INRA, CONCEPTO: DEVOLUCIÓN, CUENTA DE DEPOSITO: CUENTA UNICA DEL TESORO</t>
  </si>
  <si>
    <t>O15020890002</t>
  </si>
  <si>
    <t>00099021001 DEPOSITO DE EFECTIVO, DEPOSITANTE: PORFIDIA BEATRIZ HERNANI DORADO CI:3448644 LP, CONCEPTO: DEPÓSITO CONCEPTO PASAJES PREV 2822, CUENTA DE DEPOSITO: CUENTA UNICA DEL TESORO</t>
  </si>
  <si>
    <t>O15021010002</t>
  </si>
  <si>
    <t>00099021001 DEPOSITO DE EFECTIVO, DEPOSITANTE: MARTHA GUTIERREZ QUISPE, CONCEPTO: DEVOLUCION DE COBRO INDEBIDO, CUENTA DE DEPOSITO: CUENTA UNICA DEL TESORO</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</si>
  <si>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</si>
  <si>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</si>
  <si>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</si>
  <si>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</si>
  <si>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</si>
  <si>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</si>
  <si>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</si>
  <si>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</si>
  <si>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</si>
  <si>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</si>
  <si>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B15023530002</t>
  </si>
  <si>
    <t>00099021001 DEP.DE CHEQ.AJENOS,RET.DE CAM.,CONCEPTO: PAGO INCAPACIDADES TEMPORALES (REEMBOLSO) MINISTERIO DE ECONOMÍA Y FINANZAS PÚBLICAS,DEP.: CAJA NACIONAL DE SALUD , PROCEDENCIA: BANCO UNION S.A., CHEQUE: 12953,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</si>
  <si>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</si>
  <si>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</si>
  <si>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</si>
  <si>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</si>
  <si>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</si>
  <si>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</si>
  <si>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</si>
  <si>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</si>
  <si>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</si>
  <si>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</si>
  <si>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</si>
  <si>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</si>
  <si>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</si>
  <si>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</si>
  <si>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</si>
  <si>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</si>
  <si>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</si>
  <si>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</si>
  <si>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</si>
  <si>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</si>
  <si>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</si>
  <si>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</si>
  <si>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</si>
  <si>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</si>
  <si>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B15023690002</t>
  </si>
  <si>
    <t>00099021001 DEP.DE CHEQ.AJENOS,RET.DE CAM.,CONCEPTO: REVERSION SALDOS NO EJECUTADOS POR GASTOS VARIOS UNIDADES MILITARES,DEP.: MINISTERIO DE DEFENSA , PROCEDENCIA: BANCO UNION S.A., CHEQUE: 18693, FECHA DE EMISION:12/05/2017</t>
  </si>
  <si>
    <t>B15023700002</t>
  </si>
  <si>
    <t>00099021001 DEP.DE CHEQ.AJENOS,RET.DE CAM.,CONCEPTO: PAGO INCAPACIDADES TEMPORALES (REEMBOLSO) MINISTERIO DE ECONOMÍA Y FINANZAS PÚBLICAS,DEP.: CAJA NACIONAL DE SALUD , PROCEDENCIA: BANCO UNION S.A., CHEQUE: 12956, FECHA DE EMISION:17/05/2017</t>
  </si>
  <si>
    <t>O15023230002</t>
  </si>
  <si>
    <t>00099021001 DEPOSITO DE EFECTIVO, DEPOSITANTE: BPE - II ""CNL. O. MOSCOSO"", CONCEPTO: RETENCIÓN DEL 8%, CUENTA DE DEPOSITO: CUENTA UNICA DEL TESORO</t>
  </si>
  <si>
    <t>O15023260002</t>
  </si>
  <si>
    <t>00099021001 DEPOSITO DE EFECTIVO, DEPOSITANTE: ASFI-ARIEL IBSEN BARRIENTOS CANEDO, CONCEPTO: DEVOLUCION DE VIATICOS, CUENTA DE DEPOSITO: CUENTA UNICA DEL TESORO</t>
  </si>
  <si>
    <t>00526012001 DEPOSITO DE EFECTIVO, DEPOSITANTE: HUGO HAROLD MACHICADO, CONCEPTO: DEVOLUCION PASAJES,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</si>
  <si>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</si>
  <si>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</si>
  <si>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</si>
  <si>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</si>
  <si>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</si>
  <si>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</si>
  <si>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B15026630002</t>
  </si>
  <si>
    <t>00099021001 DEP.DE CHEQ.AJENOS,RET.DE CAM.,CONCEPTO: PAGO INCAPACIDADES TEMPORALES ( REEMBOLSO ) MINISTERIO DE ECONOMIA FINANZAS PUBLICAS,DEP.: CAJA NACIONAL DE SALUD , PROCEDENCIA: BANCO UNION S.A., CHEQUE: 12957, FECHA DE EMISION:17/05/2017</t>
  </si>
  <si>
    <t>B15027730002</t>
  </si>
  <si>
    <t>00070011102 DEP.DE CHEQ.AJENOS,RET.DE CAM.,CONCEPTO: DESCUENTOS - ABRIL 2017 (VARIOS),DEP.: METPS , PROCEDENCIA: BANCO UNION S.A., CHEQUE: 8110, FECHA DE EMISION:17/05/2017</t>
  </si>
  <si>
    <t>O15026370002</t>
  </si>
  <si>
    <t>00099021001 DEPOSITO DE EFECTIVO, DEPOSITANTE: MARIA ELENA URQUIDI SILVA, CONCEPTO: DOBLE PERCEPCION, CUENTA DE DEPOSITO: CUENTA UNICA DEL TESORO</t>
  </si>
  <si>
    <t>O15027520002</t>
  </si>
  <si>
    <t>00099021001 DEPOSITO DE EFECTIVO, DEPOSITANTE: PEDRO JAVIER SOLIZ HERBAS, CONCEPTO: DEVOLUCION DE FONDOS EN AVANCE, CUENTA DE DEPOSITO: CUENTA UNICA DEL TESORO</t>
  </si>
  <si>
    <t>O15027660002</t>
  </si>
  <si>
    <t>00099021001 DEPOSITO DE EFECTIVO, DEPOSITANTE: AGUILAR Y ASOCIADOS SRL, CONCEPTO: CANCELACIÓN IMPORTE ADEUDADO SEGÚN INFORME UAICOM N° 002/2016,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</si>
  <si>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</si>
  <si>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</si>
  <si>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</si>
  <si>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</si>
  <si>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</si>
  <si>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</si>
  <si>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</si>
  <si>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</si>
  <si>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</si>
  <si>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</si>
  <si>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O15029240002</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</si>
  <si>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</si>
  <si>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</si>
  <si>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</si>
  <si>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</si>
  <si>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</si>
  <si>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</si>
  <si>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</si>
  <si>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</si>
  <si>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</si>
  <si>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</si>
  <si>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</si>
  <si>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</si>
  <si>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B15031310002</t>
  </si>
  <si>
    <t>00342012001 DEP.DE CHEQ.AJENOS,RET.DE CAM.,CONCEPTO: DEVOLUCION PASAJES C-31 N° 656,DEP.: A.E.V. REGIONAL PANDO , PROCEDENCIA: BANCO UNION S.A., CHEQUE: 867, FECHA DE EMISION:04/05/2017</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</si>
  <si>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</si>
  <si>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</si>
  <si>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</si>
  <si>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</si>
  <si>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O15032920002</t>
  </si>
  <si>
    <t>00099021001 DEPOSITO DE EFECTIVO, DEPOSITANTE: PRIMO TERRAZAS ARMIJO CI. 4393691 CBBA., CONCEPTO: REVERSION, CUENTA DE DEPOSITO: CUENTA UNICA DEL TESORO</t>
  </si>
  <si>
    <t>O15035920002</t>
  </si>
  <si>
    <t>00099021001 DEPOSITO DE EFECTIVO, DEPOSITANTE: FELIX GUTIERREZ QUISPE, CONCEPTO: DEVOLUCION DE HABER DE MARZO (DOBLE PERCEPCION), CUENTA DE DEPOSITO: CUENTA UNICA DEL TESORO</t>
  </si>
  <si>
    <t>B15035470002</t>
  </si>
  <si>
    <t>00099021001 DEP.DE CHEQ.AJENOS,RET.DE CAM.,CONCEPTO: DURAN FLORES MANUEL,DEP.: BANCO UNION S.A. , PROCEDENCIA: BANCO UNION S.A., CHEQUE: 148269, FECHA DE EMISION:22/05/2017</t>
  </si>
  <si>
    <t>O15036170002</t>
  </si>
  <si>
    <t>00099021001 DEPOSITO DE EFECTIVO, DEPOSITANTE: MARIA ELENA QUISBERT LAZO, CONCEPTO: DEVOLUCION SUELDO MARZO Y ABRIL 2017, CUENTA DE DEPOSITO: CUENTA UNICA DEL TESORO</t>
  </si>
  <si>
    <t>O15036960002</t>
  </si>
  <si>
    <t>00099021001 DEPOSITO DE EFECTIVO, DEPOSITANTE: FRANCISCO QUISPE CAHUAYA, CONCEPTO: POR COMBUSTIBLE CORRESPONDIENTE AL MES DE ABRIL DE LA GESTION 2017, CUENTA DE DEPOSITO: CUENTA UNICA DEL TESORO</t>
  </si>
  <si>
    <t>O15035090002</t>
  </si>
  <si>
    <t>O15035390002</t>
  </si>
  <si>
    <t>00580012001 DEPOSITO DE EFECTIVO, DEPOSITANTE: FLORENCIO CONDORI QUISPE, CONCEPTO: DEVOLUCIÓN EN PAGO EN EXCESO CORRESPONDIENTE A AGUINALDO DE LA GESTIÓN 2014,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</si>
  <si>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</si>
  <si>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</si>
  <si>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O15036500002</t>
  </si>
  <si>
    <t>00099021001 DEPOSITO DE EFECTIVO, DEPOSITANTE: SR. JUAN JIMENEZ TORREZ, CONCEPTO: DOBLE PERCEPCION, CUENTA DE DEPOSITO: CUENTA UNICA DEL TESORO</t>
  </si>
  <si>
    <t>O15037110002</t>
  </si>
  <si>
    <t>00099021001 DEPOSITO DE EFECTIVO, DEPOSITANTE: DAVID HERRERA ARREDONDO, CONCEPTO: REVERSIÓN POR CONSUMO DE ENERGÍA ELECTRICA, CUENTA DE DEPOSITO: CUENTA UNICA DEL TESORO</t>
  </si>
  <si>
    <t>B15040310002</t>
  </si>
  <si>
    <t>00582012001 DEP.DE CHEQ.AJENOS,RET.DE CAM.,CONCEPTO: PAGO INCAPACIDAD TEMPORAL DEL PERSONAL EBA-SEDEM CORRESPONDIENTE MES ENERO 2016,DEP.: CAJA DE SALUD DE CAMINOS Y R.A. , PROCEDENCIA: BANCO UNION S.A., CHEQUE: 7254, FECHA DE EMISION:22/05/2017</t>
  </si>
  <si>
    <t>B15040470002</t>
  </si>
  <si>
    <t>00513022001 DEP.DE CHEQ.AJENOS,RET.DE CAM.,CONCEPTO: DEVOLUCION DE SALDOS,DEP.: YPFB , PROCEDENCIA: BANCO UNION S.A., CHEQUE: 4405, FECHA DE EMISION:18/05/2017</t>
  </si>
  <si>
    <t>B15040480002</t>
  </si>
  <si>
    <t>00513022001 DEP.DE CHEQ.AJENOS,RET.DE CAM.,CONCEPTO: DEVOLUCION SALDOS,DEP.: YPFB , PROCEDENCIA: BANCO UNION S.A., CHEQUE: 4385, FECHA DE EMISION:04/05/2017</t>
  </si>
  <si>
    <t>B15040490002</t>
  </si>
  <si>
    <t>00513022001 DEP.DE CHEQ.AJENOS,RET.DE CAM.,CONCEPTO: DEVOLUCION SALDOS,DEP.: YPFB , PROCEDENCIA: BANCO UNION S.A., CHEQUE: 4406, FECHA DE EMISION:18/05/2017</t>
  </si>
  <si>
    <t>O15039340002</t>
  </si>
  <si>
    <t>00099021001 DEPOSITO DE EFECTIVO, DEPOSITANTE: EMILIO ALANOCA ARGOLLO, CONCEPTO: DOBLE PERCEPCION, CUENTA DE DEPOSITO: CUENTA UNICA DEL TESORO</t>
  </si>
  <si>
    <t>O15039920002</t>
  </si>
  <si>
    <t>00099021001 DEPOSITO DE EFECTIVO, DEPOSITANTE: ARACELY LANZA CRUZ, CONCEPTO: DUODÉCIMAS DE AGUINALDO, CUENTA DE DEPOSITO: CUENTA UNICA DEL TESORO</t>
  </si>
  <si>
    <t>O15040370002</t>
  </si>
  <si>
    <t>00099021001 DEPOSITO DE EFECTIVO, DEPOSITANTE: ANA MARIA PEREYRA GALVAN, CONCEPTO: REVERSIÓN BOLETA MARZO, CUENTA DE DEPOSITO: CUENTA UNICA DEL TESORO</t>
  </si>
  <si>
    <t>O15040630002</t>
  </si>
  <si>
    <t>00099021001 DEPOSITO DE EFECTIVO, DEPOSITANTE: CIRILO ALVARADO VELA C.I. 353560 LP., CONCEPTO: DOBLE PERCEPCION,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</si>
  <si>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</si>
  <si>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</si>
  <si>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</si>
  <si>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</si>
  <si>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O15041560002</t>
  </si>
  <si>
    <t>00526012001 DEPOSITO DE EFECTIVO, DEPOSITANTE: MIGUEL ANGEL VELEZ, CONCEPTO: RETENCION POR ARREGLO DE SILLA, CUENTA DE DEPOSITO: CUENTA UNICA DEL TESORO</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</si>
  <si>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</si>
  <si>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</si>
  <si>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</si>
  <si>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</si>
  <si>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</si>
  <si>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</si>
  <si>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</si>
  <si>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</si>
  <si>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</si>
  <si>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</si>
  <si>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</si>
  <si>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</si>
  <si>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</si>
  <si>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</si>
  <si>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</si>
  <si>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</si>
  <si>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</si>
  <si>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</si>
  <si>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O15043810002</t>
  </si>
  <si>
    <t>00099021001 DEPOSITO DE EFECTIVO, DEPOSITANTE: EUSEBIA LUCIA LOPEZ APAZA, CONCEPTO: PAGOS EN EXCESO POR CONCEPTO DE BONO, CUENTA DE DEPOSITO: CUENTA UNICA DEL TESORO</t>
  </si>
  <si>
    <t>O15043860002</t>
  </si>
  <si>
    <t>00099021001 DEPOSITO DE EFECTIVO, DEPOSITANTE: MIN.DE EDUCACION - NELIDA VELASCO VASQUEZ, CONCEPTO: DEVOLUCION DE HABERES MES DE MARZO, CUENTA DE DEPOSITO: CUENTA UNICA DEL TESORO</t>
  </si>
  <si>
    <t>O15043940002</t>
  </si>
  <si>
    <t>00099021001 DEPOSITO DE EFECTIVO, DEPOSITANTE: ARNOLD R. GUARACHI TABOADA, CONCEPTO: REVERSION DE DINERO POR COMISION, CUENTA DE DEPOSITO: CUENTA UNICA DEL TESORO</t>
  </si>
  <si>
    <t>O15044410002</t>
  </si>
  <si>
    <t>00099021001 DEPOSITO DE EFECTIVO, DEPOSITANTE: JORGE A. QUINO ESPEJO, CONCEPTO: PAGO POR CONCEPTO DE MULTA,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</si>
  <si>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</si>
  <si>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</si>
  <si>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</si>
  <si>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</si>
  <si>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</si>
  <si>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</si>
  <si>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</si>
  <si>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</si>
  <si>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</si>
  <si>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</si>
  <si>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</si>
  <si>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</si>
  <si>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</si>
  <si>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</si>
  <si>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</si>
  <si>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</si>
  <si>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</si>
  <si>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</si>
  <si>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</si>
  <si>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</si>
  <si>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</si>
  <si>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</si>
  <si>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</si>
  <si>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</si>
  <si>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</si>
  <si>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</si>
  <si>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O15045130002</t>
  </si>
  <si>
    <t>00099021001 DEPOSITO DE EFECTIVO, DEPOSITANTE: WALTER CASTAÑARES VILLARROEL, CONCEPTO: DOBLE PERCEPCION, CUENTA DE DEPOSITO: CUENTA UNICA DEL TESORO</t>
  </si>
  <si>
    <t>O15045720002</t>
  </si>
  <si>
    <t>00201032001 DEPOSITO DE EFECTIVO, DEPOSITANTE: ADEMAF-KRELIA BORJA CALVO, CONCEPTO: ADEMAF DEVOLUCION DE FONDOS EN AVANCE AL PREVENTIVO N° 155, CUENTA DE DEPOSITO: CUENTA UNICA DEL TESORO</t>
  </si>
  <si>
    <t>O15045750002</t>
  </si>
  <si>
    <t>O15047310002</t>
  </si>
  <si>
    <t>00099021001 DEPOSITO DE EFECTIVO, DEPOSITANTE: BONIFACIO CALLIZAYA CALLE, CONCEPTO: DOBLE PERCEPCION, CUENTA DE DEPOSITO: CUENTA UNICA DEL TESORO</t>
  </si>
  <si>
    <t>O15047810002</t>
  </si>
  <si>
    <t>00099021001 DEPOSITO DE EFECTIVO, DEPOSITANTE: JORGE HUANCA QUEVEDO, CONCEPTO: DOBLE PERCEPCION, CUENTA DE DEPOSITO: CUENTA UNICA DEL TESORO</t>
  </si>
  <si>
    <t>O15047830002</t>
  </si>
  <si>
    <t>00016011101 DEPOSITO DE EFECTIVO, DEPOSITANTE: MINISTERIO DE EDUCACION-LUCIA HERRERA VELASQUEZ, CONCEPTO: DEVOLUCION SALDO PASAJES,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</si>
  <si>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</si>
  <si>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</si>
  <si>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B15051730002</t>
  </si>
  <si>
    <t>00099021001 DEP.DE CHEQ.AJENOS,RET.DE CAM.,CONCEPTO: REEMBOLSO SUBSIDIO ENFERMEDAD ABRIL 2017,DEP.: CAJA DE SALUD DE LA BANCA PRIVADA , PROCEDENCIA: BANCO NACIONAL DE BOLIVIA S.A., CHEQUE: 6348056, FECHA DE EMISION:15/05/2017</t>
  </si>
  <si>
    <t>O15051300002</t>
  </si>
  <si>
    <t>00099021001 DEPOSITO DE EFECTIVO, DEPOSITANTE: MINISTERIO DE EDUCACION-WALDO PEREZ MARCA, CONCEPTO: DEVOLUCION DE HABERES DEL MES DE MARZO 2017,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</si>
  <si>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</si>
  <si>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</si>
  <si>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</si>
  <si>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</si>
  <si>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O15052140002</t>
  </si>
  <si>
    <t>00099021001 DEPOSITO DE EFECTIVO, DEPOSITANTE: SONIA JUANA LIMA VDA VERA, CONCEPTO: SENASIR PORCOBRO INDEBIDO N°010/2017,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</si>
  <si>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</si>
  <si>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</si>
  <si>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</si>
  <si>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</si>
  <si>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O15053130002</t>
  </si>
  <si>
    <t>00099021001 DEPOSITO DE EFECTIVO, DEPOSITANTE: ILLIMANI DE COMUNICACIONES S.A., CONCEPTO: PAGO EN DEMASIA GESTION 2016, CUENTA DE DEPOSITO: CUENTA UNICA DEL TESORO</t>
  </si>
  <si>
    <t>O15053480002</t>
  </si>
  <si>
    <t>00099021001 DEPOSITO DE EFECTIVO, DEPOSITANTE: ERCILIA CRISTINA LUQUE GUMIEL, CONCEPTO: DOBLE PERCEPCION,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</si>
  <si>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</si>
  <si>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</si>
  <si>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</si>
  <si>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</si>
  <si>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</si>
  <si>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</si>
  <si>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O15055160002</t>
  </si>
  <si>
    <t>O15055350002</t>
  </si>
  <si>
    <t>00099021001 DEPOSITO DE EFECTIVO, DEPOSITANTE: NELY ESTELA LUCANA ARUQUIPA, CONCEPTO: COBRO INDEBIDO DE HABERES DE MARZO 2017, CUENTA DE DEPOSITO: CUENTA UNICA DEL TESORO</t>
  </si>
  <si>
    <t>O15056610002</t>
  </si>
  <si>
    <t>00020011103 DEPOSITO DE EFECTIVO, DEPOSITANTE: CARLOS ALBERTO DEBRECZENI THOMAS, CONCEPTO: REVERSION PASAJES; PREVENTIVO 2797/17; N° CARGO DE CUENTA, CUENTA DE DEPOSITO: CUENTA UNICA DEL TESORO</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</si>
  <si>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</si>
  <si>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</si>
  <si>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</si>
  <si>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</si>
  <si>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</si>
  <si>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</si>
  <si>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O15059450002</t>
  </si>
  <si>
    <t>00099021001 DEPOSITO DE EFECTIVO, DEPOSITANTE: LUCIA GABRIELA MOLLERICONA ALARCON, CONCEPTO: DEVOLUCION DE PASAJES TERRESTRES, CUENTA DE DEPOSITO: CUENTA UNICA DEL TESORO</t>
  </si>
  <si>
    <t>O15060120002</t>
  </si>
  <si>
    <t>00291012002 DEPOSITO DE EFECTIVO, DEPOSITANTE: VICTOR FERNANDO MOLINA GALVAN, CONCEPTO: REPOSICION DE CREDENCIAL ABC, CUENTA DE DEPOSITO: CUENTA UNICA DEL TESORO</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</si>
  <si>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</si>
  <si>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</si>
  <si>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</si>
  <si>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</si>
  <si>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O15061410002</t>
  </si>
  <si>
    <t>00099021001 DEPOSITO DE EFECTIVO, DEPOSITANTE: OTILIA H. CONDORI CUNO (HIJA), CONCEPTO: IMPORTE POR COBRO INDEBIDO DE CUNO CANAZA LOLA (Q.E.P.D.), CUENTA DE DEPOSITO: CUENTA UNICA DEL TESORO</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</si>
  <si>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</si>
  <si>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</si>
  <si>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</si>
  <si>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</si>
  <si>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O15063350002</t>
  </si>
  <si>
    <t>00591012001 DEPOSITO DE EFECTIVO, DEPOSITANTE: SERVICIOS COPABOL S.A., CONCEPTO: PAGO DE AGUA, CUENTA DE DEPOSITO: CUENTA UNICA DEL TESORO</t>
  </si>
  <si>
    <t>O15063360002</t>
  </si>
  <si>
    <t>O15063370002</t>
  </si>
  <si>
    <t>00099021001 DEPOSITO DE EFECTIVO, DEPOSITANTE: MARIA TERESA PILCOMAYO GONZALES, CONCEPTO: DOBLE PERCEPCIÓN, CUENTA DE DEPOSITO: CUENTA UNICA DEL TESORO</t>
  </si>
  <si>
    <t>O15064480002</t>
  </si>
  <si>
    <t>00099021001 DEPOSITO DE EFECTIVO, DEPOSITANTE: RUPERTO CHURATA MAMANI, CONCEPTO: DEVOLUCION POR COBRO INDEBIDO,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</si>
  <si>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</si>
  <si>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</si>
  <si>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</si>
  <si>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</si>
  <si>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</si>
  <si>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</si>
  <si>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</si>
  <si>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</si>
  <si>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</si>
  <si>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</si>
  <si>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</si>
  <si>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</si>
  <si>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O15066180002</t>
  </si>
  <si>
    <t>00046024204 DEPOSITO DE EFECTIVO, DEPOSITANTE: PEDRO VICTOR PEÑALOZA MEDINA, CONCEPTO: DEVOLUCIÓN DE PASAJES, CUENTA DE DEPOSITO: CUENTA UNICA DEL TESORO</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</si>
  <si>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</si>
  <si>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</si>
  <si>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S08865920003</t>
  </si>
  <si>
    <t>'TRANSFERENCIA DE FONDOS||S/G. NOTA CITE: MEFP/VTCP/DGPOT/UPCFTGN/TR-N°857/2017 DE LA FECHA, DEL MIN.DE ECONOMIA Y FINANZAS PUBLICAS.(HRE-TSO-2195). DEBITO DE LA LIBRETA N°00099021001, REPOSICION UTILES DE ESCRITORIO.</t>
  </si>
  <si>
    <t>G04361050004</t>
  </si>
  <si>
    <t>VENTA DE DIVISAS CON TRANSFERENCIA DE FONDOS A SOLICITUD DE SERVICIO DESARROLLO EMPRESAS PUBLICAS PRODUCTIVAS SEGUN SOLICITUD 2182 REF: TRANSFERENCIA AL EXTERIOR A LA COOPERATIVA DE TRABAJO COOP-SOL LIMITADA, POR LA PROVISION DE MATERIAL APICOLA PARA 5000 COLMENAS, POR USD. 392.680 A T/C 6.96 EQUIVA LIB. 00132069201 SEDEM - PROMIEL - FINPRO - CHUQUISACA</t>
  </si>
  <si>
    <t>G04376310005</t>
  </si>
  <si>
    <t>VENTA DE DIVISAS CON TRANSFERENCIA DE FONDOS A SOLICITUD DE MINISTERIO DE GOBIERNO SEGUN SOLICITUD 2183 REF: PAGO DE HABERES DE AGREGADOS DE LA POLICIA BOLIVIANA EN EL EXTERIOR, CORRESPONDIENTE AL MES DE MARZO 2017 (CUENTAS EXTRANJERAS). LIB. 00099021001 TGN-RECURSOS ORDINARIOS (3987)</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</si>
  <si>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</si>
  <si>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</si>
  <si>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J03228630002</t>
  </si>
  <si>
    <t>A:00099021001 El concepto de la mencionada operacion, corresponde a la transferencia de comisiones al FONDESIF por administracion del Fideicomiso Programa de Reconversion Productiva y Comercial TGN 9 por el mes de Abril de 2017.</t>
  </si>
  <si>
    <t>J03228640002</t>
  </si>
  <si>
    <t>A:00099021001 El concepto de la mencionada operacion corresponde a la transferencia de capital por el mes de Abril/2017, de Cooperativa Sudamerica al TGN.</t>
  </si>
  <si>
    <t>Q08330880002</t>
  </si>
  <si>
    <t>NUMERO DE LIBRETA CUT: 3440108001 OPERACIÓN E18 TRANSFERENCIA DEL SISTEMA FINANCIERO POR CUENTA DE TERCEROS A LA CUT INSTITUTO PLURINACIONAL DE ESTUDIOS DE LENGUAS Y CULTURAS</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</si>
  <si>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</si>
  <si>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</si>
  <si>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</si>
  <si>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</si>
  <si>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</si>
  <si>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</si>
  <si>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</si>
  <si>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</si>
  <si>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</si>
  <si>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</si>
  <si>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</si>
  <si>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</si>
  <si>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</si>
  <si>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</si>
  <si>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</si>
  <si>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</si>
  <si>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</si>
  <si>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</si>
  <si>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</si>
  <si>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</si>
  <si>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</si>
  <si>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</si>
  <si>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</si>
  <si>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</si>
  <si>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</si>
  <si>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</si>
  <si>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</si>
  <si>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</si>
  <si>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S08872970004</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</si>
  <si>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</si>
  <si>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</si>
  <si>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J03229990001</t>
  </si>
  <si>
    <t>De: 00099021001 Transferencia de recursos para la ejecucion del Proyecto Multiple Misicuni del Departamento de Cochabamba, segun nota CITE: EM.GG.280/2017 de la Empresa Misicuni.</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</si>
  <si>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</si>
  <si>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</si>
  <si>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</si>
  <si>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</si>
  <si>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</si>
  <si>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</si>
  <si>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</si>
  <si>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</si>
  <si>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</si>
  <si>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</si>
  <si>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G04442850004</t>
  </si>
  <si>
    <t>VENTA DE DIVISAS A SOLICITUD DE YACIMIENTOS PETROLIFEROS FISCALES BOLIVIANOS SEGUN SOLICITUD 2261 REF: PAGO A YPFB TRANSPORTE S.A. SERVICIO DE TRANSPORTE POR POLIDUCTOS LIB. 00513012004 LBP-YPFB-UNICOMERCIAL (4030005415/1-2188907)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</si>
  <si>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</si>
  <si>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</si>
  <si>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</si>
  <si>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</si>
  <si>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</si>
  <si>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</si>
  <si>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</si>
  <si>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</si>
  <si>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S08875100002</t>
  </si>
  <si>
    <t>||TRANSFERENCIA DE FONDOS S/G. FORMUALRIO CITE: BUN0334/17 DE LA FECHA.(HRE-TSO-2017-2525), DEVOLUCION SALDOS NO EJECUTADOS EN LA GESTION/2016 PROYECTO MANEJO INTEGRAL DE RECURSOS HIDRICOS EN MICROCUENCAS. A SOLIC. GOB.AUT.MCPAL.TOMINA, LIBRETA NO.00086014406 MMAYA-PROY.PLAN INTERNAL.CUENCAS-SUECIA; BUN.</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</si>
  <si>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</si>
  <si>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</si>
  <si>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G04471350003</t>
  </si>
  <si>
    <t>PAGO A BID PRÉSTAMO 1020-SF-BO VCTO. 13-may-2017 POR CUENTA DE TGN , NTI. 009324 VALOR 12-may-2017 CAPITAL USD 40.478,11 INTERESES USD 17.650,92 CTA. 3987 CUENTA UNICA DEL TESORO-3987 LIB. 00099021001 REF.: COMISIONES BANCARIAS</t>
  </si>
  <si>
    <t>S08875870001</t>
  </si>
  <si>
    <t>||COBRO REEMBOLSO GASTOS DE COMUNICACION REF.: PAGO PRESTAMO BID 1020/SF-BO VCTO. 13-05-2017 DEL BANCO DE DESARROLLO PRODUCTIVO POR CUENTA DEL TGN LIBRETA 00099021001 TGN-RECURSOS ORDINARIOS-3987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</si>
  <si>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</si>
  <si>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</si>
  <si>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</si>
  <si>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</si>
  <si>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J03232390001</t>
  </si>
  <si>
    <t>De: 00099021001 Transferencia a requerimiento de la Empresa Misicuni con nota CITE: EM.GG.320/2017, para el pago de la Planilla N 28 del paquete N 1 de la Presa, Vertedero y Obras Subterraneas de la Contruccion de la Presa, Obras Anexas y Complementarias (Misicuni II) del Proyecto Multiple Misicuni.</t>
  </si>
  <si>
    <t>J03232400001</t>
  </si>
  <si>
    <t>De: 00660012005 Transferencia efectuada en virtud a las notas CITE: UNID./NAL./FINANZAS/DAF/OJ N 0070/2017 y MEFP/VPCF/DGCF/UCCF N 476/2017 del Organo Judicial y la DGCF respectivamente, por concepto de devolucion de depositos erroneos.</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</si>
  <si>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</si>
  <si>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</si>
  <si>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</si>
  <si>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</si>
  <si>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</si>
  <si>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</si>
  <si>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</si>
  <si>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G04497300003</t>
  </si>
  <si>
    <t>PAGO A BID PRÉSTAMO 17-CD-BO VCTO. 17-05-2017 POR CUENTA DE TGN COD. LIQ. 9355, VALOR 17-05-2017 CAPITAL CAD 21.197,53 INTERESES CAD 529,94 LIBRETA 00099021001 RECURSOS ORDINARIOS - 3987 REF.: COMISIONES BANCARIAS</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</si>
  <si>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</si>
  <si>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</si>
  <si>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</si>
  <si>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</si>
  <si>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</si>
  <si>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</si>
  <si>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</si>
  <si>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</si>
  <si>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S08879010001</t>
  </si>
  <si>
    <t>'COBRO POR´||COMISION TRANSFERENCIA AL EXTERIOR 0,10% S/USD737,484.- REEMB. GASTOS DE COMUNICACION BS220.- EMISION DE CBTE. CONTABLE BS50.- EN COMPLEMENTO A CBTE. S-0887895 CGO. LIB. 00087014201 MIN. DE COMUNICACION - PRONTIS - TRANSFERENCIA MOPSV</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</si>
  <si>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</si>
  <si>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</si>
  <si>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</si>
  <si>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</si>
  <si>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</si>
  <si>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</si>
  <si>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G04505190001</t>
  </si>
  <si>
    <t>COBRO COSTOS DE PAPELERIA POR REGULARIZACION DE TRANSFERENCIA DEL EXTERIOR POR ORDEN DE HULUDAO CITY STEEL PIPE INDUSTRIAL CO LTD LIB. 00513072001 YPFB - OPERACIONES G N R G D</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</si>
  <si>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</si>
  <si>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</si>
  <si>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</si>
  <si>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</si>
  <si>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</si>
  <si>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</si>
  <si>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</si>
  <si>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</si>
  <si>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</si>
  <si>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</si>
  <si>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Q08394830002</t>
  </si>
  <si>
    <t>NUMERO DE LIBRETA CUT: Cuenta Unica del Tesoro OPERACIÓN E18 TRANSFERENCIA DEL SISTEMA FINANCIERO POR CUENTA DE TERCEROS A LA CUT Devolucion de desembolsos CCG al TGN</t>
  </si>
  <si>
    <t>Q08394750002</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</si>
  <si>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</si>
  <si>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</si>
  <si>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</si>
  <si>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</si>
  <si>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</si>
  <si>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</si>
  <si>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</si>
  <si>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</si>
  <si>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</si>
  <si>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</si>
  <si>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S08881340002</t>
  </si>
  <si>
    <t>||PAGO A EXIMBANK CHINA POPUL PRESTAMO GCL 2016 (29) 599 VCTO. 26/05/2017 POR CUENTA DEL TGN, NTI. 009433 VALOR 22/05/2017 COMISION DE ADMINISTRACION RMY 1.750.000.- LIBRETA N 00099021001 RECURSOS ORDINARIOS-3987, REF.: COMISIONES BANCARIAS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</si>
  <si>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</si>
  <si>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</si>
  <si>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</si>
  <si>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</si>
  <si>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S08881280003</t>
  </si>
  <si>
    <t>||PAGO A LA CAF COMISION POR AVAL CFC003073 VCTO. 22-05-2017 POR CUENTA DEL TGN SEGÚN NOTA MEFP/VTCP/DGCP/UODP-415/2017 DE FECHA 22-05-2017 LIBRETA N00099021001 CUENTA UNICA DEL TESORO CTA 3987 REF.: COMISIONES BANCARIAS</t>
  </si>
  <si>
    <t>G04531210003</t>
  </si>
  <si>
    <t>PAGO A EXIMBANK CHINA POPUL PRÉSTAMO GCL 2016 (29) 599 VCTO. 26-may-2017 POR CUENTA DE TGN , NTI. 009433 VALOR 22-may-2017 COMISIONES RMY 1.750.000,00 CTA. 3987 CUENTA UNICA DEL TESORO-3987 REF.: COMISIONES BANCARIAS</t>
  </si>
  <si>
    <t>G04536320005</t>
  </si>
  <si>
    <t>VENTA DE DIVISAS CON TRANSFERENCIA DE FONDOS A SOLICITUD DE MINISTERIO DE GOBIERNO SEGUN SOLICITUD 2355 REF: PAGO DE HABERES DE AGREGADOS DE LA POLICIA BOLIVIANA EN EL EXTERIOR, CORRESPONDIENTE AL MES DE ABRIL 2017 (CUENTAS EXTRANJERAS). LIB. 00099021001 TGN-RECURSOS ORDINARIOS (3987)</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</si>
  <si>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</si>
  <si>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</si>
  <si>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</si>
  <si>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</si>
  <si>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</si>
  <si>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</si>
  <si>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</si>
  <si>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</si>
  <si>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</si>
  <si>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</si>
  <si>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</si>
  <si>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</si>
  <si>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</si>
  <si>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</si>
  <si>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</si>
  <si>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</si>
  <si>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</si>
  <si>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</si>
  <si>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</si>
  <si>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</si>
  <si>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</si>
  <si>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</si>
  <si>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G04568130003</t>
  </si>
  <si>
    <t>PROVISION DE FONDOS A SOLICITUD DE YACIMIENTOS PETROLIFEROS FISCALES BOLIVIANOS SEGUN SOLICITUD YPFB-0149-2017 REF: PAGO REGALIAS FEBRERO 2017 TGN LIB. 00099021001 TGN YPFB PARTICIPACION 6% PRODUCCIÓN BRUTA DE HIDROCARBUROS BOCA DE POZO</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</si>
  <si>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</si>
  <si>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</si>
  <si>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</si>
  <si>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</si>
  <si>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</si>
  <si>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</si>
  <si>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</si>
  <si>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</si>
  <si>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</si>
  <si>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</si>
  <si>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</si>
  <si>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</si>
  <si>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</si>
  <si>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</si>
  <si>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</si>
  <si>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</si>
  <si>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</si>
  <si>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</si>
  <si>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</si>
  <si>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</si>
  <si>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</si>
  <si>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S08887340004</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</si>
  <si>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</si>
  <si>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</si>
  <si>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</si>
  <si>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</si>
  <si>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</si>
  <si>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</si>
  <si>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</si>
  <si>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</si>
  <si>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</si>
  <si>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</si>
  <si>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</si>
  <si>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</si>
  <si>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</si>
  <si>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</si>
  <si>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S08891910002</t>
  </si>
  <si>
    <t>||TRANSFERENCIA DE FONDOS S/G. NOTA CITE:BUN0375/17 DE LA FECHA (HRE-TSO-2737), DEVOLUCION RECURSOS NO CANCELADOS A LA EMPRESA CONSTRSUCTORA DE LA OBRA - GAM SAN PEDRO. A SOLICITUD GOB.AUT.MCPAL.SAN PEDRO, LIBRETA 01754014107 M/N.; BUN.</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</si>
  <si>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</si>
  <si>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</si>
  <si>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</si>
  <si>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</si>
  <si>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</si>
  <si>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</si>
  <si>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</si>
  <si>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</si>
  <si>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</si>
  <si>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</si>
  <si>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B15067970002</t>
  </si>
  <si>
    <t>00290012001 DEP.DE CHEQ.AJENOS,RET.DE CAM.,CONCEPTO: BAJA C X C MARZO / 2017 - CAJA PETROLERA DE SALUD , C-31 SIP,DEP.: SERVICIO DE IMPUESTOS NACIONALES , PROCEDENCIA: BANCO UNION S.A., CHEQUE: 4428, FECHA DE EMISION:31/05/2017</t>
  </si>
  <si>
    <t>B15068020002</t>
  </si>
  <si>
    <t>00290012001 DEP.DE CHEQ.AJENOS,RET.DE CAM.,CONCEPTO: BAJA C X C ENE/2017 - CAJA PETROLERA DE SALUD, C-31 SIP,DEP.: SERVICIO DE IMPUESTOS NACIONALES , PROCEDENCIA: BANCO UNION S.A., CHEQUE: 4427, FECHA DE EMISION:31/05/2017</t>
  </si>
  <si>
    <t>B15068060002</t>
  </si>
  <si>
    <t>00290012001 DEP.DE CHEQ.AJENOS,RET.DE CAM.,CONCEPTO: DEP POR MULTAS Y ATRASOS, C-31 SIP N° 76,DEP.: SERVICIO DE IMPUESTOS NACIONALES , PROCEDENCIA: BANCO UNION S.A., CHEQUE: 4415, FECHA DE EMISION:24/05/2017</t>
  </si>
  <si>
    <t>B15068070002</t>
  </si>
  <si>
    <t>00290012001 DEP.DE CHEQ.AJENOS,RET.DE CAM.,CONCEPTO: DEP POR MUELTAS Y ATRASOS, C-31 SIP N° 79,DEP.: SERVICIO DE IMPUESTOS NACIONALES , PROCEDENCIA: BANCO UNION S.A., CHEQUE: 4418, FECHA DE EMISION:24/05/2017</t>
  </si>
  <si>
    <t>B15068100002</t>
  </si>
  <si>
    <t>00290012001 DEP.DE CHEQ.AJENOS,RET.DE CAM.,CONCEPTO: DESCUENTO POR MULTAS Y ATRASOS, C-31 SIP N° 84,DEP.: SERVICIO DE IMPUESTOS NACIONALES , PROCEDENCIA: BANCO UNION S.A., CHEQUE: 4413, FECHA DE EMISION:23/05/2017</t>
  </si>
  <si>
    <t>B15068120002</t>
  </si>
  <si>
    <t>00290012001 DEP.DE CHEQ.AJENOS,RET.DE CAM.,CONCEPTO: DEP POR REQUERIMIENTO N° BG-091140-0101 C-31 SIP N° 195,DEP.: SERVICIO DE IMPUESTOS NACIONALES , PROCEDENCIA: BANCO UNION S.A., CHEQUE: 4423, FECHA DE EMISION:25/05/2017</t>
  </si>
  <si>
    <t>B15068130002</t>
  </si>
  <si>
    <t>00290012001 DEP.DE CHEQ.AJENOS,RET.DE CAM.,CONCEPTO: DEP POR MULTAS Y ATRASOS C-31 SIP N° 81,DEP.: SERVICIO DE IMPUESTOS NACIONALES , PROCEDENCIA: BANCO UNION S.A., CHEQUE: 4421, FECHA DE EMISION:24/05/2017</t>
  </si>
  <si>
    <t>B15068150002</t>
  </si>
  <si>
    <t>00290012001 DEP.DE CHEQ.AJENOS,RET.DE CAM.,CONCEPTO: DEP POR DESCUENTOS Y ATRASOS - GDCBBA,DEP.: SERVICIO DE IMPUESTOS NACIONALES , PROCEDENCIA: BANCO UNION S.A., CHEQUE: 4416, FECHA DE EMISION:24/05/2017</t>
  </si>
  <si>
    <t>B15068180002</t>
  </si>
  <si>
    <t>00290012001 DEP.DE CHEQ.AJENOS,RET.DE CAM.,CONCEPTO: DEP POR ATRASOS DE CONSULTORES - GDLPZ I , C-31 SIP N° 78,DEP.: SERVICIO DE IMPUESTOS NACIONALES , PROCEDENCIA: BANCO UNION S.A., CHEQUE: 4417, FECHA DE EMISION:24/05/2017</t>
  </si>
  <si>
    <t>B15068210002</t>
  </si>
  <si>
    <t>00290012001 DEP.DE CHEQ.AJENOS,RET.DE CAM.,CONCEPTO: DEP POR MULTAS Y ATRASOS C-31 SIP N° 82,DEP.: SERVICIO DE IMPUESTOS NACIONALES , PROCEDENCIA: BANCO UNION S.A., CHEQUE: 4422, FECHA DE EMISION:24/05/2017</t>
  </si>
  <si>
    <t>B15068240002</t>
  </si>
  <si>
    <t>00290012001 DEP.DE CHEQ.AJENOS,RET.DE CAM.,CONCEPTO: DEP POR MULTAS Y ATRASOS PROYECTO MASI, C-31 SIP N° 80,DEP.: SERVICIO DE IMPUESTOS NACIONALES , PROCEDENCIA: BANCO UNION S.A., CHEQUE: 4424, FECHA DE EMISION:25/05/2017</t>
  </si>
  <si>
    <t>B15068320002</t>
  </si>
  <si>
    <t>00099021001 DEP.DE CHEQ.AJENOS,RET.DE CAM.,CONCEPTO: CHOQUE ARUQUIPA AGUSTIN,DEP.: BANCO UNIÓN S.A. , PROCEDENCIA: BANCO UNION S.A., CHEQUE: 148279, FECHA DE EMISION:01/06/2017</t>
  </si>
  <si>
    <t>O15067500002</t>
  </si>
  <si>
    <t>00099021001 DEPOSITO DE EFECTIVO, DEPOSITANTE: CESAR ROBERTO CAINZO RAMIREZ, CONCEPTO: DOBLE PERCEPCION, CUENTA DE DEPOSITO: CUENTA UNICA DEL TESORO</t>
  </si>
  <si>
    <t>O15067770002</t>
  </si>
  <si>
    <t>00099021001 DEPOSITO DE EFECTIVO, DEPOSITANTE: JOSE LUIS ALIAGA TORREZ, CONCEPTO: REVERSIÓN DE LA BOLETA DE HABER MENSUAL, CUENTA DE DEPOSITO: CUENTA UNICA DEL TESORO</t>
  </si>
  <si>
    <t>O15068220002</t>
  </si>
  <si>
    <t>00099021001 DEPOSITO DE EFECTIVO, DEPOSITANTE: FROILAN EDGAR MARQUEZ BRAVO, CONCEPTO: REVERSION PARCIAL, CUENTA DE DEPOSITO: CUENTA UNICA DEL TESORO</t>
  </si>
  <si>
    <t>O15068330002</t>
  </si>
  <si>
    <t>00099021001 DEPOSITO DE EFECTIVO, DEPOSITANTE: LIA KARIN VARGAS LIMA, CONCEPTO: DEVOLUCION, CUENTA DE DEPOSITO: CUENTA UNICA DEL TESORO</t>
  </si>
  <si>
    <t>O15068500002</t>
  </si>
  <si>
    <t>00099021001 DEPOSITO DE EFECTIVO, DEPOSITANTE: IRMA MENESES VDA. DE ALDUNATE, CONCEPTO: DEVOLUCION A SENASIR, CUENTA DE DEPOSITO: CUENTA UNICA DEL TESORO</t>
  </si>
  <si>
    <t>O15068820002</t>
  </si>
  <si>
    <t>00099021001 DEPOSITO DE EFECTIVO, DEPOSITANTE: WILMER QUISPE QUISPE, CONCEPTO: RETENCION DE FACTURAS, CUENTA DE DEPOSITO: CUENTA UNICA DEL TESORO</t>
  </si>
  <si>
    <t>O15069060002</t>
  </si>
  <si>
    <t>00086088703 DEPOSITO DE EFECTIVO, DEPOSITANTE: SORAYA CARLA ESCALERA FLORES, CONCEPTO: DEVOLUCION FONDOS EN AVANCE GASTOS JUDICIALES, CUENTA DE DEPOSITO: CUENTA UNICA DEL TESORO</t>
  </si>
  <si>
    <t>O15069390002</t>
  </si>
  <si>
    <t>O15069630002</t>
  </si>
  <si>
    <t>00132069203 DEPOSITO DE EFECTIVO, DEPOSITANTE: TEOFILO JAVIER TEJERINA BAUTISTA, CONCEPTO: DEVOLUCION DE FONDOS EN AVANCE - COMBUSTIBLE, CUENTA DE DEPOSITO: CUENTA UNICA DEL TESORO</t>
  </si>
  <si>
    <t>B15072400002</t>
  </si>
  <si>
    <t>00099021001 DEP.DE CHEQ.AJENOS,RET.DE CAM.,CONCEPTO: MARIA LUISA NOGALES PEÑA,DEP.: BANCO UNION S.A. , PROCEDENCIA: BANCO UNION S.A., CHEQUE: 148282, FECHA DE EMISION:02/06/2017</t>
  </si>
  <si>
    <t>B15073020002</t>
  </si>
  <si>
    <t>00099021001 DEP.DE CHEQ.AJENOS,RET.DE CAM.,CONCEPTO: H.C. DIPUTADOS - DEVOLUCIÓN INCAPACIDAD TEMPORAL - MARZO/2017,DEP.: CAJA PETROLERA DE SALUD , PROCEDENCIA: BANCO UNION S.A., CHEQUE: 11227, FECHA DE EMISION:02/06/2017</t>
  </si>
  <si>
    <t>O15071390002</t>
  </si>
  <si>
    <t>00099021001 DEPOSITO DE EFECTIVO, DEPOSITANTE: JOSE NELSON ANTEZANA RODRIGUEZ, CONCEPTO: PAGO EN DEMASIA DE DOS (2) DIAS DEL MES DE ABRIL 2017, CUENTA DE DEPOSITO: CUENTA UNICA DEL TESORO</t>
  </si>
  <si>
    <t>O15071420002</t>
  </si>
  <si>
    <t>00099021001 DEPOSITO DE EFECTIVO, DEPOSITANTE: JOSE NELSON ANTEZANA RODRIGUEZ, CONCEPTO: PAGO EN DEMASIA DE DOS (2) DIAS DEL MES DE ABRIL 2017 AFP, CUENTA DE DEPOSITO: CUENTA UNICA DEL TESORO</t>
  </si>
  <si>
    <t>O15071510002</t>
  </si>
  <si>
    <t>O15071660002</t>
  </si>
  <si>
    <t>00099021001 DEPOSITO DE EFECTIVO, DEPOSITANTE: ELIZABETH GLORIA VELASCO QUIROGA, CONCEPTO: DOBLE PERCEPCIÓN, CUENTA DE DEPOSITO: CUENTA UNICA DEL TESORO</t>
  </si>
  <si>
    <t>O15072630002</t>
  </si>
  <si>
    <t>00099021001 DEPOSITO DE EFECTIVO, DEPOSITANTE: SERGIO ARTURO SAENZ LANZA CI:3487376 LP, CONCEPTO: DEPÓSITO REVERSIÓN PASAJES AL PREVENTIVO 2830, CUENTA DE DEPOSITO: CUENTA UNICA DEL TESORO</t>
  </si>
  <si>
    <t>O15072850002</t>
  </si>
  <si>
    <t>00099021001 DEPOSITO DE EFECTIVO, DEPOSITANTE: FRANCISCO RUBEN ALMAGRO SALAZAR - SENASIR, CONCEPTO: DOBLE PERCEPCIÓN, CUENTA DE DEPOSITO: CUENTA UNICA DEL TESORO</t>
  </si>
  <si>
    <t>O15073000002</t>
  </si>
  <si>
    <t>00099021001 DEPOSITO DE EFECTIVO, DEPOSITANTE: ASFI-BEDREGAL PAOLA, CONCEPTO: DEVOLUCION FONDOS POR ASIGNACION DE PASAJES TERRESTRES, CUENTA DE DEPOSITO: CUENTA UNICA DEL TESORO</t>
  </si>
  <si>
    <t>O15073300002</t>
  </si>
  <si>
    <t>00099021001 DEPOSITO DE EFECTIVO, DEPOSITANTE: LUISA RODRIGUEZ MEJIA, CONCEPTO: PAGO CUOTA SEGUN CONVENIO DE PAGO CON SENASIR, CUENTA DE DEPOSITO: CUENTA UNICA DEL TESORO</t>
  </si>
  <si>
    <t>O15073320002</t>
  </si>
  <si>
    <t>00234014202 DEPOSITO DE EFECTIVO, DEPOSITANTE: ALVARO DARIO MURILLO FLORES, CONCEPTO: DEVOLUCION AL C-31 N° 50 PARTIDA N° 662, CUENTA DE DEPOSITO: CUENTA UNICA DEL TESORO</t>
  </si>
  <si>
    <t>B15076460002</t>
  </si>
  <si>
    <t>00680012001 DEP.DE CHEQ.AJENOS,RET.DE CAM.,CONCEPTO: PAGO ALQUILER ATM CONTRALORIA JUNIO 2017,DEP.: BANCO UNION S.A. , PROCEDENCIA: BANCO UNION S.A., CHEQUE: 146856, FECHA DE EMISION:02/06/2017</t>
  </si>
  <si>
    <t>B15077040002</t>
  </si>
  <si>
    <t>00591012001 DEP.DE CHEQ.AJENOS,RET.DE CAM.,CONCEPTO: DEVOLUCION,DEP.: EMP.ESTATAL DE TRANS. POR CABLE - MI TELEFERICO , PROCEDENCIA: BANCO UNION S.A., CHEQUE: 1221, FECHA DE EMISION:23/05/2017</t>
  </si>
  <si>
    <t>B15077380002</t>
  </si>
  <si>
    <t>00099021001 DEP.DE CHEQ.AJENOS,RET.DE CAM.,CONCEPTO: DEVOLUCIÓN DE CC NO COBRADA FEBRERO/2017,DEP.: LA VITALICIA SEGUROS Y REASEGUROS DE VIDA S.A. , PROCEDENCIA: BANCO BISA S.A., CHEQUE: 41171, FECHA DE EMISION:05/06/2017</t>
  </si>
  <si>
    <t>O15076190002</t>
  </si>
  <si>
    <t>O15076210002</t>
  </si>
  <si>
    <t>O15076230002</t>
  </si>
  <si>
    <t>00099021001 DEPOSITO DE EFECTIVO, DEPOSITANTE: AIDA LUZ MORALES VDA.DE ROSSO, CONCEPTO: CONVENIO DE PAGO 009 . 16, CUENTA DE DEPOSITO: CUENTA UNICA DEL TESORO</t>
  </si>
  <si>
    <t>O15076410002</t>
  </si>
  <si>
    <t>00099021001 DEPOSITO DE EFECTIVO, DEPOSITANTE: MARCO ANTONIO CLAURE HILAYA, CONCEPTO: DEVOLUCIÓN DE VIÁTICOS, CUENTA DE DEPOSITO: CUENTA UNICA DEL TESORO</t>
  </si>
  <si>
    <t>O15076470002</t>
  </si>
  <si>
    <t>00099021001 DEPOSITO DE EFECTIVO, DEPOSITANTE: FRANCISCO QUISPE CAHUAYA, CONCEPTO: DE ALIMENTACIÓN PARA ANIMALES CORRESPONDIENTE AL MES DE MAYO, CUENTA DE DEPOSITO: CUENTA UNICA DEL TESORO</t>
  </si>
  <si>
    <t>O15076520002</t>
  </si>
  <si>
    <t>00591012001 DEPOSITO DE EFECTIVO, DEPOSITANTE: ""LA REYNA"" HELADOS ARTESANALES, CONCEPTO: POR SERVICIOS BÁSICOS AGUA, CUENTA DE DEPOSITO: CUENTA UNICA DEL TESORO</t>
  </si>
  <si>
    <t>O15076570002</t>
  </si>
  <si>
    <t>00099021001 DEPOSITO DE EFECTIVO, DEPOSITANTE: BRIGIDA CHOQUE VARGAS C.I. 217918 L.P., CONCEPTO: COBRO INDEBIDO POR PAGO DEL PRA, CUENTA DE DEPOSITO: CUENTA UNICA DEL TESORO</t>
  </si>
  <si>
    <t>O15076720002</t>
  </si>
  <si>
    <t>O15076860002</t>
  </si>
  <si>
    <t>O15076960002</t>
  </si>
  <si>
    <t>00099021001 DEPOSITO DE EFECTIVO, DEPOSITANTE: LOURDES M CARRASCO MEJÍA, CONCEPTO: DEVOLUCIÓN, CUENTA DE DEPOSITO: CUENTA UNICA DEL TESORO</t>
  </si>
  <si>
    <t>O15077440002</t>
  </si>
  <si>
    <t>00591012001 DEPOSITO DE EFECTIVO, DEPOSITANTE: KETAL S.A., CONCEPTO: PAGO POR SERVICIO DE AGUA MARZO Y ABRIL TELEFERICO LINEA AMARILLA, CUENTA DE DEPOSITO: CUENTA UNICA DEL TESORO</t>
  </si>
  <si>
    <t>O15077460002</t>
  </si>
  <si>
    <t>00099021001 DEPOSITO DE EFECTIVO, DEPOSITANTE: JUSTA YOLANDA MAMANI QUISPE, CONCEPTO: NUEVAS NUPCIAS, CUENTA DE DEPOSITO: CUENTA UNICA DEL TESORO</t>
  </si>
  <si>
    <t>O15077590002</t>
  </si>
  <si>
    <t>00099021001 DEPOSITO DE EFECTIVO, DEPOSITANTE: CECILIA FLORES DE CEÑI, CONCEPTO: COBRO INDEBIDO DE SENASIR, CUENTA DE DEPOSITO: CUENTA UNICA DEL TESORO</t>
  </si>
  <si>
    <t>O15077630002</t>
  </si>
  <si>
    <t>00070011102 DEPOSITO DE EFECTIVO, DEPOSITANTE: CRISTIAN TRIGOSO VILLARROEL, CONCEPTO: DEVOLUCON FACTURA SABSA, CUENTA DE DEPOSITO: CUENTA UNICA DEL TESORO</t>
  </si>
  <si>
    <t>O15077680002</t>
  </si>
  <si>
    <t>O15077950002</t>
  </si>
  <si>
    <t>00099021001 DEPOSITO DE EFECTIVO, DEPOSITANTE: MARTIN YAHUASI MAMANI, CONCEPTO: ACUERDO DE PLAN DE PAGOS SENASIR POR PAGO INDEVIDO, CUENTA DE DEPOSITO: CUENTA UNICA DEL TESORO</t>
  </si>
  <si>
    <t>O15078140002</t>
  </si>
  <si>
    <t>00591012001 DEPOSITO DE EFECTIVO, DEPOSITANTE: ENTEL S.A., CONCEPTO: PAGO DE CONSUMO DE AGUA MARZO Y ABRIL DE 2017 ESTACION AJAYUNI, CUENTA DE DEPOSITO: CUENTA UNICA DEL TESORO</t>
  </si>
  <si>
    <t>O15078360002</t>
  </si>
  <si>
    <t>00378012002 DEPOSITO DE EFECTIVO, DEPOSITANTE: SENATEX, CONCEPTO: DEVOLUCION FONDOS EN AVANCE DE SALDO C 31 - 261, CUENTA DE DEPOSITO: CUENTA UNICA DEL TESORO</t>
  </si>
  <si>
    <t>O15078370002</t>
  </si>
  <si>
    <t>00099021001 DEPOSITO DE EFECTIVO, DEPOSITANTE: RAMON JANCKO CONDORI, CONCEPTO: DEVOLUCION PAGO DE SUELDO EN DEMASIA, CUENTA DE DEPOSITO: CUENTA UNICA DEL TESORO</t>
  </si>
  <si>
    <t>O15078520002</t>
  </si>
  <si>
    <t>00016011101 DEPOSITO DE EFECTIVO, DEPOSITANTE: MARCO ANTONIO VILLANUEVA CAMPOS, CONCEPTO: DEVOLUCIÓN CARGO A CUENTA MIN EDUCACIÓN, CUENTA DE DEPOSITO: CUENTA UNICA DEL TESORO</t>
  </si>
  <si>
    <t>B15080770002</t>
  </si>
  <si>
    <t>00099021001 DEP.DE CHEQ.AJENOS,RET.DE CAM.,CONCEPTO: VALLEJOS FLORES JAIME,DEP.: BANCO UNION S.A. , PROCEDENCIA: BANCO UNION S.A., CHEQUE: 148284, FECHA DE EMISION:06/06/2017</t>
  </si>
  <si>
    <t>B15080780002</t>
  </si>
  <si>
    <t>00099021001 DEP.DE CHEQ.AJENOS,RET.DE CAM.,CONCEPTO: MARIA ELENA MABEL RODAS ZURITA,DEP.: BANCO UNION S.A. , PROCEDENCIA: BANCO UNION S.A., CHEQUE: 148283, FECHA DE EMISION:06/06/2017</t>
  </si>
  <si>
    <t>O15080110002</t>
  </si>
  <si>
    <t>00099021001 DEPOSITO DE EFECTIVO, DEPOSITANTE: NANCY COPA CHOQUEHUANCA, CONCEPTO: DEVOLUCION DE HABERES DEL MES DE MAYO 2017, CUENTA DE DEPOSITO: CUENTA UNICA DEL TESORO</t>
  </si>
  <si>
    <t>O15080270002</t>
  </si>
  <si>
    <t>00099021001 DEPOSITO DE EFECTIVO, DEPOSITANTE: LISET CANCHARI MONTALVO, CONCEPTO: DEVOLUCION DE RETROACTIVO GESTION 2017, CUENTA DE DEPOSITO: CUENTA UNICA DEL TESORO</t>
  </si>
  <si>
    <t>O15081020002</t>
  </si>
  <si>
    <t>00099021001 DEPOSITO DE EFECTIVO, DEPOSITANTE: WELSON CHIMAY ROCA, CONCEPTO: REV. DE PASAJES Y VIATICOS GASTOS NO EJECUTADOS, CUENTA DE DEPOSITO: CUENTA UNICA DEL TESORO</t>
  </si>
  <si>
    <t>O15081030002</t>
  </si>
  <si>
    <t>00099021001 DEPOSITO DE EFECTIVO, DEPOSITANTE: YOLANDA OROPEZA VILLARROEL, CONCEPTO: DEVOLUCION DE REINTEGRO SALARIAL DE ENERO A ABRIL 2015, CUENTA DE DEPOSITO: CUENTA UNICA DEL TESORO</t>
  </si>
  <si>
    <t>O15081060002</t>
  </si>
  <si>
    <t>00099021001 DEPOSITO DE EFECTIVO, DEPOSITANTE: MIGUEL MURGUIA ESCOBAR, CONCEPTO: DEV.DE SERV.DE ALQUILER DE SALON DE ESTUDIO POR LA REALIZACION SEM. DE EVALUACION DEL POA 2016, CUENTA DE DEPOSITO: CUENTA UNICA DEL TESORO</t>
  </si>
  <si>
    <t>O15081080002</t>
  </si>
  <si>
    <t>00099021001 DEPOSITO DE EFECTIVO, DEPOSITANTE: LUIS JESUS JILAMITA MURILLO, CONCEPTO: DEVOLUCION DE VIATICOS, CUENTA DE DEPOSITO: CUENTA UNICA DEL TESORO</t>
  </si>
  <si>
    <t>O15081190002</t>
  </si>
  <si>
    <t>00099021001 DEPOSITO DE EFECTIVO, DEPOSITANTE: VICTORIA CARMEN RIVAS VDA DE COCHI CI:2410990 LP, CONCEPTO: COBRO INDEBIDO POR NUEVAS NUPCIAS - SENASIR, CUENTA DE DEPOSITO: CUENTA UNICA DEL TESORO</t>
  </si>
  <si>
    <t>O15081550002</t>
  </si>
  <si>
    <t>00099021001 DEPOSITO DE EFECTIVO, DEPOSITANTE: ADOLFO RENATO BELLOTA MAYA, CONCEPTO: DOBLE PERCEPCION, CUENTA DE DEPOSITO: CUENTA UNICA DEL TESORO</t>
  </si>
  <si>
    <t>O15081820002</t>
  </si>
  <si>
    <t>00099021001 DEPOSITO DE EFECTIVO, DEPOSITANTE: SAHARA VELASQUEZ BENAVIDEZ, CONCEPTO: DOBLE PERCEPCION, CUENTA DE DEPOSITO: CUENTA UNICA DEL TESORO</t>
  </si>
  <si>
    <t>O15082000002</t>
  </si>
  <si>
    <t>00290012001 DEPOSITO DE EFECTIVO, DEPOSITANTE: GUMERCINDA MONTOYA MAMANI, CONCEPTO: DEVOLUCION DE PASAJES, CUENTA DE DEPOSITO: CUENTA UNICA DEL TESORO</t>
  </si>
  <si>
    <t>O15082090002</t>
  </si>
  <si>
    <t>00099021001 DEPOSITO DE EFECTIVO, DEPOSITANTE: RI - 14 ""FLORIDA"", CONCEPTO: RETENCIÓN DE AGUA POTABLE DEL MES DE ABRIL/17, CUENTA DE DEPOSITO: CUENTA UNICA DEL TESORO</t>
  </si>
  <si>
    <t>O15082320002</t>
  </si>
  <si>
    <t>00099021001 DEPOSITO DE EFECTIVO, DEPOSITANTE: JOSE ANTONIO CARVAJAL, CONCEPTO: POR DEVOLUCIÓN DE FONDOS S/G INFORME DE AUDITORÍA, CUENTA DE DEPOSITO: CUENTA UNICA DEL TESORO</t>
  </si>
  <si>
    <t>O15082330002</t>
  </si>
  <si>
    <t>O15082450002</t>
  </si>
  <si>
    <t>00099021001 DEPOSITO DE EFECTIVO, DEPOSITANTE: RIM - 30 " MURILLO ", CONCEPTO: RETENCION PARTIDA 21300 SERV.BASICOS AGUA MES DE MAYO MARCO ANTONIO RIVERO PORTUGAL, CUENTA DE DEPOSITO: CUENTA UNICA DEL TESORO</t>
  </si>
  <si>
    <t>O15082850002</t>
  </si>
  <si>
    <t>00099021001 DEPOSITO DE EFECTIVO, DEPOSITANTE: APOLINAR QUISPE RODRIGUEZ, CONCEPTO: DOBLE PERCEPCION, CUENTA DE DEPOSITO: CUENTA UNICA DEL TESORO</t>
  </si>
  <si>
    <t>B15084570002</t>
  </si>
  <si>
    <t>00099021001 DEP.DE CHEQ.AJENOS,RET.DE CAM.,CONCEPTO: DEVOLUCION DE FONDOS INRA - ORURO,DEP.: INRA - ORURO , PROCEDENCIA: BANCO UNION S.A., CHEQUE: 3679, FECHA DE EMISION:02/06/2017</t>
  </si>
  <si>
    <t>B15084740002</t>
  </si>
  <si>
    <t>00099021001 DEP.DE CHEQ.AJENOS,RET.DE CAM.,CONCEPTO: CSBP REEMBOLSO SUBSIDIO INCAPACIDAD TEMPORAL,DEP.: CONTRALORIA GENERAL DEL ESTADO , PROCEDENCIA: BANCO UNION S.A., CHEQUE: 5233, FECHA DE EMISION:02/06/2017</t>
  </si>
  <si>
    <t>O15084420002</t>
  </si>
  <si>
    <t>00132069203 DEPOSITO DE EFECTIVO, DEPOSITANTE: IDELFONSO CANAZA K., CONCEPTO: DEP. SEDEM PROMIEL FINPRO YUNGAS POR FONDOS EN AVANCE, CUENTA DE DEPOSITO: CUENTA UNICA DEL TESORO</t>
  </si>
  <si>
    <t>O15085700002</t>
  </si>
  <si>
    <t>O15085770002</t>
  </si>
  <si>
    <t>O15086100002</t>
  </si>
  <si>
    <t>00099021001 DEPOSITO DE EFECTIVO, DEPOSITANTE: IRMA BLANCA QUISPE VDA DE ALANOCA, CONCEPTO: DEVOLUCIÓN DEL IMPORTES POR COBRO INDEBIDO - SENASIR, CUENTA DE DEPOSITO: CUENTA UNICA DEL TESORO</t>
  </si>
  <si>
    <t>O15086330002</t>
  </si>
  <si>
    <t>00591012001 DEPOSITO DE EFECTIVO, DEPOSITANTE: SOFIA ROQUE CHOQUE, CONCEPTO: CONSUMO AGUA MES DE MARZO, CUENTA DE DEPOSITO: CUENTA UNICA DEL TESORO</t>
  </si>
  <si>
    <t>O15086360002</t>
  </si>
  <si>
    <t>00591012001 DEPOSITO DE EFECTIVO, DEPOSITANTE: SOFIA ROQUE CHOQUE, CONCEPTO: CONSUMO DE AGUA MES DE ABRIL, CUENTA DE DEPOSITO: CUENTA UNICA DEL TESORO</t>
  </si>
  <si>
    <t>O15086550002</t>
  </si>
  <si>
    <t>00591012001 DEPOSITO DE EFECTIVO, DEPOSITANTE: VILLAMOR ORIHUELA YARCO VLADIMIR, CONCEPTO: CONSUMO DE AGUA DE MES DE MARZO, CUENTA DE DEPOSITO: CUENTA UNICA DEL TESORO</t>
  </si>
  <si>
    <t>O15086590002</t>
  </si>
  <si>
    <t>00591012001 DEPOSITO DE EFECTIVO, DEPOSITANTE: VILLAMOR ORIHUELA YARCO VILLAMOR, CONCEPTO: CONSUMO DE AGUA DE MES DE ABRIL, CUENTA DE DEPOSITO: CUENTA UNICA DEL TESORO</t>
  </si>
  <si>
    <t>O15086600002</t>
  </si>
  <si>
    <t>00591012001 DEPOSITO DE EFECTIVO, DEPOSITANTE: BENITA JALACORI MENDOZA, CONCEPTO: CONSUMO DE AGUA DE MES DE ABRIL, CUENTA DE DEPOSITO: CUENTA UNICA DEL TESORO</t>
  </si>
  <si>
    <t>O15086610002</t>
  </si>
  <si>
    <t>00591012001 DEPOSITO DE EFECTIVO, DEPOSITANTE: BENITA JALACORI MENDOZA, CONCEPTO: CONSUMO DE AGUA DE MES DE MARZO, CUENTA DE DEPOSITO: CUENTA UNICA DEL TESORO</t>
  </si>
  <si>
    <t>O15088180002</t>
  </si>
  <si>
    <t>00041048002 DEPOSITO DE EFECTIVO, DEPOSITANTE: ELIZABETH MOLLINEDO GONZALES, CONCEPTO: DEPÓSITO POR SALDO EN ASIGNACIÓN DE FONDOS EN AVANCE, CUENTA DE DEPOSITO: CUENTA UNICA DEL TESORO</t>
  </si>
  <si>
    <t>O15089130002</t>
  </si>
  <si>
    <t>00591012001 DEPOSITO DE EFECTIVO, DEPOSITANTE: MAXCEL GLOBAL BOLIVIA SRL, CONCEPTO: PAGO DE AGUA, CUENTA DE DEPOSITO: CUENTA UNICA DEL TESORO</t>
  </si>
  <si>
    <t>O15089150002</t>
  </si>
  <si>
    <t>O15089480002</t>
  </si>
  <si>
    <t>00099021001 DEPOSITO DE EFECTIVO, DEPOSITANTE: RC - 10 " MERCADO ", CONCEPTO: DEVOLUCION COMBUSTIBLE, CUENTA DE DEPOSITO: CUENTA UNICA DEL TESORO</t>
  </si>
  <si>
    <t>O15089980002</t>
  </si>
  <si>
    <t>00099021001 DEPOSITO DE EFECTIVO, DEPOSITANTE: SIXTO LLUSCO CALLEJAS, CONCEPTO: COBROS INDEBIDOS POR NUPCIAS NUEVAS, CUENTA DE DEPOSITO: CUENTA UNICA DEL TESORO</t>
  </si>
  <si>
    <t>O15090020002</t>
  </si>
  <si>
    <t>00099021001 DEPOSITO DE EFECTIVO, DEPOSITANTE: SERGIO OCTAVIO ACHA VEGA, CONCEPTO: DEVOLUCION, CUENTA DE DEPOSITO: CUENTA UNICA DEL TESORO</t>
  </si>
  <si>
    <t>O15090220002</t>
  </si>
  <si>
    <t>00099021001 DEPOSITO DE EFECTIVO, DEPOSITANTE: CLEBER ANGEL CALDERON BUEZO, CONCEPTO: DEVOLUCION EXCESO CONSUMO CELULAR FEBRERO 2017-72013935, CUENTA DE DEPOSITO: CUENTA UNICA DEL TESORO</t>
  </si>
  <si>
    <t>O15090240002</t>
  </si>
  <si>
    <t>00099021001 DEPOSITO DE EFECTIVO, DEPOSITANTE: JUAN NELSON JIMENEZ CHOQUE, CONCEPTO: DEVOLUCION EXCESO CONSUMO CELULAR FEBRERO 2017 71520863, CUENTA DE DEPOSITO: CUENTA UNICA DEL TESORO</t>
  </si>
  <si>
    <t>O15090500002</t>
  </si>
  <si>
    <t>00099021001 DEPOSITO DE EFECTIVO, DEPOSITANTE: LOURDES ALIAGA ZAPATA, CONCEPTO: DEVOLUCION DE RENTA, CUENTA DE DEPOSITO: CUENTA UNICA DEL TESORO</t>
  </si>
  <si>
    <t>O15090510002</t>
  </si>
  <si>
    <t>00266022001 DEPOSITO DE EFECTIVO, DEPOSITANTE: DIRECCION DEPARTAMENTAL DE EDUCACION LA PAZ, CONCEPTO: DEVOLUCION REFRIGERIO NOVIEMBRE/16 DISTRITOS LA PAZ-EL ALTO - RPOVINCIAS, CUENTA DE DEPOSITO: CUENTA UNICA DEL TESORO</t>
  </si>
  <si>
    <t>B15092010002</t>
  </si>
  <si>
    <t>00574014201 DEP.DE CHEQ.AJENOS,RET.DE CAM.,CONCEPTO: DEVOLUCION ANTICIPO SEDEM - LACTEOSBOL FONDOS PRO-LECHE OP SEDEM VC-LB N° 086 / 2016,DEP.: DELPHINUS CONTAINER BOLIVIA S.R.L. , PROCEDENCIA: BANCO BISA S.A., CHEQUE: 32, FECHA DE EMISION:07/06/2017</t>
  </si>
  <si>
    <t>O15091740002</t>
  </si>
  <si>
    <t>00099021001 DEPOSITO DE EFECTIVO, DEPOSITANTE: RA - 7 TUMUSLA, CONCEPTO: REVERSION DEL 13% DE VIATICOS SOF. MIGUEL MOLLO ORTUÑO, CUENTA DE DEPOSITO: CUENTA UNICA DEL TESORO</t>
  </si>
  <si>
    <t>O15092830002</t>
  </si>
  <si>
    <t>00099021001 DEPOSITO DE EFECTIVO, DEPOSITANTE: LUIS HAROLD CUIZA TORREZ, CONCEPTO: DEVOLUCION DE VIATICO EN DEMACIA DISTRITAL CHUQUISACA F18 065/2017 ANH, CUENTA DE DEPOSITO: CUENTA UNICA DEL TESORO</t>
  </si>
  <si>
    <t>O15092920002</t>
  </si>
  <si>
    <t>00099021001 DEPOSITO DE EFECTIVO, DEPOSITANTE: EDGAR ALVARADO VILLARROEL, CONCEPTO: DEVOLUCION DE PASAJES, CUENTA DE DEPOSITO: CUENTA UNICA DEL TESORO</t>
  </si>
  <si>
    <t>O15093030002</t>
  </si>
  <si>
    <t>00099021001 DEPOSITO DE EFECTIVO, DEPOSITANTE: SEGIP OFICINA NACIONAL, CONCEPTO: DEVOLUCIÓN DE SALDO C-31 N°744 PRIMER FONDO MADRID - ESPAÑA FUENTE 41, CUENTA DE DEPOSITO: CUENTA UNICA DEL TESORO</t>
  </si>
  <si>
    <t>O15093050002</t>
  </si>
  <si>
    <t>00099021001 DEPOSITO DE EFECTIVO, DEPOSITANTE: MARUJA COLQUE GUTIERREZ CI 2311719 LP, CONCEPTO: DEVOLUCION DE HABERES INDEBIDOS FEBRERO Y MARZO 2017, CUENTA DE DEPOSITO: CUENTA UNICA DEL TESORO</t>
  </si>
  <si>
    <t>O15093080002</t>
  </si>
  <si>
    <t>00099021001 DEPOSITO DE EFECTIVO, DEPOSITANTE: MARUJA COLQUE GUTIERREZ CI 2311719 LP, CONCEPTO: DEVOLUCION DE INCREMENTO SALARIAL (2017), CUENTA DE DEPOSITO: CUENTA UNICA DEL TESORO</t>
  </si>
  <si>
    <t>O15093650002</t>
  </si>
  <si>
    <t>00016071101 DEPOSITO DE EFECTIVO, DEPOSITANTE: DELIA GUTIERREZ VILLCA, CONCEPTO: DEVOLUCION POR CONCEPTO DE FONDOS EN AVANCE PARA PASAJES Y VIATICOS, CUENTA DE DEPOSITO: CUENTA UNICA DEL TESORO</t>
  </si>
  <si>
    <t>O15093670002</t>
  </si>
  <si>
    <t>00016071101 DEPOSITO DE EFECTIVO, DEPOSITANTE: SILVIA RAMIREZ BALANZA, CONCEPTO: DEVOLUCION POR CONCEPTO DE FONDOS EN AVANCE PARA PASAJES Y VIATICOS, CUENTA DE DEPOSITO: CUENTA UNICA DEL TESORO</t>
  </si>
  <si>
    <t>O15093680002</t>
  </si>
  <si>
    <t>00099021001 DEPOSITO DE EFECTIVO, DEPOSITANTE: IRENE BALLADARES VELASQUEZ, CONCEPTO: DEVOLUCION AL SENASIR ( COACTIVO SOCIAL ), CUENTA DE DEPOSITO: CUENTA UNICA DEL TESORO</t>
  </si>
  <si>
    <t>O15094170002</t>
  </si>
  <si>
    <t>00099021001 DEPOSITO DE EFECTIVO, DEPOSITANTE: AIDA TURCO VINO, CONCEPTO: DEVOLUCION DE HABERES MES DE FEBRERO 2017, CUENTA DE DEPOSITO: CUENTA UNICA DEL TESORO</t>
  </si>
  <si>
    <t>O15094230002</t>
  </si>
  <si>
    <t>00099021001 DEPOSITO DE EFECTIVO, DEPOSITANTE: AIDA TURCO VINO, CONCEPTO: DEVOLUCION DE HABERES MES MARZO 2017, CUENTA DE DEPOSITO: CUENTA UNICA DEL TESORO</t>
  </si>
  <si>
    <t>B15096920002</t>
  </si>
  <si>
    <t>00099021001 DEP.DE CHEQ.AJENOS,RET.DE CAM.,CONCEPTO: COMPENSACIÓN MENSUAL DE COTIZACIÓN,DEP.: FUTURO DE BOLIVIA S.A. AFP , PROCEDENCIA: BANCO DE CREDITO DE BOLIVIA S.A., CHEQUE: 49199, FECHA DE EMISION:12/06/2017</t>
  </si>
  <si>
    <t>B15096940002</t>
  </si>
  <si>
    <t>00099021001 DEP.DE CHEQ.AJENOS,RET.DE CAM.,CONCEPTO: FRACCIONAMIENTO COMPLEMENTARIO MENSUAL,DEP.: FUTURO DE BOLIVIA S.A. AFP , PROCEDENCIA: BANCO DE CREDITO DE BOLIVIA S.A., CHEQUE: 49200, FECHA DE EMISION:12/06/2017</t>
  </si>
  <si>
    <t>O15095970002</t>
  </si>
  <si>
    <t>00099021001 DEPOSITO DE EFECTIVO, DEPOSITANTE: VICTOR HUGO BLANCO BLACUTT, CONCEPTO: DEVOLUCION DE PERCEPCION INDEBIDA DE SUELDOS SEGUN DICTAMEN N°CGE / DRC - 080 / 2016, CUENTA DE DEPOSITO: CUENTA UNICA DEL TESORO</t>
  </si>
  <si>
    <t>O15096290002</t>
  </si>
  <si>
    <t>00099021001 DEPOSITO DE EFECTIVO, DEPOSITANTE: SENASIR-BONIFACIO FLORES VASQUEZ, CONCEPTO: LA DEVOLUCION PAGO UNICO, CUENTA DE DEPOSITO: CUENTA UNICA DEL TESORO</t>
  </si>
  <si>
    <t>O15096930002</t>
  </si>
  <si>
    <t>00099021001 DEPOSITO DE EFECTIVO, DEPOSITANTE: WILMA SONIA PAREJA ANTEZANA, CONCEPTO: DEV. FONDOS DE LA UMSS PERCEP INDEB DE SUELDOS Y SALARIOS DET. MED DICT DE RESP CIV N°CGE/DRC-080/16, CUENTA DE DEPOSITO: CUENTA UNICA DEL TESORO</t>
  </si>
  <si>
    <t>O15097450002</t>
  </si>
  <si>
    <t>00099021001 DEPOSITO DE EFECTIVO, DEPOSITANTE: DAVID FERNANDO BUSTAMANTE QUIROGA, CONCEPTO: DEVOLUCION DE RECURSOS POR EXCESO DE CONSUMO DE TELEFONIA CELULAR MARZO 2017, CUENTA DE DEPOSITO: CUENTA UNICA DEL TESORO</t>
  </si>
  <si>
    <t>O15097470002</t>
  </si>
  <si>
    <t>00099021001 DEPOSITO DE EFECTIVO, DEPOSITANTE: DAVID FERNANDO BUSTAMANTE QUIROGA, CONCEPTO: DEVOLUCION DE RECURSOS POR EXCESO DE CONSUMO DE TELEFONIA CELULAR FEBRERO 2017, CUENTA DE DEPOSITO: CUENTA UNICA DEL TESORO</t>
  </si>
  <si>
    <t>O15097540002</t>
  </si>
  <si>
    <t>00010011101 DEPOSITO DE EFECTIVO, DEPOSITANTE: RUIZ AVILES ASTRID KEITEL CI:4748661, CONCEPTO: DEVOLUCIÓN DE RETROACTIVO 2017 MES DE ABRIL, CUENTA DE DEPOSITO: CUENTA UNICA DEL TESORO</t>
  </si>
  <si>
    <t>O15097550002</t>
  </si>
  <si>
    <t>00010011101 DEPOSITO DE EFECTIVO, DEPOSITANTE: JUAN CARLOS FERNANDEZ CAREAGA CI:7347904, CONCEPTO: DEVOLUCIÓN APORTE PATRONAL DE RETROACTIVO Y BONO DE ANTIGUEDAD ABRIL 2017, CUENTA DE DEPOSITO: CUENTA UNICA DEL TESORO</t>
  </si>
  <si>
    <t>O15097570002</t>
  </si>
  <si>
    <t>00099021001 DEPOSITO DE EFECTIVO, DEPOSITANTE: ZARATE RIVAS JUAN JAVIER CI:1108568, CONCEPTO: DEVOLUCIÓN DE RETROACTIVO BONO DE ANTIGUEDAD RETROACTIVO, CUENTA DE DEPOSITO: CUENTA UNICA DEL TESORO</t>
  </si>
  <si>
    <t>O15097580002</t>
  </si>
  <si>
    <t>00099021001 DEPOSITO DE EFECTIVO, DEPOSITANTE: JUAN CARLOS FERNANDEZ CAREAGA CI:7347904, CONCEPTO: DEVOLUCIÓN APORTE PATRONAL DE BONO DE ANTIGUEDAD RETROACTIVO ENERO 2017, CUENTA DE DEPOSITO: CUENTA UNICA DEL TESORO</t>
  </si>
  <si>
    <t>O15097590002</t>
  </si>
  <si>
    <t>00099021001 DEPOSITO DE EFECTIVO, DEPOSITANTE: RIVEROS BARRIENTOS MARUJA CI:3482527, CONCEPTO: DEVOLUCIÓN PAGO EN DEMASIA RETROACTIVO Y BONO DE ANTIGUEDAD ENERO Y FEBRERO 2017, CUENTA DE DEPOSITO: CUENTA UNICA DEL TESORO</t>
  </si>
  <si>
    <t>O15097610002</t>
  </si>
  <si>
    <t>00099021001 DEPOSITO DE EFECTIVO, DEPOSITANTE: JUAN CARLOS FERNANDEZ CAREAGA CI:7347904, CONCEPTO: DEVOLUCIÓN APORTES PATRONALES Y BONO DE ANTIGUEDAD ENERO Y FEBRERO 2017, CUENTA DE DEPOSITO: CUENTA UNICA DEL TESORO</t>
  </si>
  <si>
    <t>O15098040002</t>
  </si>
  <si>
    <t>00070014201 DEPOSITO DE EFECTIVO, DEPOSITANTE: WILLAM CRISTIAN BAPTISTA NOYA, CONCEPTO: DEVOLUCION SALDO GASTOS DE ALIMENTACION, CUENTA DE DEPOSITO: CUENTA UNICA DEL TESORO</t>
  </si>
  <si>
    <t>O15098400002</t>
  </si>
  <si>
    <t>00099021001 DEPOSITO DE EFECTIVO, DEPOSITANTE: MARTHA MONTAÑO AGUILAR, CONCEPTO: DEVOLUCION SEGUN DICTAMEN CGE / DRC - 080/2016 PUNTOS 8.79 - 9.105-10,95, CUENTA DE DEPOSITO: CUENTA UNICA DEL TESORO</t>
  </si>
  <si>
    <t>O15098600002</t>
  </si>
  <si>
    <t>00041048002 DEPOSITO DE EFECTIVO, DEPOSITANTE: JAVIER ROLANDO ESCALANTE VILLEGAS, CONCEPTO: DEPÓSITO LIBRETA, CUENTA DE DEPOSITO: CUENTA UNICA DEL TESORO</t>
  </si>
  <si>
    <t>O15098610002</t>
  </si>
  <si>
    <t>00041048002 DEPOSITO DE EFECTIVO, DEPOSITANTE: PATRICIA QUIROZ PEDRAZA, CONCEPTO: DEPÓSITO LIBRETA, CUENTA DE DEPOSITO: CUENTA UNICA DEL TESORO</t>
  </si>
  <si>
    <t>B15100750002</t>
  </si>
  <si>
    <t>00582012001 DEP.DE CHEQ.AJENOS,RET.DE CAM.,CONCEPTO: SINIESTRO PERDIDA DE MERCADERIA,DEP.: CREDINFORM INTERNATIONAL S.A. , PROCEDENCIA: BANCO MERCANTIL SANTA CRUZ SA., CHEQUE: 107042, FECHA DE EMISION:09/06/2017</t>
  </si>
  <si>
    <t>O15100330002</t>
  </si>
  <si>
    <t>00290012001 DEPOSITO DE EFECTIVO, DEPOSITANTE: HUBER ALVARADO CORONEL, CONCEPTO: DEVOLUCION VIATICOS, CUENTA DE DEPOSITO: CUENTA UNICA DEL TESORO</t>
  </si>
  <si>
    <t>O15100380002</t>
  </si>
  <si>
    <t>00099021001 DEPOSITO DE EFECTIVO, DEPOSITANTE: MAGISTERIO - MONICA ALCON APAZA, CONCEPTO: DEVOLVER: LIQUIDO PAGABLE + DESCUENTO DE CONFEDERACION FEDERACION, COB EN DOS PAGOS, CUENTA DE DEPOSITO: CUENTA UNICA DEL TESORO</t>
  </si>
  <si>
    <t>O15100430002</t>
  </si>
  <si>
    <t>00099021001 DEPOSITO DE EFECTIVO, DEPOSITANTE: JAVIER SAIRE IBAÑEZ, CONCEPTO: PARA REVERSIÓN DE BOLETA DE PAGO, CUENTA DE DEPOSITO: CUENTA UNICA DEL TESORO</t>
  </si>
  <si>
    <t>O15100510002</t>
  </si>
  <si>
    <t>00212082001 DEPOSITO DE EFECTIVO, DEPOSITANTE: INRA-LA PAZ - RENE RAMOS RAMOS, CONCEPTO: DEVOLUCION GASTOS OPERATIVOS, CUENTA DE DEPOSITO: CUENTA UNICA DEL TESORO</t>
  </si>
  <si>
    <t>O15100780002</t>
  </si>
  <si>
    <t>00099021001 DEPOSITO DE EFECTIVO, DEPOSITANTE: RI-31 "CNL.E.RIOS Z.", CONCEPTO: PAGO RETENCIONES MES ABRIL, CUENTA DE DEPOSITO: CUENTA UNICA DEL TESORO</t>
  </si>
  <si>
    <t>O15100790002</t>
  </si>
  <si>
    <t>00099021001 DEPOSITO DE EFECTIVO, DEPOSITANTE: RI-31 "CNL.E.RIOS Z.", CONCEPTO: PAGO RETENCION MES MAYO, CUENTA DE DEPOSITO: CUENTA UNICA DEL TESORO</t>
  </si>
  <si>
    <t>O15100830002</t>
  </si>
  <si>
    <t>00099021001 DEPOSITO DE EFECTIVO, DEPOSITANTE: RI - 26 ""AZURDUX"", CONCEPTO: RETENCIÓN MES ABRIL, CUENTA DE DEPOSITO: CUENTA UNICA DEL TESORO</t>
  </si>
  <si>
    <t>O15100840002</t>
  </si>
  <si>
    <t>00086031101 DEPOSITO DE EFECTIVO, DEPOSITANTE: JUAN FABRICANO MALECA, CONCEPTO: DEVOLUCION PARA REVERSION PLANILLA, CUENTA DE DEPOSITO: CUENTA UNICA DEL TESORO</t>
  </si>
  <si>
    <t>O15101210002</t>
  </si>
  <si>
    <t>00344012001 DEPOSITO DE EFECTIVO, DEPOSITANTE: INDIRA OLGUIN, CONCEPTO: DEVOLUCIÓN TALLER CAMIRI, CUENTA DE DEPOSITO: CUENTA UNICA DEL TESORO</t>
  </si>
  <si>
    <t>O15101230002</t>
  </si>
  <si>
    <t>00344012001 DEPOSITO DE EFECTIVO, DEPOSITANTE: INDIRA OLGUIN, CONCEPTO: DEVOLUCIÓN TALLER COBIJA, CUENTA DE DEPOSITO: CUENTA UNICA DEL TESORO</t>
  </si>
  <si>
    <t>O15101240002</t>
  </si>
  <si>
    <t>00344012001 DEPOSITO DE EFECTIVO, DEPOSITANTE: INDIRA OLGUIN, CONCEPTO: DEVOLUCIÓN TALLER TRINIDAD, CUENTA DE DEPOSITO: CUENTA UNICA DEL TESORO</t>
  </si>
  <si>
    <t>O15101250002</t>
  </si>
  <si>
    <t>00344012001 DEPOSITO DE EFECTIVO, DEPOSITANTE: INDIRA OLGUIN, CONCEPTO: DEVOLUCIÓN TALLER CONCEPCIÓN - GUARAYO, CUENTA DE DEPOSITO: CUENTA UNICA DEL TESORO</t>
  </si>
  <si>
    <t>O15101260002</t>
  </si>
  <si>
    <t>00344012001 DEPOSITO DE EFECTIVO, DEPOSITANTE: INDIRA OLGUIN, CONCEPTO: DEVOLUCIÓN TALLER CHIMORE, CUENTA DE DEPOSITO: CUENTA UNICA DEL TESORO</t>
  </si>
  <si>
    <t>O15102020002</t>
  </si>
  <si>
    <t>00046024204 DEPOSITO DE EFECTIVO, DEPOSITANTE: TERESA KAREN GUMIEL SANCHEZ, CONCEPTO: REVERSION DE SALDOS AL PREVENTIVO # 2037, CUENTA DE DEPOSITO: CUENTA UNICA DEL TESORO</t>
  </si>
  <si>
    <t>B15104390002</t>
  </si>
  <si>
    <t>00099021001 DEP.DE CHEQ.AJENOS,RET.DE CAM.,CONCEPTO: GIRO: CRUZ DE MENDEZ ROSSE MARIE,DEP.: BANCO UNION S.A. , PROCEDENCIA: BANCO UNION S.A., CHEQUE: 148288, FECHA DE EMISION:14/06/2017</t>
  </si>
  <si>
    <t>O15104020002</t>
  </si>
  <si>
    <t>00572012001 DEPOSITO DE EFECTIVO, DEPOSITANTE: CLAUDIA ESTRELLA GARNICA MARAÑON, CONCEPTO: PERDIDA DE CREDITO FISCAL, CUENTA DE DEPOSITO: CUENTA UNICA DEL TESORO</t>
  </si>
  <si>
    <t>O15104040002</t>
  </si>
  <si>
    <t>O15104070002</t>
  </si>
  <si>
    <t>O15104520002</t>
  </si>
  <si>
    <t>00342012001 DEPOSITO DE EFECTIVO, DEPOSITANTE: MILENCA C. ESCOBAR CLAVEL CI. 4326630 LP, CONCEPTO: DEVOLUCION EXCESO DE LLAMADAS DEL TELEFONO, CUENTA DE DEPOSITO: CUENTA UNICA DEL TESORO</t>
  </si>
  <si>
    <t>O15105230002</t>
  </si>
  <si>
    <t>00047011110 DEPOSITO DE EFECTIVO, DEPOSITANTE: RUBEN OSCAR FLORES ARUQUIPA, CONCEPTO: DEVOLUCIÓN DE FONDOS EN AVANCE DE DIGCOIN. CBBA DEL SR. REYNALDO LEDEZMA, CUENTA DE DEPOSITO: CUENTA UNICA DEL TESORO</t>
  </si>
  <si>
    <t>O15105440002</t>
  </si>
  <si>
    <t>00099021001 DEPOSITO DE EFECTIVO, DEPOSITANTE: ANTONIO MAURICIO HUANCA MAMANI, CONCEPTO: DEVOLUCION DE PERCEPCION INDEBIDA, CUENTA DE DEPOSITO: CUENTA UNICA DEL TESORO</t>
  </si>
  <si>
    <t>O15105640002</t>
  </si>
  <si>
    <t>00099021001 DEPOSITO DE EFECTIVO, DEPOSITANTE: LUISA RODRIGUEZ MEJIA, CONCEPTO: CANCELACION DE SALDO TOTAL DE PLAN DE PAGO FIRMADO CON SENASIR, CUENTA DE DEPOSITO: CUENTA UNICA DEL TESORO</t>
  </si>
  <si>
    <t>O15106010002</t>
  </si>
  <si>
    <t>O15106080002</t>
  </si>
  <si>
    <t>00099021001 DEPOSITO DE EFECTIVO, DEPOSITANTE: JUAN CARLOS BALDIVIEZO GARZON, CONCEPTO: DOBLE PERCEPCION - SENASIR, CUENTA DE DEPOSITO: CUENTA UNICA DEL TESORO</t>
  </si>
  <si>
    <t>O15106410002</t>
  </si>
  <si>
    <t>00099021001 DEPOSITO DE EFECTIVO, DEPOSITANTE: ROSARIO ELENA MIRANDA CHUQUIMIA, CONCEPTO: DEVOLUCION HABERES MES FEBRERO, CUENTA DE DEPOSITO: CUENTA UNICA DEL TESORO</t>
  </si>
  <si>
    <t>O15106510002</t>
  </si>
  <si>
    <t>00099021001 DEPOSITO DE EFECTIVO, DEPOSITANTE: ACEVEDO Y ASOCIADOS CONSULTORES DE EMPRESAS SRL, CONCEPTO: RECUPERACION EXTRAJUDICIAL DE DAÑO ECONOMICO, CUENTA DE DEPOSITO: CUENTA UNICA DEL TESORO</t>
  </si>
  <si>
    <t>O15107120002</t>
  </si>
  <si>
    <t>B15108970002</t>
  </si>
  <si>
    <t>00099021001 DEP.DE CHEQ.AJENOS,RET.DE CAM.,CONCEPTO: PAGO POR SUBSIDIO DE ENFERMEDAD CORRESPONDIENTE AL MES DE ABRIL DE 2017,DEP.: CAJA DE SALUD DE LA BANCA PRIVADA , PROCEDENCIA: BANCO NACIONAL DE BOLIVIA S.A., CHEQUE: 6586506, FECHA DE EMISION:26/05/2017</t>
  </si>
  <si>
    <t>O15108330002</t>
  </si>
  <si>
    <t>00099021001 DEPOSITO DE EFECTIVO, DEPOSITANTE: ALINA MANUELA MARIN ARUQUIPA - MAGISTERIO, CONCEPTO: DEVOLUCIÓN AL MES DE MAYO DE 2017, CUENTA DE DEPOSITO: CUENTA UNICA DEL TESORO</t>
  </si>
  <si>
    <t>O15108340002</t>
  </si>
  <si>
    <t>00099021001 DEPOSITO DE EFECTIVO, DEPOSITANTE: ARTURO MURILLO PRIJIC, CONCEPTO: DEVOLUCION DE VIATICOS, CUENTA DE DEPOSITO: CUENTA UNICA DEL TESORO</t>
  </si>
  <si>
    <t>O15108600002</t>
  </si>
  <si>
    <t>00099021001 DEPOSITO DE EFECTIVO, DEPOSITANTE: EFRAIN GUSTAVO SALAZAR SUAREZ, CONCEPTO: DEVOLUCION DE VIATICOS NO UTILIZADOS C31-599, CUENTA DE DEPOSITO: CUENTA UNICA DEL TESORO</t>
  </si>
  <si>
    <t>O15110340002</t>
  </si>
  <si>
    <t>00099021001 DEPOSITO DE EFECTIVO, DEPOSITANTE: REYNALDO ZACONETA, CONCEPTO: DEVOLUCIÓN, CUENTA DE DEPOSITO: CUENTA UNICA DEL TESORO</t>
  </si>
  <si>
    <t>O15110350002</t>
  </si>
  <si>
    <t>00099021001 DEPOSITO DE EFECTIVO, DEPOSITANTE: NARDA BETHZABE ALVAREZ SARMIENTO, CONCEPTO: REVERSION TOTAL, CUENTA DE DEPOSITO: CUENTA UNICA DEL TESORO</t>
  </si>
  <si>
    <t>O15110450002</t>
  </si>
  <si>
    <t>00099021001 DEPOSITO DE EFECTIVO, DEPOSITANTE: IVAN IPORRE, CONCEPTO: DEVOLUCION 1 DIA VIATICO, CUENTA DE DEPOSITO: CUENTA UNICA DEL TESORO</t>
  </si>
  <si>
    <t>O15110790002</t>
  </si>
  <si>
    <t>00099021001 DEPOSITO DE EFECTIVO, DEPOSITANTE: EMILIO MAMANI ESTEVEZ, CONCEPTO: REVERSION HABERES DICIEMBRE 2015, CUENTA DE DEPOSITO: CUENTA UNICA DEL TESORO</t>
  </si>
  <si>
    <t>O15110810002</t>
  </si>
  <si>
    <t>00099021001 DEPOSITO DE EFECTIVO, DEPOSITANTE: EMILIO MAMANI ESTEVEZ, CONCEPTO: REVERSION HABERES ENERO 2016, CUENTA DE DEPOSITO: CUENTA UNICA DEL TESORO</t>
  </si>
  <si>
    <t>O15110830002</t>
  </si>
  <si>
    <t>00099021001 DEPOSITO DE EFECTIVO, DEPOSITANTE: EMILIO MAMANI ESTEVEZ, CONCEPTO: REVERSION HABERES FEBRERO 2016, CUENTA DE DEPOSITO: CUENTA UNICA DEL TESORO</t>
  </si>
  <si>
    <t>O15110860002</t>
  </si>
  <si>
    <t>00099021001 DEPOSITO DE EFECTIVO, DEPOSITANTE: EMILIO MAMANI ESTEVEZ, CONCEPTO: REVERSION HABERES MARZO 2016, CUENTA DE DEPOSITO: CUENTA UNICA DEL TESORO</t>
  </si>
  <si>
    <t>O15110870002</t>
  </si>
  <si>
    <t>00099021001 DEPOSITO DE EFECTIVO, DEPOSITANTE: EMILIO MAMANI ESTEVEZ, CONCEPTO: REVERSION HABERES ABRIL 2016, CUENTA DE DEPOSITO: CUENTA UNICA DEL TESORO</t>
  </si>
  <si>
    <t>O15110890002</t>
  </si>
  <si>
    <t>00099021001 DEPOSITO DE EFECTIVO, DEPOSITANTE: EMILIO MAMANI ESTEVEZ, CONCEPTO: REVERSION HABERES REINTEGRO 2016, CUENTA DE DEPOSITO: CUENTA UNICA DEL TESORO</t>
  </si>
  <si>
    <t>O15111400002</t>
  </si>
  <si>
    <t>00582012001 DEPOSITO DE EFECTIVO, DEPOSITANTE: GROVER ESPEJO QUISPE, CONCEPTO: DEVOLUCIÓN DE SALDO DE FONDOS EN AVANCE, CUENTA DE DEPOSITO: CUENTA UNICA DEL TESORO</t>
  </si>
  <si>
    <t>O15112790002</t>
  </si>
  <si>
    <t>00234012001 DEPOSITO DE EFECTIVO, DEPOSITANTE: MARIO MARISCAL Q., CONCEPTO: DEV FONDOS AL C-31 N° 608 POR GASOLINA SERGEOMIN, CUENTA DE DEPOSITO: CUENTA UNICA DEL TESORO</t>
  </si>
  <si>
    <t>O15113980002</t>
  </si>
  <si>
    <t>00086057004 DEPOSITO DE EFECTIVO, DEPOSITANTE: MMAYA /UCP - PAAP - PC, CONCEPTO: DEVOLUCION COMISIONES BANCARIAS, CUENTA DE DEPOSITO: CUENTA UNICA DEL TESORO</t>
  </si>
  <si>
    <t>O15114340002</t>
  </si>
  <si>
    <t>00099021001 DEPOSITO DE EFECTIVO, DEPOSITANTE: AIDA TURCO VINO, CONCEPTO: DEVOLUCION DE HABERES REINTEGRO ABRIL 2017, CUENTA DE DEPOSITO: CUENTA UNICA DEL TESORO</t>
  </si>
  <si>
    <t>O15114870002</t>
  </si>
  <si>
    <t>00291012002 DEPOSITO DE EFECTIVO, DEPOSITANTE: FERNANDO BEJARANO, CONCEPTO: REPOSICION PASE, CUENTA DE DEPOSITO: CUENTA UNICA DEL TESORO</t>
  </si>
  <si>
    <t>O15114960002</t>
  </si>
  <si>
    <t>00099021001 DEPOSITO DE EFECTIVO, DEPOSITANTE: RI- 14 ""FLORIDA"", CONCEPTO: RETENCION DEL 15,5% DE LAPARTIDA DE SERVICIOS BASICOS AGUA POTABLE CORRESPONDIENTE AL MES DE MAYO, CUENTA DE DEPOSITO: CUENTA UNICA DEL TESORO</t>
  </si>
  <si>
    <t>B15117190002</t>
  </si>
  <si>
    <t>00086038003 DEP.DE CHEQ.AJENOS,RET.DE CAM.,CONCEPTO: TRANSFERENCIA DE FONDOS AL FINANCIADOR FUNDESNAP,DEP.: SERNAP , PROCEDENCIA: BANCO UNION S.A., CHEQUE: 864, FECHA DE EMISION:19/06/2017</t>
  </si>
  <si>
    <t>B15117270002</t>
  </si>
  <si>
    <t>00099021001 DEP.DE CHEQ.AJENOS,RET.DE CAM.,CONCEPTO: DEVOLUCION DE FONDOS NO EJECUTADOS,DEP.: PROGRAMA NACIONAL DE POSTALFABETIZACION , PROCEDENCIA: BANCO UNION S.A., CHEQUE: 5548, FECHA DE EMISION:20/06/2017</t>
  </si>
  <si>
    <t>B15117360002</t>
  </si>
  <si>
    <t>00099021001 DEP.DE CHEQ.AJENOS,RET.DE CAM.,CONCEPTO: GIRO: CARDOZO URIBE AIDEE LOURDES,DEP.: BANCO UNION S.A. , PROCEDENCIA: BANCO UNION S.A., CHEQUE: 148292, FECHA DE EMISION:20/06/2017</t>
  </si>
  <si>
    <t>B15117890002</t>
  </si>
  <si>
    <t>00099021001 DEP.DE CHEQ.AJENOS,RET.DE CAM.,CONCEPTO: SALDO DEL CONVENIO CI/MMAYA/VAPSD N°05/2009,DEP.: GOBIERNO AUTÓNOMO MUNICIPAL DE LA PAZ , PROCEDENCIA: BANCO UNION S.A., CHEQUE: 150550, FECHA DE EMISION:05/06/2017</t>
  </si>
  <si>
    <t>O15117830002</t>
  </si>
  <si>
    <t>00099021001 DEPOSITO DE EFECTIVO, DEPOSITANTE: ALBERTO DICK DAZA QUEZADA, CONCEPTO: DEVOLUCIÓN POR DOBLE PERCEPCIÓN, CUENTA DE DEPOSITO: CUENTA UNICA DEL TESORO</t>
  </si>
  <si>
    <t>O15117870002</t>
  </si>
  <si>
    <t>00592012001 DEPOSITO DE EFECTIVO, DEPOSITANTE: ENRIQUE GILBERTO ROJAS SAGARNAGA, CONCEPTO: PAGO POR DEUDAS PENDIENTES CON LA EMPRESA POR REEMISION DE NOTAS DE DEBITO GESTION 2016, CUENTA DE DEPOSITO: CUENTA UNICA DEL TESORO</t>
  </si>
  <si>
    <t>O15118370002</t>
  </si>
  <si>
    <t>00099021001 DEPOSITO DE EFECTIVO, DEPOSITANTE: CLARIBEL RIVAS PONCE, CONCEPTO: DOBLE PERCEPCION, CUENTA DE DEPOSITO: CUENTA UNICA DEL TESORO</t>
  </si>
  <si>
    <t>O15119070002</t>
  </si>
  <si>
    <t>00099021001 DEPOSITO DE EFECTIVO, DEPOSITANTE: JUVENAL GONZALES ROCHA, CONCEPTO: DEVOLUCIÓN, CUENTA DE DEPOSITO: CUENTA UNICA DEL TESORO</t>
  </si>
  <si>
    <t>O15119860002</t>
  </si>
  <si>
    <t>00099021001 DEPOSITO DE EFECTIVO, DEPOSITANTE: MARTHA RUTH MONTAÑO AGUILAR CI: 816432 CB, CONCEPTO: DEVOLUCION SEGUN DICTAMEN CGE / DRC - 080 / 2016 PUNTOS 8,79 - 9,105 - 10,95, CUENTA DE DEPOSITO: CUENTA UNICA DEL TESORO</t>
  </si>
  <si>
    <t>O15119940002</t>
  </si>
  <si>
    <t>00099021001 DEPOSITO DE EFECTIVO, DEPOSITANTE: BPE V - " CNL. JULIO SANJINEZ GOITIA ", CONCEPTO: RETENCION POR ADQUISICION DE ALIMENTOS CABALLAR AL MES DE JUNIO / 17, CUENTA DE DEPOSITO: CUENTA UNICA DEL TESORO</t>
  </si>
  <si>
    <t>B15121400002</t>
  </si>
  <si>
    <t>00041048002 DEP.DE CHEQ.AJENOS,RET.DE CAM.,CONCEPTO: DEVOLUCION DE RECURSOS NO UTILIZADOS,DEP.: JUAN CARLOS MALDONADO , PROCEDENCIA: BANCO UNION S.A., CHEQUE: 360, FECHA DE EMISION:12/06/2017</t>
  </si>
  <si>
    <t>B15121430002</t>
  </si>
  <si>
    <t>00041048002 DEP.DE CHEQ.AJENOS,RET.DE CAM.,CONCEPTO: DEVOLUCION DE RECURSOS NO UTILIZADOS,DEP.: MARIO DELGADO FLORES , PROCEDENCIA: BANCO UNION S.A., CHEQUE: 359, FECHA DE EMISION:12/06/2017</t>
  </si>
  <si>
    <t>B15121470002</t>
  </si>
  <si>
    <t>00070011102 DEP.DE CHEQ.AJENOS,RET.DE CAM.,CONCEPTO: DUPLICIDAD EN EL PAGO DE REEMBOLSO DE LA GESTION 2016 EJECUTADO EN LA PRESENTE GESTION,DEP.: MTEPS - CRESPO LEDEZMA CESAR BRITO , PROCEDENCIA: BANCO UNION S.A., CHEQUE: 8171, FECHA DE EMISION:19/06/2017</t>
  </si>
  <si>
    <t>B15122250002</t>
  </si>
  <si>
    <t>00290012001 DEP.DE CHEQ.AJENOS,RET.DE CAM.,CONCEPTO: DEP. POR DESCUENTO DE PASAJES Y VIATICOS - MARZO / 2017 C-31 SIP N° 96,DEP.: SERVICIO DE IMPUESTOS NACIONALES , PROCEDENCIA: BANCO UNION S.A., CHEQUE: 4434, FECHA DE EMISION:16/06/2017</t>
  </si>
  <si>
    <t>O15121600002</t>
  </si>
  <si>
    <t>00099021001 DEPOSITO DE EFECTIVO, DEPOSITANTE: SILVESTRE PANIAGUA POCO, CONCEPTO: DEVOLUCIÓN, CUENTA DE DEPOSITO: CUENTA UNICA DEL TESORO</t>
  </si>
  <si>
    <t>O15121680002</t>
  </si>
  <si>
    <t>00099021001 DEPOSITO DE EFECTIVO, DEPOSITANTE: ZACARIAS TINCO CARVAJAL, CONCEPTO: DOBLE PERCEPCIÓN, CUENTA DE DEPOSITO: CUENTA UNICA DEL TESORO</t>
  </si>
  <si>
    <t>O15122160002</t>
  </si>
  <si>
    <t>00099021001 DEPOSITO DE EFECTIVO, DEPOSITANTE: JULIA CHAPARRO CONDORI, CONCEPTO: DOBLE PERCEPCIÓN MES DE FEBRERO, CUENTA DE DEPOSITO: CUENTA UNICA DEL TESORO</t>
  </si>
  <si>
    <t>O15122640002</t>
  </si>
  <si>
    <t>00099021001 DEPOSITO DE EFECTIVO, DEPOSITANTE: RI - 27 " ANTOFAGASTA ", CONCEPTO: REVERSION DE ENERGIA ELECTRICA CORRESPONDIENTE MES MARZO 2017, CUENTA DE DEPOSITO: CUENTA UNICA DEL TESORO</t>
  </si>
  <si>
    <t>O15122780002</t>
  </si>
  <si>
    <t>00291012008 DEPOSITO DE EFECTIVO, DEPOSITANTE: LEMED SRL, CONCEPTO: PAGO POR PRUEBAS DE LABORATORIO ABC, CUENTA DE DEPOSITO: CUENTA UNICA DEL TESORO</t>
  </si>
  <si>
    <t>O15123420002</t>
  </si>
  <si>
    <t>O15123430002</t>
  </si>
  <si>
    <t>00099021001 DEPOSITO DE EFECTIVO, DEPOSITANTE: FIDEL SEGALES PABON CI 2326678 LP, CONCEPTO: DEVOLUCION EXCEDENTE SALARIAL CNS - UMSA LEY FINANCIAL MES DE MAYO 2017, CUENTA DE DEPOSITO: CUENTA UNICA DEL TESORO</t>
  </si>
  <si>
    <t>O15123650002</t>
  </si>
  <si>
    <t>00099021001 DEPOSITO DE EFECTIVO, DEPOSITANTE: MARIA ISABEL ALURRALDE ORTIZ, CONCEPTO: DOBLE PERCEPCION, CUENTA DE DEPOSITO: CUENTA UNICA DEL TESORO</t>
  </si>
  <si>
    <t>B15125670002</t>
  </si>
  <si>
    <t>00099021001 DEP.DE CHEQ.AJENOS,RET.DE CAM.,CONCEPTO: GIRO: ANDRERS EDUARDO PEREZ SERU,DEP.: BANCO UNIÓN S.A. , PROCEDENCIA: BANCO UNION S.A., CHEQUE: 148296, FECHA DE EMISION:23/06/2017</t>
  </si>
  <si>
    <t>B15125690002</t>
  </si>
  <si>
    <t>00099021001 DEP.DE CHEQ.AJENOS,RET.DE CAM.,CONCEPTO: GIRO: ALVARO DIEGO AVILES SARMIENTO,DEP.: BANCO UNIÓN S.A. , PROCEDENCIA: BANCO UNION S.A., CHEQUE: 148293, FECHA DE EMISION:23/06/2017</t>
  </si>
  <si>
    <t>B15125730002</t>
  </si>
  <si>
    <t>00099021001 DEP.DE CHEQ.AJENOS,RET.DE CAM.,CONCEPTO: GIRO: LLANOS GUTIERREZ FERNANDO ABAD,DEP.: BANCO UNIÓN S.A. , PROCEDENCIA: BANCO UNION S.A., CHEQUE: 148297, FECHA DE EMISION:23/06/2017</t>
  </si>
  <si>
    <t>B15125760002</t>
  </si>
  <si>
    <t>00099021001 DEP.DE CHEQ.AJENOS,RET.DE CAM.,CONCEPTO: GIRO: JOSE JOAQUIN SOLIZ ALANEZ,DEP.: BANCO UNIÓN S.A. , PROCEDENCIA: BANCO UNION S.A., CHEQUE: 148298, FECHA DE EMISION:23/06/2017</t>
  </si>
  <si>
    <t>B15126450002</t>
  </si>
  <si>
    <t>00592012001 DEP.DE CHEQ.AJENOS,RET.DE CAM.,CONCEPTO: DEVOLUCION DE FONDOS,DEP.: IVAN GONZALES , PROCEDENCIA: BANCO UNION S.A., CHEQUE: 620, FECHA DE EMISION:22/06/2017</t>
  </si>
  <si>
    <t>O15125520002</t>
  </si>
  <si>
    <t>O15126230002</t>
  </si>
  <si>
    <t>00099021001 DEPOSITO DE EFECTIVO, DEPOSITANTE: SONIA JUANA VDA. DE VERA, CONCEPTO: SENASIR - POR COBRO INDEBIDO N° 010/2017, CUENTA DE DEPOSITO: CUENTA UNICA DEL TESORO</t>
  </si>
  <si>
    <t>O15126640002</t>
  </si>
  <si>
    <t>00099021001 DEPOSITO DE EFECTIVO, DEPOSITANTE: SUSANA MENDOZA RODRIGUEZ, CONCEPTO: DEVOLUCIÓN DE VIÁTICOS, CUENTA DE DEPOSITO: CUENTA UNICA DEL TESORO</t>
  </si>
  <si>
    <t>O15127400002</t>
  </si>
  <si>
    <t>00099021001 DEPOSITO DE EFECTIVO, DEPOSITANTE: LUZ TABOADA GARCIA, CONCEPTO: COBRO INDEBIDO POR NUEVAS NUPCIAS, CUENTA DE DEPOSITO: CUENTA UNICA DEL TESORO</t>
  </si>
  <si>
    <t>O15127500002</t>
  </si>
  <si>
    <t>00099021001 DEPOSITO DE EFECTIVO, DEPOSITANTE: HANS CRISTIAN MULLER SANTA CRUZ ( 3127901 CB.), CONCEPTO: CUMPLIMIENTO DICTAMEN CGE / DRC - 080 / 2016 DE UMSS, CUENTA DE DEPOSITO: CUENTA UNICA DEL TESORO</t>
  </si>
  <si>
    <t>B15130870002</t>
  </si>
  <si>
    <t>00099021001 DEP.DE CHEQ.AJENOS,RET.DE CAM.,CONCEPTO: DEVOLUCION DE RECURSOS,DEP.: AGENCIA NACIONAL DE HIDROCARBUROS , PROCEDENCIA: BANCO UNION S.A., CHEQUE: 4483, FECHA DE EMISION:24/06/2017</t>
  </si>
  <si>
    <t>B15130930002</t>
  </si>
  <si>
    <t>00582012001 DEP.DE CHEQ.AJENOS,RET.DE CAM.,CONCEPTO: REPOSICION DE CASTAÑA QUE NO FUE ENTREGADA,DEP.: EMPRESA BOLIVIANA DE ALMENDRA Y DERIVADOS - EBA , PROCEDENCIA: BANCO UNION S.A., CHEQUE: 4654, FECHA DE EMISION:01/06/2017</t>
  </si>
  <si>
    <t>B15130960002</t>
  </si>
  <si>
    <t>00582012001 DEP.DE CHEQ.AJENOS,RET.DE CAM.,CONCEPTO: DEVOLUCION FONDOS CASTAÑA,DEP.: EMPRESA BOLIVIANA DE ALMENDRA Y DERIVADOS - EBA , PROCEDENCIA: BANCO UNION S.A., CHEQUE: 4658, FECHA DE EMISION:01/06/2017</t>
  </si>
  <si>
    <t>B15131290002</t>
  </si>
  <si>
    <t>00070011102 DEP.DE CHEQ.AJENOS,RET.DE CAM.,CONCEPTO: PAGO DE IMPUESTOS FISCALES EN DEMASIA,DEP.: MTEPS , PROCEDENCIA: BANCO UNION S.A., CHEQUE: 8175, FECHA DE EMISION:22/06/2017</t>
  </si>
  <si>
    <t>O15130340002</t>
  </si>
  <si>
    <t>00591012001 DEPOSITO DE EFECTIVO, DEPOSITANTE: BENITA JALACORI MENDOZA, CONCEPTO: CONSUMO ENERGIA ELECTRICA ENERO, CUENTA DE DEPOSITO: CUENTA UNICA DEL TESORO</t>
  </si>
  <si>
    <t>O15130360002</t>
  </si>
  <si>
    <t>00591012001 DEPOSITO DE EFECTIVO, DEPOSITANTE: BENITA JALACORI MENDOZA, CONCEPTO: CONSUMO ENERGIA ELECTRICA FEBRERO, CUENTA DE DEPOSITO: CUENTA UNICA DEL TESORO</t>
  </si>
  <si>
    <t>O15130390002</t>
  </si>
  <si>
    <t>00591012001 DEPOSITO DE EFECTIVO, DEPOSITANTE: BENITA JALACORI MENDOZA, CONCEPTO: CONSUMO ENERGIA ELECTRICA MARZO, CUENTA DE DEPOSITO: CUENTA UNICA DEL TESORO</t>
  </si>
  <si>
    <t>O15130400002</t>
  </si>
  <si>
    <t>00591012001 DEPOSITO DE EFECTIVO, DEPOSITANTE: BENITA JALACORI MENDOZA, CONCEPTO: CONSUMO ENERGIA ELECTRICA ABRIL, CUENTA DE DEPOSITO: CUENTA UNICA DEL TESORO</t>
  </si>
  <si>
    <t>O15130410002</t>
  </si>
  <si>
    <t>00591012001 DEPOSITO DE EFECTIVO, DEPOSITANTE: SOFIA ROQUE, CONCEPTO: CONSUMO ENERGIA ELECTRICA MES DE ENERO, CUENTA DE DEPOSITO: CUENTA UNICA DEL TESORO</t>
  </si>
  <si>
    <t>O15130420002</t>
  </si>
  <si>
    <t>00591012001 DEPOSITO DE EFECTIVO, DEPOSITANTE: SOFIA ROQUE, CONCEPTO: CONSUMO ENERGIA ELECTRICA MES DE FEBRERO, CUENTA DE DEPOSITO: CUENTA UNICA DEL TESORO</t>
  </si>
  <si>
    <t>O15130430002</t>
  </si>
  <si>
    <t>00591012001 DEPOSITO DE EFECTIVO, DEPOSITANTE: SOFIA ROQUE, CONCEPTO: CONSUMO ENERGIA ELECTRICA MES DE MARZO, CUENTA DE DEPOSITO: CUENTA UNICA DEL TESORO</t>
  </si>
  <si>
    <t>O15130440002</t>
  </si>
  <si>
    <t>00591012001 DEPOSITO DE EFECTIVO, DEPOSITANTE: SOFIA ROQUE, CONCEPTO: CONSUMO ENERGIA ELECTRICA MES DE ABRIL, CUENTA DE DEPOSITO: CUENTA UNICA DEL TESORO</t>
  </si>
  <si>
    <t>O15130490002</t>
  </si>
  <si>
    <t>00591012001 DEPOSITO DE EFECTIVO, DEPOSITANTE: YARCO VLADIMIR VILLAMOR ORIHUELA, CONCEPTO: CONSUMO DE ENERGIA MES DE ENERO, CUENTA DE DEPOSITO: CUENTA UNICA DEL TESORO</t>
  </si>
  <si>
    <t>O15130510002</t>
  </si>
  <si>
    <t>00591012001 DEPOSITO DE EFECTIVO, DEPOSITANTE: YARCO VLADIMIR VILLAMOR ORIHUELA, CONCEPTO: CONSUMO ENERGIA ELECTRICA MES DE FEBRERO, CUENTA DE DEPOSITO: CUENTA UNICA DEL TESORO</t>
  </si>
  <si>
    <t>O15130520002</t>
  </si>
  <si>
    <t>00591012001 DEPOSITO DE EFECTIVO, DEPOSITANTE: YARCO VLADIMIR VILLAMOR ORIHUELA, CONCEPTO: CONSUMO DE ENRGIA ELCTRICA MES DE MARZO, CUENTA DE DEPOSITO: CUENTA UNICA DEL TESORO</t>
  </si>
  <si>
    <t>O15130530002</t>
  </si>
  <si>
    <t>00591012001 DEPOSITO DE EFECTIVO, DEPOSITANTE: YARCO VLADIMIR VILLAMOR ORIHUELA, CONCEPTO: CONSUMO ENERGIA ELECTRICA MES DE ABRIL, CUENTA DE DEPOSITO: CUENTA UNICA DEL TESORO</t>
  </si>
  <si>
    <t>O15130730002</t>
  </si>
  <si>
    <t>00046024204 DEPOSITO DE EFECTIVO, DEPOSITANTE: SEDES LA PAZ - CLEOFE VALDEZ, CONCEPTO: REVERSIÓN DE SALDO NO EJECUTADO C-31 - 5079/2011, CUENTA DE DEPOSITO: CUENTA UNICA DEL TESORO</t>
  </si>
  <si>
    <t>O15130940002</t>
  </si>
  <si>
    <t>00099021001 DEPOSITO DE EFECTIVO, DEPOSITANTE: ESTELA ARROYO MONJE, CONCEPTO: DOBLE PERCEPCION, CUENTA DE DEPOSITO: CUENTA UNICA DEL TESORO</t>
  </si>
  <si>
    <t>O15131690002</t>
  </si>
  <si>
    <t>00086031101 DEPOSITO DE EFECTIVO, DEPOSITANTE: ANMI - SAN MATIAS, CONCEPTO: POR PPLAN D MANEJO DE LARGARTO DEL ANMI SAN MATIAS, CUENTA DE DEPOSITO: CUENTA UNICA DEL TESORO</t>
  </si>
  <si>
    <t>O15131820002</t>
  </si>
  <si>
    <t>00099021001 DEPOSITO DE EFECTIVO, DEPOSITANTE: OSACRA VARGAS AREVALO, CONCEPTO: DEVOLUCION DE PERCEPCION INDEBIDA DE SUELDOS, CUENTA DE DEPOSITO: CUENTA UNICA DEL TESORO</t>
  </si>
  <si>
    <t>O15132270002</t>
  </si>
  <si>
    <t>00099021001 DEPOSITO DE EFECTIVO, DEPOSITANTE: BEATRIZ ALVAREZ ORDOÑEZ CI 644531 OR, CONCEPTO: REVERSION BOLETA DE PAGO, CUENTA DE DEPOSITO: CUENTA UNICA DEL TESORO</t>
  </si>
  <si>
    <t>O15132480002</t>
  </si>
  <si>
    <t>00020011103 DEPOSITO DE EFECTIVO, DEPOSITANTE: REGISTRO INTERNACIONAL BOLIVIANO DE BUQUES, CONCEPTO: REVERSIÓN PASAJES Y VIÁTICOS PREVENTIVO: 2017-0000003555 VIAJE LONDRES INGLATERRA, CUENTA DE DEPOSITO: CUENTA UNICA DEL TESORO</t>
  </si>
  <si>
    <t>O15132490002</t>
  </si>
  <si>
    <t>00020011103 DEPOSITO DE EFECTIVO, DEPOSITANTE: REGISTRO INTERNACIONAL BOLIVIANO DE BUQUES, CONCEPTO: REVERSIÓN PASAJES Y VIÁTICOS PREVENTIVO: 2017-0000003553 VIAJE A LONDRES INGLATERRA, CUENTA DE DEPOSITO: CUENTA UNICA DEL TESORO</t>
  </si>
  <si>
    <t>O15132520002</t>
  </si>
  <si>
    <t>00020011103 DEPOSITO DE EFECTIVO, DEPOSITANTE: REGISTRO INTERNACIONAL BOLIVIANO DE BUQUES, CONCEPTO: REVERSIÓN PASAJES Y VIÁTICOS PREVENTIVO: 2017-0000003554 VIAJE A LONDRES INGLATERRA, CUENTA DE DEPOSITO: CUENTA UNICA DEL TESORO</t>
  </si>
  <si>
    <t>O15132590002</t>
  </si>
  <si>
    <t>00574012002 DEPOSITO DE EFECTIVO, DEPOSITANTE: EDDY MILAN, CONCEPTO: DEVOLUCIÓN SALDO, CUENTA DE DEPOSITO: CUENTA UNICA DEL TESORO</t>
  </si>
  <si>
    <t>O15133520002</t>
  </si>
  <si>
    <t>00099021001 DEPOSITO DE EFECTIVO, DEPOSITANTE: FRANKLIN ALEGRIA CRUZ, CONCEPTO: DEVOLUCIÓN, CUENTA DE DEPOSITO: CUENTA UNICA DEL TESORO</t>
  </si>
  <si>
    <t>B15135010002</t>
  </si>
  <si>
    <t>00099021001 DEP.DE CHEQ.AJENOS,RET.DE CAM.,CONCEPTO: MONTAÑO ORELLANA WILFREDO,DEP.: BANCO UNION S.A. , PROCEDENCIA: BANCO UNION S.A., CHEQUE: 148300, FECHA DE EMISION:27/06/2017</t>
  </si>
  <si>
    <t>B15135030002</t>
  </si>
  <si>
    <t>00099021001 DEP.DE CHEQ.AJENOS,RET.DE CAM.,CONCEPTO: ARACENA TABORGA JANETT,DEP.: BANCO UNION S.A , PROCEDENCIA: BANCO UNION S.A., CHEQUE: 148299, FECHA DE EMISION:27/06/2017</t>
  </si>
  <si>
    <t>B15135090002</t>
  </si>
  <si>
    <t>00099021001 DEP.DE CHEQ.AJENOS,RET.DE CAM.,CONCEPTO: IBARRA GOMEZ FRANCO HILARIO,DEP.: BANCO UNION S.A. , PROCEDENCIA: BANCO UNION S.A., CHEQUE: 148301, FECHA DE EMISION:27/06/2017</t>
  </si>
  <si>
    <t>B15135460002</t>
  </si>
  <si>
    <t>00099021001 DEP.DE CHEQ.AJENOS,RET.DE CAM.,CONCEPTO: DEP. POR DICTAMEN DE REPONSABILIDAD CIVIL CGE / DRC - 010 / 2013 SR. CARLOS ALBERTO SANCHEZ ROJAS,DEP.: ORGANO JUDICIAL - DAF NACIONAL</t>
  </si>
  <si>
    <t>O15134750002</t>
  </si>
  <si>
    <t>00086038003 DEPOSITO DE EFECTIVO, DEPOSITANTE: LINA CARMELA FRANCO MONTERO, CONCEPTO: DEVOLUCION POR PAGO DE EPSAS CORRESPONDIENTE AL MES DE JUNIO, CUENTA DE DEPOSITO: CUENTA UNICA DEL TESORO</t>
  </si>
  <si>
    <t>O15134760002</t>
  </si>
  <si>
    <t>00086038003 DEPOSITO DE EFECTIVO, DEPOSITANTE: LINA CARMELA FRANCO MONTERO, CONCEPTO: DEVOLUCION DEL 50 % POR PAGO A EPSAS CORRESPONDIENTE MES DE MAYO 2017, CUENTA DE DEPOSITO: CUENTA UNICA DEL TESORO</t>
  </si>
  <si>
    <t>O15135140002</t>
  </si>
  <si>
    <t>00099021001 DEPOSITO DE EFECTIVO, DEPOSITANTE: MACARIO TOLA CARDENAS, CONCEPTO: DEVOLUCION DE GASTOS EJECUTIVOS MEDIANTE FONDOS EN AVANCE MEDIANTE PREV.498, CUENTA DE DEPOSITO: CUENTA UNICA DEL TESORO</t>
  </si>
  <si>
    <t>O15135580002</t>
  </si>
  <si>
    <t>00099021001 DEPOSITO DE EFECTIVO, DEPOSITANTE: DERRY DAVID MORALES MENESES, CONCEPTO: DEVOLUCION DE EXCEDENTE A LA REMUNERACION MAXIMA PERMITIDA, CUENTA DE DEPOSITO: CUENTA UNICA DEL TESORO</t>
  </si>
  <si>
    <t>O15135740002</t>
  </si>
  <si>
    <t>00030014201 DEPOSITO DE EFECTIVO, DEPOSITANTE: NANCY GABRIELA MICHEL SARAVIA, CONCEPTO: DEVOLUCIÓN SEGÚN NOTA MEFP-VTCP-DGPOT-UOTGN-N°1062/2017 NANCY MICHEL SARAVIA, CUENTA DE DEPOSITO: CUENTA UNICA DEL TESORO</t>
  </si>
  <si>
    <t>O15136590002</t>
  </si>
  <si>
    <t>00234014202 DEPOSITO DE EFECTIVO, DEPOSITANTE: JUAN ROQUE LOBATON, CONCEPTO: DEVOLUCIÓN AL C-31 N°577 PARTIDA N°24120, CUENTA DE DEPOSITO: CUENTA UNICA DEL TESORO</t>
  </si>
  <si>
    <t>O15136690002</t>
  </si>
  <si>
    <t>00099021001 DEPOSITO DE EFECTIVO, DEPOSITANTE: RENE JAVIER ARZE MONJE - ATT, CONCEPTO: PERDIDA DE CREDENCIAL, CUENTA DE DEPOSITO: CUENTA UNICA DEL TESORO</t>
  </si>
  <si>
    <t>O15136770002</t>
  </si>
  <si>
    <t>00287102001 DEPOSITO DE EFECTIVO, DEPOSITANTE: YOLANDA GUTIERREZ BRITTO, CONCEPTO: DEVOLUCION DE SUBSIDIOS, CUENTA DE DEPOSITO: CUENTA UNICA DEL TESORO</t>
  </si>
  <si>
    <t>O15136810002</t>
  </si>
  <si>
    <t>00099021001 DEPOSITO DE EFECTIVO, DEPOSITANTE: BETTY GUTIERREZ VILLANUEVA, CONCEPTO: DOBLE PERCEPCIÓN, CUENTA DE DEPOSITO: CUENTA UNICA DEL TESORO</t>
  </si>
  <si>
    <t>O15137170002</t>
  </si>
  <si>
    <t>00099021001 DEPOSITO DE EFECTIVO, DEPOSITANTE: LUZ VIRGINIA VARGAS VALLEJOS C.I. 816912 CB., CONCEPTO: CUMPLIMIENTO DICTAMEN CGE / DRC - 080 / 2016 DE UMSS, CUENTA DE DEPOSITO: CUENTA UNICA DEL TESORO</t>
  </si>
  <si>
    <t>B15139620002</t>
  </si>
  <si>
    <t>00099021001 DEP.DE CHEQ.AJENOS,RET.DE CAM.,CONCEPTO: ORDOÑEZ MURILLO VDA. DE ORTEGA PAULINA,DEP.: BANCO UNION S.A. , PROCEDENCIA: BANCO UNION S.A., CHEQUE: 148303, FECHA DE EMISION:28/06/2017</t>
  </si>
  <si>
    <t>B15139650002</t>
  </si>
  <si>
    <t>00099021001 DEP.DE CHEQ.AJENOS,RET.DE CAM.,CONCEPTO: DILLMAN YUJRA YUJRA,DEP.: BANCO UNION S.A. , PROCEDENCIA: BANCO UNION S.A., CHEQUE: 148302, FECHA DE EMISION:28/06/2017</t>
  </si>
  <si>
    <t>B15140010002</t>
  </si>
  <si>
    <t>00099021001 DEP.DE CHEQ.AJENOS,RET.DE CAM.,CONCEPTO: DEVOLUCIÓN DE RECURSOS POR PASAJES NO UTILIZADOS EN LA GESTIÓN 2016,DEP.: MIN DE PRESIDENCIA - UPRE , PROCEDENCIA: BANCO UNION S.A., CHEQUE: 7696, FECHA DE EMISION:14/06/2017</t>
  </si>
  <si>
    <t>B15140280002</t>
  </si>
  <si>
    <t>00070011102 DEP.DE CHEQ.AJENOS,RET.DE CAM.,CONCEPTO: DEVOLUCIONES VIÁTICOS - CARGO A RENDIR,DEP.: MTEPS - PATRICIA MACEDO , PROCEDENCIA: BANCO UNION S.A., CHEQUE: 8185, FECHA DE EMISION:27/06/2017</t>
  </si>
  <si>
    <t>O15139530002</t>
  </si>
  <si>
    <t>00099021001 DEPOSITO DE EFECTIVO, DEPOSITANTE: LUZ TABOADA GARCIA-SENASIR, CONCEPTO: COBRO INDEBIDO POR NUEVAS NUPCIAS, CUENTA DE DEPOSITO: CUENTA UNICA DEL TESORO</t>
  </si>
  <si>
    <t>O15139660002</t>
  </si>
  <si>
    <t>00099021001 DEPOSITO DE EFECTIVO, DEPOSITANTE: EUGENIA NINA FERNANDEZ, CONCEPTO: DEVOLUCIÓN DE SALARIO, CUENTA DE DEPOSITO: CUENTA UNICA DEL TESORO</t>
  </si>
  <si>
    <t>O15139930002</t>
  </si>
  <si>
    <t>00582012001 DEPOSITO DE EFECTIVO, DEPOSITANTE: EMPRESA BOLIVIANA DE ALMENDRA Y DERIVADOS - EBA, CONCEPTO: REPOCISION DE PREVENTIVO Nº 19-657-1019-1685-2325, CUENTA DE DEPOSITO: CUENTA UNICA DEL TESORO</t>
  </si>
  <si>
    <t>O15140170002</t>
  </si>
  <si>
    <t>00099021001 DEPOSITO DE EFECTIVO, DEPOSITANTE: FUERZA AEREA BOLIVIANA, CONCEPTO: REVERSION POR DEVOLUCION DE PASAJES AL INTERIOR DEL PAIS, CUENTA DE DEPOSITO: CUENTA UNICA DEL TESORO</t>
  </si>
  <si>
    <t>O15140600002</t>
  </si>
  <si>
    <t>00099021001 DEPOSITO DE EFECTIVO, DEPOSITANTE: JAVIER SAIRE IBAÑEZ, CONCEPTO: PARA REVERSION DE LA BOLETA DE PAGO, CUENTA DE DEPOSITO: CUENTA UNICA DEL TESORO</t>
  </si>
  <si>
    <t>O15141590002</t>
  </si>
  <si>
    <t>00099021001 DEPOSITO DE EFECTIVO, DEPOSITANTE: DANIEL LOPEZ AVENDAÑO, CONCEPTO: DOBLE PERCEPCION, CUENTA DE DEPOSITO: CUENTA UNICA DEL TESORO</t>
  </si>
  <si>
    <t>B15144520002</t>
  </si>
  <si>
    <t>00099021001 DEP.DE CHEQ.AJENOS,RET.DE CAM.,CONCEPTO: TGN CONCILIACION PERIODO FEBRERO 2017,DEP.: SEGUROS PROVIDA S.A. , PROCEDENCIA: BANCO NACIONAL DE BOLIVIA S.A., CHEQUE: 2312750, FECHA DE EMISION:27/06/2017</t>
  </si>
  <si>
    <t>O15143800002</t>
  </si>
  <si>
    <t>00099021001 DEPOSITO DE EFECTIVO, DEPOSITANTE: YOLANDA LILIANA GONZALES RIOS, CONCEPTO: DEVOLUCION DE HABERES ABRIL 2017, CUENTA DE DEPOSITO: CUENTA UNICA DEL TESORO</t>
  </si>
  <si>
    <t>O15143810002</t>
  </si>
  <si>
    <t>00099021001 DEPOSITO DE EFECTIVO, DEPOSITANTE: YOLANDA LILIANA GONZALES RIOS, CONCEPTO: DEVOLUCION HABERES MARZO 2017, CUENTA DE DEPOSITO: CUENTA UNICA DEL TESORO</t>
  </si>
  <si>
    <t>O15143830002</t>
  </si>
  <si>
    <t>00099021001 DEPOSITO DE EFECTIVO, DEPOSITANTE: YOLANDA LILIANA GONZALES RIOS, CONCEPTO: DEVOLUCION DE HABERES MAYO 2017, CUENTA DE DEPOSITO: CUENTA UNICA DEL TESORO</t>
  </si>
  <si>
    <t>O15144120002</t>
  </si>
  <si>
    <t>00099021001 DEPOSITO DE EFECTIVO, DEPOSITANTE: CRISTINA LUCIA VALENCIA REA, CONCEPTO: DEVOLUCION DEL RETROACTIVO DEL INCREMENTO SALARIAL, CUENTA DE DEPOSITO: CUENTA UNICA DEL TESORO</t>
  </si>
  <si>
    <t>O15144140002</t>
  </si>
  <si>
    <t>00099021001 DEPOSITO DE EFECTIVO, DEPOSITANTE: CRISTINA LUCIA VALENCIA REA, CONCEPTO: DEVOLUCION DE HABERES DE MARZO, CUENTA DE DEPOSITO: CUENTA UNICA DEL TESORO</t>
  </si>
  <si>
    <t>O15144540002</t>
  </si>
  <si>
    <t>00099021001 DEPOSITO DE EFECTIVO, DEPOSITANTE: GRUPO DE CABALLERIA AEREA-I-APOSTOL SANTIAGO, CONCEPTO: DEVOLUCION FEBRERO 2017 SERVICIO DE AGUA, CUENTA DE DEPOSITO: CUENTA UNICA DEL TESORO</t>
  </si>
  <si>
    <t>O15144830002</t>
  </si>
  <si>
    <t>00099021001 DEPOSITO DE EFECTIVO, DEPOSITANTE: EVA EVARISTA OSCARITA VALDIVIA, CONCEPTO: DOBLE PERCEPCION, CUENTA DE DEPOSITO: CUENTA UNICA DEL TESORO</t>
  </si>
  <si>
    <t>O15144880002</t>
  </si>
  <si>
    <t>O15145220002</t>
  </si>
  <si>
    <t>00099021001 DEPOSITO DE EFECTIVO, DEPOSITANTE: FRANZ CARMELO COPETICON SANCHEZ, CONCEPTO: DICTAMEN CONTRALORIA GENERAL DEL ESTADO, CUENTA DE DEPOSITO: CUENTA UNICA DEL TESORO</t>
  </si>
  <si>
    <t>O15145240002</t>
  </si>
  <si>
    <t>00099021001 DEPOSITO DE EFECTIVO, DEPOSITANTE: MILTON MAGNE VARGAS, CONCEPTO: DICTAMEN CONTRALORIA GENERAL DEL ESTADO, CUENTA DE DEPOSITO: CUENTA UNICA DEL TESORO</t>
  </si>
  <si>
    <t>O15145940002</t>
  </si>
  <si>
    <t>00099021001 DEPOSITO DE EFECTIVO, DEPOSITANTE: JAIME MARTIN GUTIERREZ LUNA, CONCEPTO: PAGO AL MIN. DE SALUD EN CONFORMIDAD A DICTAMEN DE RESPONSABILIDAD CIVIL, CUENTA DE DEPOSITO: CUENTA UNICA DEL TESORO</t>
  </si>
  <si>
    <t>O15146150002</t>
  </si>
  <si>
    <t>00099021001 DEPOSITO DE EFECTIVO, DEPOSITANTE: BEATRIZ ALVAREZ ORDOÑEZ, CONCEPTO: REVERSION DE BOLETA DE PAGO MARZO/2017, CUENTA DE DEPOSITO: CUENTA UNICA DEL TESORO</t>
  </si>
  <si>
    <t>O15146210002</t>
  </si>
  <si>
    <t>O15146540002</t>
  </si>
  <si>
    <t>00099021001 DEPOSITO DE EFECTIVO, DEPOSITANTE: PATRICIA ANGELICA PONCE CAMBEROS, CONCEPTO: DEVOLUCION SALDO FONDOS ASIGNADOS, CUENTA DE DEPOSITO: CUENTA UNICA DEL TESORO</t>
  </si>
  <si>
    <t>O15147000002</t>
  </si>
  <si>
    <t>00099021001 DEPOSITO DE EFECTIVO, DEPOSITANTE: LUIS MARCELO ARCE MOSQUEIRA, CONCEPTO: DEVOLUCION MONTO "100 BECAS", CUENTA DE DEPOSITO: CUENTA UNICA DEL TESORO</t>
  </si>
  <si>
    <t>O15147100002</t>
  </si>
  <si>
    <t>00526012001 DEPOSITO DE EFECTIVO, DEPOSITANTE: BOLIVIA TV, CONCEPTO: DEVOLUCION DE VIATICOS, CUENTA DE DEPOSITO: CUENTA UNICA DEL TESORO</t>
  </si>
  <si>
    <t>O15148980002</t>
  </si>
  <si>
    <t>00099021001 DEPOSITO DE EFECTIVO, DEPOSITANTE: MAGISTERIO- OLGA ARUQUIPA COLQUE, CONCEPTO: DEVOLUCION DE REINTEGRO, CUENTA DE DEPOSITO: CUENTA UNICA DEL TESORO</t>
  </si>
  <si>
    <t>O15149500002</t>
  </si>
  <si>
    <t>00099021001 DEPOSITO DE EFECTIVO, DEPOSITANTE: SAMUEL DURAN CORONEL, CONCEPTO: DEVOLUCION DEL 3 % (CAJA DE SALUD Y MONEDA FRACCIONARIA Y CONFEDERACION NAL MAESTROS JUBILADOS), CUENTA DE DEPOSITO: CUENTA UNICA DEL TESORO</t>
  </si>
  <si>
    <t>O15149980002</t>
  </si>
  <si>
    <t>00099021001 DEPOSITO DE EFECTIVO, DEPOSITANTE: BASILIA CALLEJAS DE TICONA, CONCEPTO: COBROS INDEBIDOS POR NUPCIAS NUEVAS, CUENTA DE DEPOSITO: CUENTA UNICA DEL TESORO</t>
  </si>
  <si>
    <t>O15150350002</t>
  </si>
  <si>
    <t>00099021001 DEPOSITO DE EFECTIVO, DEPOSITANTE: ANGEL TORREZ GOMEZ, CONCEPTO: DICTAMEN CONTRALORIA GENERAL DEL ESTADO, CUENTA DE DEPOSITO: CUENTA UNICA DEL TESORO</t>
  </si>
  <si>
    <t>O15150640002</t>
  </si>
  <si>
    <t>00099021001 DEPOSITO DE EFECTIVO, DEPOSITANTE: GIOVANNA SHIRLEY LIMA QUISPE, CONCEPTO: DEVOLUCION HABERES FEBRERO 2017, CUENTA DE DEPOSITO: CUENTA UNICA DEL TESORO</t>
  </si>
  <si>
    <t>O15150690002</t>
  </si>
  <si>
    <t>00099021001 DEPOSITO DE EFECTIVO, DEPOSITANTE: GUILLERMO PADILLA CORREA, CONCEPTO: DEVOLUCION DE EXCEDENTE DEL CONSUMO LIMITE DE TELEFONIA MOVIL PREVENTIVO 112, CUENTA DE DEPOSITO: CUENTA UNICA DEL TESORO</t>
  </si>
  <si>
    <t>O15150720002</t>
  </si>
  <si>
    <t>00099021001 DEPOSITO DE EFECTIVO, DEPOSITANTE: GUILLERMO PADILLA CORREA, CONCEPTO: DEVOLUCION DE EXCEDENTE DEL CONSUMO LIMITE DE TELEFONIA MOVIL PREVENTIVO 136, CUENTA DE DEPOSITO: CUENTA UNICA DEL TESORO</t>
  </si>
  <si>
    <t>O15150740002</t>
  </si>
  <si>
    <t>00099021001 DEPOSITO DE EFECTIVO, DEPOSITANTE: GUILLERMO PADILLA CORREA, CONCEPTO: DEVOLUCION DE EXCEDENTE DEL CONSUMO LIMITE DE TELEFONIA MOVIL PREVENTIVO 180, CUENTA DE DEPOSITO: CUENTA UNICA DEL TESORO</t>
  </si>
  <si>
    <t>O15151070002</t>
  </si>
  <si>
    <t>00099021001 DEPOSITO DE EFECTIVO, DEPOSITANTE: MIRTHA CAMACHO DE COLQUE, CONCEPTO: DICTAMEN CONTRALORIA GENERAL DEL ESTADO, CUENTA DE DEPOSITO: CUENTA UNICA DEL TESORO</t>
  </si>
  <si>
    <t>O15151480002</t>
  </si>
  <si>
    <t>00099021001 DEPOSITO DE EFECTIVO, DEPOSITANTE: NIXON EMILIANO VARGAS MAMANI, CONCEPTO: DEVOLUCION TOPE SALARIAL, CUENTA DE DEPOSITO: CUENTA UNICA DEL TESORO</t>
  </si>
  <si>
    <t>O15151620002</t>
  </si>
  <si>
    <t>00099021001 DEPOSITO DE EFECTIVO, DEPOSITANTE: CARLOS ENRIQUE VELASQUEZ CAREAGA, CONCEPTO: DEVOLUCION PAGO REFRIGERIO MAYO 2017, CUENTA DE DEPOSITO: CUENTA UNICA DEL TESORO</t>
  </si>
  <si>
    <t>O15151660002</t>
  </si>
  <si>
    <t>00099021001 DEPOSITO DE EFECTIVO, DEPOSITANTE: DIEGO ARMANDO APAZA FLORES, CONCEPTO: DEV. POR PAGO EN DEMASIA DE REFRIGERIO CORRESPONDIENTE MES DE MAYO 2017, CUENTA DE DEPOSITO: CUENTA UNICA DEL TESORO</t>
  </si>
  <si>
    <t>O15151670002</t>
  </si>
  <si>
    <t>00099021001 DEPOSITO DE EFECTIVO, DEPOSITANTE: GUSTAVO JAVIER RAMIREZ MAMANI, CONCEPTO: DEVOLUCION PAGO REFRIGERIO MAYO 2017, CUENTA DE DEPOSITO: CUENTA UNICA DEL TESORO</t>
  </si>
  <si>
    <t>O15151700002</t>
  </si>
  <si>
    <t>00099021001 DEPOSITO DE EFECTIVO, DEPOSITANTE: ROSARIO VERONICA SOLARES PACHAJAYA, CONCEPTO: DEV. POR PAGO EN DEMASIA DE REFRIGERIO CORRESPONDIENTE AL MES DE MAYO 2017, CUENTA DE DEPOSITO: CUENTA UNICA DEL TESORO</t>
  </si>
  <si>
    <t>O15151720002</t>
  </si>
  <si>
    <t>00099021001 DEPOSITO DE EFECTIVO, DEPOSITANTE: KARLA GEOVANA JIMENEZ, CONCEPTO: DEVOLUCION REFRIGERIO MES MAYO, CUENTA DE DEPOSITO: CUENTA UNICA DEL TESORO</t>
  </si>
  <si>
    <t>O15151740002</t>
  </si>
  <si>
    <t>00099021001 DEPOSITO DE EFECTIVO, DEPOSITANTE: PABLO FERNANDO MOLLER SANCHEZ, CONCEPTO: DEVOLUCION REFRIGERIOS MAYO 2017, CUENTA DE DEPOSITO: CUENTA UNICA DEL TESORO</t>
  </si>
  <si>
    <t>O15152060002</t>
  </si>
  <si>
    <t>00070014201 DEPOSITO DE EFECTIVO, DEPOSITANTE: VIVIAN MARLENY MAYTA LIMACHI, CONCEPTO: DEVOLUCION DE CARGO A RENDICION, CUENTA DE DEPOSITO: CUENTA UNICA DEL TESORO</t>
  </si>
  <si>
    <t>G04828610004</t>
  </si>
  <si>
    <t>VENTA DE DIVISAS CON TRANSFERENCIA DE FONDOS A SOLICITUD DE YACIMIENTOS PETROLIFEROS FISCALES BOLIVIANOS SEGUN SOLICITUD 2608 REF: PAGO A LA EMPRESA INTERTEK CALEB BRET CHILE SA POR INSPECCION DE CALIDAD PARA LA IMPORTACION Y LA EXPORTACION DE ENERO FEBRERO Y MARZO 2017 SEGUN DOCUMENTACION ADJUNTA LIB. 00513012004 LBP-YPFB-UNICOMERCIAL (4030005415/1-2188907)</t>
  </si>
  <si>
    <t>G04828670004</t>
  </si>
  <si>
    <t>VENTA DE DIVISAS CON TRANSFERENCIA DE FONDOS A SOLICITUD DE YACIMIENTOS PETROLIFEROS FISCALES BOLIVIANOS SEGUN SOLICITUD 2602 REF: PAGO A INTERTEK CALEB BRETT CHILE SA POR SERVICIO DE INSPECCION DE CANTIDAD Y CALIDAD DE HIDROCARBUROS MES ABRIL 2017 SEGUN DOCUMENTACION ADJUNTA LIB. 00513012004 LBP-YPFB-UNICOMERCIAL (4030005415/1-2188907)</t>
  </si>
  <si>
    <t>G04809620004</t>
  </si>
  <si>
    <t>VENTA DE DIVISAS CON TRANSFERENCIA DE FONDOS A SOLICITUD DE YACIMIENTOS PETROLIFEROS FISCALES BOLIVIANOS SEGUN SOLICITUD 2593 REF: PAGO A EMPRESA PETROPERU SA POR SUMINISTRO DE GASOLINA CARGAS DEL 29 DE MARZO AL 28 DE ABRIL SEGUN DOCUMENTACIÓN ADJUNTA LIB. 00513012004 LBP-YPFB-UNICOMERCIAL (4030005415/1-2188907)</t>
  </si>
  <si>
    <t>G04774930004</t>
  </si>
  <si>
    <t>VENTA DE DIVISAS CON TRANSFERENCIA DE FONDOS A SOLICITUD DE YACIMIENTOS PETROLIFEROS FISCALES BOLIVIANOS SEGUN SOLICITUD 2577 REF: PAGO A COMPANIA DE PETROLEOS DE CHILE COPEC SA POR SUMINISTRO DE PRODUCTO CARGAS DEL 11 DE MAYO AL 24 DE MAYO SEGUN DOCUMENTACION ADJUNTA LIB. 00513012004 LBP-YPFB-UNICOMERCIAL (4030005415/1-2188907)</t>
  </si>
  <si>
    <t>G04774920004</t>
  </si>
  <si>
    <t>VENTA DE DIVISAS CON TRANSFERENCIA DE FONDOS A SOLICITUD DE YACIMIENTOS PETROLIFEROS FISCALES BOLIVIANOS SEGUN SOLICITUD 2576 REF: PAGO ANTICIPADO A VITOL SA POR SUMINISTRO DE DIESEL OIL LOTE 2 CORRESPONDIENTE A JUNIO 2017 SEGUNDO EMBARQUE SEGUN DOCUMENTACION ADJUNTA LIB. 00513012004 LBP-YPFB-UNICOMERCIAL (4030005415/1-2188907)</t>
  </si>
  <si>
    <t>G04754500004</t>
  </si>
  <si>
    <t>VENTA DE DIVISAS CON TRANSFERENCIA DE FONDOS A SOLICITUD DE YACIMIENTOS PETROLIFEROS FISCALES BOLIVIANOS SEGUN SOLICITUD 2563 REF: PAGO A LA EMPRESA PETROPERU POR SUMINISTRO DE DIESEL OIL JUNIO 2017 LIB. 00513012004 LBP-YPFB-UNICOMERCIAL (4030005415/1-2188907)</t>
  </si>
  <si>
    <t>G04754510004</t>
  </si>
  <si>
    <t>VENTA DE DIVISAS CON TRANSFERENCIA DE FONDOS A SOLICITUD DE YACIMIENTOS PETROLIFEROS FISCALES BOLIVIANOS SEGUN SOLICITUD 2562 REF: PAGO A LA EMPRESA SENERINI TRANSPORTES LTDA POR SERVICIO DE TRANSPORTE DE COMBUSTIBLES LIQUIDOS PARA EL MES DE ENERO FEBRERO MARZO DE 2017 LIB. 00513012004 LBP-YPFB-UNICOMERCIAL (4030005415/1-2188907)</t>
  </si>
  <si>
    <t>G04754470004</t>
  </si>
  <si>
    <t>VENTA DE DIVISAS CON TRANSFERENCIA DE FONDOS A SOLICITUD DE YACIMIENTOS PETROLIFEROS FISCALES BOLIVIANOS SEGUN SOLICITUD 2561 REF: PAGO ANTICIPADO A TRAFIGURA PTE LTD POR SUMINISTRO DE INSUMOS Y ADITIVOS Y DIESEL OIL JUNIO 2017 LIB. 00513012004 LBP-YPFB-UNICOMERCIAL (4030005415/1-2188907)</t>
  </si>
  <si>
    <t>G04705570004</t>
  </si>
  <si>
    <t>VENTA DE DIVISAS CON TRANSFERENCIA DE FONDOS A SOLICITUD DE YACIMIENTOS PETROLIFEROS FISCALES BOLIVIANOS SEGUN SOLICITUD 2525 REF: PAGO ANTICIPADO A VITOL SA POR SUMINISTRO DE INSUMOS Y ADITIVOS Y DIESEL OIL CORRESPONDIENTE AL MES DE JUNIO 2017 SEGUN PROFORMA PI 17051801 Y DOCUMENTACION ADJUNTA LIB. 00513012004 LBP-YPFB-UNICOMERCIAL (4030005415/1-2188907)</t>
  </si>
  <si>
    <t>G04705510004</t>
  </si>
  <si>
    <t>VENTA DE DIVISAS CON TRANSFERENCIA DE FONDOS A SOLICITUD DE YACIMIENTOS PETROLIFEROS FISCALES BOLIVIANOS SEGUN SOLICITUD 2518 REF: PAGO A JAGUAR EXPLORATION FACTURA NUMERO 16 0112 CORRESPONDIENTE AL CUARTO PAGO POR EL APOYO TECNICO PARA LA ADQUISICION SISMICA 2D ALTIPLANO NORTE SEGUN CONTRATO NUMERO LIB. 00513042001 YPFB - OPERACIONES G N E E</t>
  </si>
  <si>
    <t>G04694330004</t>
  </si>
  <si>
    <t>VENTA DE DIVISAS CON TRANSFERENCIA DE FONDOS A SOLICITUD DE YACIMIENTOS PETROLIFEROS FISCALES BOLIVIANOS SEGUN SOLICITUD 2515 REF: PAGO A LA EMPRESA SANTA IZABEL POR TRANSPORTE DE COMBUSTIBLE MARZO 2017 SEGUN DOCUMENTACION ADJUNTA LIB. 00513012004 LBP-YPFB-UNICOMERCIAL (4030005415/1-2188907)</t>
  </si>
  <si>
    <t>G04694320004</t>
  </si>
  <si>
    <t>VENTA DE DIVISAS CON TRANSFERENCIA DE FONDOS A SOLICITUD DE YACIMIENTOS PETROLIFEROS FISCALES BOLIVIANOS SEGUN SOLICITUD 2514 REF: PAGO A LA EMPRESA TRANSPORTES BORGO LTDA POR SERVICIO DE TRANSPORTE DE COMBUSTIBLE ENERO FEBRERO MARZO 2017 SEGUN DOCUMENTACION ADJUNTA LIB. 00513012004 LBP-YPFB-UNICOMERCIAL (4030005415/1-2188907)</t>
  </si>
  <si>
    <t>G04684490004</t>
  </si>
  <si>
    <t>VENTA DE DIVISAS CON TRANSFERENCIA DE FONDOS A SOLICITUD DE YACIMIENTOS PETROLIFEROS FISCALES BOLIVIANOS SEGUN SOLICITUD 2500 REF: PAGO A LA EMPRESA TRANSPORTADORA TORNADO LTDA POR TRANSPORTE DE COMBUSTIBLES LIQUIDOS ENERO FEBRERO MARZO 2017 SEGUN DOCUMENTACION ADJUNTA LIB. 00513012004 LBP-YPFB-UNICOMERCIAL (4030005415/1-2188907)</t>
  </si>
  <si>
    <t>G04642100004</t>
  </si>
  <si>
    <t>VENTA DE DIVISAS CON TRANSFERENCIA DE FONDOS A SOLICITUD DE YACIMIENTOS PETROLIFEROS FISCALES BOLIVIANOS SEGUN SOLICITUD 2452 REF: PAGO A COMPANIA DE PETROLEOS DE CHILE COPEC SA POR SUMINISTRO DE GASOLINA ESPECIAL CARGAS DEL 27 DE ABRIL AL 10 DE MAYO DE 2017 LIB. 00513012004 LBP-YPFB-UNICOMERCIAL (4030005415/1-2188907)</t>
  </si>
  <si>
    <t>G04642110004</t>
  </si>
  <si>
    <t>VENTA DE DIVISAS CON TRANSFERENCIA DE FONDOS A SOLICITUD DE SERVICIO DESARROLLO EMPRESAS PUBLICAS PRODUCTIVAS SEGUN SOLICITUD 2458 REF: TRANSFERENCIA AL EXTERIOR A LA EMPRESA MAQUINARIA AGRÍCOLA Y APICOLA BREI LTDA. - CHILE, POR LA ADQUISICIÓN DE UN EQUIPO DE ENVASADORA DE SACHETS PARA LA IMPLEMENTA LIB. 00132069201 SEDEM - PROMIEL - FINPRO - CHUQUISACA</t>
  </si>
  <si>
    <t>G04830260004</t>
  </si>
  <si>
    <t>VENTA DE DIVISAS CON TRANSFERENCIA DE FONDOS A SOLICITUD DE MINISTERIO DE LA PRESIDENCIA SEGUN SOLICITUD 2614 REF: DIVISAS USD 16,543.90 TRANSFERENCIA A ROYAL FBO SERVICE S.A POR PRESTACION DE SERVICIOS A LA AERONAVE FAB 001 VIAJE PRESIDENCIAL A QUITO ECUADOR DEL 23 AL 25 DE MAYO 2017, PAGO AL BANCO LIB. 00099021001 TGN-RECURSOS ORDINARIOS (3987)</t>
  </si>
  <si>
    <t>G04720660004</t>
  </si>
  <si>
    <t>VENTA DE DIVISAS CON TRANSFERENCIA DE FONDOS A SOLICITUD DE MINISTERIO DE LA PRESIDENCIA SEGUN SOLICITUD 2535 REF: DIVISAS USD 13,040 TRANSFERENCIA A LA EMPRESA ROCKWELL COLLINS INC POR SERVICIO ANUAL DE ACTUALIZACION DE DATOS DE NAVEGACION Y CONTENIDO DE AVIONICA DE LAS AERONAVES FAB 047 Y FAB 048, LIB. 00099021001 TGN-RECURSOS ORDINARIOS (3987)</t>
  </si>
  <si>
    <t>G04720650004</t>
  </si>
  <si>
    <t>VENTA DE DIVISAS CON TRANSFERENCIA DE FONDOS A SOLICITUD DE MINISTERIO DE LA PRESIDENCIA SEGUN SOLICITUD 2534 REF: DIVISAS USD 18,894.46 TRANSFERENCIA A HONEYWELL POR SERVICIO DEL PLAN DE MANTENIMIENTO MSP MES MAYO 2017 DE AERONAVE FAB 002, PAGO A JPMORGAN CHASE CUENTA 9102597771. LIB. 00099021001 TGN-RECURSOS ORDINARIOS (3987)</t>
  </si>
  <si>
    <t>G04628720004</t>
  </si>
  <si>
    <t>VENTA DE DIVISAS CON TRANSFERENCIA DE FONDOS A SOLICITUD DE MINISTERIO DE LA PRESIDENCIA SEGUN SOLICITUD 2451 REF: DIVIDAS USD 259.90 TRANSFERENCIA A LA EMPRESA GOGO BUSINESS AVIATION POR SERVICIO DE TELEFONIA SATELITAL MES ABRIL Y MAYO 2017 DE LA AERONAVE FAB 002, PAGO A US BANK CUENTA 103690172665 LIB. 00099021001 TGN-RECURSOS ORDINARIOS (3987)</t>
  </si>
  <si>
    <t>G04673450007</t>
  </si>
  <si>
    <t>VENTA DE DIVISAS CON TRANSFERENCIA DE FONDOS A SOLICITUD DE MINISTERIO DE GOBIERNO SEGUN SOLICITUD 2490 REF: PAGO DE HABERES DE AGREGADOS DE LA POLICIA BOLIVIANA EN EL EXTERIOR, CORRESPONDIENTE AL MES DE MAYO 2017, (CUENTAS EXTRANJERAS). LIB. 00099021001 TGN-RECURSOS ORDINARIOS (3987)</t>
  </si>
  <si>
    <t>G04673440005</t>
  </si>
  <si>
    <t>VENTA DE DIVISAS CON TRANSFERENCIA DE FONDOS A SOLICITUD DE MINISTERIO DE GOBIERNO SEGUN SOLICITUD 2489 REF: HABERES DE AGREGADOS POLICIALES, CORRESPONDIENTE AL MES DE ABRIL DE 2017, DE LOS SRES. CNL. DESP. SEVERO ERNESTO ZEBALLOS LEMUS Y CNL. DESP. MARCO ANTONIO ALVAREZ CABALLERO, SEGUN PLANILLA AD LIB. 00099021001 TGN-RECURSOS ORDINARIOS (3987)</t>
  </si>
  <si>
    <t>G04621020004</t>
  </si>
  <si>
    <t>VENTA DE DIVISAS CON TRANSFERENCIA DE FONDOS A SOLICITUD DE EMPRESA BOLIVIANA DE ALMENDRA Y DERIVADOS SEGUN SOLICITUD 2433 REF: PAGO DE COMISIONES A BROCKER WORLDLY DELIGHTS POR EXPORTACIONES REALIZADAS. LIB. 00582012001 EBA - RECURSOS ESPECIFICOS (4010709419)</t>
  </si>
  <si>
    <t>G04729540004</t>
  </si>
  <si>
    <t>VENTA DE DIVISAS CON TRANSFERENCIA DE FONDOS A SOLICITUD DE AGENCIA NACIONAL DE HIDROCARBUROS SEGUN SOLICITUD 2547 REF: TRF. PLATTS, PAGO A PLATTS GLOBAL ALERT. POR SUSCRIPCIÓN ANUAL PARA LA OBTENCIÓN DIARIA DE PRECIOS INTERNACIONALES DE PRODUCTOS DERIVADOS DEL PETROLEO, S/G INF. DE RECEPCIÓN INF-DR LIB. 00099021001 TGN-RECURSOS ORDINARIOS (3987)</t>
  </si>
  <si>
    <t>G04817820004</t>
  </si>
  <si>
    <t>VENTA DE DIVISAS A SOLICITUD DE YACIMIENTOS PETROLIFEROS FISCALES BOLIVIANOS SEGUN SOLICITUD 2605 REF: PAGO A YPFB TRANSPORTE SA POR SERVICIO DE ALMACENAJE DE CRUDO RECONSTITUIDO C EN ESTACION TERMINAL ARICA PERIODO 23 DE FEBRERO 2017 AL 30 DE ABRIL DE 2017 SEGUN DOCUMENTACION ADJUNTA LIB. 00513012004 LBP-YPFB-UNICOMERCIAL (4030005415/1-2188907)</t>
  </si>
  <si>
    <t>G04804800004</t>
  </si>
  <si>
    <t>VENTA DE DIVISAS A SOLICITUD DE YACIMIENTOS PETROLIFEROS FISCALES BOLIVIANOS SEGUN SOLICITUD 2592 REF: PAGO A YPFB TRANSPORTE SA POR SERVICIO DE TRANSPORTE POR POLIDUCTOS CORRESPONDIENTE AL MES DE ABRIL 2017 SEGUN DOCUMENTACION ADJUNTA LIB. 00513012004 LBP-YPFB-UNICOMERCIAL (4030005415/1-2188907)</t>
  </si>
  <si>
    <t>G04615790004</t>
  </si>
  <si>
    <t>VENTA DE DIVISAS A SOLICITUD DE MINISTERIO DE LA PRESIDENCIA SEGUN SOLICITUD 2434 REF: DIVISAS USD 40,000 FONDOS PARA LOS VIAJES AL EXTERIOR A NUEVA YORK EEUU DEL 4 AL 6 DE JUNIO Y BELGICA DEL 7 AL 9 DE JUNIO QUE REALIZARA EL SR.PRESIDENTE DEL ESTADO. LOS FONDOS SERAN ENTREGADOS AL SR. OMAR ROBERT LIB. 00099021001 TGN-RECURSOS ORDINARIOS (3987)</t>
  </si>
  <si>
    <t>S08893770003</t>
  </si>
  <si>
    <t>'TRANSFERENCIA'||RECIBIDA DEL EXTERIOR SEGUN MENSAJES SWIFT N°07836-07825 (REM.EXT) DE LA FECHA POR DESEMBOLSO DEL BID PRÉSTAMO 3921/BL-BO REQ 0001 OPS0201722833A LIBRETA N° 00099021001 TGN-RECURSOS ORDINARIOS (3987) REF.: UTILES DE ESCRITORIO</t>
  </si>
  <si>
    <t>S08893820003</t>
  </si>
  <si>
    <t>'TRANSFERENCIA'||RECIBIDA DEL EXTERIOR SEGUN MENSAJES SWIFT N° 07835-07824 (REM.EXT.) DE LA FECHA POR DESEMBOLSO DEL BID PRESTAMO 3921/BL-BO REQ.0001 OPS0201722833A LIBRETA N°00099021001 TGN-RECURSOS ORDINARIOS (3987) REF.: UTILES DE ESCRITORIO</t>
  </si>
  <si>
    <t>G04838010003</t>
  </si>
  <si>
    <t>TRANSFERENCIA RECIBIDA DEL EXTERIOR SEGÚN MENSAJES SWIFT Nos. 09324-09315 (REM.EXT.) DE FECHA 30-06-2017 POR DESEMBOLSO DE CAF PRÉSTAMO CFA008814 CFA 8814 FONDO ROTATIVO/TRF OBI CAF LIBRETA N° 00291012002 ABC-RECURSOS PROPIOS REF.: UTILES DE ESCRITORIO</t>
  </si>
  <si>
    <t>S08901380001</t>
  </si>
  <si>
    <t>'TRANSFERENCIA DE FONDOS||S/G.NOTA CITE:MEFP/VTCP/DGCP/UODP-462/17 DE LA FECHA, DEL MIN.ECO.FINANC.PUB.(HRE-TSO-3077), A FAVOR DEL GOBIERNO AUTONOMO DEPARTAMENTAL SANTA CRUZ. DEBITO DE LA LIBRETA N°00099037013 PAR-CAF 8237-BS-PROG.INFRAESTRUCTURA RURAL-GADSC.</t>
  </si>
  <si>
    <t>S08901380003</t>
  </si>
  <si>
    <t>'TRANSFERENCIA DE FONDOS||S/G.NOTA CITE:MEFP/VTCP/DGCP/UODP-462/17 DE LA FECHA, DEL MIN.ECO.FINANC.PUB.(HRE-TSO-3077), A FAVOR DEL GOBIERNO AUTONOMO DEPARTAMENTAL SANTA CRUZ. DEBITO DE LA LIBRETA N°00099021001, REPOSICION UTILES DE ESCRITORIO.</t>
  </si>
  <si>
    <t>S08919660004</t>
  </si>
  <si>
    <t>S08909290001</t>
  </si>
  <si>
    <t>'TRANSFERENCIA DE FONDOS||A SOL. DEL MIN,DE ECO Y FIN.PUBL. MEFP/VTCP/DGCP/UODP-493/2017 DE LA FECHA HRE TSO 3188 A FAVOR DEL GOBIERNO AUTONOMO MUNICIPAL DE EL ALTO. DEBITO DE LA LIBRETA N°00099037006 "CAF 5544-BS-GAMEA SANEAMIENTO Y DRENAJE URBANO"</t>
  </si>
  <si>
    <t>S08909290003</t>
  </si>
  <si>
    <t>'TRANSFERENCIA DE FONDOS||A SOL. DEL MIN,DE ECO Y FIN.PUBL. MEFP/VTCP/DGCP/UODP-493/2017 DE LA FECHA HRE TSO 3188 A FAVOR DEL GOBIERNO AUTONOMO MUNICIPAL DE EL ALTO. DEBITO DE LA LIBRETA 00099021001 COBRO UTILES DE ESCRITORIO.</t>
  </si>
  <si>
    <t>S08903520002</t>
  </si>
  <si>
    <t>TRANSFERENCIA DE FONDOS S/G CITE N°||JGCB/TRL/205/2017 DEL FONDO NACIONAL DE INVERSIÓN PRODUCTIVA Y SOCIAL, RECIBIDA EN LA FECHA REF: PROGRAMACIÓN DE PAGOS DE INVERSIÓN Y FORTALECIMIENTO CONVENIO PLAN VIDA KFW (TRAM-TSO-3112) ABONO EN LA LIBRETA N° 00287104416 FPS - BS - PLAN VIDA KFW</t>
  </si>
  <si>
    <t>S08895870002</t>
  </si>
  <si>
    <t>TRANSFERENCIA DE FONDOS S/G CITE N°||JGCB/TRL/192/2017 DEL FONDO NACIONAL DE INVERSIÓN PRODUCTIVA Y SOCIAL RECIBIDA EN LA FECHA REF: PROGRAMACIÓN DE PAGOS DE INVERSIÓN Y FORTALECIMIENTO CONVENIO PLAN VIDA KFW (TRAM-TSO-2804) ABONO EN LA LIBRETA N° 00287104416 FPS - BS - PLAN VIDA KFW</t>
  </si>
  <si>
    <t>S08904120002</t>
  </si>
  <si>
    <t>'TRANSFERENCIA DE FONDOS DE DPTOS.DE ENCAJE LEGAL DEL SISTEMA FINANCIERO A DPTOS.CTES.DEL SECTOR PUBLICO S/G CITE' BUN/0413/17||DE LA FECHA (HRE-TSO-3122). A SOLIC.DEL MEFP,LIBR.00099021001,REVERS.FDOS.POR ERROR EN MONTO DE TRANSF.ELECTR.DE F.13/06/17;BUN.</t>
  </si>
  <si>
    <t>S08893120002</t>
  </si>
  <si>
    <t>TRANSFERENCIA DE FONDOS DE DPTOS.DE ENCAJE LEGAL DEL SISTEMA FINANCIERO A DPTOS.CTES.DEL SECTOR PUBLICO S/G CITE' BUN/0387/17||DE LA FECHA (HRE-TSO-2761). REVERSION DE FONDOS POR ERROR EN EL MONTO DE LA TRANSFERENCIA ELECTRONICA DE F. 29/05/2017. A SOLICITUD DEL MEFP; LIBRETA 00290144101; BUN.</t>
  </si>
  <si>
    <t>G04705580003</t>
  </si>
  <si>
    <t>TRANSFERENCIA DE FONDOS AL EXTERIOR A SOLICITUD DE TESORO GENERAL DE LA NACION SEGUN SOLICITUD 2524 REF: PAGO AL PROGRAMA IBERMEDIA (IBERMEDIA), POR CONCEPTO DE MEMBRESÍA POR USD150.000,00, SEGÚN SOLICITUD VRE-DGRM-CS-144/2017. LIB. 00099021001 TGN-RECURSOS ORDINARIOS (3987)</t>
  </si>
  <si>
    <t>G04646000003</t>
  </si>
  <si>
    <t>TRANSFERENCIA DE FONDOS AL EXTERIOR A SOLICITUD DE TESORO GENERAL DE LA NACION SEGUN SOLICITUD 2478 REF: PAGO AL ORGANISMO ANDINO DE SALUD DEL CONVENIO HIPÓLITO UNANUE (ORAS/CONHU), POR CONCEPTO DE MEMBRESÍA POR USD183.266,00, SEGÚN SOLICITUD VRE-DGRM-CS-136/2017. LIB. 00099021001 TGN-RECURSOS ORDINARIOS (3987)</t>
  </si>
  <si>
    <t>G04646010003</t>
  </si>
  <si>
    <t>TRANSFERENCIA DE FONDOS AL EXTERIOR A SOLICITUD DE TESORO GENERAL DE LA NACION SEGUN SOLICITUD 2477 REF: PAGO AL FONDO DE LAS NACIONES UNIDAS PARA LA INFANCIA (UNICEF), POR CONCEPTO DE MEMBRESÍA POR USD225.000,00, SEGÚN SOLICITUD VRE-DGRM-CS-133/2017. LIB. 00099021001 TGN-RECURSOS ORDINARIOS (3987)</t>
  </si>
  <si>
    <t>G04830120002</t>
  </si>
  <si>
    <t>TRANSFERENCIA DE FONDOS A SOLICITUD DE AUTORIDAD DE SUPERVISION DEL SISTEMA FINANCIERO SEGUN SOLICITUD 2603 REF: ASBA CUOTA MEMBRESIA/2017, BANCO CITIBANK NA, DOMICILIO120 SOUTH BISCAYNE BLVD. MIAMI FL. 33131, CTA.3290018964, DOLARES 20,000.- LIB. 00099021001 TGN-RECURSOS ORDINARIOS (3987)</t>
  </si>
  <si>
    <t>G04628580002</t>
  </si>
  <si>
    <t>REGULARIZACION DE TRANSFERENCIA DEL EXTERIOR SEGUN SWIFT NO.7789 DE FECHA 02/06/2017 ORDENANTE: EMBASSY OF BOLIVIA-SUECIA REF.DEVOLUCION SALDOS NO EJECUTADOS DE GASTOS DE FUNCIONAMIENTO LIB. 00099021001 TGN-RECURSOS ORDINARIOS (3987)</t>
  </si>
  <si>
    <t>G04806330003</t>
  </si>
  <si>
    <t>PROVISION DE FONDOS A SOLICITUD DE YACIMIENTOS PETROLIFEROS FISCALES BOLIVIANOS SEGUN SOLICITUD YPFB-0177-2017 REF: PAGO REGALIAS MARZO 2017 A TGN LIB. 00099021001 TGN YPFB PARTICIPACION 6% PRODUCCIÓN BRUTA DE HIDROCARBUROS BOCA DE POZO</t>
  </si>
  <si>
    <t>G04835020001</t>
  </si>
  <si>
    <t>PAGO PRÉSTAMO KFW ALEMANIA I-H-051 VCTO. 30-06-2017 POR CUENTA DE TGN SEGÚN NOTA MEFP/VTCP/DGCP/UODP-491/2017 DE FECHA 26-06-2017, VALOR 30-06-2017 LIBRETA N° 00099021001 "TGN RECURSOS ORDINARIOS" (3987) REF.: COMISIONES BANCARIAS</t>
  </si>
  <si>
    <t>G04835030001</t>
  </si>
  <si>
    <t>PAGO PRÉSTAMO KFW ALEMANIA I-H-051 VCTO. 30-06-2017 POR CUENTA DE TGN SEGÚN NOTA MEFP/VTCP/DGCP/UODP-491/2017 DE FECHA 26-06-2017, VALOR 30-06-2017 CAPITAL UFV 663.953,72 INTERESES UFV 84.654,08 LIBRETA N° 00099021001 "TGN RECURSOS ORDINARIOS" (3987)</t>
  </si>
  <si>
    <t>G04835000001</t>
  </si>
  <si>
    <t>PAGO PRÉSTAMO KFW ALEMANIA I-H-047 VCTO. 30-06-2017 POR CUENTA DE TGN SEGÚN NOTA MEFP/VTCP/DGCP/UODP-491/2017 DE FECHA 26-06-2017, VALOR 30-06-2017 LIBRETA N° 00099021001 "TGN RECURSOS ORDINARIOS" (3987) REF.: COMISIONES BANCARIAS</t>
  </si>
  <si>
    <t>G04835010001</t>
  </si>
  <si>
    <t>PAGO PRÉSTAMO KFW ALEMANIA I-H-047 VCTO. 30-06-2017 POR CUENTA DE TGN SEGÚN NOTA MEFP/VTCP/DGCP/UODP-491/2017 DE FECHA 26-06-2017, VALOR 30-06-2017 CAPITAL UFV 943.562,09 INTERESES UFV 109.987,14 LIBRETA N° 00099021001 "TGN RECURSOS ORDINARIOS" (3987)</t>
  </si>
  <si>
    <t>G04834980001</t>
  </si>
  <si>
    <t>PAGO PRÉSTAMO KFW ALEMANIA I-H-035 VCTO. 30-06-2017 POR CUENTA DE TGN SEGÚN NOTA MEFP/VTCP/DGCP/UODP-491/2017 DE FECHA 26-06-2017, VALOR 30-06-2017 LIBRETA N° 00099021001 "TGN RECURSOS ORDINARIOS" (3987) REF.: COMISIONES BANCARIAS</t>
  </si>
  <si>
    <t>G04834990001</t>
  </si>
  <si>
    <t>PAGO PRÉSTAMO KFW ALEMANIA I-H-035 VCTO. 30-06-2017 POR CUENTA DE TGN SEGÚN NOTA MEFP/VTCP/DGCP/UODP-491/2017 DE FECHA 26-06-2017, VALOR 30-06-2017 CAPITAL UFV 1.239.910,76 INTERESES UFV 21.644,39 LIBRETA N° 00099021001 "TGN RECURSOS ORDINARIOS" (3987)</t>
  </si>
  <si>
    <t>G04833660001</t>
  </si>
  <si>
    <t>PAGO PRÉSTAMO KFW ALEMANIA 9365263 VCTO. 30-06-2017 POR CUENTA DE TGN SEGÚN NOTA COD.LIQ.009407 DE FECHA 23-06-2017, VALOR 30-06-2017 CAPITAL EUR 60.857,12 INTERESES EUR 7.759,28 LIBRETA N° 0099021001 "TGN RECURSOS ORDINARIOS" (3987)</t>
  </si>
  <si>
    <t>G04759240001</t>
  </si>
  <si>
    <t>PAGO PRÉSTAMO JBIC BV-C1 VCTO. 20-06-2017 POR CUENTA DE TGN SEGÚN NOTA MEFP/VTCP/DGCP/UODP-485/20017 DE FECHA 20-06-2017, VALOR 20-06-2017 CAPITAL UFV 8.866.424,00 INTERESES UFV 689.787,67 LIBRETA N° 00099021001 TGN-RECURSOS ORDINARIOS 3987</t>
  </si>
  <si>
    <t>G04830220003</t>
  </si>
  <si>
    <t>PAGO A KFW ALEMANIA PRÉSTAMO KFW 9565359 VCTO. 30-jun-2017 POR CUENTA DE GOB.AUT.DEPT.STCRUZ , VALOR 30-jun-2017 CAPITAL EUR 42.000,00 INTERESES EUR 30.036,32 LIB. 00099031002 RECUP.DIFERENCIALES CAPITAL E INTERES-CRED.EXT.</t>
  </si>
  <si>
    <t>Q08559220002</t>
  </si>
  <si>
    <t>NUMERO DE LIBRETA CUT: Cuenta Unica del Tesoro OPERACIÓN E18 TRANSFERENCIA DEL SISTEMA FINANCIERO POR CUENTA DE TERCEROS A LA CUT Reversion aporte patronal para la vivienda TGN-INRA</t>
  </si>
  <si>
    <t>Q08498270002</t>
  </si>
  <si>
    <t>NUMERO DE LIBRETA CUT: Cuenta Unica del Tesoro OPERACIÓN E18 TRANSFERENCIA DEL SISTEMA FINANCIERO POR CUENTA DE TERCEROS A LA CUT Pago correspondiente a Mayo 2017 de acuerdo a carta de BBVA Prevision CITE: PREV CONT FDS 924.06.2017</t>
  </si>
  <si>
    <t>Q08491810002</t>
  </si>
  <si>
    <t>Q08548520002</t>
  </si>
  <si>
    <t>Q08498210002</t>
  </si>
  <si>
    <t>Q08529230002</t>
  </si>
  <si>
    <t>NUMERO DE LIBRETA CUT: Cuenta Unica del Tesoro OPERACIÓN E18 TRANSFERENCIA DEL SISTEMA FINANCIERO POR CUENTA DE TERCEROS A LA CUT DEVOLUCION DE PAGOS CC NO COBRADOS POR AFILIADOS CIVILES Y MILITARES CORRESPONDIENTE AL PERIODO FEBRERO 2017</t>
  </si>
  <si>
    <t>Q08449500002</t>
  </si>
  <si>
    <t>NÚMERO DE LIBRETA CUT: 99031009.00 OPERACIÓN T01 TRANSFERENCIA DE FONDOS A LA CUT - TESORO DIRECTO DE BANCO UNION S.A. A CUENTA UNICA DEL TESORO CON NUMERO DE SOLICITUD = 1852775 Y NUMERO CORRELATIVO = 91320002062017243 TRANSFERENCIA POR OPERACIONES DE VE</t>
  </si>
  <si>
    <t>Q08510000002</t>
  </si>
  <si>
    <t>NUMERO DE LIBRETA CUT: 00291012009 OPERACIÓN E18 TRANSFERENCIA DEL SISTEMA FINANCIERO POR CUENTA DE TERCEROS A LA CUT A SOL.ESC.DE ABC</t>
  </si>
  <si>
    <t>Q08491920002</t>
  </si>
  <si>
    <t>NUMERO DE LIBRETA CUT: 00099021001 OPERACIÓN E18 TRANSFERENCIA DEL SISTEMA FINANCIERO POR CUENTA DE TERCEROS A LA CUT TRANSFERENCIA EFECTUADA POR PAGO INDEBIDO -RP MAYO 2017</t>
  </si>
  <si>
    <t>Q08491990002</t>
  </si>
  <si>
    <t>NUMERO DE LIBRETA CUT: 00099021001 OPERACIÓN E18 TRANSFERENCIA DEL SISTEMA FINANCIERO POR CUENTA DE TERCEROS A LA CUT TRANSFERENCIA EFECTUADA POR PAGO ADELANTADO P.R.A.-RP MAYO 2017</t>
  </si>
  <si>
    <t>Q08491830002</t>
  </si>
  <si>
    <t>NUMERO DE LIBRETA CUT: 00099021001 OPERACIÓN E18 TRANSFERENCIA DEL SISTEMA FINANCIERO POR CUENTA DE TERCEROS A LA CUT TRANSFERENCIA EFECTUADA POR DESCUENTO COBRO INDEBIDO R 026-99-RP</t>
  </si>
  <si>
    <t>J03247710001</t>
  </si>
  <si>
    <t>De: 00513012004 Transferencia que se efectua a requerimiento de Yacimientos Petroliferos Fiscales Bolivianos (YPFB), con nota CITE: DFC 1645 URT-0866/2017 y en virtud a la nota interna CITE: MEFP/VPCF/DGCF/UCCF N 643/2017, por concepto de deposito en demasia.</t>
  </si>
  <si>
    <t>J03247700001</t>
  </si>
  <si>
    <t>De: 00513012004 Transferencia que se efectua a requerimiento de Yacimientos Petroliferos Fiscales Bolivianos (YPFB), con nota CITE: DFC 1644 URT-0865/2017 y en virtud a la nota interna CITE: MEFP/VPCF/DGCF/UCCF N 643/2017, por concepto de deposito erroneo.</t>
  </si>
  <si>
    <t>J03247720001</t>
  </si>
  <si>
    <t>De: 00513012004 Transferencia que se efectua a requerimiento de Yacimientos Petroliferos Fiscales Bolivianos (YPFB), con nota CITE: DFC 1552 URT-0836/2017 y en virtud a la nota interna CITE: MEFP/VPCF/DGCF/UCCF N 644/2017, por concepto de deposito en demasia.</t>
  </si>
  <si>
    <t>J03247730001</t>
  </si>
  <si>
    <t>De: 00513012004 Transferencia que se efectua a requerimiento de Yacimientos Petroliferos Fiscales Bolivianos (YPFB), con nota CITE: DFC 1551 URT-0835/2017 y en virtud a la nota interna CITE: MEFP/VPCF/DGCF/UCCF N 644/2017, por concepto de deposito en demasia.</t>
  </si>
  <si>
    <t>J03244060001</t>
  </si>
  <si>
    <t>De: 00287104416 TRL/194/2017. TRANSFERENCIA DE RECURSOS POR LA DEVOLUCION DEL PROGRAMA PLAN VIDA KFW DE ACUERDO A SOLICITUD CON NOTA GF/JGCO/157/2017 Y DOC. ADJUNTOS.</t>
  </si>
  <si>
    <t>J03244040001</t>
  </si>
  <si>
    <t>De: 00287102007 TRL 196 TRANSFERENCIA RECURSOS POR DEVOLUCION ADICIONAL ANTICIPO CONTRATO C-FPS-07-003137 PROYECTO FPS-07-00003844 MI AGUA 3 S.I. N 205 - OF. DPTAL. SANTA CRUZ - FUENTE 41 ORGANISMO 111 TGN.</t>
  </si>
  <si>
    <t>J03244050001</t>
  </si>
  <si>
    <t>De: 00287102007 TRL - 195 TRANSFERENCIA RECURSOS POR DEVOLUCION ANTICIPO CONTRATO C-FPS-07-003137 PROYECTO FPS-07-00003844 MI AGUA 3 S.I. N 208 - OF. DPTAL. SANTA CRUZ - FUENTE 41 ORGANISMO 111 TGN.</t>
  </si>
  <si>
    <t>J03252040001</t>
  </si>
  <si>
    <t>De: 00287100050 TRL 218 - TRANSFERENCIA RECURSOS POR AJUSTE DE APL A FUENTE PROY. FPS-02-4514 CONT. C-FPS-02-4243 CONV. MIAGUA 3, S/G DOC. ADJ. A S.I. N 502 LPZ 2017- FUENTE 41 ORGANISMO 111 TGN.</t>
  </si>
  <si>
    <t>J03245330001</t>
  </si>
  <si>
    <t>De: 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</si>
  <si>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J03246940001</t>
  </si>
  <si>
    <t>De: 00099021001 A solicitud de la Empresa Misicuni con nota CITE: EM.GG.380/2017 y en virtud al Decreto Supremo N 2964, para el pago de la planilla N 30 del Paquete N1 Presa, vertedero y obras subterraneas de la Construccion de la Presa, Obras Anexas y Complementarias (Misicuni II) del Proyecto Mult</t>
  </si>
  <si>
    <t>J03243040001</t>
  </si>
  <si>
    <t>De: 00099021001 A solicitud de la Empresa Misicuni con nota CITE: EM.GG.367/2017 y en virtud al Decreto Supremo N 2964, se efectua la transferencia para el pago de la planilla de sueldos, aportes patronales y laborales del area tecnica correspondiente al mes de mayo 2017.</t>
  </si>
  <si>
    <t>J03239080001</t>
  </si>
  <si>
    <t>De: 00099021001 A solicitud de la Empresa Misicuni con nota CITE: EM.GG.352/2017 para el pago de la planilla 29 del Paquete N 1 Presa, vertedero y obras subterraneas de la Construccion Presa, Obras Anexas y Complementarias (Misicuni II) del Proyecto Multiple Misicuni</t>
  </si>
  <si>
    <t>J03239070001</t>
  </si>
  <si>
    <t>De: 00099021001 A solicitud de la Empresa Misicuni con nota CITE: EM.GG.334/2017 para el pago de la planilla 1 (unica) del contrato N 17/2017 Supervision Tecnica de la Construccion Presa, Obras Anexas y Complementarias (Misicuni II) del Proyecto Multiple Misicuni (Bs694.340,46), y para los gastos de</t>
  </si>
  <si>
    <t>G04759230001</t>
  </si>
  <si>
    <t>COMISIONES BANCARIAS PORVPAGO PRÉSTAMO JBIC BV-C1 VCTO. 20-06-2017 POR CUENTA DE TGN SEGÚN NOTA MEFP/VTCP/DGCP/UODP-485/20017 DE FECHA 20-06-2017, VALOR 20-06-2017 LIBRETA N° 00099021001 TGN-RECURSOS ORDINARIOS 3987 REF.: COMISIONES BANCARIAS</t>
  </si>
  <si>
    <t>G04833650001</t>
  </si>
  <si>
    <t>COMISIONES BANCARIAS POR PAGO PRÉSTAMO KFW ALEMANIA 9365263 VCTO. 30-06-2017 POR CUENTA DE TGN SEGÚN NOTA COD.LIQ.009407 DE FECHA 23-06-2017, VALOR 30-06-2017 LIBRETA N° 0099021001 "TGN RECURSOS ORDINARIOS" (3987) REF.: COMISIONES BANCARIAS</t>
  </si>
  <si>
    <t>E00459800001</t>
  </si>
  <si>
    <t>E00459830001</t>
  </si>
  <si>
    <t>S08916530001</t>
  </si>
  <si>
    <t>COBRO DE||COSTO UTILES DE ESCRITORIO POR LA ELABORACION DEL COMPROBANTE CONTABLE NRO, 0891652 DE LA FECHA. DE LA LIB. N° 00099021001 RECURSOS ORDINARIOS COBRO COSTO UTILES DE ESCRITORIO</t>
  </si>
  <si>
    <t>E00459840001</t>
  </si>
  <si>
    <t>G04837160001</t>
  </si>
  <si>
    <t>COBRO DE COMISIONES AL MEFP LIBRETA 00099021001 RECURSOS ORDINARIOS MN-CUT (3987) POR PAGO PRESTAMO KFW 9165986 IMPORTACIONES BIENES Y SERVICIO VCTO.30-06-2017 EXCORDEPAZ</t>
  </si>
  <si>
    <t>G04835180001</t>
  </si>
  <si>
    <t>COBRO DE COMISIONES AL MEFP LIBRETA 00099021001 RECURSOS ORDINARIOS MN-CUT (3987) POR PAGO PRESTAMO KFW 9165986 IMPORTACIONES BIENES Y SERVICIO VCTO.30-06-2017 EMPRESA METALURGICA VINTO</t>
  </si>
  <si>
    <t>G04837190001</t>
  </si>
  <si>
    <t>COBRO DE COMISIONES AL MEFP LIBRETA 00099021001 RECURSOS ORDINARIOS MN-CUT (3987) POR PAGO PRESTAMO KFW 9165986 IMPORTACIONES BIENES Y SERVICIO VCTO.30-06-2017 AAPOS</t>
  </si>
  <si>
    <t>G04753210001</t>
  </si>
  <si>
    <t>COBRO DE COMISIONES AL MEFP LIBRETA 00099021001 RECURSOS ORDINARIOS MN-CUT (3987) POR PAGO PRESTAMO JBIC BV-C1 CRE.IMPOR.REAC.VCTO.20-06-2017 YPFB TRANSPORTE</t>
  </si>
  <si>
    <t>G04709860001</t>
  </si>
  <si>
    <t>COBRO COSTOS DE PAPELERIA SEGUN TRANSFERENCIA DEL EXTERIOR POR ORDEN DE SHANDONGKERUI PETROLEUM EQUIPMENT CO., LTD. - SHANDONG CHINA LIB. 00513072001 YPFB - OPERACIONES G N R G D</t>
  </si>
  <si>
    <t>G04628590001</t>
  </si>
  <si>
    <t>COBRO COSTOS DE PAPELERIA POR REGULARIZACION DE TRANSFERENCIA DEL EXTERIOR POR ORDEN DE EMBASSY OF BOLIVIA-SUECIA REF.DEVOLUCION SALDOS NO EJECUTADOS DE GASTOS DE FUNCIONAMIENTO LIB. 00099021001 TGN-RECURSOS ORDINARIOS (3987)</t>
  </si>
  <si>
    <t>J03245890002</t>
  </si>
  <si>
    <t>A:00212012001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</si>
  <si>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J03244770002</t>
  </si>
  <si>
    <t>A:00099021001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</si>
  <si>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J03245900002</t>
  </si>
  <si>
    <t>J03247480002</t>
  </si>
  <si>
    <t>A:00099021001 A requerimiento de la Unidad de Administracion e Informacion Salarial (UAIS), con nota interna CITE: MEFP/VTCP/DGPOT/UAIS/N 3242/2017, en la cual solicita la transferencia para atender la reversion definitiva de boletas de pago solicitadas por el SENASIR, consignadas en el Comprobante</t>
  </si>
  <si>
    <t>J03247500002</t>
  </si>
  <si>
    <t>A:00099021001 A requerimiento de la Unidad de Administracion e Informacion Salarial (UAIS), con nota interna CITE: MEFP/VTCP/DGPOT/UAIS/N 3241/2017, en la cual solicita la transferencia para atender la reversion definitiva de boletas de pago solicitadas por el SENASIR, consignadas en el Comprobant</t>
  </si>
  <si>
    <t>S08902620002</t>
  </si>
  <si>
    <t>||TRANSFERENCIA DE FONDOS SEGUN NOTA DEL FONDESIF CITE: FSFADM023/17 RECIBIDA EN LA FECHA (TRAM-TSO-3087) REF: TRANSFERENCIA AL TGN LA AMORTIZACION DE CAPITAL DE COOP. PAULO VI DEL PRPC TGN 9°. ABONAR EN LA CTA. N° 3987 LIBRETA N° 00099021001 TGN RECURSOS ORDINARIOS, SEGUN GLOSA DE REFERENCIA</t>
  </si>
  <si>
    <t>S08895490002</t>
  </si>
  <si>
    <t>||TRANSFERENCIA DE FONDOS SEGUN FORMULARIO CITE BUN0394/17, DE LA FECHA, (HRE-TSO-2797),GASTOS DE FUNCIONAMIENTO PARA PRESERVACION DEL PARQUE AGUARAGUE POR SERNAP YACUIBA. A SOLIC. GOB AUT. REG.DEL CHACO TARIJEÑO CARAPARI, LIBRETA N°00860304201-SERNAP;BUN.</t>
  </si>
  <si>
    <t>S08895520002</t>
  </si>
  <si>
    <t>||TRANSFERENCIA DE FONDOS S/G. MENSAJE SWIFT NRO. 08024 DE LA FECHA (SECTOR PUBLICO). P/CTA.AGENZIA ITALIANA PER LA COOPERAZIONE ALLO SVILUPPO, LIBR.00052018004 MDC FORTALECIMENTO INSTIT</t>
  </si>
  <si>
    <t>S08895520003</t>
  </si>
  <si>
    <t>||TRANSFERENCIA DE FONDOS S/G. MENSAJE SWIFT NRO. 08024 DE LA FECHA (SECTOR PUBLICO). DEBITO DE LA LIBRETA 00052018004 MDC FORTALECIMENTO INSTITU, COBRO UTILES DE ESCRITORIO.</t>
  </si>
  <si>
    <t>S08894850002</t>
  </si>
  <si>
    <t>||TRANSFERENCIA DE FONDOS S/G. MENSAJE SWIFT NRO. 07914 Y CORREO ELECTRÓNICO DEL MINISTERIO DE MEDIO AMBIENTE Y AGUA DE LA FECHA (SECTOR PÚBLICO). P/CTA.DIPUTACIO BARCELONA;LIBRETA 00086018036;1R.PAGS.SUBV PROG.PROY.REFUERZO GEST.RESIDUOS SOLIDOS.</t>
  </si>
  <si>
    <t>S08894850003</t>
  </si>
  <si>
    <t>||TRANSFERENCIA DE FONDOS S/G. MENSAJE SWIFT NRO. 07914 Y CORREO ELECTRÓNICO DEL MINISTERIO DE MEDIO AMBIENTE Y AGUA DE LA FECHA (SECTOR PÚBLICO). DE LA LIBRETA 00086018036 MMAYA-BS-PROG. COOP.CATALUNYA RESIDUOS SOLIDOS, COBRO UTILES DE ESCRITORIO</t>
  </si>
  <si>
    <t>S08900360002</t>
  </si>
  <si>
    <t>||TRANSFERENCIA A LA CUENTA UNICA DEL TESORO IMPORTE RETENIDO A WALTER ABRAHAM PEREZ ALANDIA POR REMUNERACIÓN MÁXIMA CORRESPONDIENTE AL MES DE MAYO/2017 - LIBRETA N° 00990201001, SEGÚN DOCUMENTOS ADJUNTOS Y "ROC" N° 672/2017 DEL DCR. TRANSFERENCIA POR REMUNERACIÓN MAXIMA WALTER PEREZ ALANDIA - MAYO/2017 LIBREA N° 00990201001</t>
  </si>
  <si>
    <t>S08917330002</t>
  </si>
  <si>
    <t>||TRANSF. DE FONDOS SEGÚN CITE: DE-3557/2017 DEL FNDR REC. EN FECHA 28/06/17 REF: DESEMBOLSO PARA EL PROYECTO "CONST. DOBLE VIA PTE. YAPACANI PTE. ICHILO 58" - GAD SANTA CRUZ EMPRESA ADJ. ABC PAGO 85 (P-PAG POR AFECTACIONES) (TRAM-TSO-3221) ABONO EN LA LIBRETA N° 00291084501 ABC - BS APORTE LOCAL GOBERNACIÓN DE SANTA CRUZ</t>
  </si>
  <si>
    <t>S08898170001</t>
  </si>
  <si>
    <t>||RESPUESTA A DEBITO DEL BANQUERO SG SWIFT NO.8142 DE LA FECHA REF: COBRO COMISION EUR 10.- POR TRANSFERENCIA DE EUR 13.700.- FECHA VALOR 18/04/2017 SG SOL. DEL MEFP EMISION DE BONOS SOBERANOS. LIB.00099021001 TGN RECURSOS ORDINARIOS</t>
  </si>
  <si>
    <t>S08898170004</t>
  </si>
  <si>
    <t>||RESPUESTA A DEBITO DEL BANQUERO SG SWIFT NO.8142 DE LA FECHA REF: COBRO COMISION EUR 10.- POR TRANSFERENCIA DE EUR 13.700.- FECHA VALOR 18/04/2017 SG SOL. DEL MEFP EMISION DE BONOS SOBERANOS. CGO.LIB.00099021001 TGN RECURSOS ORDINARIOS (UTILES DE ESCRITORIO)</t>
  </si>
  <si>
    <t>S08919230001</t>
  </si>
  <si>
    <t>||REGISTRO COBRO COMISION AVISO EMISION CARTA DE CREDITO STANDBY BKD2017LG00068 Y BKD2017LG00114 BCB:REF.: SB-R-2017-032 Y SB-R-2017-031 A FAVOR DE LA ABC. CGO.LIB.N° 00291012002 ABC-RECURSOS PROPIOS REF.:COMISION AVISO SB-R-2017-032, SB-R-2017-031</t>
  </si>
  <si>
    <t>S08919290001</t>
  </si>
  <si>
    <t>||REGISTRO COBRO COMISION AVISO EMISION CARTA DE CREDITO STANDBY BKD2017LG00049 Y BKD2017LG00069 BCB:REF.: SB-R-2017-027 Y SB-R-2017-028 A FAVOR DE LA ABC. CGO.LIB.N°00291012002 ABC-RECURSOS PROPIOS REF.:COMISION AVISO EMISION SB-R-2017-027 Y SB-R-2017-028</t>
  </si>
  <si>
    <t>S08899790006</t>
  </si>
  <si>
    <t>||PAGO A BID PRESTAMO 931-SF-BO VCTO.9-06-2017 POR CUENTA DEL TGN, NTI 9501 VALOR 9-06-2017 CAPITAL USD 58.963,54 INTERESES USD 21.161,40 LIBRETA N° 00099021001 TGN-RECURSOS ORDINARIOS (3987) REF.: COMISIONES BANCARIAS</t>
  </si>
  <si>
    <t>S08900140001</t>
  </si>
  <si>
    <t>||EMISION DE CBTE. CONTABLE BS50.- REEMB. GASTOS DE COMUNICACION BS220.- AMPLIACION DE VALIDEZ 0,15% S/USD 2.110.357,99 POR 31 DIAS REF.: LC I-2017-003 LIB. 00513042001 YPFB OPERACIONES GNEE REF.: ENMIENDA LC I-2017-003</t>
  </si>
  <si>
    <t>S08916700002</t>
  </si>
  <si>
    <t>||DEVOLUCION PARCIAL DE FONDOS SEGUN SWIFT 08050 DEL 07/06/2017 REF.: VTA. DE DIV. Y TRANSF. DE FDOS. AL EXTERIOR POR USD 11,720,- A/F THE BANK OF NEW YORK MELLON CTA. 8901245259 DE FECHA 30/05/2017 LIB. 00099021001 TGN-RECURSOS ORDINARIOS</t>
  </si>
  <si>
    <t>S08918730001</t>
  </si>
  <si>
    <t>||COMPLEMENTO AL PAGO PTMO. BI-H-043 POR CUENTA DEL TGN, SEGÚN NOTA MEFP/VTCP/DGCP/UODP-491/2017 DE FECHA 26/06/2017 DEL MEFP LIB. N°000990201001 "TGN-RECURSOS ORDINARIOS (3987)"</t>
  </si>
  <si>
    <t>S08918680001</t>
  </si>
  <si>
    <t>||COMPLEMENTO AL PAGO PTMO. BI-H-043 POR CUENTA DEL TGN, CAPITAL BS 102.104,25 E INTERESES BS 122.538,89 SEGÚN NOTA MEFP/VTCP/DGCP/UODP-491/2017 DE FECHA 26/06/2017 DEL MEFP LIBRETA N° 00099021001 "TGN-RECURSOS ORDINARIOS (3987)"</t>
  </si>
  <si>
    <t>S08918680002</t>
  </si>
  <si>
    <t>S08894220001</t>
  </si>
  <si>
    <t>||COBRO UTILES DE ESCRITORIO POR DESEMBOLSO EFECTUADO POR EL JICA PTMO. BV-P5 REF: CONTRUCCION PLANTA GEOTERMICA LAGUNA COLORADA LIBRETA N° 00099021001 RECURSOS ORDINARIOS CUENTA 3987</t>
  </si>
  <si>
    <t>S08898180001</t>
  </si>
  <si>
    <t>||COBRO DE UTILES DE ESCRITORIO POR COMISIONES COBRADAS AL TGN POR EL BANCO DE ESPAÑA REF.: PAGO PTMO. FIDA E-7-BO, VCTO. 15-05-2017 LIBRETA N° 00099021001 RECURSOS ORDINARIOS</t>
  </si>
  <si>
    <t>S08904790001</t>
  </si>
  <si>
    <t>||COBRO COMISION AMPLIACION VALIDEZ 0.15% S/USD 825.795.- POR 62 DIAS, COMISION POR ENMIENDA BS220.- REEMBOLSO GASTOS DE COMUNICACION BS220.- Y EMISION CBTE. CONTABLE BS50.- SEGUN NOTA GRGD-818 UGAF-715 AAFI-204/2017 ADJUNTA REF.: LC I-2017-015. CGO.LIB.N°00513072001 YPFB OPERACIONES GNRGD REF.:ENMIENDAS LC I-2017-015</t>
  </si>
  <si>
    <t>S08900060001</t>
  </si>
  <si>
    <t>||AMPLIACION DE VALIDEZ 0,15% S/USD 3.462,753,04 POR 30 DIAS, GASTOS DE COMUNICACION BS220.- Y EMISION DE CBTE. CONTABLE BS50.- POR CUENTA DE YPFB A FAVOR DE SIDERCA SOCIEDAD ANONIMA INDUSTRIAL Y COMERCIAL LIB. 00513042001 YPFB-OPERACIONES GNEE REF: COM. ENMIENDA LC I-2016-051</t>
  </si>
  <si>
    <t>Q08565900002</t>
  </si>
  <si>
    <t>NÚMERO DE LIBRETA CUT: 99031009.00 OPERACIÓN T01 TRANSFERENCIA DE FONDOS A LA CUT - TESORO DIRECTO DE BANCO UNION S.A. A CUENTA UNICA DEL TESORO CON NUMERO DE SOLICITUD = 1921101 Y NUMERO CORRELATIVO = 91320003072017588 TRANSFERENCIA POR OPERACIONES DE VENTA BONOS BTX</t>
  </si>
  <si>
    <t>S08919890003</t>
  </si>
  <si>
    <t>||TRANFERENCIA DE FONDOS S/G. MENSAJE SWIFT NRO. 09361 DE LA FECHA (SECTOR PUBLICO). DEBITO DE LA LIBRETA 00117012001 DGAC, REPOSICION UTILES DE ESCRITORIO.</t>
  </si>
  <si>
    <t>J03252990001</t>
  </si>
  <si>
    <t>De: 00035011105 Transferencia que efectuamos a requerimiento de la Direccion General de Asuntos Administrativos segun nota CITE: MEFP/DGAA/UF/No.85/2017 y en virtud a la nota interna CITE: MEFP/VPCF/DGCF/UCCF No. 229/2017 de la Direccion General de Contabilidad Fiscal de esta cartera de Estado y de</t>
  </si>
  <si>
    <t>Q08573250002</t>
  </si>
  <si>
    <t>NÚMERO DE LIBRETA CUT: 99031009.00 OPERACIÓN T01 TRANSFERENCIA DE FONDOS A LA CUT - TESORO DIRECTO DE BANCO UNION S.A. A CUENTA UNICA DEL TESORO CON NUMERO DE SOLICITUD = 1924707 Y NUMERO CORRELATIVO = 91320004072017667 TRANSFERENCIA POR OPERACIONES DE VENTA BONOS BTX</t>
  </si>
  <si>
    <t>G04846580001</t>
  </si>
  <si>
    <t>PAGO PRÉSTAMO VAR.ACRE.BILAT. VARIOS CLUB DE PARIS VCTO. 04-jul-2017 POR CUENTA DE TGN , NTI. 009610 VALOR 04-jul-2017 CAPITAL UFV 44.830.560,21 INTERESES UFV 5.973.032,54 CTA. 3987 CUENTA UNICA DEL TESORO-3987 LIB. 00099021001</t>
  </si>
  <si>
    <t>G04846580003</t>
  </si>
  <si>
    <t>PAGO PRÉSTAMO VAR.ACRE.BILAT. VARIOS CLUB DE PARIS VCTO. 04-jul-2017 POR CUENTA DE TGN , NTI. 009610 VALOR 04-jul-2017 CAPITAL UFV 44.830.560,21 INTERESES UFV 5.973.032,54 CTA. 3987 CUENTA UNICA DEL TESORO-3987 LIB. 00099021001 REF.: COMISIONES BANCARIAS</t>
  </si>
  <si>
    <t>Q08576000002</t>
  </si>
  <si>
    <t>NUMERO DE LIBRETA CUT: 00410808002 OPERACIÓN E18 TRANSFERENCIA DEL SISTEMA FINANCIERO POR CUENTA DE TERCEROS A LA CUT PARA ABONO EN LA CUENTA CUT N. 3987069001 LIBRETA N.00410808002 DE PRO BOLIVIA JIWASA A SOLICITUD DE LA EMBAJADA REAL DE DINAMARCA</t>
  </si>
  <si>
    <t>Q08578690002</t>
  </si>
  <si>
    <t>NÚMERO DE LIBRETA CUT: 99031009.00 OPERACIÓN T01 TRANSFERENCIA DE FONDOS A LA CUT - TESORO DIRECTO DE BANCO UNION S.A. A CUENTA UNICA DEL TESORO CON NUMERO DE SOLICITUD = 1928407 Y NUMERO CORRELATIVO = 91320005072017746 TRANSFERENCIA POR OPERACIONES DE VENTA BONOS BTX</t>
  </si>
  <si>
    <t>S08921370001</t>
  </si>
  <si>
    <t>||COMISION TRANSFERENCIA FDOS.AL EXTERIOR 0,10% S/USD140.880.-,REEMB.GSTS.COMUNICACION BS220.-Y EMISION COMP.CONTABLE BS50.-REF.:PAGO 1 LC I-2017-022 P/C MH-EEC-GNV A/F TRANSAS AMERICAS INC.,EN COMPL.A COMP.892136 ADJ.DE LA FECHA. LIB.0020051101 MINDEF-ARMADA BOLIVIANA VARIOS REF.:COMISIONES PAGO 1 LC I-2017-022</t>
  </si>
  <si>
    <t>S08921770003</t>
  </si>
  <si>
    <t>||TRANSFERENCIA DE FONDOS S/G. MENSAJE SWIFT NRO. 09455 Y CORREO ELECTRONICO DE LA DIRECCION GENERAL DE AERONAUTICA CIVIL. (SECTOR PUBLICO). DEBITO DE LA LIBRETA 00117012001 DGAC, REPOSICION UTILES DE ESCRITORIO.</t>
  </si>
  <si>
    <t>G04856220004</t>
  </si>
  <si>
    <t>VENTA DE DIVISAS CON TRANSFERENCIA DE FONDOS A SOLICITUD DE MINISTERIO DE LA PRESIDENCIA SEGUN SOLICITUD 2623 REF: DIVISAS USD 58074.21 TRANSFERENCIA A ROYAL FBO SERVICE S.A POR SERVICIOS PRESTADOS A LA AERONAVE FAB 001 EN VIAJE REALIZADO DEL 12 DE FEBRERO AL 7 DE MARZO DE 2017, PAGO AL BANCO BBVA P LIB. 00099021001 TGN-RECURSOS ORDINARIOS (3987)</t>
  </si>
  <si>
    <t>G04856310004</t>
  </si>
  <si>
    <t>VENTA DE DIVISAS CON TRANSFERENCIA DE FONDOS A SOLICITUD DE MINISTERIO DE LA PRESIDENCIA SEGUN SOLICITUD 2621 REF: DIVISAS USD 268.92 TRANSFERENCIA A SATCOM DIRECT INC POR SERVICIO DE TELEFONIA E INTERNET SATELITAL MES MAYO 2017 DE AERONAVE FAB 001, PAGO A WELLS FARGO BANK CUENTA 2000055025245. LIB. 00099021001 TGN-RECURSOS ORDINARIOS (3987)</t>
  </si>
  <si>
    <t>G04856320004</t>
  </si>
  <si>
    <t>VENTA DE DIVISAS CON TRANSFERENCIA DE FONDOS A SOLICITUD DE MINISTERIO DE LA PRESIDENCIA SEGUN SOLICITUD 2622 REF: DIVISAS USD 448,927 PAGO INICIAL A LA EMPRESA DASSAULT FALCON JET CORP POR SERVICIO DE MANTENIMIENTO DE LA AERONAVE PRESIDENCIAL FAB 002, PAGO A BANK OF AMERICA CUENTA 381023401360. LIB. 00099021001 TGN-RECURSOS ORDINARIOS (3987)</t>
  </si>
  <si>
    <t>G04856340003</t>
  </si>
  <si>
    <t>TRANSFERENCIA DE FONDOS AL EXTERIOR A SOLICITUD DE TESORO GENERAL DE LA NACION SEGUN SOLICITUD 2634 REF: REF.: BO-ICH17, PAGO AL FONDO PARA LA SALVAGUARDIA DEL PATRIMONIO CULTURAL INMATERIAL (FSPCI/UNESCO), POR CONCEPTO DE MEMBRESÍA POR USD392,00, SEGÚN SOLICITUD VRE-DGRM-CS-155/2017. LIB. 00099021001 TGN-RECURSOS ORDINARIOS (3987)</t>
  </si>
  <si>
    <t>G04864060003</t>
  </si>
  <si>
    <t>TRANSFERENCIA DE FONDOS AL EXTERIOR A SOLICITUD DE TESORO GENERAL DE LA NACION SEGUN SOLICITUD 2633 REF: REF.: BO-CONT17, PAGO A LA ORGANIZACION DE LAS NACIONES UNIDAS PARA LA EDUCACION, LA CIENCIA Y LA CULTURA (UNESCO), POR CONCEPTO DE MEMBRESIA POR USD20.765,00, SEGUN SOLICITUD VRE-DGRM-CS-157/201 LIB. 00099021001 TGN-RECURSOS ORDINARIOS (3987)</t>
  </si>
  <si>
    <t>G04864070003</t>
  </si>
  <si>
    <t>TRANSFERENCIA DE FONDOS AL EXTERIOR A SOLICITUD DE TESORO GENERAL DE LA NACION SEGUN SOLICITUD 2636 REF: REF.: 475RLA1000 LLECE, PAGO AL LABORATORIO LATINOAMERICANO DE EVALUACION DE LA CALIDAD DE LA EDUCACION (LLECE/UNESCO), POR CONCEPTO DE MEMBRESIA POR USD30.000,00, SEGUN SOLICITUD VRE-DGRM-CS-159 LIB. 00099021001 TGN-RECURSOS ORDINARIOS (3987)</t>
  </si>
  <si>
    <t>G04864080003</t>
  </si>
  <si>
    <t>TRANSFERENCIA DE FONDOS AL EXTERIOR A SOLICITUD DE TESORO GENERAL DE LA NACION SEGUN SOLICITUD 2635 REF: REF.: BO-WHC17, PAGO AL FONDO DEL PATRIMONIO MUNDIAL, CULTURAL Y NATURAL (FPM/UNESCO), POR CONCEPTO DE MEMBRESIA POR USD392,00, SEGUN SOLICITUD VRE-DGRM-CS-156/2017. LIB. 00099021001 TGN-RECURSOS ORDINARIOS (3987)</t>
  </si>
  <si>
    <t>Q08583100002</t>
  </si>
  <si>
    <t>NÚMERO DE LIBRETA CUT: 99031009.00 OPERACIÓN T01 TRANSFERENCIA DE FONDOS A LA CUT - TESORO DIRECTO DE BANCO UNION S.A. A CUENTA UNICA DEL TESORO CON NUMERO DE SOLICITUD = 1931613 Y NUMERO CORRELATIVO = 91320006072017811 TRANSFERENCIA POR OPERACIONES DE VENTA BONOS BTX</t>
  </si>
  <si>
    <t>S08922130003</t>
  </si>
  <si>
    <t>||TRANSFERENCIA DE FONDOS S/G. MENSAJE SWIFT NRO. 09519 DE LA FECHA (SECTOR PUBLICO). DEBITO DE LA LIBRETA 00117012001 DGAC, REPOSICION UTILES DE ESCRITORIO.</t>
  </si>
  <si>
    <t>S08922270001</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</si>
  <si>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t>
  </si>
  <si>
    <t>S08922270004</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</si>
  <si>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 REF.: UTILES DE ESCRITORIO</t>
  </si>
  <si>
    <t>G04871190004</t>
  </si>
  <si>
    <t>VENTA DE DIVISAS CON TRANSFERENCIA DE FONDOS A SOLICITUD DE YACIMIENTOS PETROLIFEROS FISCALES BOLIVIANOS SEGUN SOLICITUD 2652 REF: PAGO A COMPANIA DE PETROLEOS DE CHILE COPEC SA POR SUMINISTRO DE PRODUCTO CARGAS DEL 25 DE MAYO AL 07 DE JUNIO DE 2017 SEGUN DOCUMENTACION ADJUNTA LIB. 00513012004 LBP-YPFB-UNICOMERCIAL (4030005415/1-2188907)</t>
  </si>
  <si>
    <t>G04871210004</t>
  </si>
  <si>
    <t>VENTA DE DIVISAS CON TRANSFERENCIA DE FONDOS A SOLICITUD DE MINISTERIO DE LA PRESIDENCIA SEGUN SOLICITUD 2656 REF: DIVISAS USD 11,505.60 TRANSFERENCIA A DASSAULT FALCON JET CORP. POR COMPRA DE RESPUESTOS PARA AERONAVES FAB 001 Y FAB 002, PAGO A BANK OF AMERICA CUENTA 381023401350. LIB. 00099021001 TGN-RECURSOS ORDINARIOS (3987)</t>
  </si>
  <si>
    <t>G04871220003</t>
  </si>
  <si>
    <t>TRANSFERENCIA DE FONDOS AL EXTERIOR A SOLICITUD DE TESORO GENERAL DE LA NACION SEGUN SOLICITUD 2644 REF: REF.: CONTRIBUTIONS 1/17/1, PAGO A LA ORGANIZACION DE LAS NACIONES UNIDAS (ONU), POR CONCEPTO DE MEMBRESIA POR USD302.675,00, SEGUN SOLICITUD VRE-DGRM-CS-160/2017. LIB. 00099021001 TGN-RECURSOS ORDINARIOS (3987)</t>
  </si>
  <si>
    <t>G04871780004</t>
  </si>
  <si>
    <t>VENTA DE DIVISAS CON TRANSFERENCIA DE FONDOS A SOLICITUD DE MINISTERIO DE LA PRESIDENCIA SEGUN SOLICITUD 2654 REF: DIVISAS USD 28,955.12 TRANSFERENCIA A AIRBUS HELICOPTERS CONO SUR S.A POR COMPRA DE REPUESTOS PARA AERONAVES FAB 754 Y FAB 003 GESTION 2016, PAGO A BANCO BBVA URUGUAY S.A CUENTA 9990118 LIB. 00099021001 TGN-RECURSOS ORDINARIOS (3987)</t>
  </si>
  <si>
    <t>G04871790004</t>
  </si>
  <si>
    <t>VENTA DE DIVISAS CON TRANSFERENCIA DE FONDOS A SOLICITUD DE MINISTERIO DE LA PRESIDENCIA SEGUN SOLICITUD 2655 REF: DIVISAS USD 21,145.70 TRANSFERENCIA A AIRBUS HELICOPTERS CONO SUR S.A POR COMPRA GENERADOR ARRANCADOR PARA AERONAVE FAB 754, PAGO A BANCO BBV URUGUAY S.A CUENTA 999011879. LIB. 00099021001 TGN-RECURSOS ORDINARIOS (3987)</t>
  </si>
  <si>
    <t>G04877360003</t>
  </si>
  <si>
    <t>TRANSFERENCIA RECIBIDA DEL EXTERIOR SEGÚN MENSAJES SWIFT Nos. 09515-09505 (REM.EXT.) DE FECHA 06-07-2017 POR DESEMBOLSO DE CAF PRÉSTAMO CFA008832 SOL DES NRO 14/FONDO ROTATIVO/TRF OBI CAF LIBRETA N° 00291012002 ABC-RECURSOS PROPIOS REF.: UTILES DE ESCRITORIO</t>
  </si>
  <si>
    <t>G04877370003</t>
  </si>
  <si>
    <t>TRANSFERENCIA RECIBIDA DEL EXTERIOR SEGÚN MENSAJES SWIFT Nos. 09516-09506 (REM.EXT.) DE FECHA 06-07-2017 POR DESEMBOLSO DE CAF PRÉSTAMO CFA008832 SOL. DES. NRO 13/ CFA8832 TRANSFERENCIA DIRECTA/TRF OBI CAF LIBRETA N° 00291012002 ABC-RECURSOS PROPIOS REF.: UTILES DE ESCRITORIO</t>
  </si>
  <si>
    <t>Q08589070002</t>
  </si>
  <si>
    <t>NÚMERO DE LIBRETA CUT: 99031009.00 OPERACIÓN T01 TRANSFERENCIA DE FONDOS A LA CUT - TESORO DIRECTO DE BANCO UNION S.A. A CUENTA UNICA DEL TESORO CON NUMERO DE SOLICITUD = 1936041 Y NUMERO CORRELATIVO = 91320007072017890 TRANSFERENCIA POR OPERACIONES DE VENTA BONOS BTX</t>
  </si>
  <si>
    <t>G04883890003</t>
  </si>
  <si>
    <t>PAGO A EXIMBANK CHINA POPUL PRÉSTAMO PBC 2016 (38) 426 VCTO. 21-07-2017 POR CUENTA DE TGN SEGÚN NOTA MEFP/VTCP/DGCP/UODP-507/2017 DE FECHA 06-07-2017, VALOR 07-07-2017 COMISIONES USD 1.811.046,78 LIBRETA N° 00099021001 (3987) TGN- RECURSOS ORDINARIOS REF.: COMISIONES BANCARIAS</t>
  </si>
  <si>
    <t>G04886140004</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</si>
  <si>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t>
  </si>
  <si>
    <t>G04886160004</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</si>
  <si>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t>
  </si>
  <si>
    <t>G04890450003</t>
  </si>
  <si>
    <t>TRANSFERENCIA RECIBIDA DEL EXTERIOR SEGÚN MENSAJES SWIFT Nos. 09682-09680 (REM.EXT.) DE FECHA 07-07-2017 POR DESEMBOLSO DE CAF PRÉSTAMO CFA008789 SOL.DES. NRO 20/CFA 8789 FONDO ROTATORIO/TRF OBI CAF LIBRETA N° 00291012002 ABC-RECURSOS PROPIOS REF.: UTILES DE ESCRITORIO</t>
  </si>
  <si>
    <t>G04890460003</t>
  </si>
  <si>
    <t>TRANSFERENCIA RECIBIDA DEL EXTERIOR SEGÚN MENSAJES SWIFT Nos. 09681-09679 (REM.EXT.) DE FECHA 07-07-2017 POR DESEMBOLSO DE CAF PRÉSTAMO CFA008832 SOL.DES. NRO 16/CFA 8832 TRANSFERENCIA DIRECTA/TRF OBI CAF LIBRETA N° 00291012002 ABC-RECURSOS PROPIOS REF.: UTILES DE ESCRITORIO</t>
  </si>
  <si>
    <t>Q08595740002</t>
  </si>
  <si>
    <t>NÚMERO DE LIBRETA CUT: 99031009.00 OPERACIÓN T01 TRANSFERENCIA DE FONDOS A LA CUT - TESORO DIRECTO DE BANCO UNION S.A. A CUENTA UNICA DEL TESORO CON NUMERO DE SOLICITUD = 1939559 Y NUMERO CORRELATIVO = 91320010072017953 TRANSFERENCIA POR OPERACIONES DE VENTA BONOS BTX</t>
  </si>
  <si>
    <t>S08925350002</t>
  </si>
  <si>
    <t>||TRANSFERENCIA A LA CUENTA UNICA DEL TESORO IMPORTE RETENIDO A WALTER ABRAHAM PEREZ ALANDIA POR REMUNERACIÓN MÁXIMA CORRESPONDIENTE AL MES DE JUNIO/2017 - LIBRETA N° 00990201001. SEGUN DOCUMENTOS ADJUNTOS Y ROC N° 839/2017 DEL DCR TRANSFERENCIA POR REMUNERACION MAXIMA WALTER PEREZ ALANDIA - JUNIO/2017 LIBRETA N° 00990201001</t>
  </si>
  <si>
    <t>S08926520002</t>
  </si>
  <si>
    <t>'TRANSFERENCIA DE FONDOS DE DPTOS.DE ENCAJE LEGAL DEL SISTEMA FINANCIERO A DPTOS.CTES.DEL SECTOR PUBLICO S/G CITE' BUN/0463/17||DE LA FECHA (HRE-TSO-3572). A SOLIC. MEFP, LIBRETA 00099021001 REVERS.FDOS.POR ERROR EN MONTO TRANSF.ELECTR.DE F.07-07-17; BUN.</t>
  </si>
  <si>
    <t>S08926550003</t>
  </si>
  <si>
    <t>||TRANSFERENCIA DE FONDOS S/G. MENSAJES SWIFT NROS. 09894 Y 09871 DE LA FECHA (SECTOR PUBLICO). DEBITO DE LA LIBRETA 00117012001 DGAC, REPOSICION UTILES DE ESCRITORIO.</t>
  </si>
  <si>
    <t>G04893500004</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</si>
  <si>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t>
  </si>
  <si>
    <t>G04893510004</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</si>
  <si>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t>
  </si>
  <si>
    <t>G04893520004</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</si>
  <si>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t>
  </si>
  <si>
    <t>G04897870004</t>
  </si>
  <si>
    <t>VENTA DE DIVISAS A SOLICITUD DE YACIMIENTOS PETROLIFEROS FISCALES BOLIVIANOS SEGUN SOLICITUD 2668 REF: PAGO A YPFB TRANSPORTE SA POR SERVICIO DE TRANSPORTE POR POLIDUCTOS MES MAYO 2017, SEGUN DOCUMENTACION ADJUNTA. LIB. 00513012004 LBP-YPFB-UNICOMERCIAL (4030005415/1-2188907)</t>
  </si>
  <si>
    <t>G04901170004</t>
  </si>
  <si>
    <t>VENTA DE DIVISAS CON TRANSFERENCIA DE FONDOS A SOLICITUD DE MINISTERIO DE LA PRESIDENCIA SEGUN SOLICITUD 2669 REF: DIVISAS USD 45,000 TRANSFERENCIA A FLIGHT SAFETY INTERNATIONAL POR CURSOS DE CAPACITACION A 2 PILOTOS DE LA AERONAVE FAB 002, PAGO A JPMORGAN CHASE BANK CUENTA 9101017102. LIB. 00099021001 TGN-RECURSOS ORDINARIOS (3987)</t>
  </si>
  <si>
    <t>G04901180003</t>
  </si>
  <si>
    <t>TRANSFERENCIA DE FONDOS AL EXTERIOR A SOLICITUD DE TESORO GENERAL DE LA NACION SEGUN SOLICITUD 2664 REF: PAGO A LA ASOCIACION LATINOAMERICANA DE INTEGRACION (ALADI), POR CONCEPTO DE MEMBRESIA POR USD66.055,00, SEGUN SOLICITUD VRE-DGRM-CS-149/2017. LIB. 00099021001 TGN-RECURSOS ORDINARIOS (3987)</t>
  </si>
  <si>
    <t>Q08602280002</t>
  </si>
  <si>
    <t>NÚMERO DE LIBRETA CUT: 99031009.00 OPERACIÓN T01 TRANSFERENCIA DE FONDOS A LA CUT - TESORO DIRECTO DE BANCO UNION S.A. A CUENTA UNICA DEL TESORO CON NUMERO DE SOLICITUD = 1943667 Y NUMERO CORRELATIVO = 91320011072017009 TRANSFERENCIA POR OPERACIONES DE VENTA BONOS BTX</t>
  </si>
  <si>
    <t>S08927230002</t>
  </si>
  <si>
    <t>||TRANSFERENCIA DE FONDOS S/G. FORMULARIO, CITE' BUN0466/17 DE LA FECHA (HRE-TSO-3589). GASTOS DE FUNCIONAMIENTO PARA PRESERVACIÓN DEL PARQUE AGUARAGUE POR SERNAP YACUIBA. A SOLICITUD DEL GOB.AUT. REGIONAL DEL CHACO TARIJEÑO CARAPARI; LIBRETA 00860304201 SERNAP; BUN.</t>
  </si>
  <si>
    <t>S08927670002</t>
  </si>
  <si>
    <t>TRANSFERENCIA DE FONDOS DE DPTOS.DE ENCAJE LEGAL DEL SISTEMA FINANCIERO A DPTOS.CTES.DEL SECTOR PUBLICO S/G CITE' CA/P.CORP/575/2017||DE LA FECHA (HRE-TSO-3579). A SOLICITUD MEFP, LIBRETA 00099021001 TGN-RECURSOS ORDINARIOS, CIERRE DE CUENTA PRIVADA DIRCABI;BUN.</t>
  </si>
  <si>
    <t>S08926620001</t>
  </si>
  <si>
    <t>||REGISTRO COBRO COMISION TRANSFERENCIA AL EXTERIOR 0.10% S/USD 889.492,45, REEMBOLSO GASTOS DE COMUNICACION BS220.- Y EMISION CBTE CONTABLE BS50.- EN COMPLEMENTO A COMPROBANTE S-0892661 ADJUNTO DE LA FECHA. CGO.LIB.N°00513042001 YPFB-OPERACIONES GNEE REF.:PAGO N°1 CARTA DE CREDITO I-2016-051</t>
  </si>
  <si>
    <t>Q08607530002</t>
  </si>
  <si>
    <t>NÚMERO DE LIBRETA CUT: 99031009.00 OPERACIÓN T01 TRANSFERENCIA DE FONDOS A LA CUT - TESORO DIRECTO DE BANCO UNION S.A. A CUENTA UNICA DEL TESORO CON NUMERO DE SOLICITUD = 1947059 Y NUMERO CORRELATIVO = 91320012072017066 TRANSFERENCIA POR OPERACIONES DE VENTA BONOS BTX</t>
  </si>
  <si>
    <t>S08927950002</t>
  </si>
  <si>
    <t>||TRANSFERENCIA DE FONDOS SEGUN NOTA DEL FONDESIF CITE: FSF ADM 026/2017 RECIBIDA EN LA FECHA (TRAM-TSO-3601) REF: TRANSFER.AL TGN EL COMPLEMENTO DE PAGO DE CAPITAL DE COOP.PAULO VI DEL PRCP TGN 9° MES DE MAYO, LOS COSTOS DE UTILES DE ESCRITORIO SON CANCELADOS EN EFECTIVO. ABONO EN LA LIBRETA N° 00099021001 TGN RECURSOS ORDINARIOS</t>
  </si>
  <si>
    <t>G04920950004</t>
  </si>
  <si>
    <t>VENTA DE DIVISAS CON TRANSFERENCIA DE FONDOS A SOLICITUD DE EMPRESA PUBLICA QUIPUS SEGUN SOLICITUD 2682 REF: QUINTO PAGO A LA EMPRESA TATWA S.A. POR USD 37.632.- AL T/C 6.96 POR LA ADQUISICION DE RFDI, SEGUN INFORME QUIPUS/GP/INF/NO. 0018/2017 DE 17/04/2017, SOLICITUD DE PAGO QUIPUS/GAF/JDA/NI/NO. LIB. 00590012001 EMPRESA PÚBLICA QUIPUS - RECURSOS ESPECÍFICOS</t>
  </si>
  <si>
    <t>S08927890001</t>
  </si>
  <si>
    <t>||PAGO SERVICIOS DE INVESTIGACION DEL BANQUERO POR INSTRUCCIONES DE PAGO INCORRECTAS EFECTUADAS POR EL MEFP REF.: TRANSF. DE FDOS. AF THE BANK OF NEW YORK MELLON POR USD 11,720,- DEL30/05/17 Y RETORNO PARCIAL DE USD 5,720,- DEL 07/06/17 LIB.00099021001 TGN-RECURSOS ORDINARIOS (COMISION BANQUERO DEL EXTERIOR EQUIV. USD 50.-)</t>
  </si>
  <si>
    <t>S08927890004</t>
  </si>
  <si>
    <t>||PAGO SERVICIOS DE INVESTIGACION DEL BANQUERO POR INSTRUCCIONES DE PAGO INCORRECTAS EFECTUADAS POR EL MEFP REF.: TRANSF. DE FDOS. AF THE BANK OF NEW YORK MELLON POR USD 11,720,- DEL30/05/17 Y RETORNO PARCIAL DE USD 5,720,- DEL 07/06/17 LIB.00099021001 TGN-RECURSOS ORDINARIOS, COBRO UTILES DE ESCRITORIO</t>
  </si>
  <si>
    <t>S08927970001</t>
  </si>
  <si>
    <t>||COBRO DE COMISIONES BANCARIAS POR TRANSF.FDOS. POR ALIVIO OTORGADO POR LA REPUBLICA DE FRANCIA A BOLIVIA DE ACUERDO AL CONTRATO DE DESENDEUDAMIENTO Y DESARROLLO (3C2D) DEL 23/12/2014, REF.: DEVOLUCION DE PAGO EFECTUADO A NATIXIS POR DEUDA EXTERNA PTMO. 651-0B1 LIB. N°0099021001 RECURSOS ORDINARIOS - 3987, REF.: COMISIONES BANCARIAS</t>
  </si>
  <si>
    <t>S08928680003</t>
  </si>
  <si>
    <t>||TRANSFERENCIA DE FONDOS S/G. MENSAJE SWIFT NRO. 10057 DE LA FECHA (SECTOR PUBLICO). DEBITO DE LA LIBRETA 00117012001 DGAC, REPOSICION UTILES DE ESCRITORIO.</t>
  </si>
  <si>
    <t>S08929150003</t>
  </si>
  <si>
    <t>||TRANSFERENCIA DE FONDOS S/G. MENSAJE SWIFT NRO. 10059 Y CORREO ELECTRONICO DE AASANA DE LA FECHA.(SECTOR PUBLICO). DEBITO DE LA LIBRETA 00117012001 DGAC, REPOSICION UTILES DE ESCRITORIO.</t>
  </si>
  <si>
    <t>Q08616860002</t>
  </si>
  <si>
    <t>NÚMERO DE LIBRETA CUT: 990301013.00 OPERACIÓN T01 TRANSFERENCIA DE FONDOS A LA CUT - TESORO DIRECTO DE BANCO UNION S.A. A CUENTA UNICA DEL TESORO CON NUMERO DE SOLICITUD = 1953379 Y NUMERO CORRELATIVO = 91320014072017198 TGN RECURSOS ORDINARIOS POR CUENTA DE VALORES UNION</t>
  </si>
  <si>
    <t>Q08617380002</t>
  </si>
  <si>
    <t>NUMERO DE LIBRETA CUT: 00099021001 OPERACIÓN E18 TRANSFERENCIA DEL SISTEMA FINANCIERO POR CUENTA DE TERCEROS A LA CUT TRANSF. CUT POR DESCUENTO COBRO INDEBIDO R 026-99 RP JUNIO 2017 A SOLICITUD DE AFP FUTURO DE BOLIVIA</t>
  </si>
  <si>
    <t>Q08617390002</t>
  </si>
  <si>
    <t>NUMERO DE LIBRETA CUT: 00099021001 OPERACIÓN E18 TRANSFERENCIA DEL SISTEMA FINANCIERO POR CUENTA DE TERCEROS A LA CUT TRANSF. POR PAGO INDEBIDO RP PERIODO JUNIO 2017 A SOLICITUD DE AFP FUTURO DE BOLIVIA</t>
  </si>
  <si>
    <t>Q08617400002</t>
  </si>
  <si>
    <t>NUMERO DE LIBRETA CUT: 00099021001 OPERACIÓN E18 TRANSFERENCIA DEL SISTEMA FINANCIERO POR CUENTA DE TERCEROS A LA CUT TRANSF. POR PAGO ADELANTADO PRA RP JUNIO 2017 A SOLCITUD DE AFP FUTURO DE BOLIVIA</t>
  </si>
  <si>
    <t>Q08618110002</t>
  </si>
  <si>
    <t>NUMERO DE LIBRETA CUT: 00099021001 OPERACIÓN E18 TRANSFERENCIA DEL SISTEMA FINANCIERO POR CUENTA DE TERCEROS A LA CUT TRANSFERENCIA DE RECURSOS FIDEICOMISO PROYECTO CONSTRUCCION PLANTA DE FUNDICION AUSMELT VINTO</t>
  </si>
  <si>
    <t>S08929360004</t>
  </si>
  <si>
    <t>||VENTA DE DIVISAS S/G NOTA YPFB/PRS/GAFC-2108 DFC-2224 URT-1184/2017,11/07/17 AUT.VTA.DIV.MEFP,12/07/17 REF.:EMISION CARTA DE CREDITO I-2017-032,COMISION EMISION L/C 0,15% S/USD2.464.000.-POR 259 DIAS,REEMB.GSTS.COMUNICACION BS220.-Y EMISION COMP.CONTABLE BS50.- LIB.00513012004 LBP-YPFB-UNICOMERCIAL REF.:COMISIONES EMISION LC I-2017-032</t>
  </si>
  <si>
    <t>S08929860003</t>
  </si>
  <si>
    <t>||TRANSFERENCIA DE FONDOS S/G.MENSAJE SWIFT NRO. 10119 DE LA FECHA (SECTOR PUBLICO). DEBITO DE LA LIBRETA 00117012001 DGAC, REPOSICION UTILES DE ESCRITORIO.</t>
  </si>
  <si>
    <t>S08930300003</t>
  </si>
  <si>
    <t>||TRANSFERENCIA DE FONDOS S/G. MENSAJES SWIFT NROS. 10159 Y 10156 DE LA FECHA (SECTOR PUBLICO). DEBITO DE LA LIBRETA 00117012001 DGAC, REPOSICION UTILES DE ESCRITORIO.</t>
  </si>
  <si>
    <t>G04941690004</t>
  </si>
  <si>
    <t>VENTA DE DIVISAS A SOLICITUD DE MINISTERIO DE LA PRESIDENCIA SEGUN SOLICITUD 2696 REF: DIVISAS USD 15,000 FONDOS PARA LOS VIAJES AL EXTERIOR A NICARAGUA 19, 20 JULIO Y ARGENTINA 21 DE JULIO O QUE REALIZARA EL SR.PRESIDENTE DEL ESTADO. LOS FONDOS SERAN ENTREGADOS AL SR. OMAR ROBERTO CARY ROMANO MIN LIB. 00099021001 TGN-RECURSOS ORDINARIOS (3987)</t>
  </si>
  <si>
    <t>G04943550003</t>
  </si>
  <si>
    <t>TRANSFERENCIA RECIBIDA DEL EXTERIOR SEGÚN MENSAJES SWIFT Nos. 10113-10112 (REM.EXT.) DE FECHA 14-07-2017 POR DESEMBOLSO DE CAF PRÉSTAMO CFA008832 SOL DES NRO 15/CFA 8832 FONDO ROTATORIO/TRF OBI CAF LIBRETA N° 00291012002 ABC-RECURSOS PROPIOS REF.: UTILES DE ESCRITORIO</t>
  </si>
  <si>
    <t>G04943690004</t>
  </si>
  <si>
    <t>VENTA DE DIVISAS CON TRANSFERENCIA DE FONDOS A SOLICITUD DE MINISTERIO DE LA PRESIDENCIA SEGUN SOLICITUD 2694 REF: DIVISAS USD 13,517.82 TRANSFERENCIA A DASSAULT FALCON JET CORP. POR COMPRA DE LLANTAS PARA TREN PRINCIPAL DE LA AERONAVE FAB 002 Y LOS COSTOS DE ENVIO, PAGO A BANK OF AMERICA CUENTA 381 LIB. 00099021001 TGN-RECURSOS ORDINARIOS (3987)</t>
  </si>
  <si>
    <t>G04943700004</t>
  </si>
  <si>
    <t>VENTA DE DIVISAS CON TRANSFERENCIA DE FONDOS A SOLICITUD DE MINISTERIO DE LA PRESIDENCIA SEGUN SOLICITUD 2695 REF: DIVISAS USD 10,132.22 TRANSFERENCIA A DASSAULT FALCON JET PAGO SALDO POR COMPRA DE REPUESTO DE AERONAVE FAB 002 SEGUN INVOICE 460493 01 A BANK OF AMERICA CUENTA 381023401350. LIB. 00099021001 TGN-RECURSOS ORDINARIOS (3987)</t>
  </si>
  <si>
    <t>G04943710004</t>
  </si>
  <si>
    <t>VENTA DE DIVISAS CON TRANSFERENCIA DE FONDOS A SOLICITUD DE INSTITUTO NACIONAL DE INNOVACION AGROPECUARIA Y FORESTAL (INIAF) SEGUN SOLICITUD 2698 REF: DEVOLUCION DE FONDOS AL BANCO MUNDIAL REFERENCE: IDA 5003-BO, UNUTILIZED DESIGNATED ACCOUNT - ATTN:R.PANTOJA/L.WERNER SEGUN HOJA DE RUTA N 6057 NOTA LIB. 00222012001 INIAF- A NIVEL NACIONAL</t>
  </si>
  <si>
    <t>G04960450004</t>
  </si>
  <si>
    <t>VENTA DE DIVISAS CON TRANSFERENCIA DE FONDOS A SOLICITUD DE MINISTERIO DE RELACIONES EXTERIORES SEGUN SOLICITUD 2701 REF: PAGO DE HABERES DEL MES DE JUNIO DE 2017, A FAVOR DEL CONSULADO EN ARICA CHILE, S/G PLANILLA ADICIONAL NRO 61707 LIB. 00099021001 TGN-RECURSOS ORDINARIOS (3987) POR DIFERENCIAL CAMBIARIO</t>
  </si>
  <si>
    <t>Q08626760002</t>
  </si>
  <si>
    <t>Q08626770002</t>
  </si>
  <si>
    <t>NUMERO DE LIBRETA CUT: Cuenta Unica del Tesoro OPERACIÓN E18 TRANSFERENCIA DEL SISTEMA FINANCIERO POR CUENTA DE TERCEROS A LA CUT Pago correspondiente a Junio 2017</t>
  </si>
  <si>
    <t>S08931010001</t>
  </si>
  <si>
    <t>||RESPUESTA DEBITO DEL BANQUERO SG SWIFT N.10275 DE LA FECHA COBRO COMISION EUR 25,00 POR TRANSFERENCIA DE EUR 28.886.- FECHA VALOR 10/07/2017 SG SOL. DEL TGN, PAGO MEMBRESIA LIBRETA 00099021001 TGN-RECURSOS ORDINARIOS</t>
  </si>
  <si>
    <t>S08931010004</t>
  </si>
  <si>
    <t>||RESPUESTA DEBITO DEL BANQUERO SG SWIFT N.10275 DE LA FECHA COBRO COMISION EUR 25,00 POR TRANSFERENCIA DE EUR 28.886.- FECHA VALOR 10/07/2017 SG SOL. DEL TGN, PAGO MEMBRESIA CGO.LIBRETA 00099021001 TGN-RECURSOS ORDINARIOS (UTILES DE ESCRITORIO)</t>
  </si>
  <si>
    <t>S08931200001</t>
  </si>
  <si>
    <t>||RESPUESTA DEBITO DEL BANQUERO SG/ SWIFT 10276 DE LA FECHA REF: COBRO COMISION POR TRANSFERENCIA DE EUR 1,103.- DEL 07/07/17 SG/ SOLICITUD DEL TESORO GENERAL DE LA NACION, PAGO A/F PERMANENT COURT OF ARBITRATION LIB.00099021001TGN-RECURSOS ORDINARIOS COMIS. DEL BANQUERO EQUIV. EUR 12,00</t>
  </si>
  <si>
    <t>S08931200004</t>
  </si>
  <si>
    <t>||RESPUESTA DEBITO DEL BANQUERO SG/ SWIFT 10276 DE LA FECHA REF: COBRO COMISION POR TRANSFERENCIA DE EUR 1,103.- DEL 07/07/17 SG/ SOLICITUD DEL TESORO GENERAL DE LA NACION, PAGO A/F PERMANENT COURT OF ARBITRATION LIB.00099021001TGN-RECURSOS ORDINARIOS, UTILEES DE ESCRITORIO</t>
  </si>
  <si>
    <t>S08931220003</t>
  </si>
  <si>
    <t>||TRANSFERENCIA DE FONDOS S/G. MENSAJE SWIFT NRO. 10216 DE LA FECHA (SECTOR PUBLICO). DEBITO DE LA LIBRETA 00117012001 DGAC, REPOSICION UTILES DE ESCRITORIO.</t>
  </si>
  <si>
    <t>S08931240003</t>
  </si>
  <si>
    <t>||TRANFERENCIA DE FONDOS S/G. MENSAJE SWIFT NRO. 10224 DE LA FECHA (SECTOR PUBLICO). DEBITO DE LA LIBRETA 00117012001 DGAC, REPOSICION UTILES DE ESCRITORIO.</t>
  </si>
  <si>
    <t>S08931290003</t>
  </si>
  <si>
    <t>||TRANSFERENCIA DE FONDOS S/G. MENSAJES SWIFT NROS. 10203 Y 10179 DE LA FECHA (SECTOR PUBLICO). DEBITO DE LA LIBRETA 00117012001 DGAC, REPOSICION UTILES DE ESCRITORIO.</t>
  </si>
  <si>
    <t>G04962400003</t>
  </si>
  <si>
    <t>TRANSFERENCIA RECIBIDA DEL EXTERIOR SEGÚN MENSAJES SWIFT Nos. 10211-10183 (REM.EXT.) DE FECHA 18-07-2017 POR DESEMBOLSO DE CAF PRÉSTAMO CFA008789 SOL.DESEMB. NRO 21/CFA 8789 TRANSFERENCIA DIRECTA/TRF OBI CAF LIBRETA N° 00291012002 ABC-RECURSOS PROPIOS REF.: UTILES DE ESCRITORIO</t>
  </si>
  <si>
    <t>G04963820003</t>
  </si>
  <si>
    <t>TRANSFERENCIA RECIBIDA DEL EXTERIOR SEGÚN MENSAJES SWIFT Nos. 10210-10182 (REM.EXT.) DE FECHA 18-07-2017 POR DESEMBOLSO DE CAF PRÉSTAMO CFA009660 SOL.DES. NRO 2/CFA9660 FONDO ROTATORIO/TRF OBI CAF LIBRETA N° 00291012002 ABC-RECURSOS PROPIOS REF.: UTILES DE ESCRITORIO</t>
  </si>
  <si>
    <t>J03259920002</t>
  </si>
  <si>
    <t>A:00099021001 A requerimiento de la Unidad de Administracion e Informacion Salarial (UAIS), con nota interna CITE: MEFP/VTCP/DGPOT/UAIS/N 3931/2017, en la cual solicita la reversion definitiva de boletas de pago del Ministerio de Educacion, consignadas en el Comprobante de pago N18699.</t>
  </si>
  <si>
    <t>Q08630700002</t>
  </si>
  <si>
    <t>NÚMERO DE LIBRETA CUT: 99031009.00 OPERACIÓN T01 TRANSFERENCIA DE FONDOS A LA CUT - TESORO DIRECTO DE BANCO UNION S.A. A CUENTA UNICA DEL TESORO CON NUMERO DE SOLICITUD = 1961620 Y NUMERO CORRELATIVO = 91320019072017337 TRANSFERENCIA POR OPERACIONES DE VENTA BONOS BTX</t>
  </si>
  <si>
    <t>Q08631700002</t>
  </si>
  <si>
    <t>NUMERO DE LIBRETA CUT: 00860108048 OPERACIÓN E18 TRANSFERENCIA DEL SISTEMA FINANCIERO POR CUENTA DE TERCEROS A LA CUT PARA ABONO EN LA CUENTA CUT N. 3987069001 LIBRETA N.00860108048 DEL MINISTERIO DE MEDIO AMBIENTE Y AGUA A SOLICITUD DE LA EMBAJADA REAL DE DINAMARCA</t>
  </si>
  <si>
    <t>Q08631710002</t>
  </si>
  <si>
    <t>G04969230007</t>
  </si>
  <si>
    <t>VENTA DE DIVISAS CON TRANSFERENCIA DE FONDOS A SOLICITUD DE MINISTERIO DE GOBIERNO SEGUN SOLICITUD 2715 REF: PAGO DE HABERES DE AGREGADOS DE LA POLICIA BOLIVIANA EN EL EXTERIOR, CORRESPONDIENTE AL MES DE JUNIO DE LA GESTION 2017 (CUENTAS EXTRANJERAS). LIB. 00099021001 TGN-RECURSOS ORDINARIOS (3987)</t>
  </si>
  <si>
    <t>G04969250004</t>
  </si>
  <si>
    <t>VENTA DE DIVISAS CON TRANSFERENCIA DE FONDOS A SOLICITUD DE SERVICIO DE IMPUESTOS NACIONALES SEGUN SOLICITUD 2712 REF: TRANSFERENCIA AL B.C.B. P/CONTRIBUCION CENTRO INTERAMERICANO DE ADMNINISTRADORES TRIBUTARIOS (CIAT) POR LA CONTRIBUCION ANUAL DEL SERVICIO DE IMPUESTOS NACIONALES EN REPRESENTACION LIB. 00290012001 SIN-SERVICIO DE IMPUESTOS NACIONALES</t>
  </si>
  <si>
    <t>S08932540003</t>
  </si>
  <si>
    <t>||TRANSFERENCIA DE FONDOS S/G. MENSAJE SWIFT NRO. 10355 DE LA FECHA (SECTOR PUBLICO). DEBITO DE LA LIBRETA 00117012001 DGAC, REPOSICION UTILES DE ESCRITORIO.</t>
  </si>
  <si>
    <t>I00715160002</t>
  </si>
  <si>
    <t>TRANSFERENCIA AUTOMATICA SEGUN INSTRUCCION DEL MINISTERIO DE ECONOMIA Y FINANZAS PUBLICAS LIBRETA 00287104420</t>
  </si>
  <si>
    <t>J03260430002</t>
  </si>
  <si>
    <t>A:00099024113 Debito Automatico por incumplimiento del GAM Puerto Rico, correspondiente al Convenio de Interinstitucional de Financiamiento UPRE-CIF-325/12 de fecha 07 de diciembre de 2012 suscrito entre la Unidad de Proyectos Especiales y el GAM Puerto Rico proyecto Apoyo a la Produccion Manejo Gan</t>
  </si>
  <si>
    <t>G04980860004</t>
  </si>
  <si>
    <t>VENTA DE DIVISAS CON TRANSFERENCIA DE FONDOS A SOLICITUD DE MINISTERIO DE RELACIONES EXTERIORES SEGUN SOLICITUD 2716 REF: REMISION DE RECURSOS A FAVOR DE LA EMBAJADA EN DINAMARCA, PARA LA PARTICIPACION EN LA FERIA EXPO ASTANA 2017, S/G INFORME TECNICO 012/2017 DE LA UNIDAD DE COOPERACION ECONOMICA Y LIB. 00010014201 MIN.RR.EE.-TRANSFERENCIAS DE RECURSOS ESPECIFICOS</t>
  </si>
  <si>
    <t>G04980880004</t>
  </si>
  <si>
    <t>VENTA DE DIVISAS CON TRANSFERENCIA DE FONDOS A SOLICITUD DE YACIMIENTOS PETROLIFEROS FISCALES BOLIVIANOS SEGUN SOLICITUD 2720 REF: PAGO A TRAFIGURA LTD POR SUMINISTRO DE DIESEL Y GASOLINA PARA EL MES DE JULIO 2017 SEGUN DOCUMENTACION ADJUNTA LIB. 00513012004 LBP-YPFB-UNICOMERCIAL (4030005415/1-2188907)</t>
  </si>
  <si>
    <t>G04980900003</t>
  </si>
  <si>
    <t>TRANSFERENCIA DE FONDOS AL EXTERIOR A SOLICITUD DE ADMINISTRADORA BOLIVIANA DE CARRETERAS SEGUN SOLICITUD 2719 REF: TRANSFERENCIA AL EXTERIOR A AASHTO POR ENSAYOS DE APTITUD SOLICITADO POR EL AREA DE LABORATORIO SEGUN NURI I/2017-13172 DOLARES 680.- LIB. 00291012002 ABC-RECURSOS PROPIOS</t>
  </si>
  <si>
    <t>S08933520003</t>
  </si>
  <si>
    <t>||TRANSFERENCIA DE FONDOS S/G. MENSAJE SWIFT NRO. 10365 Y CORREO ELECTRONICO DE LA FECHA, DE LA DIRECCION GENERAL DE AERONAUTICA CIVIL.(SECTOR PUBLICO). DEBITO DE LA LIBRETA 00117012001 DGAC, REPOSICION UTILES DE ESCRITORIO.</t>
  </si>
  <si>
    <t>Q08641180002</t>
  </si>
  <si>
    <t>NUMERO DE LIBRETA CUT: Cuenta Unica del Tesoro OPERACIÓN E18 TRANSFERENCIA DEL SISTEMA FINANCIERO POR CUENTA DE TERCEROS A LA CUT Devolucion de pagos CC no cobrados por afiliados Civiles correspondiente al periodo Marzo 2017</t>
  </si>
  <si>
    <t>Q08641190002</t>
  </si>
  <si>
    <t>NÚMERO DE LIBRETA CUT: 99031009.00 OPERACIÓN T01 TRANSFERENCIA DE FONDOS A LA CUT - TESORO DIRECTO DE BANCO UNION S.A. A CUENTA UNICA DEL TESORO CON NUMERO DE SOLICITUD = 1969278 Y NUMERO CORRELATIVO = 91320021072017450 TGN RECURSOS ORDINARIOS POR CUENTA DE VALORES UNION</t>
  </si>
  <si>
    <t>Q08649390002</t>
  </si>
  <si>
    <t>NÚMERO DE LIBRETA CUT: 99031009.00 OPERACIÓN T01 TRANSFERENCIA DE FONDOS A LA CUT - TESORO DIRECTO DE BANCO UNION S.A. A CUENTA UNICA DEL TESORO CON NUMERO DE SOLICITUD = 1972093 Y NUMERO CORRELATIVO = 91320024072017495 TRANSFERENCIA POR OPERACIONES DE VENTA BONOS BTX</t>
  </si>
  <si>
    <t>Q08649640002</t>
  </si>
  <si>
    <t>S08935300003</t>
  </si>
  <si>
    <t>||TRANSFERENCIA DE FONDOS S/G. MENSAJES SWIFT NROS. 10525 Y 10517 DE LA FECHA (SECTOR PUBLICO). DEBITO DE LA LIBRETA 00117012001 DGAC, REPOSICION UTILES DE ESCRITORIO.</t>
  </si>
  <si>
    <t>S08935330003</t>
  </si>
  <si>
    <t>||TRANSFERENCIA DE FONDOS S/G. MENSAJES SWIFT NROS. 10537 Y10531 DE LA FECHA (SECTOR PUBLICO). DEBITO DE LA LIBRETA 00117012001 DGAC, REPOSICION UTILES DE ESCRITORIO.</t>
  </si>
  <si>
    <t>G05004860004</t>
  </si>
  <si>
    <t>VENTA DE DIVISAS CON TRANSFERENCIA DE FONDOS A SOLICITUD DE MINISTERIO DE LA PRESIDENCIA SEGUN SOLICITUD 2740 REF: DIVIDAS USD 6,970 TRANSFERENCIA A HONEYWELL INTERNATIONAL INC. PAGO PARCIAL POR SUSCRIPCION ANUAL DEL SERVICIO GDC PARA AERONAVE FAB 001, PAGO A JP MORGAN CHASE BANK CUENTA 9102597771. LIB. 00099021001 TGN-RECURSOS ORDINARIOS (3987)</t>
  </si>
  <si>
    <t>G05005060003</t>
  </si>
  <si>
    <t>TRANSFERENCIA RECIBIDA DEL EXTERIOR SEGÚN MENSAJES SWIFT Nos. 10486 - 10483 (REM.EXT.) DE FECHA 24-07-2017 POR DESEMBOLSO DE FONPLATA PRÉSTAMO BOL 20/2013 F0172020837601 DESEMB.NRO.15 LIBRETA N° 00291012002 ABC-RECURSOS PROPIOS REF.: UTILES DE ESCRITORIO</t>
  </si>
  <si>
    <t>Q08654590002</t>
  </si>
  <si>
    <t>NÚMERO DE LIBRETA CUT: 99031009.00 OPERACIÓN T01 TRANSFERENCIA DE FONDOS A LA CUT - TESORO DIRECTO DE BANCO UNION S.A. A CUENTA UNICA DEL TESORO CON NUMERO DE SOLICITUD = 1975865 Y NUMERO CORRELATIVO = 91320025072017533 TRANSFERENCIA POR OPERACIONES DE VENTA BONOS BTX</t>
  </si>
  <si>
    <t>S08936330002</t>
  </si>
  <si>
    <t>TRANSFERENCIA DE FONDOS S/G CITE N°||JGCB/TRL/260/2017 DEL FPS RECIBIDA EN LA FECHA (TRAM-TSO-3738) REF: PROGRAMACION DE PAGOS DE INVERSION Y FORTALECIMIENTO CONVENIO PLAN VIDA KFW. ABONO EN LA LIBRETA N° 00287104416 FPS - BS - PLAN VIDA KFW</t>
  </si>
  <si>
    <t>G05014680003</t>
  </si>
  <si>
    <t>TRANSFERENCIA DE FONDOS AL EXTERIOR A SOLICITUD DE TESORO GENERAL DE LA NACION SEGUN SOLICITUD 2751 REF: PAGO AL COMITE DE SANIDAD VEGETAL DEL CONO SUR (COSAVE), POR CONCEPTO DE MEMBRESIA POR USD49.860,00, SEGUN SOLICITUD VRE-DGRM-CS-165/2017. LIB. 00099021001 TGN-RECURSOS ORDINARIOS (3987)</t>
  </si>
  <si>
    <t>G05014690003</t>
  </si>
  <si>
    <t>TRANSFERENCIA DE FONDOS AL EXTERIOR A SOLICITUD DE TESORO GENERAL DE LA NACION SEGUN SOLICITUD 2752 REF: PAGO AL INSTITUTO INTERAMERICANO DE COOPERACION AGRICOLA (IICA), POR CONCEPTO DE MEMBRESIA POR USD17.000,00, SEGUN SOLICITUD VRE-DGRM-CS-164/2017. LIB. 00099021001 TGN-RECURSOS ORDINARIOS (3987)</t>
  </si>
  <si>
    <t>G05014700003</t>
  </si>
  <si>
    <t>TRANSFERENCIA DE FONDOS AL EXTERIOR A SOLICITUD DE TESORO GENERAL DE LA NACION SEGUN SOLICITUD 2750 REF: PAGO A LA ORGANIZACION DEL TRATADO DE COOPERACION AMAZONICA (OTCA), POR CONCEPTO DE MEMBRESIA POR USD115.659,08, SEGUN SOLICITUD VRE-DGRM-CS-172/2017. LIB. 00099021001 TGN-RECURSOS ORDINARIOS (3987)</t>
  </si>
  <si>
    <t>G05014710003</t>
  </si>
  <si>
    <t>TRANSFERENCIA DE FONDOS AL EXTERIOR A SOLICITUD DE TESORO GENERAL DE LA NACION SEGUN SOLICITUD 2749 REF: PAGO AL GRUPO DE ACCION FINANCIERA DE LATINOAMERICA (GAFILAT), POR CONCEPTO DE MEMBRESIA POR USD42.400,00, SEGUN SOLICITUD VRE-DGRM-CS-151/2017. LIB. 00099021001 TGN-RECURSOS ORDINARIOS (3987)</t>
  </si>
  <si>
    <t>G05015030004</t>
  </si>
  <si>
    <t>VENTA DE DIVISAS CON TRANSFERENCIA DE FONDOS A SOLICITUD DE MINISTERIO DE LA PRESIDENCIA SEGUN SOLICITUD 2748 REF: DIVISAS USD 1,800. TRANSFERENCIA A JOSE HUEDO AUDIOVISUAL PRODUCTION POR SERVICIO FOTOGRAFICO EN BRUSELAS BELGICA DURANTE VIAJE PRESIDENCIAL, PAGO A TRIODOS BANK, CUENTA ES7414910001272 LIB. 00099021001 TGN-RECURSOS ORDINARIOS (3987)</t>
  </si>
  <si>
    <t>J03262900002</t>
  </si>
  <si>
    <t>A:00099021001 Debito Automatico por incumplimiento del GAM Yanacachi, al Convenio de Colaboracion, Cofinanciamiento y Coordinacion de fecha 03 de septiembre de 2014 suscrito entre la FONADAL y el GAM Yanacachi proyecto Construccion Unidad Educativa Chaco</t>
  </si>
  <si>
    <t>S08937230003</t>
  </si>
  <si>
    <t>||REGULARIZACIÓN DE NUESTRA OPERACION NRO. 0893702 DE F. 25/07/17, EN ATENCIÓN A CORREO ELECTRÓNICO DE AASANA DE LA FECHA (SECTOR PUBLICO). DEBITO DE LA LIBRETA 00117012001 DGAC, REPOSICION UTILES DE ESCRITORIO.</t>
  </si>
  <si>
    <t>S08937740003</t>
  </si>
  <si>
    <t>||TRANSFERENCIA DE FONDOS S/G. MENSAJES SWIFT NROS. 10670 Y 10651 DE LA FECHA (SECTOR PUBLICO). DEBITO DE LA LIBRETA 00117012001 DGAC, REPOSICION UTILES DE ESCRITORIO.</t>
  </si>
  <si>
    <t>S08937910003</t>
  </si>
  <si>
    <t>||TRANSFERENCIA DE FONDOS S/G. MENSAJE SWIFT NRO. 10667 Y CORREO ELECTRONICO DE LA DIRECCION GENERAL DE AERONAUTICA CIVIL DE LA FECHA. (SECTOR PUBLICO). DEBITO DE LA LIBRETA 00117012001 DGAC, REPOSICION UTILES DE ESCRITORIO.</t>
  </si>
  <si>
    <t>S08938880003</t>
  </si>
  <si>
    <t>||TRANSFERENCIA DE FONDOS S/G. MENSAJE SWIFT NRO. 10709 DE LA FECHA (SECTOR PUBLICO). DEBITO DE LA LIBRETA 00117012001 DGAC, REPOSICION UTILES DE ESCRITORIO.</t>
  </si>
  <si>
    <t>S08938890003</t>
  </si>
  <si>
    <t>||TRANSFERENCIA DE FONDOS S/G. MENSAJES SWIFT NROS. 10710 Y 10695 DE LA FECHA (SECTOR PUBLICO). DEBITO DE LA LIBRETA 00117012001 DGAC, REPOSICION UTILES DE ESCRITORIO.</t>
  </si>
  <si>
    <t>G05025200004</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</si>
  <si>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t>
  </si>
  <si>
    <t>G05025210004</t>
  </si>
  <si>
    <t>TRANSFERENCIA DE FONDOS AL EXTERIOR A SOLICITUD DE TESORO GENERAL DE LA NACION SEGUN SOLICITUD 2755 REF: PAGO A LA OPCW POR CONCEPTO DE MEMBRESIA POR EUR7.923,00, SEGUN SOLICITUD VRE-DGRM-CS-153/2017. EQUIVALENTES 9.227,16 USD LIB. 00099021001 TGN-RECURSOS ORDINARIOS (3987)</t>
  </si>
  <si>
    <t>G05025220004</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</si>
  <si>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t>
  </si>
  <si>
    <t>G05026610001</t>
  </si>
  <si>
    <t>COBRO COSTOS DE PAPELERIA SEGUN TRANSFERENCIA DEL EXTERIOR POR ORDEN DE SEGUROS GENERALES S.A. (ASUNCION - PARAGUAY) LIB. 00513012003 LBP-YPFB (2011349681373)</t>
  </si>
  <si>
    <t>J03263300002</t>
  </si>
  <si>
    <t>A:00099021001 DEVOLUCION RETENCION DE DESCUENTOS EFECTUADOS POR RECUPERACION DEL P.R.A. (PAGO DE REPARTO ANTICIPADO), CORRESPONDIENTE AL MES DE JUNIO/2017. S/G: CITE SENASIR UAF-TTES 0057/2017, DE FECHA 24 DE JULIO DE 2017</t>
  </si>
  <si>
    <t>J03263310002</t>
  </si>
  <si>
    <t>A:00099021001 DEVOLUCION RETENCION DE DESCUENTOS EFECTUADOS POR COBROS Y PAGOS INDEBIDOS, CORRESPONDIENTE AL MES DE JUNIO/2017. S/G: CITE SENASIR UAF-TTES 0056/2017, DE FECHA 24 DE JULIO DE 2017</t>
  </si>
  <si>
    <t>J03263320002</t>
  </si>
  <si>
    <t>A:00099021001 DEVOLUCION RETENCION DE DESCUENTOS EFECTUADOS POR CONVENIOS DE COMPENSACION DE COTIZACIONES CON BBVA PREVISION S.A. AFP, CORRESPONDIENTE AL MES DE MAYO/2017 Y AGUINALDO 2015 AL 2016. S/G: CITE SENASIR UAF-TTES 0055/2017, DE FECHA 24 DE JULIO DE 2017</t>
  </si>
  <si>
    <t>J03263330002</t>
  </si>
  <si>
    <t>A:00099021001 DEVOLUCION RETENCION DE DESCUENTOS EFECTUADOS POR CONVENIOS DE COMPENSACION DE COTIZACIONES CON FUTURO DE BOLIVIA AFP S.A., CORRESPONDIENTE AL MES DE MAYO/2017 Y AGUINALDOS 2009, 2012 AL 2016. S/G: CITE SENASIR UAF-TTES 0054/2017, DE FECHA 24 DE JULIO DE 2017</t>
  </si>
  <si>
    <t>J03263340002</t>
  </si>
  <si>
    <t>A:00099021001 DEVOLUCION RETENCION DE DESCUENTOS EFECTUADOS POR CONVENIOS DE COMPENSACION DE COTIZACIONES CON LA VITALICIA SEGUROS Y REASEGUROS DE VIDA S.A., CORRESPONDIENTE AL MES DE MAYO/2017 Y AGUINALDO/2016. S/G: CITE SENASIR UAF-TTES 0053/2017, DE FECHA 24 DE JULIO DE 2017</t>
  </si>
  <si>
    <t>J03263350002</t>
  </si>
  <si>
    <t>A:00099021001 DEVOLUCION RETENCION DE DESCUENTOS EFECTUADOS POR CONVENIOS DE COMPENSACION DE COTIZACIONES CON SEGUROS PROVIDA S.A., CORRESPONDIENTE AL MES DE MAYO/2017. S/G: CITE SENASIR UAF-TTES 0052/2017, DE FECHA 24 DE JULIO DE 2017</t>
  </si>
  <si>
    <t>J03263360002</t>
  </si>
  <si>
    <t>A:00099021001 El concepto de la mencionada operacion corresponde a la transferencia de capital por el mes de Junio/2017, de Cooperativa Buen Samaritano.</t>
  </si>
  <si>
    <t>J03263370002</t>
  </si>
  <si>
    <t>A:00099021001 El concepto de la mencionada operacion corresponde a la transferencia de capital por el mes de Junio/2017, de Cooperativa Sudamerica al TGN.</t>
  </si>
  <si>
    <t>J03263380002</t>
  </si>
  <si>
    <t>A:00099021001 El concepto de la mencionada operacion corresponde a la transferencia de capital por el mes de Junio de 2016 del Fideicomiso Programa de Reconversion Productiva y Comercial TGN 9.</t>
  </si>
  <si>
    <t>Q08664530002</t>
  </si>
  <si>
    <t>NÚMERO DE LIBRETA CUT: 99031009.00 OPERACIÓN T01 TRANSFERENCIA DE FONDOS A LA CUT - TESORO DIRECTO DE BANCO UNION S.A. A CUENTA UNICA DEL TESORO CON NUMERO DE SOLICITUD = 1983555 Y NUMERO CORRELATIVO = 91320027072017632 TRANSFERENCIA POR OPERACIONES DE VENTA BONOS BTX</t>
  </si>
  <si>
    <t>S08940300003</t>
  </si>
  <si>
    <t>||TRANSFERENCIA DE FONDOS S/G. MENSAJE SWIFT NRO. 10809 DE LA FECHA (SECTOR PUBLICO). DEBITO DE LA LIBRETA 00117012001 DGAC, REPOSICION UTILES DE ESCRITORIO.</t>
  </si>
  <si>
    <t>S08940340001</t>
  </si>
  <si>
    <t>||VENTA DE DIVISAS SEGUN NOTA DGCP-05-016 D.D.E.OF N° 1091/2005 MIN. ECONOMIA . PAGO CUSTODIO DE VALORES. REF.: FACURA 892830 LIBR.00099021001 TGN RECURSOS ORDINARIOS</t>
  </si>
  <si>
    <t>S08940340004</t>
  </si>
  <si>
    <t>||VENTA DE DIVISAS SEGUN NOTA DGCP-05-016 D.D.E.OF N° 1091/2005 MIN. ECONOMIA . PAGO CUSTODIO DE VALORES. REF.: FACURA 892830 LIBR.00099021001 TGN RECURSOS ORDINARIOS, COM.0,10% S/USD 87,05 SWIFT BS 220.- UTILES BS 50.-</t>
  </si>
  <si>
    <t>G05037010003</t>
  </si>
  <si>
    <t>PROVISION DE FONDOS A SOLICITUD DE YACIMIENTOS PETROLIFEROS FISCALES BOLIVIANOS SEGUN SOLICITUD YPFB-0220-2017 REF: PAGO REGALIAS ABRIL 2017 TGN LIB. 00099021001 TGN YPFB PARTICIPACION 6% PRODUCCIÓN BRUTA DE HIDROCARBUROS BOCA DE POZO</t>
  </si>
  <si>
    <t>S08939450003</t>
  </si>
  <si>
    <t>||TRANSFERENCIA DE FONDOS S/G. MENSAJE SWIFT NRO. 10752 DE LA FECHA (SECTOR PUBLICO). DEBITO DE LA LIBRETA 00117012001 DGAC, REPOSICION UTILES DE ESCRITORIO.</t>
  </si>
  <si>
    <t>Q08669260002</t>
  </si>
  <si>
    <t>NÚMERO DE LIBRETA CUT: 99031009.00 OPERACIÓN T01 TRANSFERENCIA DE FONDOS A LA CUT - TESORO DIRECTO DE BANCO UNION S.A. A CUENTA UNICA DEL TESORO CON NUMERO DE SOLICITUD = 1987159 Y NUMERO CORRELATIVO = 91320028072017686 TRANSFERENCIA POR OPERACIONES DE VENTA BONOS BTX</t>
  </si>
  <si>
    <t>S08941350001</t>
  </si>
  <si>
    <t>||COM. TRANSF. DE FDOS. AL EXT. 0,10% S/USD291,200.- REEMB. GTOS. DE COMUNICACION BS220.- Y EMISION DE CBTE. CTBLE. BS50.- REF.: PAGO N°4 LC I-2016-032 P/C YPFB A FAVOR DE KOSAN CRISPLANT A/S EN COMPLEMENTO A CBTE. S-0894132 DE LA FECHA ADJUNTO LIB. 00513012004 LBP - YPFB UNICOMERCIQAL MREF.: COM. PAGO N°4 LC I-2016-032</t>
  </si>
  <si>
    <t>S08941930003</t>
  </si>
  <si>
    <t>||TRANSFERENCIA DE FONDOS S/G. MENSAJE SWIFT NRO. 10858 DE LA FECHA (SECTOR PUBLICO). DEBITO DE LA LIBRETA 00117012001 DGAC, REPOSICION UTILES DE ESCRITORIO.</t>
  </si>
  <si>
    <t>S08941940003</t>
  </si>
  <si>
    <t>||TRANSFERENCIA DE FONDOS S/G. MENSAJE SWIFT NRO. 10859 DE LA FECHA (SECTOR PUBLICO). DEBITO DE LA LIBRETA 00117012001 DGAC, REPOSICION UTILES DE ESCRITORIO.</t>
  </si>
  <si>
    <t>S08941950003</t>
  </si>
  <si>
    <t>||TRANSFERENCIA DE FONDOS S/G. MENSAJE SWIFT NRO. 10860 DE LA FECHA (SECTOR PUBLICO). DEBITO DE LA LIBRETA 00117012001 DGAC, REPOSICION UTILES DE ESCRITORIO.</t>
  </si>
  <si>
    <t>S08942090004</t>
  </si>
  <si>
    <t>G05047910004</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</si>
  <si>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t>
  </si>
  <si>
    <t>G05051290004</t>
  </si>
  <si>
    <t>VENTA DE DIVISAS CON TRANSFERENCIA DE FONDOS A SOLICITUD DE YACIMIENTOS PETROLIFEROS FISCALES BOLIVIANOS SEGUN SOLICITUD 2789 REF: PAGO A LA EMPRESA JAGUAR EXPLORATION INC CORRESPONDIENTE AL QUINTO PAGO POR APOYO TECNICO AL PROYECTO DE ADQUISICION SISMICA 2D ALTIPLANO NORTE SEGUN CONTRATO ULG SCZ 24 LIB. 00513042001 YPFB - OPERACIONES G N E E</t>
  </si>
  <si>
    <t>G05051320004</t>
  </si>
  <si>
    <t>VENTA DE DIVISAS CON TRANSFERENCIA DE FONDOS A SOLICITUD DE MINISTERIO DE LA PRESIDENCIA SEGUN SOLICITUD 2792 REF: DIVISAS USD 42,854.00 TRANSFERENCIA A JEPPESEN SANDERSON INC POR SUSCRIPCION ANUAL SERVICIO INDS DATOS DE NAVEGACION AERONAVE FAB 001, PERIODO JULIO 2017 A JULIO 2018, PAGO BANK OF AMER LIB. 00099021001 TGN-RECURSOS ORDINARIOS (3987)</t>
  </si>
  <si>
    <t>G05051330004</t>
  </si>
  <si>
    <t>VENTA DE DIVISAS CON TRANSFERENCIA DE FONDOS A SOLICITUD DE MINISTERIO DE LA PRESIDENCIA SEGUN SOLICITUD 2794 REF: DIVISAS USD 21,864.33 TRANSFERENCIA A HONEYWELL POR ADMINISTRACION PLAN DE SERVICIOS DE MANTENIMIENTO MSP AERONAVE FAB 002 MES JUNIO 2017, PAGO A JPMORGAN CHASE, CUENTA 9102597771. LIB. 00099021001 TGN-RECURSOS ORDINARIOS (3987)</t>
  </si>
  <si>
    <t>Q08676520002</t>
  </si>
  <si>
    <t>NÚMERO DE LIBRETA CUT: 99031009.00 OPERACIÓN T01 TRANSFERENCIA DE FONDOS A LA CUT - TESORO DIRECTO DE BANCO UNION S.A. A CUENTA UNICA DEL TESORO CON NUMERO DE SOLICITUD = 1991926 Y NUMERO CORRELATIVO = 91320031072017764 TRANSFERENCIA POR OPERACIONES DE VENTA BONOS BTX</t>
  </si>
  <si>
    <t>S08944180003</t>
  </si>
  <si>
    <t>||TRANSFERENCIA DE FONDOS S/G. MENSAJE SWIFT NRO. 10948 DE LA FECHA (SECTOR PUBLICO). DEBITO DE LA LIBRETA 00117012001 DGAC, REPOSICION UTILES DE ESCRITORIO.</t>
  </si>
  <si>
    <t>S08942240001</t>
  </si>
  <si>
    <t>||COMISION TRANSFERENCIA FDOS AL EXTERIOR 0.10% S/USD 130.000.- REEM. GTOS COMUNICACION BS220.- Y EMISION CBTE CONTABLE BS50.- REF.: PAGO N°2 LC I-2016-048 EN COMPLEMENTO A CBTE S-0894221 ADJ DE LA FECHA. CGO.LIB.N°00513012004 LBP-YPFB-UNICOMERCIAL REF.:COMISIONES PAGO N°2 LC I-2016-048.</t>
  </si>
  <si>
    <t>S08942590001</t>
  </si>
  <si>
    <t>||COMISION TRANSFERENCIA FDOS.AL EXTERIOR 0,10% S/USD2.548.924,08.-,REEMB.GSTS.COMUNICACION BS220.-Y EMISION COMP.CONTABLE BS50.-REF.:PAGO 2 LC I-2016-051 P/C Y.P.F.B. A/F SIDERCA,EN COMPL.A COMP.894258 ADJ.DE LA FECHA. LIB.00513042001 YPFB - OPERACIONES G N E E REF.:COMISIONES PAGO 2 LC I-2016-051</t>
  </si>
  <si>
    <t>S08942880003</t>
  </si>
  <si>
    <t>||TRANSFERENCIA DE FONDOS S/G. MENSAJES SWIFT NROS. 10895 Y 10880 DE LA FECHA (SECTOR PUBLICO). DEBITO DE LA LIBRETA 00117012001 DGAC, REPOSICION UTILES DE ESCRITORIO.</t>
  </si>
  <si>
    <t>S08943790003</t>
  </si>
  <si>
    <t>||TRANSFERENCIA DE FONDOS S/G. MENSAJE SWIFT NRO. 10939 DE LA FECHA (SECTOR PUBLICO). DEBITO DE LA LIBRETA 00117012001 DGAC, REPOSICION UTILES DE ESCRITORIO.</t>
  </si>
  <si>
    <t>G05064160004</t>
  </si>
  <si>
    <t>VENTA DE DIVISAS CON TRANSFERENCIA DE FONDOS A SOLICITUD DE YACIMIENTOS PETROLIFEROS FISCALES BOLIVIANOS SEGUN SOLICITUD 2798 REF: PAGO A VITOL SA POR SUMINISTRO DE INSUMOS Y ADITIVOS Y DIESEL OIL CORRESPONDIENTE AL MES DE JULIO 2017 SEGUN PROFORMA PI 17062003 Y DOCUMENTACION ADJUNTA LIB. 00513012004 LBP-YPFB-UNICOMERCIAL (4030005415/1-2188907)</t>
  </si>
  <si>
    <t>G05064170004</t>
  </si>
  <si>
    <t>VENTA DE DIVISAS CON TRANSFERENCIA DE FONDOS A SOLICITUD DE YACIMIENTOS PETROLIFEROS FISCALES BOLIVIANOS SEGUN SOLICITUD 2799 REF: PAGO A VITOL SA POR SUMINISTRO DE DIESEL OIL JULIO 2017 SEGUNDO EMBARQUE SEGUN FACTURA PI 1702301 Y DOCUMENTACION ADJUNTA LIB. 00513012004 LBP-YPFB-UNICOMERCIAL (4030005415/1-2188907)</t>
  </si>
  <si>
    <t>G05067690003</t>
  </si>
  <si>
    <t>TRANSFERENCIA RECIBIDA DEL EXTERIOR SEGÚN MENSAJES SWIFT Nos. 10890-10883 (REM.EXT.) DE FECHA 31-07-2017 POR DESEMBOLSO DE BID PRÉSTAMO 3385/BL-BO REQ 0009 OPS0201732915A LIBRETA N° 02910102002 ABC-LIB.RECAUD.TASAS Y TRIBUTOS I REF.: UTILES DE ESCRITORIO</t>
  </si>
  <si>
    <t>G05067700003</t>
  </si>
  <si>
    <t>TRANSFERENCIA RECIBIDA DEL EXTERIOR SEGÚN MENSAJES SWIFT Nos. 10889-10882 (REM.EXT.) DE FECHA 31-07-2017 POR DESEMBOLSO DE BID PRÉSTAMO 3385/BL-BO REQ 0009 OPS0201732915A LIBRETA N° 02910102002 ABC-LIB.RECAUD.TASAS Y TRIBUTOS I REF.: UTILES DE ESCRITORIO</t>
  </si>
  <si>
    <t>G05069350003</t>
  </si>
  <si>
    <t>PAGO A EXIMBANK CHINA POPUL PRÉSTAMO PBC 2016 (22) 410 VCTO. 21-08-2017 POR CUENTA DE TGN SEGÚN NOTA MEFP/VTCP/DGCP/UODP-582/2017 DE FECHA 28-07-2017, VALOR 31-07-2017 COMISIONES USD 1.075.250,00 LIBRETA N° 0099021001 TGN-RECURSOS ORDINARIOS 3987 REF.: COMISIONES BANCARIAS</t>
  </si>
  <si>
    <t>B15153280002</t>
  </si>
  <si>
    <t>00290012001 DEP.DE CHEQ.AJENOS,RET.DE CAM.,CONCEPTO: BAJA DE REGISTRO CXC - BOA, C-31 SIP N°110,DEP.: SERVICIO DE IMPUESTOS NACIONALES , PROCEDENCIA: BANCO UNION S.A., CHEQUE: 4450, FECHA DE EMISION:27/06/2017</t>
  </si>
  <si>
    <t>B15153290002</t>
  </si>
  <si>
    <t>00290012001 DEP.DE CHEQ.AJENOS,RET.DE CAM.,CONCEPTO: DEPÓSITO DE MULTAS Y ATRASOS DURANTE EL MES DE MAYO , 2017 - GDTJ,DEP.: SERVICIO DE IMPUESTOS NACIONALES , PROCEDENCIA: BANCO UNION S.A., CHEQUE: 4448, FECHA DE EMISION:27/06/2017</t>
  </si>
  <si>
    <t>B15153300002</t>
  </si>
  <si>
    <t>00290012001 DEP.DE CHEQ.AJENOS,RET.DE CAM.,CONCEPTO: DEPÓSITO POR MULTAS DE LA EMPRESA - LINE HOUSE SERVICES SRL DIC/2016,DEP.: SERVICIO DE IMPUESTOS NACIONALES , PROCEDENCIA: BANCO UNION S.A., CHEQUE: 4445, FECHA DE EMISION:26/06/2017</t>
  </si>
  <si>
    <t>B15153320002</t>
  </si>
  <si>
    <t>00290012001 DEP.DE CHEQ.AJENOS,RET.DE CAM.,CONCEPTO: ALTA CXC ABRIL/2017 CAJA PETROLERA DE SALUD C-31 SIP N°104,DEP.: SERVICIO DE IMPUESTOS NACIONALES , PROCEDENCIA: BANCO UNION S.A., CHEQUE: 4444, FECHA DE EMISION:26/06/2017</t>
  </si>
  <si>
    <t>B15153340002</t>
  </si>
  <si>
    <t>00290012001 DEP.DE CHEQ.AJENOS,RET.DE CAM.,CONCEPTO: MULTAS Y ATRASOS DE LOS MESES DE MARZO, ABRIL Y MAYO 2017,DEP.: SERVICIO DE IMPUESTOS NACIONALES , PROCEDENCIA: BANCO UNION S.A., CHEQUE: 4447, FECHA DE EMISION:27/06/2017</t>
  </si>
  <si>
    <t>B15153390002</t>
  </si>
  <si>
    <t>00290012001 DEP.DE CHEQ.AJENOS,RET.DE CAM.,CONCEPTO: DEPÓSITO DE DNI"S POR DESCUENTOS DE MULTAS Y ATRASOS MAYO 2017 C-31 SIP N°101,DEP.: SERVICIO DE IMPUESTOS NACIONALES , PROCEDENCIA: BANCO UNION S.A., CHEQUE: 4446, FECHA DE EMISION:27/06/2017</t>
  </si>
  <si>
    <t>B15153400002</t>
  </si>
  <si>
    <t>00290012001 DEP.DE CHEQ.AJENOS,RET.DE CAM.,CONCEPTO: DEPÓSITO DE LA EMPRESA LINE HOUSE SERVICES SRL DEVENGADO/2016,DEP.: SERVICIO DE IMPUESTOS NACIONALES , PROCEDENCIA: BANCO UNION S.A., CHEQUE: 4443, FECHA DE EMISION:26/06/2017</t>
  </si>
  <si>
    <t>B15153420002</t>
  </si>
  <si>
    <t>00290012001 DEP.DE CHEQ.AJENOS,RET.DE CAM.,CONCEPTO: DEPÓSITO POR MULTAS Y ATRASOS A CONSULTORES - GDEA C-31 SIP N°86,DEP.: SERVICIO DE IMPUESTOS NACIONALES , PROCEDENCIA: BANCO UNION S.A., CHEQUE: 4502, FECHA DE EMISION:28/06/2017</t>
  </si>
  <si>
    <t>B15153750002</t>
  </si>
  <si>
    <t>00099021001 DEP.DE CHEQ.AJENOS,RET.DE CAM.,CONCEPTO: PAGO INCAPACIDADES TEMPORALES (REEMBOLSO) MINISTERIO DE ECONOMÍA FINANZAS PÚBLICAS,DEP.: CAJA NACIONAL DE SALUD , PROCEDENCIA: BANCO UNION S.A., CHEQUE: 13381, FECHA DE EMISION:03/07/2017</t>
  </si>
  <si>
    <t>B15153770002</t>
  </si>
  <si>
    <t>00099021001 DEP.DE CHEQ.AJENOS,RET.DE CAM.,CONCEPTO: PAGO INCAPACIDADES TEMPORALES (REEMBOLSO) MINISTERIO DE ECONOMÍA FINANZAS PÚBLICAS,DEP.: CAJA NACIONAL DE SALUD , PROCEDENCIA: BANCO UNION S.A., CHEQUE: 13382, FECHA DE EMISION:03/07/2017</t>
  </si>
  <si>
    <t>B15153780002</t>
  </si>
  <si>
    <t>00099021001 DEP.DE CHEQ.AJENOS,RET.DE CAM.,CONCEPTO: PAGO INCAPACIDADES TEMPORALES (REEMBOLSO) MINISTERIO DE ECONOMÍA FINANZAS PÚBLICAS,DEP.: CAJA NACIONAL DE SALUD , PROCEDENCIA: BANCO UNION S.A., CHEQUE: 13383, FECHA DE EMISION:03/07/2017</t>
  </si>
  <si>
    <t>O15153220002</t>
  </si>
  <si>
    <t>O15153370002</t>
  </si>
  <si>
    <t>00099021001 DEPOSITO DE EFECTIVO, DEPOSITANTE: TERESA BERNARDA CORES CONDE, CONCEPTO: DEVOLUCION, CUENTA DE DEPOSITO: CUENTA UNICA DEL TESORO</t>
  </si>
  <si>
    <t>O15153700002</t>
  </si>
  <si>
    <t>O15153980002</t>
  </si>
  <si>
    <t>00099021001 DEPOSITO DE EFECTIVO, DEPOSITANTE: GERONIMO MAYTA ROMERO C.I. 2045764 L.P., CONCEPTO: IMPORTE POR COBRO INDEBIDO, CUENTA DE DEPOSITO: CUENTA UNICA DEL TESORO</t>
  </si>
  <si>
    <t>O15155530002</t>
  </si>
  <si>
    <t>00099021001 DEPOSITO DE EFECTIVO, DEPOSITANTE: ANDREA ALEXANDRA CALDERON MERITT, CONCEPTO: DEVOLUCION DE FONDOS EN AVANCE, CUENTA DE DEPOSITO: CUENTA UNICA DEL TESORO</t>
  </si>
  <si>
    <t>B15158280002</t>
  </si>
  <si>
    <t>00099021001 DEP.DE CHEQ.AJENOS,RET.DE CAM.,CONCEPTO: MARCELO EDGAR CORTEZ ZACONETA,DEP.: BANCO UNION S.A. , PROCEDENCIA: BANCO UNION S.A., CHEQUE: 150574, FECHA DE EMISION:04/07/2017</t>
  </si>
  <si>
    <t>B15158620002</t>
  </si>
  <si>
    <t>00290012001 DEP.DE CHEQ.AJENOS,RET.DE CAM.,CONCEPTO: DEVOLUCION POR INCAPACIDAD TEMPORAL ABRIL/2017,DEP.: CAJA BANCARIA ESTATAL DE SALUD , PROCEDENCIA: BANCO UNION S.A., CHEQUE: 22841, FECHA DE EMISION:16/06/2017</t>
  </si>
  <si>
    <t>B15158730002</t>
  </si>
  <si>
    <t>00046021107 DEP.DE CHEQ.AJENOS,RET.DE CAM.,CONCEPTO: PAGO DE SUELDOS,DEP.: MINISTERIO DE SALUD , PROCEDENCIA: BANCO UNION S.A., CHEQUE: 12122, FECHA DE EMISION:28/06/2017</t>
  </si>
  <si>
    <t>B15158860002</t>
  </si>
  <si>
    <t>00099021001 DEP.DE CHEQ.AJENOS,RET.DE CAM.,CONCEPTO: REMBOLSO SUBSIDIO INCAPACIDAD TEMPORAL (CSBP),DEP.: CONTRALORIA GENERAL DEL ESTADO , PROCEDENCIA: BANCO UNION S.A., CHEQUE: 5252, FECHA DE EMISION:27/06/2017</t>
  </si>
  <si>
    <t>B15158900002</t>
  </si>
  <si>
    <t>00099021001 DEP.DE CHEQ.AJENOS,RET.DE CAM.,CONCEPTO: REMBOLSO SUBSIDIO INCAPACIDAD TEMPORAL CSBP,DEP.: CONTRALORIA GENERAL DEL ESTADO , PROCEDENCIA: BANCO UNION S.A., CHEQUE: 5251, FECHA DE EMISION:27/06/2017</t>
  </si>
  <si>
    <t>B15159170002</t>
  </si>
  <si>
    <t>00513012004 DEP.DE CHEQ.AJENOS,RET.DE CAM.,CONCEPTO: REVERSION SALDOS NO EJECUTADOS,DEP.: YPFB , PROCEDENCIA: BANCO UNION S.A., CHEQUE: 1286, FECHA DE EMISION:30/06/2017</t>
  </si>
  <si>
    <t>B15159380002</t>
  </si>
  <si>
    <t>00099021001 DEP.DE CHEQ.AJENOS,RET.DE CAM.,CONCEPTO: REEMBOLSO INCAPACIDAD TEMPORAL AL MINISTERIO DE MEDIO AMBIENTE Y AGUA,DEP.: CAJA DE SALUD ""CORDES"" , PROCEDENCIA: BANCO UNION S.A., CHEQUE: 4683, FECHA DE EMISION:20/06/2017</t>
  </si>
  <si>
    <t>B15159420002</t>
  </si>
  <si>
    <t>00099021001 DEP.DE CHEQ.AJENOS,RET.DE CAM.,CONCEPTO: REINTEGROS ENERO A ABRIL 2016 Y ENERO 2017 REEMBOLSO INCAPACIDAD TEMPORAL,DEP.: CAJA DE SALUD ""CORDES"" , PROCEDENCIA: BANCO UNION S.A., CHEQUE: 4685, FECHA DE EMISION:22/06/2017</t>
  </si>
  <si>
    <t>B15159440002</t>
  </si>
  <si>
    <t>00099021001 DEP.DE CHEQ.AJENOS,RET.DE CAM.,CONCEPTO: REEMBOLSO POR INCAPACIDAD TEMPORAL,DEP.: CAJA DE SALUD ""CORDES"" , PROCEDENCIA: BANCO UNION S.A., CHEQUE: 4687, FECHA DE EMISION:22/06/2017</t>
  </si>
  <si>
    <t>O15157910002</t>
  </si>
  <si>
    <t>00592012001 DEPOSITO DE EFECTIVO, DEPOSITANTE: IVAN GONZALES RAMIREZ, CONCEPTO: DINERO SOBRANTE DEVENGADO IATA, CUENTA DE DEPOSITO: CUENTA UNICA DEL TESORO</t>
  </si>
  <si>
    <t>O15157950002</t>
  </si>
  <si>
    <t>O15158080002</t>
  </si>
  <si>
    <t>00099021001 DEPOSITO DE EFECTIVO, DEPOSITANTE: ASFI-VERONICA L. MORALES VERA, CONCEPTO: DEVOLUCION POR VIATICOS ASIGNADOS, CUENTA DE DEPOSITO: CUENTA UNICA DEL TESORO</t>
  </si>
  <si>
    <t>O15158510002</t>
  </si>
  <si>
    <t>00342012001 DEPOSITO DE EFECTIVO, DEPOSITANTE: SRA CARINA ORTEGA JEREZ, CONCEPTO: DEVOLUCION DE EXCESO DE LLAMADAS DE TELEFONO, CUENTA DE DEPOSITO: CUENTA UNICA DEL TESORO</t>
  </si>
  <si>
    <t>O15158570002</t>
  </si>
  <si>
    <t>00099021001 DEPOSITO DE EFECTIVO, DEPOSITANTE: CECILIA FLORES DE CEÑI, CONCEPTO: DEVOLUCION, CUENTA DE DEPOSITO: CUENTA UNICA DEL TESORO</t>
  </si>
  <si>
    <t>O15158990002</t>
  </si>
  <si>
    <t>00099021001 DEPOSITO DE EFECTIVO, DEPOSITANTE: LOURDES MONICA CARRASCO MEJIA, CONCEPTO: DEVOLUCION, CUENTA DE DEPOSITO: CUENTA UNICA DEL TESORO</t>
  </si>
  <si>
    <t>O15159770002</t>
  </si>
  <si>
    <t>00020031101 DEPOSITO DE EFECTIVO, DEPOSITANTE: LICEO MILITAR, CONCEPTO: DEVOLUCION DE SERVICIOS BASICOS, CUENTA DE DEPOSITO: CUENTA UNICA DEL TESORO</t>
  </si>
  <si>
    <t>O15160020002</t>
  </si>
  <si>
    <t>00099021001 DEPOSITO DE EFECTIVO, DEPOSITANTE: FERNANDO VALDEZ CUSI, CONCEPTO: DEVOLUCION DE FONDOS EN AVANCE, CUENTA DE DEPOSITO: CUENTA UNICA DEL TESORO</t>
  </si>
  <si>
    <t>O15160530002</t>
  </si>
  <si>
    <t>00591012001 DEPOSITO DE EFECTIVO, DEPOSITANTE: NELSON AGUIRRE ALARCON, CONCEPTO: CONSUMO DE AGUA POTABLE, CUENTA DE DEPOSITO: CUENTA UNICA DEL TESORO</t>
  </si>
  <si>
    <t>O15160680002</t>
  </si>
  <si>
    <t>00342012001 DEPOSITO DE EFECTIVO, DEPOSITANTE: ISABEL M. BARRIOS PEÑARANDA, CONCEPTO: DEVOLUCION DE EXESO DE LLAMADAS DE TELEFONO, CUENTA DE DEPOSITO: CUENTA UNICA DEL TESORO</t>
  </si>
  <si>
    <t>O15160690002</t>
  </si>
  <si>
    <t>O15161110002</t>
  </si>
  <si>
    <t>00099021001 DEPOSITO DE EFECTIVO, DEPOSITANTE: FIDEL SEGALES PABON CI:2326678 LP, CONCEPTO: DEVOLUCIÓN EXCEDENTE SALARIAL JUNIO 2017 SUMA SALARIOS UMSA CNS POR LEY FINANCIAL, CUENTA DE DEPOSITO: CUENTA UNICA DEL TESORO</t>
  </si>
  <si>
    <t>O15161160002</t>
  </si>
  <si>
    <t>00099031004 DEPOSITO DE EFECTIVO, DEPOSITANTE: MINISTERIO DE GOBIERNO, CONCEPTO: DEPÓSITO POR PRORROGA DE NOCRE, CUENTA DE DEPOSITO: CUENTA UNICA DEL TESORO</t>
  </si>
  <si>
    <t>O15161420002</t>
  </si>
  <si>
    <t>00099021001 DEPOSITO DE EFECTIVO, DEPOSITANTE: HUGO PABLO KANTUTA COLQUE, CONCEPTO: DEVOLUCION DE RENTA DE VEJEZ, CUENTA DE DEPOSITO: CUENTA UNICA DEL TESORO</t>
  </si>
  <si>
    <t>B15163100002</t>
  </si>
  <si>
    <t>00099021001 DEP.DE CHEQ.AJENOS,RET.DE CAM.,CONCEPTO: ALDUNATE ESCOBAR DONALD OSCAR,DEP.: BANCO UNIÓN S.A. , PROCEDENCIA: BANCO UNION S.A., CHEQUE: 150577, FECHA DE EMISION:05/07/2017</t>
  </si>
  <si>
    <t>B15163390002</t>
  </si>
  <si>
    <t>00222018010 DEP.DE CHEQ.AJENOS,RET.DE CAM.,CONCEPTO: REVERSIÓN PREV.944,DEP.: INIAF - POTOSI , PROCEDENCIA: BANCO UNION S.A., CHEQUE: 2198, FECHA DE EMISION:06/06/2017</t>
  </si>
  <si>
    <t>B15164260002</t>
  </si>
  <si>
    <t>00099021001 DEP.DE CHEQ.AJENOS,RET.DE CAM.,CONCEPTO: DEVOLUCION DE CC NO COBRADA MARZO 2017,DEP.: LA VITALICIA SEGUROS Y REASEGUROS DE VIDA S.A , PROCEDENCIA: BANCO BISA S.A., CHEQUE: 41338, FECHA DE EMISION:05/07/2017</t>
  </si>
  <si>
    <t>O15162670002</t>
  </si>
  <si>
    <t>O15162860002</t>
  </si>
  <si>
    <t>00099021001 DEPOSITO DE EFECTIVO, DEPOSITANTE: CHAMBI VALENCIA VICTORIA ANGELICA CI 10026042, CONCEPTO: REVERSION DE HABERES INDEVIDA, CUENTA DE DEPOSITO: CUENTA UNICA DEL TESORO</t>
  </si>
  <si>
    <t>O15162880002</t>
  </si>
  <si>
    <t>O15162910002</t>
  </si>
  <si>
    <t>O15162960002</t>
  </si>
  <si>
    <t>00099021001 DEPOSITO DE EFECTIVO, DEPOSITANTE: AIDA MORALES VDA. DE ROSSO, CONCEPTO: CONVENIO DE PAGO 009,16, CUENTA DE DEPOSITO: CUENTA UNICA DEL TESORO</t>
  </si>
  <si>
    <t>O15163020002</t>
  </si>
  <si>
    <t>O15163110002</t>
  </si>
  <si>
    <t>00099021001 DEPOSITO DE EFECTIVO, DEPOSITANTE: PASCUAL AROJA CONDORI, CONCEPTO: DOBLE PERCEPCION, CUENTA DE DEPOSITO: CUENTA UNICA DEL TESORO</t>
  </si>
  <si>
    <t>O15163150002</t>
  </si>
  <si>
    <t>O15163790002</t>
  </si>
  <si>
    <t>00586019203 DEPOSITO DE EFECTIVO, DEPOSITANTE: IVAN CAYO MAMANI FLORES, CONCEPTO: DEVOLUCION DE FONDOS EN AVANCE (280), CUENTA DE DEPOSITO: CUENTA UNICA DEL TESORO</t>
  </si>
  <si>
    <t>O15164970002</t>
  </si>
  <si>
    <t>00051018010 DEPOSITO DE EFECTIVO, DEPOSITANTE: PORFIRIO ELIAS COCHI VILLCA, CONCEPTO: DEVOLUCIÓN PAGO EN DEMASÍA, CUENTA DE DEPOSITO: CUENTA UNICA DEL TESORO</t>
  </si>
  <si>
    <t>O15165070002</t>
  </si>
  <si>
    <t>00099021001 DEPOSITO DE EFECTIVO, DEPOSITANTE: SERGIO GREGORIO HUANCA DE LA CRUZ, CONCEPTO: REVERSION DE BOLETA DE HABER MENSUAL, CUENTA DE DEPOSITO: CUENTA UNICA DEL TESORO</t>
  </si>
  <si>
    <t>O15165650002</t>
  </si>
  <si>
    <t>00342012001 DEPOSITO DE EFECTIVO, DEPOSITANTE: SRA. CAROLA ALVAREZ BURGOA, CONCEPTO: DEVOLUCION DE EXESO LLAMADAS DE TELEFONO, CUENTA DE DEPOSITO: CUENTA UNICA DEL TESORO</t>
  </si>
  <si>
    <t>O15165690002</t>
  </si>
  <si>
    <t>00099021001 DEPOSITO DE EFECTIVO, DEPOSITANTE: PAULINO VIADEZ TANCARA - SENASIR, CONCEPTO: DOBLE PERCEPCIÓN DEL MES DE MARZO 2017, CUENTA DE DEPOSITO: CUENTA UNICA DEL TESORO</t>
  </si>
  <si>
    <t>O15165750002</t>
  </si>
  <si>
    <t>00591012001 DEPOSITO DE EFECTIVO, DEPOSITANTE: MARIA EUGENIA LAURA CUSI, CONCEPTO: CONSUMO DE AGUA POTABLE, CUENTA DE DEPOSITO: CUENTA UNICA DEL TESORO</t>
  </si>
  <si>
    <t>O15165760002</t>
  </si>
  <si>
    <t>O15165770002</t>
  </si>
  <si>
    <t>O15165790002</t>
  </si>
  <si>
    <t>O15166010002</t>
  </si>
  <si>
    <t>00099021001 DEPOSITO DE EFECTIVO, DEPOSITANTE: LAUREANA QUISPE VDA DE CANAVIRI, CONCEPTO: COBRO INDEBIDO, CUENTA DE DEPOSITO: CUENTA UNICA DEL TESORO</t>
  </si>
  <si>
    <t>O15166120002</t>
  </si>
  <si>
    <t>00586012001 DEPOSITO DE EFECTIVO, DEPOSITANTE: JUAN CARLOS VILLCA LAURA - EASBA, CONCEPTO: DEVOLUCIÓN DE FONDOS EN AVANCE (454), CUENTA DE DEPOSITO: CUENTA UNICA DEL TESORO</t>
  </si>
  <si>
    <t>B15167650002</t>
  </si>
  <si>
    <t>00680012001 DEP.DE CHEQ.AJENOS,RET.DE CAM.,CONCEPTO: PAGO ALQUILER ATM CONTRALORIA JULIO 2017,DEP.: BANCO UNION S.A. , PROCEDENCIA: BANCO UNION S.A., CHEQUE: 147013, FECHA DE EMISION:04/07/2017</t>
  </si>
  <si>
    <t>B15168150002</t>
  </si>
  <si>
    <t>00099021001 DEP.DE CHEQ.AJENOS,RET.DE CAM.,CONCEPTO: DEVOLUCION DE RECURSOS,DEP.: AGENCIA NACIONAL DE HIDROCARBUROS , PROCEDENCIA: BANCO UNION S.A., CHEQUE: 4486, FECHA DE EMISION:30/06/2017</t>
  </si>
  <si>
    <t>B15168230002</t>
  </si>
  <si>
    <t>00099021001 DEP.DE CHEQ.AJENOS,RET.DE CAM.,CONCEPTO: DEVOLUCION DE RECURSOS,DEP.: AGENCIA NACIONAL DE HIDROCARBUROS , PROCEDENCIA: BANCO UNION S.A., CHEQUE: 4487, FECHA DE EMISION:30/06/2017</t>
  </si>
  <si>
    <t>B15168280002</t>
  </si>
  <si>
    <t>00099021001 DEP.DE CHEQ.AJENOS,RET.DE CAM.,CONCEPTO: DEVOLUCION DE RECURSOS,DEP.: AGENCIA NACIONAL DE HIDROCARBUROS , PROCEDENCIA: BANCO UNION S.A., CHEQUE: 4488, FECHA DE EMISION:30/06/2017</t>
  </si>
  <si>
    <t>B15168400002</t>
  </si>
  <si>
    <t>00070011102 DEP.DE CHEQ.AJENOS,RET.DE CAM.,CONCEPTO: DEPÓSITO GASTO PREOCUPACIONAL,DEP.: PATRICIA MACEDO - MTEPS , PROCEDENCIA: BANCO UNION S.A., CHEQUE: 8203, FECHA DE EMISION:05/07/2017</t>
  </si>
  <si>
    <t>B15168550002</t>
  </si>
  <si>
    <t>00099021001 DEP.DE CHEQ.AJENOS,RET.DE CAM.,CONCEPTO: DESCUENTO A BRYAN QUINO POR GASOTS EFECTUADOS EN OPERATIVO Y EXCESO INJUSTIF DE LLAMADAS MAR/2017,DEP.: SENASIR , PROCEDENCIA: BANCO UNION S.A., CHEQUE: 344, FECHA DE EMISION:03/07/2017</t>
  </si>
  <si>
    <t>O15167280002</t>
  </si>
  <si>
    <t>00099021001 DEPOSITO DE EFECTIVO, DEPOSITANTE: VICTORIA CARMEN RIVAS VDA.DE COCHI CI. 2410990 LP., CONCEPTO: COBRO INDEBIDO POR NUEVAS NUPCIAS SENASIR, CUENTA DE DEPOSITO: CUENTA UNICA DEL TESORO</t>
  </si>
  <si>
    <t>O15167350002</t>
  </si>
  <si>
    <t>O15167500002</t>
  </si>
  <si>
    <t>O15167630002</t>
  </si>
  <si>
    <t>00099021001 DEPOSITO DE EFECTIVO, DEPOSITANTE: MARIA DEL PILAR ROCA VARGAS, CONCEPTO: DEVOLUCION DE UN DIA DE HABER, CUENTA DE DEPOSITO: CUENTA UNICA DEL TESORO</t>
  </si>
  <si>
    <t>O15167750002</t>
  </si>
  <si>
    <t>00099021001 DEPOSITO DE EFECTIVO, DEPOSITANTE: CALIXTO CARLOS ALIAGA CATACORA, CONCEPTO: DEP. DEVOLUCION DE PAGO UNICO POR CONPENSACION DE COTIZACION SENASIR, CUENTA DE DEPOSITO: CUENTA UNICA DEL TESORO</t>
  </si>
  <si>
    <t>O15167940002</t>
  </si>
  <si>
    <t>O15167980002</t>
  </si>
  <si>
    <t>00099021001 DEPOSITO DE EFECTIVO, DEPOSITANTE: GERARDO CUQUI ZAPATA, CONCEPTO: DOBLE PERCEPCION, CUENTA DE DEPOSITO: CUENTA UNICA DEL TESORO</t>
  </si>
  <si>
    <t>O15168430002</t>
  </si>
  <si>
    <t>00099021001 DEPOSITO DE EFECTIVO, DEPOSITANTE: BRIGIDA CHURA HUANCA, CONCEPTO: REVERSION PARCIAL, CUENTA DE DEPOSITO: CUENTA UNICA DEL TESORO</t>
  </si>
  <si>
    <t>O15168480002</t>
  </si>
  <si>
    <t>00099021001 DEPOSITO DE EFECTIVO, DEPOSITANTE: SONIA CASTRO CACERES- MIN DEFENSA, CONCEPTO: EXCEDENTE SUELDO DE NOVIEMBRE DEL 2016, CUENTA DE DEPOSITO: CUENTA UNICA DEL TESORO</t>
  </si>
  <si>
    <t>O15168670002</t>
  </si>
  <si>
    <t>00035031101 DEPOSITO DE EFECTIVO, DEPOSITANTE: MAURICIO DELGADILLO NAVARRO, CONCEPTO: DEVOLUCION POR PAGO EN DEMASIA, CUENTA DE DEPOSITO: CUENTA UNICA DEL TESORO</t>
  </si>
  <si>
    <t>O15168770002</t>
  </si>
  <si>
    <t>O15170070002</t>
  </si>
  <si>
    <t>00070011102 DEPOSITO DE EFECTIVO, DEPOSITANTE: YURI CALLISAYA MIRANDA - MTEPS, CONCEPTO: SALDO PASAJE AEREO, CUENTA DE DEPOSITO: CUENTA UNICA DEL TESORO</t>
  </si>
  <si>
    <t>B15171880002</t>
  </si>
  <si>
    <t>00099021001 DEP.DE CHEQ.AJENOS,RET.DE CAM.,CONCEPTO: REEMBOLSO DE SUBSIDIO DE ENFERMEDAD CORRESPONDIENTE AL MES DE MAYO 2017,DEP.: CAJA DE SALUD DE LA BANCA PRIVADA , PROCEDENCIA: BANCO NACIONAL DE BOLIVIA S.A., CHEQUE: 6587032, FECHA DE EMISION:29/06/2017</t>
  </si>
  <si>
    <t>B15172090002</t>
  </si>
  <si>
    <t>00086031108 DEP.DE CHEQ.AJENOS,RET.DE CAM.,CONCEPTO: DEP. POR CIERRE DE SEMESTRE GESTION 2017,DEP.: SERNAP PN ANMI - MADIDI , PROCEDENCIA: BANCO UNION S.A., CHEQUE: 1307, FECHA DE EMISION:30/06/2017</t>
  </si>
  <si>
    <t>B15172190002</t>
  </si>
  <si>
    <t>00086031108 DEP.DE CHEQ.AJENOS,RET.DE CAM.,CONCEPTO: DEP. POR CIERRE DEL SEMESTRE GESTION 2017,DEP.: SERNAP PN ANMI - MADIDI , PROCEDENCIA: BANCO UNION S.A., CHEQUE: 1306, FECHA DE EMISION:30/06/2017</t>
  </si>
  <si>
    <t>B15172960002</t>
  </si>
  <si>
    <t>00070011102 DEP.DE CHEQ.AJENOS,RET.DE CAM.,CONCEPTO: DEVOLUCION FACTURAS SABSA-ALICIA MAMANI,DEP.: PATRICIA MACEDO-MTEPS , PROCEDENCIA: BANCO UNION S.A., CHEQUE: 8208, FECHA DE EMISION:05/07/2017</t>
  </si>
  <si>
    <t>B15173040002</t>
  </si>
  <si>
    <t>00592012001 DEP.DE CHEQ.AJENOS,RET.DE CAM.,CONCEPTO: TRANSFERENCIA ULTIMA SEMANA DE JUNIO,DEP.: IVAN GONZALES RAMIREZ , PROCEDENCIA: BANCO UNION S.A., CHEQUE: 622, FECHA DE EMISION:06/07/2017</t>
  </si>
  <si>
    <t>O15172020002</t>
  </si>
  <si>
    <t>00099021001 DEPOSITO DE EFECTIVO, DEPOSITANTE: VILLARROEL GARNICA JOSE VICTOR, CONCEPTO: DEVOLUCION HABER, CUENTA DE DEPOSITO: CUENTA UNICA DEL TESORO</t>
  </si>
  <si>
    <t>O15172350002</t>
  </si>
  <si>
    <t>00099021001 DEPOSITO DE EFECTIVO, DEPOSITANTE: BARRIOS VILLA ALFONSO CI:1253043, CONCEPTO: DEVOLUCIÓN DE SALARIO EXCEDENTE AL DEL PRESIDENTE MES JUNIO 2017, CUENTA DE DEPOSITO: CUENTA UNICA DEL TESORO</t>
  </si>
  <si>
    <t>O15172360002</t>
  </si>
  <si>
    <t>00099021001 DEPOSITO DE EFECTIVO, DEPOSITANTE: GOYTIA MORALES JOSE CI:1271669, CONCEPTO: DEVOLUCIÓN DE SALARIO EXCEDENTE AL DEL PRESIDENTE MES JUNIO 2017, CUENTA DE DEPOSITO: CUENTA UNICA DEL TESORO</t>
  </si>
  <si>
    <t>O15172370002</t>
  </si>
  <si>
    <t>00099021001 DEPOSITO DE EFECTIVO, DEPOSITANTE: MARTINA ALICIA ESPINOZA HUANCA, CONCEPTO: DEVOLUCION DE HABERES INDEBIDOS DE 8 HORAS, CUENTA DE DEPOSITO: CUENTA UNICA DEL TESORO</t>
  </si>
  <si>
    <t>O15172390002</t>
  </si>
  <si>
    <t>00099021001 DEPOSITO DE EFECTIVO, DEPOSITANTE: FUERTES CALLAPINO BERNARDINO CI:1283979, CONCEPTO: DEVOLUCIÓN DE SALARIO EXCEDENTE AL DEL PRESIDENTE MES JUNIO 2017, CUENTA DE DEPOSITO: CUENTA UNICA DEL TESORO</t>
  </si>
  <si>
    <t>O15172400002</t>
  </si>
  <si>
    <t>00099021001 DEPOSITO DE EFECTIVO, DEPOSITANTE: TIRADO ENCINAS JOSE FRANCISCO CI:1328741, CONCEPTO: DEVOLUCIÓN DE SALARIO EXCEDENTE AL DEL PRESIDENTE MES JUNIO 2017, CUENTA DE DEPOSITO: CUENTA UNICA DEL TESORO</t>
  </si>
  <si>
    <t>O15172410002</t>
  </si>
  <si>
    <t>00099021001 DEPOSITO DE EFECTIVO, DEPOSITANTE: SALGUERO TORREZ IVAN CI:1432389, CONCEPTO: DEVOLUCIÓN DE SALARIO EXCEDENTE AL DEL PRESIDENTE MES JUNIO 2017, CUENTA DE DEPOSITO: CUENTA UNICA DEL TESORO</t>
  </si>
  <si>
    <t>O15172440002</t>
  </si>
  <si>
    <t>00099021001 DEPOSITO DE EFECTIVO, DEPOSITANTE: AGUIRRE HAUG ROSA CI:1616147, CONCEPTO: DEVOLUCIÓN DE SALARIO EXCEDENTE AL DEL PRESIDENTE MES JUNIO 2017, CUENTA DE DEPOSITO: CUENTA UNICA DEL TESORO</t>
  </si>
  <si>
    <t>O15172450002</t>
  </si>
  <si>
    <t>00099021001 DEPOSITO DE EFECTIVO, DEPOSITANTE: SONIA FLORES MAMANI, CONCEPTO: DEVOLUCION POR CONCEPTO DE BONO DE ANTIGUEDAD, CUENTA DE DEPOSITO: CUENTA UNICA DEL TESORO</t>
  </si>
  <si>
    <t>O15172470002</t>
  </si>
  <si>
    <t>00099021001 DEPOSITO DE EFECTIVO, DEPOSITANTE: MORA FERAUDI RUBEN CI:2216655, CONCEPTO: DEVOLUCIÓN DE SALARIO EXCEDENTE AL DEL PRESIDENTE MES JUNIO 2017, CUENTA DE DEPOSITO: CUENTA UNICA DEL TESORO</t>
  </si>
  <si>
    <t>O15172500002</t>
  </si>
  <si>
    <t>00099021001 DEPOSITO DE EFECTIVO, DEPOSITANTE: SECKO GONZALES HUGO CI:3682597, CONCEPTO: DEVOLUCIÓN DE SALARIO EXCEDENTE AL DEL PRESIDENTE MES JUNIO 2017, CUENTA DE DEPOSITO: CUENTA UNICA DEL TESORO</t>
  </si>
  <si>
    <t>O15172580002</t>
  </si>
  <si>
    <t>00099021001 DEPOSITO DE EFECTIVO, DEPOSITANTE: JANETH BLANCO TANGARA, CONCEPTO: POR CONCEPTO DE DEVOLUCION DE LOS 12 DIAS COBRADOS, CUENTA DE DEPOSITO: CUENTA UNICA DEL TESORO</t>
  </si>
  <si>
    <t>O15173210002</t>
  </si>
  <si>
    <t>00099021001 DEPOSITO DE EFECTIVO, DEPOSITANTE: TEDDY GUSTAVO MONASTERIOS PEREDO, CONCEPTO: DOBLE PERCEPCION, CUENTA DE DEPOSITO: CUENTA UNICA DEL TESORO</t>
  </si>
  <si>
    <t>O15173500002</t>
  </si>
  <si>
    <t>00099021001 DEPOSITO DE EFECTIVO, DEPOSITANTE: ROBERTO RAMOS APAZA, CONCEPTO: DOBLE PERCEPCION, CUENTA DE DEPOSITO: CUENTA UNICA DEL TESORO</t>
  </si>
  <si>
    <t>O15174720002</t>
  </si>
  <si>
    <t>00070011102 DEPOSITO DE EFECTIVO, DEPOSITANTE: DAVID ALVAREZ, CONCEPTO: DEVOLUCION DE VIATICOS POR VIAJE A CORDILLERA DEL 08 - 11/05/2017, CUENTA DE DEPOSITO: CUENTA UNICA DEL TESORO</t>
  </si>
  <si>
    <t>B15176820002</t>
  </si>
  <si>
    <t>00099021001 DEP.DE CHEQ.AJENOS,RET.DE CAM.,CONCEPTO: REVERSION FRACCION CASO MIGUEL ZENTENO NUA 22074430,DEP.: SEGUROS PROVIDA S.A. , PROCEDENCIA: BANCO NACIONAL DE BOLIVIA S.A., CHEQUE: 4350249, FECHA DE EMISION:07/07/2017</t>
  </si>
  <si>
    <t>B15176850002</t>
  </si>
  <si>
    <t>00086031101 DEP.DE CHEQ.AJENOS,RET.DE CAM.,CONCEPTO: DEP POR REVERSION DE FONDOS NO UTILIZADOS,DEP.: SERNAP-AMBORO , PROCEDENCIA: BANCO UNION S.A., CHEQUE: 955, FECHA DE EMISION:07/07/2017</t>
  </si>
  <si>
    <t>B15177310002</t>
  </si>
  <si>
    <t>00222012001 DEP.DE CHEQ.AJENOS,RET.DE CAM.,CONCEPTO: PAGO INCAPACIDAD TEMPORAL DEL PERSONAL INIAF CORRESPONDIENTE MES ABRIL 2017,DEP.: CAJA DE SALUD DE CAMINOS Y RA , PROCEDENCIA: BANCO UNION S.A., CHEQUE: 7957, FECHA DE EMISION:28/06/2017</t>
  </si>
  <si>
    <t>O15176170002</t>
  </si>
  <si>
    <t>00249012001 DEPOSITO DE EFECTIVO, DEPOSITANTE: CEASS-JULIO RUBEN MENACHO MONZON, CONCEPTO: DEVOLUCION DE HABERES MES DE JUNIO DE LA CEASS, CUENTA DE DEPOSITO: CUENTA UNICA DEL TESORO</t>
  </si>
  <si>
    <t>O15178060002</t>
  </si>
  <si>
    <t>00099021001 DEPOSITO DE EFECTIVO, DEPOSITANTE: RC-7 CHICHAS, CONCEPTO: RETENCION DE IMPUESTOS POR CONCEPTO DE SOBRE ALIMENTACION POR SEGURIDAD FISICA, CUENTA DE DEPOSITO: CUENTA UNICA DEL TESORO</t>
  </si>
  <si>
    <t>O15178070002</t>
  </si>
  <si>
    <t>O15178080002</t>
  </si>
  <si>
    <t>O15178090002</t>
  </si>
  <si>
    <t>O15178100002</t>
  </si>
  <si>
    <t>O15178290002</t>
  </si>
  <si>
    <t>O15178310002</t>
  </si>
  <si>
    <t>O15178330002</t>
  </si>
  <si>
    <t>O15179340002</t>
  </si>
  <si>
    <t>00099021001 DEPOSITO DE EFECTIVO, DEPOSITANTE: LUCIO BAUTISTA DELGADO, CONCEPTO: DOBLE PERCEPCIÓN (PENSIÓN SOLIDARIA DE VEJEZ), CUENTA DE DEPOSITO: CUENTA UNICA DEL TESORO</t>
  </si>
  <si>
    <t>B15181160002</t>
  </si>
  <si>
    <t>00212092001 DEP.DE CHEQ.AJENOS,RET.DE CAM.,CONCEPTO: OTROS INGRESOS VENTA DE CARTUCHOS DE IMPRESORA INRA - ORURO,DEP.: INRA - ORURO , PROCEDENCIA: BANCO UNION S.A., CHEQUE: 3685, FECHA DE EMISION:04/07/2017</t>
  </si>
  <si>
    <t>B15181210002</t>
  </si>
  <si>
    <t>00010011101 DEP.DE CHEQ.AJENOS,RET.DE CAM.,CONCEPTO: REEMBOLSO DE SUBSIDIO DE INCAPACIDAD TEMPORAL MES ABRIL 2017,DEP.: CAJA BANCARIA ESTATAL DE SALUD , PROCEDENCIA: BANCO UNION S.A., CHEQUE: 22843, FECHA DE EMISION:16/06/2017</t>
  </si>
  <si>
    <t>B15181940002</t>
  </si>
  <si>
    <t>00099021001 DEP.DE CHEQ.AJENOS,RET.DE CAM.,CONCEPTO: COMPENSACION MENSUAL DE COTIZACION,DEP.: FUTURO DE BOLIVIA S.A AFP , PROCEDENCIA: BANCO DE CREDITO DE BOLIVIA S.A., CHEQUE: 49566, FECHA DE EMISION:11/07/2017</t>
  </si>
  <si>
    <t>B15182240002</t>
  </si>
  <si>
    <t>00099021001 DEP.DE CHEQ.AJENOS,RET.DE CAM.,CONCEPTO: MIN. SALUD - DEVOLUCIÓN INCAPACIDAD TEMPORAL - ABRIL/2017,DEP.: CAJA PETROLERA DE SALUD , PROCEDENCIA: BANCO UNION S.A., CHEQUE: 11450, FECHA DE EMISION:11/07/2017</t>
  </si>
  <si>
    <t>O15181470002</t>
  </si>
  <si>
    <t>00070011102 DEPOSITO DE EFECTIVO, DEPOSITANTE: MINISTERIO DE TRABAJO - ALCIRA CARTAGENA, CONCEPTO: DEVOLUCION SALDO NO EJECUTADO ALCIRA CARTAGENA, CUENTA DE DEPOSITO: CUENTA UNICA DEL TESORO</t>
  </si>
  <si>
    <t>O15182720002</t>
  </si>
  <si>
    <t>00015011108 DEPOSITO DE EFECTIVO, DEPOSITANTE: YANET SENZANO GALARZA, CONCEPTO: DEVOLUCION POR CONSUMO DE EXESO DE LLAMADAS, CUENTA DE DEPOSITO: CUENTA UNICA DEL TESORO</t>
  </si>
  <si>
    <t>O15182790002</t>
  </si>
  <si>
    <t>00099021001 DEPOSITO DE EFECTIVO, DEPOSITANTE: CARMELA DZUIK DE FLORES, CONCEPTO: MONTO A REVERTIRSE POR DOBLE PERCEPCIÓN, CUENTA DE DEPOSITO: CUENTA UNICA DEL TESORO</t>
  </si>
  <si>
    <t>O15183020002</t>
  </si>
  <si>
    <t>00099021001 DEPOSITO DE EFECTIVO, DEPOSITANTE: JOSE LUIS RAMOS LARICO, CONCEPTO: REVERSION OPERACION DE LICENCIAMIENTO 2º ESCALON CATEGORIA 2016, CUENTA DE DEPOSITO: CUENTA UNICA DEL TESORO</t>
  </si>
  <si>
    <t>O15183170002</t>
  </si>
  <si>
    <t>00099021001 DEPOSITO DE EFECTIVO, DEPOSITANTE: NESTOR EDUARDO AGREDA CORRALES, CONCEPTO: DEVOLUCION RENTA ( CCM ) DIC 2014 CONVENIO DE PAGO N° 021 / 2015 DOBLE PERCEPCION, CUENTA DE DEPOSITO: CUENTA UNICA DEL TESORO</t>
  </si>
  <si>
    <t>O15183180002</t>
  </si>
  <si>
    <t>00099021001 DEPOSITO DE EFECTIVO, DEPOSITANTE: MARINA JIMENEZ VILLAR - MIN DE PLAN Y DESARROLLO, CONCEPTO: DEPÓSITO DE SALDO DE FONDOS EN AVANCE, CUENTA DE DEPOSITO: CUENTA UNICA DEL TESORO</t>
  </si>
  <si>
    <t>O15183500002</t>
  </si>
  <si>
    <t>00015011108 DEPOSITO DE EFECTIVO, DEPOSITANTE: MERCEDES URQUIOLA MENDEZ, CONCEPTO: DEVOLUCIÓN POR EXCESO EN CONSUMO TELEFÓNICO, CUENTA DE DEPOSITO: CUENTA UNICA DEL TESORO</t>
  </si>
  <si>
    <t>O15183680002</t>
  </si>
  <si>
    <t>B15185370002</t>
  </si>
  <si>
    <t>00086034202 DEP.DE CHEQ.AJENOS,RET.DE CAM.,CONCEPTO: DEP. POR PRIMER DESEMBOLSO CORRESPOND AL GOBIERNO AUTONOMO DE VILLA MONTES,DEP.: SERNAP-AGUARAGUE , PROCEDENCIA: BANCO UNION S.A., CHEQUE: 978, FECHA DE EMISION:06/07/2017</t>
  </si>
  <si>
    <t>B15186710002</t>
  </si>
  <si>
    <t>00099021001 DEP.DE CHEQ.AJENOS,RET.DE CAM.,CONCEPTO: DEVOLUCIÓN DE SALDOS NO UTILIZADOS C-31-599,DEP.: SERNAP - COTAPATA , PROCEDENCIA: BANCO UNION S.A., CHEQUE: 956, FECHA DE EMISION:30/06/2017</t>
  </si>
  <si>
    <t>B15186920002</t>
  </si>
  <si>
    <t>00099021001 DEP.DE CHEQ.AJENOS,RET.DE CAM.,CONCEPTO: PAGO POR SUBSIDIO DE MATERNIDAD CORRESPONDIENTE AL MES DE MAYO DE 2017,DEP.: CAJA DE SALUD DE LA BANCA PRIVADA , PROCEDENCIA: BANCO NACIONAL DE BOLIVIA S.A., CHEQUE: 6587100, FECHA DE EMISION:30/06/2017</t>
  </si>
  <si>
    <t>O15184880002</t>
  </si>
  <si>
    <t>00099021001 DEPOSITO DE EFECTIVO, DEPOSITANTE: RAYMUNDO LUJAN CONDORI, CONCEPTO: DEVOLUCION DE SALARIOS, CUENTA DE DEPOSITO: CUENTA UNICA DEL TESORO</t>
  </si>
  <si>
    <t>O15185340002</t>
  </si>
  <si>
    <t>00099021001 DEPOSITO DE EFECTIVO, DEPOSITANTE: JEANETTE OLMOS SOTO, CONCEPTO: DEVOLUCION, CUENTA DE DEPOSITO: CUENTA UNICA DEL TESORO</t>
  </si>
  <si>
    <t>O15186200002</t>
  </si>
  <si>
    <t>00015011108 DEPOSITO DE EFECTIVO, DEPOSITANTE: JOSE LUIS QUIROGA ALTAMIRANO, CONCEPTO: DEVOLUCION POR EXCEDENTE, CUENTA DE DEPOSITO: CUENTA UNICA DEL TESORO</t>
  </si>
  <si>
    <t>O15186220002</t>
  </si>
  <si>
    <t>00015011108 DEPOSITO DE EFECTIVO, DEPOSITANTE: ROCIO QUIPILDOR RAMIREZ, CONCEPTO: DEVOLUCION POR EXCEDENTE, CUENTA DE DEPOSITO: CUENTA UNICA DEL TESORO</t>
  </si>
  <si>
    <t>O15186430002</t>
  </si>
  <si>
    <t>00342012001 DEPOSITO DE EFECTIVO, DEPOSITANTE: SR. DANIEL VICTOR AGUILAR GUANTO, CONCEPTO: DEVOLUCIÓN DE EXCESO DE LLAMADAS DE TELEFONO, CUENTA DE DEPOSITO: CUENTA UNICA DEL TESORO</t>
  </si>
  <si>
    <t>O15186750002</t>
  </si>
  <si>
    <t>00099021001 DEPOSITO DE EFECTIVO, DEPOSITANTE: MONICA ALCON APAZA, CONCEPTO: REVERSION DE BOLETA DE PAGO DEVOLVER LIQUIDO PAGABLE MAS DESCUENTOS DE CONFEDERACION,FEDERACION,COB, CUENTA DE DEPOSITO: CUENTA UNICA DEL TESORO</t>
  </si>
  <si>
    <t>O15186840002</t>
  </si>
  <si>
    <t>00099021001 DEPOSITO DE EFECTIVO, DEPOSITANTE: SANDRA BEATRIZ DORIA MEDINA RIVERA, CONCEPTO: EXCESO DE HABERES NOVIEMBRE 2016, CUENTA DE DEPOSITO: CUENTA UNICA DEL TESORO</t>
  </si>
  <si>
    <t>O15187040002</t>
  </si>
  <si>
    <t>00130012002 DEPOSITO DE EFECTIVO, DEPOSITANTE: JUAN R. GUERREROS ROQUE, CONCEPTO: DEVOLUCIÓN POR GASTOS DE PEAJES, CUENTA DE DEPOSITO: CUENTA UNICA DEL TESORO</t>
  </si>
  <si>
    <t>O15187050002</t>
  </si>
  <si>
    <t>00130012002 DEPOSITO DE EFECTIVO, DEPOSITANTE: JUAN R. GUERREROS ROQUE, CONCEPTO: DEVOLUCIÓN POR GASTOS DE GASOLINA, CUENTA DE DEPOSITO: CUENTA UNICA DEL TESORO</t>
  </si>
  <si>
    <t>O15187090002</t>
  </si>
  <si>
    <t>00099021001 DEPOSITO DE EFECTIVO, DEPOSITANTE: FERNANDO RIVAS ARCE, CONCEPTO: DOBLE PERCEPCION, CUENTA DE DEPOSITO: CUENTA UNICA DEL TESORO</t>
  </si>
  <si>
    <t>O15188030002</t>
  </si>
  <si>
    <t>00099021001 DEPOSITO DE EFECTIVO, DEPOSITANTE: LUIS LEANDRO ROJAS BUERGO, CONCEPTO: DEVOLUCIÓN DE FONDOS A RENDIR POR COMPRA DE COMBUSTIBLE, CUENTA DE DEPOSITO: CUENTA UNICA DEL TESORO</t>
  </si>
  <si>
    <t>B15190550002</t>
  </si>
  <si>
    <t>00099021001 DEP.DE CHEQ.AJENOS,RET.DE CAM.,CONCEPTO: REVERSION SALDOS NO EJECUTADOS GESTION 2017 DIFERENTES UU.M.M.,DEP.: MINISTERIO DE DEFENSA , PROCEDENCIA: BANCO UNION S.A., CHEQUE: 18827, FECHA DE EMISION:13/07/2017</t>
  </si>
  <si>
    <t>B15190660002</t>
  </si>
  <si>
    <t>00099021001 DEP.DE CHEQ.AJENOS,RET.DE CAM.,CONCEPTO: DEVOLUCION DE CC NO COBRADA MARZO 2017,DEP.: LA VITALICIA SEGUROS Y REASEGUROS S.A. , PROCEDENCIA: BANCO BISA S.A., CHEQUE: 41352, FECHA DE EMISION:13/07/2017</t>
  </si>
  <si>
    <t>B15190690002</t>
  </si>
  <si>
    <t>00512042001 DEP.DE CHEQ.AJENOS,RET.DE CAM.,CONCEPTO: DEVOLUCIÓN,DEP.: AASANA , PROCEDENCIA: BANCO UNION S.A., CHEQUE: 1994, FECHA DE EMISION:11/07/2017</t>
  </si>
  <si>
    <t>B15190720002</t>
  </si>
  <si>
    <t>00512042001 DEP.DE CHEQ.AJENOS,RET.DE CAM.,CONCEPTO: DEVOLUCIÓN,DEP.: AASANA , PROCEDENCIA: BANCO UNION S.A., CHEQUE: 1981, FECHA DE EMISION:07/07/2017</t>
  </si>
  <si>
    <t>B15190730002</t>
  </si>
  <si>
    <t>00512042001 DEP.DE CHEQ.AJENOS,RET.DE CAM.,CONCEPTO: DEVOLUCIÓN,DEP.: AASANA , PROCEDENCIA: BANCO UNION S.A., CHEQUE: 1982, FECHA DE EMISION:07/07/2017</t>
  </si>
  <si>
    <t>O15189710002</t>
  </si>
  <si>
    <t>00099021001 DEPOSITO DE EFECTIVO, DEPOSITANTE: BPE-V - JULIO SANJINEZ GOITIA, CONCEPTO: RETENCIÓN POR ADQUISICIÓN ALIMENTOS MARISCALERIA, CUENTA DE DEPOSITO: CUENTA UNICA DEL TESORO</t>
  </si>
  <si>
    <t>O15189970002</t>
  </si>
  <si>
    <t>00052014102 DEPOSITO DE EFECTIVO, DEPOSITANTE: ROBERTO DANIEL MARCKS PORTUGAL - MIN DE CUL TUR, CONCEPTO: DEVOLUCIÓN DE PASAJE NO UTILIZADO LA PAZ - UYUNI, CUENTA DE DEPOSITO: CUENTA UNICA DEL TESORO</t>
  </si>
  <si>
    <t>O15190040002</t>
  </si>
  <si>
    <t>00015011108 DEPOSITO DE EFECTIVO, DEPOSITANTE: MAGALY ESPINOZA CUELLAR, CONCEPTO: POR EXCESO DE CONSUMO DE LLAMADAS, CUENTA DE DEPOSITO: CUENTA UNICA DEL TESORO</t>
  </si>
  <si>
    <t>O15190060002</t>
  </si>
  <si>
    <t>00015011108 DEPOSITO DE EFECTIVO, DEPOSITANTE: MAGALY ESPINOZA CUELLAR, CONCEPTO: POR CONSUMO EN EXCESO DE TELEFONO CELULAR, CUENTA DE DEPOSITO: CUENTA UNICA DEL TESORO</t>
  </si>
  <si>
    <t>O15190070002</t>
  </si>
  <si>
    <t>O15190090002</t>
  </si>
  <si>
    <t>00015011108 DEPOSITO DE EFECTIVO, DEPOSITANTE: MAGALY ESPINOZA CUELLAR, CONCEPTO: POR EXCESO DE CONSUMO TELEFONO CELULAR, CUENTA DE DEPOSITO: CUENTA UNICA DEL TESORO</t>
  </si>
  <si>
    <t>O15190100002</t>
  </si>
  <si>
    <t>00015011108 DEPOSITO DE EFECTIVO, DEPOSITANTE: MARITZA SANJINES CESPEDES, CONCEPTO: POR EXCESO DE LLAMADAS, CUENTA DE DEPOSITO: CUENTA UNICA DEL TESORO</t>
  </si>
  <si>
    <t>O15190110002</t>
  </si>
  <si>
    <t>O15190710002</t>
  </si>
  <si>
    <t>00015011108 DEPOSITO DE EFECTIVO, DEPOSITANTE: FAVIO TORRICO PEREDO, CONCEPTO: POR EXCESO EN CONSUMO DE TELEFONO CELULAR, CUENTA DE DEPOSITO: CUENTA UNICA DEL TESORO</t>
  </si>
  <si>
    <t>O15191130002</t>
  </si>
  <si>
    <t>00015011108 DEPOSITO DE EFECTIVO, DEPOSITANTE: JULIO JHONATHAN COLQUE ALCON, CONCEPTO: CANCELACION POR EXCESO EN CONSUMO DE TELEFONOS CELULARES, CUENTA DE DEPOSITO: CUENTA UNICA DEL TESORO</t>
  </si>
  <si>
    <t>O15191220002</t>
  </si>
  <si>
    <t>00099021001 DEPOSITO DE EFECTIVO, DEPOSITANTE: HUMBERTO FUENTES LOPEZ, CONCEPTO: DEVOLUCIÓN ""CUENTAS POR COBRAR"" ANTICIPO A PROVEEDORES M/N, CUENTA DE DEPOSITO: CUENTA UNICA DEL TESORO</t>
  </si>
  <si>
    <t>O15191230002</t>
  </si>
  <si>
    <t>00099021001 DEPOSITO DE EFECTIVO, DEPOSITANTE: HUMBERTO FUENTES L., CONCEPTO: DEVOLUCIÓN ""CUENTAS POR COBRAR"" PAGO EN DEMASIA CP 77/2003, CUENTA DE DEPOSITO: CUENTA UNICA DEL TESORO</t>
  </si>
  <si>
    <t>O15192090002</t>
  </si>
  <si>
    <t>00591012001 DEPOSITO DE EFECTIVO, DEPOSITANTE: MI TELEFERICO, CONCEPTO: SOLICITUD DE PAGO POR SERVICIO DE AGUA POTABLE, CUENTA DE DEPOSITO: CUENTA UNICA DEL TESORO</t>
  </si>
  <si>
    <t>O15192110002</t>
  </si>
  <si>
    <t>00591012001 DEPOSITO DE EFECTIVO, DEPOSITANTE: MI TELEFERICO, CONCEPTO: COBRO DE SERVICIO DE ENERGIA ELECTRICA, CUENTA DE DEPOSITO: CUENTA UNICA DEL TESORO</t>
  </si>
  <si>
    <t>B15194900002</t>
  </si>
  <si>
    <t>00582012002 DEP.DE CHEQ.AJENOS,RET.DE CAM.,CONCEPTO: DEVOLUCION AL BCB-CUT DE CUENTAS POR COBRAR ZAFRA,DEP.: EMPRESA BOLIVIANA DE ALMENDRA Y DERIVADOS-EBA , PROCEDENCIA: BANCO UNION S.A., CHEQUE: 4667, FECHA DE EMISION:26/06/2017</t>
  </si>
  <si>
    <t>B15194910002</t>
  </si>
  <si>
    <t>00582012002 DEP.DE CHEQ.AJENOS,RET.DE CAM.,CONCEPTO: DEVOLUCION PARCIAL DE GASTO EJECUTADO EL 12/04/2017,DEP.: EMPRESA BOLIVIANA DE ALMENDRA Y DERIVADOS-EBA , PROCEDENCIA: BANCO UNION S.A., CHEQUE: 4664, FECHA DE EMISION:20/06/2017</t>
  </si>
  <si>
    <t>O15193960002</t>
  </si>
  <si>
    <t>00099021001 DEPOSITO DE EFECTIVO, DEPOSITANTE: SANDRA YOUSSETTE SIACAR BACARREZA, CONCEPTO: DEVOLUCION POR EXCESO DE HABERES PERCIBIDOS EN EL SECTOR PUBLICO, CUENTA DE DEPOSITO: CUENTA UNICA DEL TESORO</t>
  </si>
  <si>
    <t>O15194550002</t>
  </si>
  <si>
    <t>00015011108 DEPOSITO DE EFECTIVO, DEPOSITANTE: MILDRED OLIVARES PALENQUE (MIN DE GOBIERNO), CONCEPTO: CANCELACIÓN POR EXCESO EN CONSUMO DE TELEFONOS CELULARES, CUENTA DE DEPOSITO: CUENTA UNICA DEL TESORO</t>
  </si>
  <si>
    <t>O15194890002</t>
  </si>
  <si>
    <t>00016011101 DEPOSITO DE EFECTIVO, DEPOSITANTE: OSCAR ALEX VILLEGAS GONZALEZ, CONCEPTO: CARGO A CUENTA / MINISTERIO EDUCACIÓN / UAI INF. AIR N°2 / 2016 (C1), CUENTA DE DEPOSITO: CUENTA UNICA DEL TESORO</t>
  </si>
  <si>
    <t>O15195580002</t>
  </si>
  <si>
    <t>00015011108 DEPOSITO DE EFECTIVO, DEPOSITANTE: MILTON RAMIRO BURGOS MARTINEZ - MIN. GOBIERNO, CONCEPTO: DEPÖSITO POR CONSUMO EXCEDENTE DE TELEFONIA MOVIL, CUENTA DE DEPOSITO: CUENTA UNICA DEL TESORO</t>
  </si>
  <si>
    <t>O15195760002</t>
  </si>
  <si>
    <t>00591012001 DEPOSITO DE EFECTIVO, DEPOSITANTE: MI TELEFERICO, CONCEPTO: ALQUILER DE LAS CACETAS CONSUMO DEL AGUA, CUENTA DE DEPOSITO: CUENTA UNICA DEL TESORO</t>
  </si>
  <si>
    <t>O15195770002</t>
  </si>
  <si>
    <t>00591012001 DEPOSITO DE EFECTIVO, DEPOSITANTE: MI TELEFERICO, CONCEPTO: CONSUMO DE ENERGIA ELECTRICA CACETAS MI TELEFERICO, CUENTA DE DEPOSITO: CUENTA UNICA DEL TESORO</t>
  </si>
  <si>
    <t>O15196140002</t>
  </si>
  <si>
    <t>00015011108 DEPOSITO DE EFECTIVO, DEPOSITANTE: ADRIAN ALEXIS MAGUEÑO GORDILLO, CONCEPTO: DEVOLUCION DE FONDOS, CUENTA DE DEPOSITO: CUENTA UNICA DEL TESORO</t>
  </si>
  <si>
    <t>O15196160002</t>
  </si>
  <si>
    <t>00015011108 DEPOSITO DE EFECTIVO, DEPOSITANTE: EDGAR FLORES PRADO, CONCEPTO: DEVOLUCIÓN DE FONDOS DE LA LIBRETA, CUENTA DE DEPOSITO: CUENTA UNICA DEL TESORO</t>
  </si>
  <si>
    <t>O15196170002</t>
  </si>
  <si>
    <t>00015011108 DEPOSITO DE EFECTIVO, DEPOSITANTE: DAVID MOLLINEDO GONZALES, CONCEPTO: DEVOLUCIÓN DE FONDOS DE LA LIBRETA, CUENTA DE DEPOSITO: CUENTA UNICA DEL TESORO</t>
  </si>
  <si>
    <t>O15196200002</t>
  </si>
  <si>
    <t>00670012002 DEPOSITO DE EFECTIVO, DEPOSITANTE: MODESTO MOISES VILLCA PATY, CONCEPTO: DEVOLUCIÓN SALDOS GASOLINA Y PEAJE, CUENTA DE DEPOSITO: CUENTA UNICA DEL TESORO</t>
  </si>
  <si>
    <t>O15196630002</t>
  </si>
  <si>
    <t>00099021001 DEPOSITO DE EFECTIVO, DEPOSITANTE: ALVARO MARCO ANTONIO CABA OLIVAREZ CI:2377522 LP, CONCEPTO: CITE: MEFP/VTCP/DGPOT/UAIS/ - CPI/N°030/2016 REGULARIZACIÓN ENERO 2017, CUENTA DE DEPOSITO: CUENTA UNICA DEL TESORO</t>
  </si>
  <si>
    <t>B15199750002</t>
  </si>
  <si>
    <t>00086038003 DEP.DE CHEQ.AJENOS,RET.DE CAM.,CONCEPTO: DEPÖSITO POR REMBOLSO 2º GESTION 2017,DEP.: GAS ORIENTE BOLIVIANO , PROCEDENCIA: BANCO UNION S.A., CHEQUE: 162, FECHA DE EMISION:18/07/2017</t>
  </si>
  <si>
    <t>B15199880002</t>
  </si>
  <si>
    <t>00086038003 DEP.DE CHEQ.AJENOS,RET.DE CAM.,CONCEPTO: DEPÖSITO POR DESEMBOLSO 2º GESTION 2017,DEP.: FUNDESNAP , PROCEDENCIA: BANCO UNION S.A., CHEQUE: 911, FECHA DE EMISION:18/07/2017</t>
  </si>
  <si>
    <t>B15199910002</t>
  </si>
  <si>
    <t>00086038003 DEP.DE CHEQ.AJENOS,RET.DE CAM.,CONCEPTO: DEPÖSITO POR DESEMBOLSO 2º GESTION 2017,DEP.: FUNDESNAP , PROCEDENCIA: BANCO UNION S.A., CHEQUE: 910, FECHA DE EMISION:18/07/2017</t>
  </si>
  <si>
    <t>O15198630002</t>
  </si>
  <si>
    <t>00099021001 DEPOSITO DE EFECTIVO, DEPOSITANTE: MARIA FANNY ULLOA ARAYA, CONCEPTO: DOBLE PERCEPCION, CUENTA DE DEPOSITO: CUENTA UNICA DEL TESORO</t>
  </si>
  <si>
    <t>O15198690002</t>
  </si>
  <si>
    <t>O15200010002</t>
  </si>
  <si>
    <t>00015011108 DEPOSITO DE EFECTIVO, DEPOSITANTE: ALDO GARCIA BALDERRAMA CI 5257569, CONCEPTO: CANCELACION POR EXCESOS EN CONSUMO DE TELEFONO CELULAR 71294896 ABRIL - MAYO, CUENTA DE DEPOSITO: CUENTA UNICA DEL TESORO</t>
  </si>
  <si>
    <t>O15200040002</t>
  </si>
  <si>
    <t>00099021001 DEPOSITO DE EFECTIVO, DEPOSITANTE: SARAH MABEL QUINTEROS SARAVIA, CONCEPTO: REVERSION AL C-31 Nº 200, CUENTA DE DEPOSITO: CUENTA UNICA DEL TESORO</t>
  </si>
  <si>
    <t>O15200410002</t>
  </si>
  <si>
    <t>00099021001 DEPOSITO DE EFECTIVO, DEPOSITANTE: FERNANDO LAURA QUIA, CONCEPTO: DEVOLUCION DE RECURSOS NO EJECUTADOS, CUENTA DE DEPOSITO: CUENTA UNICA DEL TESORO</t>
  </si>
  <si>
    <t>O15200820002</t>
  </si>
  <si>
    <t>00099021001 DEPOSITO DE EFECTIVO, DEPOSITANTE: OTILIA HORTENCIA CONDORI CUNO, CONCEPTO: IMPORTE POR COBRO INDEBIDO DE CUNO CANASA LOLA C. (Q.E.P.D), CUENTA DE DEPOSITO: CUENTA UNICA DEL TESORO</t>
  </si>
  <si>
    <t>O15201470002</t>
  </si>
  <si>
    <t>00290012001 DEPOSITO DE EFECTIVO, DEPOSITANTE: VEGA SANCHEZ JACQUELINE, CONCEPTO: DEVOLUCION DE VIATICO, CUENTA DE DEPOSITO: CUENTA UNICA DEL TESORO</t>
  </si>
  <si>
    <t>O15201510002</t>
  </si>
  <si>
    <t>00290012001 DEPOSITO DE EFECTIVO, DEPOSITANTE: TANGA MARCA ROLANDO, CONCEPTO: DEVOLUCION DE VIATICO, CUENTA DE DEPOSITO: CUENTA UNICA DEL TESORO</t>
  </si>
  <si>
    <t>O15203310002</t>
  </si>
  <si>
    <t>00099021001 DEPOSITO DE EFECTIVO, DEPOSITANTE: TOMAS MENDOZA PATZI, CONCEPTO: DEVOLUCION MES MAYO 2016, CUENTA DE DEPOSITO: CUENTA UNICA DEL TESORO</t>
  </si>
  <si>
    <t>O15203420002</t>
  </si>
  <si>
    <t>00591012001 DEPOSITO DE EFECTIVO, DEPOSITANTE: TELEFERICOS DOPPELMAYR BOLIVIA S.A., CONCEPTO: PAGO POR DAÑOS OCASIONALES RED AGUA POTABLE EPSAS, CUENTA DE DEPOSITO: CUENTA UNICA DEL TESORO</t>
  </si>
  <si>
    <t>O15204440002</t>
  </si>
  <si>
    <t>00016011101 DEPOSITO DE EFECTIVO, DEPOSITANTE: ELISA MARIANELA MONRROY FLORES, CONCEPTO: DEVOLUCION POR REFRIGERIO, CUENTA DE DEPOSITO: CUENTA UNICA DEL TESORO</t>
  </si>
  <si>
    <t>O15204580002</t>
  </si>
  <si>
    <t>00234012001 DEPOSITO DE EFECTIVO, DEPOSITANTE: SERGEOMIN-HIPOLITO MAMANI CHURA, CONCEPTO: DEVOLUCION AL C-31 PARTIDA: 701-851 - TASAS, CUENTA DE DEPOSITO: CUENTA UNICA DEL TESORO</t>
  </si>
  <si>
    <t>O15204810002</t>
  </si>
  <si>
    <t>00099021001 DEPOSITO DE EFECTIVO, DEPOSITANTE: REMBERTO QUELCA TANCARA, CONCEPTO: DOBLE PERCEPCION, CUENTA DE DEPOSITO: CUENTA UNICA DEL TESORO</t>
  </si>
  <si>
    <t>O15205090002</t>
  </si>
  <si>
    <t>00099021001 DEPOSITO DE EFECTIVO, DEPOSITANTE: TEODORO MEDOZA CONDE, CONCEPTO: COBRO INDEBIDO, CUENTA DE DEPOSITO: CUENTA UNICA DEL TESORO</t>
  </si>
  <si>
    <t>O15205330002</t>
  </si>
  <si>
    <t>00372010001 DEPOSITO DE EFECTIVO, DEPOSITANTE: FONDO DESARROLLO INDIGENA FDI, CONCEPTO: DEVOL DE SOBRANTE DE PY APOYO A LA PROD GANADERA 5TA SECCION PATACAMAYA COD CSTU-01-02-70490, CUENTA DE DEPOSITO: CUENTA UNICA DEL TESORO</t>
  </si>
  <si>
    <t>O15205360002</t>
  </si>
  <si>
    <t>00372010001 DEPOSITO DE EFECTIVO, DEPOSITANTE: FONDO DESARROLLO INDIGENA FDI, CONCEPTO: DEVOL INTERESES ACUMUL DURANTE LA EJEC DEL PY APOYO PROD GAN 5TA SEC PATACAMAYA COD CSTU-01-02-70490, CUENTA DE DEPOSITO: CUENTA UNICA DEL TESORO</t>
  </si>
  <si>
    <t>O15205870002</t>
  </si>
  <si>
    <t>00099021001 DEPOSITO DE EFECTIVO, DEPOSITANTE: VICTOR JHONY ROJAS FLORES, CONCEPTO: DEVOLUCION DE PAGO DE HABER POR EXCESO DE 2 DIAS, CUENTA DE DEPOSITO: CUENTA UNICA DEL TESORO</t>
  </si>
  <si>
    <t>B15207710002</t>
  </si>
  <si>
    <t>00582012002 DEP.DE CHEQ.AJENOS,RET.DE CAM.,CONCEPTO: PAUL RICARDO CARRILLO CASTRO,DEP.: BANCO UNION S.A. , PROCEDENCIA: BANCO UNION S.A., CHEQUE: 150584, FECHA DE EMISION:20/07/2017</t>
  </si>
  <si>
    <t>B15207720002</t>
  </si>
  <si>
    <t>00582012002 DEP.DE CHEQ.AJENOS,RET.DE CAM.,CONCEPTO: PAUL RICARDO CARRILLO CASTRO,DEP.: BANCO UNION S.A. , PROCEDENCIA: BANCO UNION S.A., CHEQUE: 150583, FECHA DE EMISION:20/07/2017</t>
  </si>
  <si>
    <t>B15207790002</t>
  </si>
  <si>
    <t>00099021001 DEP.DE CHEQ.AJENOS,RET.DE CAM.,CONCEPTO: DILLMAN YUJRA YUJRA,DEP.: BANCO UNION S.A. , PROCEDENCIA: BANCO UNION S.A., CHEQUE: 150585, FECHA DE EMISION:20/07/2017</t>
  </si>
  <si>
    <t>B15207810002</t>
  </si>
  <si>
    <t>00099021001 DEP.DE CHEQ.AJENOS,RET.DE CAM.,CONCEPTO: MONTAÑO ORELLANA WILFREDO,DEP.: BANCO UNION S.A. , PROCEDENCIA: BANCO UNION S.A., CHEQUE: 150588, FECHA DE EMISION:20/07/2017</t>
  </si>
  <si>
    <t>B15207840002</t>
  </si>
  <si>
    <t>00099021001 DEP.DE CHEQ.AJENOS,RET.DE CAM.,CONCEPTO: GIOVANA JOVITA ENCINAS CUCULY,DEP.: BANCO UNION S.A. , PROCEDENCIA: BANCO UNION S.A., CHEQUE: 150587, FECHA DE EMISION:20/07/2017</t>
  </si>
  <si>
    <t>B15208000002</t>
  </si>
  <si>
    <t>00099021001 DEP.DE CHEQ.AJENOS,RET.DE CAM.,CONCEPTO: DEVOLUCION COBROS INDEBIDOS GRUPO II COMPROBANTE Nº 154 7-7-17,DEP.: SENASIR , PROCEDENCIA: BANCO UNION S.A., CHEQUE: 7567, FECHA DE EMISION:07/07/2017</t>
  </si>
  <si>
    <t>B15208610002</t>
  </si>
  <si>
    <t>00299014101 DEP.DE CHEQ.AJENOS,RET.DE CAM.,CONCEPTO: DESEMBOLSO PARA GASTOS ADMINISTRATIVOS PROVENIENTES DE LA GOBERNACION,DEP.: SERVICIO DEPARTAMENTAL DE RIEGO LA PAZ , PROCEDENCIA: BANCO UNION S.A., CHEQUE: 62274, FECHA DE EMISION:06/07/2017</t>
  </si>
  <si>
    <t>O15207510002</t>
  </si>
  <si>
    <t>00099021001 DEPOSITO DE EFECTIVO, DEPOSITANTE: MINISTERIO DE COMUNICACION, CONCEPTO: DEVOLUCION DE FONDOS EN AVANCE, CUENTA DE DEPOSITO: CUENTA UNICA DEL TESORO</t>
  </si>
  <si>
    <t>O15207670002</t>
  </si>
  <si>
    <t>00099021001 DEPOSITO DE EFECTIVO, DEPOSITANTE: ALFREDO VASQUEZ ARCE, CONCEPTO: DOBLE PERCEPCION, CUENTA DE DEPOSITO: CUENTA UNICA DEL TESORO</t>
  </si>
  <si>
    <t>O15207690002</t>
  </si>
  <si>
    <t>00099021001 DEPOSITO DE EFECTIVO, DEPOSITANTE: MANUEL ANTONIO ZAMBRANA ZAMBRANA, CONCEPTO: DEVOLUCION DEL BENEFICIO COLATERAL DE ASIGNACION BONO AL CARGO, CUENTA DE DEPOSITO: CUENTA UNICA DEL TESORO</t>
  </si>
  <si>
    <t>O15208380002</t>
  </si>
  <si>
    <t>00099021001 DEPOSITO DE EFECTIVO, DEPOSITANTE: JOSE ESTRADA BERMUDEZ, CONCEPTO: REVERSION PASAJES PREVENTIVO N° 3806/17 N° DE CARGO DE CUENTA, CUENTA DE DEPOSITO: CUENTA UNICA DEL TESORO</t>
  </si>
  <si>
    <t>O15208620002</t>
  </si>
  <si>
    <t>00099021001 DEPOSITO DE EFECTIVO, DEPOSITANTE: SIRILA GERONIMO TAPIA, CONCEPTO: DEVOLUCION POR EQUIVOCACION DEL PERSONAL DE HABILITACION DE SEDES LA PAZ, CUENTA DE DEPOSITO: CUENTA UNICA DEL TESORO</t>
  </si>
  <si>
    <t>O15208640002</t>
  </si>
  <si>
    <t>O15208790002</t>
  </si>
  <si>
    <t>O15208880002</t>
  </si>
  <si>
    <t>00099021001 DEPOSITO DE EFECTIVO, DEPOSITANTE: JOSE ERASMO CADENA OBLITAS, CONCEPTO: REVERSION PARCIAL, CUENTA DE DEPOSITO: CUENTA UNICA DEL TESORO</t>
  </si>
  <si>
    <t>O15209100002</t>
  </si>
  <si>
    <t>00099021001 DEPOSITO DE EFECTIVO, DEPOSITANTE: JUAN PABLO SALAZAR ORTIZ, CONCEPTO: DEVOLUCION DE VIATICOS, CUENTA DE DEPOSITO: CUENTA UNICA DEL TESORO</t>
  </si>
  <si>
    <t>B15212220002</t>
  </si>
  <si>
    <t>00086031109 DEP.DE CHEQ.AJENOS,RET.DE CAM.,CONCEPTO: DEP PROVINIENTE POR COBRO DE MULTAS,DEP.: SERNAP-MANURIPI , PROCEDENCIA: BANCO UNION S.A., CHEQUE: 1808, FECHA DE EMISION:10/07/2017</t>
  </si>
  <si>
    <t>B15212830002</t>
  </si>
  <si>
    <t>00670012004 DEP.DE CHEQ.AJENOS,RET.DE CAM.,CONCEPTO: PAGO CERTIFICADOS DE NO MILITANCIA POLITICA DE LOS MESES MAYO Y JUNIO 2017,DEP.: ORGANO ELECTORAL PLURINACIONAL , PROCEDENCIA: BANCO UNION S.A., CHEQUE: 6113, FECHA DE EMISION:14/07/2017</t>
  </si>
  <si>
    <t>B15212840002</t>
  </si>
  <si>
    <t>00670012001 DEP.DE CHEQ.AJENOS,RET.DE CAM.,CONCEPTO: MULTA ELECTORAL DE LA SRA LETICIA FAJARDO ROMERO,DEP.: ORGANO ELECTORAL PLURINACIONAL , PROCEDENCIA: BANCO UNION S.A., CHEQUE: 6114, FECHA DE EMISION:14/07/2017</t>
  </si>
  <si>
    <t>O15211610002</t>
  </si>
  <si>
    <t>00015011108 DEPOSITO DE EFECTIVO, DEPOSITANTE: JULIO CESAR ANDIA MEDINA, CONCEPTO: EXCEDENTE DE TELEFONIA MOVIL, CUENTA DE DEPOSITO: CUENTA UNICA DEL TESORO</t>
  </si>
  <si>
    <t>O15212210002</t>
  </si>
  <si>
    <t>00070011102 DEPOSITO DE EFECTIVO, DEPOSITANTE: IVONNE RAQUEL CASTRO MURILLO, CONCEPTO: POR PAGO SABSA ( LP / CBBA ) 2 DE JULIO 2017, CUENTA DE DEPOSITO: CUENTA UNICA DEL TESORO</t>
  </si>
  <si>
    <t>O15212260002</t>
  </si>
  <si>
    <t>00086038007 DEPOSITO DE EFECTIVO, DEPOSITANTE: JORGE BILBAO, CONCEPTO: DEVLUCION DE HONORARIOS MES DE ENERO, CUENTA DE DEPOSITO: CUENTA UNICA DEL TESORO</t>
  </si>
  <si>
    <t>O15212380002</t>
  </si>
  <si>
    <t>00099021001 DEPOSITO DE EFECTIVO, DEPOSITANTE: CARMELA ANTONIA VERA FERNANDEZ, CONCEPTO: DOBLE PERCEPCION, CUENTA DE DEPOSITO: CUENTA UNICA DEL TESORO</t>
  </si>
  <si>
    <t>O15212420002</t>
  </si>
  <si>
    <t>00099021001 DEPOSITO DE EFECTIVO, DEPOSITANTE: VIRGINIA SALAZAR FLORES, CONCEPTO: DEVOLUCION DE HABER DE MARZO, CUENTA DE DEPOSITO: CUENTA UNICA DEL TESORO</t>
  </si>
  <si>
    <t>O15212510002</t>
  </si>
  <si>
    <t>00070011102 DEPOSITO DE EFECTIVO, DEPOSITANTE: HECTOR ANDRES HINOJOSA RODRIGUEZ, CONCEPTO: DEVOLUCION DE VIATICOS POR VIAJE A SUCRE DEL 4 AL 5 DE MARZO, CUENTA DE DEPOSITO: CUENTA UNICA DEL TESORO</t>
  </si>
  <si>
    <t>O15212950002</t>
  </si>
  <si>
    <t>00099021001 DEPOSITO DE EFECTIVO, DEPOSITANTE: MINISTERIO DE EDUCACION- GABRIELA CHUILLA MAMANI, CONCEPTO: REVERSION DE BOLETA DE HABER MENSUAL, CUENTA DE DEPOSITO: CUENTA UNICA DEL TESORO</t>
  </si>
  <si>
    <t>O15213030002</t>
  </si>
  <si>
    <t>00099021001 DEPOSITO DE EFECTIVO, DEPOSITANTE: SONIA JUANA LIMA VDA VERA, CONCEPTO: SENASIR-COBRO INDEBIDO N° 010/2017, CUENTA DE DEPOSITO: CUENTA UNICA DEL TESORO</t>
  </si>
  <si>
    <t>O15213150002</t>
  </si>
  <si>
    <t>00099021001 DEPOSITO DE EFECTIVO, DEPOSITANTE: VLADIMIR MANCILLA VEIZAGA, CONCEPTO: DEVOLUCION, CUENTA DE DEPOSITO: CUENTA UNICA DEL TESORO</t>
  </si>
  <si>
    <t>O15213190002</t>
  </si>
  <si>
    <t>00099021001 DEPOSITO DE EFECTIVO, DEPOSITANTE: NELLY TINTAYA MAQUERA, CONCEPTO: DEVOLUCION DE VIATICOS, CUENTA DE DEPOSITO: CUENTA UNICA DEL TESORO</t>
  </si>
  <si>
    <t>O15213350002</t>
  </si>
  <si>
    <t>00099021001 DEPOSITO DE EFECTIVO, DEPOSITANTE: MMAYA-MARIA ESTHER NOGALES RICO, CONCEPTO: DEVOLUCION SALDO FONDOS EN AVANCE REFRIGERIO, CUENTA DE DEPOSITO: CUENTA UNICA DEL TESORO</t>
  </si>
  <si>
    <t>O15213360002</t>
  </si>
  <si>
    <t>00130012001 DEPOSITO DE EFECTIVO, DEPOSITANTE: COOP. MINERA 16 DE JULIO R.L., CONCEPTO: PAGO CUOTA 28; 3RA AMPLIACION COOP MINERA 16 DE JULIO R.L, CUENTA DE DEPOSITO: CUENTA UNICA DEL TESORO</t>
  </si>
  <si>
    <t>O15214210002</t>
  </si>
  <si>
    <t>00582012001 DEPOSITO DE EFECTIVO, DEPOSITANTE: ALVARO IVAN VILLARROEL CUSICANQUI, CONCEPTO: DEVOLUCION SALARIO FREDDY BERNARDO QUISPE LIMACHI, CUENTA DE DEPOSITO: CUENTA UNICA DEL TESORO</t>
  </si>
  <si>
    <t>O15214320002</t>
  </si>
  <si>
    <t>00099021001 DEPOSITO DE EFECTIVO, DEPOSITANTE: SENASIR- LOLA PORFIRIA RODRIGUEZ, CONCEPTO: DOBLE PERCEPCION, CUENTA DE DEPOSITO: CUENTA UNICA DEL TESORO</t>
  </si>
  <si>
    <t>O15215080002</t>
  </si>
  <si>
    <t>00070011102 DEPOSITO DE EFECTIVO, DEPOSITANTE: ALVARO ADEL FLORES SANTALLA, CONCEPTO: DEVOLUCION DE VIATICOS, CUENTA DE DEPOSITO: CUENTA UNICA DEL TESORO</t>
  </si>
  <si>
    <t>B15217180002</t>
  </si>
  <si>
    <t>00099021001 DEP.DE CHEQ.AJENOS,RET.DE CAM.,CONCEPTO: ARAUZ LUZ GRACIELA MENDIZABAL DE,DEP.: BANCO UNION S.A. , PROCEDENCIA: BANCO UNION S.A., CHEQUE: 150590, FECHA DE EMISION:24/07/2017</t>
  </si>
  <si>
    <t>B15217200002</t>
  </si>
  <si>
    <t>00099021001 DEP.DE CHEQ.AJENOS,RET.DE CAM.,CONCEPTO: AÑAZGO USTAREZ MANUEL,DEP.: BANCO UNION S.A. , PROCEDENCIA: BANCO UNION S.A., CHEQUE: 150589, FECHA DE EMISION:24/07/2017</t>
  </si>
  <si>
    <t>B15217560002</t>
  </si>
  <si>
    <t>00070011102 DEP.DE CHEQ.AJENOS,RET.DE CAM.,CONCEPTO: DEP POR DEMASIA-IMPUESTOS JUNIO,DEP.: MTEPS , PROCEDENCIA: BANCO UNION S.A., CHEQUE: 8264, FECHA DE EMISION:20/07/2017</t>
  </si>
  <si>
    <t>O15216450002</t>
  </si>
  <si>
    <t>00344018001 DEPOSITO DE EFECTIVO, DEPOSITANTE: INDIRA OLGUIN, CONCEPTO: SALDO PASAJE Y VIATICO, CUENTA DE DEPOSITO: CUENTA UNICA DEL TESORO</t>
  </si>
  <si>
    <t>O15217040002</t>
  </si>
  <si>
    <t>00099021001 DEPOSITO DE EFECTIVO, DEPOSITANTE: FUNDACION BRIG MED CUBANA-DAYAMI LEISA CORDERO, CONCEPTO: DEVOLUCION POR CONCEPTO DE COMUNICACIONES MES DE JUNIO, CUENTA DE DEPOSITO: CUENTA UNICA DEL TESORO</t>
  </si>
  <si>
    <t>O15217070002</t>
  </si>
  <si>
    <t>00099021001 DEPOSITO DE EFECTIVO, DEPOSITANTE: FUNDACION BRIG MED CUBANA-DAYAMI LEISA CORDERO, CONCEPTO: DEVOLUCION POR CONCEPTO DE MANTENIMIENTO Y REPARACION DE MUEBLES Y ENSERES MES JUNIO, CUENTA DE DEPOSITO: CUENTA UNICA DEL TESORO</t>
  </si>
  <si>
    <t>O15217080002</t>
  </si>
  <si>
    <t>00099021001 DEPOSITO DE EFECTIVO, DEPOSITANTE: FUNDACION BRIG MED CUBANA-DAYAMI LEISA CORDERO, CONCEPTO: DEVOLUCION POR CONCEPTO DE GAS LICUADO MES DE JUNIO, CUENTA DE DEPOSITO: CUENTA UNICA DEL TESORO</t>
  </si>
  <si>
    <t>O15217090002</t>
  </si>
  <si>
    <t>00099021001 DEPOSITO DE EFECTIVO, DEPOSITANTE: FUNDACION BRIG MED CUBANA-DAYAMI LEISA CORDERO, CONCEPTO: DEVOLUCION POR CONCEPTO DE ALIMENTO CORRESPONDIENTE AL MES JUNIO, CUENTA DE DEPOSITO: CUENTA UNICA DEL TESORO</t>
  </si>
  <si>
    <t>O15217100002</t>
  </si>
  <si>
    <t>00099021001 DEPOSITO DE EFECTIVO, DEPOSITANTE: FUNDACION BRIG MED CUBANA-DAYAMI LEISA CORDERO, CONCEPTO: DEVOLUCION POR CONCEPTO DE TASAS MES DE JUNIO, CUENTA DE DEPOSITO: CUENTA UNICA DEL TESORO</t>
  </si>
  <si>
    <t>O15217120002</t>
  </si>
  <si>
    <t>00099021001 DEPOSITO DE EFECTIVO, DEPOSITANTE: FUNDACION BRIG MED CUBANA-DAYAMI LEISA CORDERO, CONCEPTO: DEVOLUCION POR CONCEPTO DE COMBUSTIBLE MES DE JUNIO, CUENTA DE DEPOSITO: CUENTA UNICA DEL TESORO</t>
  </si>
  <si>
    <t>O15217400002</t>
  </si>
  <si>
    <t>00099021001 DEPOSITO DE EFECTIVO, DEPOSITANTE: OCTAVIO CHAVEZ ALBA CI 1985007 SC, CONCEPTO: CUMPLIMIENTO DICTAMEN CGE/DRC-080/2016 DE UMSS, CUENTA DE DEPOSITO: CUENTA UNICA DEL TESORO</t>
  </si>
  <si>
    <t>00099021001 DEPOSITO DE EFECTIVO, DEPOSITANTE: RC-7 "CHICHAS", CONCEPTO: RETENCION DE IMPUESTOS POR CONCEPTO DE ALIMENTACION PARA ANIMALES, CUENTA DE DEPOSITO: CUENTA UNICA DEL TESORO</t>
  </si>
  <si>
    <t>O15217720002</t>
  </si>
  <si>
    <t>00099021001 DEPOSITO DE EFECTIVO, DEPOSITANTE: FLAVIA MARINA FLORES MIRANDA, CONCEPTO: DOBLE PERCEPSION, CUENTA DE DEPOSITO: CUENTA UNICA DEL TESORO</t>
  </si>
  <si>
    <t>O15218130002</t>
  </si>
  <si>
    <t>00099021001 DEPOSITO DE EFECTIVO, DEPOSITANTE: BRAYAM MAURICIO PIMENTEL TARIFA, CONCEPTO: DEVOLUCION MEDIO DIA DE VIATICO, CUENTA DE DEPOSITO: CUENTA UNICA DEL TESORO</t>
  </si>
  <si>
    <t>O15218170002</t>
  </si>
  <si>
    <t>00130012002 DEPOSITO DE EFECTIVO, DEPOSITANTE: JUAN GUERREROS ROQUE, CONCEPTO: DEVOLUCION POR GASTOS DE PEAJES, CUENTA DE DEPOSITO: CUENTA UNICA DEL TESORO</t>
  </si>
  <si>
    <t>O15218310002</t>
  </si>
  <si>
    <t>00099021001 DEPOSITO DE EFECTIVO, DEPOSITANTE: ABRAHAM CONDORI CHOQUEHUANCA, CONCEPTO: DOBLE PERCEPCION, CUENTA DE DEPOSITO: CUENTA UNICA DEL TESORO</t>
  </si>
  <si>
    <t>O15218700002</t>
  </si>
  <si>
    <t>00099021001 DEPOSITO DE EFECTIVO, DEPOSITANTE: JANNETH VASQUEZ FORONDA, CONCEPTO: DEVOLUCION DE RETROACTIVO, CUENTA DE DEPOSITO: CUENTA UNICA DEL TESORO</t>
  </si>
  <si>
    <t>O15218740002</t>
  </si>
  <si>
    <t>00099021001 DEPOSITO DE EFECTIVO, DEPOSITANTE: MARIA LUISA VISCARRA SOLIZ, CONCEPTO: DOBLE PERCEPCION, CUENTA DE DEPOSITO: CUENTA UNICA DEL TESORO</t>
  </si>
  <si>
    <t>O15219870002</t>
  </si>
  <si>
    <t>00130012002 DEPOSITO DE EFECTIVO, DEPOSITANTE: LUIS FEDERICO MARTINEZ R., CONCEPTO: DEVOLUCION POR CONCEPTO GASTOS PARA GASOLINA, CUENTA DE DEPOSITO: CUENTA UNICA DEL TESORO</t>
  </si>
  <si>
    <t>O15219880002</t>
  </si>
  <si>
    <t>00130012002 DEPOSITO DE EFECTIVO, DEPOSITANTE: LUIS FEDERICO MARTINEZ RETAMOZO, CONCEPTO: DEVOLUCION GASTOS CONCEPTO DE PEAJES, CUENTA DE DEPOSITO: CUENTA UNICA DEL TESORO</t>
  </si>
  <si>
    <t>B15221790002</t>
  </si>
  <si>
    <t>00212092001 DEP.DE CHEQ.AJENOS,RET.DE CAM.,CONCEPTO: APORTE ECONOMICO VOLUNTARIO PRODUCTORES FUNCIONALES DELAGRO SRL. INRA-ORURO,DEP.: INRA-ORURO , PROCEDENCIA: BANCO UNION S.A., CHEQUE: 3687, FECHA DE EMISION:20/07/2017</t>
  </si>
  <si>
    <t>B15221800002</t>
  </si>
  <si>
    <t>00212092001 DEP.DE CHEQ.AJENOS,RET.DE CAM.,CONCEPTO: APORTE ECONOMICO VOLUNTARIO COMUNIDAD SEVARUYO INRA-ORURO,DEP.: INRA-ORURO , PROCEDENCIA: BANCO UNION S.A., CHEQUE: 3688, FECHA DE EMISION:20/07/2017</t>
  </si>
  <si>
    <t>B15222160002</t>
  </si>
  <si>
    <t>00680012001 DEP.DE CHEQ.AJENOS,RET.DE CAM.,CONCEPTO: DESCUENTOS POR RENDICIONES DE CUENTAS,DEP.: CONTRALORIA GENERAL DEL ESTADO , PROCEDENCIA: BANCO UNION S.A., CHEQUE: 5267, FECHA DE EMISION:19/07/2017</t>
  </si>
  <si>
    <t>B15222350002</t>
  </si>
  <si>
    <t>00099021001 DEP.DE CHEQ.AJENOS,RET.DE CAM.,CONCEPTO: DEVOLUCION VIATICOS COMISION SANTA CRUZ,DEP.: CONTRALORIA GENERAL DEL ESTADO , PROCEDENCIA: BANCO UNION S.A., CHEQUE: 5268, FECHA DE EMISION:19/07/2017</t>
  </si>
  <si>
    <t>B15222390002</t>
  </si>
  <si>
    <t>00099021001 DEP.DE CHEQ.AJENOS,RET.DE CAM.,CONCEPTO: REEMBOLSO SUBSIDIO IMCAPACIDAD TEMPORAL,DEP.: CONTRALORIA GENERAL DEL ESTADO , PROCEDENCIA: BANCO UNION S.A., CHEQUE: 5261, FECHA DE EMISION:10/07/2017</t>
  </si>
  <si>
    <t>O15221300002</t>
  </si>
  <si>
    <t>00099021001 DEPOSITO DE EFECTIVO, DEPOSITANTE: ELIZABETH VALLEJOS SANTALLA CI. 2773034 OR, CONCEPTO: DEVOLUCION, CUENTA DE DEPOSITO: CUENTA UNICA DEL TESORO</t>
  </si>
  <si>
    <t>O15222030002</t>
  </si>
  <si>
    <t>00099021001 DEPOSITO DE EFECTIVO, DEPOSITANTE: SEGIP OFICINA NACIONAL, CONCEPTO: DEVOLUCION DE SALDO C-31 N° 678 PRIMER FONDO CALAMA-CHILE FUENTE 41, CUENTA DE DEPOSITO: CUENTA UNICA DEL TESORO</t>
  </si>
  <si>
    <t>O15222740002</t>
  </si>
  <si>
    <t>00099021001 DEPOSITO DE EFECTIVO, DEPOSITANTE: RIM - 30 " MURILLO ", CONCEPTO: RETENCION PARTIDA 21300 SERVICIOS BAS / AGUA MES DE JULIO / 2017, CUENTA DE DEPOSITO: CUENTA UNICA DEL TESORO</t>
  </si>
  <si>
    <t>O15223040002</t>
  </si>
  <si>
    <t>00070011102 DEPOSITO DE EFECTIVO, DEPOSITANTE: HECTOR HINOJOSA RODRIGUEZ, CONCEPTO: DEVOLUCION FACTURA SABSA, CUENTA DE DEPOSITO: CUENTA UNICA DEL TESORO</t>
  </si>
  <si>
    <t>O15224060002</t>
  </si>
  <si>
    <t>00099021001 DEPOSITO DE EFECTIVO, DEPOSITANTE: RC - 10 ""GRAL MERCADO"", CONCEPTO: PAGO POR RETENCION DE ALIMENTACION PARA ANIMALES MARISCALERIA DEL GANADO CABALLAR C/MES DE JULIO, CUENTA DE DEPOSITO: CUENTA UNICA DEL TESORO</t>
  </si>
  <si>
    <t>B15226340002</t>
  </si>
  <si>
    <t>00099021001 DEP.DE CHEQ.AJENOS,RET.DE CAM.,CONCEPTO: A.G.E.T.I.C.. - DEVOL.INCAPACIDAD TEMP. - MAYO / 2017,DEP.: CAJA PETROLERA DE SALUD , PROCEDENCIA: BANCO UNION S.A., CHEQUE: 11546, FECHA DE EMISION:26/07/2017</t>
  </si>
  <si>
    <t>O15225580002</t>
  </si>
  <si>
    <t>00099021001 DEPOSITO DE EFECTIVO, DEPOSITANTE: GONZALO EDUARDO VISCARRA MENDOZA, CONCEPTO: DEVOLUCION DOBLE PERCEPCION, CUENTA DE DEPOSITO: CUENTA UNICA DEL TESORO</t>
  </si>
  <si>
    <t>O15225820002</t>
  </si>
  <si>
    <t>00070011102 DEPOSITO DE EFECTIVO, DEPOSITANTE: LILIAN ARANA QUIÑONEZ, CONCEPTO: DEVOLUCION DE SALDO DE TALLER REALIZADO EN CBBA A FEDECOMIN CBBA DE FORTALECIMIENTO, CUENTA DE DEPOSITO: CUENTA UNICA DEL TESORO</t>
  </si>
  <si>
    <t>O15226050002</t>
  </si>
  <si>
    <t>00099021001 DEPOSITO DE EFECTIVO, DEPOSITANTE: RENAN C. GUTIERREZ ESCOBAR, CONCEPTO: DEVOLUCION FONDOS ASIGNADOS PARA LA FERIA INSTITUCIONAL, CUENTA DE DEPOSITO: CUENTA UNICA DEL TESORO</t>
  </si>
  <si>
    <t>O15227070002</t>
  </si>
  <si>
    <t>00591012001 DEPOSITO DE EFECTIVO, DEPOSITANTE: EMP.ESTATAL DE TRANSP. POR CABLE MI TELEFERICO, CONCEPTO: SERVICIOS BASICOS, CUENTA DE DEPOSITO: CUENTA UNICA DEL TESORO</t>
  </si>
  <si>
    <t>O15227330002</t>
  </si>
  <si>
    <t>00099021001 DEPOSITO DE EFECTIVO, DEPOSITANTE: FIDEL SEGALES PABON CI. 2326678 LP., CONCEPTO: DEVOLUCION DE EXCEDENTE SALARIAL AÑOS 2008 - 2009 UPEA - CNS POR LEY FINANCIAL, CUENTA DE DEPOSITO: CUENTA UNICA DEL TESORO</t>
  </si>
  <si>
    <t>O15227450002</t>
  </si>
  <si>
    <t>00099021001 DEPOSITO DE EFECTIVO, DEPOSITANTE: JUAN CARLOS CONDORI CHOQUE, CONCEPTO: DEVOLUCION DEL MES MAYO, CUENTA DE DEPOSITO: CUENTA UNICA DEL TESORO</t>
  </si>
  <si>
    <t>O15227460002</t>
  </si>
  <si>
    <t>00099021001 DEPOSITO DE EFECTIVO, DEPOSITANTE: JUAN CARLOS CONDORI CHOQUE, CONCEPTO: DEVOLUCION DEL MES JUNIO, CUENTA DE DEPOSITO: CUENTA UNICA DEL TESORO</t>
  </si>
  <si>
    <t>O15227480002</t>
  </si>
  <si>
    <t>00099021001 DEPOSITO DE EFECTIVO, DEPOSITANTE: JUAN CARLOS CONDORI CHOQUE, CONCEPTO: DEVOLUCION DEL MES JULIO, CUENTA DE DEPOSITO: CUENTA UNICA DEL TESORO</t>
  </si>
  <si>
    <t>O15227590002</t>
  </si>
  <si>
    <t>00016011101 DEPOSITO DE EFECTIVO, DEPOSITANTE: ESTHER CASTRO, CONCEPTO: DEVOLUCION DE FONDOS NO EJECUTADOS, CUENTA DE DEPOSITO: CUENTA UNICA DEL TESORO</t>
  </si>
  <si>
    <t>O15227930002</t>
  </si>
  <si>
    <t>00130012002 DEPOSITO DE EFECTIVO, DEPOSITANTE: LUIS FEDERICO MARTINEZ RETAMOZO, CONCEPTO: DEP. POR PASAJES AL INTERIOR, CUENTA DE DEPOSITO: CUENTA UNICA DEL TESORO</t>
  </si>
  <si>
    <t>O15228140002</t>
  </si>
  <si>
    <t>00015011108 DEPOSITO DE EFECTIVO, DEPOSITANTE: SANDRA SOTO PAREJA, CONCEPTO: CANCELACION POR EXCESO EN CONSUMO DE CELULAR MES DE MAYO / 2017 DDRP - ORURO, CUENTA DE DEPOSITO: CUENTA UNICA DEL TESORO</t>
  </si>
  <si>
    <t>B15229980002</t>
  </si>
  <si>
    <t>00099021001 DEP.DE CHEQ.AJENOS,RET.DE CAM.,CONCEPTO: ELIANA DOMINGUEZ CASTRO,DEP.: BANCO UNION S.A. , PROCEDENCIA: BANCO UNION S.A., CHEQUE: 150591, FECHA DE EMISION:27/07/2017</t>
  </si>
  <si>
    <t>B15230330002</t>
  </si>
  <si>
    <t>00099021001 DEP.DE CHEQ.AJENOS,RET.DE CAM.,CONCEPTO: DEP POR REVERSION DE FONDOS NO UTILIZADOS,DEP.: SERNAP-SAJAMA , PROCEDENCIA: BANCO UNION S.A., CHEQUE: 1090, FECHA DE EMISION:30/06/2017</t>
  </si>
  <si>
    <t>B15230930002</t>
  </si>
  <si>
    <t>00099021001 DEP.DE CHEQ.AJENOS,RET.DE CAM.,CONCEPTO: REVERSION SALDOS NO EJECUTADOS GESTION 2017 POR GASTOS SOCORROS FF.AA.,DEP.: MINISTERIO DE DEFENSA , PROCEDENCIA: BANCO UNION S.A., CHEQUE: 84, FECHA DE EMISION:27/07/2017</t>
  </si>
  <si>
    <t>B15230940002</t>
  </si>
  <si>
    <t>00099021001 DEP.DE CHEQ.AJENOS,RET.DE CAM.,CONCEPTO: REVERSION SALDOS NO EJECUTADOS GESTION 2017 DEP ERRONEOS,DEP.: MINISTERIO DE DEFENSA , PROCEDENCIA: BANCO UNION S.A., CHEQUE: 18874, FECHA DE EMISION:27/07/2017</t>
  </si>
  <si>
    <t>B15230950002</t>
  </si>
  <si>
    <t>00099021001 DEP.DE CHEQ.AJENOS,RET.DE CAM.,CONCEPTO: DEVOLUCION PAGO DOBLE A IDEAL TOURS SRL / MINISTERIO DE HIDROCARBUROS DE ND 89899 - 8990-89687,DEP.: IDEAL TOURS SRL , PROCEDENCIA: BANCO UNION S.A., CHEQUE: 206, FECHA DE EMISION:26/07/2017</t>
  </si>
  <si>
    <t>B15230960002</t>
  </si>
  <si>
    <t>00099021001 DEP.DE CHEQ.AJENOS,RET.DE CAM.,CONCEPTO: REVERSION SALDOS NO EJECUTADOS GESTION 2017 FTE 11,DEP.: MINISTERIO DE DEFENSA , PROCEDENCIA: BANCO UNION S.A., CHEQUE: 15331, FECHA DE EMISION:27/07/2017</t>
  </si>
  <si>
    <t>O15229650002</t>
  </si>
  <si>
    <t>00130012001 DEPOSITO DE EFECTIVO, DEPOSITANTE: COOP. MINERA "" 16 DE JULIO RL"", CONCEPTO: PAGO CUOTA 29; 3RA AMPLIACION COOP MINERA "" 16 DE JULIO"" RL, CUENTA DE DEPOSITO: CUENTA UNICA DEL TESORO</t>
  </si>
  <si>
    <t>O15229730002</t>
  </si>
  <si>
    <t>00099021001 DEPOSITO DE EFECTIVO, DEPOSITANTE: WALKER ZAMORANO CASTRO, CONCEPTO: DOBLE PERCEPCION, CUENTA DE DEPOSITO: CUENTA UNICA DEL TESORO</t>
  </si>
  <si>
    <t>O15229880002</t>
  </si>
  <si>
    <t>00015011108 DEPOSITO DE EFECTIVO, DEPOSITANTE: MINISTERIO DE GOBIERNO-HIBERTY CLAURE ALCOBA, CONCEPTO: PAGO DE EXESO DE CONSUMO DE CELULAR, CUENTA DE DEPOSITO: CUENTA UNICA DEL TESORO</t>
  </si>
  <si>
    <t>O15229970002</t>
  </si>
  <si>
    <t>00099021001 DEPOSITO DE EFECTIVO, DEPOSITANTE: PEDRO GROVER VELEZ QUISBERT, CONCEPTO: DOBLE PERCEPCION, CUENTA DE DEPOSITO: CUENTA UNICA DEL TESORO</t>
  </si>
  <si>
    <t>O15230840002</t>
  </si>
  <si>
    <t>00099021001 DEPOSITO DE EFECTIVO, DEPOSITANTE: JOSE JAVIER BILBAO LA VIEJA ROMAN, CONCEPTO: DOBLE PERCEPCION, CUENTA DE DEPOSITO: CUENTA UNICA DEL TESORO</t>
  </si>
  <si>
    <t>O15231050002</t>
  </si>
  <si>
    <t>00015011108 DEPOSITO DE EFECTIVO, DEPOSITANTE: MIN DE GOBIERNO-MARCELO GUTIERREZ QUISBERT, CONCEPTO: EXCESO DE CONSUMO EN LINEA 67195459, CUENTA DE DEPOSITO: CUENTA UNICA DEL TESORO</t>
  </si>
  <si>
    <t>O15231110002</t>
  </si>
  <si>
    <t>00020031101 DEPOSITO DE EFECTIVO, DEPOSITANTE: RI-3 PEREZ, CONCEPTO: RETENCION SOBRE ALIMENTACION SEGURIDAD FISICA EMPRESA PAILAVIRI FANEXA MES DE ENERO, CUENTA DE DEPOSITO: CUENTA UNICA DEL TESORO</t>
  </si>
  <si>
    <t>O15231130002</t>
  </si>
  <si>
    <t>00020031101 DEPOSITO DE EFECTIVO, DEPOSITANTE: RI-3 "PEREZ", CONCEPTO: RETENCION SOBRE ALIMENTACION SEGURIDAD FISICA EMPRESA PAILAVIRI FANEXA MES DE ENERO, CUENTA DE DEPOSITO: CUENTA UNICA DEL TESORO</t>
  </si>
  <si>
    <t>O15231150002</t>
  </si>
  <si>
    <t>00020031101 DEPOSITO DE EFECTIVO, DEPOSITANTE: RI-3 PEREZ, CONCEPTO: RETENCION SOBRE ALIMENTACION SEGURIDAD FISICA EMPRESA PAILAVIRI FANEXA MES DE FEBRERO, CUENTA DE DEPOSITO: CUENTA UNICA DEL TESORO</t>
  </si>
  <si>
    <t>O15231190002</t>
  </si>
  <si>
    <t>O15231200002</t>
  </si>
  <si>
    <t>00020031101 DEPOSITO DE EFECTIVO, DEPOSITANTE: RI-3 PEREZ, CONCEPTO: RETENCION SOBRE ALIMENTACION SEGURIDAD FISICA EMPRESA PAILAVIRI FANEXA MES DE MARZO, CUENTA DE DEPOSITO: CUENTA UNICA DEL TESORO</t>
  </si>
  <si>
    <t>O15231220002</t>
  </si>
  <si>
    <t>O15231230002</t>
  </si>
  <si>
    <t>00020031101 DEPOSITO DE EFECTIVO, DEPOSITANTE: RI-3 PEREZ, CONCEPTO: RETENCION SOBRE ALIMENTACION SEGURIDAD FISICA EMPRESA PAILAVIRI FANEXA MES DE ABRIL, CUENTA DE DEPOSITO: CUENTA UNICA DEL TESORO</t>
  </si>
  <si>
    <t>O15231240002</t>
  </si>
  <si>
    <t>O15231250002</t>
  </si>
  <si>
    <t>O15231290002</t>
  </si>
  <si>
    <t>00020031101 DEPOSITO DE EFECTIVO, DEPOSITANTE: RI-3 PEREZ, CONCEPTO: RETENCION SOBRE ALIMENTACION SEGURIDAD FISICA EMPRESA PAILAVIRI FANEXA MES DE MAYO, CUENTA DE DEPOSITO: CUENTA UNICA DEL TESORO</t>
  </si>
  <si>
    <t>O15231570002</t>
  </si>
  <si>
    <t>00099021001 DEPOSITO DE EFECTIVO, DEPOSITANTE: PEDRO PABLO ECHENIQUE BRAVO CI: 1049785 CH., CONCEPTO: REVERSION POR PERCEPCION INDEBIDA MESES ABRIL Y MAYO DEL 2017, CUENTA DE DEPOSITO: CUENTA UNICA DEL TESORO</t>
  </si>
  <si>
    <t>O15231670002</t>
  </si>
  <si>
    <t>00099021001 DEPOSITO DE EFECTIVO, DEPOSITANTE: GILMA LUPE PARRADO AMEZAGA DE PRADO, CONCEPTO: DOBLE PERCEPCION, CUENTA DE DEPOSITO: CUENTA UNICA DEL TESORO</t>
  </si>
  <si>
    <t>O15232220002</t>
  </si>
  <si>
    <t>00099021001 DEPOSITO DE EFECTIVO, DEPOSITANTE: SENASIR-MARIO ALBERTO BEJARANO ROCA CI 810070, CONCEPTO: DEVOLUCION 1 DUODECIMA DEL BONO ECONOMICO GESTION 2017, CUENTA DE DEPOSITO: CUENTA UNICA DEL TESORO</t>
  </si>
  <si>
    <t>O15232250002</t>
  </si>
  <si>
    <t>00015011108 DEPOSITO DE EFECTIVO, DEPOSITANTE: WINSTON CASSO CASSO POLICIA BOLIVIANA, CONCEPTO: EXCEDENTE DE USO DE CELULAR, CUENTA DE DEPOSITO: CUENTA UNICA DEL TESORO</t>
  </si>
  <si>
    <t>B15234270002</t>
  </si>
  <si>
    <t>00130012001 DEP.DE CHEQ.AJENOS,RET.DE CAM.,CONCEPTO: PAGO INTERES A FOFIM CUOTA N° 90,DEP.: COMERMIN , PROCEDENCIA: BANCO MERCANTIL SANTA CRUZ SA., CHEQUE: 7526, FECHA DE EMISION:26/07/2017</t>
  </si>
  <si>
    <t>B15234290002</t>
  </si>
  <si>
    <t>00130012001 DEP.DE CHEQ.AJENOS,RET.DE CAM.,CONCEPTO: PAGO CAPITAL A FOFIM CUOTA N° 90,DEP.: COMERMIN , PROCEDENCIA: BANCO MERCANTIL SANTA CRUZ SA., CHEQUE: 7525, FECHA DE EMISION:26/07/2017</t>
  </si>
  <si>
    <t>O15234070002</t>
  </si>
  <si>
    <t>00099021001 DEPOSITO DE EFECTIVO, DEPOSITANTE: JOSE RICARDO COX ARANIBAR, CONCEPTO: DEVOLUCION 1 DIA DE SALARIO, CUENTA DE DEPOSITO: CUENTA UNICA DEL TESORO</t>
  </si>
  <si>
    <t>O15235050002</t>
  </si>
  <si>
    <t>00015021101 DEPOSITO DE EFECTIVO, DEPOSITANTE: POLICIA BOLIVIANA, CONCEPTO: DEVOLUCION DE SERVICIOS BASICOS, CUENTA DE DEPOSITO: CUENTA UNICA DEL TESORO</t>
  </si>
  <si>
    <t>O15235080002</t>
  </si>
  <si>
    <t>00099021001 DEPOSITO DE EFECTIVO, DEPOSITANTE: POLICIA BOLIVIANA, CONCEPTO: DEVOLUCION DE SERVICIOS BASICOS, CUENTA DE DEPOSITO: CUENTA UNICA DEL TESORO</t>
  </si>
  <si>
    <t>O15235440002</t>
  </si>
  <si>
    <t>O15236280002</t>
  </si>
  <si>
    <t>00099021001 DEPOSITO DE EFECTIVO, DEPOSITANTE: FELIPE ESCOBAR IBAÑEZ, CONCEPTO: DOBLE PERCEPCION, CUENTA DE DEPOSITO: CUENTA UNICA DEL TESORO</t>
  </si>
  <si>
    <t>O15236720002</t>
  </si>
  <si>
    <t>00212082001 DEPOSITO DE EFECTIVO, DEPOSITANTE: JUAN EDGAR CONDORI GUTIERREZ, CONCEPTO: DEVOLUCION DE GASTOS OPERATIVOS VIAJE A CBBA, CUENTA DE DEPOSITO: CUENTA UNICA DEL TESORO</t>
  </si>
  <si>
    <t>O15237190002</t>
  </si>
  <si>
    <t>00015011108 DEPOSITO DE EFECTIVO, DEPOSITANTE: JUAN CARLOS TICONA QUENTA, CONCEPTO: DEVOLUCION DE VIATICOS, CUENTA DE DEPOSITO: CUENTA UNICA DEL TESORO</t>
  </si>
  <si>
    <t>B15239410002</t>
  </si>
  <si>
    <t>00099021001 DEP.DE CHEQ.AJENOS,RET.DE CAM.,CONCEPTO: RODRIGUEZ SANCHEZ EDGAR ROGER,DEP.: BANCO UNION S.A. , PROCEDENCIA: BANCO UNION S.A., CHEQUE: 150596, FECHA DE EMISION:31/07/2017</t>
  </si>
  <si>
    <t>B15239440002</t>
  </si>
  <si>
    <t>00099021001 DEP.DE CHEQ.AJENOS,RET.DE CAM.,CONCEPTO: RODRIGUEZ SANCHEZ EDGAR ROGER,DEP.: BANCO UNION S.A. , PROCEDENCIA: BANCO UNION S.A., CHEQUE: 150597, FECHA DE EMISION:31/07/2017</t>
  </si>
  <si>
    <t>B15240230002</t>
  </si>
  <si>
    <t>00290012001 DEP.DE CHEQ.AJENOS,RET.DE CAM.,CONCEPTO: TRANSFERENCIA FONDO SOCIAL MAYO 2017 C-31 SIP N° 129,DEP.: SERVICIO DE IMPUESTOS NACIONALES , PROCEDENCIA: BANCO UNION S.A., CHEQUE: 4514, FECHA DE EMISION:28/07/2017</t>
  </si>
  <si>
    <t>B15240240002</t>
  </si>
  <si>
    <t>00290012001 DEP.DE CHEQ.AJENOS,RET.DE CAM.,CONCEPTO: DEPÖSITO POR MULTAS Y ATRASOS A CONSULTORES GDTJA C-31 SIP N° 120,DEP.: SERVICIO DE IMPUESTOS NACIONALES , PROCEDENCIA: BANCO UNION S.A., CHEQUE: 4516, FECHA DE EMISION:27/07/2017</t>
  </si>
  <si>
    <t>B15240290002</t>
  </si>
  <si>
    <t>00290012001 DEP.DE CHEQ.AJENOS,RET.DE CAM.,CONCEPTO: REGISTRO DE MULTAS Y ATRASOS SERVICIOS BASICOS MAYO / 2017 C-31 SIP N° 121,DEP.: SERVICIO DE IMPUESTOS NACIONALES , PROCEDENCIA: BANCO UNION S.A., CHEQUE: 4517, FECHA DE EMISION:28/07/2017</t>
  </si>
  <si>
    <t>B15240320002</t>
  </si>
  <si>
    <t>00290012001 DEP.DE CHEQ.AJENOS,RET.DE CAM.,CONCEPTO: DEPÖSITO POR MULTAS Y ATRASOS DE CONSULTORES DE LINEA - OF CENTRAL C-31 SIP N| 126,DEP.: SERVICIO DE IMPUESTOS NACIONALES , PROCEDENCIA: BANCO UNION S.A., CHEQUE: 4520, FECHA DE EMISION:28/07/2017</t>
  </si>
  <si>
    <t>O15239210002</t>
  </si>
  <si>
    <t>00099021001 DEPOSITO DE EFECTIVO, DEPOSITANTE: CARMEN MERUVIA CANCHARI, CONCEPTO: REVERSION DE BOLETA DE HABER MENSUAL, CUENTA DE DEPOSITO: CUENTA UNICA DEL TESORO</t>
  </si>
  <si>
    <t>O15239490002</t>
  </si>
  <si>
    <t>00099021001 DEPOSITO DE EFECTIVO, DEPOSITANTE: PABLO P. GONZALEZ SARAVIA, CONCEPTO: DOBLE PERCEPCION, CUENTA DE DEPOSITO: CUENTA UNICA DEL TESORO</t>
  </si>
  <si>
    <t>O15239570002</t>
  </si>
  <si>
    <t>00099021001 DEPOSITO DE EFECTIVO, DEPOSITANTE: PEDRO ANTONIO RIVAS, CONCEPTO: DOBLE PERCEPCION, CUENTA DE DEPOSITO: CUENTA UNICA DEL TESORO</t>
  </si>
  <si>
    <t>O15240360002</t>
  </si>
  <si>
    <t>00266022001 DEPOSITO DE EFECTIVO, DEPOSITANTE: DIRECCIÓN DEPARTAMENTAL DE EDUCACIÓN EN LA PAZ, CONCEPTO: DEVOLUCIÓN REFRIGERIO DE ENERO, FEBRERO Y MARZO 2017, DISTRITOS: LA PAZ, EL ALTO Y PROVINCIAS, CUENTA DE DEPOSITO: CUENTA UNICA DEL TESORO</t>
  </si>
  <si>
    <t>O15240380002</t>
  </si>
  <si>
    <t>00099021001 DEPOSITO DE EFECTIVO, DEPOSITANTE: MARIEL NICOLAS ALEJO- MIN DE ENERGIAS, CONCEPTO: DEVOLUCION DEREFRIGERIO NO UTILIZADO JUNIO/2017, CUENTA DE DEPOSITO: CUENTA UNICA DEL TESORO</t>
  </si>
  <si>
    <t>O15240760002</t>
  </si>
  <si>
    <t>00099021001 DEPOSITO DE EFECTIVO, DEPOSITANTE: CRISTINA ATTO GUTIERREZ, CONCEPTO: DEVOLUCION POR CONCEPTO DE SUELDOS Y SALARIOS, CUENTA DE DEPOSITO: CUENTA UNICA DEL TESORO</t>
  </si>
  <si>
    <t>O15241800002</t>
  </si>
  <si>
    <t>00099021001 DEPOSITO DE EFECTIVO, DEPOSITANTE: BASILIA CALLEJAS, CONCEPTO: COBROS INDEBIDOS POR NUPCIAS NUEVAS, CUENTA DE DEPOSITO: CUENTA UNICA DEL TESORO</t>
  </si>
  <si>
    <t>G05085460002</t>
  </si>
  <si>
    <t>PAGO PRÉSTAMO IDA 2134-BO VCTO. 01-ago-2017 POR CUENTA DE BANCO DE DESARROLLO , VALOR 01-ago-2017 CAPITAL BS 524.823,23 INTERESES BS 136.454,06 LIBRETA 00099021001 RECURSOS ORDINARIOS (3987) ? MDRI</t>
  </si>
  <si>
    <t>Q08682550002</t>
  </si>
  <si>
    <t>NÚMERO DE LIBRETA CUT: 99031009.00 OPERACIÓN T01 TRANSFERENCIA DE FONDOS A LA CUT - TESORO DIRECTO DE BANCO UNION S.A. A CUENTA UNICA DEL TESORO CON NUMERO DE SOLICITUD = 1996734 Y NUMERO CORRELATIVO = 91320001082017809 TRANSFERENCIA POR OPERACIONES DE VENTA BONOS BTX</t>
  </si>
  <si>
    <t>J03267020001</t>
  </si>
  <si>
    <t>De: 00513012004 Transferencia que se efectua a requerimiento de Yacimientos Petroliferos Fiscales Bolivianos (YPFB), con nota CITE: DFC-2120 URT-1116/2017 y en virtud a la nota interna CITE: MEFP/VPCF/DGCF/UCCF N 805/2017, por concepto de deposito en demasia.</t>
  </si>
  <si>
    <t>J03266800001</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</si>
  <si>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</si>
  <si>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J03266950001</t>
  </si>
  <si>
    <t>De: 00513012004 Transferencia que se efectua a requerimiento de Yacimientos Petroliferos Fiscales Bolivianos (YPFB), con nota CITE: DFC-2119 URT-1115/2017 y en virtud a la nota interna CITE: MEFP/VPCF/DGCF/UCCF N 805/2017, por concepto de deposito erroneo.</t>
  </si>
  <si>
    <t>J03266970001</t>
  </si>
  <si>
    <t>De: 00513012004 Transferencia que se efectua a requerimiento de Yacimientos Petroliferos Fiscales Bolivianos (YPFB), con nota CITE: DFC-2122 URT-1118/2017 y en virtud a la nota interna CITE: MEFP/VPCF/DGCF/UCCF N 805/2017, por concepto de deposito en demasia.</t>
  </si>
  <si>
    <t>G05076650004</t>
  </si>
  <si>
    <t>VENTA DE DIVISAS CON TRANSFERENCIA DE FONDOS A SOLICITUD DE MINISTERIO DE LA PRESIDENCIA SEGUN SOLICITUD 2808 REF: DIVISAS USD 59,356.99 TRANSFERENCIA PARCIAL A ROYAL FBO SERVICE S.A POR SERVICIOS DE ABASTECIMIENTO DE JET FUEL A AREONAVE FAB 001 EN EL VIAJE PRESIDENCIAL A BRUSELAS BELGICA DEL 4 AL 8 LIB. 00099021001 TGN-RECURSOS ORDINARIOS (3987)</t>
  </si>
  <si>
    <t>G05084400003</t>
  </si>
  <si>
    <t>TRANSFERENCIA RECIBIDA DEL EXTERIOR SEGÚN MENSAJES SWIFT Nos. 10994-10990 (REM.EXT.) DE FECHA 01-08-2017 POR DESEMBOLSO DE CAF PRÉSTAMO CFA008789 SOL. DESEMBOLSO N. 22 CFA 8789 FONDO ROTATORIO / TRF OBI CAF LIBRETA N° 00291012002 ABC-RECURSOS PROPIOS REF.: UTILES DE ESCRITORIO</t>
  </si>
  <si>
    <t>G05084410003</t>
  </si>
  <si>
    <t>TRANSFERENCIA RECIBIDA DEL EXTERIOR SEGÚN MENSAJES SWIFT Nos. 10996-10992 (REM.EXT.) DE FECHA 01-08-2017 POR DESEMBOLSO DE CAF PRÉSTAMO CFA008839 SOL.DES. NRO 5/CFA8839 FONDO ROTATORIO/TRF OBI CAF LIBRETA N° 00291012002 ABC-RECURSOS PROPIOS REF.: UTILES DE ESCRITORIO</t>
  </si>
  <si>
    <t>G05084420003</t>
  </si>
  <si>
    <t>TRANSFERENCIA RECIBIDA DEL EXTERIOR SEGÚN MENSAJES SWIFT Nos. 10993-10989 (REM.EXT.) DE FECHA 01-08-2017 POR DESEMBOLSO DE CAF PRÉSTAMO CFA007860 SOL. DE DESEMBOLSO N. 39 CFA7860 FONDO ROTATORIO/TRF OBI CAF LIBRETA N° 00291012002 ABC-RECURSOS PROPIOS REF.: UTILES DE ESCRITORIO</t>
  </si>
  <si>
    <t>G05084430003</t>
  </si>
  <si>
    <t>TRANSFERENCIA RECIBIDA DEL EXTERIOR SEGÚN MENSAJES SWIFT Nos. 10995-10991 (REM.EXT.) DE FECHA 01-08-2017 POR DESEMBOLSO DE CAF PRÉSTAMO CFA008239 SOL.DES. NRO 16/CFA 8239 FONDO ROTATORIO/TRF OBI CAF LIBRETA N° 00291012002 ABC-RECURSOS PROPIOS REF.: UTILES DE ESCRITORIO</t>
  </si>
  <si>
    <t>J03268800002</t>
  </si>
  <si>
    <t>A:00099021001 TRANSFERENCIA DE RECURSOS QUE CORRESPONDEN AL PAGO DE CAPITAL E INTERESES EN EL MARCO DEL CONTRATO DE FIDEICOMISO ACCESOS SEGUROS VIVIR VIEN SEGUN NOTA INTERNA GEF-LIN-MCM-0510-NOT/17 CORRESPONDIENTE AL GOBIERNO AUTONOMO DPTAL. DE CHUQUISACA</t>
  </si>
  <si>
    <t>J03268810002</t>
  </si>
  <si>
    <t>A:00099021001 TRANSFERENCIA DE RECURSOS QUE CORRESPONDEN AL PAGO DE CAPITAL E INTERESES EN EL MARCO DEL CONTRATO DE FIDEICOMISO ACCESOS SEGUROS VIVIR VIEN SEGUN NOTA INTERNA GEF-LIN-MCM-0510-NOT/17 CORRESPONDIENTE AL GOBIERNO AUTONOMO MUNICIPAL DE COBIJA</t>
  </si>
  <si>
    <t>J03268820002</t>
  </si>
  <si>
    <t>A:00099021001 TRANSFERENCIA DE RECURSOS QUE CORRESPONDEN AL PAGO DE CAPITAL E INTERESES EN EL MARCO DEL CONTRATO DE FIDEICOMISO ACCESOS SEGUROS VIVIR VIEN SEGUN NOTA INTERNA GEF-LIN-MCM-0510-NOT/17 CORRESPONDIENTE AL GOBIERNO AUTONOMO DPTAL.DE COCHABAMBA</t>
  </si>
  <si>
    <t>J03268830002</t>
  </si>
  <si>
    <t>A:00099021001 TRANSFERENCIA DE RECURSOS QUE CORRESPONDEN AL PAGO DE CAPITAL E INTERESES EN EL MARCO DEL CONTRATO DE FIDEICOMISO ACCESOS SEGUROS VIVIR VIEN SEGUN NOTA INTERNA GEF-LIN-MCM-0510-NOT/17 CORRESPONDIENTE AL GOBIERNO AUTONOMO MUNICIPAL DE SANTA CRUZ</t>
  </si>
  <si>
    <t>J03268840002</t>
  </si>
  <si>
    <t>A:00099021001 TRANSFERENCIA DE RECURSOS QUE CORRESPONDEN AL PAGO DE CAPITAL E INTERESES EN EL MARCO DEL CONTRATO DE FIDEICOMISO ACCESOS SEGUROS VIVIR VIEN SEGUN NOTA INTERNA GEF-LIN-MCM-0510-NOT/17 CORRESPONDIENTE AL GOBIERNO AUTONOMO DPTAL.DE LA PAZ</t>
  </si>
  <si>
    <t>Q08686980002</t>
  </si>
  <si>
    <t>S08946690003</t>
  </si>
  <si>
    <t>||TRANSFERENCIA DE FONDOS S/G. MENSAJE SWIFT NRO. 11052 Y CORREO ELECTRONICO DE LA DIRECCION GENERAL DE AERONAUTICA CIVIL DE LA FECHA. (SECTOR PUBLICO). DEBITO DE LA LIBRETA 00117012001 DGAC, REPOSICION UTILES DE ESCRITORIO.</t>
  </si>
  <si>
    <t>S08946710001</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</si>
  <si>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RECURSOS ORDINARIOS.</t>
  </si>
  <si>
    <t>S08946710003</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</si>
  <si>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COBRO UTILES DE ESCRITORIO.</t>
  </si>
  <si>
    <t>S08946730003</t>
  </si>
  <si>
    <t>'TRANSFERENCIA DE FONDOS||A SOL. DEL MIN,DE ECO Y FIN.PUBL. MEFP/VTCP/DGCP/UF-462/2017 DE LA FECHA HRE TSO 3839. PAGO DEL SALDO DE REMUNERACION FIDUCIARIA CON CORTE AL 31 DE MARZO DE 2017, S/G. LA QUINTA ADENDA AL CONTRATO DE CONSTITUCION DEL FIDEICOMISO INCENTIVOS A LAS DEBITO DE LA LIBRETA 00099021001 COBRO UTILES DE ESCRITORIO.</t>
  </si>
  <si>
    <t>S08946740003</t>
  </si>
  <si>
    <t>||TRANSFERENCIA DE FONDOS S/G. MENSAJE SWIFT NRO. 11058 DE LA FECHA (SECTOR PUBLICO). DEBITO DE LA LIBRETA 00117012001 DGAC, REPOSICION UTILES DE ESCRITORIO.</t>
  </si>
  <si>
    <t>S08946880003</t>
  </si>
  <si>
    <t>||TRANSFERENCIA DE FONDOS S/G. MENSAJES SWIFT NROS. 11116 Y 11102 DE LA FECHA (SECTOR PUBLICO). DEBITO DE LA LIBRETA 00117012001 DGAC, REPOSICION UTILES DE ESCRITORIO.</t>
  </si>
  <si>
    <t>J03267950001</t>
  </si>
  <si>
    <t>De: 00099024113 Transferencia en cumplimiento al DS N0913 de 15/06/2011 y el Convenio Intergubernativo de Financiamiento UPRE-CIF-IG/307/2015, suscrito entre la UPRE y el GAM Padcaya, Proyecto Construccion Coliseo Polideportivo Canas, correspondiente al pago de la planilla N2, segun la UPRE.</t>
  </si>
  <si>
    <t>G05092180004</t>
  </si>
  <si>
    <t>VENTA DE DIVISAS CON TRANSFERENCIA DE FONDOS A SOLICITUD DE MINISTERIO DE LA PRESIDENCIA SEGUN SOLICITUD 2852 REF: DIVISAS UDS 20,244.89 TRANSFERENCIA A AIRBUS HELICOPTERS CONO SUR S.A POR COMPRA DE REPUESTOS PARA AERONAVE FAB 003, PAGO AL BANCO BBVA URUGUAY S.A, CUENTA 999011879. LIB. 00099021001 TGN-RECURSOS ORDINARIOS (3987)</t>
  </si>
  <si>
    <t>G05095010004</t>
  </si>
  <si>
    <t>VENTA DE DIVISAS CON TRANSFERENCIA DE FONDOS A SOLICITUD DE DIRECCION ESTRATEGICA DE REIVINDICACION MARITIMA DIREMAR SEGUN SOLICITUD 2849 REF: PAGO DE HONORARIOS POR CONTRATACION COMO CONSULTOR POR PRODUCTO AL CONSULTOR WILLIAM TODD JARVIS, SOLICITADO MEDIANTE INFORME IF/DIREMAR/UTS/ NRO 002/2017. LIB. 00099021001 TGN-RECURSOS ORDINARIOS (3987)</t>
  </si>
  <si>
    <t>G05095050003</t>
  </si>
  <si>
    <t>TRANSFERENCIA RECIBIDA DEL EXTERIOR SEGÚN MENSAJES SWIFT Nos. 11115-11104 (REM.EXT.) DE FECHA 02-08-2017 POR DESEMBOLSO DE FONPLATA PRÉSTAMO BOL 23/2014 GAF/BOL-058/2017 DESEMB NRO10 LIBRETA N° 00291012002 ABC-RECURSOS PROPIOS REF.: UTILES DE ESCRITORIO</t>
  </si>
  <si>
    <t>Q08691780002</t>
  </si>
  <si>
    <t>NÚMERO DE LIBRETA CUT: 99031009.00 OPERACIÓN T01 TRANSFERENCIA DE FONDOS A LA CUT - TESORO DIRECTO DE BANCO UNION S.A. A CUENTA UNICA DEL TESORO CON NUMERO DE SOLICITUD = 2003312 Y NUMERO CORRELATIVO = 91320003082017922 TRANSFERENCIA POR OPERACIONES DE VENTA BONOS BTX</t>
  </si>
  <si>
    <t>J03269360001</t>
  </si>
  <si>
    <t>De: 00513012004 TRANSFERENCIA DE RECURSOS A SOLICITUD DE YPFB S/G NOTAS YPFB/DFC-1889, 1890 URT- 1008, 1009/2017 POR DEPOSITOS EN DEMASIA S/G C-21 40 Y 41 Y PROCEDIMIENTO S/G NOTA MEFP/VPCF/DGCF/UCCF N 804/2017.</t>
  </si>
  <si>
    <t>J03269370001</t>
  </si>
  <si>
    <t>De: 00513012004 TRANSFERENCIA DE RECURSOS A SOLICITUD DE YPFB S/G NOTAS YPFB/DFC-1884, 1885, 1886, 1887, 1888 URT-1003, 1004, 1005, 1006, 1007/2017 POR DEPOSITOS EN DEMASIA S/G C-21 36, 39, 38, 37 Y 34 Y PROCEDIMIENTO S/G NOTA MEFP/VPCF/DGCF/UCCF N 804/2017.</t>
  </si>
  <si>
    <t>G05099730004</t>
  </si>
  <si>
    <t>VENTA DE DIVISAS CON TRANSFERENCIA DE FONDOS A SOLICITUD DE DIRECCION ESTRATEGICA DE REIVINDICACION MARITIMA DIREMAR SEGUN SOLICITUD 2848 REF: PAGO AL ASESOR INTERNACIONAL ALAN VOUGHAN LOWE, POR ASESORAMIENTO EN MATERIA DE DERECHO INTERNACIONAL PARA LA GESTION 2017, SOLICITADO POR EL ABOGADO DIEGO M LIB. 00099021001 TGN-RECURSOS ORDINARIOS (3987) POR DIFERENCIAL CAMBIARIO</t>
  </si>
  <si>
    <t>G05099730005</t>
  </si>
  <si>
    <t>VENTA DE DIVISAS CON TRANSFERENCIA DE FONDOS A SOLICITUD DE DIRECCION ESTRATEGICA DE REIVINDICACION MARITIMA DIREMAR SEGUN SOLICITUD 2848 REF: PAGO AL ASESOR INTERNACIONAL ALAN VOUGHAN LOWE, POR ASESORAMIENTO EN MATERIA DE DERECHO INTERNACIONAL PARA LA GESTION 2017, SOLICITADO POR EL ABOGADO DIEGO M LIB. 00099021001 TGN-RECURSOS ORDINARIOS (3987)</t>
  </si>
  <si>
    <t>Q08697670002</t>
  </si>
  <si>
    <t>NÚMERO DE LIBRETA CUT: 99031009.00 OPERACIÓN T01 TRANSFERENCIA DE FONDOS A LA CUT - TESORO DIRECTO DE BANCO UNION S.A. A CUENTA UNICA DEL TESORO CON NUMERO DE SOLICITUD = 2008401 Y NUMERO CORRELATIVO = 91320004082017996 TRANSFERENCIA POR OPERACIONES DE VENTA BONOS BTX</t>
  </si>
  <si>
    <t>G05115330003</t>
  </si>
  <si>
    <t>TRANSFERENCIA RECIBIDA DEL EXTERIOR SEGÚN MENSAJES SWIFT Nos. 11286-11273 (REM.EXT.) DE FECHA 04-08-2017 POR DESEMBOLSO DE CAF PRÉSTAMO CFA005802 SOL.DES. NRO.38/CFA 5802 FONDO ROTATORIO/TRF OBI CAF LIBRETA N° 02910102002 ABC-LIB.RECAUD.TASAS Y TRIBUTOS I REF.: UTILES DE ESCRITORIO</t>
  </si>
  <si>
    <t>G05133970003</t>
  </si>
  <si>
    <t>PAGO PRÉSTAMO BID 914-SF-BO-1 VCTO. 08-08-2017 POR CUENTA DE FNDR SEGÚN NOTA COD. LIQ. 009708 DE FECHA 04-08-2017, VALOR 08-08-2017 CAPITAL USD 8.072,83 INTERESES USD 16.348,16 LIBRETA 00099021001 TGN-RECURSOS ORDINARIOS - 3987 ALIVIO MDRI</t>
  </si>
  <si>
    <t>G05133980002</t>
  </si>
  <si>
    <t>PAGO PRÉSTAMO BID 939-SF-BO VCTO. 08-ago-2017 POR CUENTA DE BANCO DE DESARROLLO , VALOR 08-ago-2017 CAPITAL BS 3.423.057,33 INTERESES BS 916.620,10 ALIVIO MDRI - LIBRETA 00099021001 RECURSOS ORDINARIOS - 3987</t>
  </si>
  <si>
    <t>Q08703530002</t>
  </si>
  <si>
    <t>NÚMERO DE LIBRETA CUT: 99031009.00 OPERACIÓN T01 TRANSFERENCIA DE FONDOS A LA CUT - TESORO DIRECTO DE BANCO UNION S.A. A CUENTA UNICA DEL TESORO CON NUMERO DE SOLICITUD = 2011974 Y NUMERO CORRELATIVO = 91320008082017052 TRANSFERENCIA POR OPERACIONES DE VENTA BONOS BTX</t>
  </si>
  <si>
    <t>S08950120003</t>
  </si>
  <si>
    <t>'TRANSFERENCIA'||RECIBIDA DEL EXTERIOR SEGUN MENSAJES SWIFT N° 11371 Y N° 11352 DE LA FECHA POR DESEMBOLSO DEL BEI PRESTAMO FI N°82800 ROAD F 21 UYUNI LIBRETA 00291012002 ABC-RECURSOS PROPIOS REF. UTILES DE ESCRITORIO</t>
  </si>
  <si>
    <t>S08950150001</t>
  </si>
  <si>
    <t>'TRANSFERENCIA DE FONDOS||S/G. NOTA CITE: MEFP/VTCP/DGCP/UF-470/2017 DE LA FECHA,DEL MIN.DE ECONOMIA Y FINANZAS PUBLICAS(HRE-TSO-4016),FIDEICOMISO ESTRUCTURACION Y PUESTA EN MARCHA DE LA GESTORA PUBLICA DE LA SEGURIDAD SOCIAL A LA RGO PLAZO S/G. DS.3123 DE F.29-03-2017. DEBITO DE LA LIBRETA N°00099021001 RECURSOS ORDINARIOS.</t>
  </si>
  <si>
    <t>S08950150003</t>
  </si>
  <si>
    <t>'TRANSFERENCIA DE FONDOS||S/G. NOTA CITE: MEFP/VTCP/DGCP/UF-470/2017 DE LA FECHA,DEL MIN.DE ECONOMIA Y FINANZAS PUBLICAS(HRE-TSO-4016),FIDEICOMISO ESTRUCTURACION Y PUESTA EN MARCHA DE LA GESTORA PUBLICA DE LA SEGURIDAD SOCIAL A LA RGO PLAZO S/G. DS.3123 DE F.29-03-2017. DEBITO DE LA LIBRETA N° 00099021001, REPOSICION UTILES DE ESCRITORIO.</t>
  </si>
  <si>
    <t>Q08704610002</t>
  </si>
  <si>
    <t>NUMERO DE LIBRETA CUT: 00291012009 OPERACIÓN E18 TRANSFERENCIA DEL SISTEMA FINANCIERO POR CUENTA DE TERCEROS A LA CUT PAGO BOLETA GARANTIA CT-042391-0200</t>
  </si>
  <si>
    <t>Q08709590002</t>
  </si>
  <si>
    <t>NÚMERO DE LIBRETA CUT: 99031009.00 OPERACIÓN T01 TRANSFERENCIA DE FONDOS A LA CUT - TESORO DIRECTO DE BANCO UNION S.A. A CUENTA UNICA DEL TESORO CON NUMERO DE SOLICITUD = 2016285 Y NUMERO CORRELATIVO = 91320009082017109 TRANSFERENCIA POR OPERACIONES DE VENTA BONOS BTX</t>
  </si>
  <si>
    <t>S08951230002</t>
  </si>
  <si>
    <t>||TRANSFERENCIA A LA CUENTA UNICA DEL TESORO IMPORTE RETENIDO A WALTER ABRAHAM PEREZ ALANDIA POR REMUNERACIÓN MÁXIMA CORRESPONDIENTE AL MES DE JULIO/2017 Y REINTEGRO DE ENERO A JUNIO/2017 - LIBRETA N° 00990201001. SEGÚN DOCUMENTOS ADJUNTOS Y "ROC" N° 970/2017 DEL DCR. TRANSF. REMUNERACIÓN MÁXIMA WALTER ABRAHAM PEREZ ALANDIA-REINTEGRO ENE-JUN/2017 LIBRETA 00990201001</t>
  </si>
  <si>
    <t>S08951230003</t>
  </si>
  <si>
    <t>||TRANSFERENCIA A LA CUENTA UNICA DEL TESORO IMPORTE RETENIDO A WALTER ABRAHAM PEREZ ALANDIA POR REMUNERACIÓN MÁXIMA CORRESPONDIENTE AL MES DE JULIO/2017 Y REINTEGRO DE ENERO A JUNIO/2017 - LIBRETA N° 00990201001. SEGÚN DOCUMENTOS ADJUNTOS Y "ROC" N° 970/2017 DEL DCR. TRANSFERENCIA P/ REMUNERACIÓN MÁXIMA WALTER ABRAHAM PEREZ ALANDIA-JULIO/2017 LIBRETA N° 00990201001</t>
  </si>
  <si>
    <t>S08952430002</t>
  </si>
  <si>
    <t>||TRANSFERENCIA DE FONDOS S/G. FORMULARIO, CITE' BUN0526/17 DE LA FECHA (HRE-TSO-4140). DEVOLUCION DEL SALDO NO EJECUTADO DEL PROYECTO "MANEJO INTEGRAL DE LA CUENCA DEL RIO CHICO DE LAS CARRERAS." A SOLICITUD DEL G.A.M. LAS CARRERAS; LIBRETA 00086014406 MMAYA PROY.PLAN NAL.CUENCAS-SUECIA BS"; BUN</t>
  </si>
  <si>
    <t>S08950220004</t>
  </si>
  <si>
    <t>||VENTA DE DIVISAS S/G NOTA SEDEM/GG/ML/2017-0162 Y ASIG DE DIVISAS EFECTUADA POR MEFP CODIGO 006451  2874 DEL 04/08/2017 REF.: EMISION LC I-2017-036 COM EMISION LC 0.15% S/USD 392.680.- POR 120 DIAS, REM GTOS COM BS220.- Y EMISION CBTE CONTABLE BS50.- CGO.LIB.N°00132069201 SEDEM-PROMIEL-FINPRO-CHUQUISACA REF.:CGOS EMISION LC I-2017-036</t>
  </si>
  <si>
    <t>S08951380001</t>
  </si>
  <si>
    <t>||RESPUESTA A DEBITO DEL BANQUERO SG MJE.SWIFT NO. 11544 DE LA FECHA REF:COBRO COMIS.POR TRANSFERENCIA EUR 16.002.- CON FECHA VALOR 07/07/2017 SG SOLICITUD DEL TESORO GENERAL DE LA NACION REF:PAGO MEMBRESIA A L A ORGANIZACION DE NACIONES UNIDAS LIB.00099021001 TGN-RECURSOS ORDINARIOS</t>
  </si>
  <si>
    <t>S08951380004</t>
  </si>
  <si>
    <t>||RESPUESTA A DEBITO DEL BANQUERO SG MJE.SWIFT NO. 11544 DE LA FECHA REF:COBRO COMIS.POR TRANSFERENCIA EUR 16.002.- CON FECHA VALOR 07/07/2017 SG SOLICITUD DEL TESORO GENERAL DE LA NACION REF:PAGO MEMBRESIA A L A ORGANIZACION DE NACIONES UNIDAS CGO.LIB.00099021001 TGN-RECURSOS ORDINARIOS (UTILES DE ESCRITORIO)</t>
  </si>
  <si>
    <t>S08951590001</t>
  </si>
  <si>
    <t>||RESPUESTA DEBITO DEL BANQUERO SG/ SWIFT 11541 DE LA FECHA REF: COBRO COMISION POR TRANSFERENCIA DE EUR 7,923,00 DEL 26/07/17 SG/ SOLICITUD DEL TESORO GENERAL DE LA NACION, PAGO A/F OPCW LIB.NO.00099021001TGN-RECURSOS ORDINARIOS COMIS. DEL BANQUERO EQUIV. EUR 12,50</t>
  </si>
  <si>
    <t>S08951590004</t>
  </si>
  <si>
    <t>||RESPUESTA DEBITO DEL BANQUERO SG/ SWIFT 11541 DE LA FECHA REF: COBRO COMISION POR TRANSFERENCIA DE EUR 7,923,00 DEL 26/07/17 SG/ SOLICITUD DEL TESORO GENERAL DE LA NACION, PAGO A/F OPCW LIB.NO. 00099021001TGN-RECURSOS ORDINARIOS, COBRO UTILES DE ESCRITORIO</t>
  </si>
  <si>
    <t>Q08714530002</t>
  </si>
  <si>
    <t>NÚMERO DE LIBRETA CUT: 99031009.00 OPERACIÓN T01 TRANSFERENCIA DE FONDOS A LA CUT - TESORO DIRECTO DE BANCO UNION S.A. A CUENTA UNICA DEL TESORO CON NUMERO DE SOLICITUD = 2019657 Y NUMERO CORRELATIVO = 91320010082017166 TRANSFERENCIA POR OPERACIONES DE VENTA BONOS BTX</t>
  </si>
  <si>
    <t>G05152510004</t>
  </si>
  <si>
    <t>VENTA DE DIVISAS CON TRANSFERENCIA DE FONDOS A SOLICITUD DE YACIMIENTOS PETROLIFEROS FISCALES BOLIVIANOS SEGUN SOLICITUD 2898 REF: PAGO A FLUVIALBA SA POR SERVICIO DE TRANSPORTE FLUVIAL INTERNACIONAL DE DIESEL OIL CARGA DEL 24 DE ABRIL DE 2017 SEGUN DOCUMENTACION ADJUNTA LIB. 00513012004 LBP-YPFB-UNICOMERCIAL (4030005415/1-2188907)</t>
  </si>
  <si>
    <t>J03272860002</t>
  </si>
  <si>
    <t>A:00099021001 Transferencia que efectuamos a solicitud del Servicio Nacional del Sistema de Reparto mediante nota CITE: SENASIR U.N.O. No 0167/2017 y en virtud a la nota CITE: MEFP/VTCP/DGPOT/UAIS No 4311/2017 e Informe CITE: MEFP/VTCP/DGPOT/UAIS No 183/2017</t>
  </si>
  <si>
    <t>J03272870002</t>
  </si>
  <si>
    <t>A:00099021001 Transferencia que efectuamos a solicitud del Servicio Nacional del Sistema de Reparto mediante nota CITE: SENASIR U.N.O. No 0167/2017 y en virtud a la nota CITE: MEFP/VTCP/DGPOT/UAIS No 4310/2017 e Informe CITE: MEFP/VTCP/DGPOT/UAIS No 183/2017, consignadas en el comprobante de pago N</t>
  </si>
  <si>
    <t>J03272970002</t>
  </si>
  <si>
    <t>A:00099024113 Debito Automatico por incumplimiento al del GAM Coipasa (GAM COI), correspondiente al Convenio Interinstitucional de Financiamiento UPRE-CIF-222/13 de fecha 26 de marzo de 2013, suscrito entre la Unidad de Proyectos Especiales y el GAM COI proyecto Construccion Planta Procesadora de Sa</t>
  </si>
  <si>
    <t>Q08719220002</t>
  </si>
  <si>
    <t>NÚMERO DE LIBRETA CUT: 99031009.00 OPERACIÓN T01 TRANSFERENCIA DE FONDOS A LA CUT - TESORO DIRECTO DE BANCO UNION S.A. A CUENTA UNICA DEL TESORO CON NUMERO DE SOLICITUD = 2023651 Y NUMERO CORRELATIVO = 91320011082017239 TRANSFERENCIA POR OPERACIONES DE VENTA BONOS BTX</t>
  </si>
  <si>
    <t>Q08719260002</t>
  </si>
  <si>
    <t>NUMERO DE LIBRETA CUT: 00099021001 OPERACIÓN E18 TRANSFERENCIA DEL SISTEMA FINANCIERO POR CUENTA DE TERCEROS A LA CUT TRANSF. EFECTUADA POR DESC. COBRO INDEBIDO R 026-99-RP</t>
  </si>
  <si>
    <t>Q08719760002</t>
  </si>
  <si>
    <t>NUMERO DE LIBRETA CUT: Cuenta Unica del Tesoro OPERACIÓN E18 TRANSFERENCIA DEL SISTEMA FINANCIERO POR CUENTA DE TERCEROS A LA CUT Traspaso a solicitud de BBVA Prevision de acuerdo a CITE 1297 por concepto de Devolucion pagos en exceso Gobierno Autonomo Departamental de Tarija</t>
  </si>
  <si>
    <t>Q08719810002</t>
  </si>
  <si>
    <t>NUMERO DE LIBRETA CUT: 00099021001 OPERACIÓN E18 TRANSFERENCIA DEL SISTEMA FINANCIERO POR CUENTA DE TERCEROS A LA CUT TRANSF. EFECTUADA POR PAG ADELANTADO PRA-RP JULIO 2017</t>
  </si>
  <si>
    <t>Q08719830002</t>
  </si>
  <si>
    <t>NUMERO DE LIBRETA CUT: 00099021001 OPERACIÓN E18 TRANSFERENCIA DEL SISTEMA FINANCIERO POR CUENTA DE TERCEROS A LA CUT TRANSF. EFECTUADA POR PAGO INDEBIDO -RP JULIO 2017</t>
  </si>
  <si>
    <t>Q08719980002</t>
  </si>
  <si>
    <t>NUMERO DE LIBRETA CUT: 00099021001 OPERACIÓN E18 TRANSFERENCIA DEL SISTEMA FINANCIERO POR CUENTA DE TERCEROS A LA CUT TRANFERENCIA DE RECURSOS DEL FIDEICOMISO CONCLUSION PROYECTO CONSTRUCCION PLANTA DE FUNDICION AUSMELT VINTO</t>
  </si>
  <si>
    <t>S08954160003</t>
  </si>
  <si>
    <t>||TRANSFERENCIA DE FONDOS S/G. MENSAJE SWIFT NRO. 11649 DE LA FECHA (SECTOR PUBLICO). DEBITO DE LA LIBRETA 00117012001 DGAC, REPOSICION UTILES DE ESCRITORIO.</t>
  </si>
  <si>
    <t>S08954670001</t>
  </si>
  <si>
    <t>'COBRO DE'||UTILES DE ESCRITORIO POR TRANSFERENCIA DE EXTERIOR A FAVOR DE SENATEX. COMPLEMENTO DEL COMPROBANTE CONTABLE NRO.0895466 DE LA FECHA. DEBITO DE LA LIBRETA 00378012002 SENATEX ADMINISTRACION CENTRAL.</t>
  </si>
  <si>
    <t>G05158280004</t>
  </si>
  <si>
    <t>VENTA DE DIVISAS CON TRANSFERENCIA DE FONDOS A SOLICITUD DE DIRECCION ESTRATEGICA DE REIVINDICACION MARITIMA DIREMAR SEGUN SOLICITUD 2896 REF: PARA PAGO POR DEVOLUCION DE RETENCIONES DE GARANTIAS DE CUMPLIMIENTO DE CONTRATO CON LA CONSULTORA DE DHI. EQUIVALENTES 30.003,64 USD LIB. 00099021001 TGN-RECURSOS ORDINARIOS (3987) POR DIFERENCIAL CAMBIARIO</t>
  </si>
  <si>
    <t>G05158280005</t>
  </si>
  <si>
    <t>VENTA DE DIVISAS CON TRANSFERENCIA DE FONDOS A SOLICITUD DE DIRECCION ESTRATEGICA DE REIVINDICACION MARITIMA DIREMAR SEGUN SOLICITUD 2896 REF: PARA PAGO POR DEVOLUCION DE RETENCIONES DE GARANTIAS DE CUMPLIMIENTO DE CONTRATO CON LA CONSULTORA DE DHI. EQUIVALENTES 30.003,64 USD LIB. 00099021001 TGN-RECURSOS ORDINARIOS (3987)</t>
  </si>
  <si>
    <t>J03272830001</t>
  </si>
  <si>
    <t>De: 00513012004 Transferencia que realizamos a solicitud de Yacimientos Petroliferos Fiscales Bolivianos, mediante notas CITE: YPFB/DFC-2233 URT-1188, YPFB/DFC-2234 URT-1189/2017 y en virtud a la nota CITE: MEFP/VPCF/DGCF/UCCF No 840/2017</t>
  </si>
  <si>
    <t>J03272840001</t>
  </si>
  <si>
    <t>De: 00513012004 Transferencia que efectuamos a solicitud de Yacimientos Petroliferos Fiscales Bolivianos mediante nota CITE:YPFB/DFC-2236 URT-1191/2017 y en virtud a la nota CITE: MEFP/VPCF/DGCF/UCCF No 842/2017</t>
  </si>
  <si>
    <t>J03272850001</t>
  </si>
  <si>
    <t>De: 00513012004 Transferencia que efectuamos a solicitud de Yacimientos Petroliferos Fiscales Bolivianos mediante nota CITE:YPFB/DFC-2235 URT-1190/2017 y en virtud a la nota CITE: MEFP/VPCF/DGCF/UCCF No 841/2017</t>
  </si>
  <si>
    <t>J03272940001</t>
  </si>
  <si>
    <t>De: 00099021001 Transferencia que efectuamos a requerimiento de la Unidad de Administracion e Informacion Salarial segun correo electronico de fecha 10 de agosto de 2017, por concepto de regularizacion y ajuste contable de la transferencia No.35 (TRRD) realizada en fecha 14 de junio de 2017.</t>
  </si>
  <si>
    <t>Q08726110002</t>
  </si>
  <si>
    <t>NÚMERO DE LIBRETA CUT: 99031009.00 OPERACIÓN T01 TRANSFERENCIA DE FONDOS A LA CUT - TESORO DIRECTO DE BANCO UNION S.A. A CUENTA UNICA DEL TESORO CON NUMERO DE SOLICITUD = 2028386 Y NUMERO CORRELATIVO = 91320014082017302 TRANSFERENCIA POR OPERACIONES DE VENTA BONOS BTX</t>
  </si>
  <si>
    <t>Q08727910002</t>
  </si>
  <si>
    <t>NUMERO DE LIBRETA CUT: 000990204113 OPERACIÓN E18 TRANSFERENCIA DEL SISTEMA FINANCIERO POR CUENTA DE TERCEROS A LA CUT DEPOSITO LIBRETA BOLIVIA CAMBIA N°000990204113 POR EJECUCIÓN DE GARANTIA A PRIMER REQUERIMIENTO N 0672 BENEFICIARIO MINISTERIO DE LA PRESIDENCIA UNIDAD DE PROYECTOS ESPECIALES U</t>
  </si>
  <si>
    <t>Q08732700002</t>
  </si>
  <si>
    <t>NÚMERO DE LIBRETA CUT: 99031009.00 OPERACIÓN T01 TRANSFERENCIA DE FONDOS A LA CUT - TESORO DIRECTO DE BANCO UNION S.A. A CUENTA UNICA DEL TESORO CON NUMERO DE SOLICITUD = 2032003 Y NUMERO CORRELATIVO = 91320015082017358 TRANSFERENCIA TGN POR CUENTA DE VALORES UNION</t>
  </si>
  <si>
    <t>Q08732800002</t>
  </si>
  <si>
    <t>NUMERO DE LIBRETA CUT: Cuenta Unica del Tesoro OPERACIÓN E18 TRANSFERENCIA DEL SISTEMA FINANCIERO POR CUENTA DE TERCEROS A LA CUT Pago correspondiente a Julio 2017</t>
  </si>
  <si>
    <t>Q08732920002</t>
  </si>
  <si>
    <t>NUMERO DE LIBRETA CUT: Cuenta Unica del Tesoro OPERACIÓN E18 TRANSFERENCIA DEL SISTEMA FINANCIERO POR CUENTA DE TERCEROS A LA CUT Devolucion de pagos en exceso Gobierno Autonomo Departamental de Potosi</t>
  </si>
  <si>
    <t>S08955950001</t>
  </si>
  <si>
    <t>||COMISION TRANSFERENCIA FDOS.AL EXTERIOR 0,10% S/USD737.484.-,REEMB.GSTS.COMUNICACION BS220.-Y EMISION COMP.CONTABLE BS50.-REF.:PAGO 3 LC I-2016-047 P/C MIN.DE COMUNICACION A/F SAMSUNG ELECTRONICS CHILE LTDA.,EN COMPL.A COMP.895594 ADJ.DE LA FECHA. LIB.00087014201 MIN. DE COMUNICACION - PRONTIS - TRANSFERENCIA MOPSV.</t>
  </si>
  <si>
    <t>S08956370001</t>
  </si>
  <si>
    <t>'COBRO DE'||UTILES DE ESCRITORIO POR TRANSFERENCIA DE FONDOS DEL EXTERIOR A LA CUENTA SENATEX. COMPLEMENTO DEL COMPROBANTE CONTABLE NRO. 0895635 DE LA FECHA. DEBITO DE LA LIBRETA 00378012002 SENATEX ADMINISTRACION CENTRAL, REPOSICION UTILES DE ESCRITORIO.</t>
  </si>
  <si>
    <t>S08956520003</t>
  </si>
  <si>
    <t>||TRANSFERENCIA DE FONDOS S/G. MENSAJES SWIFT NROS. 11822 Y 11821 DE LA FECHA (SECTOR PUBLICO). DEBITO DE LA LIBRETA 00117012001 DGAC, REPOSICION UTILES DE ESCRITORIO.</t>
  </si>
  <si>
    <t>G05182670004</t>
  </si>
  <si>
    <t>VENTA DE DIVISAS CON TRANSFERENCIA DE FONDOS A SOLICITUD DE DIRECCION ESTRATEGICA DE REIVINDICACION MARITIMA DIREMAR SEGUN SOLICITUD 2902 REF: PAGO CONTRATO POR PRODUCTO CON LA CONSULTORA INTERNACIONAL LAURA MOVILLA, PARA ASESORAMIENTO EN MATERIA DE DERECHO INTERNACIONAL PARA DEFENSA DEL SILALA, SOL LIB. 00099021001 TGN-RECURSOS ORDINARIOS (3987) POR DIFERENCIAL CAMBIARIO</t>
  </si>
  <si>
    <t>G05182670005</t>
  </si>
  <si>
    <t>VENTA DE DIVISAS CON TRANSFERENCIA DE FONDOS A SOLICITUD DE DIRECCION ESTRATEGICA DE REIVINDICACION MARITIMA DIREMAR SEGUN SOLICITUD 2902 REF: PAGO CONTRATO POR PRODUCTO CON LA CONSULTORA INTERNACIONAL LAURA MOVILLA, PARA ASESORAMIENTO EN MATERIA DE DERECHO INTERNACIONAL PARA DEFENSA DEL SILALA, SOL LIB. 00099021001 TGN-RECURSOS ORDINARIOS (3987)</t>
  </si>
  <si>
    <t>G05186810004</t>
  </si>
  <si>
    <t>VENTA DE DIVISAS CON TRANSFERENCIA DE FONDOS A SOLICITUD DE DIRECCION ESTRATEGICA DE REIVINDICACION MARITIMA DIREMAR SEGUN SOLICITUD 2903 REF: PARA CONTRATACION DE LA CONSULTORIA POR PRODUCTO PARA EL ESTUDIO DE LOS FLUJOS DEL SISTEMA DE AGUA DE LOS MANANTIALES DEL SILALA, CUANTIFICANDO LOS CAUDALES LIB. 00099021001 TGN-RECURSOS ORDINARIOS (3987) POR DIFERENCIAL CAMBIARIO</t>
  </si>
  <si>
    <t>G05186810005</t>
  </si>
  <si>
    <t>VENTA DE DIVISAS CON TRANSFERENCIA DE FONDOS A SOLICITUD DE DIRECCION ESTRATEGICA DE REIVINDICACION MARITIMA DIREMAR SEGUN SOLICITUD 2903 REF: PARA CONTRATACION DE LA CONSULTORIA POR PRODUCTO PARA EL ESTUDIO DE LOS FLUJOS DEL SISTEMA DE AGUA DE LOS MANANTIALES DEL SILALA, CUANTIFICANDO LOS CAUDALES LIB. 00099021001 TGN-RECURSOS ORDINARIOS (3987)</t>
  </si>
  <si>
    <t>G05187980003</t>
  </si>
  <si>
    <t>TRANSFERENCIA DE FONDOS AL EXTERIOR A SOLICITUD DE TESORO GENERAL DE LA NACION SEGUN SOLICITUD 2910 REF: PAGO AL SISTEMA ECONOMICO LATINOAMERICANO Y DEL CARIBE (SELA), POR CONCEPTO DE MEMBRESIA POR USD44.136,14, SEGUN SOLICITUD VRE-DGRM-CS-183/2017. LIB. 00099021001 TGN-RECURSOS ORDINARIOS (3987)</t>
  </si>
  <si>
    <t>J03275280002</t>
  </si>
  <si>
    <t>A:00099024113 Debito Automatico por incumplimiento al Gobierno Autonomo Municipal de Bolpebra (GAM BOP), correspondiente al Convenio Interinstitucional del Financiamiento UPRE-CIF305/12 de fecha 20 de noviembre 2012, Suscrito entre la Unidad de Proyectos Especiales y el GAM BOP proyecto Produccion</t>
  </si>
  <si>
    <t>Q08738320002</t>
  </si>
  <si>
    <t>NÚMERO DE LIBRETA CUT: 99031009.00 OPERACIÓN T01 TRANSFERENCIA DE FONDOS A LA CUT - TESORO DIRECTO DE BANCO UNION S.A. A CUENTA UNICA DEL TESORO CON NUMERO DE SOLICITUD = 2036629 Y NUMERO CORRELATIVO = 91320016082017418 VENTA DE BONOS BTX</t>
  </si>
  <si>
    <t>S08957210003</t>
  </si>
  <si>
    <t>||TRANSFERENCIA DE FONDOS S/G. MENSAJE SWIFT NRO. 11881 DE LA FECHA (SECTOR PUBLICO). DEBITO DE LA LIBRETA 00117012001 DGAC, REPOSICION UTILES DE ESCRITORIO.</t>
  </si>
  <si>
    <t>G05199080007</t>
  </si>
  <si>
    <t>VENTA DE DIVISAS CON TRANSFERENCIA DE FONDOS A SOLICITUD DE MINISTERIO DE GOBIERNO SEGUN SOLICITUD 2931 REF: PAGO DE HABERES DE AGREGADOS DE LA POLICIA BOLIVIANA EN EL EXTERIOR, CORRESPONDIENTE AL MES DE JULIO 2017 (CUENTAS EXTRANJERAS) LIB. 00099021001 TGN-RECURSOS ORDINARIOS (3987)</t>
  </si>
  <si>
    <t>G05205430003</t>
  </si>
  <si>
    <t>TRANSFERENCIA RECIBIDA DEL EXTERIOR SEGÚN MENSAJES SWIFT Nos. 11879-11871 (REM.EXT.) DE FECHA 16-08-2017 POR DESEMBOLSO DE CAF PRÉSTAMO CFA008785 PROGRAMA MI RIEGO SOLICITUD DE DESEMBOLSO FONDO ROTATORIO LIBRETA N° 00287102001 FPS-RECURSOS PROPIOS REF.: UTILES DE ESCRITORIO</t>
  </si>
  <si>
    <t>J03275400001</t>
  </si>
  <si>
    <t>De: 00099021001 Transferencia que efectuamos en virtud a la nota CITE: DT-NAL-443/201 de la Caja Nacional de Salud (CNS) e informe CITE: MEFP/VTCP/DGPOT/UPCFTGN/No.1212/2017 de 05 de julio de 2017 de la Unidad de Programacion y Control Financiero del TGN, por concepto de regularizacion y devolucion</t>
  </si>
  <si>
    <t>S08956600003</t>
  </si>
  <si>
    <t>||TRANSFERENCIA DE FONDOS S/G. MENSAJE SWIFT NRO. 11850 DE LA FECHA (SECTOR PUBLICO). DEBITO DE LA LIBRETA 00117012001 DGAC, REPOSICION UTILES DE ESCRITORIO.</t>
  </si>
  <si>
    <t>J03276160002</t>
  </si>
  <si>
    <t>A:00099021001 Transferencia que efectuamos a requerimiento de la Unidad de Administracion e Informacion Salarial segun nota CITE: MEFP/VTCP/DGPOT/UAIS/No.4580/2017, por concepto de reversion definitiva correspondiente a CODESUR, misma que se encuentra consignada en el comprobante de pago No.18705.</t>
  </si>
  <si>
    <t>J03276170002</t>
  </si>
  <si>
    <t>A:00582012001 Transferencia que efectuamos a requerimiento de la Unidad de Administracion e Informacion Salarial segun nota CITE: MEFP/VTCP/DGPOT/UAIS/No.4580/2017, por concepto de reversion definitiva correspondiente a EBA, misma que se encuentra consignada en el comprobante de pago No.18705.</t>
  </si>
  <si>
    <t>S08957410002</t>
  </si>
  <si>
    <t>||TRANSFERENCIA DE FONDOS A LA EMPRESA SEDEM (PROMIEL) CHUQUISACA -CUT LIBRETA 00132069201 (TERCER DESEMBOLSO) SEGÚN NOTA CITE: BDP/GOP/CART/3217/2017 DEL 15/08/17 CUT LIBRETA 00132069201-EMPRESA SEDEM-PROMIEL - FINPRO CHUQUISACA</t>
  </si>
  <si>
    <t>J03276210001</t>
  </si>
  <si>
    <t>De: 00015021103 TRANSFERENCIA DE RECURSOS SEGUN PROCEDIMIENTO MEFP/VPCF/DGCF/UCCF N861/2017. Ref: DEPOSITOS ERRONEOS DNFR POLICIA NACIONAL - Correspondiente a solicitud de Transferencia mediante nota CITE:DEPTO. NAL. ADM. FINC. DIV. NAL. TESORERIA Oficio N 059/2017 del Comando General de la Policia</t>
  </si>
  <si>
    <t>J03276220001</t>
  </si>
  <si>
    <t>De: 00015021103 TRANSFERENCIA DE RECURSOS SEGUN PROCEDIMIENTO MEFP/VPCF/DGCF/UCCF N861/2017. Ref: DEPOSITOS ERRONEOS DNFR POLICIA NACIONAL - Correspondiente a solicitud de Transferencia mediante nota CITE: DEPTO. NAL. ADM. FINC. DIV. NAL. TESORERIA Oficio N 059/2017 del Comando General de la Polici</t>
  </si>
  <si>
    <t>J03276230001</t>
  </si>
  <si>
    <t>J03276240001</t>
  </si>
  <si>
    <t>S08957570003</t>
  </si>
  <si>
    <t>||TRANSFERENCIA DE FONDOS S/G. MENSAJES SWIFT NROS. 11903 DE LA FECHA Y 11870 DE F. 16/08/17. (SECTOR PUBLICO). DEBITO DE LA LIBRETA 00117012001 DGAC, REPOSICION UTILES DE ESCRITORIO.</t>
  </si>
  <si>
    <t>S08957590003</t>
  </si>
  <si>
    <t>||TRANSFERENCIA DE FONDOS S/G. MENSAJES SWIFT NROS. 11896 Y 11888 DE LA FECHA (SECTOR PUBLICO). DEBITO DE LA LIBRETA 00117012001 DGAC, REPOSICION UTILES DE ESCRITORIO.</t>
  </si>
  <si>
    <t>S08957930001</t>
  </si>
  <si>
    <t>||REGISTRO COBRO COMISION TRANSFERENCIA AL EXTERIOR 0.10% S/USD 2.097.411,42 REEMBOLSO GASTOS DE COMUNICACION BS220.- Y EMISION CBTE. CONTABLE BS50.- EN COMPLEMENTO A COMPROBTANTE CONTABLE S-0895791 ADJUNTO DE LA FECHA. CGO.LIB.N°00513042001 YPFB OPERACIONES GNEE REF.:PAGO N°1 CARTA DE CREDITO I-2017-003</t>
  </si>
  <si>
    <t>S08958060003</t>
  </si>
  <si>
    <t>||TRANSFERENCIA DE FONDOS S/G. MENSAJE SWIFT NROS. 11897 Y CORREO ELECTRONICO DE AASANA DE LA FECHA (SECTOR PUBLICO). DEBITO DE LA LIBRETA 00117012001 DGAC, REPOSICION UTILES DE ESCRITORIO.</t>
  </si>
  <si>
    <t>G05213240004</t>
  </si>
  <si>
    <t>VENTA DE DIVISAS CON TRANSFERENCIA DE FONDOS A SOLICITUD DE YACIMIENTOS PETROLIFEROS FISCALES BOLIVIANOS SEGUN SOLICITUD 2948 REF: PAGO A COMPANIA DE PETROLEOS DE CHILE COPEC SA POR SUMINISTRO DE GASOLINA CARGAS DEL 08 AL 14 DE JUNIO DE 2017 SEGUN FATURAS 13979 AL 13980 Y DOCUMENTACION ADJUNTA LIB. 00513012004 LBP-YPFB-UNICOMERCIAL (4030005415/1-2188907)</t>
  </si>
  <si>
    <t>G05213260004</t>
  </si>
  <si>
    <t>VENTA DE DIVISAS CON TRANSFERENCIA DE FONDOS A SOLICITUD DE YACIMIENTOS PETROLIFEROS FISCALES BOLIVIANOS SEGUN SOLICITUD 2944 REF: PAGO A PETROLEOS DEL PERU PETROPERU SA SEGUN PROFORMA DE FECHA 21 DE JUNIO DE 2017 POR SUMINISTRO DE DIESEL OIL PARA EL MES DE JULIO DE 2017 SEGUN DOCUMENTACION ADJUNTA LIB. 00513012004 LBP-YPFB-UNICOMERCIAL (4030005415/1-2188907)</t>
  </si>
  <si>
    <t>G05213270004</t>
  </si>
  <si>
    <t>VENTA DE DIVISAS CON TRANSFERENCIA DE FONDOS A SOLICITUD DE YACIMIENTOS PETROLIFEROS FISCALES BOLIVIANOS SEGUN SOLICITUD 2945 REF: PAGO A VITOL SA POR SUMINISTRO DE DIESEL OIL MES AGOSTO 2017, TERCER EMBARQUE LOTE 2 SEGUN FACTURA PI 1707263 Y DOCUMENTACION ADJUNTA LIB. 00513012004 LBP-YPFB-UNICOMERCIAL (4030005415/1-2188907)</t>
  </si>
  <si>
    <t>G05213280004</t>
  </si>
  <si>
    <t>VENTA DE DIVISAS CON TRANSFERENCIA DE FONDOS A SOLICITUD DE YACIMIENTOS PETROLIFEROS FISCALES BOLIVIANOS SEGUN SOLICITUD 2946 REF: PAGO A VITOL SA POR SUMINISTRO DE INSUMOS Y ADITIVOS Y DIESEL OIL CORRESPONDIENTE AL MES DE AGOSTO 2017 SEGUN PROFORMA PI 17071350 Y DOCUMENTACION ADJUNTA LIB. 00513012004 LBP-YPFB-UNICOMERCIAL (4030005415/1-2188907)</t>
  </si>
  <si>
    <t>Q08745810002</t>
  </si>
  <si>
    <t>NUMERO DE LIBRETA CUT: 00010011102 OPERACIÓN E18 TRANSFERENCIA DEL SISTEMA FINANCIERO POR CUENTA DE TERCEROS A LA CUT REVERSION DE FONDOS POR ERROR EN EL MONTO DE TRANSFERENCIA</t>
  </si>
  <si>
    <t>Q08745830002</t>
  </si>
  <si>
    <t>NUMERO DE LIBRETA CUT: 00099021001 OPERACIÓN E18 TRANSFERENCIA DEL SISTEMA FINANCIERO POR CUENTA DE TERCEROS A LA CUT REVERSION DE FONDOS POR ERROR EN EL MONTO DE TRANSFERENCIA</t>
  </si>
  <si>
    <t>Q08746710002</t>
  </si>
  <si>
    <t>NÚMERO DE LIBRETA CUT: 99031009.00 OPERACIÓN T01 TRANSFERENCIA DE FONDOS A LA CUT - TESORO DIRECTO DE BANCO UNION S.A. A CUENTA UNICA DEL TESORO CON NUMERO DE SOLICITUD = 2043769 Y NUMERO CORRELATIVO = 91320018082017539 VENTA DE BONOS BTX POR CUENTA DE VUN</t>
  </si>
  <si>
    <t>Q08747430002</t>
  </si>
  <si>
    <t>NUMERO DE LIBRETA CUT: Cuenta Unica del Tesoro OPERACIÓN E18 TRANSFERENCIA DEL SISTEMA FINANCIERO POR CUENTA DE TERCEROS A LA CUT Devolucion de pagos CC no cobrados por afiliados Civiles correspondiente al periodo de Abril 2017</t>
  </si>
  <si>
    <t>Q08747440002</t>
  </si>
  <si>
    <t>NUMERO DE LIBRETA CUT: Cuenta Unica del Tesoro OPERACIÓN E18 TRANSFERENCIA DEL SISTEMA FINANCIERO POR CUENTA DE TERCEROS A LA CUT Devolución pagos en exceso Gobierno Autonomo Departamental de Tarija</t>
  </si>
  <si>
    <t>S08958660003</t>
  </si>
  <si>
    <t>||TRANSFERENCIA DE FONDOS S/G. MENSAJES SWIFT NROS. 12012 Y 12005 DE LA FECHA (SECTOR PUBLICO). DEBITO DE LA LIBRETA 00117012001 DGAC, REPOSICION UTILES DE ESCRITORIO.</t>
  </si>
  <si>
    <t>S08958720003</t>
  </si>
  <si>
    <t>||TRANSFERENCIA DE FONDOS S/G. MENSAJE SWIFT NRO. 12020 DE LA FECHA (SECTOR PUBLICO). DEBITO DE LA LIBRETA 00117012001 DGAC, REPOSICION UTILES DE ESCRITORIO.</t>
  </si>
  <si>
    <t>G05221750004</t>
  </si>
  <si>
    <t>VENTA DE DIVISAS CON TRANSFERENCIA DE FONDOS A SOLICITUD DE EMPRESA BOLIVIANA DE ALMENDRA Y DERIVADOS SEGUN SOLICITUD 2952 REF: PAGO A WORLDLY DELIGHTS LTD POR COMISIONES POR VENTAS INVOICE NRO. 5 LIB. 00582012001 EBA - RECURSOS ESPECIFICOS (4010709419)</t>
  </si>
  <si>
    <t>G05227580003</t>
  </si>
  <si>
    <t>PAGO A JICA PRÉSTAMO BV-P5 VCTO. 20-ago-2017 POR CUENTA DE TGN , NTI. 009686 VALOR 18-ago-2017 INTERESES JPY 6.410,00 COMISIONES JPY 1.173.133,00 LIBRETA N° 00099021001 "TGN RECURSOS ORDINARIOS" (3987)</t>
  </si>
  <si>
    <t>J03277200002</t>
  </si>
  <si>
    <t>A:00099021001 El concepto de la mencionada operacion corresponde a la transferencia de capital por el mes de Julio/2017, de Cooperativa Buen Samaritano al TGN.</t>
  </si>
  <si>
    <t>J03277210002</t>
  </si>
  <si>
    <t>A:00099021001 El concepto de la mencionada operacion corresponde a la transferencia de capital por el mes de Julio/2017, de Cooperativa Sudamerica al TGN.</t>
  </si>
  <si>
    <t>J03277220002</t>
  </si>
  <si>
    <t>A:00099021001 El concepto de la mencionada operacion corresponde a la transferencia de capital por el mes de julio/2017, del Fideicomiso TGN 9</t>
  </si>
  <si>
    <t>Q08753140002</t>
  </si>
  <si>
    <t>NÚMERO DE LIBRETA CUT: 99031009.00 OPERACIÓN T01 TRANSFERENCIA DE FONDOS A LA CUT - TESORO DIRECTO DE BANCO UNION S.A. A CUENTA UNICA DEL TESORO CON NUMERO DE SOLICITUD = 2048095 Y NUMERO CORRELATIVO = 91320021082017582 VENTA DE BONOS BTX A SOLICITUD DE VUN</t>
  </si>
  <si>
    <t>Q08753180002</t>
  </si>
  <si>
    <t>NUMERO DE LIBRETA CUT: 86014407 OPERACIÓN E18 TRANSFERENCIA DEL SISTEMA FINANCIERO POR CUENTA DE TERCEROS A LA CUT A SOL.ESC. EMBAJADA SUIZA (COSUDE)</t>
  </si>
  <si>
    <t>S08959390002</t>
  </si>
  <si>
    <t>||TRANSFERENCIA DE FONDOS S/G. FORMULARIO, CITE' BUN0546/17 DE LA FECHA (HRE-TSO-4248). DEVOLUCION DE RECURSOS NO EJECUTADOS EN LA GESTION 2016 DE LOS PROYECTOS FINANCIADOS POR LA UPRE. A SOLICITUD DEL G.A.M. DE AIQUILE; LIBRETA 00099024113 "BOLIVIA CAMBIA"; BUN.</t>
  </si>
  <si>
    <t>G05231940004</t>
  </si>
  <si>
    <t>VENTA DE DIVISAS CON TRANSFERENCIA DE FONDOS A SOLICITUD DE YACIMIENTOS PETROLIFEROS FISCALES BOLIVIANOS SEGUN SOLICITUD 2964 REF: PAGO A JAGUAR EXPLORATION FACTURA NUMERO 16 0119 CORRESPONDIENTE AL SEXTO PAGO POR EL APOYO TECNICO PARA LA ADQUISICION SISMICA 2D EN EL ALTIPLANO NORTE SEGUN CONTRATO U LIB. 00513042001 YPFB - OPERACIONES G N E E</t>
  </si>
  <si>
    <t>G05237680003</t>
  </si>
  <si>
    <t>TRANSFERENCIA RECIBIDA DEL EXTERIOR SEGÚN MENSAJES SWIFT Nos. 12075-12068 (REM.EXT.) DE FECHA 21-08-2017 POR DESEMBOLSO DE FONPLATA PRÉSTAMO BOL 21/2014 GAF-BOL-067-2017 DESEMBOLSO N° 8 LIBRETA N° 00291012002 ABC-RECURSOS PROPIOS REF.: UTILES DE ESCRITORIO</t>
  </si>
  <si>
    <t>S08959290003</t>
  </si>
  <si>
    <t>||TRANSFERENCIA DE FONDOS S/G. MENSAJE SWIFT NRO. 12076 DE LA FECHA (SECTOR PUBLICO). DEBITO DE LA LIBRETA 00117012001 DGAC, REPOSICION UTILES DE ESCRITORIO.</t>
  </si>
  <si>
    <t>Q08758290002</t>
  </si>
  <si>
    <t>NUMERO DE LIBRETA CUT: 03420102001 OPERACIÓN E18 TRANSFERENCIA DEL SISTEMA FINANCIERO POR CUENTA DE TERCEROS A LA CUT TRANSFERENCIA DE RECURSOS FIDEICOMISO AEVIVIENDA</t>
  </si>
  <si>
    <t>Q08758470002</t>
  </si>
  <si>
    <t>NÚMERO DE LIBRETA CUT: 99031009.00 OPERACIÓN T01 TRANSFERENCIA DE FONDOS A LA CUT - TESORO DIRECTO DE BANCO UNION S.A. A CUENTA UNICA DEL TESORO CON NUMERO DE SOLICITUD = 2051862 Y NUMERO CORRELATIVO = 91320022082017636 A SOLICITUD DE VALORES UNION</t>
  </si>
  <si>
    <t>S08960570003</t>
  </si>
  <si>
    <t>||TRANSFERENCIA DE FONDOS S/G. MENSAJE SWIFT NRO. 12140 DE LA FECHA (SECTOR PUBLICO). DEBITO DE LA LIBRETA 00117012001 DGAC, REPOSICION UTILES DE ESCRITORIO.</t>
  </si>
  <si>
    <t>G05244170004</t>
  </si>
  <si>
    <t>VENTA DE DIVISAS A SOLICITUD DE YACIMIENTOS PETROLIFEROS FISCALES BOLIVIANOS SEGUN SOLICITUD 2969 REF: PAGO A YPFB TRANSPORTE SA FACTURA N 101 Y 102 POR SERVICIO DE TRANSPORTE POR POLIDUCTOS MES JUNIO 2017 SEGUN DOCUMENTACION ADJUNTA LIB. 00513012004 LBP-YPFB-UNICOMERCIAL (4030005415/1-2188907)</t>
  </si>
  <si>
    <t>G05245400004</t>
  </si>
  <si>
    <t>VENTA DE DIVISAS CON TRANSFERENCIA DE FONDOS A SOLICITUD DE INSTITUTO NACIONAL DE INNOVACION AGROPECUARIA Y FORESTAL (INIAF) SEGUN SOLICITUD 2970 REF: DEVOLUCION DE FONDOS AL BANCO MUNDIAL REFERENCE: IDA 5003-BO, UNUTILIZED DESIGNATED ACCOUNT -ATTN: R.PANTOJA/L.WERNER SEGUN HOJA DE RUTA N 6057 NOTA LIB. 00222012001 INIAF- A NIVEL NACIONAL</t>
  </si>
  <si>
    <t>G05245410004</t>
  </si>
  <si>
    <t>VENTA DE DIVISAS CON TRANSFERENCIA DE FONDOS A SOLICITUD DE INSTITUTO NACIONAL DE INNOVACION AGROPECUARIA Y FORESTAL (INIAF) SEGUN SOLICITUD 2971 REF: DEVOLUCION DE FONDOS AL BANCO MUNDIAL REFERENCE: IDA 5003-BO, UNUTILIZED DESIGNATED ACCOUNT -ATTN: R.PANTOJA/L.WERNER SEGUN HOJA DE RUTA N 6057 NOTA LIB. 00222012001 INIAF- A NIVEL NACIONAL</t>
  </si>
  <si>
    <t>S08959640001</t>
  </si>
  <si>
    <t>||RESPUESTA A DEBITO DEL BANQUERO SEGUN SWIFT NO.12134 DE LA FECHA REF.: COMISION DEL BANQUERO POR EUR 6,72 POR TRANSF.DE EUR 234.184,04 DEL 15/08/2017 A SOLIC.DE DIREMAR A FAVOR DE DHI POR PAGO DE CONSULTORIA ESTUDIO DE FLUJOS DE SIST.DE AGUA DE MANANTIALES. LIB.00099021001 TGN-RECURSOS ORDINARIOS POR COBRO COMIS.DEL BANQUERO EQUIV.A EUR 6,72</t>
  </si>
  <si>
    <t>S08959640004</t>
  </si>
  <si>
    <t>||RESPUESTA A DEBITO DEL BANQUERO SEGUN SWIFT NO.12134 DE LA FECHA REF.: COMISION DEL BANQUERO POR EUR 6,72 POR TRANSF.DE EUR 234.184,04 DEL 15/08/2017 A SOLIC.DE DIREMAR A FAVOR DE DHI POR PAGO DE CONSULTORIA ESTUDIO DE FLUJOS DE SIST.DE AGUA DE MANANTIALES. LIB.00099021001 TGN-RECURSOS ORDINARIOS POR COBRO UTILES DE ESCRITORIO</t>
  </si>
  <si>
    <t>Q08762810002</t>
  </si>
  <si>
    <t>NÚMERO DE LIBRETA CUT: 99031009.00 OPERACIÓN T01 TRANSFERENCIA DE FONDOS A LA CUT - TESORO DIRECTO DE BANCO UNION S.A. A CUENTA UNICA DEL TESORO CON NUMERO DE SOLICITUD = 2055702 Y NUMERO CORRELATIVO = 91320023082017697 VENTA DE BONOS BTX POR CUENTA DE VALORES UNION</t>
  </si>
  <si>
    <t>Q08763530002</t>
  </si>
  <si>
    <t>NUMERO DE LIBRETA CUT: 00099021001 OPERACIÓN E18 TRANSFERENCIA DEL SISTEMA FINANCIERO POR CUENTA DE TERCEROS A LA CUT PAGO MULTAS SEGIP ABRIL</t>
  </si>
  <si>
    <t>G05257390004</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</si>
  <si>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t>
  </si>
  <si>
    <t>G05260270004</t>
  </si>
  <si>
    <t>VENTA DE DIVISAS CON TRANSFERENCIA DE FONDOS A SOLICITUD DE DIRECCION ESTRATEGICA DE REIVINDICACION MARITIMA DIREMAR SEGUN SOLICITUD 2976 REF: REGISTRO PARA PAGO MEDIANTE EGA DIVISAS AL PROFESOR GABRIEL E. ECKSTEIN POR SERVICIOS PRESTADOS POR 19,5 HORAS DE ASESORAMIENTO EL MES DE JUNIO/2017, SOLICIT LIB. 00099021001 TGN-RECURSOS ORDINARIOS (3987)</t>
  </si>
  <si>
    <t>J03278840002</t>
  </si>
  <si>
    <t>A:00099021001 DEVOLUCION RETENCION DE DESCUENTOS EFECTUADOS POR RECUPERACION DEL P.R.A. (PAGO DE REPARTO ANTICIPADO), CORRESPONDIENTE AL MES DE JULIO/2017. S/G. CITE SENASIR-AF-TTES 0067/2017, DE FECHA 22/08/2017.</t>
  </si>
  <si>
    <t>J03278850002</t>
  </si>
  <si>
    <t>A:00099021001 DEVOLUCION RETENCION DE DESCUENTOS EFECTUADOS POR COBROS Y PAGOS INDEBIDOS, CORRESPONDIENTE AL MES DE JULIO/2017. S/G. CITE SENASIR-AF-TTES 0066/2017, DE FECHA 22/08/2017.</t>
  </si>
  <si>
    <t>J03278860002</t>
  </si>
  <si>
    <t>A:00099021001 DEVOLUCION RETENCION DE DESCUENTOS EFECTUADOS POR CONVENIOS DE COMPESACION DE COTIZACIONES CON BBVA PREVISION AFP, CORRESPONDIENTE AL MES DE JUNIO/2017 Y AGUINALDOS 2009 AL 2016. S/G. CITE SENASIR-UAF-TTES 0065/2017, DE FECHA 22/08/2017.</t>
  </si>
  <si>
    <t>J03278870002</t>
  </si>
  <si>
    <t>A:00099021001 DEVOLUCION RETENCION DE DESCUENTOS EFECTUADOS POR CONVENIOS DE COMPESACION DE COTIZACIONES CON FUTURO DE BOLIVIA AFP S.A., CORRESPONDIENTE AL MES DE JUNIO/2017 Y AGUINALDOS 2009 AL 2016. S/G. CITE SENASIR-UAF-TTES 0064/2017, DE FECHA 22/08/2017.</t>
  </si>
  <si>
    <t>J03278880002</t>
  </si>
  <si>
    <t>A:00099021001 DEVOLUCION RETENCION DE DESCUENTOS EFECTUADOS POR CONVENIOS DE COMPENSACION DE COTIZACIONES CON LA VITALICIA SEGUROS Y REASEGUROS DE VIDA S.A., CORRESPONDIENTE AL MES DE JUNIO/2017 Y AGUINALDO/2016. S/G. CITE SENASIR UAF-TTES 0063/2017, DE FECHA 22/08/2017.</t>
  </si>
  <si>
    <t>J03278890002</t>
  </si>
  <si>
    <t>A:00099021001 DEVOLUCION RETENCION DE DESCUENTOS EFECTUADOS POR CONVENIOS DE COMPENSACION DE COTIZACIONES CON SEGUROS PROVIDA S.A., CORRESPONDIENTE AL MES DE JUNIO/2017. S/G. CITE SENASIR UAF-TTES 0062/2017, DE FECHA 22/08/2017.</t>
  </si>
  <si>
    <t>S08962010003</t>
  </si>
  <si>
    <t>'TRANSFERENCIA DE FONDOS||A SOL. DEL MIN,DE ECO Y FIN.PUBL. MEFP/VTCP/DGCP/UODP-643/2017 DE LA FECHA HRE TSO 4277 A FAVOR DEL GOBIERNO AUTONOMO MUNICIPAL DE EL ALTO. DEBITO DE LA LIBRETA 00099021001 COBRO UTILES DE ESCRITORIO.</t>
  </si>
  <si>
    <t>S08961500003</t>
  </si>
  <si>
    <t>||TRANSFERENCIA DE FONDOS S/G. MENSAJES SWIFT NROS. 12187 Y 12179 DE LA FECHA (SECTOR PUBLICO). DEBITO DE LA LIBRETA 00117012001 DGAC, REPOSICION UTILES DE ESCRITORIO.</t>
  </si>
  <si>
    <t>S08962010001</t>
  </si>
  <si>
    <t>'TRANSFERENCIA DE FONDOS||A SOL. DEL MIN,DE ECO Y FIN.PUBL. MEFP/VTCP/DGCP/UODP-643/2017 DE LA FECHA HRE TSO 4277 A FAVOR DEL GOBIERNO AUTONOMO MUNICIPAL DE EL ALTO. DEBITO DE LA LIBRETA 00099037011 IDA 5168-BS-PROY. INFRAESTRUCTURA URBANA - GAMEA.</t>
  </si>
  <si>
    <t>G05278350004</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</si>
  <si>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 POR DIFERENCIAL CAMBIARIO</t>
  </si>
  <si>
    <t>Q08772090002</t>
  </si>
  <si>
    <t>NÚMERO DE LIBRETA CUT: 99031009.00 OPERACIÓN T01 TRANSFERENCIA DE FONDOS A LA CUT - TESORO DIRECTO DE BANCO UNION S.A. A CUENTA UNICA DEL TESORO CON NUMERO DE SOLICITUD = 2062866 Y NUMERO CORRELATIVO = 91320025082017801 VENTA DE BONOS BTX POR CUENTA DE VUN</t>
  </si>
  <si>
    <t>S08962690004</t>
  </si>
  <si>
    <t>||VENTA DE DIVISAS SG. NOTA EASBA -NE-GG-N° 284/2017 Y SOL. VTA DE DIVISAS CÓDIGOS 006769 2989 Y 006768 2988 DE 24-08-17 REF.: PROV. DE FDOS EMISION CARTA DE CREDITO I-2017-040, COBRO EMISION 0,15% S/USD 223.514,62, POR 90 DIAS, REEMB. GTOS COM. BS220.- Y EM. CBTE. BS50.- CUT. LIB 00586019202 EASBA REF.:COMISIONES EMISION LC I-2017-040</t>
  </si>
  <si>
    <t>S08962960003</t>
  </si>
  <si>
    <t>||TRANSFERENCIA DE FONDOS S/G. MENSAJES SWIFT NROS. 12279 Y 12268 DE LA FECHA (SECTOR PUBLICO). DEBITO DE LA LIBRETA 00117012001 DGAC, REPOSICION UTILES DE ESCRITORIO.</t>
  </si>
  <si>
    <t>G05278350005</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</si>
  <si>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t>
  </si>
  <si>
    <t>G05279740004</t>
  </si>
  <si>
    <t>VENTA DE DIVISAS CON TRANSFERENCIA DE FONDOS A SOLICITUD DE MINISTERIO DE LA PRESIDENCIA SEGUN SOLICITUD 2992 REF: DIVISAS USD 9,327.04 TRANSFERENCIA A HONEYWELL POR SERVICIO DE MANTENIMIENTO MSP MES JULIO 2017 DE AERONAVE FAB 002, INVOICE 71213313, JP MORGAN CHASE BANK, CUENTA 9102597771. LIB. 00099021001 TGN-RECURSOS ORDINARIOS (3987)</t>
  </si>
  <si>
    <t>G05279750004</t>
  </si>
  <si>
    <t>VENTA DE DIVISAS CON TRANSFERENCIA DE FONDOS A SOLICITUD DE MINISTERIO DE LA PRESIDENCIA SEGUN SOLICITUD 2991 REF: DIVISAS USD 35,287.67 TRANSFERENCIA A ROYAL FBO SERVICE S.A POR SERVICIOS PRESTADOS A AREONAVE FAB 001 EN EL VIAJE PRESIDENCIAL A REPUBLICA NICARAGUA Y ARGENTINA DEL 18 AL 21 JULIO 2017 LIB. 00099021001 TGN-RECURSOS ORDINARIOS (3987)</t>
  </si>
  <si>
    <t>G05279770004</t>
  </si>
  <si>
    <t>VENTA DE DIVISAS CON TRANSFERENCIA DE FONDOS A SOLICITUD DE MINISTERIO DE LA PRESIDENCIA SEGUN SOLICITUD 2993 REF: DIVISAS USD 67,000.00 TRANSFERENCIA A FLIGHT SAFETY INTERNATIONAL POR CURSOS DE CAPACITACION A 2 PILOTOS DE AERONAVE FAB 001, PAGO A JPMORGAN CHASE BANK CUENTA 9101017102. LIB. 00099021001 TGN-RECURSOS ORDINARIOS (3987)</t>
  </si>
  <si>
    <t>J03280110002</t>
  </si>
  <si>
    <t>A:00099024113 Debito Automatico por incumplimiento al Gobierno Autonomo Municipal de Puerto Rico (GAM PRI), correspondiente al Convenio Interinstitucional del Financiamiento UPRE-CIF-324/12 de fecha 07 de diciembre de 2012, Suscrito entre la Unidad de Proyectos Espaciales y el GAM PRI proyecto Apoy</t>
  </si>
  <si>
    <t>J03280120002</t>
  </si>
  <si>
    <t>A:00099024113 Debito Automatico por incumplimiento al Gobierno Autonomo Municipal de Puerto Rico (GAM PRI), correspondiente al Convenio Interinstitucional del Financiamiento UPRE-CIF-346/12 de fecha 07 de diciembre de 2012, Suscrito entre la Unidad de Proyectos Espaciales y el GAM PRI proyecto Apoy</t>
  </si>
  <si>
    <t>Q08778780002</t>
  </si>
  <si>
    <t>NÚMERO DE LIBRETA CUT: 99031009.00 OPERACIÓN T01 TRANSFERENCIA DE FONDOS A LA CUT - TESORO DIRECTO DE BANCO UNION S.A. A CUENTA UNICA DEL TESORO CON NUMERO DE SOLICITUD = 2067712 Y NUMERO CORRELATIVO = 91320028082017849 TRANSFERENCIA POR VENTA DE BONOS BTX POR CUENTA DE VUN</t>
  </si>
  <si>
    <t>Q08779110002</t>
  </si>
  <si>
    <t>NUMERO DE LIBRETA CUT: Cuenta Unica del Tesoro OPERACIÓN E18 TRANSFERENCIA DEL SISTEMA FINANCIERO POR CUENTA DE TERCEROS A LA CUT Devolucion pagos en exceso Gobierno Autonomo Departamental de Potosí</t>
  </si>
  <si>
    <t>S08964440001</t>
  </si>
  <si>
    <t>||REGISTRO COBRO COMISION TRANSFERENCIA AL EXTERIOR 0.10 S/USD 245.359,67 REEMBOLSO GASTOS DE COMUNICACION BS220.- EMISION CBTE. CONTABLE BS50.- EN COMPLEMENTO A COMPROBANTE S-0896439 ADJUNTO DE LA FECHA. CGO.LIB.N°00513042001 YPFB-OPERACIONES GNEE REF.: COMISION PAGO LC I-2016-049</t>
  </si>
  <si>
    <t>S08964860003</t>
  </si>
  <si>
    <t>||TRANSFERENCIA DE FONDOS S/G. MENSAJE SWIFT NRO. 12341 DE LA FECHA. (SECTOR PUBLICO). DEBITO DE LA LIBRETA 00117012001 DGAC, REPOSICION UTILES DE ESCRITORIO.</t>
  </si>
  <si>
    <t>S08964920003</t>
  </si>
  <si>
    <t>||TRANSFERENCIA DE FONDOS S/G. MENSAJE SWIFT NRO. 12340 Y CORREO ELECTRONICO DE LA DGAC DE LA FECHA. (SECTOR PUBLICO). DEBITO DE LA LIBRETA 00117012001 DGAC, REPOSICION UTILES DE ESCRITORIO.</t>
  </si>
  <si>
    <t>G05287620004</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</si>
  <si>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 POR DIFERENCIAL CAMBIARIO</t>
  </si>
  <si>
    <t>G05287620005</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</si>
  <si>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t>
  </si>
  <si>
    <t>G05291850004</t>
  </si>
  <si>
    <t>VENTA DE DIVISAS CON TRANSFERENCIA DE FONDOS A SOLICITUD DE SERVICIO GENERAL DE IDENTIFICACION PERSONAL - SEGIP SEGUN SOLICITUD 2999 REF: ENTREGA DE FONDOS A LA OFICINA DE WASHINGTON - EEUU PARA PAGO DE COSTO DE VIDA CORRESPONDIENTE AL MES DE AGOSTO, SEGUN INF. TEC. 0230/2017, CERT.1649. LIB. 00340012003 RECAUDACION EXTRANJERIA - C.I. -L.C.</t>
  </si>
  <si>
    <t>G05292030003</t>
  </si>
  <si>
    <t>PROVISION DE FONDOS A SOLICITUD DE YACIMIENTOS PETROLIFEROS FISCALES BOLIVIANOS SEGUN SOLICITUD YPFB-0248-2017 REF: PAGO REGALIAS MAYO 17 AL TGN LIB. 00099021001 TGN YPFB PARTICIPACION 6% PRODUCCIÓN BRUTA DE HIDROCARBUROS BOCA DE POZO</t>
  </si>
  <si>
    <t>G05292160004</t>
  </si>
  <si>
    <t>VENTA DE DIVISAS CON TRANSFERENCIA DE FONDOS A SOLICITUD DE SERVICIO GENERAL DE IDENTIFICACION PERSONAL - SEGIP SEGUN SOLICITUD 2997 REF: ENTREGA DE FONDOS A LA OFICINA DE BUENOS AIRES - ARGENTINA PARA PAGO DE PLANILLA COSTO DE VIDA CORRESPONDIENTE AL MES DE JULIO/2017, SEGUN INFORME TECNICO 0187/20 LIB. 00340012003 RECAUDACION EXTRANJERIA - C.I. -L.C.</t>
  </si>
  <si>
    <t>G05292190004</t>
  </si>
  <si>
    <t>VENTA DE DIVISAS CON TRANSFERENCIA DE FONDOS A SOLICITUD DE SERVICIO GENERAL DE IDENTIFICACION PERSONAL - SEGIP SEGUN SOLICITUD 2998 REF: ENTREGA DE FONDOS A LA OFICINA DE BUENOS AIRES - ARGENTINA PARA PAGO DE COSTO DE VIDA CORRESPONDIENTES AL MES DE AGOSTO, SEGUN INF. TEC. 0227/2017, CERT.1642. LIB. 00340012003 RECAUDACION EXTRANJERIA - C.I. -L.C.</t>
  </si>
  <si>
    <t>G05292220004</t>
  </si>
  <si>
    <t>VENTA DE DIVISAS CON TRANSFERENCIA DE FONDOS A SOLICITUD DE SERVICIO GENERAL DE IDENTIFICACION PERSONAL - SEGIP SEGUN SOLICITUD 3001 REF: ENTREGA DE FONDOS A LA OFICINA DE MADRID - ESPANA PARA PAGO DE COSTO DE VIDA CORRESPONDIENTE AL MES DE AGOSTO, SEGUN INF. TEC. 0231/2017, CERT.1650. LIB. 00340012003 RECAUDACION EXTRANJERIA - C.I. -L.C.</t>
  </si>
  <si>
    <t>G05292230004</t>
  </si>
  <si>
    <t>VENTA DE DIVISAS CON TRANSFERENCIA DE FONDOS A SOLICITUD DE SERVICIO GENERAL DE IDENTIFICACION PERSONAL - SEGIP SEGUN SOLICITUD 3002 REF: ENTREGA DE FONDOS A LA OFICINA DE SAO PAULO - BRASIL PARA PAGO DE COSTO DE VIDA CORRESPONDIENTE AL MES DE AGOSTO, SEGUN INF. TEC. 0228/2017, CERT.1645. LIB. 00340012003 RECAUDACION EXTRANJERIA - C.I. -L.C.</t>
  </si>
  <si>
    <t>G05292270004</t>
  </si>
  <si>
    <t>VENTA DE DIVISAS CON TRANSFERENCIA DE FONDOS A SOLICITUD DE SERVICIO GENERAL DE IDENTIFICACION PERSONAL - SEGIP SEGUN SOLICITUD 3000 REF: ENTREGA DE FONDOS A LA OFICINA DE CALAMA - CHILE PARA PAGO DE COSTO DE VIDA CORRESPONDIENTE AL MES DE AGOSTO, SEGUN INF. TEC. 0229/2017, CERT.1648. LIB. 00340012003 RECAUDACION EXTRANJERIA - C.I. -L.C.</t>
  </si>
  <si>
    <t>G05295430004</t>
  </si>
  <si>
    <t>VENTA DE DIVISAS CON TRANSFERENCIA DE FONDOS A SOLICITUD DE MINISTERIO DE DESARROLLO PRODUCTIVO Y ECONOMIA PLURAL SEGUN SOLICITUD 2987 REF: TRANSFERENCIA DE PAGOS AL EXTERIOR POR CONCEPTO DE DEVOLUCION DE LOS SALDOS NO EJECUTADOS DEL CONVENIO DE FINANCIACION ALA/2009/019-775 - PROGRAMA APOYO AL PLAN LIB. 00099021001 TGN-RECURSOS ORDINARIOS (3987) POR DIFERENCIAL CAMBIARIO</t>
  </si>
  <si>
    <t>Q08784220002</t>
  </si>
  <si>
    <t>NUMERO DE LIBRETA CUT: 00081094401 OPERACIÓN E18 TRANSFERENCIA DEL SISTEMA FINANCIERO POR CUENTA DE TERCEROS A LA CUT A FAVOR DEL MINISTERIO DE OBRAS PUBLICAS, SERVICIOS Y VIVIENDA</t>
  </si>
  <si>
    <t>G05310010003</t>
  </si>
  <si>
    <t>TRANSFERENCIA RECIBIDA DEL EXTERIOR SEGÚN MENSAJES SWIFT Nos. 12400-12392 (REM.EXT.) DE FECHA 29-08-2017 POR DESEMBOLSO DE OPEP PRÉSTAMO 1653-P WA NO. 5 PAYMENT FOROFID FIRST SP LIBRETA N° 00291012002 ABC-RECURSOS PROPIOS REF.: UTILES DE ESCRITORIO</t>
  </si>
  <si>
    <t>S08966750004</t>
  </si>
  <si>
    <t>'TRANSFERENCIA DE FONDOS||S/G. NOTA CITE: MH/VTCP/DGT/UO/OB NO.1844/2008 DE F.21-10-2008 DEL MIN.DE HACIENDA S/G. DETALLE ADJUNTO. DEBITO DE LA LIBRETA NO.00099021001, REPOSICION UTILES DE ESCRITORIO.</t>
  </si>
  <si>
    <t>S08966760003</t>
  </si>
  <si>
    <t>||TRANSFERENCIA DE FONDOS S/G. MENSAJE SWIFT NRO. 12397 DE LA FECHA (SECTOR PUBLICO). DEBITO DE LA LIBRETA 00117012001 DGAC, REPOSICION UTILES DE ESCRITORIO.</t>
  </si>
  <si>
    <t>S08966770003</t>
  </si>
  <si>
    <t>||TRANSFERENCIA DE FONDOS S/G. MENSAJE SWIFT NRO. 12405 DE LA FECHA (SECTOR PUBLICO). DEBITO DE LA LIBRETA 00117012001 DGAC, REPOSICION UTILES DE ESCRITORIO.</t>
  </si>
  <si>
    <t>Q08790630002</t>
  </si>
  <si>
    <t>NÚMERO DE LIBRETA CUT: 99031009.00 OPERACIÓN T01 TRANSFERENCIA DE FONDOS A LA CUT - TESORO DIRECTO DE BANCO UNION S.A. A CUENTA UNICA DEL TESORO CON NUMERO DE SOLICITUD = 2075928 Y NUMERO CORRELATIVO = 91320030082017965 TRANSFERENCIA AL TGN VENTA DE BONOS BTX A SOLICITUD DE VUN</t>
  </si>
  <si>
    <t>Q08790790002</t>
  </si>
  <si>
    <t>S08968940003</t>
  </si>
  <si>
    <t>||TRANSFERENCIA DE FONDOS S/G. MENSAJE SWIFT NRO. 12457 Y CORREO ELECTRONICO DE LA FECHA, DE LA DIRECCION GENERAL DE AERONAUTICA CIVIL (SECTOR PUBLICO). DEBITO DE LA LIBRETA 00117012001 DGAC, REPOSICION UTILES DE ESCRITORIO.</t>
  </si>
  <si>
    <t>J03280830001</t>
  </si>
  <si>
    <t>De: 00513012004 Transferencia que efectuamos a requerimiento de Yacimientos Petroliferos Fiscales Bolivianos, segun nota CITE: DFC-2121 URT-1117/2017 y en virtud a la nota interna CITE: MEFP/VPCF/DGCF/UCCF No.805/17 de la Direccion General de Contabilidad Fiscal de esta Cartera de Estado.</t>
  </si>
  <si>
    <t>S08968710003</t>
  </si>
  <si>
    <t>||TRANSFERENCIA DE FONDOS S/G. MENSAJE SWIFT NRO. 12419 Y CORREO ELECTRONICO DE AASANA DE LA FECHA (SECTOR PUBLICO). DEBITO DE LA LIBRETA 00117012001 DGAC, REPOSICION UTILES DE ESCRITORIO.</t>
  </si>
  <si>
    <t>J03281330002</t>
  </si>
  <si>
    <t>A:00099024113 Debito Automatico por incumplimiento al Gobierno Autonomo Municipal de Alto Beni (GAM ABN), correspondiente al Convenio Interinstitucional del Financiamiento UPRE-CIF-354/12 de fecha 214 de diciembre de 2012, Suscrito entre la Unidad de Proyectos Espaciales y el GAM ABN proyecto Imple</t>
  </si>
  <si>
    <t>S08970370002</t>
  </si>
  <si>
    <t>||TRANSFERENCIA DE FONDOS S/G. FORMULARIO, CITE' BUN0562/17 DE LA FECHA (HRE-TSO-4339). DEVOLUCION DE RECURSOS OTORGADOS A TRAVES DEL PROGRAMA BOLIVIA CAMBIA NO EJECUTADOS AL CIERRE DE LA GEST. 2016. A SOLICITUD DEL G.A.M. COTOCA; LIBRETA 00099024113 BOLIVIA CAMBIA; BUN.</t>
  </si>
  <si>
    <t>S08970040001</t>
  </si>
  <si>
    <t>||COMISION TRANSFERENCIA FDOS AL EXTERIOR 0.10% S/USD 328.720.- REEMBOLSO GASTOS DE COMUNICACION BS220.- Y EMISION CBTE. CONTABLE BS50.- EN COMPLEMENTO A CBTE S-0897002 ADJUNTO DE LA FECHA. CGO.LIB.N°0020051101 MIN DEF-ARMADA BOLIVIA VARIOS REF.: COMISIONES PAGO N°2 LC I-2017-022</t>
  </si>
  <si>
    <t>S08970620001</t>
  </si>
  <si>
    <t>'COBRO DE'||UTILES DE ESCRITORIO POR TRANSFERENCIA DEL EXTERIOR A LA CUENTA DE SENATEX. COMPLEMENTO DEL COMPROBANTE CONTABLE NRO. 0897061 DE LA FECHA. DEBITO DE LA LIBRETA 00378012002 SENATEX ADMINISTRACION CENTRAL, REPOSICION UTILES DE ESCRITORIO.</t>
  </si>
  <si>
    <t>S08970640003</t>
  </si>
  <si>
    <t>||TRANSFERENCIA DE FONDOS S/G. MENSAJE SWIFT NRO. 12519 DE LA FECHA (SECTOR PUBLICO). DEBITO DE LA LIBRETA 00117012001 DGAC, REPOSICION UTILES DE ESCRITORIO.</t>
  </si>
  <si>
    <t>S08970650003</t>
  </si>
  <si>
    <t>||TRANSFERENCIA DE FONDOS S/G. MENSAJE SWIFT NRO. 12518 DE LA FECHA (SECTOR PUBLICO). DEBITO DE LA LIBRETA 00117012001 DGAC, REPOSICION UTILES DE ESCRITORIO.</t>
  </si>
  <si>
    <t>S08970660003</t>
  </si>
  <si>
    <t>||TRANSFERENCIA DE FONDOS S/G. MENSAJES SWIFT NROS. 12516 Y 12502 DE LA FECHA (SECTOR PUBLICO). DEBITO DE LA LIBRETA 00117012001 DGAC, REPOSICION UTILES DE ESCRITORIO.</t>
  </si>
  <si>
    <t>O15243160002</t>
  </si>
  <si>
    <t>00099021001 DEPOSITO DE EFECTIVO, DEPOSITANTE: DORA LARRAZABAL DE SOTES, CONCEPTO: DOBLE PERCEPCION, CUENTA DE DEPOSITO: CUENTA UNICA DEL TESORO</t>
  </si>
  <si>
    <t>O15243260002</t>
  </si>
  <si>
    <t>O15243770002</t>
  </si>
  <si>
    <t>O15243780002</t>
  </si>
  <si>
    <t>00099021001 DEPOSITO DE EFECTIVO, DEPOSITANTE: HEBERT CHOQUE TARQUI, CONCEPTO: DEVOLUCION DEMASIA HABERES MAXIMA REMUNERACION SECTOR PUBLICO, CUENTA DE DEPOSITO: CUENTA UNICA DEL TESORO</t>
  </si>
  <si>
    <t>O15244060002</t>
  </si>
  <si>
    <t>00099021001 DEPOSITO DE EFECTIVO, DEPOSITANTE: HEIDY MARY TARIFA CABO, CONCEPTO: DEVOLUCION POR DOBLE PERCEPCION DE HABERES, CUENTA DE DEPOSITO: CUENTA UNICA DEL TESORO</t>
  </si>
  <si>
    <t>O15244110002</t>
  </si>
  <si>
    <t>O15244370002</t>
  </si>
  <si>
    <t>00099021001 DEPOSITO DE EFECTIVO, DEPOSITANTE: JORGE RODRIGUEZ AYMA, CONCEPTO: DEVOLUCION TOPE SALARIAL, CUENTA DE DEPOSITO: CUENTA UNICA DEL TESORO</t>
  </si>
  <si>
    <t>O15244500002</t>
  </si>
  <si>
    <t>00099021001 DEPOSITO DE EFECTIVO, DEPOSITANTE: FRANCISCO QUISPE CAHUAYA, CONCEPTO: ALIMENTACION DE LOS ANIMALES CORRESPONDIENTE AL MES DE JULIO DE 2017, CUENTA DE DEPOSITO: CUENTA UNICA DEL TESORO</t>
  </si>
  <si>
    <t>O15244970002</t>
  </si>
  <si>
    <t>00099021001 DEPOSITO DE EFECTIVO, DEPOSITANTE: JUAN GALVAN CHAUQUE, CONCEPTO: DEVOLUCIÓN DE PAGO POR MORA, CUENTA DE DEPOSITO: CUENTA UNICA DEL TESORO</t>
  </si>
  <si>
    <t>O15245240002</t>
  </si>
  <si>
    <t>O15245880002</t>
  </si>
  <si>
    <t>00015011108 DEPOSITO DE EFECTIVO, DEPOSITANTE: JOSE MARIA HERBAS POSTIGO, CONCEPTO: PAGO DE EXCESO DE LLAMADAS A LA LIBRETA, CUENTA DE DEPOSITO: CUENTA UNICA DEL TESORO</t>
  </si>
  <si>
    <t>B15247870002</t>
  </si>
  <si>
    <t>00212032001 DEP.DE CHEQ.AJENOS,RET.DE CAM.,CONCEPTO: DEVOLUCION DE FONDOS POR PAGOS EN EXCESO DE GESTION 2016, SEGUN INFORME UAI-N° 03/2017,DEP.: INRA-CBBA , PROCEDENCIA: BANCO UNION S.A., CHEQUE: 5750, FECHA DE EMISION:27/07/2017</t>
  </si>
  <si>
    <t>B15247940002</t>
  </si>
  <si>
    <t>00212032001 DEP.DE CHEQ.AJENOS,RET.DE CAM.,CONCEPTO: VENTA DE LLANTAS USADAS SEGUN INFORME AF CBBA-IN N° 001 Y AF-CBBA IN N° 002/2017,DEP.: INRA-CBBA , PROCEDENCIA: BANCO UNION S.A., CHEQUE: 5749, FECHA DE EMISION:27/07/2017</t>
  </si>
  <si>
    <t>O15247770002</t>
  </si>
  <si>
    <t>00015011108 DEPOSITO DE EFECTIVO, DEPOSITANTE: RAUL ALBERTO OROZCO VILLAFAN, CONCEPTO: CANCELACION POR EXCESO EN CONSUMO DE TELEFONOS CELULARES, CUENTA DE DEPOSITO: CUENTA UNICA DEL TESORO</t>
  </si>
  <si>
    <t>O15247840002</t>
  </si>
  <si>
    <t>00292012001 DEPOSITO DE EFECTIVO, DEPOSITANTE: ERIKA GIMARA DE LAS HERAS ARCE, CONCEPTO: DEVOLUCION DE SUELDOS, CUENTA DE DEPOSITO: CUENTA UNICA DEL TESORO</t>
  </si>
  <si>
    <t>O15248340002</t>
  </si>
  <si>
    <t>00099021001 DEPOSITO DE EFECTIVO, DEPOSITANTE: RICARDO NUÑEZ TERRAZAS, CONCEPTO: DOBLE PERCEPCION, CUENTA DE DEPOSITO: CUENTA UNICA DEL TESORO</t>
  </si>
  <si>
    <t>O15248890002</t>
  </si>
  <si>
    <t>00292032001 DEPOSITO DE EFECTIVO, DEPOSITANTE: MOISE JAHUIRA ANTI, CONCEPTO: POR DAÑOS ECONOMICOS, CUENTA DE DEPOSITO: CUENTA UNICA DEL TESORO</t>
  </si>
  <si>
    <t>O15248920002</t>
  </si>
  <si>
    <t>00099021001 DEPOSITO DE EFECTIVO, DEPOSITANTE: SERVICIO DEPARTAMENTAL DE SALUD CBBA, CONCEPTO: PROCESOS COACTIVOS, CUENTA DE DEPOSITO: CUENTA UNICA DEL TESORO</t>
  </si>
  <si>
    <t>O15249180002</t>
  </si>
  <si>
    <t>00020031101 DEPOSITO DE EFECTIVO, DEPOSITANTE: CARLOS ANTONIO HUANCA QUISPE - EJERCITO DE BOL, CONCEPTO: DEVOLUCIÓN TOTAL DE PASAJES Y VIÁTICOS BS.2242, CUENTA DE DEPOSITO: CUENTA UNICA DEL TESORO</t>
  </si>
  <si>
    <t>O15249440002</t>
  </si>
  <si>
    <t>00290012001 DEPOSITO DE EFECTIVO, DEPOSITANTE: HELGA ANGELO VARGAS, CONCEPTO: DEVOLUCION DE VIATICOS-POTOSI, CUENTA DE DEPOSITO: CUENTA UNICA DEL TESORO</t>
  </si>
  <si>
    <t>O15250020002</t>
  </si>
  <si>
    <t>O15250110002</t>
  </si>
  <si>
    <t>00099021001 DEPOSITO DE EFECTIVO, DEPOSITANTE: MARCELO CARLOS RODRIGUEZ MARIACA CI. 3498779 LP., CONCEPTO: REVERSION DE HABER SEPTIEMBRE - 2016, CUENTA DE DEPOSITO: CUENTA UNICA DEL TESORO</t>
  </si>
  <si>
    <t>O15250120002</t>
  </si>
  <si>
    <t>00099021001 DEPOSITO DE EFECTIVO, DEPOSITANTE: MARCELO CARLOS RODRIGUEZ MARIACA CI. 3498779 LP., CONCEPTO: REVERSION DE HABERES JULIO - 2016, CUENTA DE DEPOSITO: CUENTA UNICA DEL TESORO</t>
  </si>
  <si>
    <t>O15250130002</t>
  </si>
  <si>
    <t>00099021001 DEPOSITO DE EFECTIVO, DEPOSITANTE: MARCELO CARLOS RODRIGUEZ MARIACA CI. 3498779 LP., CONCEPTO: REVERSION DE HABER OCTUBRE - 2016, CUENTA DE DEPOSITO: CUENTA UNICA DEL TESORO</t>
  </si>
  <si>
    <t>O15250150002</t>
  </si>
  <si>
    <t>00099021001 DEPOSITO DE EFECTIVO, DEPOSITANTE: MARCELO CARLOS RODRIGUEZ MARIACA CI. 3498779 LP., CONCEPTO: REVERSION DE HABER AGOSTO - 21016, CUENTA DE DEPOSITO: CUENTA UNICA DEL TESORO</t>
  </si>
  <si>
    <t>O15250160002</t>
  </si>
  <si>
    <t>00099021001 DEPOSITO DE EFECTIVO, DEPOSITANTE: MARCELO CARLOS RODRIGUEZ MARIACA CI. 3498779 LP., CONCEPTO: REVERSION DE HABER NOVIEMBRE - 2016, CUENTA DE DEPOSITO: CUENTA UNICA DEL TESORO</t>
  </si>
  <si>
    <t>B15251620002</t>
  </si>
  <si>
    <t>00099021001 DEP.DE CHEQ.AJENOS,RET.DE CAM.,CONCEPTO: PAGO POR SUBSIDIO DE MATERNIDAD,DEP.: CAJA DE SALUD DE LA BANCA PRIVADA , PROCEDENCIA: BANCO NACIONAL DE BOLIVIA S.A., CHEQUE: 6587238, FECHA DE EMISION:20/07/2017</t>
  </si>
  <si>
    <t>B15251850002</t>
  </si>
  <si>
    <t>00099021001 DEP.DE CHEQ.AJENOS,RET.DE CAM.,CONCEPTO: REEMBOLSO DEL SUBSIDIO POR INCAPACIDAD TEMPORAL CSBP,DEP.: CONTRALORIA GENERAL DEL ESTADO , PROCEDENCIA: BANCO NACIONAL DE BOLIVIA S.A., CHEQUE: 6347107, FECHA DE EMISION:20/07/2017</t>
  </si>
  <si>
    <t>B15251880002</t>
  </si>
  <si>
    <t>00099021001 DEP.DE CHEQ.AJENOS,RET.DE CAM.,CONCEPTO: REEMBOLSO DEL SUBSIDIO POR INCAPACIDAD TEMPORAL CSBP,DEP.: CONTRALORIA GENERAL DEL ESTADO , PROCEDENCIA: BANCO NACIONAL DE BOLIVIA S.A., CHEQUE: 6347056, FECHA DE EMISION:12/07/2017</t>
  </si>
  <si>
    <t>B15251960002</t>
  </si>
  <si>
    <t>00016091101 DEP.DE CHEQ.AJENOS,RET.DE CAM.,CONCEPTO: DEVOLUCION DE DINERO DEP. A LA CUENTA DEL MINISTERIO DE EDUCACION,DEP.: MINISTERIO DE EDUCACION , PROCEDENCIA: BANCO UNION S.A., CHEQUE: 21061, FECHA DE EMISION:02/08/2017</t>
  </si>
  <si>
    <t>B15252120002</t>
  </si>
  <si>
    <t>00099021001 DEP.DE CHEQ.AJENOS,RET.DE CAM.,CONCEPTO: DEV. REG. ERRONEO EN EL SISTEMA DE GESTION PUBLICA(SIGEP) DEL DESC. DE FONDOS DEL SR ALEXIS CHAVEZ R,DEP.: SENASIR , PROCEDENCIA: BANCO UNION S.A., CHEQUE: 18489, FECHA DE EMISION:20/07/2017</t>
  </si>
  <si>
    <t>B15252360002</t>
  </si>
  <si>
    <t>00292092001 DEP.DE CHEQ.AJENOS,RET.DE CAM.,CONCEPTO: DEVOLUCION DE SALDOS REG BENI,DEP.: VIAS BOLIVIA , PROCEDENCIA: BANCO UNION S.A., CHEQUE: 1730, FECHA DE EMISION:18/07/2017</t>
  </si>
  <si>
    <t>B15252370002</t>
  </si>
  <si>
    <t>00292092001 DEP.DE CHEQ.AJENOS,RET.DE CAM.,CONCEPTO: DEVOLUCION DE SALDOS REG BENI,DEP.: VIAS BOLIVIA , PROCEDENCIA: BANCO UNION S.A., CHEQUE: 1728, FECHA DE EMISION:18/07/2017</t>
  </si>
  <si>
    <t>B15252390002</t>
  </si>
  <si>
    <t>00292092001 DEP.DE CHEQ.AJENOS,RET.DE CAM.,CONCEPTO: DEVOLUCION DE SALDOS REG BENI,DEP.: VIAS BOLIVIA , PROCEDENCIA: BANCO UNION S.A., CHEQUE: 1731, FECHA DE EMISION:18/07/2017</t>
  </si>
  <si>
    <t>B15252400002</t>
  </si>
  <si>
    <t>00292092001 DEP.DE CHEQ.AJENOS,RET.DE CAM.,CONCEPTO: DEVOLUCION DE SALDOS REG BENI,DEP.: VIAS BOLIVIA , PROCEDENCIA: BANCO UNION S.A., CHEQUE: 1729, FECHA DE EMISION:18/07/2017</t>
  </si>
  <si>
    <t>B15252550002</t>
  </si>
  <si>
    <t>00099021001 DEP.DE CHEQ.AJENOS,RET.DE CAM.,CONCEPTO: DEVOLUCION DE CC NO COBRADO ABRIL 2017,DEP.: LA VITALICIA SEGUROS Y REASEGUROS DE VIDA S.A. , PROCEDENCIA: BANCO BISA S.A., CHEQUE: 41432, FECHA DE EMISION:03/08/2017</t>
  </si>
  <si>
    <t>O15251410002</t>
  </si>
  <si>
    <t>O15251530002</t>
  </si>
  <si>
    <t>00099021001 DEPOSITO DE EFECTIVO, DEPOSITANTE: LOURDES MONICA CARRASCO MEJIA, CONCEPTO: DEVOLUCIÓN COBRO INDEBIDO, CUENTA DE DEPOSITO: CUENTA UNICA DEL TESORO</t>
  </si>
  <si>
    <t>O15251570002</t>
  </si>
  <si>
    <t>00099021001 DEPOSITO DE EFECTIVO, DEPOSITANTE: FELIPE TINTAYA HUANCA, CONCEPTO: DOBLE PERCEPCION, CUENTA DE DEPOSITO: CUENTA UNICA DEL TESORO</t>
  </si>
  <si>
    <t>O15251980002</t>
  </si>
  <si>
    <t>O15251990002</t>
  </si>
  <si>
    <t>00099021001 DEPOSITO DE EFECTIVO, DEPOSITANTE: LOLA PORFIRIA RODRIGUEZ, CONCEPTO: DOBLE PERCEPCION, CUENTA DE DEPOSITO: CUENTA UNICA DEL TESORO</t>
  </si>
  <si>
    <t>O15252300002</t>
  </si>
  <si>
    <t>00099021001 DEPOSITO DE EFECTIVO, DEPOSITANTE: JUDITH FLORA ARANA FLORES, CONCEPTO: DOBLE PERCEPCION, CUENTA DE DEPOSITO: CUENTA UNICA DEL TESORO</t>
  </si>
  <si>
    <t>O15252560002</t>
  </si>
  <si>
    <t>00130012002 DEPOSITO DE EFECTIVO, DEPOSITANTE: LUIS F. MARTINEZ RETAMOZO, CONCEPTO: DEVOLUCION POR GASTOS DE PEAJE, CUENTA DE DEPOSITO: CUENTA UNICA DEL TESORO</t>
  </si>
  <si>
    <t>O15252650002</t>
  </si>
  <si>
    <t>00099021001 DEPOSITO DE EFECTIVO, DEPOSITANTE: SARAH QUINTEROS SARAVIA, CONCEPTO: REVERSION AL C-31 # 226, CUENTA DE DEPOSITO: CUENTA UNICA DEL TESORO</t>
  </si>
  <si>
    <t>O15252740002</t>
  </si>
  <si>
    <t>00130012002 DEPOSITO DE EFECTIVO, DEPOSITANTE: JUAN GUERREROS ROQUE, CONCEPTO: DEVOLUCION POR GASTOS DE VIATICOS, CUENTA DE DEPOSITO: CUENTA UNICA DEL TESORO</t>
  </si>
  <si>
    <t>O15252750002</t>
  </si>
  <si>
    <t>00130012002 DEPOSITO DE EFECTIVO, DEPOSITANTE: JUAN GUERREROS ROQUE, CONCEPTO: DEVOLUCION POR GASTOS DE GASOLINA, CUENTA DE DEPOSITO: CUENTA UNICA DEL TESORO</t>
  </si>
  <si>
    <t>O15252760002</t>
  </si>
  <si>
    <t>O15253190002</t>
  </si>
  <si>
    <t>O15253370002</t>
  </si>
  <si>
    <t>00099021001 DEPOSITO DE EFECTIVO, DEPOSITANTE: CARLOS ANDRES DIAZ VALDIVIA, CONCEPTO: DEVOLUCION TELEFONIA GESTION 2015, CUENTA DE DEPOSITO: CUENTA UNICA DEL TESORO</t>
  </si>
  <si>
    <t>O15253380002</t>
  </si>
  <si>
    <t>00099021001 DEPOSITO DE EFECTIVO, DEPOSITANTE: MARIA AMPARO ZAPATA SOLIS, CONCEPTO: DEVOLUCION TELEFONIA GESTION 2015, CUENTA DE DEPOSITO: CUENTA UNICA DEL TESORO</t>
  </si>
  <si>
    <t>O15253390002</t>
  </si>
  <si>
    <t>00099021001 DEPOSITO DE EFECTIVO, DEPOSITANTE: LUIS FRANCISCO GUTIERREZ PARRADO, CONCEPTO: DEVOLUCION TELEFONIA GESTION 2015, CUENTA DE DEPOSITO: CUENTA UNICA DEL TESORO</t>
  </si>
  <si>
    <t>O15253400002</t>
  </si>
  <si>
    <t>00099021001 DEPOSITO DE EFECTIVO, DEPOSITANTE: MARCO ANTONIO REJAS DURAN, CONCEPTO: DEVOLUCION TELEFONIA GESTION 2015, CUENTA DE DEPOSITO: CUENTA UNICA DEL TESORO</t>
  </si>
  <si>
    <t>O15253420002</t>
  </si>
  <si>
    <t>00099021001 DEPOSITO DE EFECTIVO, DEPOSITANTE: JAHEL NIRVANA SILVA BARRIOS, CONCEPTO: DEVOLUCION TELEFONIA GESTION 2015, CUENTA DE DEPOSITO: CUENTA UNICA DEL TESORO</t>
  </si>
  <si>
    <t>O15253430002</t>
  </si>
  <si>
    <t>00099021001 DEPOSITO DE EFECTIVO, DEPOSITANTE: VALERIA ORTIZ SALAZAR, CONCEPTO: DEVOLUCION TELEFONIA GESTION 2015, CUENTA DE DEPOSITO: CUENTA UNICA DEL TESORO</t>
  </si>
  <si>
    <t>O15253440002</t>
  </si>
  <si>
    <t>00099021001 DEPOSITO DE EFECTIVO, DEPOSITANTE: VIRGINIA ARIAS SARAVIA, CONCEPTO: DEVOLUCION TELEFONIA GESTION 2015, CUENTA DE DEPOSITO: CUENTA UNICA DEL TESORO</t>
  </si>
  <si>
    <t>O15253860002</t>
  </si>
  <si>
    <t>00591012001 DEPOSITO DE EFECTIVO, DEPOSITANTE: TELEFERICOS DOPPELMAYR BOLIVIA S.A., CONCEPTO: REPOSICION GASTOS DE REPUESTOS, CUENTA DE DEPOSITO: CUENTA UNICA DEL TESORO</t>
  </si>
  <si>
    <t>O15254030002</t>
  </si>
  <si>
    <t>00292012001 DEPOSITO DE EFECTIVO, DEPOSITANTE: NESTOR PAZ VILLAMOR, CONCEPTO: CONVENIO 012 - 2016 ENTRE VIAS BOLIVIA Y FEDERACION 1RO DE MAYO, CUENTA DE DEPOSITO: CUENTA UNICA DEL TESORO</t>
  </si>
  <si>
    <t>O15254100002</t>
  </si>
  <si>
    <t>B15256390002</t>
  </si>
  <si>
    <t>00099021001 DEP.DE CHEQ.AJENOS,RET.DE CAM.,CONCEPTO: DESCUENTO POR INCUMPLIMIENTO A INSTRUCCION SUPERIOR,DEP.: MINISTERIO DE ECONOMIA Y FINANZAS PUBLICAS , PROCEDENCIA: BANCO UNION S.A., CHEQUE: 6169, FECHA DE EMISION:02/08/2017</t>
  </si>
  <si>
    <t>B15257170002</t>
  </si>
  <si>
    <t>00099021001 DEP.DE CHEQ.AJENOS,RET.DE CAM.,CONCEPTO: REEMBOLSO DE BAJAS MEDICAS DE ENFERMEDAD,DEP.: CAJA DE SALUD DE LA BANCA PRIVADA , PROCEDENCIA: BANCO NACIONAL DE BOLIVIA S.A., CHEQUE: 6587231, FECHA DE EMISION:20/07/2017</t>
  </si>
  <si>
    <t>O15255890002</t>
  </si>
  <si>
    <t>00099021001 DEPOSITO DE EFECTIVO, DEPOSITANTE: ESCONBOL, CONCEPTO: RETENCION DE MARISCALERIA CORRESPONDIENTE AL MES DE JULIO, CUENTA DE DEPOSITO: CUENTA UNICA DEL TESORO</t>
  </si>
  <si>
    <t>O15256010002</t>
  </si>
  <si>
    <t>00099021001 DEPOSITO DE EFECTIVO, DEPOSITANTE: AIDA MORALES VDA. DE ROSSO, CONCEPTO: CONVENIO DE PAGO 009.16, CUENTA DE DEPOSITO: CUENTA UNICA DEL TESORO</t>
  </si>
  <si>
    <t>O15256410002</t>
  </si>
  <si>
    <t>00099021001 DEPOSITO DE EFECTIVO, DEPOSITANTE: MATILDE CRISTINA CONDE HUANCA, CONCEPTO: TGN-RECURSOS ORDINARIOS, CUENTA DE DEPOSITO: CUENTA UNICA DEL TESORO</t>
  </si>
  <si>
    <t>O15256750002</t>
  </si>
  <si>
    <t>00099021001 DEPOSITO DE EFECTIVO, DEPOSITANTE: MIRIAM ALBERTINA BALCAZAR NARA, CONCEPTO: PAGO ANTICIPADO DE REPARTO P.R.A., CUENTA DE DEPOSITO: CUENTA UNICA DEL TESORO</t>
  </si>
  <si>
    <t>O15257240002</t>
  </si>
  <si>
    <t>O15257310002</t>
  </si>
  <si>
    <t>O15257320002</t>
  </si>
  <si>
    <t>00099021001 DEPOSITO DE EFECTIVO, DEPOSITANTE: JORGE HUGO PEREZ ESCOBAR, CONCEPTO: DOBLE PERCEPCION, CUENTA DE DEPOSITO: CUENTA UNICA DEL TESORO</t>
  </si>
  <si>
    <t>O15257400002</t>
  </si>
  <si>
    <t>O15257420002</t>
  </si>
  <si>
    <t>O15257540002</t>
  </si>
  <si>
    <t>00223012001 DEPOSITO DE EFECTIVO, DEPOSITANTE: RODRIGO YANARICO LOPEZ, CONCEPTO: REVERSION REINTEGRO ABRIL, CUENTA DE DEPOSITO: CUENTA UNICA DEL TESORO</t>
  </si>
  <si>
    <t>O15258590002</t>
  </si>
  <si>
    <t>00099021001 DEPOSITO DE EFECTIVO, DEPOSITANTE: FELIX MAMANI POMA - MINISTERIO DE EDUCACIÓN, CONCEPTO: DEVOLUCIÓN DE SALDO DE PASAJES Y VIÁTICOS, CUENTA DE DEPOSITO: CUENTA UNICA DEL TESORO</t>
  </si>
  <si>
    <t>O15259790002</t>
  </si>
  <si>
    <t>00099021001 DEPOSITO DE EFECTIVO, DEPOSITANTE: ERICK EDUARDO VARGAS CAMPERO CI. 2284797 LP., CONCEPTO: DOBLE PERCEPCION, CUENTA DE DEPOSITO: CUENTA UNICA DEL TESORO</t>
  </si>
  <si>
    <t>O15260270002</t>
  </si>
  <si>
    <t>00099021001 DEPOSITO DE EFECTIVO, DEPOSITANTE: MIN DE EDUCACION- WILLIAM ESTEBAN QUISPE CUTILE, CONCEPTO: DEVOLUCION HABER MES JULIO 2017 ITEM 00614 PROGRAMA: 00000454 SERVICIO:05520634, CUENTA DE DEPOSITO: CUENTA UNICA DEL TESORO</t>
  </si>
  <si>
    <t>O15260940002</t>
  </si>
  <si>
    <t>00099021001 DEPOSITO DE EFECTIVO, DEPOSITANTE: ROMULO HUANCA HILARI, CONCEPTO: DEV. POR DIFERENCIA DE PASAJE AEREO N° 930-1381932372 RUTA COBIJA- SANTA CRUZ, CUENTA DE DEPOSITO: CUENTA UNICA DEL TESORO</t>
  </si>
  <si>
    <t>B15264220002</t>
  </si>
  <si>
    <t>00070011102 DEP.DE CHEQ.AJENOS,RET.DE CAM.,CONCEPTO: DEVOLUCION DE CAJA CHICA,DEP.: JEFATURA DEPARTAMENTAL PANDO (A. OBANDO) , PROCEDENCIA: BANCO UNION S.A., CHEQUE: 8287, FECHA DE EMISION:28/07/2017</t>
  </si>
  <si>
    <t>O15262660002</t>
  </si>
  <si>
    <t>00099021001 DEPOSITO DE EFECTIVO, DEPOSITANTE: OSCAR LUIS ROJAS VARGAS, CONCEPTO: DOBLE PERCEPCIÓN, CUENTA DE DEPOSITO: CUENTA UNICA DEL TESORO</t>
  </si>
  <si>
    <t>O15262780002</t>
  </si>
  <si>
    <t>00099021001 DEPOSITO DE EFECTIVO, DEPOSITANTE: FELIPE EULOGIO VALENCIA TAPIA, CONCEPTO: DOBLE PERCEPCIÓN, CUENTA DE DEPOSITO: CUENTA UNICA DEL TESORO</t>
  </si>
  <si>
    <t>O15262910002</t>
  </si>
  <si>
    <t>00099021001 DEPOSITO DE EFECTIVO, DEPOSITANTE: MARTHA LUCIA GUTIERREZ DE MARCA, CONCEPTO: COBRO INDEBIDO POR NUEVAS NUPCIAS, CUENTA DE DEPOSITO: CUENTA UNICA DEL TESORO</t>
  </si>
  <si>
    <t>O15263030002</t>
  </si>
  <si>
    <t>00099021001 DEPOSITO DE EFECTIVO, DEPOSITANTE: LUCRECIA VELARDE VDA DE FLORES, CONCEPTO: PARA DEPARTAMENTO DE SENASIR, CUENTA DE DEPOSITO: CUENTA UNICA DEL TESORO</t>
  </si>
  <si>
    <t>O15263130002</t>
  </si>
  <si>
    <t>00099021001 DEPOSITO DE EFECTIVO, DEPOSITANTE: BRIGIDA CHOQUE VARGAS C.I. 2179018 LP, CONCEPTO: COBRO INDEBIDO POR PAGO DEL PRA, CUENTA DE DEPOSITO: CUENTA UNICA DEL TESORO</t>
  </si>
  <si>
    <t>O15263610002</t>
  </si>
  <si>
    <t>00099021001 DEPOSITO DE EFECTIVO, DEPOSITANTE: HUGO QUIROZ SOLIZ, CONCEPTO: DOBLE PERCEPCION, CUENTA DE DEPOSITO: CUENTA UNICA DEL TESORO</t>
  </si>
  <si>
    <t>O15263670002</t>
  </si>
  <si>
    <t>00099021001 DEPOSITO DE EFECTIVO, DEPOSITANTE: RENE HUANCA MAMANI, CONCEPTO: DEVOLUCION DE PERCEPCION INDEVIDA, CUENTA DE DEPOSITO: CUENTA UNICA DEL TESORO</t>
  </si>
  <si>
    <t>O15263700002</t>
  </si>
  <si>
    <t>00099021001 DEPOSITO DE EFECTIVO, DEPOSITANTE: HENRY MAMANI HUAYLLANI, CONCEPTO: POR NO PRESENTAR DECLARACION JURADA DE BIENES POR RENTA POR DEJACION DE CARGO, CUENTA DE DEPOSITO: CUENTA UNICA DEL TESORO</t>
  </si>
  <si>
    <t>O15263710002</t>
  </si>
  <si>
    <t>00099021001 DEPOSITO DE EFECTIVO, DEPOSITANTE: MERCEDES SONIA URQUIDI GUTIERREZ, CONCEPTO: DOBLE PERCEPCION, CUENTA DE DEPOSITO: CUENTA UNICA DEL TESORO</t>
  </si>
  <si>
    <t>O15263730002</t>
  </si>
  <si>
    <t>00099021001 DEPOSITO DE EFECTIVO, DEPOSITANTE: HUGO IGNACIO MOBAREC SARAVIA, CONCEPTO: DEVOLUCION BECA MAESTRIA VIAJES, CUENTA DE DEPOSITO: CUENTA UNICA DEL TESORO</t>
  </si>
  <si>
    <t>O15263750002</t>
  </si>
  <si>
    <t>00099021001 DEPOSITO DE EFECTIVO, DEPOSITANTE: HUGO IGNACIO MOBAREC SARAVIA, CONCEPTO: DEVOLUCION BECA MAESTRIA LIBROS, CUENTA DE DEPOSITO: CUENTA UNICA DEL TESORO</t>
  </si>
  <si>
    <t>O15263790002</t>
  </si>
  <si>
    <t>O15263880002</t>
  </si>
  <si>
    <t>00015011108 DEPOSITO DE EFECTIVO, DEPOSITANTE: MACARIO TOLA CARDENAS, CONCEPTO: POR EL CONSUMO EXCEDENTE DE TELEFONIA MOVIL, CUENTA DE DEPOSITO: CUENTA UNICA DEL TESORO</t>
  </si>
  <si>
    <t>O15264230002</t>
  </si>
  <si>
    <t>00099021001 DEPOSITO DE EFECTIVO, DEPOSITANTE: MARTHA KHUNO LIMACHI C.I. 2371843 L.P., CONCEPTO: DOBLE PERCEPCION, CUENTA DE DEPOSITO: CUENTA UNICA DEL TESORO</t>
  </si>
  <si>
    <t>O15264470002</t>
  </si>
  <si>
    <t>00099021001 DEPOSITO DE EFECTIVO, DEPOSITANTE: VICTORIA CARMEN RIVAS VDA DE COCHI CI 2410990 LP, CONCEPTO: COBRO INDEBIDO POR NUEVAS NUPCIAS, CUENTA DE DEPOSITO: CUENTA UNICA DEL TESORO</t>
  </si>
  <si>
    <t>O15264550002</t>
  </si>
  <si>
    <t>00099021001 DEPOSITO DE EFECTIVO, DEPOSITANTE: KATIA SOLEDAD TRONCOSO ZURITA, CONCEPTO: DEVOLUCION DOBLE PERCEPCION, CUENTA DE DEPOSITO: CUENTA UNICA DEL TESORO</t>
  </si>
  <si>
    <t>O15264610002</t>
  </si>
  <si>
    <t>00099021001 DEPOSITO DE EFECTIVO, DEPOSITANTE: SENASIR- LAUREANA QUISPE VDA. DE CANAVIRI, CONCEPTO: COBRO INDEBIDO, CUENTA DE DEPOSITO: CUENTA UNICA DEL TESORO</t>
  </si>
  <si>
    <t>O15264960002</t>
  </si>
  <si>
    <t>00292012001 DEPOSITO DE EFECTIVO, DEPOSITANTE: NESTOR PAZ VILLAMOR, CONCEPTO: CONVENIO 012-2016 ENTRE VIAS BOLIVIA Y FEDERACIÓN 1ERO DE MAYO, CUENTA DE DEPOSITO: CUENTA UNICA DEL TESORO</t>
  </si>
  <si>
    <t>O15264970002</t>
  </si>
  <si>
    <t>O15264980002</t>
  </si>
  <si>
    <t>O15264990002</t>
  </si>
  <si>
    <t>O15265000002</t>
  </si>
  <si>
    <t>O15265440002</t>
  </si>
  <si>
    <t>00099021001 DEPOSITO DE EFECTIVO, DEPOSITANTE: LUCIO MACHACA PORCO, CONCEPTO: DEVOLUCION PAGO UNICO, CUENTA DE DEPOSITO: CUENTA UNICA DEL TESORO</t>
  </si>
  <si>
    <t>O15265470002</t>
  </si>
  <si>
    <t>00099021001 DEPOSITO DE EFECTIVO, DEPOSITANTE: ESTEBAN MAMANI APAZA, CONCEPTO: DEVOLUCIÓN BONO DE VACUNACIÓN GESTIÓN 2005, CUENTA DE DEPOSITO: CUENTA UNICA DEL TESORO</t>
  </si>
  <si>
    <t>O15266390002</t>
  </si>
  <si>
    <t>00099021001 DEPOSITO DE EFECTIVO, DEPOSITANTE: JOSE ALFREDO TRUJILLO DAZA, CONCEPTO: DEV DE COSTOS DE ADQU E IMPRESIÓN DE PAPELETA SUFR POR EL 2% DEL TOTAL DE VOTOS JUZ PUB CIV CON 13RO, CUENTA DE DEPOSITO: CUENTA UNICA DEL TESORO</t>
  </si>
  <si>
    <t>B15270150002</t>
  </si>
  <si>
    <t>00099021001 DEP.DE CHEQ.AJENOS,RET.DE CAM.,CONCEPTO: REVERSION SALDOS NO EJECUTADOS POR SOCORRO GESTION 2017 DIF UNIDADES,DEP.: MINISTERIO DE DEFENSA , PROCEDENCIA: BANCO UNION S.A., CHEQUE: 86, FECHA DE EMISION:03/08/2017</t>
  </si>
  <si>
    <t>B15270400002</t>
  </si>
  <si>
    <t>00046021107 DEP.DE CHEQ.AJENOS,RET.DE CAM.,CONCEPTO: PAGO DE SUELDOS,DEP.: MINISTERIO DE SALUD , PROCEDENCIA: BANCO UNION S.A., CHEQUE: 12193, FECHA DE EMISION:03/08/2017</t>
  </si>
  <si>
    <t>O15269510002</t>
  </si>
  <si>
    <t>00099021001 DEPOSITO DE EFECTIVO, DEPOSITANTE: MARIA EUGENIA MALDONADO VELASCO, CONCEPTO: DEVOLUCION POR CONCEPTO DESCUENTO CNS (SENASIR), CUENTA DE DEPOSITO: CUENTA UNICA DEL TESORO</t>
  </si>
  <si>
    <t>O15269740002</t>
  </si>
  <si>
    <t>00020011103 DEPOSITO DE EFECTIVO, DEPOSITANTE: RAUL ANGEL GONZALES ROMERO, CONCEPTO: REVERSIÓN DE PASAJES - PREV. 0000004200-1 CARGO DESCUENTO, CUENTA DE DEPOSITO: CUENTA UNICA DEL TESORO</t>
  </si>
  <si>
    <t>O15269760002</t>
  </si>
  <si>
    <t>00586019203 DEPOSITO DE EFECTIVO, DEPOSITANTE: DIEGO ADHEMAR REA REA, CONCEPTO: DEVOLUCION DE AVANCE A PREVENTIVOS 526 ( MAYO ), CUENTA DE DEPOSITO: CUENTA UNICA DEL TESORO</t>
  </si>
  <si>
    <t>O15269800002</t>
  </si>
  <si>
    <t>00586019203 DEPOSITO DE EFECTIVO, DEPOSITANTE: DIEGO ADHEMAR REA REA, CONCEPTO: DEVOLUCION DE AVANCE A PREVENTIVOS 262 ( MARZO ), CUENTA DE DEPOSITO: CUENTA UNICA DEL TESORO</t>
  </si>
  <si>
    <t>O15269820002</t>
  </si>
  <si>
    <t>00586019203 DEPOSITO DE EFECTIVO, DEPOSITANTE: DIEGO ADHEMAR REA REA, CONCEPTO: DEVOLUCION DE AVANCE A PREVENTIVOS 380 ( ABRIL ), CUENTA DE DEPOSITO: CUENTA UNICA DEL TESORO</t>
  </si>
  <si>
    <t>O15269840002</t>
  </si>
  <si>
    <t>00586019203 DEPOSITO DE EFECTIVO, DEPOSITANTE: DIEGO ADHEMAR REA REA, CONCEPTO: DEVOLUCION DE AVANCE A PREVENTIVOS 213 ( FEBRERO ), CUENTA DE DEPOSITO: CUENTA UNICA DEL TESORO</t>
  </si>
  <si>
    <t>O15269940002</t>
  </si>
  <si>
    <t>00099021001 DEPOSITO DE EFECTIVO, DEPOSITANTE: JUAN CARLOS SARAVIA TABORGA, CONCEPTO: REPOSICION CREDENCIAL INSTITUCIONAL-PGE, CUENTA DE DEPOSITO: CUENTA UNICA DEL TESORO</t>
  </si>
  <si>
    <t>O15270290002</t>
  </si>
  <si>
    <t>00086031101 DEPOSITO DE EFECTIVO, DEPOSITANTE: SERNAP - COTAPATA, CONCEPTO: POR CONCEPTO DE INGRESOS DE SERVICIOS HIGIENICOS MES DE MAYO, CUENTA DE DEPOSITO: CUENTA UNICA DEL TESORO</t>
  </si>
  <si>
    <t>O15270550002</t>
  </si>
  <si>
    <t>00020011103 DEPOSITO DE EFECTIVO, DEPOSITANTE: MIJAIL ALBERTO MEZA MALDONADO, CONCEPTO: REVERSIÓN DE VIÁTICOS PARA PREV. N°2335/17, CUENTA DE DEPOSITO: CUENTA UNICA DEL TESORO</t>
  </si>
  <si>
    <t>O15270700002</t>
  </si>
  <si>
    <t>00099021001 DEPOSITO DE EFECTIVO, DEPOSITANTE: MARTIN YAHUASI MAMANI, CONCEPTO: ACUERDO PLAN DE PAGOS (SENASIR), CUENTA DE DEPOSITO: CUENTA UNICA DEL TESORO</t>
  </si>
  <si>
    <t>O15270860002</t>
  </si>
  <si>
    <t>00099021001 DEPOSITO DE EFECTIVO, DEPOSITANTE: LUISA VERÓNICA MOLLO CERÓN CI:4888551 LP, CONCEPTO: REVERSIÓN DE BOLETA DE HABER MENSUAL, MES DE ABRIL, CUENTA DE DEPOSITO: CUENTA UNICA DEL TESORO</t>
  </si>
  <si>
    <t>O15270980002</t>
  </si>
  <si>
    <t>00099021001 DEPOSITO DE EFECTIVO, DEPOSITANTE: JUAN CARLOS FERNANDEZ COLQUE, CONCEPTO: DEVOLUCION POR TOPE SALARIAL DE LOS MESES DE ABRIL A JULIO DE 2017, CUENTA DE DEPOSITO: CUENTA UNICA DEL TESORO</t>
  </si>
  <si>
    <t>B15273070002</t>
  </si>
  <si>
    <t>00222012001 DEP.DE CHEQ.AJENOS,RET.DE CAM.,CONCEPTO: REVERSIÓN C-31 1002,DEP.: INIAF CNPSH , PROCEDENCIA: BANCO UNION S.A., CHEQUE: 3142, FECHA DE EMISION:28/07/2017</t>
  </si>
  <si>
    <t>B15273090002</t>
  </si>
  <si>
    <t>00222018010 DEP.DE CHEQ.AJENOS,RET.DE CAM.,CONCEPTO: REVERSIÓN C-31 1165,DEP.: INIAF CNPSH , PROCEDENCIA: BANCO UNION S.A., CHEQUE: 3140, FECHA DE EMISION:28/07/2017</t>
  </si>
  <si>
    <t>B15273100002</t>
  </si>
  <si>
    <t>00222018010 DEP.DE CHEQ.AJENOS,RET.DE CAM.,CONCEPTO: REVERSIÓN C-31 1164,DEP.: INIAF CNPSH , PROCEDENCIA: BANCO UNION S.A., CHEQUE: 3139, FECHA DE EMISION:28/07/2017</t>
  </si>
  <si>
    <t>B15273950002</t>
  </si>
  <si>
    <t>00099021001 DEP.DE CHEQ.AJENOS,RET.DE CAM.,CONCEPTO: RODRIGUEZ ROCA GABY ELSA,DEP.: BANCO UNION S.A. , PROCEDENCIA: BANCO UNION S.A., CHEQUE: 150600, FECHA DE EMISION:10/08/2017</t>
  </si>
  <si>
    <t>B15274310002</t>
  </si>
  <si>
    <t>00046024204 DEP.DE CHEQ.AJENOS,RET.DE CAM.,CONCEPTO: REVERSION DE FONDOS,DEP.: MINISTERIO DE SALUD , PROCEDENCIA: BANCO UNION S.A., CHEQUE: 1056, FECHA DE EMISION:19/07/2017</t>
  </si>
  <si>
    <t>B15274350002</t>
  </si>
  <si>
    <t>00046024204 DEP.DE CHEQ.AJENOS,RET.DE CAM.,CONCEPTO: REVERSION DE FONDOS,DEP.: MINISTERIO DE SALUD , PROCEDENCIA: BANCO UNION S.A., CHEQUE: 1057, FECHA DE EMISION:19/07/2017</t>
  </si>
  <si>
    <t>B15274410002</t>
  </si>
  <si>
    <t>00513012007 DEP.DE CHEQ.AJENOS,RET.DE CAM.,CONCEPTO: DEVOLUCION DE RECURSOS NO EJECUTADOS GESTION 2016 DE LA GNEE,DEP.: GNEE , PROCEDENCIA: BANCO UNION S.A., CHEQUE: 2120, FECHA DE EMISION:03/08/2017</t>
  </si>
  <si>
    <t>B15274460002</t>
  </si>
  <si>
    <t>00580012001 DEP.DE CHEQ.AJENOS,RET.DE CAM.,CONCEPTO: NOTA DE CARGO POR EL VALOR DEL CREDITO FISCAL ( FACTURAS ),DEP.: DEPOSITOS ADUANEROS BOLIVIANOS , PROCEDENCIA: BANCO UNION S.A., CHEQUE: 6946, FECHA DE EMISION:08/08/2017</t>
  </si>
  <si>
    <t>B15274470002</t>
  </si>
  <si>
    <t>00580012001 DEP.DE CHEQ.AJENOS,RET.DE CAM.,CONCEPTO: NOTA DE CARGO POR EL VALOR DEL CREDITO FISCAL (FACTURAS),DEP.: DEPOSITOS ADUANEROS BOLIVIANOS , PROCEDENCIA: BANCO UNION S.A., CHEQUE: 6943, FECHA DE EMISION:08/08/2017</t>
  </si>
  <si>
    <t>B15274500002</t>
  </si>
  <si>
    <t>00580012001 DEP.DE CHEQ.AJENOS,RET.DE CAM.,CONCEPTO: REVERSION DE PASAJES,DEP.: DEPOSITOS ADUANEROS BOLIVIANOS , PROCEDENCIA: BANCO UNION S.A., CHEQUE: 6947, FECHA DE EMISION:08/08/2017</t>
  </si>
  <si>
    <t>B15274530002</t>
  </si>
  <si>
    <t>00580012001 DEP.DE CHEQ.AJENOS,RET.DE CAM.,CONCEPTO: DEVOLUCION DE PASAJES NO UTILIZADOS BOLTUR,DEP.: DEPOSITOS ADUANEROS BOLIVIANOS , PROCEDENCIA: BANCO UNION S.A., CHEQUE: 6939, FECHA DE EMISION:04/08/2017</t>
  </si>
  <si>
    <t>B15274620002</t>
  </si>
  <si>
    <t>00099021001 DEP.DE CHEQ.AJENOS,RET.DE CAM.,CONCEPTO: DEVOLUCION DE FONDOS CC-TGN CONCILIACION ABRIL/2017,DEP.: SEGUROS PROVIDA S.A. , PROCEDENCIA: BANCO NACIONAL DE BOLIVIA S.A., CHEQUE: 4350252, FECHA DE EMISION:10/08/2017</t>
  </si>
  <si>
    <t>O15273920002</t>
  </si>
  <si>
    <t>00099021001 DEPOSITO DE EFECTIVO, DEPOSITANTE: JAVIER MANUEL VIVEROS SAAVEDRA, CONCEPTO: DEVOLUCIÓN SALARIO, CUENTA DE DEPOSITO: CUENTA UNICA DEL TESORO</t>
  </si>
  <si>
    <t>O15275140002</t>
  </si>
  <si>
    <t>00234012001 DEPOSITO DE EFECTIVO, DEPOSITANTE: HELEN K. FRANCO QUISPE, CONCEPTO: DEVOLUCION EN ATENCION A NOTA SGM. DAF.ALM. N° 053/2017, CUENTA DE DEPOSITO: CUENTA UNICA DEL TESORO</t>
  </si>
  <si>
    <t>O15275320002</t>
  </si>
  <si>
    <t>00099021001 DEPOSITO DE EFECTIVO, DEPOSITANTE: EDGAR JALLAZA PACA, CONCEPTO: DEPÖSITO POR RETENCION SERVICIOS DE AGUA MES JUNIO/17 DE RA 4 ""TTE BULLAIN"", CUENTA DE DEPOSITO: CUENTA UNICA DEL TESORO</t>
  </si>
  <si>
    <t>O15275430002</t>
  </si>
  <si>
    <t>00041011101 DEPOSITO DE EFECTIVO, DEPOSITANTE: MDPYEP - GERTH OMAR LEON NAVARRO, CONCEPTO: DEVOLUCION FONDOS EN AVANCE, CUENTA DE DEPOSITO: CUENTA UNICA DEL TESORO</t>
  </si>
  <si>
    <t>O15275470002</t>
  </si>
  <si>
    <t>00586012001 DEPOSITO DE EFECTIVO, DEPOSITANTE: JUAN CARLOS VILLCA LAURA EASBA, CONCEPTO: DEVOLUCION DE FONDOS EN AVANCE (600), CUENTA DE DEPOSITO: CUENTA UNICA DEL TESORO</t>
  </si>
  <si>
    <t>O15275480002</t>
  </si>
  <si>
    <t>00099021001 DEPOSITO DE EFECTIVO, DEPOSITANTE: BORIS EDMUNDO CUBA SALAS, CONCEPTO: DEV. DE REFRIGERIOS COBRADOS (2DIAS) GESTION 2016, CUENTA DE DEPOSITO: CUENTA UNICA DEL TESORO</t>
  </si>
  <si>
    <t>O15275490002</t>
  </si>
  <si>
    <t>00099021001 DEPOSITO DE EFECTIVO, DEPOSITANTE: BORIS EDMUNDO CUBA SALAS, CONCEPTO: APORTE VIVIENDA, CUENTA DE DEPOSITO: CUENTA UNICA DEL TESORO</t>
  </si>
  <si>
    <t>O15275500002</t>
  </si>
  <si>
    <t>00099021001 DEPOSITO DE EFECTIVO, DEPOSITANTE: BORIS EDMUNDO CUBA SALAS, CONCEPTO: AFP, CUENTA DE DEPOSITO: CUENTA UNICA DEL TESORO</t>
  </si>
  <si>
    <t>O15275520002</t>
  </si>
  <si>
    <t>00099021001 DEPOSITO DE EFECTIVO, DEPOSITANTE: BORIS EDMUNDO CUBA SALAS, CONCEPTO: RIESGO PROFESIONAL, CUENTA DE DEPOSITO: CUENTA UNICA DEL TESORO</t>
  </si>
  <si>
    <t>O15275540002</t>
  </si>
  <si>
    <t>00099021001 DEPOSITO DE EFECTIVO, DEPOSITANTE: BORIS EDMUNDO CUBA SALAS, CONCEPTO: DEV. DE SALARIOS DE DOS (2) DIAS DEL MES DE SEPTIEMBRE DE 2016, CUENTA DE DEPOSITO: CUENTA UNICA DEL TESORO</t>
  </si>
  <si>
    <t>O15275590002</t>
  </si>
  <si>
    <t>00099021001 DEPOSITO DE EFECTIVO, DEPOSITANTE: BORIS EDMUNDO CUBA SALAS, CONCEPTO: CNS, CUENTA DE DEPOSITO: CUENTA UNICA DEL TESORO</t>
  </si>
  <si>
    <t>O15275610002</t>
  </si>
  <si>
    <t>O15275970002</t>
  </si>
  <si>
    <t>00378012002 DEPOSITO DE EFECTIVO, DEPOSITANTE: SENATEX-PACHECO SORUCO RAQUEL MARIA, CONCEPTO: DEVOLUCION AL C31 # 305 POR SALDO NO EJECUTADO, CUENTA DE DEPOSITO: CUENTA UNICA DEL TESORO</t>
  </si>
  <si>
    <t>B15278200002</t>
  </si>
  <si>
    <t>00099021001 DEP.DE CHEQ.AJENOS,RET.DE CAM.,CONCEPTO: BAJAS TEMPORARIAS,DEP.: UIF , PROCEDENCIA: BANCO UNION S.A., CHEQUE: 23281, FECHA DE EMISION:14/07/2017</t>
  </si>
  <si>
    <t>B15278930002</t>
  </si>
  <si>
    <t>00680012001 DEP.DE CHEQ.AJENOS,RET.DE CAM.,CONCEPTO: PAGO ALQUILER A.T.M. CONTRALORIA AGOSTO 2017,DEP.: BANCO UNIÓN S.A. , PROCEDENCIA: BANCO UNION S.A., CHEQUE: 147116, FECHA DE EMISION:04/08/2017</t>
  </si>
  <si>
    <t>B15279640002</t>
  </si>
  <si>
    <t>00099021001 DEP.DE CHEQ.AJENOS,RET.DE CAM.,CONCEPTO: COMPENSACION MENSUAL DE COTIZACION,DEP.: FUTURO DE BOLIVIA S.A. AFP , PROCEDENCIA: BANCO DE CREDITO DE BOLIVIA S.A., CHEQUE: 50088, FECHA DE EMISION:10/08/2017</t>
  </si>
  <si>
    <t>B15279670002</t>
  </si>
  <si>
    <t>00099021001 DEP.DE CHEQ.AJENOS,RET.DE CAM.,CONCEPTO: COMPENSACION MENSUAL DE COTIZACION,DEP.: FUTURO DE BOLIVIA S.A. AFP , PROCEDENCIA: BANCO DE CREDITO DE BOLIVIA S.A., CHEQUE: 50089, FECHA DE EMISION:10/08/2017</t>
  </si>
  <si>
    <t>O15277630002</t>
  </si>
  <si>
    <t>00099021001 DEPOSITO DE EFECTIVO, DEPOSITANTE: CLAUDIA SOFIA MIGUEZ GAMARRA, CONCEPTO: MENSUALIDADES FORMACION DE IDIOMAS, CUENTA DE DEPOSITO: CUENTA UNICA DEL TESORO</t>
  </si>
  <si>
    <t>O15277800002</t>
  </si>
  <si>
    <t>00016011101 DEPOSITO DE EFECTIVO, DEPOSITANTE: ALCIDES VASQUEZ BRAVO-MIN DE EDUCACION, CONCEPTO: DEVOLUCION, CUENTA DE DEPOSITO: CUENTA UNICA DEL TESORO</t>
  </si>
  <si>
    <t>O15279770002</t>
  </si>
  <si>
    <t>00099021001 DEPOSITO DE EFECTIVO, DEPOSITANTE: ABEL JAIME MENDOZA SULLCATA, CONCEPTO: REVERSION DE BOLETA DE HABER MENSUAL 07/2017, CUENTA DE DEPOSITO: CUENTA UNICA DEL TESORO</t>
  </si>
  <si>
    <t>O15281030002</t>
  </si>
  <si>
    <t>00099021001 DEPOSITO DE EFECTIVO, DEPOSITANTE: ERNESTO MILLAN OLIVA, CONCEPTO: DEV. SALDO NO EJECUTADO FONDOS EN AVANCE CARRERA PEDESTRE 10K SUCRE, CUENTA DE DEPOSITO: CUENTA UNICA DEL TESORO</t>
  </si>
  <si>
    <t>O15281590002</t>
  </si>
  <si>
    <t>O15281620002</t>
  </si>
  <si>
    <t>O15281640002</t>
  </si>
  <si>
    <t>O15281660002</t>
  </si>
  <si>
    <t>00052014102 DEPOSITO DE EFECTIVO, DEPOSITANTE: ERICK JUNIOR LOPEZ CALISAYA, CONCEPTO: DEVOLUCION DE PASAJE AEREO, CUENTA DE DEPOSITO: CUENTA UNICA DEL TESORO</t>
  </si>
  <si>
    <t>O15282230002</t>
  </si>
  <si>
    <t>00344012001 DEPOSITO DE EFECTIVO, DEPOSITANTE: VICTOR CUIZARA ATANACIO, CONCEPTO: DEVOLUCION GASTOS CREACION DEL ILC MAROPA, CUENTA DE DEPOSITO: CUENTA UNICA DEL TESORO</t>
  </si>
  <si>
    <t>B15284760002</t>
  </si>
  <si>
    <t>00099021001 DEP.DE CHEQ.AJENOS,RET.DE CAM.,CONCEPTO: DEVOLUCION DE BOLETOS NO UTILIZADOS,DEP.: AGENCIA DE VIAJES Y TURISMO SAN JOSE SRL , PROCEDENCIA: BANCO NACIONAL DE BOLIVIA S.A., CHEQUE: 6213038, FECHA DE EMISION:11/08/2017</t>
  </si>
  <si>
    <t>B15284780002</t>
  </si>
  <si>
    <t>00099021001 DEP.DE CHEQ.AJENOS,RET.DE CAM.,CONCEPTO: DEVOLUCION DE BOLETOS NO UTILIZADOS,DEP.: AGENCIA DE VIAJES Y TURISMO SAN JOSE SRL , PROCEDENCIA: BANCO NACIONAL DE BOLIVIA S.A., CHEQUE: 6213036, FECHA DE EMISION:11/08/2017</t>
  </si>
  <si>
    <t>B15284810002</t>
  </si>
  <si>
    <t>00099021001 DEP.DE CHEQ.AJENOS,RET.DE CAM.,CONCEPTO: DEVOLUCION DE BOLETOS NO UTILIZADOS,DEP.: AGENCIA DE VIAJES Y TURISMO SAN JOSE SRL , PROCEDENCIA: BANCO NACIONAL DE BOLIVIA S.A., CHEQUE: 6213037, FECHA DE EMISION:11/08/2017</t>
  </si>
  <si>
    <t>O15284360002</t>
  </si>
  <si>
    <t>O15284390002</t>
  </si>
  <si>
    <t>00099021001 DEPOSITO DE EFECTIVO, DEPOSITANTE: MARISABEL ZUBIETA SALAS, CONCEPTO: SALDO DE FONDO EN AVANCE, CUENTA DE DEPOSITO: CUENTA UNICA DEL TESORO</t>
  </si>
  <si>
    <t>O15285100002</t>
  </si>
  <si>
    <t>00099021001 DEPOSITO DE EFECTIVO, DEPOSITANTE: LOURDES ALIAGA ZAPATA, CONCEPTO: DEVOLUCION, CUENTA DE DEPOSITO: CUENTA UNICA DEL TESORO</t>
  </si>
  <si>
    <t>O15286970002</t>
  </si>
  <si>
    <t>00099021001 DEPOSITO DE EFECTIVO, DEPOSITANTE: FIDEL SEGALES PABON CI 2326678 LP, CONCEPTO: DEVOLUCION EXCEDENTE SALARIAL DE JULIO 2017 POR LEY FINANCIAL C.N.S. U.M.S.A, CUENTA DE DEPOSITO: CUENTA UNICA DEL TESORO</t>
  </si>
  <si>
    <t>O15287600002</t>
  </si>
  <si>
    <t>00099021001 DEPOSITO DE EFECTIVO, DEPOSITANTE: GABRIELA PATRICIA FLORES AVILES, CONCEPTO: DEVOLUCION MONTO " 100 BECAS ", CUENTA DE DEPOSITO: CUENTA UNICA DEL TESORO</t>
  </si>
  <si>
    <t>O15287960002</t>
  </si>
  <si>
    <t>00099021001 DEPOSITO DE EFECTIVO, DEPOSITANTE: MARCELO ADRIAN ARCE RIVERO, CONCEPTO: DEVOLUCIÓN TELEFONIA GESTIÓN 2014, CUENTA DE DEPOSITO: CUENTA UNICA DEL TESORO</t>
  </si>
  <si>
    <t>O15288460002</t>
  </si>
  <si>
    <t>00292012001 DEPOSITO DE EFECTIVO, DEPOSITANTE: NESTOR PAZ VILLAMOR, CONCEPTO: CONVENIO 012-2016 ENTRE VIAS BOLIVIA Y FEDERACION 1° DE MAYO, CUENTA DE DEPOSITO: CUENTA UNICA DEL TESORO</t>
  </si>
  <si>
    <t>O15288470002</t>
  </si>
  <si>
    <t>O15288490002</t>
  </si>
  <si>
    <t>B15290340002</t>
  </si>
  <si>
    <t>00155012001 DEP.DE CHEQ.AJENOS,RET.DE CAM.,CONCEPTO: EJECUCIÓN DE BOLETA DE GARANTÍA N°10109019/17, DIRECCIONAR A LA LIBRETA VENTA DE VALORES Y OTROS,DEP.: DIRECCIÓN DEL NOTARIADO PLURINACIONAL</t>
  </si>
  <si>
    <t>B15290420002</t>
  </si>
  <si>
    <t>00099021001 DEP.DE CHEQ.AJENOS,RET.DE CAM.,CONCEPTO: WILSON DAVID LOPEZ MAMANI,DEP.: BANCO UNION S.A. , PROCEDENCIA: BANCO UNION S.A., CHEQUE: 150602, FECHA DE EMISION:15/08/2017</t>
  </si>
  <si>
    <t>B15290640002</t>
  </si>
  <si>
    <t>00099021001 DEP.DE CHEQ.AJENOS,RET.DE CAM.,CONCEPTO: PAGO INCAPACIDADES TEMPORALES ( REEMBOLSO ) MINISTERIO DE ECONOMIA FINANZAS PUBLICAS,DEP.: CAJA NACIONAL DE SALUD , PROCEDENCIA: BANCO UNION S.A., CHEQUE: 13312, FECHA DE EMISION:15/08/2017</t>
  </si>
  <si>
    <t>B15290670002</t>
  </si>
  <si>
    <t>00099021001 DEP.DE CHEQ.AJENOS,RET.DE CAM.,CONCEPTO: PAGO INCAPACIDADES TEMPORALES ( REEMBOLSO ) MINISTERIO DE ECONOMIA FINANZAS PUBLICAS,DEP.: CAJA NACIONAL DE SALUD , PROCEDENCIA: BANCO UNION S.A., CHEQUE: 13313, FECHA DE EMISION:15/08/2017</t>
  </si>
  <si>
    <t>B15290680002</t>
  </si>
  <si>
    <t>00099021001 DEP.DE CHEQ.AJENOS,RET.DE CAM.,CONCEPTO: PAGO INCAPACIDADES TEMPORALES ( REEMBOLSO ) MINISTERIO DE ECONOMIA FINANZAS PUBLICAS,DEP.: CAJA NACIONAL DE SALUD , PROCEDENCIA: BANCO UNION S.A., CHEQUE: 13314, FECHA DE EMISION:15/08/2017</t>
  </si>
  <si>
    <t>B15290690002</t>
  </si>
  <si>
    <t>00099021001 DEP.DE CHEQ.AJENOS,RET.DE CAM.,CONCEPTO: PAGO INCAPACIDADES TEMPORALES ( REEMBOLSO ) MINISTERIO DE ECONOMIA FINANZAS PUBLICAS,DEP.: CAJA NACIONAL DE SALUD , PROCEDENCIA: BANCO UNION S.A., CHEQUE: 13315, FECHA DE EMISION:15/08/2017</t>
  </si>
  <si>
    <t>B15290720002</t>
  </si>
  <si>
    <t>00099021001 DEP.DE CHEQ.AJENOS,RET.DE CAM.,CONCEPTO: PAGO INCAPACIDADES TEMPORALES ( REEMBOLSO ) MINISTERIO DE ECONOMIA FINANZAS PUBLICAS,DEP.: CAJA NACIONAL DE SALUD , PROCEDENCIA: BANCO UNION S.A., CHEQUE: 13316, FECHA DE EMISION:15/08/2017</t>
  </si>
  <si>
    <t>B15290730002</t>
  </si>
  <si>
    <t>00099021001 DEP.DE CHEQ.AJENOS,RET.DE CAM.,CONCEPTO: PAGO INCAPACIDADES TEMPORALES (REEMBOLSO) MINISTERIO DE ECONOMIA FINANZAS PUBLICAS,DEP.: CAJA NACIONAL DE SALUD , PROCEDENCIA: BANCO UNION S.A., CHEQUE: 13317, FECHA DE EMISION:15/08/2017</t>
  </si>
  <si>
    <t>B15290770002</t>
  </si>
  <si>
    <t>00099021001 DEP.DE CHEQ.AJENOS,RET.DE CAM.,CONCEPTO: PAGO INCAPACIDADES TEMPORALES ( REEMBOLSO ) MINISTERIO DE ECONOMIA FINANZAS PUBLICAS,DEP.: CAJA NACIONAL DE SALUD , PROCEDENCIA: BANCO UNION S.A., CHEQUE: 13378, FECHA DE EMISION:15/08/2017</t>
  </si>
  <si>
    <t>B15290800002</t>
  </si>
  <si>
    <t>00099021001 DEP.DE CHEQ.AJENOS,RET.DE CAM.,CONCEPTO: PAGO INCAPACIDADES TEMPORALES ( REEMBOLSO ) MINISTERIO DE ECONOMIA FINANZAS PUBLICAS,DEP.: CAJA NACIONAL DE SALUD , PROCEDENCIA: BANCO UNION S.A., CHEQUE: 13379, FECHA DE EMISION:15/08/2017</t>
  </si>
  <si>
    <t>B15290820002</t>
  </si>
  <si>
    <t>00099021001 DEP.DE CHEQ.AJENOS,RET.DE CAM.,CONCEPTO: PAGO INCAPACIDADES TEMPORALES ( REEMBOLSO ) MINISTERIO DE ECONOMIA FINANZAS PUBLICAS,DEP.: CAJA NACIONAL DE SALUD , PROCEDENCIA: BANCO UNION S.A., CHEQUE: 13380, FECHA DE EMISION:15/08/2017</t>
  </si>
  <si>
    <t>B15290930002</t>
  </si>
  <si>
    <t>00086018043 DEP.DE CHEQ.AJENOS,RET.DE CAM.,CONCEPTO: DEV. DE PASAJES AEREOS,DEP.: MINISTERIO DE MEDIO AMBIENTE Y AGUA , PROCEDENCIA: BANCO UNION S.A., CHEQUE: 912, FECHA DE EMISION:11/08/2017</t>
  </si>
  <si>
    <t>B15290950002</t>
  </si>
  <si>
    <t>00086011109 DEP.DE CHEQ.AJENOS,RET.DE CAM.,CONCEPTO: DEV. DE PASAJES AEREOS,DEP.: MENISTERIO DE MEDIO AMBIENTE Y AGUA , PROCEDENCIA: BANCO UNION S.A., CHEQUE: 915, FECHA DE EMISION:11/08/2017</t>
  </si>
  <si>
    <t>B15291030002</t>
  </si>
  <si>
    <t>00099021001 DEP.DE CHEQ.AJENOS,RET.DE CAM.,CONCEPTO: RECUPERACION DE IMPORTE PAGADO EN EXCESO- MULTAS GESTION 2016 C-31 N°589,DEP.: SEGIP OF NACIONAL , PROCEDENCIA: BANCO UNION S.A., CHEQUE: 12039, FECHA DE EMISION:01/08/2017</t>
  </si>
  <si>
    <t>B15291490002</t>
  </si>
  <si>
    <t>00099021001 DEP.DE CHEQ.AJENOS,RET.DE CAM.,CONCEPTO: DEVOLUCION COTIZACION EXCESO EMPLEADOS,DEP.: FUTURO DE BOLIVIA S.A AFP , PROCEDENCIA: BANCO DE CREDITO DE BOLIVIA S.A., CHEQUE: 50107, FECHA DE EMISION:14/08/2017</t>
  </si>
  <si>
    <t>O15291250002</t>
  </si>
  <si>
    <t>00592012001 DEPOSITO DE EFECTIVO, DEPOSITANTE: SUSANA MAMANI HUANACO, CONCEPTO: PAGO POR BOLETOS AEREOS EMITIDOS PARA EL PERSONAL DE BOLTUR, CUENTA DE DEPOSITO: CUENTA UNICA DEL TESORO</t>
  </si>
  <si>
    <t>O15291460002</t>
  </si>
  <si>
    <t>00015011108 DEPOSITO DE EFECTIVO, DEPOSITANTE: JORGE V. LOPEZ ARENAS, CONCEPTO: CANCELACION POR EXCESO EN CONSUMO DE TELEFONOS CELULARES MESES ENERO,FEBRERO,ABRIL Y MAYO/17, CUENTA DE DEPOSITO: CUENTA UNICA DEL TESORO</t>
  </si>
  <si>
    <t>O15291710002</t>
  </si>
  <si>
    <t>00099021001 DEPOSITO DE EFECTIVO, DEPOSITANTE: MINISTERIO DE LA PRESIDENCIA - UPRE, CONCEPTO: POR REVERSION DE COMPROBANTE C-31 PARA RECTIFICAION, CUENTA DE DEPOSITO: CUENTA UNICA DEL TESORO</t>
  </si>
  <si>
    <t>O15291950002</t>
  </si>
  <si>
    <t>00099021001 DEPOSITO DE EFECTIVO, DEPOSITANTE: JOSE LUIS CERRUTO CERRUTO, CONCEPTO: DEVOLUCION DE BONO AL CARGO, CUENTA DE DEPOSITO: CUENTA UNICA DEL TESORO</t>
  </si>
  <si>
    <t>O15292000002</t>
  </si>
  <si>
    <t>00099021001 DEPOSITO DE EFECTIVO, DEPOSITANTE: ANDREA MABEL PATTZI SOLIZ, CONCEPTO: DEVOLUCION PASAJES AEREOS LA PAZ-CBBA -LA PAZ (6-10-15), CUENTA DE DEPOSITO: CUENTA UNICA DEL TESORO</t>
  </si>
  <si>
    <t>O15292420002</t>
  </si>
  <si>
    <t>O15292810002</t>
  </si>
  <si>
    <t>00099021001 DEPOSITO DE EFECTIVO, DEPOSITANTE: PAOLA RUTH SALAS MELGAR, CONCEPTO: DEVOLUCIÓN DE PASAJE TERRESTRE - COMISIÓN CIUDAD DE ORURO, CUENTA DE DEPOSITO: CUENTA UNICA DEL TESORO</t>
  </si>
  <si>
    <t>O15292900002</t>
  </si>
  <si>
    <t>00015011108 DEPOSITO DE EFECTIVO, DEPOSITANTE: JOSE LUIS BALDIVIESO GUTIERREZ, CONCEPTO: DEVOLUCIÓN DE RECURSOS, CUENTA DE DEPOSITO: CUENTA UNICA DEL TESORO</t>
  </si>
  <si>
    <t>O15292920002</t>
  </si>
  <si>
    <t>00099021001 DEPOSITO DE EFECTIVO, DEPOSITANTE: LUCIO BAUTISTA DELGADO, CONCEPTO: DOBLE PERCEPCION PENSION SOLIDARIA DE VEJEZ, CUENTA DE DEPOSITO: CUENTA UNICA DEL TESORO</t>
  </si>
  <si>
    <t>O15293160002</t>
  </si>
  <si>
    <t>00099021001 DEPOSITO DE EFECTIVO, DEPOSITANTE: PEDRO CAROS ARTIEDA AQUIM, CONCEPTO: DEVOLUCIÓN PAGO DE HABERES, CUENTA DE DEPOSITO: CUENTA UNICA DEL TESORO</t>
  </si>
  <si>
    <t>O15293690002</t>
  </si>
  <si>
    <t>00099021001 DEPOSITO DE EFECTIVO, DEPOSITANTE: FERNANDO VALDEZ CUSI, CONCEPTO: DEVOLUCIÓN DE FONDOS EN AVANCE, CUENTA DE DEPOSITO: CUENTA UNICA DEL TESORO</t>
  </si>
  <si>
    <t>B15295050002</t>
  </si>
  <si>
    <t>00287104320 DEP.DE CHEQ.AJENOS,RET.DE CAM.,CONCEPTO: DEVOLUCIÓN DE RECURSOS POR PAGO EN DEMASIA PROY. FPS-09-00004441 C-FPS-09-000010 PANDO,DEP.: FPS - OFICINA CENTRAL , PROCEDENCIA: BANCO UNION S.A., CHEQUE: 935, FECHA DE EMISION:21/07/2017</t>
  </si>
  <si>
    <t>O15295080002</t>
  </si>
  <si>
    <t>00099021001 DEPOSITO DE EFECTIVO, DEPOSITANTE: ROBERTO RAMOS APAZA, CONCEPTO: DEVOLUCION DE FONDOS JUBILACION, CUENTA DE DEPOSITO: CUENTA UNICA DEL TESORO</t>
  </si>
  <si>
    <t>O15295310002</t>
  </si>
  <si>
    <t>00133012001 DEPOSITO DE EFECTIVO, DEPOSITANTE: WENCESLAO ENRIQUE GUTIERREZ FRANCO, CONCEPTO: SANCIONES, CUENTA DE DEPOSITO: CUENTA UNICA DEL TESORO</t>
  </si>
  <si>
    <t>O15295460002</t>
  </si>
  <si>
    <t>00133012001 DEPOSITO DE EFECTIVO, DEPOSITANTE: DAVID GALLARDO RIVEROS, CONCEPTO: SANCIONES, CUENTA DE DEPOSITO: CUENTA UNICA DEL TESORO</t>
  </si>
  <si>
    <t>O15296740002</t>
  </si>
  <si>
    <t>00099021001 DEPOSITO DE EFECTIVO, DEPOSITANTE: ALVARO MARCO ANTONIO CABA OLIVAREZ CI:2377522LP, CONCEPTO: REGULARIZACIÓN FEBRERO 2017 CITE:MEFP/VTCP/DGPOT/UAIS-CPI/N°030/2016, CUENTA DE DEPOSITO: CUENTA UNICA DEL TESORO</t>
  </si>
  <si>
    <t>O15296830002</t>
  </si>
  <si>
    <t>00099021001 DEPOSITO DE EFECTIVO, DEPOSITANTE: ARMANDO CAPCHA QUISPE, CONCEPTO: DEVOLUCION DE HABER, CUENTA DE DEPOSITO: CUENTA UNICA DEL TESORO</t>
  </si>
  <si>
    <t>O15297000002</t>
  </si>
  <si>
    <t>00592012001 DEPOSITO DE EFECTIVO, DEPOSITANTE: KAREN LIA DURAN ACARAPI, CONCEPTO: PAGO POR NOTAS DE DEBITO COMPLEMENTARIAS, CUENTA DE DEPOSITO: CUENTA UNICA DEL TESORO</t>
  </si>
  <si>
    <t>O15297660002</t>
  </si>
  <si>
    <t>00099021001 DEPOSITO DE EFECTIVO, DEPOSITANTE: RONALD PRIETO RIVERO, CONCEPTO: DEVOLUCION PASAJES TERRESTRES NO UTILIZADOS, CUENTA DE DEPOSITO: CUENTA UNICA DEL TESORO</t>
  </si>
  <si>
    <t>O15297690002</t>
  </si>
  <si>
    <t>00099021001 DEPOSITO DE EFECTIVO, DEPOSITANTE: LUCIA GABRIELA MOLLERICONA ALARCON, CONCEPTO: DEVOLUCION PASAJES TERRESTRES NO UTILIZADOS, CUENTA DE DEPOSITO: CUENTA UNICA DEL TESORO</t>
  </si>
  <si>
    <t>B15299990002</t>
  </si>
  <si>
    <t>00046021108 DEP.DE CHEQ.AJENOS,RET.DE CAM.,CONCEPTO: PAGO DE SUELDOS,DEP.: MINISTERIO DE SALUD , PROCEDENCIA: BANCO UNION S.A., CHEQUE: 2624, FECHA DE EMISION:10/08/2017</t>
  </si>
  <si>
    <t>B15300490002</t>
  </si>
  <si>
    <t>00099021001 DEP.DE CHEQ.AJENOS,RET.DE CAM.,CONCEPTO: FRACCION COMPLEMENTARIA MENSUAL,DEP.: FUTURO DE BOLIVIA S.A. AFP , PROCEDENCIA: BANCO DE CREDITO DE BOLIVIA S.A., CHEQUE: 50133, FECHA DE EMISION:16/08/2017</t>
  </si>
  <si>
    <t>B15300500002</t>
  </si>
  <si>
    <t>00099021001 DEP.DE CHEQ.AJENOS,RET.DE CAM.,CONCEPTO: COMPENSACION MENSUAL DE COTIZACION,DEP.: FUTURO DE BOLIVIA S.A. AFP , PROCEDENCIA: BANCO DE CREDITO DE BOLIVIA S.A., CHEQUE: 50129, FECHA DE EMISION:16/08/2017</t>
  </si>
  <si>
    <t>B15300540002</t>
  </si>
  <si>
    <t>00099021001 DEP.DE CHEQ.AJENOS,RET.DE CAM.,CONCEPTO: COMPENSACION MENSUAL DE COTIZACION,DEP.: FUTURO DE BOLIVIA S.A. AFP , PROCEDENCIA: BANCO DE CREDITO DE BOLIVIA S.A., CHEQUE: 50128, FECHA DE EMISION:16/08/2017</t>
  </si>
  <si>
    <t>B15300560002</t>
  </si>
  <si>
    <t>00099021001 DEP.DE CHEQ.AJENOS,RET.DE CAM.,CONCEPTO: COMPENSACION MENSUAL DE COTIZACION,DEP.: FUTURO DE BOLIVIA S.A. AFP , PROCEDENCIA: BANCO DE CREDITO DE BOLIVIA S.A., CHEQUE: 50127, FECHA DE EMISION:16/08/2017</t>
  </si>
  <si>
    <t>B15300570002</t>
  </si>
  <si>
    <t>00099021001 DEP.DE CHEQ.AJENOS,RET.DE CAM.,CONCEPTO: COMPENSACION MENSUAL DE COTIZACION,DEP.: FUTURO DE BOLIVIA S.A. AFP , PROCEDENCIA: BANCO DE CREDITO DE BOLIVIA S.A., CHEQUE: 50126, FECHA DE EMISION:16/08/2017</t>
  </si>
  <si>
    <t>B15300610002</t>
  </si>
  <si>
    <t>00099021001 DEP.DE CHEQ.AJENOS,RET.DE CAM.,CONCEPTO: COMPENSACION MENSUAL DE COTIZACION,DEP.: FUTURO DE BOLIVIA S.A AFP , PROCEDENCIA: BANCO DE CREDITO DE BOLIVIA S.A., CHEQUE: 50130, FECHA DE EMISION:16/08/2017</t>
  </si>
  <si>
    <t>B15300640002</t>
  </si>
  <si>
    <t>00099021001 DEP.DE CHEQ.AJENOS,RET.DE CAM.,CONCEPTO: COMPENSACION MENSUAL DE COTIZACION,DEP.: FUTURO DE BOLIVIA S.A. AFP , PROCEDENCIA: BANCO DE CREDITO DE BOLIVIA S.A., CHEQUE: 50131, FECHA DE EMISION:16/08/2017</t>
  </si>
  <si>
    <t>B15300660002</t>
  </si>
  <si>
    <t>00099021001 DEP.DE CHEQ.AJENOS,RET.DE CAM.,CONCEPTO: COMPENSACION MENSUAL DE COTIZACION,DEP.: FUTURO DE BOLIVIA S.A. AFP , PROCEDENCIA: BANCO DE CREDITO DE BOLIVIA S.A., CHEQUE: 50132, FECHA DE EMISION:16/08/2017</t>
  </si>
  <si>
    <t>B15300710002</t>
  </si>
  <si>
    <t>00099021001 DEP.DE CHEQ.AJENOS,RET.DE CAM.,CONCEPTO: DEP. POR REVERSION DE FONDOS NO UTILIZADOS,DEP.: SERNAP - TUNARI , PROCEDENCIA: BANCO UNION S.A., CHEQUE: 354, FECHA DE EMISION:18/07/2017</t>
  </si>
  <si>
    <t>B15300740002</t>
  </si>
  <si>
    <t>00086031101 DEP.DE CHEQ.AJENOS,RET.DE CAM.,CONCEPTO: APORTE SEGUN CONVENIO ARIAS INFRAESTRUCTURA,DEP.: ARIAS INFRAESTRUCTURA , PROCEDENCIA: BANCO UNION S.A., CHEQUE: 721, FECHA DE EMISION:31/07/2017</t>
  </si>
  <si>
    <t>B15300770002</t>
  </si>
  <si>
    <t>00086031101 DEP.DE CHEQ.AJENOS,RET.DE CAM.,CONCEPTO: DEP. POR CONCEPTO DE COBRO POR MULTAS PN ANMI IÑAO,DEP.: SERNAP - IÑAO , PROCEDENCIA: BANCO UNION S.A., CHEQUE: 720, FECHA DE EMISION:31/07/2017</t>
  </si>
  <si>
    <t>B15300780002</t>
  </si>
  <si>
    <t>00086031101 DEP.DE CHEQ.AJENOS,RET.DE CAM.,CONCEPTO: DEP. POR COBRO DE MULTAS PN TUNARI,DEP.: EDWIN MAMANI MAMANI , PROCEDENCIA: BANCO UNION S.A., CHEQUE: 355, FECHA DE EMISION:28/07/2017</t>
  </si>
  <si>
    <t>B15300790002</t>
  </si>
  <si>
    <t>00086031101 DEP.DE CHEQ.AJENOS,RET.DE CAM.,CONCEPTO: DEP. POR MULTAS PN TUNARI,DEP.: BENITA SANCHEZ SANCHEZ , PROCEDENCIA: BANCO UNION S.A., CHEQUE: 356, FECHA DE EMISION:28/07/2017</t>
  </si>
  <si>
    <t>B15300850002</t>
  </si>
  <si>
    <t>00222014201 DEP.DE CHEQ.AJENOS,RET.DE CAM.,CONCEPTO: REVERSION,DEP.: INIAF - CENACA , PROCEDENCIA: BANCO UNION S.A., CHEQUE: 935, FECHA DE EMISION:27/07/2017</t>
  </si>
  <si>
    <t>B15300860002</t>
  </si>
  <si>
    <t>00222018010 DEP.DE CHEQ.AJENOS,RET.DE CAM.,CONCEPTO: REVERSION PREV. 677,DEP.: INIAF - CNPSH , PROCEDENCIA: BANCO UNION S.A., CHEQUE: 3143, FECHA DE EMISION:28/07/2017</t>
  </si>
  <si>
    <t>O15299750002</t>
  </si>
  <si>
    <t>00099021001 DEPOSITO DE EFECTIVO, DEPOSITANTE: ASFI - GUTIERREZ YARMILA, CONCEPTO: DEV. FONDOS POR TASAS DE AEROPUERTO, CUENTA DE DEPOSITO: CUENTA UNICA DEL TESORO</t>
  </si>
  <si>
    <t>O15299830002</t>
  </si>
  <si>
    <t>00099021001 DEPOSITO DE EFECTIVO, DEPOSITANTE: ASFI - HENRY JUSTINIANO FERNANDEZ, CONCEPTO: DEVOLUCION DE FONDOS POR ASIGNACION DE PASAJES TERRESTRES, CUENTA DE DEPOSITO: CUENTA UNICA DEL TESORO</t>
  </si>
  <si>
    <t>O15299840002</t>
  </si>
  <si>
    <t>00099021001 DEPOSITO DE EFECTIVO, DEPOSITANTE: VICTORIA SUSANA AVILEZ ROSALES, CONCEPTO: DOBLE PERCEPCION, CUENTA DE DEPOSITO: CUENTA UNICA DEL TESORO</t>
  </si>
  <si>
    <t>O15300180002</t>
  </si>
  <si>
    <t>00015011108 DEPOSITO DE EFECTIVO, DEPOSITANTE: HEBER LUIS LAMAS CUARITA, CONCEPTO: PAGO POR EXCEDENTE DE CONSUMO DE LLAMADAS, CUENTA DE DEPOSITO: CUENTA UNICA DEL TESORO</t>
  </si>
  <si>
    <t>O15300220002</t>
  </si>
  <si>
    <t>00099021001 DEPOSITO DE EFECTIVO, DEPOSITANTE: AMELIA APAZA DE APAZA, CONCEPTO: DEVOLUCION POR CONCEPTO "SENASIR", CUENTA DE DEPOSITO: CUENTA UNICA DEL TESORO</t>
  </si>
  <si>
    <t>O15300820002</t>
  </si>
  <si>
    <t>00015011108 DEPOSITO DE EFECTIVO, DEPOSITANTE: MERCEDES URQUIOLA MENDEZ, CONCEPTO: DEVOLUCION POR EXCESO EN CONSUMO TELEFONICO, CUENTA DE DEPOSITO: CUENTA UNICA DEL TESORO</t>
  </si>
  <si>
    <t>O15300980002</t>
  </si>
  <si>
    <t>00099021001 DEPOSITO DE EFECTIVO, DEPOSITANTE: BRIGADA PARLAMENTARIA DE POTOSI - SABINO RUIZ, CONCEPTO: DEVOLUCION DE SALDOS NO EJECUTADOS, CUENTA DE DEPOSITO: CUENTA UNICA DEL TESORO</t>
  </si>
  <si>
    <t>O15301420002</t>
  </si>
  <si>
    <t>00086068001 DEPOSITO DE EFECTIVO, DEPOSITANTE: JESUS PARAGUAYO, CONCEPTO: DEVOLUCION DE FONDOS DEL TALLER DE INTERCAMBIO DE EXPERIENCIAS, CUENTA DE DEPOSITO: CUENTA UNICA DEL TESORO</t>
  </si>
  <si>
    <t>O15301770002</t>
  </si>
  <si>
    <t>00015011108 DEPOSITO DE EFECTIVO, DEPOSITANTE: ADOLFO MAGBER SORIA LUNA CI:6828738, CONCEPTO: CANCELACIÓN POR EXCESO EN CONSUMO DE TELEFONOS CELULARES, CUENTA DE DEPOSITO: CUENTA UNICA DEL TESORO</t>
  </si>
  <si>
    <t>O15302040002</t>
  </si>
  <si>
    <t>00016078001 DEPOSITO DE EFECTIVO, DEPOSITANTE: CINTIA LETICIA DAZA, CONCEPTO: DEV. POR FONDOS NO EJECUTADOS DE PASAJES Y MAT. DE ESCRITORIO Y PAPEL, CUENTA DE DEPOSITO: CUENTA UNICA DEL TESORO</t>
  </si>
  <si>
    <t>O15302160002</t>
  </si>
  <si>
    <t>00291034101 DEPOSITO DE EFECTIVO, DEPOSITANTE: ADMINISTRADORA BOLIVIANA DE CARRETERAS ABC, CONCEPTO: PREVENTIVO C-31 1962, CUENTA DE DEPOSITO: CUENTA UNICA DEL TESORO</t>
  </si>
  <si>
    <t>O15303000002</t>
  </si>
  <si>
    <t>00292012001 DEPOSITO DE EFECTIVO, DEPOSITANTE: NESTOR PAZ VILLAMOR, CONCEPTO: CONVENIO 012-2016 ENTRE VIAS BOLIVIA Y FEDERACION 1ERO DE MAYO, CUENTA DE DEPOSITO: CUENTA UNICA DEL TESORO</t>
  </si>
  <si>
    <t>O15303010002</t>
  </si>
  <si>
    <t>B15305260002</t>
  </si>
  <si>
    <t>00099021001 DEP.DE CHEQ.AJENOS,RET.DE CAM.,CONCEPTO: PROCESOS COACTIVOS,DEP.: SERVICIO DEPARTAMENTAL DE SALUD CBBA , PROCEDENCIA: BANCO UNION S.A., CHEQUE: 9493, FECHA DE EMISION:26/07/2017</t>
  </si>
  <si>
    <t>B15305290002</t>
  </si>
  <si>
    <t>00099021001 DEP.DE CHEQ.AJENOS,RET.DE CAM.,CONCEPTO: PROCESOS COATIVOS FISCALES,DEP.: SERVICIO DEPARTAMENTAL DE SALUD COCHABAMBA , PROCEDENCIA: BANCO UNION S.A., CHEQUE: 9494, FECHA DE EMISION:26/07/2017</t>
  </si>
  <si>
    <t>O15306160002</t>
  </si>
  <si>
    <t>00201032001 DEPOSITO DE EFECTIVO, DEPOSITANTE: HOSMAR ALEXANDER MIRANDA COPA, CONCEPTO: DEVOLUCION SALARIO ABRIL 2017, CUENTA DE DEPOSITO: CUENTA UNICA DEL TESORO</t>
  </si>
  <si>
    <t>O15306540002</t>
  </si>
  <si>
    <t>00015011108 DEPOSITO DE EFECTIVO, DEPOSITANTE: MILDRED OLIVARES PALENQUE-MIN DE GOBIERNO, CONCEPTO: EXCESO EN CONSUMO DE TELEFONOS CELULARES, CUENTA DE DEPOSITO: CUENTA UNICA DEL TESORO</t>
  </si>
  <si>
    <t>O15307210002</t>
  </si>
  <si>
    <t>00099021001 DEPOSITO DE EFECTIVO, DEPOSITANTE: NICOLAS FERNANDO RAMOS PAIVA, CONCEPTO: DEVOLUCION "" 100 BECAS"", CUENTA DE DEPOSITO: CUENTA UNICA DEL TESORO</t>
  </si>
  <si>
    <t>O15307670002</t>
  </si>
  <si>
    <t>00099021001 DEPOSITO DE EFECTIVO, DEPOSITANTE: MARTIN ESCOBAR FLORES, CONCEPTO: REPOSICION CREDENCIAL INSTITUCIONAL-PGE, CUENTA DE DEPOSITO: CUENTA UNICA DEL TESORO</t>
  </si>
  <si>
    <t>B15311270002</t>
  </si>
  <si>
    <t>00099021001 DEP.DE CHEQ.AJENOS,RET.DE CAM.,CONCEPTO: REEMBOLSO POR BAJAS MEDICAS DE INCAPACIDAD TEMPORAL,DEP.: MINISTERIO DE SALUD , PROCEDENCIA: BANCO UNION S.A., CHEQUE: 23577, FECHA DE EMISION:03/08/2017</t>
  </si>
  <si>
    <t>B15311610002</t>
  </si>
  <si>
    <t>00099021001 DEP.DE CHEQ.AJENOS,RET.DE CAM.,CONCEPTO: QUISPE MAMANI VICTOR EDGAR,DEP.: BANCO UNIÓN S.A. , PROCEDENCIA: BANCO UNION S.A., CHEQUE: 150607, FECHA DE EMISION:21/08/2017</t>
  </si>
  <si>
    <t>B15311640002</t>
  </si>
  <si>
    <t>00099021001 DEP.DE CHEQ.AJENOS,RET.DE CAM.,CONCEPTO: QUISPE MAMANI VICTOR EDGAR,DEP.: BANCO UNIÓN S.A. , PROCEDENCIA: BANCO UNION S.A., CHEQUE: 150606, FECHA DE EMISION:21/08/2017</t>
  </si>
  <si>
    <t>B15311660002</t>
  </si>
  <si>
    <t>00099021001 DEP.DE CHEQ.AJENOS,RET.DE CAM.,CONCEPTO: QUISPE MAMANI VICTOR EDGAR,DEP.: BANCO UNIÓN S.A. , PROCEDENCIA: BANCO UNION S.A., CHEQUE: 150605, FECHA DE EMISION:21/08/2017</t>
  </si>
  <si>
    <t>B15311720002</t>
  </si>
  <si>
    <t>00234014202 DEP.DE CHEQ.AJENOS,RET.DE CAM.,CONCEPTO: DEVOLUCION AL C-31 N° 538, PARTIDA N° 851,DEP.: FERNANDEZ GIRON HUGO , PROCEDENCIA: BANCO UNION S.A., CHEQUE: 217, FECHA DE EMISION:11/08/2017</t>
  </si>
  <si>
    <t>B15311990002</t>
  </si>
  <si>
    <t>00130012002 DEP.DE CHEQ.AJENOS,RET.DE CAM.,CONCEPTO: PAGO INCAPACIDAD TEMPORAL DEL PERSONAL FOFIM CORRESPONDIENTE MESES MARZO ABRIL 2017,DEP.: CAJA DE SALUD DE CAMINOS Y R.A. , PROCEDENCIA: BANCO UNION S.A., CHEQUE: 8060, FECHA DE EMISION:16/08/2017</t>
  </si>
  <si>
    <t>B15312000002</t>
  </si>
  <si>
    <t>00130012002 DEP.DE CHEQ.AJENOS,RET.DE CAM.,CONCEPTO: PAGO INCAPACIDAD TEMPORAL DEL PERSONAL FOFIM CORRESPONDIENTE DE MESES MAYO JUNIO 2017,DEP.: CAJA DE SALUD DE CAMINOS Y R.A. , PROCEDENCIA: BANCO UNION S.A., CHEQUE: 8061, FECHA DE EMISION:16/08/2017</t>
  </si>
  <si>
    <t>O15310980002</t>
  </si>
  <si>
    <t>O15311340002</t>
  </si>
  <si>
    <t>00512012001 DEPOSITO DE EFECTIVO, DEPOSITANTE: KRELIA BORJA CALVO, CONCEPTO: DEVOLUCION DE PAGO DE REFRIGERIO, CUENTA DE DEPOSITO: CUENTA UNICA DEL TESORO</t>
  </si>
  <si>
    <t>O15311590002</t>
  </si>
  <si>
    <t>00099021001 DEPOSITO DE EFECTIVO, DEPOSITANTE: MARCELINA MAMANI, CONCEPTO: DEVOLUCION POR CONCEPTO DE JUBILACION, CUENTA DE DEPOSITO: CUENTA UNICA DEL TESORO</t>
  </si>
  <si>
    <t>O15311800002</t>
  </si>
  <si>
    <t>00099021001 DEPOSITO DE EFECTIVO, DEPOSITANTE: FELIX ASTURIZAGA MIRANDA, CONCEPTO: DOBLE PERCEPCIÓN, CUENTA DE DEPOSITO: CUENTA UNICA DEL TESORO</t>
  </si>
  <si>
    <t>O15312280002</t>
  </si>
  <si>
    <t>00010011101 DEPOSITO DE EFECTIVO, DEPOSITANTE: ALIANZA COMPAÑIA DE SEGUROS, CONCEPTO: DEVOLUCION DE POLIZA DE MUNDISALUD N° 27007891, CUENTA DE DEPOSITO: CUENTA UNICA DEL TESORO</t>
  </si>
  <si>
    <t>O15312310002</t>
  </si>
  <si>
    <t>00099021001 DEPOSITO DE EFECTIVO, DEPOSITANTE: ELEUTERIO RENJIFO CONDORI, CONCEPTO: DEVOLUCION DE DOBLE PERCEPCION, CUENTA DE DEPOSITO: CUENTA UNICA DEL TESORO</t>
  </si>
  <si>
    <t>O15312330002</t>
  </si>
  <si>
    <t>00015011108 DEPOSITO DE EFECTIVO, DEPOSITANTE: JOSE LUIS QUIROGA ALTAMIRANO, CONCEPTO: DEVOLUCION EXCESO DE CONSUMO TELEFONICO, CUENTA DE DEPOSITO: CUENTA UNICA DEL TESORO</t>
  </si>
  <si>
    <t>O15313070002</t>
  </si>
  <si>
    <t>00099021001 DEPOSITO DE EFECTIVO, DEPOSITANTE: RAUL RINALDO PINTO TRIBEÑO, CONCEPTO: MULTA ESTABLECIDA EN LA RESOLUCION ADMINISTRATIVA SUAMARIANTE ATT-DJ-RA-SUM 0008/2011, CUENTA DE DEPOSITO: CUENTA UNICA DEL TESORO</t>
  </si>
  <si>
    <t>O15313400002</t>
  </si>
  <si>
    <t>00015011108 DEPOSITO DE EFECTIVO, DEPOSITANTE: ADRIAN A. MAGUEÑO GORDILLO, CONCEPTO: EXCESO EN CONSUMO TELEFONO CELULAR, CUENTA DE DEPOSITO: CUENTA UNICA DEL TESORO</t>
  </si>
  <si>
    <t>O15313680002</t>
  </si>
  <si>
    <t>00015011108 DEPOSITO DE EFECTIVO, DEPOSITANTE: RAMIRO ANTONIO SOTOMAYOR MURILLO, CONCEPTO: PAGO EXCESO DE LLAMADAS, CUENTA DE DEPOSITO: CUENTA UNICA DEL TESORO</t>
  </si>
  <si>
    <t>O15313990002</t>
  </si>
  <si>
    <t>00099021001 DEPOSITO DE EFECTIVO, DEPOSITANTE: JORGE HUGO PEREZ ESCOBAR, CONCEPTO: REVERSION PARCIAL, CUENTA DE DEPOSITO: CUENTA UNICA DEL TESORO</t>
  </si>
  <si>
    <t>O15314010002</t>
  </si>
  <si>
    <t>00015011108 DEPOSITO DE EFECTIVO, DEPOSITANTE: MARIO ERWIN MEDINA ORDOÑEZ, CONCEPTO: EXCESO EN CONSUMO DE TELEFONOS CELULARES, CUENTA DE DEPOSITO: CUENTA UNICA DEL TESORO</t>
  </si>
  <si>
    <t>O15314170002</t>
  </si>
  <si>
    <t>00292012001 DEPOSITO DE EFECTIVO, DEPOSITANTE: NESTOR PAZ VILLAMOR, CONCEPTO: CONVENIO 012-2016 ENTRE VIAS BOLIVIA Y FEDERACION, CUENTA DE DEPOSITO: CUENTA UNICA DEL TESORO</t>
  </si>
  <si>
    <t>O15314210002</t>
  </si>
  <si>
    <t>O15314220002</t>
  </si>
  <si>
    <t>O15314230002</t>
  </si>
  <si>
    <t>O15314250002</t>
  </si>
  <si>
    <t>B15316320002</t>
  </si>
  <si>
    <t>00099021001 DEP.DE CHEQ.AJENOS,RET.DE CAM.,CONCEPTO: PAGO IMCAPACIDADES TEMPORALES (REEMBOLSO) MINISTERIO DE ECONOMIA FINANZAS PUBLICAS,DEP.: CAJA NACIONAL DE SALUD , PROCEDENCIA: BANCO UNION S.A., CHEQUE: 13725, FECHA DE EMISION:22/08/2017</t>
  </si>
  <si>
    <t>B15316350002</t>
  </si>
  <si>
    <t>00099021001 DEP.DE CHEQ.AJENOS,RET.DE CAM.,CONCEPTO: PAGO INCAPACIDADES TEMPORALES (REEMBOLSO) MINISTERIO DE ECONOMIA FINANZAS PUBLICAS,DEP.: CAJA NACIONAL DE SALUD , PROCEDENCIA: BANCO UNION S.A., CHEQUE: 13726, FECHA DE EMISION:22/08/2017</t>
  </si>
  <si>
    <t>B15316360002</t>
  </si>
  <si>
    <t>00099021001 DEP.DE CHEQ.AJENOS,RET.DE CAM.,CONCEPTO: PAGO INCAPACIDADES TEMPORALES (REEMBOLSO) MINISTERIO DE ECONOMIA FINANZAS PUBLICAS,DEP.: CAJA NACIONAL DE SALUD , PROCEDENCIA: BANCO UNION S.A., CHEQUE: 13727, FECHA DE EMISION:22/08/2017</t>
  </si>
  <si>
    <t>B15316390002</t>
  </si>
  <si>
    <t>00099021001 DEP.DE CHEQ.AJENOS,RET.DE CAM.,CONCEPTO: PAGO INCAPACIDADES TEMPORALES (REEMBOLSO) MINISTERIO DE ECONOMIA FINANZAS PUBLICAS,DEP.: CAJA NACIONAL DE SALUD , PROCEDENCIA: BANCO UNION S.A., CHEQUE: 13731, FECHA DE EMISION:22/08/2017</t>
  </si>
  <si>
    <t>B15316400002</t>
  </si>
  <si>
    <t>00099021001 DEP.DE CHEQ.AJENOS,RET.DE CAM.,CONCEPTO: PAGO INCAPACIDADES TEMPORALES (REEMBOLSO) MINISTERIO DE ECONOMIA FINANZAS PUBLICAS,DEP.: CAJA NACIONAL DE SALUD , PROCEDENCIA: BANCO UNION S.A., CHEQUE: 13732, FECHA DE EMISION:22/08/2017</t>
  </si>
  <si>
    <t>B15316470002</t>
  </si>
  <si>
    <t>00099021001 DEP.DE CHEQ.AJENOS,RET.DE CAM.,CONCEPTO: PAGO INCAPACIDADES TEMPORALES (REEMBOLSO) MINISTERIO DE ECONOMIA FINANZAS PUBLICAS,DEP.: CAJA NACIONAL DE SALUD , PROCEDENCIA: BANCO UNION S.A., CHEQUE: 13733, FECHA DE EMISION:22/08/2017</t>
  </si>
  <si>
    <t>B15316510002</t>
  </si>
  <si>
    <t>00099021001 DEP.DE CHEQ.AJENOS,RET.DE CAM.,CONCEPTO: CECILIA FERRUFINO SERRANO,DEP.: BANCO UNION S.A , PROCEDENCIA: BANCO UNION S.A., CHEQUE: 150610, FECHA DE EMISION:22/08/2017</t>
  </si>
  <si>
    <t>B15317450002</t>
  </si>
  <si>
    <t>00070011102 DEP.DE CHEQ.AJENOS,RET.DE CAM.,CONCEPTO: DEVOLUCION DE EXAMEN PREOCUPACIONAL SRA. OLGA APAZA ALEJO,DEP.: MTEPS , PROCEDENCIA: BANCO UNION S.A., CHEQUE: 8335, FECHA DE EMISION:21/08/2017</t>
  </si>
  <si>
    <t>B15317480002</t>
  </si>
  <si>
    <t>00070011102 DEP.DE CHEQ.AJENOS,RET.DE CAM.,CONCEPTO: DEMASIA DE IMPUESTOS MES DE JULIO,DEP.: MTEPS , PROCEDENCIA: BANCO UNION S.A., CHEQUE: 8327, FECHA DE EMISION:21/08/2017</t>
  </si>
  <si>
    <t>B15317510002</t>
  </si>
  <si>
    <t>00070011102 DEP.DE CHEQ.AJENOS,RET.DE CAM.,CONCEPTO: DEPOSITÓ POR FACTURA SABSA,DEP.: MTEPS , PROCEDENCIA: BANCO UNION S.A., CHEQUE: 8333, FECHA DE EMISION:21/08/2017</t>
  </si>
  <si>
    <t>O15315900002</t>
  </si>
  <si>
    <t>00099021001 DEPOSITO DE EFECTIVO, DEPOSITANTE: RUBEN MARCA LLUSCO, CONCEPTO: POR CONCEPTO DE CONSUMO DE COMBUSTIBLE CORRESPONDIENTE A MES DE JULIO, CUENTA DE DEPOSITO: CUENTA UNICA DEL TESORO</t>
  </si>
  <si>
    <t>O15316340002</t>
  </si>
  <si>
    <t>00041048002 DEPOSITO DE EFECTIVO, DEPOSITANTE: TENORIO CALLE GROVER, CONCEPTO: DEP LIB 00041048002, POR SERVICIOS PRESTADOS U.I.T, CUENTA DE DEPOSITO: CUENTA UNICA DEL TESORO</t>
  </si>
  <si>
    <t>O15316670002</t>
  </si>
  <si>
    <t>00086031101 DEPOSITO DE EFECTIVO, DEPOSITANTE: SERNAP-COTAPATA, CONCEPTO: POR CONCEPTO DE INGRESOS DE SERVICIOS HIGIENICOS MES JULIO, CUENTA DE DEPOSITO: CUENTA UNICA DEL TESORO</t>
  </si>
  <si>
    <t>O15316680002</t>
  </si>
  <si>
    <t>00086031101 DEPOSITO DE EFECTIVO, DEPOSITANTE: SERNAP-COTAPATA, CONCEPTO: POR CONCEPTO DE INGRESOS DE SERVICIOS HIGIENICOS MES JUNIO, CUENTA DE DEPOSITO: CUENTA UNICA DEL TESORO</t>
  </si>
  <si>
    <t>O15316740002</t>
  </si>
  <si>
    <t>00582012002 DEPOSITO DE EFECTIVO, DEPOSITANTE: EMPRESA BOLIVIANA DE ALMENDRA Y DERIVADOS - EBA, CONCEPTO: DEVOLUCION REFRIGERIO NO RECOGIDO SEGUN NUR I / 2017 - 08548, CUENTA DE DEPOSITO: CUENTA UNICA DEL TESORO</t>
  </si>
  <si>
    <t>O15316790002</t>
  </si>
  <si>
    <t>00099021001 DEPOSITO DE EFECTIVO, DEPOSITANTE: FELIX FERNANDO LAURA QUIA, CONCEPTO: RECURSOS NO EJECUTADOS, CUENTA DE DEPOSITO: CUENTA UNICA DEL TESORO</t>
  </si>
  <si>
    <t>O15316960002</t>
  </si>
  <si>
    <t>00099021001 DEPOSITO DE EFECTIVO, DEPOSITANTE: GLORIA ROXANA LAURA CALVIMONTES, CONCEPTO: DOBLE PERCEPCION, CUENTA DE DEPOSITO: CUENTA UNICA DEL TESORO</t>
  </si>
  <si>
    <t>O15317160002</t>
  </si>
  <si>
    <t>00099021001 DEPOSITO DE EFECTIVO, DEPOSITANTE: CHIJO MOLLERICONA MAXIMO, CONCEPTO: DEVOLUCIÓN REFRIGERIO JUNIO 2017, SEGURIDAD FISICA, CUENTA DE DEPOSITO: CUENTA UNICA DEL TESORO</t>
  </si>
  <si>
    <t>O15317190002</t>
  </si>
  <si>
    <t>00099021001 DEPOSITO DE EFECTIVO, DEPOSITANTE: SARAVIA FLORES ROSENDO, CONCEPTO: DEVOLUCIÓN REFRIGERIO JUNIO/2017 SEGURIDAD FÍSICA, CUENTA DE DEPOSITO: CUENTA UNICA DEL TESORO</t>
  </si>
  <si>
    <t>O15317200002</t>
  </si>
  <si>
    <t>00099021001 DEPOSITO DE EFECTIVO, DEPOSITANTE: ERICK ELVIS ALCOCER GOYZUETA, CONCEPTO: DEVOLUCIÓN REFRIGERIO JUNIO 2017, SEGURIDAD FÍSICA, CUENTA DE DEPOSITO: CUENTA UNICA DEL TESORO</t>
  </si>
  <si>
    <t>O15317790002</t>
  </si>
  <si>
    <t>00099021001 DEPOSITO DE EFECTIVO, DEPOSITANTE: DANIEL ALBERTO CESPEDES FUENTES, CONCEPTO: DEPÖSITO REVERSION DE VIATICOS DEL EJERCITO POR UN DIA, CUENTA DE DEPOSITO: CUENTA UNICA DEL TESORO</t>
  </si>
  <si>
    <t>O15318300002</t>
  </si>
  <si>
    <t>00099021001 DEPOSITO DE EFECTIVO, DEPOSITANTE: CARLOS GUALBERTO FARFAN BURGOA, CONCEPTO: DOBLE PERCEPCION, CUENTA DE DEPOSITO: CUENTA UNICA DEL TESORO</t>
  </si>
  <si>
    <t>O15318490002</t>
  </si>
  <si>
    <t>00099021001 DEPOSITO DE EFECTIVO, DEPOSITANTE: CINTIA MARGARITA PACHECO BUSTILLO, CONCEPTO: DOBLE PERCEPCION, CUENTA DE DEPOSITO: CUENTA UNICA DEL TESORO</t>
  </si>
  <si>
    <t>B15320360002</t>
  </si>
  <si>
    <t>00292012001 DEP.DE CHEQ.AJENOS,RET.DE CAM.,CONCEPTO: DEVOLUCIÓN DE DEPÓSITO ERRÓNEO VIAS BOLIVIA,DEP.: LACTEOSBOL , PROCEDENCIA: BANCO UNION S.A., CHEQUE: 4562, FECHA DE EMISION:15/08/2017</t>
  </si>
  <si>
    <t>B15320370002</t>
  </si>
  <si>
    <t>00052014102 DEP.DE CHEQ.AJENOS,RET.DE CAM.,CONCEPTO: TRANSFERENCIA DE RECURSOS PARA EL CIERRE DE CUENTAS FISCALES,DEP.: MINISTERIO DE CULTURAS Y TURISMO , PROCEDENCIA: BANCO UNION S.A., CHEQUE: 341, FECHA DE EMISION:22/08/2017</t>
  </si>
  <si>
    <t>B15320420002</t>
  </si>
  <si>
    <t>00526012001 DEP.DE CHEQ.AJENOS,RET.DE CAM.,CONCEPTO: DEP. DE SALDOS NO UTILIZADOS EN FAV-BTV PARA LA REVERSION DE PREVENTIVOS,DEP.: BOLIVIA TV , PROCEDENCIA: BANCO UNION S.A., CHEQUE: 15906, FECHA DE EMISION:18/08/2017</t>
  </si>
  <si>
    <t>B15321400002</t>
  </si>
  <si>
    <t>00041044201 DEP.DE CHEQ.AJENOS,RET.DE CAM.,CONCEPTO: DEVOLUCIÓN DE SALDOS NO EJECUTADOS UNION EUROPEA,DEP.: MDP Y EP - PRO BOLIVIA , PROCEDENCIA: BANCO UNION S.A., CHEQUE: 372, FECHA DE EMISION:22/08/2017</t>
  </si>
  <si>
    <t>B15321420002</t>
  </si>
  <si>
    <t>00041044201 DEP.DE CHEQ.AJENOS,RET.DE CAM.,CONCEPTO: DEVOLUCIÓN DE SALDOS NO EJECUTADOS UNION EUROPEA,DEP.: MDP Y EP - PRO BOLIVIA , PROCEDENCIA: BANCO UNION S.A., CHEQUE: 373, FECHA DE EMISION:22/08/2017</t>
  </si>
  <si>
    <t>B15321630002</t>
  </si>
  <si>
    <t>00291034101 DEP.DE CHEQ.AJENOS,RET.DE CAM.,CONCEPTO: PREVENTIVO C-31 1962,DEP.: ADMINISTRADORA BOLIVIANA DE CARRETERAS ABC , PROCEDENCIA: BANCO UNION S.A., CHEQUE: 3454, FECHA DE EMISION:15/08/2017</t>
  </si>
  <si>
    <t>B15321710002</t>
  </si>
  <si>
    <t>00099021001 DEP.DE CHEQ.AJENOS,RET.DE CAM.,CONCEPTO: DEVOLUCIÓN POR SALDO NO EJECUTADO FAEA 2015,DEP.: MINISTERIO DE EDUCACIÓN , PROCEDENCIA: BANCO UNION S.A., CHEQUE: 21083, FECHA DE EMISION:17/08/2017</t>
  </si>
  <si>
    <t>O15320500002</t>
  </si>
  <si>
    <t>00015011108 DEPOSITO DE EFECTIVO, DEPOSITANTE: MAGALY ESPINOZA CUELLAR, CONCEPTO: DEVOLUCION DE EXCESO DE LLAMADAS, CUENTA DE DEPOSITO: CUENTA UNICA DEL TESORO</t>
  </si>
  <si>
    <t>O15320530002</t>
  </si>
  <si>
    <t>00099021001 DEPOSITO DE EFECTIVO, DEPOSITANTE: ALBERTO ALEJANDRO DE LA GALVEZ MURILLO CAMBEROS, CONCEPTO: DOBLE PERCEPCION, CUENTA DE DEPOSITO: CUENTA UNICA DEL TESORO</t>
  </si>
  <si>
    <t>O15320700002</t>
  </si>
  <si>
    <t>00099021001 DEPOSITO DE EFECTIVO, DEPOSITANTE: POLICARPIO MACHACA ESTRADA, CONCEPTO: DEVOLUCION DE DOBLE PERCEPCION, CUENTA DE DEPOSITO: CUENTA UNICA DEL TESORO</t>
  </si>
  <si>
    <t>O15321730002</t>
  </si>
  <si>
    <t>00099021001 DEPOSITO DE EFECTIVO, DEPOSITANTE: JUAN HERNAN ARNEZ RIOS, CONCEPTO: DOBLE PERCEPCION, CUENTA DE DEPOSITO: CUENTA UNICA DEL TESORO</t>
  </si>
  <si>
    <t>O15321770002</t>
  </si>
  <si>
    <t>00015011108 DEPOSITO DE EFECTIVO, DEPOSITANTE: JULIO JHONATAN COLQUE ALCON - MIN DE GOBIERNO, CONCEPTO: SOLICITUD DE CANCELACIÓN POR EXCESO EN CONSUMO DE TELEFONOS CELULARES, CUENTA DE DEPOSITO: CUENTA UNICA DEL TESORO</t>
  </si>
  <si>
    <t>O15322190002</t>
  </si>
  <si>
    <t>00099021001 DEPOSITO DE EFECTIVO, DEPOSITANTE: ASFI - NELLY TINTAYA MAQUERA, CONCEPTO: DEVOLUCION POR ASIGNACION DE VIATICOS, CUENTA DE DEPOSITO: CUENTA UNICA DEL TESORO</t>
  </si>
  <si>
    <t>O15322300002</t>
  </si>
  <si>
    <t>00099021001 DEPOSITO DE EFECTIVO, DEPOSITANTE: ASFI - FERRUFINO MARTIN, CONCEPTO: DEVOLUCION POR TASAS DE AEROPUERTO, CUENTA DE DEPOSITO: CUENTA UNICA DEL TESORO</t>
  </si>
  <si>
    <t>O15322310002</t>
  </si>
  <si>
    <t>00099021001 DEPOSITO DE EFECTIVO, DEPOSITANTE: RA-5 "VERGARA", CONCEPTO: RETENCION DEL AGUA DE JULIO/2017 DE RA-5 "VERGARA", CUENTA DE DEPOSITO: CUENTA UNICA DEL TESORO</t>
  </si>
  <si>
    <t>O15322600002</t>
  </si>
  <si>
    <t>00015011108 DEPOSITO DE EFECTIVO, DEPOSITANTE: ALDO GARCIA BALDERRAMA, CONCEPTO: CANCELACION POR EXCESOS EN CONSUMO DE TELEFONO, CUENTA DE DEPOSITO: CUENTA UNICA DEL TESORO</t>
  </si>
  <si>
    <t>O15322760002</t>
  </si>
  <si>
    <t>00099021001 DEPOSITO DE EFECTIVO, DEPOSITANTE: WILMER QUISPE QUISPE, CONCEPTO: REVERSION POR SALDOS FALTANTES, CUENTA DE DEPOSITO: CUENTA UNICA DEL TESORO</t>
  </si>
  <si>
    <t>O15322800002</t>
  </si>
  <si>
    <t>00015011108 DEPOSITO DE EFECTIVO, DEPOSITANTE: MIN DE GOBIERNO, CONCEPTO: SALDO, CUENTA DE DEPOSITO: CUENTA UNICA DEL TESORO</t>
  </si>
  <si>
    <t>B15325340002</t>
  </si>
  <si>
    <t>00222018010 DEP.DE CHEQ.AJENOS,RET.DE CAM.,CONCEPTO: REVERSIÓN,DEP.: INIAF MONTERO , PROCEDENCIA: BANCO UNION S.A., CHEQUE: 2210, FECHA DE EMISION:28/07/2017</t>
  </si>
  <si>
    <t>B15325460002</t>
  </si>
  <si>
    <t>00222018010 DEP.DE CHEQ.AJENOS,RET.DE CAM.,CONCEPTO: REVERSIÓN C-31 408,DEP.: INIAF POTOSI , PROCEDENCIA: BANCO UNION S.A., CHEQUE: 2174, FECHA DE EMISION:31/07/2017</t>
  </si>
  <si>
    <t>B15325490002</t>
  </si>
  <si>
    <t>00099021001 DEP.DE CHEQ.AJENOS,RET.DE CAM.,CONCEPTO: PAGO INCAPACIDADES TEMPORALES (REEMBOLSO) MINISTERIO DE ECONOMIA FINANZAS PUBLICAS,DEP.: CAJA NACIONAL DE SALUD , PROCEDENCIA: BANCO UNION S.A., CHEQUE: 13704, FECHA DE EMISION:24/08/2017</t>
  </si>
  <si>
    <t>B15325520002</t>
  </si>
  <si>
    <t>00099021001 DEP.DE CHEQ.AJENOS,RET.DE CAM.,CONCEPTO: PAGO INCAPACIDADES TEMPORALES (REEMBOLSO) MINISTERIO DE ECONOMIA FINANZAS PUBLICAS,DEP.: CAJA NACIONAL DE SALUD , PROCEDENCIA: BANCO UNION S.A., CHEQUE: 13705, FECHA DE EMISION:24/08/2017</t>
  </si>
  <si>
    <t>B15325570002</t>
  </si>
  <si>
    <t>00099021001 DEP.DE CHEQ.AJENOS,RET.DE CAM.,CONCEPTO: PAGO INCAPACIDADES TEMPORALES (REEMBOLSO) MINISTERIO DE ECONOMIA FINANZAS PUBLICAS,DEP.: CAJA NACIONAL DE SALUD , PROCEDENCIA: BANCO UNION S.A., CHEQUE: 13706, FECHA DE EMISION:24/08/2017</t>
  </si>
  <si>
    <t>B15325620002</t>
  </si>
  <si>
    <t>00099021001 DEP.DE CHEQ.AJENOS,RET.DE CAM.,CONCEPTO: PAGO INCAPACIDADES TEMPORALES (REEMBOLSO) MINISTERIO DE ECONOMIA FINANZAS PUBLICAS,DEP.: CAJA NACIONAL DE SALUD , PROCEDENCIA: BANCO UNION S.A., CHEQUE: 13707, FECHA DE EMISION:24/08/2017</t>
  </si>
  <si>
    <t>B15325670002</t>
  </si>
  <si>
    <t>00099021001 DEP.DE CHEQ.AJENOS,RET.DE CAM.,CONCEPTO: PAGO INCAPACIDADES TEMPORALES (REEMBOLSO) MINISTERIO DE ECONOMIA FINANZAS PUBLICAS,DEP.: CAJA NACIONAL DE SALUD , PROCEDENCIA: BANCO UNION S.A., CHEQUE: 13710, FECHA DE EMISION:24/08/2017</t>
  </si>
  <si>
    <t>B15325710002</t>
  </si>
  <si>
    <t>00099021001 DEP.DE CHEQ.AJENOS,RET.DE CAM.,CONCEPTO: PAGO INCAPACIDADES TEMPORALES (REEMBOLSO) MINISTERIO DE ECONOMIA FINANZAS PUBLICAS,DEP.: CAJA NACIONAL DE SALUD , PROCEDENCIA: BANCO UNION S.A., CHEQUE: 13722, FECHA DE EMISION:24/08/2017</t>
  </si>
  <si>
    <t>B15325750002</t>
  </si>
  <si>
    <t>00099021001 DEP.DE CHEQ.AJENOS,RET.DE CAM.,CONCEPTO: PAGO INCAPACIDADES TEMPORALES (REEMBOLSO) MINISTERIO DE ECONOMIA FINANZAS PUBLICAS,DEP.: CAJA NACIONAL DE SALUD , PROCEDENCIA: BANCO UNION S.A., CHEQUE: 13723, FECHA DE EMISION:24/08/2017</t>
  </si>
  <si>
    <t>B15325800002</t>
  </si>
  <si>
    <t>00099021001 DEP.DE CHEQ.AJENOS,RET.DE CAM.,CONCEPTO: PAGO INCAPACIDADES TEMPORALES (REEMBOLSO) MINISTERIO DE ECONOMIA FINANZAS PUBLICAS,DEP.: CAJA NACIONAL DE SALUD , PROCEDENCIA: BANCO UNION S.A., CHEQUE: 13724, FECHA DE EMISION:24/08/2017</t>
  </si>
  <si>
    <t>B15325920002</t>
  </si>
  <si>
    <t>00046021107 DEP.DE CHEQ.AJENOS,RET.DE CAM.,CONCEPTO: PAGO DE SUELDOS,DEP.: MINISTERIO DE SALUD , PROCEDENCIA: BANCO UNION S.A., CHEQUE: 12209, FECHA DE EMISION:22/08/2017</t>
  </si>
  <si>
    <t>B15326000002</t>
  </si>
  <si>
    <t>00130012001 DEP.DE CHEQ.AJENOS,RET.DE CAM.,CONCEPTO: PAGO DE CAPITAL CUOTA # 91,DEP.: COMERMIN , PROCEDENCIA: BANCO MERCANTIL SANTA CRUZ SA., CHEQUE: 7585, FECHA DE EMISION:23/08/2017</t>
  </si>
  <si>
    <t>B15326020002</t>
  </si>
  <si>
    <t>00130012001 DEP.DE CHEQ.AJENOS,RET.DE CAM.,CONCEPTO: PAGO DE INTERES ORDINARIO CUOTA 91,DEP.: COMERMIN , PROCEDENCIA: BANCO MERCANTIL SANTA CRUZ SA., CHEQUE: 7586, FECHA DE EMISION:23/08/2017</t>
  </si>
  <si>
    <t>O15325100002</t>
  </si>
  <si>
    <t>00099021001 DEPOSITO DE EFECTIVO, DEPOSITANTE: JUAN JOSE LOPEZ MAMANI, CONCEPTO: TRAMITE ADMINISTRATIVO, CUENTA DE DEPOSITO: CUENTA UNICA DEL TESORO</t>
  </si>
  <si>
    <t>O15325250002</t>
  </si>
  <si>
    <t>00099021001 DEPOSITO DE EFECTIVO, DEPOSITANTE: MARTHA CRUZ AVALOS, CONCEPTO: DEVOLUCIÓN DE PAGO UNICO, CUENTA DE DEPOSITO: CUENTA UNICA DEL TESORO</t>
  </si>
  <si>
    <t>O15325590002</t>
  </si>
  <si>
    <t>00099021001 DEPOSITO DE EFECTIVO, DEPOSITANTE: MAURICIO LINO QUENTA MAMANI, CONCEPTO: DEVOLUCION POR CONCEPTO DE REGULARIZACION DE APORTES, CUENTA DE DEPOSITO: CUENTA UNICA DEL TESORO</t>
  </si>
  <si>
    <t>O15326330002</t>
  </si>
  <si>
    <t>00099021001 DEPOSITO DE EFECTIVO, DEPOSITANTE: LIDIA SALGADO VDA DE QUEVEDO, CONCEPTO: DEVOLUCION DEL PAGO UNICO SEGUN DS 822 FELIX QUEVEDO MAMANI, CUENTA DE DEPOSITO: CUENTA UNICA DEL TESORO</t>
  </si>
  <si>
    <t>O15327490002</t>
  </si>
  <si>
    <t>00099021001 DEPOSITO DE EFECTIVO, DEPOSITANTE: DANIELA MEILIN GONZALEZ MILLARES, CONCEPTO: DEVOLUCION PAGO EN DEMASIA REFRIGERIO, CUENTA DE DEPOSITO: CUENTA UNICA DEL TESORO</t>
  </si>
  <si>
    <t>O15330160002</t>
  </si>
  <si>
    <t>00099021001 DEPOSITO DE EFECTIVO, DEPOSITANTE: JULIO NAVIA INTURIAS, CONCEPTO: DOBLE PERCEPCIÓN, CUENTA DE DEPOSITO: CUENTA UNICA DEL TESORO</t>
  </si>
  <si>
    <t>O15331390002</t>
  </si>
  <si>
    <t>00099021001 DEPOSITO DE EFECTIVO, DEPOSITANTE: SONIA JUANA LIMA VDA. VERA, CONCEPTO: SENASIR-COBRO INDEBIDO N° 010/20/2017, CUENTA DE DEPOSITO: CUENTA UNICA DEL TESORO</t>
  </si>
  <si>
    <t>O15331510002</t>
  </si>
  <si>
    <t>00099021001 DEPOSITO DE EFECTIVO, DEPOSITANTE: JUAN PABLO SARMIENTO MICHEL, CONCEPTO: DEVOLUCION MONTO ""100 BECAS"", CUENTA DE DEPOSITO: CUENTA UNICA DEL TESORO</t>
  </si>
  <si>
    <t>O15333120002</t>
  </si>
  <si>
    <t>00586019203 DEPOSITO DE EFECTIVO, DEPOSITANTE: CARLA DANITZA MARIÑO ESPINOZA-EASBA, CONCEPTO: DEVOLUCION DE FONDOS EN AVANCE (700), CUENTA DE DEPOSITO: CUENTA UNICA DEL TESORO</t>
  </si>
  <si>
    <t>O15333170002</t>
  </si>
  <si>
    <t>00586019203 DEPOSITO DE EFECTIVO, DEPOSITANTE: CARLA DANITZA MARIÑO ESPINOZA-EASBA, CONCEPTO: DEVOLUCION DE FONDOS EN AVANCE (699), CUENTA DE DEPOSITO: CUENTA UNICA DEL TESORO</t>
  </si>
  <si>
    <t>O15333460002</t>
  </si>
  <si>
    <t>00099021001 DEPOSITO DE EFECTIVO, DEPOSITANTE: MOISES GUALBERTO CARRETERO MENDOZA, CONCEPTO: DEVOLUCION DE FONDOS SEGUN INFORME DE AUDITORIA, CUENTA DE DEPOSITO: CUENTA UNICA DEL TESORO</t>
  </si>
  <si>
    <t>O15333500002</t>
  </si>
  <si>
    <t>O15333510002</t>
  </si>
  <si>
    <t>O15333540002</t>
  </si>
  <si>
    <t>O15333560002</t>
  </si>
  <si>
    <t>O15334020002</t>
  </si>
  <si>
    <t>00099021001 DEPOSITO DE EFECTIVO, DEPOSITANTE: JAVIER RODRIGUEZ ARTEAGA - FUND BRIG MED CUBANA, CONCEPTO: DEVOLUCIÓN POR CONCEPTO DE TASAS MES JULIO, CUENTA DE DEPOSITO: CUENTA UNICA DEL TESORO</t>
  </si>
  <si>
    <t>B15336110002</t>
  </si>
  <si>
    <t>00086038003 DEP.DE CHEQ.AJENOS,RET.DE CAM.,CONCEPTO: DEPÓSITO POR 3ER DESEMBOLSO GESTIÓN 2017 - FUNDESNAP,DEP.: FUNDESNAP , PROCEDENCIA: BANCO UNION S.A., CHEQUE: 163, FECHA DE EMISION:28/08/2017</t>
  </si>
  <si>
    <t>B15336120002</t>
  </si>
  <si>
    <t>00086038003 DEP.DE CHEQ.AJENOS,RET.DE CAM.,CONCEPTO: DEPÓSITO POR 3ER DESEMBOLSO GESTIÓN 2017 - FUNDESNAP,DEP.: FUNDESNAP , PROCEDENCIA: BANCO UNION S.A., CHEQUE: 914, FECHA DE EMISION:28/08/2017</t>
  </si>
  <si>
    <t>B15336130002</t>
  </si>
  <si>
    <t>00086038003 DEP.DE CHEQ.AJENOS,RET.DE CAM.,CONCEPTO: DEPÓSITO POR 3ER DESEMBOLSO GESTIÓN 2017 - FUNDESNAP,DEP.: FUNDESNAP , PROCEDENCIA: BANCO UNION S.A., CHEQUE: 916, FECHA DE EMISION:28/08/2017</t>
  </si>
  <si>
    <t>B15336200002</t>
  </si>
  <si>
    <t>00099021001 DEP.DE CHEQ.AJENOS,RET.DE CAM.,CONCEPTO: REEMBOLSO SUBSIDIO INCAPACIDAD TEMPORAL,DEP.: CONTRALORIA GENERAL DEL ESTADO , PROCEDENCIA: BANCO UNION S.A., CHEQUE: 5244, FECHA DE EMISION:18/08/2017</t>
  </si>
  <si>
    <t>B15337060002</t>
  </si>
  <si>
    <t>00660072001 DEP.DE CHEQ.AJENOS,RET.DE CAM.,CONCEPTO: ERROR POR DIRECCIONAMIENTO DE CUENTA A SERVICIO DE IMPUESTOS NACIONALES,DEP.: ORGANO JUDICIAL , PROCEDENCIA: BANCO UNION S.A., CHEQUE: 1931, FECHA DE EMISION:28/08/2017</t>
  </si>
  <si>
    <t>O15335740002</t>
  </si>
  <si>
    <t>00099021001 DEPOSITO DE EFECTIVO, DEPOSITANTE: FRANCISCO QUISPE CAHUAYA, CONCEPTO: ALIMENTACION DE ANIMALES CORRESPONDIENTE AL MES DE JULIO DE LA GESTION 2017, CUENTA DE DEPOSITO: CUENTA UNICA DEL TESORO</t>
  </si>
  <si>
    <t>O15336170002</t>
  </si>
  <si>
    <t>00099021001 DEPOSITO DE EFECTIVO, DEPOSITANTE: JOSE ALFREDO SEGURONDO QUENALLATA, CONCEPTO: DEVOLUCION DE FONDOS SEGUN INFORME DE AUDITORIA, CUENTA DE DEPOSITO: CUENTA UNICA DEL TESORO</t>
  </si>
  <si>
    <t>O15336210002</t>
  </si>
  <si>
    <t>00099021001 DEPOSITO DE EFECTIVO, DEPOSITANTE: HUGO RENDON PEREZ, CONCEPTO: DEVOLUCION DE DINERO POR HABER GANADO MAS QUE EL PRESIDENTE, CUENTA DE DEPOSITO: CUENTA UNICA DEL TESORO</t>
  </si>
  <si>
    <t>O15336540002</t>
  </si>
  <si>
    <t>00076011101 DEPOSITO DE EFECTIVO, DEPOSITANTE: FELIX SABINO BOBARIN FLORES, CONCEPTO: DEVOLUCIÓN PAGO MULTAS A AFP PREVISIÓN S.A. EX PROYECTO EMPLEOMIN, CUENTA DE DEPOSITO: CUENTA UNICA DEL TESORO</t>
  </si>
  <si>
    <t>O15337080002</t>
  </si>
  <si>
    <t>00099021001 DEPOSITO DE EFECTIVO, DEPOSITANTE: ROLANDO FLORES FLORES, CONCEPTO: DEVOLUCION DE CURSO RIESGOS Y OPORTUNIDADES AJ, CUENTA DE DEPOSITO: CUENTA UNICA DEL TESORO</t>
  </si>
  <si>
    <t>O15337090002</t>
  </si>
  <si>
    <t>00586019203 DEPOSITO DE EFECTIVO, DEPOSITANTE: LIGIA MARIEL RUFFO SIRPA, CONCEPTO: DEVOLUCION SALDO FONDO EN AVANCE A COMPROBANTE N°682, CUENTA DE DEPOSITO: CUENTA UNICA DEL TESORO</t>
  </si>
  <si>
    <t>O15338680002</t>
  </si>
  <si>
    <t>00099021001 DEPOSITO DE EFECTIVO, DEPOSITANTE: JESUS HENRY CALZADA JUSTO, CONCEPTO: REVERSION PASAJES PREV N° 5078/17, N° DE CARGO DE CUENTA, CUENTA DE DEPOSITO: CUENTA UNICA DEL TESORO</t>
  </si>
  <si>
    <t>O15338950002</t>
  </si>
  <si>
    <t>00290012001 DEPOSITO DE EFECTIVO, DEPOSITANTE: JORGE LUIS JOHNS MARTINEZ, CONCEPTO: TASA AEROPUERTO, CUENTA DE DEPOSITO: CUENTA UNICA DEL TESORO</t>
  </si>
  <si>
    <t>O15339010002</t>
  </si>
  <si>
    <t>00099021001 DEPOSITO DE EFECTIVO, DEPOSITANTE: MIGUEL ERWIN MURGUIA ESCOBAR, CONCEPTO: DEV. DE ANTICIPO DE FONDOS EN AVANCE ""OTROS ALQUILERES"" POR EVENTO DE CAPACITACION CIUDAD STA CRUZ, CUENTA DE DEPOSITO: CUENTA UNICA DEL TESORO</t>
  </si>
  <si>
    <t>O15339290002</t>
  </si>
  <si>
    <t>O15339300002</t>
  </si>
  <si>
    <t>O15339330002</t>
  </si>
  <si>
    <t>B15340700002</t>
  </si>
  <si>
    <t>00099021001 DEP.DE CHEQ.AJENOS,RET.DE CAM.,CONCEPTO: DEPÓSITO BAJAS TEMPORARIAS,DEP.: UIF , PROCEDENCIA: BANCO UNION S.A., CHEQUE: 23767, FECHA DE EMISION:16/08/2017</t>
  </si>
  <si>
    <t>B15341260002</t>
  </si>
  <si>
    <t>00099021001 DEP.DE CHEQ.AJENOS,RET.DE CAM.,CONCEPTO: PAGO DE MULTAS POR SERVICIO DE COBRANZAS - BANCO UNION S.A GESTION 2015,DEP.: SEGIP OF. NACIONAL , PROCEDENCIA: BANCO UNION S.A., CHEQUE: 11312, FECHA DE EMISION:24/08/2017</t>
  </si>
  <si>
    <t>B15341820002</t>
  </si>
  <si>
    <t>00099021001 DEP.DE CHEQ.AJENOS,RET.DE CAM.,CONCEPTO: AIREYU QUEZADA BLANCA,DEP.: BANCO UNIÓN S.A. , PROCEDENCIA: BANCO UNION S.A., CHEQUE: 150616, FECHA DE EMISION:29/08/2017</t>
  </si>
  <si>
    <t>B15341840002</t>
  </si>
  <si>
    <t>00099021001 DEP.DE CHEQ.AJENOS,RET.DE CAM.,CONCEPTO: AIREYU QUEZADA ETELVINA,DEP.: BANCO UNIÓN S.A. , PROCEDENCIA: BANCO UNION S.A., CHEQUE: 150615, FECHA DE EMISION:29/08/2017</t>
  </si>
  <si>
    <t>B15342290002</t>
  </si>
  <si>
    <t>00099021001 DEP.DE CHEQ.AJENOS,RET.DE CAM.,CONCEPTO: REMBOLSO SUBSIDIO INCAPACIDAD TEMPORAL C.S.B.P.,DEP.: CONTRALORIA GENERAL DEL ESTADO , PROCEDENCIA: BANCO UNION S.A., CHEQUE: 5246, FECHA DE EMISION:24/08/2017</t>
  </si>
  <si>
    <t>B15342650002</t>
  </si>
  <si>
    <t>00290012001 DEP.DE CHEQ.AJENOS,RET.DE CAM.,CONCEPTO: BAJA C X C DE MAYO / 17 CAJA PETROLERA DE SALUD C-31 SIP N° 147,DEP.: SERVICIO DE IMPUESTOS NACIONALES , PROCEDENCIA: BANCO UNION S.A., CHEQUE: 4549, FECHA DE EMISION:28/08/2017</t>
  </si>
  <si>
    <t>B15342730002</t>
  </si>
  <si>
    <t>00290012001 DEP.DE CHEQ.AJENOS,RET.DE CAM.,CONCEPTO: DEPOSITÓ POR MULTAS Y ATRASOS DE CONSULTORES DE LA OFICINA NACIONAL C-31 SIP N° 149,DEP.: SERVICIO DE IMPUESTOS NACIONALES , PROCEDENCIA: BANCO UNION S.A., CHEQUE: 4452, FECHA DE EMISION:28/08/2017</t>
  </si>
  <si>
    <t>O15341270002</t>
  </si>
  <si>
    <t>00099021001 DEPOSITO DE EFECTIVO, DEPOSITANTE: HAROLD HARRY HUAÑAPACO CHOQUEHUANCA, CONCEPTO: REVERSIÓN DE PASAJES PREV. N°5080/17, N° DE CARGO DE CUENTA, CUENTA DE DEPOSITO: CUENTA UNICA DEL TESORO</t>
  </si>
  <si>
    <t>O15341710002</t>
  </si>
  <si>
    <t>00099021001 DEPOSITO DE EFECTIVO, DEPOSITANTE: MARY LECTEC QUIROGA ENRIQUEZ, CONCEPTO: PAGO DE REVERSIÓN DE BOLETA DE HABER MENSUAL, CUENTA DE DEPOSITO: CUENTA UNICA DEL TESORO</t>
  </si>
  <si>
    <t>O15342130002</t>
  </si>
  <si>
    <t>00099021001 DEPOSITO DE EFECTIVO, DEPOSITANTE: EDUARDO ADEMAR PASTEN GIRONDA, CONCEPTO: EXCESO DE HABERES PERCIBIDOS SUPERIORES A LA REMUNERACION MENSUAL EN LA CNS, CUENTA DE DEPOSITO: CUENTA UNICA DEL TESORO</t>
  </si>
  <si>
    <t>O15342250002</t>
  </si>
  <si>
    <t>00099021001 DEPOSITO DE EFECTIVO, DEPOSITANTE: ELIODORO CHOQUE GIRONDA, CONCEPTO: DOBLE PERCEPCION, CUENTA DE DEPOSITO: CUENTA UNICA DEL TESORO</t>
  </si>
  <si>
    <t>O15342420002</t>
  </si>
  <si>
    <t>00041011101 DEPOSITO DE EFECTIVO, DEPOSITANTE: MDP Y EP - GERTH OMAR LEON NAVARRO, CONCEPTO: DEVOLUCIÓN A FONDOS EN AVANCE, CUENTA DE DEPOSITO: CUENTA UNICA DEL TESORO</t>
  </si>
  <si>
    <t>O15342440002</t>
  </si>
  <si>
    <t>O15342470002</t>
  </si>
  <si>
    <t>O15342600002</t>
  </si>
  <si>
    <t>00016011101 DEPOSITO DE EFECTIVO, DEPOSITANTE: VICTOR HUGO RAMIREZ GARCIA, CONCEPTO: DEVOLUCION DE FONDOS POR CONCEPTO DE PASAJES TERRESTRES, CUENTA DE DEPOSITO: CUENTA UNICA DEL TESORO</t>
  </si>
  <si>
    <t>O15342810002</t>
  </si>
  <si>
    <t>00099021001 DEPOSITO DE EFECTIVO, DEPOSITANTE: JOSE LUIS ALIAGA TORREZ, CONCEPTO: REVERSION TOTAL, CUENTA DE DEPOSITO: CUENTA UNICA DEL TESORO</t>
  </si>
  <si>
    <t>O15343030002</t>
  </si>
  <si>
    <t>00234014202 DEPOSITO DE EFECTIVO, DEPOSITANTE: DIRECCION ADMINISTRATIVA SERGEOMIN, CONCEPTO: DEVOLUCION AL C-31 N° 879,PARTIDA 31110, CUENTA DE DEPOSITO: CUENTA UNICA DEL TESORO</t>
  </si>
  <si>
    <t>B15346100002</t>
  </si>
  <si>
    <t>00592012001 DEP.DE CHEQ.AJENOS,RET.DE CAM.,CONCEPTO: TRANSFERENCIA DE RECURSOS DEL 01 AL 31 JULIO,DEP.: ROLANDO FUERTES BUSTAMANTE , PROCEDENCIA: BANCO UNION S.A., CHEQUE: 624, FECHA DE EMISION:30/08/2017</t>
  </si>
  <si>
    <t>B15346590002</t>
  </si>
  <si>
    <t>00513032001 DEP.DE CHEQ.AJENOS,RET.DE CAM.,CONCEPTO: YPFB ACTIVIDADES,DEP.: GUSTAVO RIOS , PROCEDENCIA: BANCO UNION S.A., CHEQUE: 7243, FECHA DE EMISION:25/08/2017</t>
  </si>
  <si>
    <t>B15347090002</t>
  </si>
  <si>
    <t>00290012001 DEP.DE CHEQ.AJENOS,RET.DE CAM.,CONCEPTO: BAJA CXC ABRIL/17 - CAJA PETROLERA DE SALUD C-31 SIP N°146,DEP.: SERVICIO DE IMPUESTOS NACIONALES , PROCEDENCIA: BANCO UNION S.A., CHEQUE: 4548, FECHA DE EMISION:28/08/2017</t>
  </si>
  <si>
    <t>B15347350002</t>
  </si>
  <si>
    <t>00086031101 DEP.DE CHEQ.AJENOS,RET.DE CAM.,CONCEPTO: POR PAGO DE SINIESTRO A M.M.A.Y.A.,DEP.: CIA DE SEGUROS FORTALEZA S.A. , PROCEDENCIA: BANCO FORTALEZA SOCIEDAD ANONIMA (BANCO FORTALEZA S.A.), CHEQUE: 4649, FECHA DE EMISIO</t>
  </si>
  <si>
    <t>B15347770002</t>
  </si>
  <si>
    <t>00099021001 DEP.DE CHEQ.AJENOS,RET.DE CAM.,CONCEPTO: DEVOLUCION DE SALDOS NO EJECUTADOS,DEP.: PROGRAMA NACIONAL DE POST ALFABETIZACION , PROCEDENCIA: BANCO UNION S.A., CHEQUE: 5555, FECHA DE EMISION:30/08/2017</t>
  </si>
  <si>
    <t>O15346550002</t>
  </si>
  <si>
    <t>00099021001 DEPOSITO DE EFECTIVO, DEPOSITANTE: WILMER QUISPE QUISPE, CONCEPTO: RETENCION SEGUN EL RECIBO 00048 CORRESPONDIENTE AL MES DE JUNIO 2017, CUENTA DE DEPOSITO: CUENTA UNICA DEL TESORO</t>
  </si>
  <si>
    <t>O15346570002</t>
  </si>
  <si>
    <t>00099021001 DEPOSITO DE EFECTIVO, DEPOSITANTE: WILMER QUISPE QUISPE, CONCEPTO: RETENCION SEGUN EL RECIBO 00049 CORRESPONDIENTE AL MES DE JULIO 2017, CUENTA DE DEPOSITO: CUENTA UNICA DEL TESORO</t>
  </si>
  <si>
    <t>O15346830002</t>
  </si>
  <si>
    <t>00099021001 DEPOSITO DE EFECTIVO, DEPOSITANTE: MARIA VIRGINIA ZENTENO MAMANI, CONCEPTO: REVERSION DE BOLETAS DE PAGO DEL MES DE ABRIL, CUENTA DE DEPOSITO: CUENTA UNICA DEL TESORO</t>
  </si>
  <si>
    <t>O15346850002</t>
  </si>
  <si>
    <t>00099021001 DEPOSITO DE EFECTIVO, DEPOSITANTE: MARIA VIRGINIA ZENTENO MAMANI, CONCEPTO: REVERSION DE BOLETAS DE PAGO DEL MES DE MAYO, CUENTA DE DEPOSITO: CUENTA UNICA DEL TESORO</t>
  </si>
  <si>
    <t>O15346860002</t>
  </si>
  <si>
    <t>00099021001 DEPOSITO DE EFECTIVO, DEPOSITANTE: MARIA VIRGINIA ZENTENO MAMANI, CONCEPTO: REVERSION DE BOLETAS DE PAGO DEL MES DE JUNIO, CUENTA DE DEPOSITO: CUENTA UNICA DEL TESORO</t>
  </si>
  <si>
    <t>O15346870002</t>
  </si>
  <si>
    <t>00099021001 DEPOSITO DE EFECTIVO, DEPOSITANTE: MARIA VIRGINIA ZENTENO MAMANI, CONCEPTO: REVERSION DE BOLETAS DE PAGO DEL MES DE JULIO, CUENTA DE DEPOSITO: CUENTA UNICA DEL TESORO</t>
  </si>
  <si>
    <t>O15346890002</t>
  </si>
  <si>
    <t>00099021001 DEPOSITO DE EFECTIVO, DEPOSITANTE: MARIA VIRGINIA ZENTENO MAMANI, CONCEPTO: REVERSION DE BOLETAS DE PAGO DEL MES DE AGOSTO, CUENTA DE DEPOSITO: CUENTA UNICA DEL TESORO</t>
  </si>
  <si>
    <t>O15347010002</t>
  </si>
  <si>
    <t>00099021001 DEPOSITO DE EFECTIVO, DEPOSITANTE: HUGO RENDON PEREZ, CONCEPTO: HABER GANADO MAS QUE EL SUELDO DEL PRESIDENTE, CUENTA DE DEPOSITO: CUENTA UNICA DEL TESORO</t>
  </si>
  <si>
    <t>O15347150002</t>
  </si>
  <si>
    <t>O15347260002</t>
  </si>
  <si>
    <t>00099021001 DEPOSITO DE EFECTIVO, DEPOSITANTE: ANTONIO MAMANI GUARACHI, CONCEPTO: DEVOLUCIÓN DEL PAGO ÚNICO PARA CONTINUIDAD DE TRAMITE, CUENTA DE DEPOSITO: CUENTA UNICA DEL TESORO</t>
  </si>
  <si>
    <t>O15347320002</t>
  </si>
  <si>
    <t>00015021102 DEPOSITO DE EFECTIVO, DEPOSITANTE: EMMA RITA QUISPE CAPQUIQUE, CONCEPTO: DEVOLUCION DE HABERES JULIO-2017, CUENTA DE DEPOSITO: CUENTA UNICA DEL TESORO</t>
  </si>
  <si>
    <t>O15347370002</t>
  </si>
  <si>
    <t>00099021001 DEPOSITO DE EFECTIVO, DEPOSITANTE: CARLA ANDREA MONTAÑO R., CONCEPTO: DEVOLUCION DE FONDOS, CUENTA DE DEPOSITO: CUENTA UNICA DEL TESORO</t>
  </si>
  <si>
    <t>O15348120002</t>
  </si>
  <si>
    <t>00099021001 DEPOSITO DE EFECTIVO, DEPOSITANTE: EULALIO FERNANDO OROZCO VASQUEZ CI:202963 LP, CONCEPTO: RECUPERACIÓN DAÑO ECONÓMICO POR LA VIA DE REQUERIMIENTO DE PAGO EXTRAJUDICIAL, CUENTA DE DEPOSITO: CUENTA UNICA DEL TESORO</t>
  </si>
  <si>
    <t>O15348650002</t>
  </si>
  <si>
    <t>00099021001 DEPOSITO DE EFECTIVO, DEPOSITANTE: SERVICIO GEODESICO DE MAPAS, CONCEPTO: REVERSIÓN DE FONDOS, CUENTA DE DEPOSITO: CUENTA UNICA DEL TESORO</t>
  </si>
  <si>
    <t>O15348690002</t>
  </si>
  <si>
    <t>00099021001 DEPOSITO DE EFECTIVO, DEPOSITANTE: SAMUEL COAQUIRA AVILA, CONCEPTO: REVERSIÓN DE BOLETA DE PAGO, CUENTA DE DEPOSITO: CUENTA UNICA DEL TESORO</t>
  </si>
  <si>
    <t>O15348700002</t>
  </si>
  <si>
    <t>O15348710002</t>
  </si>
  <si>
    <t>O15348990002</t>
  </si>
  <si>
    <t>00099021001 DEPOSITO DE EFECTIVO, DEPOSITANTE: OTILIA H. CONDORI CUNO, CONCEPTO: IMPORTE POR COBRO INDEBIDO DE LOLA CUNO CANASA (Q.E.P.D.), CUENTA DE DEPOSITO: CUENTA UNICA DEL TESORO</t>
  </si>
  <si>
    <t>O15349400002</t>
  </si>
  <si>
    <t>00070011102 DEPOSITO DE EFECTIVO, DEPOSITANTE: VICTOR HUGO GUACHALLA, CONCEPTO: DEVOLUCION DE SALDO, CUENTA DE DEPOSITO: CUENTA UNICA DEL TESORO</t>
  </si>
  <si>
    <t>B15352120002</t>
  </si>
  <si>
    <t>00099021001 DEP.DE CHEQ.AJENOS,RET.DE CAM.,CONCEPTO: DEVOLUCION DE PASAJES AEREOS DE LA DELAGACION PANDO 2016,DEP.: MINISTERIO DE EDUCACION , PROCEDENCIA: BANCO UNION S.A., CHEQUE: 21093, FECHA DE EMISION:23/08/2017</t>
  </si>
  <si>
    <t>B15352640002</t>
  </si>
  <si>
    <t>00010011101 DEP.DE CHEQ.AJENOS,RET.DE CAM.,CONCEPTO: REEMBOLSO DE SUBSIDIO DE INCAPACIDAD TEMPORAL MES MAYO 2017,DEP.: CAJA BANCARIA ESTATAL DE SALUD , PROCEDENCIA: BANCO UNION S.A., CHEQUE: 23279, FECHA DE EMISION:23/08/2017</t>
  </si>
  <si>
    <t>B15352660002</t>
  </si>
  <si>
    <t>00010011101 DEP.DE CHEQ.AJENOS,RET.DE CAM.,CONCEPTO: REEMBOLSO DE SUBSIDIO DE INCAPACIDAD TEMPORAL RETROACTIVO ENERO - ABRIL 2017,DEP.: CAJA BANCARIA ESTATAL DE SALUD , PROCEDENCIA: BANCO UNION S.A., CHEQUE: 23280, FECHA DE EMISION:23/08/2017</t>
  </si>
  <si>
    <t>B15352670002</t>
  </si>
  <si>
    <t>00010011101 DEP.DE CHEQ.AJENOS,RET.DE CAM.,CONCEPTO: REEMBOLSO DE SUBSIDIO DE INCAPACIDAD TEMPORAL JUNIO 2017,DEP.: CAJA BANCARIA ESTATAL DE SALUD , PROCEDENCIA: BANCO UNION S.A., CHEQUE: 23768, FECHA DE EMISION:16/08/2017</t>
  </si>
  <si>
    <t>O15351280002</t>
  </si>
  <si>
    <t>00099021001 DEPOSITO DE EFECTIVO, DEPOSITANTE: CARLOS WALKER VILLARROEL FERNANDEZ, CONCEPTO: DEVOLUCIÓN DE HABERES, CUENTA DE DEPOSITO: CUENTA UNICA DEL TESORO</t>
  </si>
  <si>
    <t>O15351300002</t>
  </si>
  <si>
    <t>00099021001 DEPOSITO DE EFECTIVO, DEPOSITANTE: CARLOS WALKER VILLARROEL FERNANDEZ, CONCEPTO: DEVOLUCIÓN APORTES PATRONALES, CUENTA DE DEPOSITO: CUENTA UNICA DEL TESORO</t>
  </si>
  <si>
    <t>O15351390002</t>
  </si>
  <si>
    <t>00099021001 DEPOSITO DE EFECTIVO, DEPOSITANTE: RUBEN JUAN ANGULO SIÑANI, CONCEPTO: RETENCION 13 % VIATICOS, CUENTA DE DEPOSITO: CUENTA UNICA DEL TESORO</t>
  </si>
  <si>
    <t>O15351710002</t>
  </si>
  <si>
    <t>00099021001 DEPOSITO DE EFECTIVO, DEPOSITANTE: ERASMO LISME CASTRO - MIN DE EDUCACIÓN, CONCEPTO: DEVOLUCIÓN, CUENTA DE DEPOSITO: CUENTA UNICA DEL TESORO</t>
  </si>
  <si>
    <t>O15352490002</t>
  </si>
  <si>
    <t>00099021001 DEPOSITO DE EFECTIVO, DEPOSITANTE: IRMA MENESES VDA ALDUNATE, CONCEPTO: DEVOLUCION A SENASIR, CUENTA DE DEPOSITO: CUENTA UNICA DEL TESORO</t>
  </si>
  <si>
    <t>O15352540002</t>
  </si>
  <si>
    <t>00099021001 DEPOSITO DE EFECTIVO, DEPOSITANTE: ANA MARIA ASUNCION SUAZNABAR URQUIDI, CONCEPTO: DOBLE PERCEPCION, CUENTA DE DEPOSITO: CUENTA UNICA DEL TESORO</t>
  </si>
  <si>
    <t>O15352930002</t>
  </si>
  <si>
    <t>00099021001 DEPOSITO DE EFECTIVO, DEPOSITANTE: ARDECONS(ARQ. EDITH PATRICIA MERCADO MENDOZA), CONCEPTO: DEVOLUCION FONDOS SEGUN INFORME AUDITORIA, CUENTA DE DEPOSITO: CUENTA UNICA DEL TESORO</t>
  </si>
  <si>
    <t>O15352960002</t>
  </si>
  <si>
    <t>00099021001 DEPOSITO DE EFECTIVO, DEPOSITANTE: ARDECONS (ARQ. EDITH PATRICIA MERCADO MENDOZA), CONCEPTO: DEVOLUCIÓN FONDOS SEGÚN INFORME AUDITORIA, CUENTA DE DEPOSITO: CUENTA UNICA DEL TESORO</t>
  </si>
  <si>
    <t>O15353180002</t>
  </si>
  <si>
    <t>00041044201 DEPOSITO DE EFECTIVO, DEPOSITANTE: MARINA E. NINA VALENCIA, CONCEPTO: DEV DE RECURSOS NO UTILIZADOS PARA LA IMPRESION DE UN ROLLER INSTITUCIONAL DEL MDP Y EP-PROLECHE, CUENTA DE DEPOSITO: CUENTA UNICA DEL TESORO</t>
  </si>
  <si>
    <t>O15353500002</t>
  </si>
  <si>
    <t>00020031101 DEPOSITO DE EFECTIVO, DEPOSITANTE: RI - 3 " GRAL PEREZ ", CONCEPTO: RETENCION SOBREALIMENTACION PARA SEGURIDAD FISICA JUNIO 2017 EMP.PAILAVIRI FANEXA, CUENTA DE DEPOSITO: CUENTA UNICA DEL TESORO</t>
  </si>
  <si>
    <t>O15353550002</t>
  </si>
  <si>
    <t>00020031101 DEPOSITO DE EFECTIVO, DEPOSITANTE: RI - 3 " GRAL PEREZ ", CONCEPTO: RETENCION SOBREALIMENTACION PARA SEGURIDAD FISICA JULIO 2017 EMP. PAILAVIRI FANEXA, CUENTA DE DEPOSITO: CUENTA UNICA DEL TESORO</t>
  </si>
  <si>
    <t>O15353770002</t>
  </si>
  <si>
    <t>00099021001 DEPOSITO DE EFECTIVO, DEPOSITANTE: MARCELO SERGIO TELLEZ GUTIERREZ, CONCEPTO: DOBLE PERCEPCION, CUENTA DE DEPOSITO: CUENTA UNICA DEL TESORO</t>
  </si>
  <si>
    <t>S08971670002</t>
  </si>
  <si>
    <t>||DEVOLUCION SALDO NO UTILIZADO CARTA DE CREDITO I-2016-049 DE ACUERDO A SWIFT 12583 Y NOTA YPFB/GAFC-2580/DCEG-714/2017 ADJUNTOS. DEPOSITO LIB.N°00513042001 YPFB-OPERACIONES GNEE REF.: DEVOLUCION SALDO NO UTILIZADO LC I-2016-049</t>
  </si>
  <si>
    <t>S08971810002</t>
  </si>
  <si>
    <t>||TRANSFERENCIA DE FONDOS S/G. FORMULARIO CITE:BUN0574/17 DE LA FECHA (HRE-TSO-4362) A SOLICITUD DEL MEFP, POR CIERRE DE CUENTA; BUN.</t>
  </si>
  <si>
    <t>J03282710001</t>
  </si>
  <si>
    <t>De: 00099024113 Transferencia en cumplimiento al DS N0913 de 15/06/2011 y el Convenio Intergubernativo de Financiamiento UPRE-CIF-IG 018/2015, suscrito entre la UPRE y el GAM de Porvenir proyecto Construccion Centro de Mantenimiento de Vehiculos Livianos 13 de Octubre Municipio de Porvenir, correspo</t>
  </si>
  <si>
    <t>S08971360003</t>
  </si>
  <si>
    <t>||TRANSFERENCIA DE FONDOS S/G. MENSAJES SWIFT NROS. 12553 Y 12542 DE LA FECHA (SECTOR PUBLICO). DEBITO DE LA LIBRETA 00117012001 DGAC, REPOSICION UTILES DE ESCRITORIO.</t>
  </si>
  <si>
    <t>S08971430003</t>
  </si>
  <si>
    <t>||TRANSFERENCIA DE FONDOS S/G. MENSAJES SWIFT NROS. 12550 Y CORREO ELECTRONICO DE LA DIRECCIÓN GENERAL DE AERONAUTICA CIVIL DE LA FECHA. (SECTOR PUBLICO). DEBITO DE LA LIBRETA 00117012001 DGAC, REPOSICION UTILES DE ESCRITORIO.</t>
  </si>
  <si>
    <t>S08971570003</t>
  </si>
  <si>
    <t>||TRANSFERENCIA DE FONDOS S/G. MENSAJE SWIFT NRO. 12598 DE LA FECHA (SECTOR PUBLICO). DEBITO DE LA LIBRETA 00117012001 DGAC, REPOSICION UTILES DE ESCRITORIO.</t>
  </si>
  <si>
    <t>S08971700001</t>
  </si>
  <si>
    <t>'COBRO DE UTILES DE ESCRITORIO POR´||BS 50.- EN COMPLEMENTO A COMPROBANTE S-0897167 ADJUNTO DE LA FECHA. CGO.LIB.N°00513042001 YPFB-OPERACIONES GNEE REF.:CGO EMISION CBTE CONTABLE DEV SALDO LC I-2016-049</t>
  </si>
  <si>
    <t>S08971970003</t>
  </si>
  <si>
    <t>||TRANSFERENCIA DE FONDOS S/G. MENSAJE SWIFT NRO. 12614 DE LA FECHA (SECTOR PUBLICO). DEBITO DE LA LIBRETA 00117012001 DGAC, REPOSICION UTILES DE ESCRITORIO.</t>
  </si>
  <si>
    <t>G05342040004</t>
  </si>
  <si>
    <t>VENTA DE DIVISAS CON TRANSFERENCIA DE FONDOS A SOLICITUD DE YACIMIENTOS PETROLIFEROS FISCALES BOLIVIANOS SEGUN SOLICITUD 3026 REF: TRANSFERENCIA DE FONDOS A SOLICITUD DE LA REPRESENTACION YPFB BRASIL POR EL TERCER TRIMESTRE 2017 PARA CUBRIR LOS GASTOS DE OPERACION Y REPRESENTACION EN EL EXTERIOR SEG LIB. 00513012003 LBP-YPFB (2011349681373)</t>
  </si>
  <si>
    <t>G05342070004</t>
  </si>
  <si>
    <t>VENTA DE DIVISAS CON TRANSFERENCIA DE FONDOS A SOLICITUD DE YACIMIENTOS PETROLIFEROS FISCALES BOLIVIANOS SEGUN SOLICITUD 3027 REF: PAGO A TRAFIGURA PTE LTD POR SUMLNISTRO DE INSUMOS Y ADITIVOS PARA EL MES DE AGOSTO 2017 SEGUN DOCUMENTAC10N AD?UNTA LIB. 00513012004 LBP-YPFB-UNICOMERCIAL (4030005415/1-2188907)</t>
  </si>
  <si>
    <t>G05344680001</t>
  </si>
  <si>
    <t>COBRO COSTOS DE PAPELERIA SEGUN TRANSFERENCIA DEL EXTERIOR POR ORDEN DE CONSULATE GENL OF THE PLURINATIONAL NEW YORK REF:GESTORIA CONSULAR LIB. 00010011102 MIN.RELACIONES EXTERIORES - GESTORIA CONSULAR LEY Nº 3108</t>
  </si>
  <si>
    <t>Q08808540002</t>
  </si>
  <si>
    <t>NÚMERO DE LIBRETA CUT: 99031009.00 OPERACIÓN T01 TRANSFERENCIA DE FONDOS A LA CUT - TESORO DIRECTO DE BANCO UNION S.A. A CUENTA UNICA DEL TESORO CON NUMERO DE SOLICITUD = 2088484 Y NUMERO CORRELATIVO = 91320004092017142 A VENTA DE BONOS BTX POR CUENTA DE VUN</t>
  </si>
  <si>
    <t>G05347570001</t>
  </si>
  <si>
    <t>COBRO COSTOS DE PAPELERIA POR REGULARIZACION DE TRANSFERENCIA DEL EXTERIOR POR ORDEN DE EMBAJADA DE BOLIVIA PANAMA REF:RECAUDACION GESTORIA CONSULAR MESES DE JUNIO A AGOSTO 2017 LIB. 00010011102 MIN.RELACIONES EXTERIORES - GESTORIA CONSULAR LEY Nº 3108</t>
  </si>
  <si>
    <t>Q08810920002</t>
  </si>
  <si>
    <t>Q08812980002</t>
  </si>
  <si>
    <t>NÚMERO DE LIBRETA CUT: 99031009.00 OPERACIÓN T01 TRANSFERENCIA DE FONDOS A LA CUT - TESORO DIRECTO DE BANCO UNION S.A. A CUENTA UNICA DEL TESORO CON NUMERO DE SOLICITUD = 2091127 Y NUMERO CORRELATIVO = 91320005092017204 VENTA DE BONOS BTX POR CUENTA DE VUN</t>
  </si>
  <si>
    <t>G05358450004</t>
  </si>
  <si>
    <t>VENTA DE DIVISAS CON TRANSFERENCIA DE FONDOS A SOLICITUD DE MINISTERIO DE LA PRESIDENCIA SEGUN SOLICITUD 3040 REF: DIVISAS USD 137,000.00 SEGUNDO PAGO A CUENTA A DASSAULT FALCON JET CORP POR SERVICIO DE MANTENIMIENTO DE LA AERONAVE PRESIDENCIAL FAB 002, SEGUN INVOICE 900799 17, PAGO A BANK OF AMERIC LIB. 00099021001 TGN-RECURSOS ORDINARIOS (3987)</t>
  </si>
  <si>
    <t>G05358520001</t>
  </si>
  <si>
    <t>COBRO COSTOS DE PAPELERIA SEGUN TRANSFERENCIA DEL EXTERIOR POR ORDEN DE SEZIONE CONSOLARE AMBASCIATA DI BOLIVIA (ITALIA) REF.: GESTORIA CONSULAR AGOSTO 2017 LIB. 00010011102 MIN.RELACIONES EXTERIORES - GESTORIA CONSULAR LEY Nº 3108</t>
  </si>
  <si>
    <t>G05358660001</t>
  </si>
  <si>
    <t>COBRO COSTOS DE PAPELERIA SEGUN TRANSFERENCIA DEL EXTERIOR POR ORDEN DE EMBAJADA DE BOLIVIA EN COSTA RICA REF.: GESTORIA CONSULAR AGOSTO 2017 LIB. 00010011102 MIN.RELACIONES EXTERIORES - GESTORIA CONSULAR LEY Nº 3108</t>
  </si>
  <si>
    <t>G05358700001</t>
  </si>
  <si>
    <t>COBRO COSTOS DE PAPELERIA SEGUN TRANSFERENCIA DEL EXTERIOR POR ORDEN DE EMBASSY OF BOLIVIA (TOKYO JAPAN) REF.: SECCION CONSULAR LIB. 00010011102 MIN.RELACIONES EXTERIORES - GESTORIA CONSULAR LEY Nº 3108</t>
  </si>
  <si>
    <t>G05366320001</t>
  </si>
  <si>
    <t>COBRO COSTOS DE PAPELERIA SEGUN TRANSFERENCIA DEL EXTERIOR POR ORDEN DE CONSULADO GENERAL DE BOLIVIA BUENOS AIRES ARGENTINA LIB. 00010011102 MIN.RELACIONES EXTERIORES - GESTORIA CONSULAR LEY Nº 3108</t>
  </si>
  <si>
    <t>J03283830001</t>
  </si>
  <si>
    <t>De: 00099024113 Transferencia en cumplimiento al DS N0913 de 15/06/2011 y el Convenio Interinstitucional de Financiamiento UPRE-CIF-0656/13, suscrito entre la UPRE y el GAM San Pedro de Quemes, Proyecto Construccion Coliseo Cerrado San Pedro de Quemes, correspondiente al pago de la planilla N4, seg</t>
  </si>
  <si>
    <t>G05370380001</t>
  </si>
  <si>
    <t>COBRO COSTOS DE PAPELERIA POR REGULARIZACION DE TRANSFERENCIA DEL EXTERIOR POR ORDEN DE CONSULADO DE BOLIVIA EN SALTA.REF.:RECAUDACION GESTORIA CONSULAR AGOSOT 2017 LIB. 00010011102 MIN.RELACIONES EXTERIORES - GESTORIA CONSULAR LEY Nº 3108</t>
  </si>
  <si>
    <t>G05370410001</t>
  </si>
  <si>
    <t>COBRO COSTOS DE PAPELERIA POR REGULARIZACION DE TRANSFERENCIA DEL EXTERIOR POR ORDEN DE CONSULADO DE BOLIVIA EN MENDOZA.REF.:RECAUDACION GESTORIA CONSULAR AGOSTO 2017 LIB. 00010011102 MIN.RELACIONES EXTERIORES - GESTORIA CONSULAR LEY Nº 3108</t>
  </si>
  <si>
    <t>G05370440001</t>
  </si>
  <si>
    <t>COBRO COSTOS DE PAPELERIA POR REGULARIZACION DE TRANSFERENCIA DEL EXTERIOR POR ORDEN DE CONSULADO GENERAL DE BOLIVIA SANTIAGO CHILE REF:GESTORIA CONSULAR MES DE AGOSTO LIB. 00010011102 MIN.RELACIONES EXTERIORES - GESTORIA CONSULAR LEY Nº 3108</t>
  </si>
  <si>
    <t>G05370490001</t>
  </si>
  <si>
    <t>COBRO COSTOS DE PAPELERIA SEGUN TRANSFERENCIA DEL EXTERIOR POR ORDEN DE CONSULADO DE BOLIVIA EN MADRID REF.: GESTORIA CONSULAR LIB. 00010011102 MIN.RELACIONES EXTERIORES - GESTORIA CONSULAR LEY Nº 3108</t>
  </si>
  <si>
    <t>G05371990001</t>
  </si>
  <si>
    <t>COBRO COSTOS DE PAPELERIA SEGUN TRANSFERENCIA DEL EXTERIOR POR ORDEN DE CONSULADO GENERAL DE BOLIVIA EN SAO PAULO BR.REF.:RECUADACION CONSULAR AGOSTO 2017 LIB. 00010011102 MIN.RELACIONES EXTERIORES - GESTORIA CONSULAR LEY Nº 3108</t>
  </si>
  <si>
    <t>G05372010001</t>
  </si>
  <si>
    <t>COBRO COSTOS DE PAPELERIA SEGUN TRANSFERENCIA DEL EXTERIOR POR ORDEN DE EMBAJADA DE BOLIVIA EN ALEMANIA REF.: RECAUDACION GESTORIA CONSULAR AGOSTO 2017 LIB. 00010011102 MIN.RELACIONES EXTERIORES - GESTORIA CONSULAR LEY Nº 3108</t>
  </si>
  <si>
    <t>G05372030001</t>
  </si>
  <si>
    <t>COBRO COSTOS DE PAPELERIA SEGUN TRANSFERENCIA DEL EXTERIOR POR ORDEN DE CONSULADO DE BOLIVIA EN MURCIA REF.: GESTORIA CONSULAR AGOSTO 2017 LIB. 00010011102 MIN.RELACIONES EXTERIORES - GESTORIA CONSULAR LEY Nº 3108</t>
  </si>
  <si>
    <t>G05374770004</t>
  </si>
  <si>
    <t>VENTA DE DIVISAS CON TRANSFERENCIA DE FONDOS A SOLICITUD DE YACIMIENTOS PETROLIFEROS FISCALES BOLIVIANOS SEGUN SOLICITUD 3046 REF: TRANSFERENCIA DE FONDOS A SOLICITUD DE RECURSOS A LA REPRESENTACION YPFB ARGENTINA POR EL TERCER TRIMESTRE 2017 SEGUN DOCUMENTACION ADJUNTA LIB. 00513012003 LBP-YPFB (2011349681373)</t>
  </si>
  <si>
    <t>G05375860001</t>
  </si>
  <si>
    <t>COBRO COSTOS DE PAPELERIA SEGUN TRANSFERENCIA DEL EXTERIOR POR ORDEN DE CONSULADO GERAL DA BOLIVIA LIB. 00010011102 MIN.RELACIONES EXTERIORES - GESTORIA CONSULAR LEY Nº 3108</t>
  </si>
  <si>
    <t>G05378420001</t>
  </si>
  <si>
    <t>COBRO COSTOS DE PAPELERIA SEGUN TRANSFERENCIA DEL EXTERIOR POR ORDEN DE CONSULADO DE BOLIVIA JUJUY-ARGENTINA REF:RECAUDACION GESTORIA CONSULAR LIB. 00010011102 MIN.RELACIONES EXTERIORES - GESTORIA CONSULAR LEY Nº 3108</t>
  </si>
  <si>
    <t>G05378440001</t>
  </si>
  <si>
    <t>COBRO COSTOS DE PAPELERIA SEGUN TRANSFERENCIA DEL EXTERIOR POR ORDEN DE CONSULADO DE BOLIVIA EN VALENCIA (ESPAÑA) REF.: RECAUDACION CONSULAR AGOSTO LIB. 00010011102 MIN.RELACIONES EXTERIORES - GESTORIA CONSULAR LEY Nº 3108</t>
  </si>
  <si>
    <t>G05388690002</t>
  </si>
  <si>
    <t>TRANSFERENCIA DEL EXTERIOR SEGUN SWIFT NO.12827 DE FECHA 07/09/2017 ORDENANTE: CONSULADO DE BOLIVIA EN PUNO PERU REF:DEV.SALDOS PROGRAMA DOCUMENTACION LIB. 00099021001 TGN-RECURSOS ORDINARIOS (3987)</t>
  </si>
  <si>
    <t>G05388720002</t>
  </si>
  <si>
    <t>TRANSFERENCIA DEL EXTERIOR SEGUN SWIFT 12828 DE FECHA 07/09/2017 ORDENANTE: CONSULADO DE BOLIVIA EN PUNO PERU REF.: DEVOLUCION SALDOS GASTOS DE FUNCIONAMIENTO LIB. 00099021001 TGN-RECURSOS ORDINARIOS (3987)</t>
  </si>
  <si>
    <t>G05388740002</t>
  </si>
  <si>
    <t>TRANSFERENCIA DEL EXTERIOR SEGUN SWIFT 12829 DE FECHA 07/09/2017 ORDENANTE: CONSULADO DE BOLIVIA EN PUNO PERU REF.: DEV SALDOS GASTOS DE FUNCIONAMIENTO LIB. 00099021001 TGN-RECURSOS ORDINARIOS (3987)</t>
  </si>
  <si>
    <t>J03284750002</t>
  </si>
  <si>
    <t>A:00099024113 Debito Automatico por incumplimiento al Gobierno Autonomo Municipal de Caranavi (GAM CRV), correspondiente al Convenio Interinstitucional del Financiamiento UPRE-CIF-1204/2013 de fecha 31 de octubre 2013, Suscrito entre la Unidad de Proyectos Espaciales y el GAM CRV proyecto Construc</t>
  </si>
  <si>
    <t>Q08823600002</t>
  </si>
  <si>
    <t>NÚMERO DE LIBRETA CUT: 99031009.00 OPERACIÓN T01 TRANSFERENCIA DE FONDOS A LA CUT - TESORO DIRECTO DE BANCO UNION S.A. A CUENTA UNICA DEL TESORO CON NUMERO DE SOLICITUD = 2098604 Y NUMERO CORRELATIVO = 91320007092017320 VENTA DE BONOS BTX POR CUENTA DE VUN</t>
  </si>
  <si>
    <t>Q08823960002</t>
  </si>
  <si>
    <t>S08974450002</t>
  </si>
  <si>
    <t>||TRANSFERENCIA A LA CUENTA UNICA DEL TESORO IMPORTE RETENIDO A WALTER ABRAHAM PEREZ ALANDIA POR REMUNERACIÓN MÁXIMA CORRESPONDIENTE AL MES DE AGOSTO/2017 - LIBRETA N° 00990201001, SEGÚN DOCUMENTOS ADJUNTOS Y "ROC" N° 1095/2017 DEL DCR. TRANSFERENCIA POR REMUNERACIÓN MÁXIMA WALTER PEREZ ALANDIA - AGOSTO/2017 LIBRETA N° 00990201001</t>
  </si>
  <si>
    <t>S08974480002</t>
  </si>
  <si>
    <t>||DEVOLUCION SALDO NO UTILIZADO CARTA DE CREDITO I-2017-003 DE ACUERDO A NOTA YPFB/GAFC-2650/DCEG-731/2017 ADJUNTA. DEPOSITO LIB N°00513042001 YPFB-OPERACIONES GNEE REF.:DEVOLUCION SALDO NO UTILIZADO LC I-2017-003</t>
  </si>
  <si>
    <t>S08974490001</t>
  </si>
  <si>
    <t>'COBRO DE UTILES DE ESCRITORIO POR´||BS 50.- EN COMPLEMENTO A COMPROBANTE S-0897448 ADJUNTO DE LA FECHA. CGO.LIB.N°00513042001 YPFB-OPERACIONES GNEE REF.: CGO EMISION CBTE CONTABLE DEV SALDO LC I-2017-003</t>
  </si>
  <si>
    <t>S08974910001</t>
  </si>
  <si>
    <t>||COBRO DE UTILES DE ESCRITORIO POR REGULARIZACION DEL COMPROBANTE S-0896063 DE FECHA 22/08/2017 POR COBRO QUE EFECTUA EL BANK OF TOKYO-MITSUBISHI UFJ. LTD POR DESEMBOLSO DE FECHA 22/08/2017 DEL JICA PTMO. BV-P5, SEGUN NOTA MEFP/VTCP/DGCP//UODP-667/2017 DE FECHA 07/09/2017 LIBRETA N° 00099021001 TGN-RECURSOS ORDINARIOS CUENTA 3987</t>
  </si>
  <si>
    <t>G05383090001</t>
  </si>
  <si>
    <t>COBRO COSTOS DE PAPELERIA SEGUN TRANSFERENCIA DEL EXTERIOR POR ORDEN DE EMBASSY OF THE PLURINATIONAL STATE OF BOLIVIA REF.: GASTORIA CONSULAR JULIO Y AGOSTO 2017 LIB. 00010011102 MIN.RELACIONES EXTERIORES - GESTORIA CONSULAR LEY Nº 3108</t>
  </si>
  <si>
    <t>G05383110001</t>
  </si>
  <si>
    <t>COBRO COSTOS DE PAPELERIA SEGUN TRANSFERENCIA DEL EXTERIOR POR ORDEN DE CONSULADO GENERAL DE BOLIVIA EN GINEBRA-SUIZA.REF.:GESTORIA CONSULAR AGOSTO LIB. 00010011102 MIN.RELACIONES EXTERIORES - GESTORIA CONSULAR LEY Nº 3108</t>
  </si>
  <si>
    <t>G05383130001</t>
  </si>
  <si>
    <t>COBRO COSTOS DE PAPELERIA SEGUN TRANSFERENCIA DEL EXTERIOR POR ORDEN DE CONSULADO DE BOLIVIA EN SEVILLA.REF.:GESTORIA CONSULAR AGOSTO 2017 LIB. 00010011102 MIN.RELACIONES EXTERIORES - GESTORIA CONSULAR LEY Nº 3108</t>
  </si>
  <si>
    <t>G05388700001</t>
  </si>
  <si>
    <t>COBRO COSTOS DE PAPELERIA SEGUN TRANSFERENCIA DEL EXTERIOR POR ORDEN DE CONSULADO DE BOLIVIA EN PUNO PERU REF:DEV.SALDOS PROGRAMA DOCUMENTACION LIB. 00099021001 TGN-RECURSOS ORDINARIOS (3987)</t>
  </si>
  <si>
    <t>G05388730001</t>
  </si>
  <si>
    <t>COBRO COSTOS DE PAPELERIA SEGUN TRANSFERENCIA DEL EXTERIOR POR ORDEN DE CONSULADO DE BOLIVIA EN PUNO PERU REF.: DEVOLUCION SALDOS GASTOS DE FUNCIONAMIENTO LIB. 00099021001 TGN-RECURSOS ORDINARIOS (3987)</t>
  </si>
  <si>
    <t>G05388750001</t>
  </si>
  <si>
    <t>COBRO COSTOS DE PAPELERIA SEGUN TRANSFERENCIA DEL EXTERIOR POR ORDEN DE CONSULADO DE BOLIVIA EN PUNO PERU REF.: DEV SALDOS GASTOS DE FUNCIONAMIENTO LIB. 00099021001 TGN-RECURSOS ORDINARIOS (3987)</t>
  </si>
  <si>
    <t>L00042740003</t>
  </si>
  <si>
    <t>REVERSION DE COMPROBANTES CONTABLES G-0539558 Y G-0539559 DE LA FECHA, POR ABONO ERRONEO EN CUENTA DEL BENEFICIARIO. LIB.00513062001 YPFB-OPERACIONES PLANTA DE SEPARACION DE LIQUIDOS RIO GRANDE</t>
  </si>
  <si>
    <t>Q08828990002</t>
  </si>
  <si>
    <t>NÚMERO DE LIBRETA CUT: 99031009.00 OPERACIÓN T01 TRANSFERENCIA DE FONDOS A LA CUT - TESORO DIRECTO DE BANCO UNION S.A. A CUENTA UNICA DEL TESORO CON NUMERO DE SOLICITUD = 2102749 Y NUMERO CORRELATIVO = 91320008092017387 TRANSFERENCIA AL TGN POR OPERACIONES VENTA DE BONOS BTX</t>
  </si>
  <si>
    <t>S08976660003</t>
  </si>
  <si>
    <t>||TRANSFERENCIA DE FONDOS S/G. MENSAJE SWIFT NRO. 12895 DE LA FECHA (SECTOR PUBLICO). DEBITO DE LA LIBRETA 00117012001 DGAC, REPOSICION UTILES DE ESCRITORIO.</t>
  </si>
  <si>
    <t>G05392800004</t>
  </si>
  <si>
    <t>VENTA DE DIVISAS CON TRANSFERENCIA DE FONDOS A SOLICITUD DE MINISTERIO DE RELACIONES EXTERIORES SEGUN SOLICITUD 3056 REF: PAGO DE HABERES A FAVOR DEL CONSULADO EN MURCIA, CORRESPONDIENTE AL MES DE AGOSTO/2017, S/G PLANILLA NRO. 81702 LIB. 00010011102 MIN.RELACIONES EXTERIORES - GESTORIA CONSULAR LEY Nº 3108</t>
  </si>
  <si>
    <t>G05392810004</t>
  </si>
  <si>
    <t>VENTA DE DIVISAS CON TRANSFERENCIA DE FONDOS A SOLICITUD DE MINISTERIO DE RELACIONES EXTERIORES SEGUN SOLICITUD 3054 REF: REMESA ADICIONAL A FAVOR DE LA EMBAJADA EN MEXICO, PARA ATENDER LAS NECESIDADES DE LA XXXVI FERIA INTERNACIONAL DEL LIBRO DEL INSTITUTO POLITECNICO NACIONAL 2017, S/G EB.MX.NSC-2 LIB. 00099021001 TGN-RECURSOS ORDINARIOS (3987)</t>
  </si>
  <si>
    <t>G05392820004</t>
  </si>
  <si>
    <t>VENTA DE DIVISAS CON TRANSFERENCIA DE FONDOS A SOLICITUD DE MINISTERIO DE RELACIONES EXTERIORES SEGUN SOLICITUD 3057 REF: PAGO DE HABERES DEL CENTRO EMISOR DE PASAPORTES - WASHINGTON, CORRESPONDIENTE AL MES DE AGOSTO/2017, S/G PLANILLA NRO. 81703 LIB. 00010011102 MIN.RELACIONES EXTERIORES - GESTORIA CONSULAR LEY Nº 3108</t>
  </si>
  <si>
    <t>G05392830017</t>
  </si>
  <si>
    <t>VENTA DE DIVISAS CON TRANSFERENCIA DE FONDOS A SOLICITUD DE MINISTERIO DE RELACIONES EXTERIORES SEGUN SOLICITUD 3058 REF: PAGO DE COSTO DE VIDA DEL SERVICIO EXTERIOR, CORRESPONDIENTE AL MES DE AGOSTO/2017, S/G PLANILLA NRO. 81706 LIB. 00099021001 TGN-RECURSOS ORDINARIOS (3987)</t>
  </si>
  <si>
    <t>G05392860001</t>
  </si>
  <si>
    <t>COBRO COSTOS DE PAPELERIA SEGUN TRANSFERENCIA DEL EXTERIOR POR ORDEN DE CONSULADO DE BOLIVIA (SANTIAGO CHILE) REF.: RECAUDACIONES GESTORIA CONSULAR LIB. 00010011102 MIN.RELACIONES EXTERIORES - GESTORIA CONSULAR LEY Nº 3108</t>
  </si>
  <si>
    <t>G05392880001</t>
  </si>
  <si>
    <t>COBRO COSTOS DE PAPELERIA SEGUN TRANSFERENCIA DEL EXTERIOR POR ORDEN DE CONSULADO DE BOLIVIA EN IQUIQUE REF.: TRANSFERENCIA POR RECAUDACION GESTORIA CONSULAR AGOSTO 2017 LIB. 00010011102 MIN.RELACIONES EXTERIORES - GESTORIA CONSULAR LEY Nº 3108</t>
  </si>
  <si>
    <t>G05392900001</t>
  </si>
  <si>
    <t>COBRO COSTOS DE PAPELERIA SEGUN TRANSFERENCIA DEL EXTERIOR POR ORDEN DE CONSULADO DE BOLIVIA-LONDRES. REF.:GESTORIA CONSULAR AGOSTO 2017 LIB. 00010011102 MIN.RELACIONES EXTERIORES - GESTORIA CONSULAR LEY Nº 3108</t>
  </si>
  <si>
    <t>G05394310072</t>
  </si>
  <si>
    <t>VENTA DE DIVISAS CON TRANSFERENCIA DE FONDOS A SOLICITUD DE MINISTERIO DE RELACIONES EXTERIORES SEGUN SOLICITUD 3055 REF: PAGO DE HABERES A FAVOR DEL SERVICIO EXTERIOR DIPLOMATICO Y CONSULAR, CORRESPONDIENTE AL MES DE AGOSTO/2017, S/G PLANILLA NRO. 81701 LIB. 00099021001 TGN-RECURSOS ORDINARIOS (3987)</t>
  </si>
  <si>
    <t>G05394320004</t>
  </si>
  <si>
    <t>VENTA DE DIVISAS CON TRANSFERENCIA DE FONDOS A SOLICITUD DE MINISTERIO DE RELACIONES EXTERIORES SEGUN SOLICITUD 3060 REF: PAGO DE HABERES DEL CENTRO EMISOR DE PASAPORTES - MADRID, CORRESPONDIENTE AL MES DE AGOSTO/2017, S/G PLANILLA NRO. 81704 LIB. 00099021001 TGN-RECURSOS ORDINARIOS (3987)</t>
  </si>
  <si>
    <t>G05394330004</t>
  </si>
  <si>
    <t>VENTA DE DIVISAS CON TRANSFERENCIA DE FONDOS A SOLICITUD DE MINISTERIO DE RELACIONES EXTERIORES SEGUN SOLICITUD 3059 REF: REMESA ADICIONAL PARA LA COMPRA DE TINTA DE IMPRESORA A FAVOR DEL CENTRO EMIPSOR DE PASAPORTES - MADRID, S/G CB.ES.MAD.-NSC-257/2017 LIB. 00099021001 TGN-RECURSOS ORDINARIOS (3987)</t>
  </si>
  <si>
    <t>G05395590001</t>
  </si>
  <si>
    <t>COBRO COSTOS DE PAPELERIA SEGUN TRANSFERENCIA DEL EXTERIOR POR ORDEN DE TRAFIGURA PTE LTD LIB. 00513062001 YPFB-OPERACIONES PLANTA DE SEPARACION DE LIQUIDOS RIO GRANDE</t>
  </si>
  <si>
    <t>G05395720004</t>
  </si>
  <si>
    <t>VENTA DE DIVISAS CON TRANSFERENCIA DE FONDOS A SOLICITUD DE YACIMIENTOS PETROLIFEROS FISCALES BOLIVIANOS SEGUN SOLICITUD 3069 REF: PAGO A VITOL SA POR SUMINISTRO DE DIESEL OIL MES SEPTIEMBRE 2017 CUARTO EMBARQUE LOTE 2 SEGUN DOCUMENTACION ADJUNTA LIB. 00513012004 LBP-YPFB-UNICOMERCIAL (4030005415/1-2188907)</t>
  </si>
  <si>
    <t>G05395730004</t>
  </si>
  <si>
    <t>VENTA DE DIVISAS CON TRANSFERENCIA DE FONDOS A SOLICITUD DE YACIMIENTOS PETROLIFEROS FISCALES BOLIVIANOS SEGUN SOLICITUD 3070 REF: PAGO ANTICIPADO A VITOL SA POR SUMINISTRO DE INSUMOS Y ADITIVOS Y DIESEL OIL CORRESPONDIENTE AL MES DE SEPTIEMBRE 2017 SEGUN DOCUMENTACION ADJUNTA LIB. 00513012004 LBP-YPFB-UNICOMERCIAL (4030005415/1-2188907)</t>
  </si>
  <si>
    <t>G05398880004</t>
  </si>
  <si>
    <t>VENTA DE DIVISAS CON TRANSFERENCIA DE FONDOS A SOLICITUD DE MINISTERIO DE LA PRESIDENCIA SEGUN SOLICITUD 3062 REF: DIVISAS USD 389.85 TRANSFERENCIA A GOGO BUSINESS AVIATION POR SERVICIO DE TELEFONIA SATELITAL DE LOS MESES JUNIO, JULIO Y AGOSTO 2017 DE AERONAVE FAB 002, PAGO A US BANK, CUENTA 1036901 LIB. 00099021001 TGN-RECURSOS ORDINARIOS (3987)</t>
  </si>
  <si>
    <t>G05402140001</t>
  </si>
  <si>
    <t>COBRO COSTOS DE PAPELERIA SEGUN TRANSFERENCIA DEL EXTERIOR POR ORDEN DE CONSULADO GENL DE BOLIVIA EN HOUSTON REF.: RECAUDACIONES GESTORIA CONSULAR AGOSTO 2017 LIB. 00010011102 MIN.RELACIONES EXTERIORES - GESTORIA CONSULAR LEY Nº 3108</t>
  </si>
  <si>
    <t>Q08834410002</t>
  </si>
  <si>
    <t>NÚMERO DE LIBRETA CUT: 99031009.00 OPERACIÓN T01 TRANSFERENCIA DE FONDOS A LA CUT - TESORO DIRECTO DE BANCO UNION S.A. A CUENTA UNICA DEL TESORO CON NUMERO DE SOLICITUD = 2107516 Y NUMERO CORRELATIVO = 91320011092017446 VENTA DE BONOS BTX A SOLICITUD DE VUN</t>
  </si>
  <si>
    <t>Q08834440002</t>
  </si>
  <si>
    <t>NUMERO DE LIBRETA CUT: Cuenta Unica del Tesoro OPERACIÓN E18 TRANSFERENCIA DEL SISTEMA FINANCIERO POR CUENTA DE TERCEROS A LA CUT Concepto TGN 3987 caso Manuel Murray de la Rua</t>
  </si>
  <si>
    <t>S08978040003</t>
  </si>
  <si>
    <t>||TRANSFERENCIA DE FONDOS S/G. MENSAJES SWIFT NROS. 13026 Y 13011 DE LA FECHA (SECTOR PUBLICO). DEBITO DE LA LIBRETA 00117012001 DGAC, REPOSICION UTILES DE ESCRITORIO.</t>
  </si>
  <si>
    <t>G05406720003</t>
  </si>
  <si>
    <t>PAGO A BID PRÉSTAMO 995-SF-BO VCTO. 10-sep-2017 POR CUENTA DE TGN , NTI. 009775 VALOR 11-sep-2017 CAPITAL USD 20.063,30 INTERESES USD 8.293,56 CTA. 3987 CUENTA UNICA DEL TESORO-3987 LIB. 00099021001 REF.: COMISIONES BANCARIAS</t>
  </si>
  <si>
    <t>G05407920001</t>
  </si>
  <si>
    <t>COMISIONES BANCARIAS POR PAGO A FIEM - ICO ESPAÑA POR EL PRESTAMO ICO 01020036.0 HOSPITAL SAN JUAN DE VCTO. 10-09-2017. LIBRETA N° 00099021001 TGN-RECURSOS ORDINARIOS (3987)</t>
  </si>
  <si>
    <t>G05407950004</t>
  </si>
  <si>
    <t>VENTA DE DIVISAS CON TRANSFERENCIA DE FONDOS A SOLICITUD DE DIRECCION ESTRATEGICA DE REIVINDICACION MARITIMA DIREMAR SEGUN SOLICITUD 3052 REF: PARA PAGO A LA CONSULTORA LAURA MOVILLA MEDIANTE EGA DIVISAS , SOLICITADO MEDIANTE INFORME CONJUNTO IC/DIREMAR/DDS NRO 006/2017 EQUIVALENTES 3.008,34 USD LIB. 00099021001 TGN-RECURSOS ORDINARIOS (3987) POR DIFERENCIAL CAMBIARIO</t>
  </si>
  <si>
    <t>G05407950005</t>
  </si>
  <si>
    <t>VENTA DE DIVISAS CON TRANSFERENCIA DE FONDOS A SOLICITUD DE DIRECCION ESTRATEGICA DE REIVINDICACION MARITIMA DIREMAR SEGUN SOLICITUD 3052 REF: PARA PAGO A LA CONSULTORA LAURA MOVILLA MEDIANTE EGA DIVISAS , SOLICITADO MEDIANTE INFORME CONJUNTO IC/DIREMAR/DDS NRO 006/2017 EQUIVALENTES 3.008,34 USD LIB. 00099021001 TGN-RECURSOS ORDINARIOS (3987)</t>
  </si>
  <si>
    <t>G05409230001</t>
  </si>
  <si>
    <t>COBRO COSTOS DE PAPELERIA POR REGULARIZACION DE TRANSFERENCIA DEL EXTERIOR POR ORDEN DE CONSULADO GERAL DA BOLIVIA SAO PAULO BRASIL LIB. 00010011102 MIN.RELACIONES EXTERIORES - GESTORIA CONSULAR LEY Nº 3108</t>
  </si>
  <si>
    <t>G05409270001</t>
  </si>
  <si>
    <t>COBRO COSTOS DE PAPELERIA SEGUN TRANSFERENCIA DEL EXTERIOR POR ORDEN DE CONSULADO GENERAL DE BOLIVIA-BOGOTA-COLOMBIA.REF:RECAUDACIONES AGOSTO 2017 LIB. 00010011102 MIN.RELACIONES EXTERIORES - GESTORIA CONSULAR LEY Nº 3108</t>
  </si>
  <si>
    <t>G05409350001</t>
  </si>
  <si>
    <t>COBRO COSTOS DE PAPELERIA SEGUN TRANSFERENCIA DEL EXTERIOR POR ORDEN DE CONSULADO GENERAL DE BOLIVIA EN MILAN REF.: RECAUDACION GESTORIA CONSUALAR LIB. 00010011102 MIN.RELACIONES EXTERIORES - GESTORIA CONSULAR LEY Nº 3108</t>
  </si>
  <si>
    <t>G05409370001</t>
  </si>
  <si>
    <t>COBRO COSTOS DE PAPELERIA SEGUN TRANSFERENCIA DEL EXTERIOR POR ORDEN DE EMBASSY OF BOLIVIA-BEIJING CHINA REF:GESTORIA CONSULAR LIB. 00010011102 MIN.RELACIONES EXTERIORES - GESTORIA CONSULAR LEY Nº 3108</t>
  </si>
  <si>
    <t>G05414080001</t>
  </si>
  <si>
    <t>COBRO COSTOS DE PAPELERIA SEGUN TRANSFERENCIA DEL EXTERIOR POR ORDEN DE CONSULADO GENERAL DE BOLIVIA-LOS ANGELES CA. LIB. 00010011102 MIN.RELACIONES EXTERIORES - GESTORIA CONSULAR LEY Nº 3108</t>
  </si>
  <si>
    <t>G05415490001</t>
  </si>
  <si>
    <t>COBRO COSTOS DE PAPELERIA SEGUN TRANSFERENCIA DEL EXTERIOR POR ORDEN DE EMBAJADA DE BOLIVIA-ECUADOR. REF.:RECAUDACION CONSULAR AGOSTO 2017 LIB. 00010011102 MIN.RELACIONES EXTERIORES - GESTORIA CONSULAR LEY Nº 3108</t>
  </si>
  <si>
    <t>Q08836600002</t>
  </si>
  <si>
    <t>NUMERO DE LIBRETA CUT: 00041044201 OPERACIÓN E18 TRANSFERENCIA DEL SISTEMA FINANCIERO POR CUENTA DE TERCEROS A LA CUT SOLICITUD DEL MEFP SEGUN NOTA CITE MEFP VTCP DGPOT UAIS CPI NÂ°0917002.BUN 17</t>
  </si>
  <si>
    <t>Q08836650002</t>
  </si>
  <si>
    <t>NUMERO DE LIBRETA CUT: 00099021001 OPERACIÓN E18 TRANSFERENCIA DEL SISTEMA FINANCIERO POR CUENTA DE TERCEROS A LA CUT SOLICITUD DEL MINISTERIO DE ECONOMÃA Y FINANZAS PUBLICAS POR MALA APROPIACIÃN POR PARTE DEL MINISTERIO DE RELACIONES EXTERIORES</t>
  </si>
  <si>
    <t>Q08836660002</t>
  </si>
  <si>
    <t>NUMERO DE LIBRETA CUT: 00010011102 OPERACIÓN E18 TRANSFERENCIA DEL SISTEMA FINANCIERO POR CUENTA DE TERCEROS A LA CUT SOLICITUD DEL MINISTERIO DE ECONOMÃA Y FINANZAS PUBLICAS POR MALA APROPIACIÃN POR PARTE DEL MINISTERIO DE RELACIONES EXTERIORES</t>
  </si>
  <si>
    <t>Q08836670002</t>
  </si>
  <si>
    <t>Q08836680002</t>
  </si>
  <si>
    <t>NUMERO DE LIBRETA CUT: 00099021001 OPERACIÓN E18 TRANSFERENCIA DEL SISTEMA FINANCIERO POR CUENTA DE TERCEROS A LA CUT A SOLICITUD DEL MINISTERIO DE ECONOMÃA Y FINANZAS PUBLICAS POR MALA APROPIACIÃN POR PARTE DEL MINISTERIO DE RELACIONES EXTERIORES</t>
  </si>
  <si>
    <t>Q08839320002</t>
  </si>
  <si>
    <t>NUMERO DE LIBRETA CUT: Cuenta Unica del Tesoro OPERACIÓN E18 TRANSFERENCIA DEL SISTEMA FINANCIERO POR CUENTA DE TERCEROS A LA CUT Pago correspondiente a Agosto 2017.</t>
  </si>
  <si>
    <t>Q08839360002</t>
  </si>
  <si>
    <t>NÚMERO DE LIBRETA CUT: 99031009.00 OPERACIÓN T01 TRANSFERENCIA DE FONDOS A LA CUT - TESORO DIRECTO DE BANCO UNION S.A. A CUENTA UNICA DEL TESORO CON NUMERO DE SOLICITUD = 2111400 Y NUMERO CORRELATIVO = 91320012092017505 TRANSFERENCIA POR OPERACIONES DE VENTA BONOS BTX</t>
  </si>
  <si>
    <t>Q08839430002</t>
  </si>
  <si>
    <t>NUMERO DE LIBRETA CUT: 00099021001 OPERACIÓN E18 TRANSFERENCIA DEL SISTEMA FINANCIERO POR CUENTA DE TERCEROS A LA CUT CANCELACION DE LA CUOTA 52Âª POR REEMBOLSO DE AMORTIZACION A CAPITAL Y COSTO DE CAPITAL POR LOS RECURSOS EFECTIVAMENTE RECIBIDOS POR PARTE DE LA EMPRESA METALURGICA VINTO BENEFICI</t>
  </si>
  <si>
    <t>Q08839470002</t>
  </si>
  <si>
    <t>NUMERO DE LIBRETA CUT: 00099021001 OPERACIÓN E18 TRANSFERENCIA DEL SISTEMA FINANCIERO POR CUENTA DE TERCEROS A LA CUT TRANSF. FONDOS POR PAGO INDEBIDO RP AGOSTO 2017</t>
  </si>
  <si>
    <t>Q08839480002</t>
  </si>
  <si>
    <t>NUMERO DE LIBRETA CUT: 00099021001 OPERACIÓN E18 TRANSFERENCIA DEL SISTEMA FINANCIERO POR CUENTA DE TERCEROS A LA CUT TRANSF. FONDOS POR PAGFO ADELANTADO PRA-RP AGOSTO 2017</t>
  </si>
  <si>
    <t>Q08839490002</t>
  </si>
  <si>
    <t>NUMERO DE LIBRETA CUT: 00099021001 OPERACIÓN E18 TRANSFERENCIA DEL SISTEMA FINANCIERO POR CUENTA DE TERCEROS A LA CUT TRANSF. FONDOS POR DESCUENTO COBRO INDEBIDO R 026-99-R-P</t>
  </si>
  <si>
    <t>G05418400001</t>
  </si>
  <si>
    <t>COBRO COSTOS DE PAPELERIA POR REGULARIZACION DE TRANSFERENCIA DEL EXTERIOR POR ORDEN DE VICECONSULADO DE BOLIVIA EN LA PLATA-ARGENTINA LIB. 00010011102 MIN.RELACIONES EXTERIORES - GESTORIA CONSULAR LEY Nº 3108</t>
  </si>
  <si>
    <t>G05418420001</t>
  </si>
  <si>
    <t>COBRO COSTOS DE PAPELERIA SEGUN TRANSFERENCIA DEL EXTERIOR POR ORDEN DE CONSULADO DE BOLIVIA-LA HAYA. REF.:RECAUD.GESTORIA CONSULAR AGOSTO 2017 LIB. 00010011102 MIN.RELACIONES EXTERIORES - GESTORIA CONSULAR LEY Nº 3108</t>
  </si>
  <si>
    <t>G05419550001</t>
  </si>
  <si>
    <t>COBRO COSTOS DE PAPELERIA SEGUN TRANSFERENCIA DEL EXTERIOR POR ORDEN DE EMBAJADA DE BOLIVIA EN FRANCIA REF.: RECAUDACIONES AGOSTO 2017 GESTORIA CONSULAR LIB. 00010011102 MIN.RELACIONES EXTERIORES - GESTORIA CONSULAR LEY Nº 3108</t>
  </si>
  <si>
    <t>G05419570001</t>
  </si>
  <si>
    <t>COBRO COSTOS DE PAPELERIA SEGUN TRANSFERENCIA DEL EXTERIOR POR ORDEN DE EMBAJADA DE BOLIVIA EN SUECIA REF.: GESTORIA CONSULAR AGOSTO 2017 LIB. 00010011102 MIN.RELACIONES EXTERIORES - GESTORIA CONSULAR LEY Nº 3108</t>
  </si>
  <si>
    <t>G05423120004</t>
  </si>
  <si>
    <t>VENTA DE DIVISAS CON TRANSFERENCIA DE FONDOS A SOLICITUD DE DIRECCION ESTRATEGICA DE REIVINDICACION MARITIMA DIREMAR SEGUN SOLICITUD 3080 REF: PARA PAGO DE HONORARIOS POR CONTRATACION COMO CONSULTOR POR PRODUCTO AL CONSULTOR WILLIAM TODD JARVIS PARA ASESORAMIENTO, ANALISIS Y EVALUACION DE ESTUDIOS LIB. 00099021001 TGN-RECURSOS ORDINARIOS (3987)</t>
  </si>
  <si>
    <t>J03286570001</t>
  </si>
  <si>
    <t>De: 00020031101 TRANSFERENCIA A SOLICITUD DEL MINISTERIO DE DEFENSA S/G CITE:DAFE UF. Secc. Tesoreria N282 y 292/2017 Y PROCEDIMIENTO MEFP/VPCF/DGCF/UCCF N954/2017.</t>
  </si>
  <si>
    <t>S08979620003</t>
  </si>
  <si>
    <t>||TRANSFERENCIA DE FONDOS S/G. MENSAJES SWIFT NROS. 13152 Y 13143 DE LA FECHA (SECTOR PUBLICO). DEBITO DE LA LIBRETA 00117012001 DGAC, REPOSICION UTILES DE ESCRITORIO.</t>
  </si>
  <si>
    <t>Q08841300002</t>
  </si>
  <si>
    <t>NUMERO DE LIBRETA CUT: 00015021101 OPERACIÓN E18 TRANSFERENCIA DEL SISTEMA FINANCIERO POR CUENTA DE TERCEROS A LA CUT A SOLICITUD DEL MINISTERIO DE ECONOMIA Y FINANZAS PUBLICAS POR MALA APROPIACION DE COMPROBANTE POR PARTE DE LA POLICIA BOLIVIANA</t>
  </si>
  <si>
    <t>Q08841560002</t>
  </si>
  <si>
    <t>NUMERO DE LIBRETA CUT: 03420102001 OPERACIÓN E18 TRANSFERENCIA DEL SISTEMA FINANCIERO POR CUENTA DE TERCEROS A LA CUT TRANSFERENCIA DE RECURSOS DEL FIDEICOMISO AEVIVIENDA</t>
  </si>
  <si>
    <t>S08979760002</t>
  </si>
  <si>
    <t>||DEVOLUCION SALDO NO UTILIZADO CARTA DE CREDITO I-2016-051 DE ACUERDO A NOTA YPFB/GAFC-2711/DCEG-739/2017 ADJUNTA DEPOSITO LIB. 00513042001 YPFB - OPERACIONES GNEE REF.: DEVOLUCION SALDO NO UTILIZADO LC I-2016-051</t>
  </si>
  <si>
    <t>S08979920001</t>
  </si>
  <si>
    <t>'COBRO DE UTILES DE ESCRITORIO POR´||BS50.- EN COMPLEMENTO A CBTE. S-0897976 ADJUNTO DE LA FECHA CGO. LIB. N°00513042001 YPFB - OP. GNEE REF.: CGO. EMISION CBTE. CTBLE DEV. SALDO LC I-2016-051</t>
  </si>
  <si>
    <t>S08980040001</t>
  </si>
  <si>
    <t>||RESPUESTA DEBITO DEL BANQUERO SG/ SWIFT 13200 DE LA FECHA REF: COBRO COMISION POR TRANSFERENCIA DE EUR 25,485,09 DEL 11/08/17 SG/ SOLICITUD DE DIREMAR, PAGO A/F DHI LIB. NO. 00099021001 TGN-RECURSOS ORDINARIOS COMIS. DEL BANQUERO EQUIV. EUR 6,72</t>
  </si>
  <si>
    <t>S08980040004</t>
  </si>
  <si>
    <t>||RESPUESTA DEBITO DEL BANQUERO SG/ SWIFT 13200 DE LA FECHA REF: COBRO COMISION POR TRANSFERENCIA DE EUR 25,485,09 DEL 11/08/17 SG/ SOLICITUD DE DIREMAR, PAGO A/F DHI LIB. NO. 00099021001 TGN-RECURSOS ORDINARIOS, COBRO UTILES DE ESCRITORIO</t>
  </si>
  <si>
    <t>S08980180001</t>
  </si>
  <si>
    <t>||RESPUESTA A DEBITO DEL BANQUERO SEGUN SWIFT 13199 DE LA FECHA . REF.: COBRO COMISION EUR 20.- POR TRANSF. DE EUR 39.310.- CON FECHA VALOR 10/07/2017 SEG. SOLICITUD DEL TGN PAGO MEMBRESIA A OIPC - INTERPOL LIBRETA 00099021001 TGN-RECURSOS ORDINARIOS</t>
  </si>
  <si>
    <t>S08980180004</t>
  </si>
  <si>
    <t>||RESPUESTA A DEBITO DEL BANQUERO SEGUN SWIFT 13199 DE LA FECHA . REF.: COBRO COMISION EUR 20.- POR TRANSF. DE EUR 39.310.- CON FECHA VALOR 10/07/2017 SEG. SOLICITUD DEL TGN PAGO MEMBRESIA A OIPC - INTERPOL LIBRETA 00099021001 TGN-RECURSOS ORDINARIOS. REF.: UTILES DE ESCRITORIO</t>
  </si>
  <si>
    <t>S08980240001</t>
  </si>
  <si>
    <t>||COMISION TRANSFERENCIA DE FONDOS AL EXTERIOR 0.10% S/USD 728.000.- REEM GTOS. COMUNICACION BS220.- Y EMISION CBTE. CONTABLE BS50.- EN COMPLEMENTO A COMPROBANTE S-0898023 ADJUNTO DE LA FECHA. CGO.LIB.N°00513012004 LBP-YPFB UNICOMERCIAL REF.:COMISIONES PAGO N°5 LC I-2016-032</t>
  </si>
  <si>
    <t>G05429890001</t>
  </si>
  <si>
    <t>COBRO COSTOS DE PAPELERIA SEGUN TRANSFERENCIA DEL EXTERIOR POR ORDEN DE CONSULADO DE BOLIVIA EN BILBAO REF:GESTORIA CONSULAR LIB. 00010011102 MIN.RELACIONES EXTERIORES - GESTORIA CONSULAR LEY Nº 3108</t>
  </si>
  <si>
    <t>G05429990001</t>
  </si>
  <si>
    <t>COBRO COSTOS DE PAPELERIA POR REGULARIZACION DE TRANSFERENCIA DEL EXTERIOR POR ORDEN DE CONSULADO GENERAL DE BOLIVIA LIMA PERU LIB. 00010011102 MIN.RELACIONES EXTERIORES - GESTORIA CONSULAR LEY Nº 3108</t>
  </si>
  <si>
    <t>G05430570001</t>
  </si>
  <si>
    <t>COBRO COSTOS DE PAPELERIA SEGUN TRANSFERENCIA DEL EXTERIOR POR ORDEN DE CONSULADO DEL ESTADO PLURINACIONAL COMODORO RIVADAVIA LIB. 00010011102 MIN.RELACIONES EXTERIORES - GESTORIA CONSULAR LEY Nº 3108</t>
  </si>
  <si>
    <t>G05431890001</t>
  </si>
  <si>
    <t>COBRO COSTOS DE PAPELERIA POR REGULARIZACION DE TRANSFERENCIA DEL EXTERIOR POR ORDEN DE CONSULADO DE BOLIVIA EN CALAMA-CHILE REF:GESTORIA CONSULAR LIB. 00010011102 MIN.RELACIONES EXTERIORES - GESTORIA CONSULAR LEY Nº 3108</t>
  </si>
  <si>
    <t>G05431910004</t>
  </si>
  <si>
    <t>VENTA DE DIVISAS A SOLICITUD DE MINISTERIO DE LA PRESIDENCIA SEGUN SOLICITUD 3085 REF: DIVISAS USD 50,000.00 FONDOS PARA EL VIAJE AL EXTERIOR A VENEZUELA Y NUEVA YORK USA DEL 16 AL 19 SEPTIEMBRE 2017 QUE REALIZARA EL SR. PRESIDENTE DEL ESTADO. LOS FONDOS SERAN ENTREGADOS AL SR. OMAR ROBERTO CARY R LIB. 00099021001 TGN-RECURSOS ORDINARIOS (3987)</t>
  </si>
  <si>
    <t>G05435290001</t>
  </si>
  <si>
    <t>COBRO COSTOS DE PAPELERIA POR REGULARIZACION DE TRANSFERENCIA DEL EXTERIOR POR ORDEN DE CONSULADO DEL ESTADO PLURINACIONAL DE BOLIVIA-CORDOBA-ARGENTINA LIB. 00010011102 MIN.RELACIONES EXTERIORES - GESTORIA CONSULAR LEY Nº 3108</t>
  </si>
  <si>
    <t>G05435300005</t>
  </si>
  <si>
    <t>VENTA DE DIVISAS CON TRANSFERENCIA DE FONDOS A SOLICITUD DE MINISTERIO DE RELACIONES EXTERIORES SEGUN SOLICITUD 3092 REF: REMESA ADICIONAL A FAVOR DEL CONSULADO EN MILAN Y LA EMBAJADA EN BRASIL, PARA GASTOS ADICIONALES DEL PAGO DE PASAJES PARA EL TRASLADO DE REPRESENTANTES DE ORGANIZACIONES SOCIALES LIB. 00099021001 TGN-RECURSOS ORDINARIOS (3987)</t>
  </si>
  <si>
    <t>G05435350004</t>
  </si>
  <si>
    <t>VENTA DE DIVISAS CON TRANSFERENCIA DE FONDOS A SOLICITUD DE MINISTERIO DE LA PRESIDENCIA SEGUN SOLICITUD 3091 REF: DIVISAS USD 16,539.09 TRANSFERENCIA A ROYAL FBO POR SERVICIOS PRESTADOS EN BRUSELAS BELGICA AL SR. PRESIDENTE Y COMITIVA OFICIAL SEGUN INVOICE THE HOTEL BRUSSELS, PAGO AL BBVA BANCO, CU LIB. 00099021001 TGN-RECURSOS ORDINARIOS (3987)</t>
  </si>
  <si>
    <t>G05437530003</t>
  </si>
  <si>
    <t>TRANSFERENCIA RECIBIDA DEL EXTERIOR SEGÚN MENSAJES SWIFT Nos. 13164-13162 (REM.EXT.) DE FECHA 13-09-2017 POR DESEMBOLSO DE IDA PRÉSTAMO 4923-BO 001 ABC026 LIBRETA N° 00291012002 ABC-RECURSOS PROPIOS REF.: UTILES DE ESCRITORIO</t>
  </si>
  <si>
    <t>Q08848420002</t>
  </si>
  <si>
    <t>NÚMERO DE LIBRETA CUT: 99031009.00 OPERACIÓN T01 TRANSFERENCIA DE FONDOS A LA CUT - TESORO DIRECTO DE BANCO UNION S.A. A CUENTA UNICA DEL TESORO CON NUMERO DE SOLICITUD = 2118069 Y NUMERO CORRELATIVO = 91320014092017616 TRANNSFERENCIA POR OPERACIONES DE VENTA BONOS BTX</t>
  </si>
  <si>
    <t>S08981060002</t>
  </si>
  <si>
    <t>||TRANSFERENCIA DE FONDOS S/G. FORMULARIO, CITE' BUN/CF387/17 DE LA FECHA (HRE-TSO-4685). PAGO ANUAL DE "VIATICO DE VACUNACION" EN CONFORMIDAD AL D.S. N°2041. A SOLICITUD DEL G.A.D. DE LA PAZ; LIBRETA 00046024102 MS; BUN.</t>
  </si>
  <si>
    <t>S08980950003</t>
  </si>
  <si>
    <t>||TRANSFERENCIA DE FONDOS S/G. MENSAJE SWIFT NRO. 13231 Y CORREO ELECTRONICO DE LA DIRECCION GENERAL DE AERONAUTICA CIVIL DE LA FECHA (SECTOR PUBLICO). DEBITO DE LA LIBRETA 00117012001 DGAC, REPOSICION UTILES DE ESCRITORIO.</t>
  </si>
  <si>
    <t>G05443600001</t>
  </si>
  <si>
    <t>COBRO COSTOS DE PAPELERIA SEGUN TRANSFERENCIA DEL EXTERIOR POR ORDEN DE VICECONSULADO DEL ESTADO PLURINACIONAL DE BOLIVIA-SAN JUSTO-ARGENTINA LIB. 00010011102 MIN.RELACIONES EXTERIORES - GESTORIA CONSULAR LEY Nº 3108</t>
  </si>
  <si>
    <t>G05443690004</t>
  </si>
  <si>
    <t>VENTA DE DIVISAS CON TRANSFERENCIA DE FONDOS A SOLICITUD DE MINISTERIO DE LA PRESIDENCIA SEGUN SOLICITUD 3094 REF: DIVISAS USD 2,300.11 TRANSFERENCIA A SATCOM DIRECT INC POR SERVICIO DE TELEFONIA SATELITAL MES JUNIO Y JULIO 2017 PARA LA AERONAVE FAB 001, PAGO A WELLS FARGO BANK, CUENTA 2000055025245 LIB. 00099021001 TGN-RECURSOS ORDINARIOS (3987)</t>
  </si>
  <si>
    <t>G05458470002</t>
  </si>
  <si>
    <t>PAGO PRÉSTAMO IDA 2013-BO VCTO. 15-sep-2017 POR CUENTA DE COMIBOL , VALOR 15-sep-2017 CAPITAL USD 191.420,21 INTERESES USD 17.227,82 LIB. 00099021001 - RECURSOS ORDINARIOS (3987) - MDRI</t>
  </si>
  <si>
    <t>Q08853610002</t>
  </si>
  <si>
    <t>NUMERO DE LIBRETA CUT: 00576012002 OPERACIÓN E18 TRANSFERENCIA DEL SISTEMA FINANCIERO POR CUENTA DE TERCEROS A LA CUT A SOLICITUD DE CARTONBOL SG NOTA SEDEM GG CB 2017 0265 POR PAGO ERRONEO DE 3 CHEQUERAS</t>
  </si>
  <si>
    <t>Q08853620002</t>
  </si>
  <si>
    <t>Q08853800002</t>
  </si>
  <si>
    <t>NÚMERO DE LIBRETA CUT: 99031009.00 OPERACIÓN T01 TRANSFERENCIA DE FONDOS A LA CUT - TESORO DIRECTO DE BANCO UNION S.A. A CUENTA UNICA DEL TESORO CON NUMERO DE SOLICITUD = 2122225 Y NUMERO CORRELATIVO = 91320015092017691 TRANSFERENCIA POR OPERACIONES DE VENTA BONOS BTX</t>
  </si>
  <si>
    <t>Q08854130002</t>
  </si>
  <si>
    <t>NUMERO DE LIBRETA CUT: Cuenta Unica del Tesoro OPERACIÓN E18 TRANSFERENCIA DEL SISTEMA FINANCIERO POR CUENTA DE TERCEROS A LA CUT Devolusion pagos en exceso Gobierno Autonomo Departamental de Tarija</t>
  </si>
  <si>
    <t>S08981890001</t>
  </si>
  <si>
    <t>||RESPUESTA DEBITO DEL BANQUERO SG/ SWIFT 13320 DE LA FECHA REF: COBRO COMISION POR TRANSFERENCIA DE EUR 76,813,26 DEL 28/08/17 SG/ SOLICITUD DEL MINI. DE DESARROLLO PRODUCTIVO Y ECONOMIA PLURA, PAGO A/F EUROPEAN COMMISSION LIB. NO. 00099021001 TGN-RECURSOS ORDINARIOS, COMIS. DEL BANQUERO EQUIV. EUR 50,00</t>
  </si>
  <si>
    <t>S08981890004</t>
  </si>
  <si>
    <t>||RESPUESTA DEBITO DEL BANQUERO SG/ SWIFT 13320 DE LA FECHA REF: COBRO COMISION POR TRANSFERENCIA DE EUR 76,813,26 DEL 28/08/17 SG/ SOLICITUD DEL MINI. DE DESARROLLO PRODUCTIVO Y ECONOMIA PLURA, PAGO A/F EUROPEAN COMMISSION LIB. NO. 00099021001 TGN-RECURSOS ORDINARIOS, COBRO UTILES DE ESCRITORIO</t>
  </si>
  <si>
    <t>G05453340001</t>
  </si>
  <si>
    <t>COBRO COSTOS DE PAPELERIA SEGUN TRANSFERENCIA DEL EXTERIOR POR ORDEN DE EMBAJADA DE BOLIVIA CARACAS VENEZUELA REF.: DEVOL. DE RECURSOS GASTOS DE FUNCIONAMIENTO LIB. 00010011102 MIN.RELACIONES EXTERIORES - GESTORIA CONSULAR LEY Nº 3108</t>
  </si>
  <si>
    <t>G05458480004</t>
  </si>
  <si>
    <t>VENTA DE DIVISAS CON TRANSFERENCIA DE FONDOS A SOLICITUD DE MINISTERIO DE LA PRESIDENCIA SEGUN SOLICITUD 3099 REF: DIVISAS USD 1,220.00 TRANSFERENCIA A HONEYWELL INTERNATIONAL INC. PAGO SALDO POR SUSCRIPCION ANUAL DEL SERVICIO GDC PARA AERONAVE FAB 001, PAGO A JP MORGAN CHASE BANK, CUENTA 9102597771 LIB. 00099021001 TGN-RECURSOS ORDINARIOS (3987)</t>
  </si>
  <si>
    <t>G05458490004</t>
  </si>
  <si>
    <t>VENTA DE DIVISAS CON TRANSFERENCIA DE FONDOS A SOLICITUD DE MINISTERIO DE LA PRESIDENCIA SEGUN SOLICITUD 3101 REF: DIVISAS USD 2,588.82 TRANSFERENCIA A SAFRAN HELICOPTER ENGINES POR ADQUISICION DE REPUESTOS PARA AERONAVE FAB 004, SEGUN FACTURA FTMX 2983, PAGO A CITIBANK CUENTA 30879802. LIB. 00099021001 TGN-RECURSOS ORDINARIOS (3987)</t>
  </si>
  <si>
    <t>G05458500003</t>
  </si>
  <si>
    <t>TRANSFERENCIA RECIBIDA DEL EXTERIOR SEGÚN MENSAJES SWIFT Nos. 13280-13272 (REM.EXT.) DE FECHA 15-09-2017 POR DESEMBOLSO DE CAF PRÉSTAMO CFA009344 PRO.MI AGUA IV FONDO ROTATORIO N°8/TRF OBI CAF LIB 00287104316 LIBRETA N° 00287102001 FPS-RECURSOS PROPIOS REF.: UTILES DE ESCRITORIO</t>
  </si>
  <si>
    <t>G05458510004</t>
  </si>
  <si>
    <t>VENTA DE DIVISAS CON TRANSFERENCIA DE FONDOS A SOLICITUD DE MINISTERIO DE LA PRESIDENCIA SEGUN SOLICITUD 3102 REF: DIVISAS USD 251,927.00 TERCER PAGO A CUENTA A DASSAULT FALCON JET CORP. POR SERVICIO DE MANTENIMIENTO DE LA AERONAVE PRESIDENCIAL FAB 002, SEGUN INVOICE 900799 17, PAGO A BANK OF AMERIC LIB. 00099021001 TGN-RECURSOS ORDINARIOS (3987)</t>
  </si>
  <si>
    <t>G05458520004</t>
  </si>
  <si>
    <t>VENTA DE DIVISAS CON TRANSFERENCIA DE FONDOS A SOLICITUD DE MINISTERIO DE LA PRESIDENCIA SEGUN SOLICITUD 3100 REF: DIVISAS USD 39,700.00 TRANSFERENCIA A CAMP SYSTEMS INTERNATIONAL INC POR SERVICIO ANUAL CAMP CONTINUO PARA AERONAVES FAB 001, FAB 002, FAB 047, FAB 048, INVOICE 170775, PAGO A HSBC BANK LIB. 00099021001 TGN-RECURSOS ORDINARIOS (3987)</t>
  </si>
  <si>
    <t>G05459770003</t>
  </si>
  <si>
    <t>TRANSFERENCIA DE FONDOS AL EXTERIOR A SOLICITUD DE TESORO GENERAL DE LA NACION SEGUN SOLICITUD 3107 REF: PAGO 8VA CUOTA DE APORTE DE CAPITAL EN EFECTIVO USD20.012.827,46.- A FAVOR DE LA CORPORACION ANDINA DE FOMENTO (CAF), SEGUN D.S. N 581 DE 26/07/2010 LIB. 00099021001 TGN-RECURSOS ORDINARIOS (3987)</t>
  </si>
  <si>
    <t>G05459780003</t>
  </si>
  <si>
    <t>TRANSFERENCIA DE FONDOS AL EXTERIOR A SOLICITUD DE TESORO GENERAL DE LA NACION SEGUN SOLICITUD 3106 REF: PAGO 1RA CUOTA DE APORTE DE CAPITAL EN EFECTIVO USD17.188.323,00.- A FAVOR DE LA CORPORACION ANDINA DE FOMENTO (CAF) SEGÚN CONVENIO DE 29/03/2016 Y DECRETO SUPREMO N 2476 DE 18/9/2013 LIB. 00099021001 TGN-RECURSOS ORDINARIOS (3987)</t>
  </si>
  <si>
    <t>G05459800001</t>
  </si>
  <si>
    <t>COBRO COSTOS DE PAPELERIA SEGUN TRANSFERENCIA DEL EXTERIOR POR ORDEN DE EMBAJADA DEL ESTADO EN OTTAWA CANADA REF.: GESTORIA CONSULAR JUNIO JULIO AGOSTO 2017 LIB. 00010011102 MIN.RELACIONES EXTERIORES - GESTORIA CONSULAR LEY Nº 3108</t>
  </si>
  <si>
    <t>G05459890001</t>
  </si>
  <si>
    <t>COBRO COSTOS DE PAPELERIA SEGUN TRANSFERENCIA DEL EXTERIOR POR ORDEN DE CONSULADO DE BOLIVIA ANTOFAGASTA-CHILE REF:GESTORIA CONSULAR LIB. 00010011102 MIN.RELACIONES EXTERIORES - GESTORIA CONSULAR LEY Nº 3108</t>
  </si>
  <si>
    <t>J03288170001</t>
  </si>
  <si>
    <t>De: 00070011102 Transferencia que efectuamos a requerimiento del Ministerio de Trabajo Empleo y Prevision Social, segun nota CITE:MTEPS/DGAA/No.282/2017 y en virtud a la nota interna CITE: MEFP/VPCF/DGCF/UCCF No.1003/2017 de la Direccion General de Contabilidad Fiscal de esta Cartera de Estado y de</t>
  </si>
  <si>
    <t>J03288180001</t>
  </si>
  <si>
    <t>J03288190001</t>
  </si>
  <si>
    <t>G05471750003</t>
  </si>
  <si>
    <t>PAGO A BID PRÉSTAMO 1075-SF-BO VCTO. 18-09-2017 POR CUENTA DE FNDR SEGÚN NOTA Cod.Liq.9830 DE FECHA 15-09-2017, VALOR 18-09-2017 CAPITAL USD 41.847,32 INTERESES USD 20.251,81 LIBRETA N° 00099021001 RECURSOS ORDINARIOS (3987) - ALIVIO MDRI</t>
  </si>
  <si>
    <t>J03289170002</t>
  </si>
  <si>
    <t>A:00099021001 A requerimiento de la Unidad de Administracion e Informacion Salarial (UAIS), con notas internas CITE: MEFP/VTCP/DGPOT/UAIS/Nos 5174, 5173 y 5278/2017, en la cual solicita la reversion definitiva de las boletas de pago de SENASIR, consignadas en los Comprobantes de Pago Nos. 71542, 715</t>
  </si>
  <si>
    <t>Q08860720002</t>
  </si>
  <si>
    <t>NÚMERO DE LIBRETA CUT: 99031009.00 OPERACIÓN T01 TRANSFERENCIA DE FONDOS A LA CUT - TESORO DIRECTO DE BANCO UNION S.A. A CUENTA UNICA DEL TESORO CON NUMERO DE SOLICITUD = 2127128 Y NUMERO CORRELATIVO = 91320018092017744 TRANSFERENCIA POR OPERACIONES DE VENTA BONOS BTX</t>
  </si>
  <si>
    <t>S08982820002</t>
  </si>
  <si>
    <t>'TRANSFERENCIA DE FONDOS DE DPTOS.DE ENCAJE LEGAL DEL SISTEMA FINANCIERO A DPTOS.CTES.DEL SECTOR PUBLICO S/G CITE' BUN.CA/P.CORP/625/17||DE LA FECHA(HRE-TSO-4732)DEVOLUCION DE RECURSOS NO EJECUTADOS. ABONO A LA LIBRETA N°00099021001 BDP-SAM FIDEICOMISO BONO JUANCITO PINTO GESTION 2015;BUN</t>
  </si>
  <si>
    <t>S08982830002</t>
  </si>
  <si>
    <t>'TRANSFERENCIA DE FONDOS DE DPTOS.DE ENCAJE LEGAL DEL SISTEMA FINANCIERO A DPTOS.CTES.DEL SECTOR PUBLICO S/G CITE' BUN.CA/P.CORP/626/17||DE LA FECHA (HRE-TSO-4733), DEVOLUCION DE RECURSOS NO EJECUTADOS. ABONO A LA LIBRETA NO.00099021001, BDP-SAM FIDEICOMISO BONO JUANCITO PINTO GESTION 2015; BUN.</t>
  </si>
  <si>
    <t>S08982620001</t>
  </si>
  <si>
    <t>'COBRO DE'||UTILES DE ESCRITORIO POR TRANSFERENCIA DE FONDOS DEL EXTERIOR A SENATEX. COMPLEMENTO DEL COMPROBANTE CONTABLE 0898260 DE LA FECHA. DEBITO DE LA LIBRETA 00378012002 SENATEX ADMINISTRACION CENTRAL, REPOSICION UTILES DE ESCRITORIO.</t>
  </si>
  <si>
    <t>G05465450001</t>
  </si>
  <si>
    <t>COBRO COSTOS DE PAPELERIA SEGUN TRANSFERENCIA DEL EXTERIOR POR ORDEN DE CONSULADO GENERAL DE BOLIVIA EN BARCELONA LIB. 00010011102 MIN.RELACIONES EXTERIORES - GESTORIA CONSULAR LEY Nº 3108</t>
  </si>
  <si>
    <t>G05465470001</t>
  </si>
  <si>
    <t>COBRO COSTOS DE PAPELERIA SEGUN TRANSFERENCIA DEL EXTERIOR POR ORDEN DE LIB. 00010011102 MIN.RELACIONES EXTERIORES - GESTORIA CONSULAR LEY Nº 3108</t>
  </si>
  <si>
    <t>G05470660003</t>
  </si>
  <si>
    <t>TRANSFERENCIA DE FONDOS AL EXTERIOR A SOLICITUD DE YACIMIENTOS PETROLIFEROS FISCALES BOLIVIANOS SEGUN SOLICITUD YPFB-0264-2017 REF: LICITACION INTERNACIONAL ADQ GAS LICUADO DE PETROLEO BOLETA GARANTIA MANTEN OFERTA PETROPAR LIB. 00513012003 LBP-YPFB (2011349681373)</t>
  </si>
  <si>
    <t>G05470670004</t>
  </si>
  <si>
    <t>VENTA DE DIVISAS CON TRANSFERENCIA DE FONDOS A SOLICITUD DE MINISTERIO DE RELACIONES EXTERIORES SEGUN SOLICITUD 3108 REF: REMESA ADICIONAL PARA EL PAGO DE PASAJES PARA EL TRASLADO DE DE UNA DELEGACION, A FAVOR DE LA EMBAJADA EN PERU, S/G EMPE 1023/2017 LIB. 00099021001 TGN-RECURSOS ORDINARIOS (3987)</t>
  </si>
  <si>
    <t>G05470680004</t>
  </si>
  <si>
    <t>VENTA DE DIVISAS CON TRANSFERENCIA DE FONDOS A SOLICITUD DE MINISTERIO DE RELACIONES EXTERIORES SEGUN SOLICITUD 3109 REF: REMISION DE RECURSOS PARA EL PAGO DE GASTOS FUNERARIO Y DE REPATRIACION DEL CONNACIONAL ANGEL PORCEL ORTEGA, A FAVOR DEL CONSULADO EN CALAMA, S/G GM-DGAJ-UG-J-NI-1064/2014 LIB. 00010011102 MIN.RELACIONES EXTERIORES - GESTORIA CONSULAR LEY Nº 3108</t>
  </si>
  <si>
    <t>G05474410003</t>
  </si>
  <si>
    <t>TRANSFERENCIA RECIBIDA DEL EXTERIOR SEGÚN MENSAJES SWIFT Nos. 13388-13378 (REM.EXT.) DE FECHA 18-09-2017 POR DESEMBOLSO DE CAF PRÉSTAMO CFA007860 CARR.CHACA-RAVELO DS.N°40 FOND.ROTATORIO/TRF.OBI LIB 00291014337 LIBRETA N° 00291012002 ABC-RECURSOS PROPIOS REF.: UTILES DE ESCRITORIO</t>
  </si>
  <si>
    <t>G05474420003</t>
  </si>
  <si>
    <t>TRANSFERENCIA RECIBIDA DEL EXTERIOR SEGÚN MENSAJES SWIFT Nos. 13389-13379 (REM.EXT.) DE FECHA 18-09-2017 POR DESEMBOLSO DE CAF PRÉSTAMO CFA009272 PROY. DOBLE VÍA SC-WARNES- DES.N° 5/TRF OBI CAF LIB 00291014358 LIBRETA N° 00291012002 ABC-RECURSOS PROPIOS REF.: UTILES DE ESCRITORIO</t>
  </si>
  <si>
    <t>G05474440001</t>
  </si>
  <si>
    <t>COBRO COSTOS DE PAPELERIA SEGUN TRANSFERENCIA DEL EXTERIOR POR ORDEN DE CCONSULADO DE BOLIVIA EN VIEDMA-AR. LIB. 00010011102 MIN.RELACIONES EXTERIORES - GESTORIA CONSULAR LEY Nº 3108</t>
  </si>
  <si>
    <t>G05474470001</t>
  </si>
  <si>
    <t>COBRO COSTOS DE PAPELERIA SEGUN TRANSFERENCIA DEL EXTERIOR POR ORDEN DE EMBAJADA DE BOLIVIA CONSULADO-MEXICO REF:AGOSTO 2017 LIB. 00010011102 MIN.RELACIONES EXTERIORES - GESTORIA CONSULAR LEY Nº 3108</t>
  </si>
  <si>
    <t>Q08865540002</t>
  </si>
  <si>
    <t>NÚMERO DE LIBRETA CUT: 99031009.00 OPERACIÓN T01 TRANSFERENCIA DE FONDOS A LA CUT - TESORO DIRECTO DE BANCO UNION S.A. A CUENTA UNICA DEL TESORO CON NUMERO DE SOLICITUD = 2129101 Y NUMERO CORRELATIVO = 91320019092017797 TRANSFERENCIA POR OPERACIONES DE VENTA BONOS BTX</t>
  </si>
  <si>
    <t>S08983740003</t>
  </si>
  <si>
    <t>||PAGO A BID PRESTAMO 1075-SF-BO VCTO. 18-09-2017 POR CUENTA DEL FNDR SEGUN COD. LIQ.9830 DE FECHA 15-09-2017, VALOR 19-09-2017 CAPITAL JPY 121.261,00 INTERESES JPY 58.684,00 LIBRETA N°00099021001 RECURSOS ORDINARIOS (3987) - ALIVIO MDRI</t>
  </si>
  <si>
    <t>G05476350004</t>
  </si>
  <si>
    <t>VENTA DE DIVISAS CON TRANSFERENCIA DE FONDOS A SOLICITUD DE YACIMIENTOS PETROLIFEROS FISCALES BOLIVIANOS SEGUN SOLICITUD 3115 REF: PAGO A INTERTEK TESTING SERVICES PERU SA POR SERVICIO DE INSPECCION EN PERU CORRESPONDIENTES AL PERIODO DE ENERO FEBRERO MARZO Y ABRIL DE 2017 SEGUN DOCUMENTACION ADJUNT LIB. 00513012004 LBP-YPFB-UNICOMERCIAL (4030005415/1-2188907)</t>
  </si>
  <si>
    <t>G05476360007</t>
  </si>
  <si>
    <t>VENTA DE DIVISAS CON TRANSFERENCIA DE FONDOS A SOLICITUD DE MINISTERIO DE GOBIERNO SEGUN SOLICITUD 3116 REF: HABERES DE AGREGADOS POLICIALES, CORRESPONDIENTE AL MES DE AGOSTO DE LA GESTION 2017, DE LOS SRES. 1) CNL.DESP. WILER JAVIER ANDRADE SANJINEZ,2)CNL.DESP.VLADIMIR YURI CALDERON MARISCAL,3) SEV LIB. 00099021001 TGN-RECURSOS ORDINARIOS (3987)</t>
  </si>
  <si>
    <t>G05476370004</t>
  </si>
  <si>
    <t>VENTA DE DIVISAS CON TRANSFERENCIA DE FONDOS A SOLICITUD DE DIRECCION ESTRATEGICA DE REIVINDICACION MARITIMA DIREMAR SEGUN SOLICITUD 3114 REF: PARA CONTRATACION POR PRODUCTO DEL ASESOR INTERNACIONAL MOHAMMED BEDJAOUI PARA ASESORAMIENTO EN MATERIA DE DERECHO INTERNACIONAL PUBLICO PARA LA SUSTENTACION LIB. 00099021001 TGN-RECURSOS ORDINARIOS (3987)</t>
  </si>
  <si>
    <t>G05476690004</t>
  </si>
  <si>
    <t>VENTA DE DIVISAS CON TRANSFERENCIA DE FONDOS A SOLICITUD DE AGENCIA BOLIVIANA DE ENERGIA SEGUN SOLICITUD 3118 REF: PAGO A IQ MEDICAL SERVICE POR ELABORACION DEL DOCUMENTOS DE TERMINOS DE REFERENCIA, CON RELACION AL PROYECTO DE CONSTRUCCION, SEGUN DOCUMENTOS ADJUNTOS. LIB. 00099021001 TGN-RECURSOS ORDINARIOS (3987)</t>
  </si>
  <si>
    <t>G05480350003</t>
  </si>
  <si>
    <t>TRANSFERENCIA RECIBIDA DEL EXTERIOR SEGÚN MENSAJES SWIFT Nos. 13461-13455 (REM.EXT.) DE FECHA 19-09-2017 POR DESEMBOLSO DE BID PRÉSTAMO 2719/BL-BO REQ 0012 OPS0201741824A LIBRETA N° 00287102001 FPS-RECURSOS PROPIOS REF.: UTILES DE ESCRITORIO</t>
  </si>
  <si>
    <t>G05480360003</t>
  </si>
  <si>
    <t>TRANSFERENCIA RECIBIDA DEL EXTERIOR SEGÚN MENSAJES SWIFT Nos. 13460-13454 (REM.EXT.) DE FECHA 19-09-2017 POR DESEMBOLSO DE BID PRÉSTAMO 2719/BL-BO REQ 0012 OPS0201741824A LIBRETA N° 00287102001 FPS-RECURSOS PROPIOS REF.: UTILES DE ESCRITORIO</t>
  </si>
  <si>
    <t>J03289990001</t>
  </si>
  <si>
    <t>De: 00513072004 Transferencia que realizamos a solicitud de Yacimientos Petroliferos Fiscales Bolivianos mediante nota CITE: DFC-2538 URT-1296/2017 y en virtud a la nota interna CITE: MEFP/VPCF/DGCF/UCCF No 982/2017 de la Direccion General de Contabilidad Fiscal.</t>
  </si>
  <si>
    <t>Q08870100002</t>
  </si>
  <si>
    <t>NÚMERO DE LIBRETA CUT: 99031009.00 OPERACIÓN T01 TRANSFERENCIA DE FONDOS A LA CUT - TESORO DIRECTO DE BANCO UNION S.A. A CUENTA UNICA DEL TESORO CON NUMERO DE SOLICITUD = 2132527 Y NUMERO CORRELATIVO = 91320020092017861 TRANSFERENCIA POR OPERACIONES DE VENTA BONOS BTX</t>
  </si>
  <si>
    <t>G05483140004</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</si>
  <si>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 POR DIFERENCIAL CAMBIARIO</t>
  </si>
  <si>
    <t>G05483140005</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</si>
  <si>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t>
  </si>
  <si>
    <t>G05483150004</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</si>
  <si>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 POR DIFERENCIAL CAMBIARIO</t>
  </si>
  <si>
    <t>G05483150005</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</si>
  <si>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t>
  </si>
  <si>
    <t>S08984610003</t>
  </si>
  <si>
    <t>||TRANSFERENCIA DE FONDOS S/G. MENSAJES SWIFT NROS. 13517 Y 13506 DE LA FECHA (SECTOR PUBLICO). DEBITO DE LA LIBRETA 00117012001 DGAC, REPOSICION UTILES DE ESCRITORIO.</t>
  </si>
  <si>
    <t>S08984620003</t>
  </si>
  <si>
    <t>||TRANSFERENCIA DE FONDOS S/G. MENSAJE SWIFT NRO. 13518 DE LA FECHA (SECTOR PUBLICO). DEBITO DE LA LIBRETA 00117012001 DGAC, REPOSICION UTILES DE ESCRITORIO.</t>
  </si>
  <si>
    <t>Q08872680002</t>
  </si>
  <si>
    <t>Q08874020002</t>
  </si>
  <si>
    <t>NÚMERO DE LIBRETA CUT: 99031009.00 OPERACIÓN T01 TRANSFERENCIA DE FONDOS A LA CUT - TESORO DIRECTO DE BANCO UNION S.A. A CUENTA UNICA DEL TESORO CON NUMERO DE SOLICITUD = 2135426 Y NUMERO CORRELATIVO = 91320021092017906 TRANSFERENCIA POR OPERACIONES DE VENTA BONOS BTX</t>
  </si>
  <si>
    <t>Q08874530002</t>
  </si>
  <si>
    <t>NUMERO DE LIBRETA CUT: 00990204115 OPERACIÓN E18 TRANSFERENCIA DEL SISTEMA FINANCIERO POR CUENTA DE TERCEROS A LA CUT EJECUCION DE GARANTIA A PRIMER REQUERIMIENTO BAJO DECLARACION N°1030472717 EMPRESA CONSTRUCTORA ARADNAT SRL</t>
  </si>
  <si>
    <t>S08985400002</t>
  </si>
  <si>
    <t>||TRANSFERENCIA DE FONDOS S/G. FORMULARIO, CITE' BUN0602/17 DE LA FECHA (HRE-TSO-4765). DEVOLUCION DE RECURSOS OTORGADOS A TRAVÉS DEL PROG. MULTISECTORIAL DESNUTRICION CERO, NO EJECUTADOS DEL PROY."CONST.SIST. RIEGO CEREZAL MUNICIPIO DE ZUDAÑEZ-PMDC" A SOLICITUD DEL G.A.M. ZUDAÑEZ; LIBRETA 00046058003; BUN.</t>
  </si>
  <si>
    <t>S08985790002</t>
  </si>
  <si>
    <t>||OPERACION EFECTUADA SEGÚN INSTRUCCIONES DEL MINISTERIO DE ECONOMIA Y FINANZAS PUBLICAS MEDIANTE NOTA MEFP/VTCP/DGCP/UODP-689/2017 DE FECHA 19/09/2017, AJUSTE AL CUMPLIMIENTO DE LA R.M. N°076 DE 09/06/1995 RELACIONADA CON EL CRÉDITO ALEMAN KFW 9165986 - AYUDA A MERCANCIAS III-CORDEPAZ LIBRETA N° 00099021001 CTA. 3987 CUENTA UNICA DEL TESORO - TGN RECURSOS ORDINARIOS</t>
  </si>
  <si>
    <t>S08985970001</t>
  </si>
  <si>
    <t>||COMPLEMENTO A NUESTRO COMPROBANTE CONTABLE G550225 DE LA FECHA POR PAGO AL EXIMBANK CHINA, PRÉSTAMO 2004(8)118 POR CUENTA DE YPFB, COBRO DE COMISIONES DEL BANQUERO USD 10.- LIBRETA 00513012002 LBP-YPFB- VENTA GAS NAT.UNRC LP CP (2011349951300)</t>
  </si>
  <si>
    <t>S08985970004</t>
  </si>
  <si>
    <t>||COMPLEMENTO A NUESTRO COMPROBANTE CONTABLE G550225 DE LA FECHA POR PAGO AL EXIMBANK CHINA, PRÉSTAMO 2004(8)118 POR CUENTA DE YPFB, COBRO DE COMISIONES DEL BANQUERO USD 10.- LIBRETA N° 00513012002 LBP-YPFB- VENTA GAS NAT.UNRC LP CP (2011349951300)REF.:UTILES DE ESCRITORIO</t>
  </si>
  <si>
    <t>S08986030001</t>
  </si>
  <si>
    <t>||COMPLEMENTO A NUESTRO COMPROBANTE CONTABLE G550229 DE LA FECHA POR PAGO AL EXIMBANK CHINA, PRÉSTAMO GCL 2011(17)367 POR CUENTA DE YPFB, COBRO DE COMISIONES DEL BANQUERO USD 10.- LIBRETA N° 00513012007 YPFB-RECURSOS NACIONALIZACION</t>
  </si>
  <si>
    <t>S08986030004</t>
  </si>
  <si>
    <t>||COMPLEMENTO A NUESTRO COMPROBANTE CONTABLE G550229 DE LA FECHA POR PAGO AL EXIMBANK CHINA, PRÉSTAMO GCL 2011(17)367 POR CUENTA DE YPFB, COBRO DE COMISIONES DEL BANQUERO USD 10.- LIBRETA N° 00513012007 YPFB-RECURSOS NACIONALIZACION. REF.:UTILES DE ESCRITORIO</t>
  </si>
  <si>
    <t>G05502250001</t>
  </si>
  <si>
    <t>PAGO A EXIMBANK CHINA POPUL PRÉSTAMO 2004 8 118 VCTO. 21-sep-2017 POR CUENTA DE YPFB , NTI. 009831 VALOR 21-sep-2017 CAPITAL RMY 6.620.579,87 INTERESES RMY 1.150.509,66 CTA. 00513012002 LBP-YPFB-VENTA GAS NAT.UNRC LP CP (2011349951300)</t>
  </si>
  <si>
    <t>G05502250004</t>
  </si>
  <si>
    <t>PAGO A EXIMBANK CHINA POPUL PRÉSTAMO 2004 8 118 VCTO. 21-sep-2017 POR CUENTA DE YPFB , NTI. 009831 VALOR 21-sep-2017 CAPITAL RMY 6.620.579,87 INTERESES RMY 1.150.509,66 CTA. 00513012002 LBP-YPFB-VENTA GAS NAT.UNRC LP CP (2011349951300) REF.: COMISIONES BANCARIAS</t>
  </si>
  <si>
    <t>G05502290001</t>
  </si>
  <si>
    <t>PAGO A EXIMBANK CHINA POPUL PRÉSTAMO GCL (2011) 17 (367) VCTO. 21-sep-2017 POR CUENTA DE YPFB , NTI. 009836 VALOR 21-sep-2017 CAPITAL RMY 12.447.146,49 INTERESES RMY 3.817.124,92 CTA. 00513012007 YPFB-RECURSOS NACIONALIZACION</t>
  </si>
  <si>
    <t>G05502290004</t>
  </si>
  <si>
    <t>PAGO A EXIMBANK CHINA POPUL PRÉSTAMO GCL (2011) 17 (367) VCTO. 21-sep-2017 POR CUENTA DE YPFB , NTI. 009836 VALOR 21-sep-2017 CAPITAL RMY 12.447.146,49 INTERESES RMY 3.817.124,92 CTA. 00513012007 YPFB-RECURSOS NACIONALIZACION REF.: COMISIONES BANCARIAS</t>
  </si>
  <si>
    <t>G05502370003</t>
  </si>
  <si>
    <t>TRANSFERENCIA RECIBIDA DEL EXTERIOR SEGÚN MENSAJES SWIFT Nos. 13540-13532 (REM.EXT.) DE FECHA 21-09-2017 POR DESEMBOLSO DE BID PRÉSTAMO 2614/BL-BO REQ0021 OPS0201742860A LIBRETA N° 00287102001 FPS-RECURSOS PROPIOS REF.: UTILES DE ESCRITORIO</t>
  </si>
  <si>
    <t>G05502380003</t>
  </si>
  <si>
    <t>TRANSFERENCIA RECIBIDA DEL EXTERIOR SEGÚN MENSAJES SWIFT Nos. 13539-13531 (REM.EXT.) DE FECHA 21-09-2017 POR DESEMBOLSO DE BID PRÉSTAMO 2614/BL-BO REQ0021 OPS0201742860A LIBRETA N° 00287102001 FPS-RECURSOS PROPIOS REF.: UTILES DE ESCRITORIO</t>
  </si>
  <si>
    <t>G05503070003</t>
  </si>
  <si>
    <t>PAGO A EXIMBANK CHINA POPUL PRÉSTAMO GCL NO.(2007)13(184) VCTO. 21-sep-2017 SEGÚN NOTA MEFP/VTCP/DGCP/UODP-707/2017 DE FECHA 20-09-2017 DEL MEFP, NTI. 009833 VALOR 21-sep-2017 CAPITAL RMY 12.168.507,60 INTERESES RMY 2.736.562,15 CTA. 3987 CUENTA UNICA DEL TESORO-3987 LIBRETA 00099021001 REF.: COMISIONES BANCARIAS</t>
  </si>
  <si>
    <t>S08985210003</t>
  </si>
  <si>
    <t>||TRANSFERENCIA DE FONDOS S/G. MENSAJES SWIFT NROS. 13544 Y 13529 DE LA FECHA (SECTOR PUBLICO). DEBITO DE LA LIBRETA 00117012001 DGAC, REPOSICION UTILES DE ESCRITORIO.</t>
  </si>
  <si>
    <t>E00462220001</t>
  </si>
  <si>
    <t>E00462250001</t>
  </si>
  <si>
    <t>E00462260001</t>
  </si>
  <si>
    <t>G05493850001</t>
  </si>
  <si>
    <t>COBRO COSTOS DE PAPELERIA SEGUN TRANSFERENCIA DEL EXTERIOR POR ORDEN DE CONSULADO GENERAL DE BOLIVIA-WASHINGTON REF.GESTION CONSULAR AGOSTO 2017 LIB. 00010011102 MIN.RELACIONES EXTERIORES - GESTORIA CONSULAR LEY Nº 3108</t>
  </si>
  <si>
    <t>G05498960004</t>
  </si>
  <si>
    <t>VENTA DE DIVISAS CON TRANSFERENCIA DE FONDOS A SOLICITUD DE YACIMIENTOS PETROLIFEROS FISCALES BOLIVIANOS SEGUN SOLICITUD 3148 REF: PAGO A INTERTEK TESTING SERVICES PERU SA POR SERVICIO DE INSPECCION EN PERU CORRESPONDIENTES AL PERIODO DE MAYO DE 2017 SEGUN FACTURA F009 00000338 DE ACUERDO A DOCUMENT LIB. 00513012004 LBP-YPFB-UNICOMERCIAL (4030005415/1-2188907)</t>
  </si>
  <si>
    <t>G05499230004</t>
  </si>
  <si>
    <t>VENTA DE DIVISAS CON TRANSFERENCIA DE FONDOS A SOLICITUD DE YACIMIENTOS PETROLIFEROS FISCALES BOLIVIANOS SEGUN SOLICITUD 3145 REF: PAGO A COMPANIA DE PETROLEOS DE CHILE COPEC SA POR SUMINISTRO DE PRODUCTOS FACTURAS FINALES CARGAS DEL 29 DE JUNIO AL 31 DE JULIO SEGUN DOCUMENTACION ADJUNTA LIB. 00513012004 LBP-YPFB-UNICOMERCIAL (4030005415/1-2188907)</t>
  </si>
  <si>
    <t>G05499240004</t>
  </si>
  <si>
    <t>VENTA DE DIVISAS CON TRANSFERENCIA DE FONDOS A SOLICITUD DE YACIMIENTOS PETROLIFEROS FISCALES BOLIVIANOS SEGUN SOLICITUD 3141 REF: PRE PAGO A PETROLEOS DEL PERU PETROPERU SA POR DIESEL OIL PARA AGOSTO DE 2017 DE ACUERDO A FACTURA PROFORMA DE 31 DE JULIO DE 2017 SEGUN DOCUMENTACION ADJUNTA LIB. 00513012004 LBP-YPFB-UNICOMERCIAL (4030005415/1-2188907)</t>
  </si>
  <si>
    <t>G05499250004</t>
  </si>
  <si>
    <t>VENTA DE DIVISAS CON TRANSFERENCIA DE FONDOS A SOLICITUD DE YACIMIENTOS PETROLIFEROS FISCALES BOLIVIANOS SEGUN SOLICITUD 3139 REF: PAGO ANTICIPADO A VITOL SA POR SUMINISTRO INSUMOS Y ADITIVOS DIESEL OIL DEL SECTOR SUR CORRESPONDIENTE A SEPTIEMBRE 2017 SEGUN DOCUMENTACION ADJUNTA LIB. 00513012004 LBP-YPFB-UNICOMERCIAL (4030005415/1-2188907)</t>
  </si>
  <si>
    <t>G05502220004</t>
  </si>
  <si>
    <t>VENTA DE DIVISAS A SOLICITUD DE YACIMIENTOS PETROLIFEROS FISCALES BOLIVIANOS SEGUN SOLICITUD 3147 REF: PAGO A YPFB TRANSPORTE SA POR CONCEPTO DE GASTOS REEMBOLSABLES DEL SERVICIO DE TERMINAL EN ARICA EN EL MES DE JUNIO DE 2017 SEGUN FACTURA N 124 DE ACUERDO A DOCUMENTACION ADJUNTA LIB. 00513012004 LBP-YPFB-UNICOMERCIAL (4030005415/1-2188907)</t>
  </si>
  <si>
    <t>Q08878470002</t>
  </si>
  <si>
    <t>NUMERO DE LIBRETA CUT: Cuenta Unica del Tesoro OPERACIÓN E18 TRANSFERENCIA DEL SISTEMA FINANCIERO POR CUENTA DE TERCEROS A LA CUT Devolucion pagos en exceso Gobierno autonomo Departamental de Potosi</t>
  </si>
  <si>
    <t>Q08878600002</t>
  </si>
  <si>
    <t>NUMERO DE LIBRETA CUT: Cuenta Unica del Tesoro OPERACIÓN E18 TRANSFERENCIA DEL SISTEMA FINANCIERO POR CUENTA DE TERCEROS A LA CUT Devolucion pagos en exceso a la Direccion Departamental de Educacion Santa Cruz</t>
  </si>
  <si>
    <t>Q08878880002</t>
  </si>
  <si>
    <t>NÚMERO DE LIBRETA CUT: 99031009.00 OPERACIÓN T01 TRANSFERENCIA DE FONDOS A LA CUT - TESORO DIRECTO DE BANCO UNION S.A. A CUENTA UNICA DEL TESORO CON NUMERO DE SOLICITUD = 2139864 Y NUMERO CORRELATIVO = 91320022092017956 TRANSFERENCIA POR OPERACIONES DE VENTA BONOS BTX</t>
  </si>
  <si>
    <t>Q08878990002</t>
  </si>
  <si>
    <t>NÚMERO DE LIBRETA CUT: 99031009.00 OPERACIÓN T01 TRANSFERENCIA DE FONDOS A LA CUT - TESORO DIRECTO DE BANCO UNION S.A. A CUENTA UNICA DEL TESORO CON NUMERO DE SOLICITUD = 2139900 Y NUMERO CORRELATIVO = 91320022092017957 TRANSFERENCIA POR OPERACIONES DE VENTA BONOS BTX</t>
  </si>
  <si>
    <t>S08986670002</t>
  </si>
  <si>
    <t>||TRANSFERENCIA DE FONDOS SEGUN FORMULARIO CITE BUN/CF401/17, DE LA FECHA, (HRE-TSO-4791).POR CONCEPTO DE DEVOLUCION DE RECURSOS NO EJECUTADOS OTORGADO ATRAVES DEL PROGRAMA"BOLIVIA CAMBIA". A SOLICITUD DEL GOB. AUT. MUNICIPAL DE TARACO,TRANSFERENCIA DE FONDOS,LIBRETA 00099024113; BUN.</t>
  </si>
  <si>
    <t>S08986820003</t>
  </si>
  <si>
    <t>||TRANSFERENCIA DE FONDOS S/G. MENSAJES SWIFT NROS. 13683 Y 13663 DE LA FECHA (SECTOR PUBLICO). DEBITO DE LA LIBRETA 00117012001 DGAC, REPOSICION UTILES DE ESCRITORIO.</t>
  </si>
  <si>
    <t>G05510850003</t>
  </si>
  <si>
    <t>TRANSFERENCIA DE FONDOS AL EXTERIOR A SOLICITUD DE TESORO GENERAL DE LA NACION SEGUN SOLICITUD 3179 REF: PAGO AL OPANAL, POR CONCEPTO DE MEMBRESIA POR USD1.543,00, SEGUN SOLICITUD VRE-DGRM-CS-230/2017. LIB. 00099021001 TGN-RECURSOS ORDINARIOS (3987)</t>
  </si>
  <si>
    <t>G05510870003</t>
  </si>
  <si>
    <t>TRANSFERENCIA DE FONDOS AL EXTERIOR A SOLICITUD DE TESORO GENERAL DE LA NACION SEGUN SOLICITUD 3181 REF: PAGO A LA SECRETARIA GENERAL DE LA COMUNIDAD ANDINA DE NACIONES (CAN), POR CONCEPTO DE MEMBRESIA POR USD314.400,00, SEGUN SOLICITUD VRE-DGRM-CS-232/2017. LIB. 00099021001 TGN-RECURSOS ORDINARIOS (3987)</t>
  </si>
  <si>
    <t>G05510890003</t>
  </si>
  <si>
    <t>TRANSFERENCIA DE FONDOS AL EXTERIOR A SOLICITUD DE TESORO GENERAL DE LA NACION SEGUN SOLICITUD 3180 REF: PAGO AL TRIBUNAL DE JUSTICIA DE LA COMUNIDAD ANDINA DE NACIONES (TJCAN), POR CONCEPTO DE MEMBRESIA POR USD64.386,68, SEGUN SOLICITUD VRE-DGRM-CS-239/2017. LIB. 00099021001 TGN-RECURSOS ORDINARIOS (3987)</t>
  </si>
  <si>
    <t>G05510900004</t>
  </si>
  <si>
    <t>VENTA DE DIVISAS CON TRANSFERENCIA DE FONDOS A SOLICITUD DE DIRECCION ESTRATEGICA DE REIVINDICACION MARITIMA DIREMAR SEGUN SOLICITUD 3177 REF: SOLICITUD DE PAGO DE CONSULTORIA POR PRODUCTO DEL ASESOR GABRIEL ECKSTEIN, PARA ASESORAMIENTO EN MATERIAL DE DERECHO INTERNACIONAL PUBLICO - SILALA, SOLICIT LIB. 00099021001 TGN-RECURSOS ORDINARIOS (3987)</t>
  </si>
  <si>
    <t>G05510910004</t>
  </si>
  <si>
    <t>VENTA DE DIVISAS CON TRANSFERENCIA DE FONDOS A SOLICITUD DE DIRECCION ESTRATEGICA DE REIVINDICACION MARITIMA DIREMAR SEGUN SOLICITUD 3184 REF: POR PAGO DE CONTRATO CON LA ASESORA MONIQUE CHEMILLIER , SEGUN INFORME CONJUNTO IC/DIREMAR/ICD/NRO 07/2017. LIB. 00099021001 TGN-RECURSOS ORDINARIOS (3987)</t>
  </si>
  <si>
    <t>J03291040001</t>
  </si>
  <si>
    <t>De: 00513012004 Transferencia que realizamos a solicitud de Yacimientos Petroliferos Fiscales Bolivianos mediante nota CITE: DFC-2537 URT-1295/2017 y en virtud a la nota interna CITE: MEFP/VPCF/DGCF/UCCF No 982/2017 de la Direccion General de Contabilidad Fiscal, para la devolucion del deposito erro</t>
  </si>
  <si>
    <t>J03291050001</t>
  </si>
  <si>
    <t>De: 00513012004 Transferencia que realizamos a solicitud de Yacimientos Petroliferos Fiscales Bolivianos mediante nota CITE: DFC-2539 URT-1297/2017 y en virtud a la nota interna CITE: MEFP/VPCF/DGCF/UCCF No 982/2017 de la Direccion General de Contabilidad Fiscal, para la devolucion del deposito erro</t>
  </si>
  <si>
    <t>J03291060001</t>
  </si>
  <si>
    <t>S08986650003</t>
  </si>
  <si>
    <t>||TRANSFERENCIA DE FONDOS S/G. MENSAJES SWIFT NROS. 13598 Y 13595 DE LA FECHA (SECTOR PUBLICO). DEBITO DE LA LIBRETA 00117012001 DGAC, REPOSICION UTILES DE ESCRITORIO.</t>
  </si>
  <si>
    <t>S08986800001</t>
  </si>
  <si>
    <t>||VENTA DE DIVISAS SEGUN NOTA DGCP-05-016 D.D.E. OF. NO.1091/2005 MIN.DE ECONOMIA, PAGO CUSTODIO DE VALORES REF:FACTURA 901837 LIBRETA 00099021001 TGN RECURSOS ORDINARIOS</t>
  </si>
  <si>
    <t>S08986800004</t>
  </si>
  <si>
    <t>||VENTA DE DIVISAS SEGUN NOTA DGCP-05-016 D.D.E. OF. NO.1091/2005 MIN.DE ECONOMIA, PAGO CUSTODIO DE VALORES REF:FACTURA 901837 LIB.00099021001 TGN RECURSOS ORDINARIOS COMIS.0.10% S/USD 87.06 SWIFT BS220.-UT.ESCRITORIO BS50.-</t>
  </si>
  <si>
    <t>G05525750003</t>
  </si>
  <si>
    <t>PAGO A BID PRÉSTAMO 1116-SF-BO VCTO. 25-sep-2017 POR CUENTA DE GOB.AUT.DEPT.TARIJA , VALOR 25-sep-2017 CAPITAL USD 30.679,25 INTERESES USD 16.084,33 LIB. 00099021001 - RECURSOS ORDINARIOS (3987) - MDRI</t>
  </si>
  <si>
    <t>Q08883190002</t>
  </si>
  <si>
    <t>NÚMERO DE LIBRETA CUT: 99031009.00 OPERACIÓN T01 TRANSFERENCIA DE FONDOS A LA CUT - TESORO DIRECTO DE BANCO UNION S.A. A CUENTA UNICA DEL TESORO CON NUMERO DE SOLICITUD = 2143507 Y NUMERO CORRELATIVO = 91320025092017002 TRANSFERENCIA POR OPERACIONES DE VENTA BONOS BTX</t>
  </si>
  <si>
    <t>S08988450002</t>
  </si>
  <si>
    <t>||TRANSFERENCIA DE FONDOS S/G. FORMULARIO, CITE' BUN0605/17 DE LA FECHA (HRE-TSO-4821). A SOLICITUD DEL MEFP; POR CIERRE DE CUENTA; BUN.</t>
  </si>
  <si>
    <t>S08988450003</t>
  </si>
  <si>
    <t>S08988450004</t>
  </si>
  <si>
    <t>S08988450005</t>
  </si>
  <si>
    <t>G05517410003</t>
  </si>
  <si>
    <t>PAGO PRÉSTAMO BID 549-SF-BO VCTO. 24-sep-2017 POR CUENTA DE TGN , NTI. 009766 VALOR 25-sep-2017 CAPITAL USD 23.991,66 INTERESES USD 719,75 CTA. 3987 CUENTA UNICA DEL TESORO-3987 LIB. 00099021001 REF.: COMISIONES BANCARIAS</t>
  </si>
  <si>
    <t>G05519510003</t>
  </si>
  <si>
    <t>PAGO PRÉSTAMO BID 815-SF-BO VCTO. 23-sep-2017 POR CUENTA DE TGN , NTI. 009821 VALOR 25-sep-2017 CAPITAL USD 52.524,13 INTERESES USD 11.555,31 CTA. 3987 CUENTA UNICA DEL TESORO-3987 LIB. 00099021001 REF.: COMISIONES BANCARIAS</t>
  </si>
  <si>
    <t>G05520820004</t>
  </si>
  <si>
    <t>VENTA DE DIVISAS CON TRANSFERENCIA DE FONDOS A SOLICITUD DE MINISTERIO DE LA PRESIDENCIA SEGUN SOLICITUD 3191 REF: DIVISAS USD 250,000.00 CUARTO PAGO A CUENTA A DASSAULT FALCON JET CORP. POR SERVICIO DE MANTENIMIENTO DE LA AERONAVE PRESIDENCIAL FAB 002, SEGUN INVOICE 900799 17, PAGO A BANK OF AMERIC LIB. 00099021001 TGN-RECURSOS ORDINARIOS (3987)</t>
  </si>
  <si>
    <t>G05520840004</t>
  </si>
  <si>
    <t>VENTA DE DIVISAS CON TRANSFERENCIA DE FONDOS A SOLICITUD DE YACIMIENTOS PETROLIFEROS FISCALES BOLIVIANOS SEGUN SOLICITUD 3188 REF: PAGO A VITOL SA POR SALDO DE FACTURAS FINALES POR SUMINISTRO DE DIESEL OIL DEL LOTE 2 PARA JUNIO Y JULIO 2017 SEGUN DOCUMENTACION ADJUNTA LIB. 00513012004 LBP-YPFB-UNICOMERCIAL (4030005415/1-2188907)</t>
  </si>
  <si>
    <t>G05522500004</t>
  </si>
  <si>
    <t>VENTA DE DIVISAS CON TRANSFERENCIA DE FONDOS A SOLICITUD DE DIRECCION ESTRATEGICA DE REIVINDICACION MARITIMA DIREMAR SEGUN SOLICITUD 3176 REF: PARA PAGO AL ASESOR ANTONIO REMIRO BROTONS DE ACUERDO A SUPERVISION POR EL PERIODO 19 DE MAYO AL 19 DE JULIO/2017, DE ACUERDO A INFORME CONJUNTO IC/DIREMAR/D LIB. 00099021001 TGN-RECURSOS ORDINARIOS (3987) POR DIFERENCIAL CAMBIARIO</t>
  </si>
  <si>
    <t>G05522500005</t>
  </si>
  <si>
    <t>VENTA DE DIVISAS CON TRANSFERENCIA DE FONDOS A SOLICITUD DE DIRECCION ESTRATEGICA DE REIVINDICACION MARITIMA DIREMAR SEGUN SOLICITUD 3176 REF: PARA PAGO AL ASESOR ANTONIO REMIRO BROTONS DE ACUERDO A SUPERVISION POR EL PERIODO 19 DE MAYO AL 19 DE JULIO/2017, DE ACUERDO A INFORME CONJUNTO IC/DIREMAR/D LIB. 00099021001 TGN-RECURSOS ORDINARIOS (3987)</t>
  </si>
  <si>
    <t>S08988030004</t>
  </si>
  <si>
    <t>||VENTA DE DIVISAS SEGUN NOTA MDRYT/DESPACHO/CITE N°1463/2017 Y AUTORIZACION DE DIVISAS DEL MEFP CODIGO 007324 3185 DE 22/09/2017, COM EMISION 0,15% S/USD 1.637.382.- POR 150 DIAS, REEMB. GTOS. DE COMUNICACION BS220.- Y EMISION DE CBTE. CONTABLE BS50.- REF. I-2017-043 LIB. 00099021001 TGN - RECURSOS ORDINARIOS REF.: COM. EMISION LC I-2017-043</t>
  </si>
  <si>
    <t>S08988060003</t>
  </si>
  <si>
    <t>||TRANSFERENCIA DE FONDOS S/G. MENSAJE SWIFT NRO. 13708 DE LA FECHA (SECTOR PUBLICO). DEBITO DE LA LIBRETA 00117012001 DGAC, REPOSICION UTILES DE ESCRITORIO.</t>
  </si>
  <si>
    <t>S08988070003</t>
  </si>
  <si>
    <t>||TRANSFERENCIA DE FONDOS S/G. MENSAJE SWIFT NRO. 13710 DE LA FECHA (SECTOR PUBLICO). DEBITO DE LA LIBRETA 00117012001 DGAC, REPOSICION UTILES DE ESCRITORIO.</t>
  </si>
  <si>
    <t>S08988080003</t>
  </si>
  <si>
    <t>||TRANSFERENCIA DE FONDOS S/G. MENSAJES SWIFT NROS. 13711 DE LA FECHA Y 13662 DE F. 22/09/17 (SECTOR PUBLICO). DEBITO DE LA LIBRETA 00117012001 DGAC, REPOSICION UTILES DE ESCRITORIO.</t>
  </si>
  <si>
    <t>S08988190001</t>
  </si>
  <si>
    <t>||EN COMPLEMENTO A NUESTRO COMPROBANTE G-0552362 DE LA FECHA POR COBRO DE GASTOS DE COMUNICACIÓN POR PAGO DEL PRESTAMO BID 964/SF-BO VCTO. 23-09-2017 SEGUN COD. LIQ. 9850, VALOR 25-09-2017 LIB. 00099021001 TGN-RECURSOS ORDINARIOS (3987)</t>
  </si>
  <si>
    <t>S08988480003</t>
  </si>
  <si>
    <t>||TRANSFERENCIA DE FONDOS S/G. MENSAJE SWIFT NRO. 13762 Y CORREO ELECTRONICO DE AASANA DE LA FECHA. (SECTOR PUBLICO). DEBITO DE LA LIBRETA 00117012001 DGAC, REPOSICION UTILES DE ESCRITORIO.</t>
  </si>
  <si>
    <t>S08990670002</t>
  </si>
  <si>
    <t>||TRANSFERENCIA DE FONDOS S/G. FORMULARIO, CITE' BUN0608/17 DE LA FECHA (HRE-TSO-4839). FONDO DE COMPENSACION SEGÚN CONVENIO INTERINSTITUCIONAL ENTRE EL MEFP Y EL G.A.D. DE POTOSI. A SOLICITUD DEL G.A.D. POTOSI; LIBRETA 00990201001; BUN.</t>
  </si>
  <si>
    <t>S08991100003</t>
  </si>
  <si>
    <t>||TRANSFERENCIA DE FONDOS S/G. MENSAJE SWIFT NRO. 13824 DE LA FECHA (SECTOR PUBLICO). DEBITO DE LA LIBRETA 00117012001 DGAC, REPOSICION UTILES DE ESCRITORIO.</t>
  </si>
  <si>
    <t>G05532950004</t>
  </si>
  <si>
    <t>VENTA DE DIVISAS CON TRANSFERENCIA DE FONDOS A SOLICITUD DE MINISTERIO DE LA PRESIDENCIA SEGUN SOLICITUD 3201 REF: DIVISAS USD 19,955.56 TRANSFERENCIA A SOUTHERN CROSS AVIATION POR COMPRA DE REPUESTOS PARA AERONAVE FAB 047 INCLUYE COSTOS DE ENVIO, SEGUN INVOICE I436885, PAGO A BANK OF AMERICA NA CUE LIB. 00099021001 TGN-RECURSOS ORDINARIOS (3987)</t>
  </si>
  <si>
    <t>G05541580002</t>
  </si>
  <si>
    <t>REGULARIZACION DE TRANSFERENCIA DEL EXTERIOR SEGUN SWIFT 13591 DE FECHA 27/09/2017 ORDENANTE: CONSULADO DE BOLIVIA EN ARICA CHILE REF.: PROGRAMA DE DOCUMENTACION GESTION 2016 LIB. 00010011101 MRE-MIN.RELACIONES EXTERIORES-OTROS INGRESOS (0660-03C300)</t>
  </si>
  <si>
    <t>Q08891430002</t>
  </si>
  <si>
    <t>NUMERO DE LIBRETA CUT: 00099021001 OPERACIÓN E18 TRANSFERENCIA DEL SISTEMA FINANCIERO POR CUENTA DE TERCEROS A LA CUT A SOLICITUD DEL MINISTERIO DE ECONOMIA Y FINANZAS PUBLICAS CON NOTA CITE MEFP VTCP DGPOT UAIS CPI NÂ°0917005 BUN 17</t>
  </si>
  <si>
    <t>Q08892930002</t>
  </si>
  <si>
    <t>NUMERO DE LIBRETA CUT: 00650028002 OPERACIÓN E18 TRANSFERENCIA DEL SISTEMA FINANCIERO POR CUENTA DE TERCEROS A LA CUT ASAMBLEA LEGISLATIVA PLURINACIONAL</t>
  </si>
  <si>
    <t>Q08894350002</t>
  </si>
  <si>
    <t>NUMERO DE LIBRETA CUT: Cuenta Unica del Tesoro OPERACIÓN E18 TRANSFERENCIA DEL SISTEMA FINANCIERO POR CUENTA DE TERCEROS A LA CUT Devolucion de pagos CC no cobrados por afiliados Civiles y Militares correspondiente al periodo de mayo 2017</t>
  </si>
  <si>
    <t>S08992400003</t>
  </si>
  <si>
    <t>||TRANSFERENCIA DE FONDOS S/G. MENSAJE SWIFT NRO. 13839 Y CORREO ELECTRONICO DE LA DIRECCION GENERAL DE AERONAUTICA CIVIL DE LA FECHA. (SECTOR PUBLICO). DEBITO DE LA LIBRETA 00117012001 DGAC, REPOSICION UTILES DE ESCRITORIO.</t>
  </si>
  <si>
    <t>S08993090003</t>
  </si>
  <si>
    <t>||TRANSFERENCIA DE FONDOS S/G. MENSAJES SWIFT NROS. 13870 Y 13861 DE LA FECHA (SECTOR PUBLICO). DEBITO DE LA LIBRETA 00117012001 DGAC, REPOSICION UTILES DE ESCRITORIO.</t>
  </si>
  <si>
    <t>S08993110003</t>
  </si>
  <si>
    <t>||TRANSFERENCIA DE FONDOS S/G. MENSAJE SWIFT NRO. 13871 DE LA FECHA (SECTOR PUBLICO). DEBITO DE LA LIBRETA 00117012001 DGAC, REPOSICION UTILES DE ESCRITORIO.</t>
  </si>
  <si>
    <t>S08993180003</t>
  </si>
  <si>
    <t>||TRANSFERENCIA DE FONDOS S/G. MENSAJE SWIFT NRO. 13881 DE LA FECHA (SECTOR PUBLICO). DEBITO DE LA LIBRETA 00117012001 DGAC, REPOSICION UTILES DE ESCRITORIO.</t>
  </si>
  <si>
    <t>G05539950004</t>
  </si>
  <si>
    <t>VENTA DE DIVISAS CON TRANSFERENCIA DE FONDOS A SOLICITUD DE DIRECCION ESTRATEGICA DE REIVINDICACION MARITIMA DIREMAR SEGUN SOLICITUD 3195 REF: PARA PAGO AL ASESOR ANTONIO REMIRO BROTONS MEDIANTE EGA DIVISAS, SOLICITADO CON INFORME CONJUNTO IC/DIREMAR/DDS NRO 08/2017, POR ASESORAMIENTO DEL 19 DE JU LIB. 00099021001 TGN-RECURSOS ORDINARIOS (3987) POR DIFERENCIAL CAMBIARIO</t>
  </si>
  <si>
    <t>G05539950005</t>
  </si>
  <si>
    <t>VENTA DE DIVISAS CON TRANSFERENCIA DE FONDOS A SOLICITUD DE DIRECCION ESTRATEGICA DE REIVINDICACION MARITIMA DIREMAR SEGUN SOLICITUD 3195 REF: PARA PAGO AL ASESOR ANTONIO REMIRO BROTONS MEDIANTE EGA DIVISAS, SOLICITADO CON INFORME CONJUNTO IC/DIREMAR/DDS NRO 08/2017, POR ASESORAMIENTO DEL 19 DE JU LIB. 00099021001 TGN-RECURSOS ORDINARIOS (3987)</t>
  </si>
  <si>
    <t>G05541480003</t>
  </si>
  <si>
    <t>PROVISION DE FONDOS A SOLICITUD DE YACIMIENTOS PETROLIFEROS FISCALES BOLIVIANOS SEGUN SOLICITUD YPFB-0274-2017 REF: PAGO REGALIA TGN PARTICIPACION JUNIO 2017 LIB. 00099021001 TGN YPFB PARTICIPACION 6% PRODUCCIÓN BRUTA DE HIDROCARBUROS BOCA DE POZO</t>
  </si>
  <si>
    <t>G05541590001</t>
  </si>
  <si>
    <t>COBRO COSTOS DE PAPELERIA POR REGULARIZACION DE TRANSFERENCIA DEL EXTERIOR POR ORDEN DE CONSULADO DE BOLIVIA EN ARICA CHILE REF.: PROGRAMA DE DOCUMENTACION GESTION 2016 LIB. 00010011101 MRE-MIN.RELACIONES EXTERIORES-OTROS INGRESOS (0660-03C300)</t>
  </si>
  <si>
    <t>G05546000004</t>
  </si>
  <si>
    <t>VENTA DE DIVISAS CON TRANSFERENCIA DE FONDOS A SOLICITUD DE YACIMIENTOS PETROLIFEROS FISCALES BOLIVIANOS SEGUN SOLICITUD 3210 REF: PRE PAGO A PETROLEOS DEL PERU PETROPERU SA POR DIESEL OIL PARA SEPTIEMBRE DE 2017 DE ACUERDO A FACTURA PROFORMA DE 28 DE AGOSTO DE 2017 SEGUN DOCUMENTACION ADJUNTA LIB. 00513012004 LBP-YPFB-UNICOMERCIAL (4030005415/1-2188907)</t>
  </si>
  <si>
    <t>G05546060003</t>
  </si>
  <si>
    <t>TRANSFERENCIA RECIBIDA DEL EXTERIOR SEGÚN MENSAJES SWIFT Nos. 13832-13831 (REM.EXT.) DE FECHA 27-09-2017 POR DESEMBOLSO DE CAF PRÉSTAMO CFA008789 SOL.DES. N°23 CARR.MONTE-MUNAY-IPATI/TRF OBI CAF LIB 00291014360 LIBRETA N° 00291012002 ABC-RECURSOS PROPIOS REF.: UTILES DE ESCRITORIO</t>
  </si>
  <si>
    <t>G05546070004</t>
  </si>
  <si>
    <t>VENTA DE DIVISAS CON TRANSFERENCIA DE FONDOS A SOLICITUD DE YACIMIENTOS PETROLIFEROS FISCALES BOLIVIANOS SEGUN SOLICITUD 3211 REF: PAGO ANTICIPADO A VITOL SA POR SUMINISTRO DE DIESEL OIL MES SEPTIEMBRE 2017 MEDIANTE BUQUE CUARTO EMBARQUE LOTE 2 SEGUN FACTURA PI 17090420 SEGUN DOCUMENTACION ADJUNTA LIB. 00513012004 LBP-YPFB-UNICOMERCIAL (4030005415/1-2188907)</t>
  </si>
  <si>
    <t>G05546130004</t>
  </si>
  <si>
    <t>VENTA DE DIVISAS CON TRANSFERENCIA DE FONDOS A SOLICITUD DE YACIMIENTOS PETROLIFEROS FISCALES BOLIVIANOS SEGUN SOLICITUD 3212 REF: PAGO A COMPANIA DE PETROLEOS DE CHILE COPEC SA POR SUMINISTRO DE GASOLINA FACTURAS FINALES CARGAS DEL 01 AL 30 DE AGOSTO DE 2017 SEGUN DOCUMENTACION ADJUNTA LIB. 00513012004 LBP-YPFB-UNICOMERCIAL (4030005415/1-2188907)</t>
  </si>
  <si>
    <t>G05546160048</t>
  </si>
  <si>
    <t>VENTA DE DIVISAS CON TRANSFERENCIA DE FONDOS A SOLICITUD DE MINISTERIO DE RELACIONES EXTERIORES SEGUN SOLICITUD 3207 REF: REMISION DE RECURSOS PARA EL PROGRAMA DE APOYO Y BRIGADAS MOVILES, CORRESONDIENTE A LOS MESE SDE OCTUBRE, NOVIEMBRE Y DIEMBRE - TERCER DESEMBOLSO, S/G GM-DGAA-UFI-PRP-IN-51/2017 LIB. 00099021001 TGN-RECURSOS ORDINARIOS (3987)</t>
  </si>
  <si>
    <t>J03294010002</t>
  </si>
  <si>
    <t>A:00099021001 DEVOLUCION RETENCION DE DESCUENTOS EFECTUADOS POR RECUPERACION DEL P.R.A. (PAGO DE RECPARTO ANTICIPADO), CORRESPONDIETE AL MES DE AGOSTO/2017. S/G. CITE SENASIR UAF-TTES N0075/2017, DE FECHA 26/09/2017</t>
  </si>
  <si>
    <t>J03294020002</t>
  </si>
  <si>
    <t>A:00099021001 DEVOLUCION RETENCION DE DESCUENTOS EFECTUADOS POR COBROS Y PAGOS INDEBIDOS, CORRESPONDIETE AL MES DE AGOSTO/2017. S/G. CITE SENASIR UAF-TTES N0074/2017, DE FECHA 26/09/2017</t>
  </si>
  <si>
    <t>J03294030002</t>
  </si>
  <si>
    <t>A:00099021001 DEVOLUCION RETENCION DE DESCUENTOS EFECTUADOS POR CONVENIOS DE COMPENSACION DE COTIZACIONES CON BBVA PREVISION AFP, CORRESPONDIENTE AL MES DE JULIO/2017 Y AGUINALDO 2008 AL 2016. S/G. CITE SENASIR UAF-TTES 0073/2017, DE FECHA 26/09/2017</t>
  </si>
  <si>
    <t>J03294040002</t>
  </si>
  <si>
    <t>A:00099021001 DEVOLUCION RETENCION DE DESCUENTOS EFECTUADOS POR CONVENIOS DE COMPENSACION DE COTIZACIONES CON FUTURO DE BOLIVIA AFP S.A., CORRESPONDIENTE AL MES DE JULIO/2017 Y AGUINALDO 2011 AL 2016. S/G. CITE SENASIR UAF-TTES 0072/2017, DE FECHA 26/09/2017</t>
  </si>
  <si>
    <t>J03294050002</t>
  </si>
  <si>
    <t>A:00099021001 DEVOLUCION RETENCION DE DESCUENTOS EFECTUADOS POR CONVENIOS DE COMPENSACION DE COTIZACIONES CON LA VITALICIA SEGUROS Y REASEGUROS DE VIDA S.A., CORRESPONDIENTE AL MES DE JULIO/2017 Y AGUINALDO 2014 AL 2016. S/G. CITE SENASIR UAF-TTES 0071/2017, DE FECHA 26/09/2017</t>
  </si>
  <si>
    <t>J03294060002</t>
  </si>
  <si>
    <t>A:00099021001 DEVOLUCION RETENCION DE DESCUENTOS EFECTUADOS POR CONVENIOS DE COMPENSACION DE COTIZACIONES CON SEGUROS PROVIDA S.A., CORRESPONDIENTE AL MES DE JULIO/2017 Y AGUINALDO 2014 AL 2016. S/G. CITE SENASIR UAF-TTES 0070/2017, DE FECHA 26/09/2017</t>
  </si>
  <si>
    <t>J03294070002</t>
  </si>
  <si>
    <t>A:00099021001 El concepto de la mencionada operacion corresponde a la transferencia de capital por el mes de Agosto de 2017 de Coop. El Buen Samaritano del Fideicomiso Programa de Reconversion Productiva y Comercial TGN 9</t>
  </si>
  <si>
    <t>J03294080002</t>
  </si>
  <si>
    <t>A:00099021001 El concepto de la mencionada operacion corresponde a la transferencia de capital por el mes de Agosto de 2017 del Fideicomiso Programa de Reconversion Productiva y Comercial TGN 9</t>
  </si>
  <si>
    <t>J03294090002</t>
  </si>
  <si>
    <t>A:00099021001 El concepto de la mencionada operacion corresponde a la transferencia de capital por el mes de Agosto/2017, de Cooperativa Sudamerica al TGN.</t>
  </si>
  <si>
    <t>Q08900800002</t>
  </si>
  <si>
    <t>NÚMERO DE LIBRETA CUT: 99031009.00 OPERACIÓN T01 TRANSFERENCIA DE FONDOS A LA CUT - TESORO DIRECTO DE BANCO UNION S.A. A CUENTA UNICA DEL TESORO CON NUMERO DE SOLICITUD = 2155846 Y NUMERO CORRELATIVO = 91320028092017173 TRANSFERENCIA POR OPERACIONES DE VENTA BONOS BTX</t>
  </si>
  <si>
    <t>S08994810003</t>
  </si>
  <si>
    <t>||TRANSFERENCIA DE FONDOS S/G. MENSAJE SWIFT NRO. 13906 DE LA FECHA (SECTOR PUBLICO). DEBITO DE LA LIBRETA 00117012001 DGAC, REPOSICION UTILES DE ESCRITORIO.</t>
  </si>
  <si>
    <t>S08994870003</t>
  </si>
  <si>
    <t>||TRANSFERENCIA DE FONDOS S/G. MENSAJE SWIFT NRO. 13953 Y CORREO ELECTRONICO DE LA DIRECCION GENERAL DE AERONAUTICA CIVIL DE LA FECHA.(SECTOR PUBLICO). DEBITO DE LA LIBRETA 00117012001 DGAC, REPOSICION UTILES DE ESCRITORIO.</t>
  </si>
  <si>
    <t>S08994890003</t>
  </si>
  <si>
    <t>||TRANSFERENCIA DE FONDOS S/G. MENSAJE SWIFT NRO. 13951 Y CORREO ELECTRONICO DE LA DIRECCION GENERAL DE AERONAUTICA CIVIL DE LA FECHA (SECTOR PUBLICO). DEBITO DE LA LIBRETA 00117012001 DGAC, REPOSICION UTILES DE ESCRITORIO.</t>
  </si>
  <si>
    <t>S08995100003</t>
  </si>
  <si>
    <t>||TRANSFERENCIA DE FONDOS S/G. MENSAJES SWIFT NROS. 13993 Y 13992 DE LA FECHA. (SECTOR PUBLICO). DEBITO DE LA LIBRETA 00117012001 DGAC, REPOSICION UTILES DE ESCRITORIO.</t>
  </si>
  <si>
    <t>S08995120004</t>
  </si>
  <si>
    <t>J03293610001</t>
  </si>
  <si>
    <t>De: 00513012004 A requerimiento de Yacimientos Petroliferos Fiscales Bolivianos (YPFB), con nota CITE: YPFB/DFC-2710 URT-1378/2017, en la cual solicita la devolucion de depositos erroneos, de acuerdo a la nota interna de la Direccion General de Contabilidad Fiscal, CITE: MEFP/VPCF/DGCF/UCCF N 1015/2</t>
  </si>
  <si>
    <t>J03293730001</t>
  </si>
  <si>
    <t>De: 00099024113 Transferencia en cumplimiento al DS N0913 de 15/06/2011 y el Convenio Intergubernativo de Financiamiento UPRE-CIF-IG 675/2017, suscrito entre la UPRE y el GAM Tiraque, Proyecto Construccion Tinglado y Graderias Unidad Educativa 6 de Agosto, correspondiente al pago del 20% de anticipo</t>
  </si>
  <si>
    <t>J03293870001</t>
  </si>
  <si>
    <t>De: 00312018701 Transferencia a solicitud de la Autoridad de Fiscalizacion y Control Social de Bosque y Tierra (ABT) mediante nota CITE.ABT-DGAF-127/2017 por la Devolucion de Saldos no ejecutados del proyecto PROMOCION DE LA CONSERVACION Y GESTION INTEGRAL BOSQUES Y TIERRAS EN BOLIVIA En virtud al A</t>
  </si>
  <si>
    <t>S08994020001</t>
  </si>
  <si>
    <t>||COBRO COMISION AMPLIACION VALIDEZ 0,15% S/USD825.795.- POR 60 DIAS, COMISION POR ENMIENDA BS220.- Y EMISION DE CBTE. CTBLE. BS50.- SEGUN NOTA GRD-1363 UGAF - 1251/2017 ADJUNTA. REF.: LC-I-2017-015 CGO. LIB. N°00513072001 YPFB OPERACIONES GNRGD REF.: ENMIENDA LC I-2017-015</t>
  </si>
  <si>
    <t>E00462620001</t>
  </si>
  <si>
    <t>E00462650001</t>
  </si>
  <si>
    <t>E00462680001</t>
  </si>
  <si>
    <t>E00462710001</t>
  </si>
  <si>
    <t>E00462720001</t>
  </si>
  <si>
    <t>G05554760004</t>
  </si>
  <si>
    <t>VENTA DE DIVISAS A SOLICITUD DE YACIMIENTOS PETROLIFEROS FISCALES BOLIVIANOS SEGUN SOLICITUD 3217 REF: PAGO A YPFB TRANSPORTE SA POR CONCEPTO DE GASTOS REEMBOLSABLES DEL SERVICIO DE TERMINAL EN ARICA EN EL MES DE MAYO DE 2017 SEGUN FACTURA N 96 Y DOCUMENTACION ADJUNTA LIB. 00513012004 LBP-YPFB-UNICOMERCIAL (4030005415/1-2188907)</t>
  </si>
  <si>
    <t>G05558450004</t>
  </si>
  <si>
    <t>VENTA DE DIVISAS CON TRANSFERENCIA DE FONDOS A SOLICITUD DE SERVICIO GENERAL DE IDENTIFICACION PERSONAL - SEGIP SEGUN SOLICITUD 3214 REF: ENTREGA DE FONDOS A LA OFICINA DE SAO PAULO - BRASIL PARA PAGO DE PLANILLA DE COMPENSACION COSTO DE VIDA CORRESP. MES DE SEPTIEMBRE, SEGUN INF. TEC. 0270/2017, CE LIB. 00340012003 RECAUDACION EXTRANJERIA - C.I. -L.C.</t>
  </si>
  <si>
    <t>G05558470004</t>
  </si>
  <si>
    <t>VENTA DE DIVISAS CON TRANSFERENCIA DE FONDOS A SOLICITUD DE SERVICIO GENERAL DE IDENTIFICACION PERSONAL - SEGIP SEGUN SOLICITUD 3227 REF: ENTREGA DE FONDOS A LA OFICINA DE CALAMA - CHILE PARA PAGO DE PLANILLA DE COMPENSACION COSTO DE VIDA CORRESP. MES DE SEPTIEMBRE, SEGUN INF. TEC. 0271/2017, CERT LIB. 00340012003 RECAUDACION EXTRANJERIA - C.I. -L.C.</t>
  </si>
  <si>
    <t>G05558480004</t>
  </si>
  <si>
    <t>VENTA DE DIVISAS CON TRANSFERENCIA DE FONDOS A SOLICITUD DE SERVICIO GENERAL DE IDENTIFICACION PERSONAL - SEGIP SEGUN SOLICITUD 3226 REF: ENTREGA DE FONDOS A LA OFICINA DE WASHINGTON - EEUU PARA PAGO DE PLANILLA DE COMPENSACION COSTO DE VIDA CORRESP. MES DE SEPTIEMBRE, SEGUN INF. TEC. 0272/2017, CER LIB. 00340012003 RECAUDACION EXTRANJERIA - C.I. -L.C.</t>
  </si>
  <si>
    <t>G05558490004</t>
  </si>
  <si>
    <t>VENTA DE DIVISAS CON TRANSFERENCIA DE FONDOS A SOLICITUD DE SERVICIO GENERAL DE IDENTIFICACION PERSONAL - SEGIP SEGUN SOLICITUD 3216 REF: ENTREGA DE FONDOS A LA OFICINA DE MADRID - ESPANA PARA PAGO DE PLANILLA DE COMPENSACION COSTO DE VIDA CORRESP. MES DE SEPTIEMBRE, SEGUN INF. TEC. 0273/2017, CERT LIB. 00340012003 RECAUDACION EXTRANJERIA - C.I. -L.C.</t>
  </si>
  <si>
    <t>G05558500004</t>
  </si>
  <si>
    <t>VENTA DE DIVISAS CON TRANSFERENCIA DE FONDOS A SOLICITUD DE YACIMIENTOS PETROLIFEROS FISCALES BOLIVIANOS SEGUN SOLICITUD 3228 REF: PAGO A JAGUAR EXPLORATION INC FACTURA NUMERO 16 0126 CORRESPONDIENTE AL 7MO PAGO POR EL SERVICIO DE APOYO TECNICO PARA LA ADQUISICION SISMICA 2D EN EL ALTIPLANO NORTE SE LIB. 00513042001 YPFB - OPERACIONES G N E E</t>
  </si>
  <si>
    <t>G05558560004</t>
  </si>
  <si>
    <t>VENTA DE DIVISAS CON TRANSFERENCIA DE FONDOS A SOLICITUD DE SERVICIO GENERAL DE IDENTIFICACION PERSONAL - SEGIP SEGUN SOLICITUD 3229 REF: ENTREGA DE FONDOS A LA OFICINA DE BUENOS AIRES - ARGENTINA PARA PAGO DE PLANILLA DE COMPENSACION COSTO DE VIDA CORRESP. MES DE SEPTIEMBRE, SEGUN INF. TEC. 0269/20 LIB. 00340012003 RECAUDACION EXTRANJERIA - C.I. -L.C.</t>
  </si>
  <si>
    <t>Q08906800002</t>
  </si>
  <si>
    <t>NÚMERO DE LIBRETA CUT: 99031009.00 OPERACIÓN T01 TRANSFERENCIA DE FONDOS A LA CUT - TESORO DIRECTO DE BANCO UNION S.A. A CUENTA UNICA DEL TESORO CON NUMERO DE SOLICITUD = 2160572 Y NUMERO CORRELATIVO = 91320029092017252 TRANSFERENCIA POR OPERACIONES DE VENTA BONOS BTX</t>
  </si>
  <si>
    <t>Q08907440002</t>
  </si>
  <si>
    <t>Q08907700002</t>
  </si>
  <si>
    <t>NUMERO DE LIBRETA CUT: 00099021001 OPERACIÓN E18 TRANSFERENCIA DEL SISTEMA FINANCIERO POR CUENTA DE TERCEROS A LA CUT MULTAS SEGIP MESES MAYO Y JUNIO 2017</t>
  </si>
  <si>
    <t>S08997630003</t>
  </si>
  <si>
    <t>||TRANSFERENCIA DE FONDOS S/G. MENSAJE SWIFT NRO. 14070 DE LA FECHA (SECTOR PUBLICO). DEBITO DE LA LIBRETA 00117012001 DGAC, REPOSICION UTILES DE ESCRITORIO.</t>
  </si>
  <si>
    <t>G05567940001</t>
  </si>
  <si>
    <t>COBRO COSTOS DE PAPELERIA SEGUN TRANSFERENCIA DEL EXTERIOR POR ORDEN DE CORPORACION PETROLERA S.A. REF:PRE-FACTURA NO.373/2017 LIB. 00513062001 YPFB-OPERACIONES PLANTA DE SEPARACION DE LIQUIDOS RIO GRANDE</t>
  </si>
  <si>
    <t>G05567960001</t>
  </si>
  <si>
    <t>COBRO COSTOS DE PAPELERIA SEGUN TRANSFERENCIA DEL EXTERIOR POR ORDEN DE GAS CORONA S.A.E.C.A. REF:ANTICIPO LIB. 00513062001 YPFB-OPERACIONES PLANTA DE SEPARACION DE LIQUIDOS RIO GRANDE</t>
  </si>
  <si>
    <t>G05567980001</t>
  </si>
  <si>
    <t>COBRO COSTOS DE PAPELERIA SEGUN TRANSFERENCIA DEL EXTERIOR POR ORDEN DE EMBAJADA DE BOLIVIA EN ITALIA SECCION CONSULAR LIB. 00010011102 MIN.RELACIONES EXTERIORES - GESTORIA CONSULAR LEY Nº 3108</t>
  </si>
  <si>
    <t>G05568000001</t>
  </si>
  <si>
    <t>COBRO COSTOS DE PAPELERIA SEGUN TRANSFERENCIA DEL EXTERIOR POR ORDEN DE CONSULADO GENERAL DE BOLIVIA EN MIAMI FL. REF.:GESTORIA CONSULAR AGOSTO 2017 LIB. 00010011102 MIN.RELACIONES EXTERIORES - GESTORIA CONSULAR LEY Nº 3108</t>
  </si>
  <si>
    <t>G05570150004</t>
  </si>
  <si>
    <t>VENTA DE DIVISAS CON TRANSFERENCIA DE FONDOS A SOLICITUD DE SERVICIO GENERAL DE IDENTIFICACION PERSONAL - SEGIP SEGUN SOLICITUD 3239 REF: ENTREGA DE FONDOS A LA OFICINA DE MADRID - ESPANA PARA GASTOS EN ACTIVOS FIJOS, SEGUN NOTA 138/2017, SOLICITUD 4, CERT 2288. LIB. 00340012003 RECAUDACION EXTRANJERIA - C.I. -L.C.</t>
  </si>
  <si>
    <t>G05570250004</t>
  </si>
  <si>
    <t>VENTA DE DIVISAS CON TRANSFERENCIA DE FONDOS A SOLICITUD DE SERVICIO GENERAL DE IDENTIFICACION PERSONAL - SEGIP SEGUN SOLICITUD 3244 REF: ENTREGA DE FONDOS A LA OFICINA DE MADRID - ESPANA PARA GASTOS EN BIENES Y SERVICIOS, SEGUN NOTA 138/2017, SOLICITUD 4, CERT 2287. LIB. 00340012003 RECAUDACION EXTRANJERIA - C.I. -L.C.</t>
  </si>
  <si>
    <t>G05570970004</t>
  </si>
  <si>
    <t>VENTA DE DIVISAS CON TRANSFERENCIA DE FONDOS A SOLICITUD DE MINISTERIO DE LA PRESIDENCIA SEGUN SOLICITUD 3230 REF: DIVISAS USD 21,393.74 TRANSFERENCIA A SOUTHERN CROSS AVIATION POR COMPRA DE REPUESTOS PARA AERONAVE FAB 048 INCLUYE COSTOS DE ENVIO, SEGUN INVOICE I436374, I436390, PAGO A BANK OF AMERI LIB. 00099021001 TGN-RECURSOS ORDINARIOS (3987)</t>
  </si>
  <si>
    <t>G05570990004</t>
  </si>
  <si>
    <t>VENTA DE DIVISAS CON TRANSFERENCIA DE FONDOS A SOLICITUD DE AGENCIA BOLIVIANA DE ENERGIA SEGUN SOLICITUD 3238 REF: PAGO A LA EMPRESA ATOMSTROYEXPORT POR ESTUDIOS PRELIMINARES, CONTRATO 77-435/1623700, SEGUN DOCUMENTOS ADJUNTOS. LIB. 00099021001 TGN-RECURSOS ORDINARIOS (3987)</t>
  </si>
  <si>
    <t>G05571000004</t>
  </si>
  <si>
    <t>VENTA DE DIVISAS CON TRANSFERENCIA DE FONDOS A SOLICITUD DE MINISTERIO DE LA PRESIDENCIA SEGUN SOLICITUD 3233 REF: DIVISAS USD 40,665.05 PAGO SALDO A ROYAL FBO SERVICE S.A POR SERVICIOS PRESTADOS EN VIAJE PRESIDENCIAL REALIZADO A BRUSELAS BELGICA DEL 4 AL 8 JUNIO 2017 A AERONAVE FAB 001, SEGUN INVOI LIB. 00099021001 TGN-RECURSOS ORDINARIOS (3987)</t>
  </si>
  <si>
    <t>G05571010004</t>
  </si>
  <si>
    <t>VENTA DE DIVISAS CON TRANSFERENCIA DE FONDOS A SOLICITUD DE MINISTERIO DE LA PRESIDENCIA SEGUN SOLICITUD 3236 REF: DIVISAS USD 44,321.76 TRANSFERENCIA A DASSAULT FALCON JET POR COMPRA CONJUNTO DE FRENOS PARA AERONAVE FAB 001 Y COSTOS DE ENVIO, SEGUN INVOICE 835321, 836741, 483174, PAGO A BANK OF AME LIB. 00099021001 TGN-RECURSOS ORDINARIOS (3987)</t>
  </si>
  <si>
    <t>G05573460001</t>
  </si>
  <si>
    <t>COBRO COSTOS DE PAPELERIA SEGUN TRANSFERENCIA DEL EXTERIOR POR ORDEN DE LLAMA GAS S.A. REF.: PAGO FT 97 Y 98 LIB. 00513062001 YPFB-OPERACIONES PLANTA DE SEPARACION DE LIQUIDOS RIO GRANDE</t>
  </si>
  <si>
    <t>G05573480001</t>
  </si>
  <si>
    <t>COBRO COSTOS DE PAPELERIA SEGUN TRANSFERENCIA DEL EXTERIOR POR ORDEN DE LLAMA GAS S.A. REF.: PAGO A CUENTA 17 LIB. 00513062001 YPFB-OPERACIONES PLANTA DE SEPARACION DE LIQUIDOS RIO GRANDE</t>
  </si>
  <si>
    <t>O15359170002</t>
  </si>
  <si>
    <t>00292012001 DEPOSITO DE EFECTIVO, DEPOSITANTE: NESTOR PAZ VILLAMOR, CONCEPTO: CONVENIO 012-2016 ENTRE VIAS BOLIVIA Y FEDERACION 1 ERO DE MAYO, CUENTA DE DEPOSITO: CUENTA UNICA DEL TESORO</t>
  </si>
  <si>
    <t>O15359190002</t>
  </si>
  <si>
    <t>O15359200002</t>
  </si>
  <si>
    <t>O15359220002</t>
  </si>
  <si>
    <t>O15357730002</t>
  </si>
  <si>
    <t>O15357930002</t>
  </si>
  <si>
    <t>00344012001 DEPOSITO DE EFECTIVO, DEPOSITANTE: INST PLUR DE ESTADIO DE LENGUAS Y CULTURAS, CONCEPTO: DEVOLUCIÓN ILC TRINITARIO MARCELO GUAJI, CUENTA DE DEPOSITO: CUENTA UNICA DEL TESORO</t>
  </si>
  <si>
    <t>O15357960002</t>
  </si>
  <si>
    <t>00344012001 DEPOSITO DE EFECTIVO, DEPOSITANTE: INST PLUR DE ESTADIO DE LENGUAS Y CULTURAS, CONCEPTO: DEVOLUCIÓN ILC GWARAYU MAMBERTO BAUBAZA, CUENTA DE DEPOSITO: CUENTA UNICA DEL TESORO</t>
  </si>
  <si>
    <t>O15359300002</t>
  </si>
  <si>
    <t>O15359510002</t>
  </si>
  <si>
    <t>00580012001 DEPOSITO DE EFECTIVO, DEPOSITANTE: RENE EDWIN SALINAS FERREL, CONCEPTO: DEVOLUCIÓN POR CONCEPTO DE PASAJES TERRESTRES, CUENTA DE DEPOSITO: CUENTA UNICA DEL TESORO</t>
  </si>
  <si>
    <t>O15359630002</t>
  </si>
  <si>
    <t>00099021001 DEPOSITO DE EFECTIVO, DEPOSITANTE: IVAR MARQUEZ CORDOVA, CONCEPTO: DOBLE PERCEPCION, CUENTA DE DEPOSITO: CUENTA UNICA DEL TESORO</t>
  </si>
  <si>
    <t>B15356790002</t>
  </si>
  <si>
    <t>00099021001 DEP.DE CHEQ.AJENOS,RET.DE CAM.,CONCEPTO: FERRUFINO JOSE URIEL,DEP.: BANCO UNION S.A. , PROCEDENCIA: BANCO UNION S.A., CHEQUE: 150618, FECHA DE EMISION:01/09/2017</t>
  </si>
  <si>
    <t>B15356810002</t>
  </si>
  <si>
    <t>00099021001 DEP.DE CHEQ.AJENOS,RET.DE CAM.,CONCEPTO: COLQUEHUANCA MENDOZA DAVID,DEP.: BANCO UNION S.A. , PROCEDENCIA: BANCO UNION S.A., CHEQUE: 150619, FECHA DE EMISION:01/09/2017</t>
  </si>
  <si>
    <t>B15357810002</t>
  </si>
  <si>
    <t>00253014307 DEP.DE CHEQ.AJENOS,RET.DE CAM.,CONCEPTO: EJECUCION BOLETA DE GARANTIA N 106000660/17 CONSTRUCCION SISTEMAS DE AGUA POTABLE EN 13 COMUNIDADES,DEP.: BID-BNB , PROCEDENCIA: BANCO UNION S.A., CHEQUE: 1102, FECHA DE EMISION:29/08/2017</t>
  </si>
  <si>
    <t>B15357840002</t>
  </si>
  <si>
    <t>00099021001 DEP.DE CHEQ.AJENOS,RET.DE CAM.,CONCEPTO: DEVOLUCION DE PASAJES NO UTILIZADOS,DEP.: MINISTERIO DE EDUCACION , PROCEDENCIA: BANCO UNION S.A., CHEQUE: 21304, FECHA DE EMISION:31/08/2017</t>
  </si>
  <si>
    <t>B15357900002</t>
  </si>
  <si>
    <t>00670012002 DEP.DE CHEQ.AJENOS,RET.DE CAM.,CONCEPTO: FONDOS EN CUSTODIA NO COBRADOS GESTIONES ANTERIORES,DEP.: ORGANO ELECTORAL PLURINACIONAL , PROCEDENCIA: BANCO UNION S.A., CHEQUE: 10045, FECHA DE EMISION:29/08/2017</t>
  </si>
  <si>
    <t>O15364120002</t>
  </si>
  <si>
    <t>00099021001 DEPOSITO DE EFECTIVO, DEPOSITANTE: IVAN GUZMAN LIMA (ASFI), CONCEPTO: DEVOLUCION DE VIATICOS, CUENTA DE DEPOSITO: CUENTA UNICA DEL TESORO</t>
  </si>
  <si>
    <t>O15364130002</t>
  </si>
  <si>
    <t>00099021001 DEPOSITO DE EFECTIVO, DEPOSITANTE: FABRICIO SANDOVAL R. (ASFI), CONCEPTO: DEVOLUCION DE VIATICOS, CUENTA DE DEPOSITO: CUENTA UNICA DEL TESORO</t>
  </si>
  <si>
    <t>O15364330002</t>
  </si>
  <si>
    <t>00291012002 DEPOSITO DE EFECTIVO, DEPOSITANTE: DAVID GONZALO MERCADO JUANES, CONCEPTO: EXCESO DE LLAMADAS, CUENTA DE DEPOSITO: CUENTA UNICA DEL TESORO</t>
  </si>
  <si>
    <t>O15364430002</t>
  </si>
  <si>
    <t>O15364720002</t>
  </si>
  <si>
    <t>00099021001 DEPOSITO DE EFECTIVO, DEPOSITANTE: JUNIOR NELIO MOREIRA PARDO, CONCEPTO: DEVOLUCION DE PAGO EN DEMASIA POR CONSULTORIA DE LA GESTION 2015, CUENTA DE DEPOSITO: CUENTA UNICA DEL TESORO</t>
  </si>
  <si>
    <t>O15363550002</t>
  </si>
  <si>
    <t>00099021001 DEPOSITO DE EFECTIVO, DEPOSITANTE: GUIDO ARIEL PATZI CALLATA, CONCEPTO: REVERSION CARGO DE CUENTA, CUENTA DE DEPOSITO: CUENTA UNICA DEL TESORO</t>
  </si>
  <si>
    <t>O15363290002</t>
  </si>
  <si>
    <t>00099021001 DEPOSITO DE EFECTIVO, DEPOSITANTE: CHELA SALAS DELGADO, CONCEPTO: DOBLE PERCEPCION, CUENTA DE DEPOSITO: CUENTA UNICA DEL TESORO</t>
  </si>
  <si>
    <t>O15363240002</t>
  </si>
  <si>
    <t>00046021109 DEPOSITO DE EFECTIVO, DEPOSITANTE: GERMAN MAMANI HUALLPA, CONCEPTO: DEVOLUCION PASAJES RESPONSABLES DE MEDICINA TRADICIONAL, CUENTA DE DEPOSITO: CUENTA UNICA DEL TESORO</t>
  </si>
  <si>
    <t>O15363180002</t>
  </si>
  <si>
    <t>00046021109 DEPOSITO DE EFECTIVO, DEPOSITANTE: ANA ROSA QUETEGUARI M. - MIN DE SALUD, CONCEPTO: DEVOLUCIÓN FONDOS EN AVANCE, CUENTA DE DEPOSITO: CUENTA UNICA DEL TESORO</t>
  </si>
  <si>
    <t>O15363030002</t>
  </si>
  <si>
    <t>00099021001 DEPOSITO DE EFECTIVO, DEPOSITANTE: ALVARO TERRAZAS PELAEZ, CONCEPTO: DEVOLUCIÓN DE SALDO NO UTILIZADOS, CUENTA DE DEPOSITO: CUENTA UNICA DEL TESORO</t>
  </si>
  <si>
    <t>O15365890002</t>
  </si>
  <si>
    <t>00041044201 DEPOSITO DE EFECTIVO, DEPOSITANTE: PRO BOLIVIA MIN DE DES PRODUC Y ECONOM PLURAL, CONCEPTO: SALDO PARTICIPACION EN LOS V JUEGOS PLURINACIONALES "PRESIDENTE EVO", CUENTA DE DEPOSITO: CUENTA UNICA DEL TESORO</t>
  </si>
  <si>
    <t>O15365850002</t>
  </si>
  <si>
    <t>O15365320002</t>
  </si>
  <si>
    <t>00212082001 DEPOSITO DE EFECTIVO, DEPOSITANTE: INRA - REYNALDO TICONA HILARI, CONCEPTO: DEVOLUCION GASTOS OPERATIVOS C31 - 702, CUENTA DE DEPOSITO: CUENTA UNICA DEL TESORO</t>
  </si>
  <si>
    <t>B15362960002</t>
  </si>
  <si>
    <t>00580012001 DEP.DE CHEQ.AJENOS,RET.DE CAM.,CONCEPTO: REPOSICION DE TARJETAS DE PROXIMIDAD Y DEVOLUCION POR PERDIDA DE CREDENCIALES,DEP.: DEPOSITOS ADUANEROS BOLIVIANOS , PROCEDENCIA: BANCO UNION S.A., CHEQUE: 7027, FECHA DE EMISION:31/08/2017</t>
  </si>
  <si>
    <t>B15362920002</t>
  </si>
  <si>
    <t>00580012001 DEP.DE CHEQ.AJENOS,RET.DE CAM.,CONCEPTO: DEVOLUCION POR PERDIDA DE CREDENCIALES,DEP.: DEPOSITOS ADUANEROS BOLIVIANOS , PROCEDENCIA: BANCO UNION S.A., CHEQUE: 7026, FECHA DE EMISION:31/08/2017</t>
  </si>
  <si>
    <t>B15362900002</t>
  </si>
  <si>
    <t>00580012001 DEP.DE CHEQ.AJENOS,RET.DE CAM.,CONCEPTO: REPOSICION DE TARJETAS DE PROXIMIDAD,DEP.: DEPOSITOS ADUANEROS BOLIVIANOS , PROCEDENCIA: BANCO UNION S.A., CHEQUE: 7025, FECHA DE EMISION:31/08/2017</t>
  </si>
  <si>
    <t>B15362790002</t>
  </si>
  <si>
    <t>00099021001 DEP.DE CHEQ.AJENOS,RET.DE CAM.,CONCEPTO: DEV. DE RECURSOS POR RECUPERACION DE PASAJES NO UTILIZADOS EN LA GESTION 2016 LINEA AEREA BOA,DEP.: MINISTERIO DE COMUNICACION , PROCEDENCIA: BANCO UNION S.A., CHEQUE: 9228, FECHA DE EMISION:31/08/2017</t>
  </si>
  <si>
    <t>O15362770002</t>
  </si>
  <si>
    <t>O15362720002</t>
  </si>
  <si>
    <t>O15362710002</t>
  </si>
  <si>
    <t>O15362080002</t>
  </si>
  <si>
    <t>00099021001 DEPOSITO DE EFECTIVO, DEPOSITANTE: ROLANDO ARAUCO GASPAR, CONCEPTO: DOBLE PERCEPCION, CUENTA DE DEPOSITO: CUENTA UNICA DEL TESORO</t>
  </si>
  <si>
    <t>O15368070002</t>
  </si>
  <si>
    <t>00099021001 DEPOSITO DE EFECTIVO, DEPOSITANTE: GODOFREDO GERMAN REINICKE BORDA, CONCEPTO: DOBLE PERCEPCIÓN, CUENTA DE DEPOSITO: CUENTA UNICA DEL TESORO</t>
  </si>
  <si>
    <t>O15368230002</t>
  </si>
  <si>
    <t>00015031101 DEPOSITO DE EFECTIVO, DEPOSITANTE: CAROLA BARRANCOS ROJAS, CONCEPTO: DEVOLUCION DE VIATICOS, CUENTA DE DEPOSITO: CUENTA UNICA DEL TESORO</t>
  </si>
  <si>
    <t>O15368270002</t>
  </si>
  <si>
    <t>00132022002 DEPOSITO DE EFECTIVO, DEPOSITANTE: EFRAIN FLORES SILVA, CONCEPTO: DEVOLUCION FONDOS EN AVANCE C31-434, CUENTA DE DEPOSITO: CUENTA UNICA DEL TESORO</t>
  </si>
  <si>
    <t>O15368520002</t>
  </si>
  <si>
    <t>00099021001 DEPOSITO DE EFECTIVO, DEPOSITANTE: SENASIR-LOLA PORFIRIA RODRIGUEZ CI. 2239129 LP, CONCEPTO: DOBLE PERCEPCION, CUENTA DE DEPOSITO: CUENTA UNICA DEL TESORO</t>
  </si>
  <si>
    <t>O15366940002</t>
  </si>
  <si>
    <t>00099021001 DEPOSITO DE EFECTIVO, DEPOSITANTE: LUCRECIA VELARDE VDA FLORES, CONCEPTO: PARA DEPARTAMENTO DE SENASIR, CUENTA DE DEPOSITO: CUENTA UNICA DEL TESORO</t>
  </si>
  <si>
    <t>O15366970002</t>
  </si>
  <si>
    <t>O15366980002</t>
  </si>
  <si>
    <t>O15366990002</t>
  </si>
  <si>
    <t>O15367370002</t>
  </si>
  <si>
    <t>O15367420002</t>
  </si>
  <si>
    <t>00582012001 DEPOSITO DE EFECTIVO, DEPOSITANTE: VLADIMIR CORDOVA DURAN, CONCEPTO: DEVOLUCION DE RECURSOS NO UTILIZADOS PREV. 3301, CUENTA DE DEPOSITO: CUENTA UNICA DEL TESORO</t>
  </si>
  <si>
    <t>O15367470002</t>
  </si>
  <si>
    <t>O15367600002</t>
  </si>
  <si>
    <t>00291012002 DEPOSITO DE EFECTIVO, DEPOSITANTE: MARIA JANETH GONZALES DEHEZA, CONCEPTO: DEVOLUCIÓN EXCESI DE LLAMADAS MARIA JANETH GONZALES DEHEZA, CUENTA DE DEPOSITO: CUENTA UNICA DEL TESORO</t>
  </si>
  <si>
    <t>O15369330002</t>
  </si>
  <si>
    <t>00020021102 DEPOSITO DE EFECTIVO, DEPOSITANTE: JAQUELINE MARLENE ROCHA FLORES, CONCEPTO: DEVOLUCIÓN DE PASAJE ""EXCEDENTE"", CUENTA DE DEPOSITO: CUENTA UNICA DEL TESORO</t>
  </si>
  <si>
    <t>O15369630002</t>
  </si>
  <si>
    <t>00070011102 DEPOSITO DE EFECTIVO, DEPOSITANTE: CLAUDIA PLATA CANAHUI CI:4978043 LP, CONCEPTO: DEVOLUCIÓN POR CONCEPTO DE SALDO DE FONDO EN AVANCE, CUENTA DE DEPOSITO: CUENTA UNICA DEL TESORO</t>
  </si>
  <si>
    <t>O15369880002</t>
  </si>
  <si>
    <t>00590012001 DEPOSITO DE EFECTIVO, DEPOSITANTE: ABEL MALAGA ARTEAGA, CONCEPTO: DEVOLUCION DE FONDO NO UTILIZADO, CUENTA DE DEPOSITO: CUENTA UNICA DEL TESORO</t>
  </si>
  <si>
    <t>O15368630002</t>
  </si>
  <si>
    <t>00099021001 DEPOSITO DE EFECTIVO, DEPOSITANTE: RUPERTO CHURATA MAMANI, CONCEPTO: COBRO INDEBIDO CON INCUMPLIMIENTO DE CONVENIO, CUENTA DE DEPOSITO: CUENTA UNICA DEL TESORO</t>
  </si>
  <si>
    <t>O15368810002</t>
  </si>
  <si>
    <t>00099021001 DEPOSITO DE EFECTIVO, DEPOSITANTE: FROILAN CRUZ APAZA CASTRO, CONCEPTO: REVERSION PASAJES, VIATICOS Y BAGAJE POR CAMBIO DE DESTINO, CUENTA DE DEPOSITO: CUENTA UNICA DEL TESORO</t>
  </si>
  <si>
    <t>O15368830002</t>
  </si>
  <si>
    <t>00015011108 DEPOSITO DE EFECTIVO, DEPOSITANTE: DAVID TOMAS TIJLLA CHOQUE, CONCEPTO: CONSUMO EXECIBO DE LINEA TELEFONICA, CUENTA DE DEPOSITO: CUENTA UNICA DEL TESORO</t>
  </si>
  <si>
    <t>O15368890002</t>
  </si>
  <si>
    <t>00582012002 DEPOSITO DE EFECTIVO, DEPOSITANTE: JESSIKA KATTERINE PORTUGAL ARAMAYO, CONCEPTO: DEVOLUCIÓN SALARIO, CUENTA DE DEPOSITO: CUENTA UNICA DEL TESORO</t>
  </si>
  <si>
    <t>O15369010002</t>
  </si>
  <si>
    <t>00099021001 DEPOSITO DE EFECTIVO, DEPOSITANTE: CARLOS CAMARGO, CONCEPTO: DEVOLUCIÓN DE PASAJES TERRESTRES, CUENTA DE DEPOSITO: CUENTA UNICA DEL TESORO</t>
  </si>
  <si>
    <t>O15369160002</t>
  </si>
  <si>
    <t>00099021001 DEPOSITO DE EFECTIVO, DEPOSITANTE: LUCIO BAUTISTA DELGADO, CONCEPTO: DEVOLUCION DOBLE PERCEPCION PENSION SOLIDARIA DE VEJEZ, CUENTA DE DEPOSITO: CUENTA UNICA DEL TESORO</t>
  </si>
  <si>
    <t>B15368550002</t>
  </si>
  <si>
    <t>00290012001 DEP.DE CHEQ.AJENOS,RET.DE CAM.,CONCEPTO: BAJA CXC- DESCUENTOS POR PASAJES Y VIATICOS C-31 SIP N°156,DEP.: SERVICIO DE IMPUESTOS NACIONALES , PROCEDENCIA: BANCO UNION S.A., CHEQUE: 4457, FECHA DE EMISION:01/09/2017</t>
  </si>
  <si>
    <t>B15368560002</t>
  </si>
  <si>
    <t>00290012001 DEP.DE CHEQ.AJENOS,RET.DE CAM.,CONCEPTO: BAJA CXC - DESCUENTO POR PASAJES Y VIATICOS C-31 SIP N° 153,DEP.: SERVICIO DE IMPUESTOS NACIONALES , PROCEDENCIA: BANCO UNION S.A., CHEQUE: 4456, FECHA DE EMISION:01/09/2017</t>
  </si>
  <si>
    <t>B15368610002</t>
  </si>
  <si>
    <t>00099021001 DEP.DE CHEQ.AJENOS,RET.DE CAM.,CONCEPTO: DEVOLUCION DE CC NO COBRADA MAYO Y REINTEGRO 2017,DEP.: LA VITALICIA SEGUROS Y REASEGUROS DE VIDA  S.A. , PROCEDENCIA: BANCO BISA S.A., CHEQUE: 41532, FECHA DE EMISION:05/09/2017</t>
  </si>
  <si>
    <t>B15367700002</t>
  </si>
  <si>
    <t>00592012001 DEP.DE CHEQ.AJENOS,RET.DE CAM.,CONCEPTO: TRANSFERENCIA DEL 01 AL 28 DE AGOSTO,DEP.: IVAN GONZALES RAMIREZ , PROCEDENCIA: BANCO UNION S.A., CHEQUE: 625, FECHA DE EMISION:30/08/2017</t>
  </si>
  <si>
    <t>B15367710002</t>
  </si>
  <si>
    <t>00592012001 DEP.DE CHEQ.AJENOS,RET.DE CAM.,CONCEPTO: TRANSFERENCIA DE FONDOS DEL 29 AL 31 DE AGOSTO,DEP.: IVAN GONZALES RAMIREZ , PROCEDENCIA: BANCO UNION S.A., CHEQUE: 626, FECHA DE EMISION:01/09/2017</t>
  </si>
  <si>
    <t>O15372840002</t>
  </si>
  <si>
    <t>00099021001 DEPOSITO DE EFECTIVO, DEPOSITANTE: EUSTAQUIO HUAYTA POMA, CONCEPTO: REVERSIÓN PASAJES PREV. N°5337/17, CUENTA DE DEPOSITO: CUENTA UNICA DEL TESORO</t>
  </si>
  <si>
    <t>O15372830002</t>
  </si>
  <si>
    <t>00099021001 DEPOSITO DE EFECTIVO, DEPOSITANTE: DANIEL GUTIERREZ AYLLON, CONCEPTO: REVERSIÓN PASAJES PREV. N°5341/17, CUENTA DE DEPOSITO: CUENTA UNICA DEL TESORO</t>
  </si>
  <si>
    <t>O15372820002</t>
  </si>
  <si>
    <t>O15372810002</t>
  </si>
  <si>
    <t>00099021001 DEPOSITO DE EFECTIVO, DEPOSITANTE: CARLOS ROLANDO ALANEZ SORIA, CONCEPTO: REVERSIÓN PASAJES PREV.5313/17, CUENTA DE DEPOSITO: CUENTA UNICA DEL TESORO</t>
  </si>
  <si>
    <t>O15372760002</t>
  </si>
  <si>
    <t>O15372750002</t>
  </si>
  <si>
    <t>00099021001 DEPOSITO DE EFECTIVO, DEPOSITANTE: VICTORIA CARMEN RIVAS VDA DE COCHI, CONCEPTO: COBROS INDEBIDOS POR NUEVAS NUPCIAS, CUENTA DE DEPOSITO: CUENTA UNICA DEL TESORO</t>
  </si>
  <si>
    <t>O15373480002</t>
  </si>
  <si>
    <t>00099021001 DEPOSITO DE EFECTIVO, DEPOSITANTE: ELIZABETH DILZY TICONA BUSTILLOS, CONCEPTO: DEVOLUCION DE VIATICOS, CUENTA DE DEPOSITO: CUENTA UNICA DEL TESORO</t>
  </si>
  <si>
    <t>O15373490002</t>
  </si>
  <si>
    <t>00099021001 DEPOSITO DE EFECTIVO, DEPOSITANTE: WILLY LUQUE YUJRA, CONCEPTO: REVERSION DE BOLETA DE HABER MENSUAL, CUENTA DE DEPOSITO: CUENTA UNICA DEL TESORO</t>
  </si>
  <si>
    <t>O15371750002</t>
  </si>
  <si>
    <t>O15372370002</t>
  </si>
  <si>
    <t>00099021001 DEPOSITO DE EFECTIVO, DEPOSITANTE: HENRY SANTOS FLORES ZUÑIGA, CONCEPTO: DEVOLUCION SALARIO POR DIAS NO TRABAJADOS JUNIO 2017 SEDES LP N° COMPROBANTE 902201, CUENTA DE DEPOSITO: CUENTA UNICA DEL TESORO</t>
  </si>
  <si>
    <t>O15372460002</t>
  </si>
  <si>
    <t>O15372500002</t>
  </si>
  <si>
    <t>00099021001 DEPOSITO DE EFECTIVO, DEPOSITANTE: VICENTA GLADYS VALDEZ CUELLAR, CONCEPTO: DEVOLUCION DE DIFERENCIA DE HABERES MARZO 2015, CUENTA DE DEPOSITO: CUENTA UNICA DEL TESORO</t>
  </si>
  <si>
    <t>O15374540002</t>
  </si>
  <si>
    <t>00099021001 DEPOSITO DE EFECTIVO, DEPOSITANTE: OSCAR LUIS ROJAS VARGAS, CONCEPTO: DOBLE PERCEPCION, CUENTA DE DEPOSITO: CUENTA UNICA DEL TESORO</t>
  </si>
  <si>
    <t>O15374570002</t>
  </si>
  <si>
    <t>00016011101 DEPOSITO DE EFECTIVO, DEPOSITANTE: AGUSTIN TARIFA, CONCEPTO: DEVOLUCIÓN PASAJE AÉREO, CUENTA DE DEPOSITO: CUENTA UNICA DEL TESORO</t>
  </si>
  <si>
    <t>O15374580002</t>
  </si>
  <si>
    <t>00099021001 DEPOSITO DE EFECTIVO, DEPOSITANTE: MARIA ISABEL QUISPE QUISPE, CONCEPTO: DEVOLUCION DE SUBSIDIOS, CUENTA DE DEPOSITO: CUENTA UNICA DEL TESORO</t>
  </si>
  <si>
    <t>O15374800002</t>
  </si>
  <si>
    <t>00212082001 DEPOSITO DE EFECTIVO, DEPOSITANTE: BRUNO RICHARD BLANCO ALARCON, CONCEPTO: DEVOLUCION DE GASTOS OPERATIVOS C 31  -  666, CUENTA DE DEPOSITO: CUENTA UNICA DEL TESORO</t>
  </si>
  <si>
    <t>O15373780002</t>
  </si>
  <si>
    <t>00046024204 DEPOSITO DE EFECTIVO, DEPOSITANTE: PROGRAMA CHAGAS, CONCEPTO: REVERSION DESCARGOS ECONOMICOS, CUENTA DE DEPOSITO: CUENTA UNICA DEL TESORO</t>
  </si>
  <si>
    <t>O15373790002</t>
  </si>
  <si>
    <t>00046024204 DEPOSITO DE EFECTIVO, DEPOSITANTE: PROGRAMA MALARIA, CONCEPTO: REVERSION DESCARGOS ECONOMICOS, CUENTA DE DEPOSITO: CUENTA UNICA DEL TESORO</t>
  </si>
  <si>
    <t>O15374200002</t>
  </si>
  <si>
    <t>00099021001 DEPOSITO DE EFECTIVO, DEPOSITANTE: JOSE FREDDY MURILLO MERIDA, CONCEPTO: DOBLE PERCEPCION, CUENTA DE DEPOSITO: CUENTA UNICA DEL TESORO</t>
  </si>
  <si>
    <t>O15374430002</t>
  </si>
  <si>
    <t>00070011102 DEPOSITO DE EFECTIVO, DEPOSITANTE: MINISTERIO DE TRABAJO EMPLEO Y PREVISIÓN SOCIAL, CONCEPTO: DEVOLUCIÓN POR CONCEPTO DE COMBUSTIBLE, CUENTA DE DEPOSITO: CUENTA UNICA DEL TESORO</t>
  </si>
  <si>
    <t>B15372950002</t>
  </si>
  <si>
    <t>00099021001 DEP.DE CHEQ.AJENOS,RET.DE CAM.,CONCEPTO: REVERSION SALDOS NO EJECUTADOS GESTION 2017 DIF UUMM,DEP.: MINISTERIO DE DEFENSA , PROCEDENCIA: BANCO UNION S.A., CHEQUE: 18981, FECHA DE EMISION:31/08/2017</t>
  </si>
  <si>
    <t>B15372960002</t>
  </si>
  <si>
    <t>00099021001 DEP.DE CHEQ.AJENOS,RET.DE CAM.,CONCEPTO: REVERSION SALDOS NO EJECUTADOS POR SOCORRO GESTIONES 2013-2014-2016,DEP.: MINISTERIO DE DEFENSA , PROCEDENCIA: BANCO UNION S.A., CHEQUE: 9633, FECHA DE EMISION:17/08/2017</t>
  </si>
  <si>
    <t>B15372980002</t>
  </si>
  <si>
    <t>00099021001 DEP.DE CHEQ.AJENOS,RET.DE CAM.,CONCEPTO: REVERSION SALDOS NO EJECUTADOS POR SOCORRO Y ALIMENTACION DIFERENTES UNIDADES,DEP.: MINISTERIO DE DEFENSA , PROCEDENCIA: BANCO UNION S.A., CHEQUE: 18940, FECHA DE EMISION:23/08/2017</t>
  </si>
  <si>
    <t>B15373000002</t>
  </si>
  <si>
    <t>00099021001 DEP.DE CHEQ.AJENOS,RET.DE CAM.,CONCEPTO: REVERSION SALDOS NO EJECUTADOS CTA GASTOS GESTIONES ANTERIORES,DEP.: MINISTERIO DE DEFENSA , PROCEDENCIA: BANCO UNION S.A., CHEQUE: 18935, FECHA DE EMISION:17/08/2017</t>
  </si>
  <si>
    <t>B15373020002</t>
  </si>
  <si>
    <t>00099021001 DEP.DE CHEQ.AJENOS,RET.DE CAM.,CONCEPTO: REVERSION SALDOS NO EJECUTADOS GESTIONES PASADAS,DEP.: MINISTERIO DE DEFENSA , PROCEDENCIA: BANCO UNION S.A., CHEQUE: 105, FECHA DE EMISION:23/08/2017</t>
  </si>
  <si>
    <t>B15373040002</t>
  </si>
  <si>
    <t>00099021001 DEP.DE CHEQ.AJENOS,RET.DE CAM.,CONCEPTO: REVERSION SALDOS NO EJECUTADOS POR SOCORRO GESTION 2017 FF.AA,DEP.: MINISTERIO DE DEFENSA , PROCEDENCIA: BANCO UNION S.A., CHEQUE: 90, FECHA DE EMISION:31/08/2017</t>
  </si>
  <si>
    <t>B15373060002</t>
  </si>
  <si>
    <t>00099021001 DEP.DE CHEQ.AJENOS,RET.DE CAM.,CONCEPTO: REVERSION SALDOS NO EJECUTADOS GESTION 2017 POR ALIMENTACION,DEP.: MINISTERIO DE DEFENSA , PROCEDENCIA: BANCO UNION S.A., CHEQUE: 107, FECHA DE EMISION:31/08/2017</t>
  </si>
  <si>
    <t>B15373100002</t>
  </si>
  <si>
    <t>00099021001 DEP.DE CHEQ.AJENOS,RET.DE CAM.,CONCEPTO: REVERSION SALDOS NO EJECUTADOS POR ALIMENTACION GESTION 2015-2016-2017 DIF UU.MM,DEP.: MINISTERIO DE DEFENSA , PROCEDENCIA: BANCO UNION S.A., CHEQUE: 106, FECHA DE EMISION:23/08/2017</t>
  </si>
  <si>
    <t>B15373120002</t>
  </si>
  <si>
    <t>00099021001 DEP.DE CHEQ.AJENOS,RET.DE CAM.,CONCEPTO: REVERSION SALDOS NO EJECUTADOS POR SOCORRO GESTION 2016 DIF UU.MM,DEP.: MINISTERIO DE DEFENSA , PROCEDENCIA: BANCO UNION S.A., CHEQUE: 89, FECHA DE EMISION:23/08/2017</t>
  </si>
  <si>
    <t>B15373130002</t>
  </si>
  <si>
    <t>00099021001 DEP.DE CHEQ.AJENOS,RET.DE CAM.,CONCEPTO: REVERSION SALDOS NO EJECUTADOS POR SOCORRO Y ALIMENTACION DIFERENTES UNIDADES,DEP.: MINISTERIO DE DEFENSA , PROCEDENCIA: BANCO UNION S.A., CHEQUE: 87, FECHA DE EMISION:23/08/2017</t>
  </si>
  <si>
    <t>B15373160002</t>
  </si>
  <si>
    <t>00099021001 DEP.DE CHEQ.AJENOS,RET.DE CAM.,CONCEPTO: REVERSION SALDOS NO EJECUTADOS POR SOCORROS Y ALIMENTACION GASTOS,DEP.: MINISTERIO DE DEFENSA , PROCEDENCIA: BANCO UNION S.A., CHEQUE: 104, FECHA DE EMISION:23/08/2017</t>
  </si>
  <si>
    <t>B15373170002</t>
  </si>
  <si>
    <t>00099021001 DEP.DE CHEQ.AJENOS,RET.DE CAM.,CONCEPTO: REVERSION SALDOS NO EJECUTADOS POR SOCORROS GESTION 2017 DIF UU.MM DE LA S FF.AA,DEP.: MINISTERIO DE DEFENSA , PROCEDENCIA: BANCO UNION S.A., CHEQUE: 88, FECHA DE EMISION:23/08/2017</t>
  </si>
  <si>
    <t>B15373200002</t>
  </si>
  <si>
    <t>00099021001 DEP.DE CHEQ.AJENOS,RET.DE CAM.,CONCEPTO: REVERSION SALDOS NO EJECUTADOS POR SOCORROS GESTIONES 2013-2014-2016,DEP.: MINISTERIO DE DEFENSA , PROCEDENCIA: BANCO UNION S.A., CHEQUE: 18936, FECHA DE EMISION:17/08/2017</t>
  </si>
  <si>
    <t>B15373300002</t>
  </si>
  <si>
    <t>00292012001 DEP.DE CHEQ.AJENOS,RET.DE CAM.,CONCEPTO: PAGO INCAPACIDAD TEMPORAL DEL PERSONAL VIAS BOLIVIA CORRESPONDIENTE MES ABRIL 2017,DEP.: CAJA DE SALUD DE CAMINOS Y R.A. , PROCEDENCIA: BANCO UNION S.A., CHEQUE: 8171, FECHA DE EMISION:28/08/2017</t>
  </si>
  <si>
    <t>B15373310002</t>
  </si>
  <si>
    <t>00292012001 DEP.DE CHEQ.AJENOS,RET.DE CAM.,CONCEPTO: PAGO POR INCAPACIDAD TEMPORAL DEL PERSONAL VIAS BOLIVIA CORRESPONDIENTE MES JUNIO 2017,DEP.: CAJA DE SALUD DE CAMINOS Y R.A. , PROCEDENCIA: BANCO UNION S.A., CHEQUE: 8172, FECHA DE EMISION:28/08/2017</t>
  </si>
  <si>
    <t>B15371630002</t>
  </si>
  <si>
    <t>00680012001 DEP.DE CHEQ.AJENOS,RET.DE CAM.,CONCEPTO: PAGO ALQUILER ATM CONTRALORIA SEPTIEMBRE 2017,DEP.: BANCO UNION S.A. , PROCEDENCIA: BANCO UNION S.A., CHEQUE: 147201, FECHA DE EMISION:04/09/2017</t>
  </si>
  <si>
    <t>B15371940002</t>
  </si>
  <si>
    <t>00526012001 DEP.DE CHEQ.AJENOS,RET.DE CAM.,CONCEPTO: DEP. DE SALDOS NO UTILIZADOS EN FAV-BTV PARA LA REVERSION DE PREVENTIVOS,DEP.: BOLIVIA TV , PROCEDENCIA: BANCO UNION S.A., CHEQUE: 15926, FECHA DE EMISION:05/09/2017</t>
  </si>
  <si>
    <t>B15372180002</t>
  </si>
  <si>
    <t>00047011104 DEP.DE CHEQ.AJENOS,RET.DE CAM.,CONCEPTO: DEPOSITÓ JUDICIAL DE EFRAIN BRAVO HERRERA POR EL PROCESO COACTIVO FISCAL,DEP.: EFRAIN BRAVO HERRERA , PROCEDENCIA: BANCO UNION S.A., CHEQUE: 9288, FECHA DE EMISION:28/08/2017</t>
  </si>
  <si>
    <t>O15371400002</t>
  </si>
  <si>
    <t>00290012001 DEPOSITO DE EFECTIVO, DEPOSITANTE: RENE ISIDRO BURGOA CALDERON, CONCEPTO: TASA DE AEROPUERTO (SABSA), CUENTA DE DEPOSITO: CUENTA UNICA DEL TESORO</t>
  </si>
  <si>
    <t>O15371430002</t>
  </si>
  <si>
    <t>00099021001 DEPOSITO DE EFECTIVO, DEPOSITANTE: FUERTES CALLAPINO BERNARDINO CI:1283979, CONCEPTO: DEVOLUCIÓN DE SALARIO EXCEDENTE AL DEL PRESIDENTE AGOSTO 2017, CUENTA DE DEPOSITO: CUENTA UNICA DEL TESORO</t>
  </si>
  <si>
    <t>O15371440002</t>
  </si>
  <si>
    <t>00099021001 DEPOSITO DE EFECTIVO, DEPOSITANTE: GOYTIA MORALES JOSE CI:1271669, CONCEPTO: DEVOLUCIÓN DE SALARIO EXCEDENTE DEL PRESIDENTE AGOSTO 2017, CUENTA DE DEPOSITO: CUENTA UNICA DEL TESORO</t>
  </si>
  <si>
    <t>O15371450002</t>
  </si>
  <si>
    <t>00099021001 DEPOSITO DE EFECTIVO, DEPOSITANTE: BARRIOS VILLA ALFONSO CI:1253043, CONCEPTO: DEVOLUCIÓN DE SALARIO EXCEDENTE AL DEL PRESIDNETE AGOSTO 2017, CUENTA DE DEPOSITO: CUENTA UNICA DEL TESORO</t>
  </si>
  <si>
    <t>O15371460002</t>
  </si>
  <si>
    <t>00099021001 DEPOSITO DE EFECTIVO, DEPOSITANTE: BRACAMONTE ALANIZ HUMBERTO CI:5567062, CONCEPTO: DEVOLUCIÓN DE SALARIO EXCEDENTE AL DEL PRESIDENTE AGOSTO 2017, CUENTA DE DEPOSITO: CUENTA UNICA DEL TESORO</t>
  </si>
  <si>
    <t>O15371470002</t>
  </si>
  <si>
    <t>00099021001 DEPOSITO DE EFECTIVO, DEPOSITANTE: SECKO GONZALES HUGO CI:3682597, CONCEPTO: DEVOLUCIÓN DE SALARIO EXCEDENTE AL DEL PRESIDENTE AGOSTO 2017, CUENTA DE DEPOSITO: CUENTA UNICA DEL TESORO</t>
  </si>
  <si>
    <t>O15371480002</t>
  </si>
  <si>
    <t>00099021001 DEPOSITO DE EFECTIVO, DEPOSITANTE: MORA FERAUDI RUBEN CI:2216655, CONCEPTO: DEVOLUCIÓN DE SALARIO EXCEDENTE AL DEL PRESIDENTE AGOSTO 2017, CUENTA DE DEPOSITO: CUENTA UNICA DEL TESORO</t>
  </si>
  <si>
    <t>O15371490002</t>
  </si>
  <si>
    <t>00099021001 DEPOSITO DE EFECTIVO, DEPOSITANTE: AGUIRRE HAUG ROSA CI:1616147, CONCEPTO: DEVOLUCIÓN DE SALARIO EXCEDENTE AL DEL PRESIDENTE AGOSTO 2017, CUENTA DE DEPOSITO: CUENTA UNICA DEL TESORO</t>
  </si>
  <si>
    <t>O15371510002</t>
  </si>
  <si>
    <t>00099021001 DEPOSITO DE EFECTIVO, DEPOSITANTE: TIRADO ENCINAS JOSE FRANCISCO CI:1328741, CONCEPTO: DEVOLUCIÓN DE SALARIO EXCEDENTE AL DEL PRESIDENTE AGOSTO 2017, CUENTA DE DEPOSITO: CUENTA UNICA DEL TESORO</t>
  </si>
  <si>
    <t>O15378940002</t>
  </si>
  <si>
    <t>00099021001 DEPOSITO DE EFECTIVO, DEPOSITANTE: SENASIR-LAUREANA QUISPE VDA DE CANAVIRI, CONCEPTO: COBRO INDEBIDO, CUENTA DE DEPOSITO: CUENTA UNICA DEL TESORO</t>
  </si>
  <si>
    <t>O15376850002</t>
  </si>
  <si>
    <t>00099021001 DEPOSITO DE EFECTIVO, DEPOSITANTE: JULIO KRISTELLER BARRIOS, CONCEPTO: DEVOLUCIÓN DE LA MAXIMA REMUNERACIÓN 2010 - CNS, CUENTA DE DEPOSITO: CUENTA UNICA DEL TESORO</t>
  </si>
  <si>
    <t>O15376910002</t>
  </si>
  <si>
    <t>00099021001 DEPOSITO DE EFECTIVO, DEPOSITANTE: MERCEDES LOPEZ FERNANDEZ, CONCEPTO: DOBLE PERCEPCIÓN, CUENTA DE DEPOSITO: CUENTA UNICA DEL TESORO</t>
  </si>
  <si>
    <t>O15377270002</t>
  </si>
  <si>
    <t>00099021001 DEPOSITO DE EFECTIVO, DEPOSITANTE: IGNACIO NICOLAS ANDRADE ALFRED, CONCEPTO: DEVOLUCION DE COBROS EN DEMASIA CAJA NACIONAL DE SALUD - GESTION 2010, CUENTA DE DEPOSITO: CUENTA UNICA DEL TESORO</t>
  </si>
  <si>
    <t>O15377440002</t>
  </si>
  <si>
    <t>00099021001 DEPOSITO DE EFECTIVO, DEPOSITANTE: AMELIA APAZA DE APAZA, CONCEPTO: DEVOLUCIÓN POR CONCEPTO ""SENASIR"", CUENTA DE DEPOSITO: CUENTA UNICA DEL TESORO</t>
  </si>
  <si>
    <t>O15377840002</t>
  </si>
  <si>
    <t>00099021001 DEPOSITO DE EFECTIVO, DEPOSITANTE: MIN DE DEPORTES-ERICK JOAQUIN TANABE ARISPE, CONCEPTO: DEVOLUCION SALDO NO EJECUTADO SELECTIVO BALON MANO, CUENTA DE DEPOSITO: CUENTA UNICA DEL TESORO</t>
  </si>
  <si>
    <t>O15377860002</t>
  </si>
  <si>
    <t>00099021001 DEPOSITO DE EFECTIVO, DEPOSITANTE: XIMENA ALEIDA MORALES CALLEX, CONCEPTO: DEV. SALDO NO EJECUTADO DE LA REUNION TECNICA DE LOS JUEGOS SUDAMERICANOS ESCOLARES, CUENTA DE DEPOSITO: CUENTA UNICA DEL TESORO</t>
  </si>
  <si>
    <t>O15378080002</t>
  </si>
  <si>
    <t>00030018010 DEPOSITO DE EFECTIVO, DEPOSITANTE: CLAUDIA VANESSA GUERRERO ALVAREZ, CONCEPTO: DEVOLUCIÓN POR FONDOS NO UTILIZADOS C31 - 2221, CUENTA DE DEPOSITO: CUENTA UNICA DEL TESORO</t>
  </si>
  <si>
    <t>O15380340002</t>
  </si>
  <si>
    <t>00016011101 DEPOSITO DE EFECTIVO, DEPOSITANTE: LUCY MONASTERIOS QUISPE, CONCEPTO: DEVOLUCION POR CARGO A CUENTA DOCUMENTADA, CUENTA DE DEPOSITO: CUENTA UNICA DEL TESORO</t>
  </si>
  <si>
    <t>O15379270002</t>
  </si>
  <si>
    <t>00099021001 DEPOSITO DE EFECTIVO, DEPOSITANTE: JESUS RODOLFO MUÑOZ TARIFA, CONCEPTO: REVERSION HABER DE AGOSTO, CUENTA DE DEPOSITO: CUENTA UNICA DEL TESORO</t>
  </si>
  <si>
    <t>O15379440002</t>
  </si>
  <si>
    <t>00099021001 DEPOSITO DE EFECTIVO, DEPOSITANTE: DIONICIO CONDORI CALLISAYA, CONCEPTO: REVERSION DE HABER DEL MES DE JUNIO, CUENTA DE DEPOSITO: CUENTA UNICA DEL TESORO</t>
  </si>
  <si>
    <t>B15377980002</t>
  </si>
  <si>
    <t>00099021001 DEP.DE CHEQ.AJENOS,RET.DE CAM.,CONCEPTO: A.G.E.T.I.C. DEVOL INCAPACIDAD TEMP. JUNIO/2017,DEP.: CAJA PETROLERA DE SALUD , PROCEDENCIA: BANCO UNION S.A., CHEQUE: 11723, FECHA DE EMISION:07/09/2017</t>
  </si>
  <si>
    <t>B15377990002</t>
  </si>
  <si>
    <t>00099021001 DEP.DE CHEQ.AJENOS,RET.DE CAM.,CONCEPTO: MIN COMUNICACION DEVOLUCION SALDO INCAPACIDAD TEMPORAL JUNIO/2017,DEP.: CAJA PETROLERA DE SALUD , PROCEDENCIA: BANCO UNION S.A., CHEQUE: 11724, FECHA DE EMISION:07/09/2017</t>
  </si>
  <si>
    <t>B15378030002</t>
  </si>
  <si>
    <t>00099021001 DEP.DE CHEQ.AJENOS,RET.DE CAM.,CONCEPTO: AUT FISC CONTROL DE EMPRESAS DEVOL INCAPACIDAD TEMP JUNIO/17,DEP.: CAJA PETROLERA DE SALUD , PROCEDENCIA: BANCO UNION S.A., CHEQUE: 11725, FECHA DE EMISION:07/09/2017</t>
  </si>
  <si>
    <t>B15378050002</t>
  </si>
  <si>
    <t>00099021001 DEP.DE CHEQ.AJENOS,RET.DE CAM.,CONCEPTO: SOBERANIA ALIMENTARIA-DEVOL INCAPACIDAD TEMP-JUNIO/2017,DEP.: CAJA PETROLERA DE SALUD , PROCEDENCIA: BANCO UNION S.A., CHEQUE: 11727, FECHA DE EMISION:07/09/2017</t>
  </si>
  <si>
    <t>B15378090002</t>
  </si>
  <si>
    <t>00099021001 DEP.DE CHEQ.AJENOS,RET.DE CAM.,CONCEPTO: H.C. DIPUTADOS-DEVOL INCAPACIDAD TEMP-JUNIO/2017,DEP.: CAJA PETROLERA DE SALUD , PROCEDENCIA: BANCO UNION S.A., CHEQUE: 11728, FECHA DE EMISION:07/09/2017</t>
  </si>
  <si>
    <t>B15377160002</t>
  </si>
  <si>
    <t>00099021001 DEP.DE CHEQ.AJENOS,RET.DE CAM.,CONCEPTO: RODRIGUEZ VARGAS GERALDINE MARCELA,DEP.: BANCO UNIÓN S.A. , PROCEDENCIA: BANCO UNION S.A., CHEQUE: 150624, FECHA DE EMISION:07/09/2017</t>
  </si>
  <si>
    <t>O15376680002</t>
  </si>
  <si>
    <t>O15376690002</t>
  </si>
  <si>
    <t>O15383170002</t>
  </si>
  <si>
    <t>00099021001 DEPOSITO DE EFECTIVO, DEPOSITANTE: YOLANDA LILIANA GONZALES RIOS, CONCEPTO: DEVOLUCION DE HABERES MES JULIO, CUENTA DE DEPOSITO: CUENTA UNICA DEL TESORO</t>
  </si>
  <si>
    <t>O15383180002</t>
  </si>
  <si>
    <t>00099021001 DEPOSITO DE EFECTIVO, DEPOSITANTE: YOLANDA LILIANA GONZALES RIOS, CONCEPTO: DEVOLUCION DE HABERES MES JUNIO, CUENTA DE DEPOSITO: CUENTA UNICA DEL TESORO</t>
  </si>
  <si>
    <t>O15383730002</t>
  </si>
  <si>
    <t>00287102012 DEPOSITO DE EFECTIVO, DEPOSITANTE: SANDRA GONZALES APAZA, CONCEPTO: DEVOLUCION FONDO EN AVANCE PUBLICACIONES-SUPERVICION, CUENTA DE DEPOSITO: CUENTA UNICA DEL TESORO</t>
  </si>
  <si>
    <t>O15383800002</t>
  </si>
  <si>
    <t>00287102001 DEPOSITO DE EFECTIVO, DEPOSITANTE: SANDRA GONZALES APAZA, CONCEPTO: DEVOLUCION FONDO EN AVANCE PUBLICACIONES, CUENTA DE DEPOSITO: CUENTA UNICA DEL TESORO</t>
  </si>
  <si>
    <t>O15382590002</t>
  </si>
  <si>
    <t>00099021001 DEPOSITO DE EFECTIVO, DEPOSITANTE: ZULMA CHOQUEHUANCA CHURA, CONCEPTO: DEVOLUCION DE HABER DE 8 HORAS DEL MES DE JULIO, CUENTA DE DEPOSITO: CUENTA UNICA DEL TESORO</t>
  </si>
  <si>
    <t>O15382580002</t>
  </si>
  <si>
    <t>00099021001 DEPOSITO DE EFECTIVO, DEPOSITANTE: ZULMA CHOQUEHUANCA CHURA, CONCEPTO: DEVOLUCION DE HABER DE 8 HORAS DEL MES DE JUNIO, CUENTA DE DEPOSITO: CUENTA UNICA DEL TESORO</t>
  </si>
  <si>
    <t>O15382370002</t>
  </si>
  <si>
    <t>00099021001 DEPOSITO DE EFECTIVO, DEPOSITANTE: MINISTERIO DE RELACIONES EXTERIORES, CONCEPTO: PENACIDADES VIAJE NICARAGUA, CUENTA DE DEPOSITO: CUENTA UNICA DEL TESORO</t>
  </si>
  <si>
    <t>O15381580002</t>
  </si>
  <si>
    <t>00099021001 DEPOSITO DE EFECTIVO, DEPOSITANTE: HUGO QUIROZ SOLIZ, CONCEPTO: DOBLE PERCEPCIÓN, CUENTA DE DEPOSITO: CUENTA UNICA DEL TESORO</t>
  </si>
  <si>
    <t>O15381380002</t>
  </si>
  <si>
    <t>00580012001 DEPOSITO DE EFECTIVO, DEPOSITANTE: OSMAR ENRIQUE VILLARROEL HERBAS, CONCEPTO: DEVOLUCIÓN DE VIÁTICOS, CUENTA DE DEPOSITO: CUENTA UNICA DEL TESORO</t>
  </si>
  <si>
    <t>O15385070002</t>
  </si>
  <si>
    <t>00099021001 DEPOSITO DE EFECTIVO, DEPOSITANTE: ARMADA BOLIVIANA, CONCEPTO: RECURSOS NO UTILIZADOS, CUENTA DE DEPOSITO: CUENTA UNICA DEL TESORO</t>
  </si>
  <si>
    <t>O15385050002</t>
  </si>
  <si>
    <t>O15384990002</t>
  </si>
  <si>
    <t>00099021001 DEPOSITO DE EFECTIVO, DEPOSITANTE: ARMADA BOLIVIANA, CONCEPTO: DEVOLUCION DE VIATICOS, CUENTA DE DEPOSITO: CUENTA UNICA DEL TESORO</t>
  </si>
  <si>
    <t>O15384700002</t>
  </si>
  <si>
    <t>00099021001 DEPOSITO DE EFECTIVO, DEPOSITANTE: ASFI - JAVIER VARGAS, CONCEPTO: DEVOLUCION FONDOS POR ASIGNACION DE VIATICOS, CUENTA DE DEPOSITO: CUENTA UNICA DEL TESORO</t>
  </si>
  <si>
    <t>O15384640002</t>
  </si>
  <si>
    <t>00099021001 DEPOSITO DE EFECTIVO, DEPOSITANTE: ASFI - MARCO ANTONIO CHAVEZ NAVARRO, CONCEPTO: DEVOLUCION PASAJES Y VIATICOS, CUENTA DE DEPOSITO: CUENTA UNICA DEL TESORO</t>
  </si>
  <si>
    <t>B15382710002</t>
  </si>
  <si>
    <t>00292012001 DEP.DE CHEQ.AJENOS,RET.DE CAM.,CONCEPTO: PAGO INCAPACIDAD TEMPORAL DEL PERSONAL VIAS BOLIVIA CORRESPONDIENTE MES MARZO 2017,DEP.: CAJA DE SALUD DE CAMINOS Y R.A. , PROCEDENCIA: BANCO UNION S.A., CHEQUE: 8218, FECHA DE EMISION:06/09/2017</t>
  </si>
  <si>
    <t>B15382680002</t>
  </si>
  <si>
    <t>00576012002 DEP.DE CHEQ.AJENOS,RET.DE CAM.,CONCEPTO: PAGO INCAPACIDAD TEMPORAL DEL PERSONAL CARTONBOL SEDEM C/ MESES PERIODOS 2012-2013-2014-2015,DEP.: CAJA DE SALUD DE CAMINOS Y R.A.</t>
  </si>
  <si>
    <t>B15382650002</t>
  </si>
  <si>
    <t>00099021001 DEP.DE CHEQ.AJENOS,RET.DE CAM.,CONCEPTO: PAGO POR INCAPACIDAD TEMPORAL DEL PERSONAL ABC CORRESPONDIENTE MES JULIO 2017,DEP.: CAJA DE SALUD DE CAMINOS  Y R.A.A , PROCEDENCIA: BANCO UNION S.A., CHEQUE: 8217, FECHA DE EMISION:06/09/2017</t>
  </si>
  <si>
    <t>O15389180002</t>
  </si>
  <si>
    <t>00512012001 DEPOSITO DE EFECTIVO, DEPOSITANTE: REGINA  ADRIANA CRUZ SILVA, CONCEPTO: DEVOLUCION DE REFRIGERIO, CUENTA DE DEPOSITO: CUENTA UNICA DEL TESORO</t>
  </si>
  <si>
    <t>O15389300002</t>
  </si>
  <si>
    <t>00586019203 DEPOSITO DE EFECTIVO, DEPOSITANTE: WALTER RAMIRO YUJRA APAZA, CONCEPTO: DEVOLUCION DE FONDOS EN AVANCE PREVENTIVO N° 597, CUENTA DE DEPOSITO: CUENTA UNICA DEL TESORO</t>
  </si>
  <si>
    <t>O15389600002</t>
  </si>
  <si>
    <t>00099021001 DEPOSITO DE EFECTIVO, DEPOSITANTE: MINISTERIO PUBLICO, CONCEPTO: DEVOLUCION DE GASTOS DE INVESTIGACION POR EL DR CARLOS HERNAN ROBLES KUBBER, CUENTA DE DEPOSITO: CUENTA UNICA DEL TESORO</t>
  </si>
  <si>
    <t>O15389610002</t>
  </si>
  <si>
    <t>O15389630002</t>
  </si>
  <si>
    <t>00099021001 DEPOSITO DE EFECTIVO, DEPOSITANTE: MINISTERIO PUBLICO, CONCEPTO: DEVOLUCION DE GASTOS DE INVESTIGACION POR EL DR MAURICIO ARIEL ROMERO CATACORA, CUENTA DE DEPOSITO: CUENTA UNICA DEL TESORO</t>
  </si>
  <si>
    <t>O15390520002</t>
  </si>
  <si>
    <t>00099021001 DEPOSITO DE EFECTIVO, DEPOSITANTE: ASFI - BURGOA JACQUELINE, CONCEPTO: DEVOLUCIÓN FONDOS POR ASIGNACIÓN DE PASAJES Y VIÁTICOS, CUENTA DE DEPOSITO: CUENTA UNICA DEL TESORO</t>
  </si>
  <si>
    <t>B15388690002</t>
  </si>
  <si>
    <t>00086051101 DEP.DE CHEQ.AJENOS,RET.DE CAM.,CONCEPTO: PROYECTO " CONSTRUCCION TRASVASE PONGO ESTRELLANI " LA PAZ,DEP.: EPSAS  S.A. , PROCEDENCIA: BANCO BISA S.A., CHEQUE: 21397, FECHA DE EMISION:08/09/2017</t>
  </si>
  <si>
    <t>B15388740002</t>
  </si>
  <si>
    <t>00099021001 DEP.DE CHEQ.AJENOS,RET.DE CAM.,CONCEPTO: COMPENSACION MENSUAL DE COTIZACION,DEP.: FUTURO DE BOLIVIA  S.A  AFP , PROCEDENCIA: BANCO DE CREDITO DE BOLIVIA S.A., CHEQUE: 50493, FECHA DE EMISION:11/09/2017</t>
  </si>
  <si>
    <t>B15388760002</t>
  </si>
  <si>
    <t>00099021001 DEP.DE CHEQ.AJENOS,RET.DE CAM.,CONCEPTO: FRACCION COMPLEMENTARIA MENSUAL,DEP.: FUTURO DE BOLIVIA  S.A  AFP , PROCEDENCIA: BANCO DE CREDITO DE BOLIVIA S.A., CHEQUE: 50494, FECHA DE EMISION:11/09/2017</t>
  </si>
  <si>
    <t>B15388840002</t>
  </si>
  <si>
    <t>00203012004 DEP.DE CHEQ.AJENOS,RET.DE CAM.,CONCEPTO: DEPOSITÓ POR RESTITUCIONES JUDICIALES CASO ASFI - MARIA SCHILNK,DEP.: ORGANO JUDICIAL -  TFI , PROCEDENCIA: BANCO UNION S.A., CHEQUE: 2711, FECHA DE EMISION:07/09/2017</t>
  </si>
  <si>
    <t>B15389040002</t>
  </si>
  <si>
    <t>00041041103 DEP.DE CHEQ.AJENOS,RET.DE CAM.,CONCEPTO: PARA LA EJECUCION DEL PLAN DE INNOVACION FUNDESNAP,DEP.: MDPYEP-PROBOLIVIA , PROCEDENCIA: BANCO UNION S.A., CHEQUE: 376, FECHA DE EMISION:11/09/2017</t>
  </si>
  <si>
    <t>O15387560002</t>
  </si>
  <si>
    <t>O15387610002</t>
  </si>
  <si>
    <t>00099021001 DEPOSITO DE EFECTIVO, DEPOSITANTE: ERICK RENE HERRERA BERRIOS, CONCEPTO: DOBLE PERCEPCIÓN, CUENTA DE DEPOSITO: CUENTA UNICA DEL TESORO</t>
  </si>
  <si>
    <t>O15388980002</t>
  </si>
  <si>
    <t>00052014102 DEPOSITO DE EFECTIVO, DEPOSITANTE: RUTH LAURA QUENTA, CONCEPTO: DEVOLUCION DE MULTAS POR SERVICIOS DE TRANSPORTE WORLDMOVING SRL. DE LA GESTION 2015, CUENTA DE DEPOSITO: CUENTA UNICA DEL TESORO</t>
  </si>
  <si>
    <t>O15395640002</t>
  </si>
  <si>
    <t>00099021001 DEPOSITO DE EFECTIVO, DEPOSITANTE: MIGUEL ANTONIO CHACON BUSTILLOS, CONCEPTO: REVERSION C-31 N° 239, CUENTA DE DEPOSITO: CUENTA UNICA DEL TESORO</t>
  </si>
  <si>
    <t>O15394590002</t>
  </si>
  <si>
    <t>00212082001 DEPOSITO DE EFECTIVO, DEPOSITANTE: GROVER GUSTAVO ALEGRIA LAURA, CONCEPTO: DEVOLUCION DE FONDOS EN AVANCE, CUENTA DE DEPOSITO: CUENTA UNICA DEL TESORO</t>
  </si>
  <si>
    <t>O15394620002</t>
  </si>
  <si>
    <t>00099021001 DEPOSITO DE EFECTIVO, DEPOSITANTE: GABRIELA ALANOCA FLORES, CONCEPTO: DEVOLUCION DE PASAJES AEREOS LA PAZ-COCHABAMBA, CUENTA DE DEPOSITO: CUENTA UNICA DEL TESORO</t>
  </si>
  <si>
    <t>O15394760002</t>
  </si>
  <si>
    <t>00290012001 DEPOSITO DE EFECTIVO, DEPOSITANTE: IVAN ARANCIBIA ZEGARRA, CONCEPTO: DEPÓSITO POR TASA DE AEROPUERTO, CUENTA DE DEPOSITO: CUENTA UNICA DEL TESORO</t>
  </si>
  <si>
    <t>O15395120002</t>
  </si>
  <si>
    <t>00070011102 DEPOSITO DE EFECTIVO, DEPOSITANTE: FREDDY ARUQUIPA CHIPANA, CONCEPTO: DEVOLUCION SALDO CURSO DE FORTALECIMIENTO, CUENTA DE DEPOSITO: CUENTA UNICA DEL TESORO</t>
  </si>
  <si>
    <t>O15395150002</t>
  </si>
  <si>
    <t>00290012001 DEPOSITO DE EFECTIVO, DEPOSITANTE: REINA MARTHA ESPINOZA MURGA - SIN, CONCEPTO: DEVOLUCIÓN DE PASAJE LA PAZ - SANTA CRUZ, CUENTA DE DEPOSITO: CUENTA UNICA DEL TESORO</t>
  </si>
  <si>
    <t>O15395740002</t>
  </si>
  <si>
    <t>00574012002 DEPOSITO DE EFECTIVO, DEPOSITANTE: LACTEOSBOL-JOSE ANTONIO BORDA, CONCEPTO: DEVOLUCION EN CONCEPTO DE VIATICOS, CUENTA DE DEPOSITO: CUENTA UNICA DEL TESORO</t>
  </si>
  <si>
    <t>O15395780002</t>
  </si>
  <si>
    <t>00591012001 DEPOSITO DE EFECTIVO, DEPOSITANTE: BENITA JALACORI MENDOZA, CONCEPTO: CONSUMO DE AGUA DE MES DE DICIEMBRE DEL 2016, CUENTA DE DEPOSITO: CUENTA UNICA DEL TESORO</t>
  </si>
  <si>
    <t>O15395790002</t>
  </si>
  <si>
    <t>00591012001 DEPOSITO DE EFECTIVO, DEPOSITANTE: SOFIA ROQUE CHOQUE, CONCEPTO: CONSUMO DE AGUA DE MES DE DICIEMBRE 2016, CUENTA DE DEPOSITO: CUENTA UNICA DEL TESORO</t>
  </si>
  <si>
    <t>O15395810002</t>
  </si>
  <si>
    <t>00591012001 DEPOSITO DE EFECTIVO, DEPOSITANTE: SOFIA ROQUE CHOQUE, CONCEPTO: CONSUMO DE LUZ DE MES DE DICIEMBRE DEL 2016, CUENTA DE DEPOSITO: CUENTA UNICA DEL TESORO</t>
  </si>
  <si>
    <t>O15395820002</t>
  </si>
  <si>
    <t>00591012001 DEPOSITO DE EFECTIVO, DEPOSITANTE: YARCO VLADIMIR VILLAMOR ORIHUELA, CONCEPTO: CONSUMO DE AGUA DE MES DE DICIEMBRE DEL 2016, CUENTA DE DEPOSITO: CUENTA UNICA DEL TESORO</t>
  </si>
  <si>
    <t>O15395830002</t>
  </si>
  <si>
    <t>00591012001 DEPOSITO DE EFECTIVO, DEPOSITANTE: YARCO VLADIMIR VILLAMOR ORIHUELA, CONCEPTO: CONSUMO DE AGUA DE MES DE ENERO DEL 2017, CUENTA DE DEPOSITO: CUENTA UNICA DEL TESORO</t>
  </si>
  <si>
    <t>O15395850002</t>
  </si>
  <si>
    <t>00378012002 DEPOSITO DE EFECTIVO, DEPOSITANTE: MARCO USNAYO, CONCEPTO: DEVOLUCION PREVENTIVO N° 409, CUENTA DE DEPOSITO: CUENTA UNICA DEL TESORO</t>
  </si>
  <si>
    <t>O15395860002</t>
  </si>
  <si>
    <t>00591012001 DEPOSITO DE EFECTIVO, DEPOSITANTE: YARCO VLADIMIR VILLAMOR ORIHUELA, CONCEPTO: CONSUMO DE AGUA DE MES DE FEBRERO DEL 2017, CUENTA DE DEPOSITO: CUENTA UNICA DEL TESORO</t>
  </si>
  <si>
    <t>O15393720002</t>
  </si>
  <si>
    <t>00041044201 DEPOSITO DE EFECTIVO, DEPOSITANTE: PATRICIA INES HUARAYA CABRERA, CONCEPTO: DEV SALDO FONDO AVANCE POR ACT TRANSF DE CONOC TECNICO TEMA CONTROL DE CAL LECHE CRUDA Y ACRED LABOR, CUENTA DE DEPOSITO: CUENTA UNICA DEL TESORO</t>
  </si>
  <si>
    <t>O15393050002</t>
  </si>
  <si>
    <t>00099021001 DEPOSITO DE EFECTIVO, DEPOSITANTE: ROSEMAR LUCIA RIVERO SALAZAR, CONCEPTO: DEVOLUCION DE ESCALAFON PROFECIONAL AGOSTO 2017, CUENTA DE DEPOSITO: CUENTA UNICA DEL TESORO</t>
  </si>
  <si>
    <t>O15393240002</t>
  </si>
  <si>
    <t>00099021001 DEPOSITO DE EFECTIVO, DEPOSITANTE: MINISTERIO DE RELACIONES EXTERIORES, CONCEPTO: PENALIDADES Y CAMBIO DE CLASE, VUELOS INVITADOS ALA CMP, CUENTA DE DEPOSITO: CUENTA UNICA DEL TESORO</t>
  </si>
  <si>
    <t>O15393080002</t>
  </si>
  <si>
    <t>00099021001 DEPOSITO DE EFECTIVO, DEPOSITANTE: MINISTERIO DE DEFENSA, CONCEPTO: DESEMBOLSO COM SERV. VIAJE STA CRUZ 26/06/17  7/08/17, CUENTA DE DEPOSITO: CUENTA UNICA DEL TESORO</t>
  </si>
  <si>
    <t>O15399570002</t>
  </si>
  <si>
    <t>00099021001 DEPOSITO DE EFECTIVO, DEPOSITANTE: GLADYS ARGHATA CHAMBI DE BALTAZAR, CONCEPTO: DEVOLUCION DE PAGO HABER AGOSTO 2017, CUENTA DE DEPOSITO: CUENTA UNICA DEL TESORO</t>
  </si>
  <si>
    <t>O15399430002</t>
  </si>
  <si>
    <t>00591012001 DEPOSITO DE EFECTIVO, DEPOSITANTE: EMP ESTATAL DE TRANSP POR CABLE MI TELEFERICO, CONCEPTO: SOLICITUD DE PAGO POR SERVICIOS BASICOS JULIO 2017, CUENTA DE DEPOSITO: CUENTA UNICA DEL TESORO</t>
  </si>
  <si>
    <t>O15399390002</t>
  </si>
  <si>
    <t>00591012001 DEPOSITO DE EFECTIVO, DEPOSITANTE: EMP ESTATAL DE TRANSP POR CABLE MI TELEFERICO, CONCEPTO: SOLICITUD DE PAGO POR SERVICIOS BASICOS JUNIO 2017, CUENTA DE DEPOSITO: CUENTA UNICA DEL TESORO</t>
  </si>
  <si>
    <t>O15400890002</t>
  </si>
  <si>
    <t>00292012001 DEPOSITO DE EFECTIVO, DEPOSITANTE: NESTOR PAZ VILLAMOR, CONCEPTO: CONVENIO ENTRE VIAS BOLIVIA Y FEDERACION 1ERO DE MAYO, CUENTA DE DEPOSITO: CUENTA UNICA DEL TESORO</t>
  </si>
  <si>
    <t>O15400870002</t>
  </si>
  <si>
    <t>O15400860002</t>
  </si>
  <si>
    <t>O15400850002</t>
  </si>
  <si>
    <t>O15400840002</t>
  </si>
  <si>
    <t>O15400830002</t>
  </si>
  <si>
    <t>O15400820002</t>
  </si>
  <si>
    <t>B15398290002</t>
  </si>
  <si>
    <t>00099021001 DEP.DE CHEQ.AJENOS,RET.DE CAM.,CONCEPTO: DEVOLUCION COBROS INDEBIDOS GRUPO N° 12 COMPROBANTE N° 206 DE 6-9-17,DEP.: SENASIR , PROCEDENCIA: BANCO UNION S.A., CHEQUE: 7645, FECHA DE EMISION:06/09/2017</t>
  </si>
  <si>
    <t>O15398740002</t>
  </si>
  <si>
    <t>00512012001 DEPOSITO DE EFECTIVO, DEPOSITANTE: AASANA - PAOLA ALEJANDRA CALERO VARGAS, CONCEPTO: DEVOLUCION DE REFRIGERIO, CUENTA DE DEPOSITO: CUENTA UNICA DEL TESORO</t>
  </si>
  <si>
    <t>O15398470002</t>
  </si>
  <si>
    <t>00070011101 DEPOSITO DE EFECTIVO, DEPOSITANTE: SOHIA FANNY DEL CASTILLO TORO, CONCEPTO: PAGO MULTA AFP PREVISION S.A. SEGUN INF/AI CB N° 004/2017, CUENTA DE DEPOSITO: CUENTA UNICA DEL TESORO</t>
  </si>
  <si>
    <t>O15398390002</t>
  </si>
  <si>
    <t>00016011101 DEPOSITO DE EFECTIVO, DEPOSITANTE: RICHARD RODRIGUEZ PARDO, CONCEPTO: DEVOLUCION, CUENTA DE DEPOSITO: CUENTA UNICA DEL TESORO</t>
  </si>
  <si>
    <t>O15397980002</t>
  </si>
  <si>
    <t>00099021001 DEPOSITO DE EFECTIVO, DEPOSITANTE: CARLOS IVAN AJHUACHO LOPEZ - ATT, CONCEPTO: DEVOLUCION POR PAGO DEL RETRASO DE INSPECCION VEHICULAR DE LA GESTION 2016, CUENTA DE DEPOSITO: CUENTA UNICA DEL TESORO</t>
  </si>
  <si>
    <t>O15404140002</t>
  </si>
  <si>
    <t>00099021001 DEPOSITO DE EFECTIVO, DEPOSITANTE: SEGIP - OFICINA NACIONAL, CONCEPTO: DEVOLUCION DE SALDO DEL COMPROVANTE C-31 N° 601 PRIMER FONDO SAO PAULO - BRASIL FUENTE 41, CUENTA DE DEPOSITO: CUENTA UNICA DEL TESORO</t>
  </si>
  <si>
    <t>O15404160002</t>
  </si>
  <si>
    <t>O15404170002</t>
  </si>
  <si>
    <t>00099021001 DEPOSITO DE EFECTIVO, DEPOSITANTE: SEGIP - OFICINA NACIONAL, CONCEPTO: DEVOLUCION DE SALDO DEL COMPROVANTE C-31 N° 979 SEGUNDO FONDO SAO PAULO - BRASIL FUENTE 41, CUENTA DE DEPOSITO: CUENTA UNICA DEL TESORO</t>
  </si>
  <si>
    <t>O15404180002</t>
  </si>
  <si>
    <t>00099021001 DEPOSITO DE EFECTIVO, DEPOSITANTE: SEGIP - OFICINA NACIONAL, CONCEPTO: DEVOLUCION DE SALDO DEL COMPROBANTE C-31 N° 1729 TERCER  FONDO SAO PAULO - BRASIL FUENTE 41, CUENTA DE DEPOSITO: CUENTA UNICA DEL TESORO</t>
  </si>
  <si>
    <t>O15403750002</t>
  </si>
  <si>
    <t>00222018010 DEPOSITO DE EFECTIVO, DEPOSITANTE: INIAF - POTOSI, CONCEPTO: REVERSION C-31  -  944, CUENTA DE DEPOSITO: CUENTA UNICA DEL TESORO</t>
  </si>
  <si>
    <t>O15402870002</t>
  </si>
  <si>
    <t>00099031004 DEPOSITO DE EFECTIVO, DEPOSITANTE: MABEL CLAUDIA BOHORQUEZ CORO, CONCEPTO: PAGO POR REPOSICION DE NOCRE, CUENTA DE DEPOSITO: CUENTA UNICA DEL TESORO</t>
  </si>
  <si>
    <t>O15405730002</t>
  </si>
  <si>
    <t>00016011101 DEPOSITO DE EFECTIVO, DEPOSITANTE: MIN. EDUACACION - ALAM VARGAS CHACON, CONCEPTO: SALDO PASAJES Y VIATICOS, CUENTA DE DEPOSITO: CUENTA UNICA DEL TESORO</t>
  </si>
  <si>
    <t>O15405210002</t>
  </si>
  <si>
    <t>00292032001 DEPOSITO DE EFECTIVO, DEPOSITANTE: HERMES TRANS SRL., CONCEPTO: PAGO POR GASTOS DE TRASLADO DE MATERIAL MONETARIO HASTA BOVEDA DEL BCB, CUENTA DE DEPOSITO: CUENTA UNICA DEL TESORO</t>
  </si>
  <si>
    <t>O15405130002</t>
  </si>
  <si>
    <t>00512012001 DEPOSITO DE EFECTIVO, DEPOSITANTE: AASANA - IVAN PACO AISALLANQUE, CONCEPTO: DEVOLUCION DE REFRIGERIO, CUENTA DE DEPOSITO: CUENTA UNICA DEL TESORO</t>
  </si>
  <si>
    <t>O15405090002</t>
  </si>
  <si>
    <t>00099021001 DEPOSITO DE EFECTIVO, DEPOSITANTE: TANIA AGUILAR VILLARROEL, CONCEPTO: DEVOLUCION POR COBRO DE HABERES, CUENTA DE DEPOSITO: CUENTA UNICA DEL TESORO</t>
  </si>
  <si>
    <t>O15405060002</t>
  </si>
  <si>
    <t>00099021001 DEPOSITO DE EFECTIVO, DEPOSITANTE: WILFREDO RODRIGUEZ QUISPE, CONCEPTO: POR PAGO INDEBIDO DE ASIGNACION FAMILIAR, PRE-NATAL, CUENTA DE DEPOSITO: CUENTA UNICA DEL TESORO</t>
  </si>
  <si>
    <t>O15404880002</t>
  </si>
  <si>
    <t>00212082001 DEPOSITO DE EFECTIVO, DEPOSITANTE: DARWIN SANTIAGO PALOMINO LOPEZ, CONCEPTO: DEVOLUCIÓN DE GASTOS OPERATIVOS, CUENTA DE DEPOSITO: CUENTA UNICA DEL TESORO</t>
  </si>
  <si>
    <t>B15403650002</t>
  </si>
  <si>
    <t>00046021109 DEP.DE CHEQ.AJENOS,RET.DE CAM.,CONCEPTO: TRANSFERENCIA DE FONDOS DEVOLUCION DE FONDOS POR GUIAS DE CARGA,DEP.: MINISTERIO DE SALUD , PROCEDENCIA: BANCO UNION S.A., CHEQUE: 1735, FECHA DE EMISION:11/09/2017</t>
  </si>
  <si>
    <t>B15403390002</t>
  </si>
  <si>
    <t>00580012001 DEP.DE CHEQ.AJENOS,RET.DE CAM.,CONCEPTO: DEVOLUCION POR PERDIDA DE CREDENCIALES 2016,DEP.: DEPOSITOS ADUANEROS BOLIVIANOS , PROCEDENCIA: BANCO UNION S.A., CHEQUE: 7055, FECHA DE EMISION:12/09/2017</t>
  </si>
  <si>
    <t>B15403040002</t>
  </si>
  <si>
    <t>00660012005 DEP.DE CHEQ.AJENOS,RET.DE CAM.,CONCEPTO: DEVOLUCION DE HABERES MARZO 2004 RENE BALDIVIESO,DEP.: ORGANO JUDICIAL - DAF NACIONAL , PROCEDENCIA: BANCO UNION S.A., CHEQUE: 2165, FECHA DE EMISION:12/09/2017</t>
  </si>
  <si>
    <t>B15402900002</t>
  </si>
  <si>
    <t>00099021001 DEP.DE CHEQ.AJENOS,RET.DE CAM.,CONCEPTO: JOSE JOAQUIN SOLIZ ALANEZ,DEP.: BANCO UNION S.A. , PROCEDENCIA: BANCO UNION S.A., CHEQUE: 150627, FECHA DE EMISION:14/09/2017</t>
  </si>
  <si>
    <t>O15402830002</t>
  </si>
  <si>
    <t>00099021001 DEPOSITO DE EFECTIVO, DEPOSITANTE: REPM -3 "GRAL E. ARZE", CONCEPTO: PASAJES Y ALIMENTACION RECLUTAMIENTO, CUENTA DE DEPOSITO: CUENTA UNICA DEL TESORO</t>
  </si>
  <si>
    <t>O15406940002</t>
  </si>
  <si>
    <t>00099021001 DEPOSITO DE EFECTIVO, DEPOSITANTE: LUIS ALBERTO SANCHEZ, CONCEPTO: DEVOLUCION VIATICOS Y GASTOS DE REPRESENTACION NO UTILIZADOS VIAJE A RUSIA 13 AL 19 DE NOV/2016, CUENTA DE DEPOSITO: CUENTA UNICA DEL TESORO</t>
  </si>
  <si>
    <t>O15408190002</t>
  </si>
  <si>
    <t>00099021001 DEPOSITO DE EFECTIVO, DEPOSITANTE: MABEL MIRNA MICHEL MARTINEZ, CONCEPTO: POR PERCEPCIÓN INDEBIDA DE HABERES MAGISTERIO, CUENTA DE DEPOSITO: CUENTA UNICA DEL TESORO</t>
  </si>
  <si>
    <t>O15408340002</t>
  </si>
  <si>
    <t>00099021001 DEPOSITO DE EFECTIVO, DEPOSITANTE: ALVARO ARANCIBIA, CONCEPTO: PREVENTIVO # 358, CUENTA DE DEPOSITO: CUENTA UNICA DEL TESORO</t>
  </si>
  <si>
    <t>O15408350002</t>
  </si>
  <si>
    <t>00099021001 DEPOSITO DE EFECTIVO, DEPOSITANTE: ALVARO ARANCIBIA, CONCEPTO: PREVENTIVO # 355, CUENTA DE DEPOSITO: CUENTA UNICA DEL TESORO</t>
  </si>
  <si>
    <t>O15408360002</t>
  </si>
  <si>
    <t>00099021001 DEPOSITO DE EFECTIVO, DEPOSITANTE: ALVARO ARANCIBIA, CONCEPTO: PREVENTIVO # 361, CUENTA DE DEPOSITO: CUENTA UNICA DEL TESORO</t>
  </si>
  <si>
    <t>O15406870002</t>
  </si>
  <si>
    <t>00099021001 DEPOSITO DE EFECTIVO, DEPOSITANTE: VIVIANA ANDREA SALAZAR, CONCEPTO: DEVOLUCION VIATICO MEMO 797 VIAJE SANTA CRUZ DEL 7 AL  8 DE JULIO  / 2016, CUENTA DE DEPOSITO: CUENTA UNICA DEL TESORO</t>
  </si>
  <si>
    <t>O15406890002</t>
  </si>
  <si>
    <t>00099021001 DEPOSITO DE EFECTIVO, DEPOSITANTE: VIVIANA ANDREA SALAZAR, CONCEPTO: DEVOLUCION VIATICOS MEMO 1113 VIAJE TARIJA 24 AL 26 DE OCTUBRE / 2016, CUENTA DE DEPOSITO: CUENTA UNICA DEL TESORO</t>
  </si>
  <si>
    <t>O15411190002</t>
  </si>
  <si>
    <t>O15411200002</t>
  </si>
  <si>
    <t>O15411390002</t>
  </si>
  <si>
    <t>00099021001 DEPOSITO DE EFECTIVO, DEPOSITANTE: CARLOS RODRIGUEZ LLANOS, CONCEPTO: DEVOLUCION UN DIA VIATICO, CUENTA DE DEPOSITO: CUENTA UNICA DEL TESORO</t>
  </si>
  <si>
    <t>O15411710002</t>
  </si>
  <si>
    <t>00099021001 DEPOSITO DE EFECTIVO, DEPOSITANTE: MINISTERIO DE MEDIO AMBIENTE Y AGUA, CONCEPTO: DEV SALDO FONDOS EN AVANCE PARA PAGO IMPUESTOS (RETENCION) ENTIDAD 86 DA 7 PARTIDA 259000 SERV MANUA, CUENTA DE DEPOSITO: CUENTA UNICA DEL TESORO</t>
  </si>
  <si>
    <t>O15410440002</t>
  </si>
  <si>
    <t>00099021001 DEPOSITO DE EFECTIVO, DEPOSITANTE: JORGE HUMBERTO AYALA OMOYA CI. 2018580LP, CONCEPTO: AUDITORIA ESPECIAL-PAGO DE HABERES-CNS GESTION 2010:INFORME EX/EP 13/J12 - R1, CUENTA DE DEPOSITO: CUENTA UNICA DEL TESORO</t>
  </si>
  <si>
    <t>O15411180002</t>
  </si>
  <si>
    <t>00099021001 DEPOSITO DE EFECTIVO, DEPOSITANTE: HANS BALDIVIEZO CONDE, CONCEPTO: DEVOLUCION DE REFRIGERIO SRA. ROCA, CUENTA DE DEPOSITO: CUENTA UNICA DEL TESORO</t>
  </si>
  <si>
    <t>O15414720002</t>
  </si>
  <si>
    <t>00291012002 DEPOSITO DE EFECTIVO, DEPOSITANTE: PAOLA VICENTA BAYRON MENDOZA CI. 4779144 LP., CONCEPTO: REPOSICION DE CREDENCIAL EXTRAVIADA, CUENTA DE DEPOSITO: CUENTA UNICA DEL TESORO</t>
  </si>
  <si>
    <t>O15414920002</t>
  </si>
  <si>
    <t>00266022001 DEPOSITO DE EFECTIVO, DEPOSITANTE: DIRECCION DEPARTAMENTAL DE EDUCACION LA PAZ, CONCEPTO: DEVOLUCION DE REFRIGERIO DE : ENERO,FEBRERO Y MARZO 2017 LA PAZ , EL ALTO Y PROVINCIAS, CUENTA DE DEPOSITO: CUENTA UNICA DEL TESORO</t>
  </si>
  <si>
    <t>O15413690002</t>
  </si>
  <si>
    <t>00132079201 DEPOSITO DE EFECTIVO, DEPOSITANTE: EDGAR CHAVARRIA, CONCEPTO: DEVOLUCION FONDOS EN AVANCE, CUENTA DE DEPOSITO: CUENTA UNICA DEL TESORO</t>
  </si>
  <si>
    <t>O15413520002</t>
  </si>
  <si>
    <t>00099021001 DEPOSITO DE EFECTIVO, DEPOSITANTE: ASFI-EDDY QUISPE SANCHEZ, CONCEPTO: DEVOLUCION DE FONDOS POR ASIGNACION DE PASAJES TERRESTRE, CUENTA DE DEPOSITO: CUENTA UNICA DEL TESORO</t>
  </si>
  <si>
    <t>O15413360002</t>
  </si>
  <si>
    <t>00099021001 DEPOSITO DE EFECTIVO, DEPOSITANTE: QUISPE CHALLCO SONIA, CONCEPTO: DEVOLUCIÓN REFRIGERIO JULIO / 2017, CUENTA DE DEPOSITO: CUENTA UNICA DEL TESORO</t>
  </si>
  <si>
    <t>O15413140002</t>
  </si>
  <si>
    <t>00212082001 DEPOSITO DE EFECTIVO, DEPOSITANTE: HERMO HUAYTA COPA, CONCEPTO: DEVOLUCIÓN GASTOS OPERATIVOS G.O. C-31 N°765, CUENTA DE DEPOSITO: CUENTA UNICA DEL TESORO</t>
  </si>
  <si>
    <t>O15416700002</t>
  </si>
  <si>
    <t>00290012001 DEPOSITO DE EFECTIVO, DEPOSITANTE: NESTOR HUGO MUÑOZ COSSIO, CONCEPTO: DEVOLUCION DE VIAJE DE PASAJE, CUENTA DE DEPOSITO: CUENTA UNICA DEL TESORO</t>
  </si>
  <si>
    <t>O15416650002</t>
  </si>
  <si>
    <t>00266022001 DEPOSITO DE EFECTIVO, DEPOSITANTE: BASILIO PEREZ GOMEZ, CONCEPTO: DEVOLUCIÓN FONDOS EN AVANCE ""GASOLINA"", CUENTA DE DEPOSITO: CUENTA UNICA DEL TESORO</t>
  </si>
  <si>
    <t>O15416300002</t>
  </si>
  <si>
    <t>00099021001 DEPOSITO DE EFECTIVO, DEPOSITANTE: MARCOS RIOS VACAFLOR, CONCEPTO: PAGO POR EXCEDENTES DE SERVICIOS DE LLAMADAS A TELEFONO MOVIL, CUENTA DE DEPOSITO: CUENTA UNICA DEL TESORO</t>
  </si>
  <si>
    <t>O15415500002</t>
  </si>
  <si>
    <t>00046024204 DEPOSITO DE EFECTIVO, DEPOSITANTE: ENZO RODRIGO GAMARRA ALFARO, CONCEPTO: DEVOLUCION DE VIATICO, CUENTA DE DEPOSITO: CUENTA UNICA DEL TESORO</t>
  </si>
  <si>
    <t>O15415640002</t>
  </si>
  <si>
    <t>00342012001 DEPOSITO DE EFECTIVO, DEPOSITANTE: FELIX ALFREDO CHALCO GARCIA, CONCEPTO: DEV. DE REC EROGADOS: CURSO IBNORCA: ESPECIALISTA EN SISTEM DE GEST DE CALIDAD SGC NB/ISO 9001-2015, CUENTA DE DEPOSITO: CUENTA UNICA DEL TESORO</t>
  </si>
  <si>
    <t>B15413400002</t>
  </si>
  <si>
    <t>00660012005 DEP.DE CHEQ.AJENOS,RET.DE CAM.,CONCEPTO: CUENTAS POR COBRAR EX FUNCIONARIOS GESTIÓN 2011, OMAR SANCHEZ,DEP.: ORGANO JUDICIAL - DAF NACIONAL , PROCEDENCIA: BANCO UNION S.A., CHEQUE: 2171, FECHA DE EMISION:14/09/2017</t>
  </si>
  <si>
    <t>O15420200002</t>
  </si>
  <si>
    <t>O15420210002</t>
  </si>
  <si>
    <t>O15420500002</t>
  </si>
  <si>
    <t>00132052001 DEPOSITO DE EFECTIVO, DEPOSITANTE: EEPS, CONCEPTO: DEVOLUCION DE SALDOS NO EJECUTADOS, CUENTA DE DEPOSITO: CUENTA UNICA DEL TESORO</t>
  </si>
  <si>
    <t>O15420640002</t>
  </si>
  <si>
    <t>00099021001 DEPOSITO DE EFECTIVO, DEPOSITANTE: ENZO DE LUCA, CONCEPTO: DEVOLUCION DE VIATICOS ( RETENCION ) C-31  985,135, CUENTA DE DEPOSITO: CUENTA UNICA DEL TESORO</t>
  </si>
  <si>
    <t>O15420660002</t>
  </si>
  <si>
    <t>00099021001 DEPOSITO DE EFECTIVO, DEPOSITANTE: MARCELO ELIO CHAVEZ, CONCEPTO: DEVOLUCION DE VIATICOS ( RETENCION ) C-31  671,2, CUENTA DE DEPOSITO: CUENTA UNICA DEL TESORO</t>
  </si>
  <si>
    <t>O15420680002</t>
  </si>
  <si>
    <t>00099021001 DEPOSITO DE EFECTIVO, DEPOSITANTE: ARIEL ALIENDRE TAPIA, CONCEPTO: DEVOLUCION DE VIATICOS  C-31  985,120, CUENTA DE DEPOSITO: CUENTA UNICA DEL TESORO</t>
  </si>
  <si>
    <t>O15420790002</t>
  </si>
  <si>
    <t>00099021001 DEPOSITO DE EFECTIVO, DEPOSITANTE: MINISTERIO PUBLICO, CONCEPTO: DEVOLUCIÓN DE GASTOS DE INVESTIGACIÓN POR LA DRA. CRISTINA PACHECO CARDOZO, CUENTA DE DEPOSITO: CUENTA UNICA DEL TESORO</t>
  </si>
  <si>
    <t>O15420190002</t>
  </si>
  <si>
    <t>O15420100002</t>
  </si>
  <si>
    <t>00290012001 DEPOSITO DE EFECTIVO, DEPOSITANTE: GISELA IVANOVIC RADA, CONCEPTO: TASA DE AEROPUERTO, CUENTA DE DEPOSITO: CUENTA UNICA DEL TESORO</t>
  </si>
  <si>
    <t>O15420060002</t>
  </si>
  <si>
    <t>00290012001 DEPOSITO DE EFECTIVO, DEPOSITANTE: LUCY EUGENIA CHOQUE MAMANI, CONCEPTO: DEVOLUCION DE VIATICOS, CUENTA DE DEPOSITO: CUENTA UNICA DEL TESORO</t>
  </si>
  <si>
    <t>O15421890002</t>
  </si>
  <si>
    <t>00099021001 DEPOSITO DE EFECTIVO, DEPOSITANTE: RUBEN VICENTE QUINTEROS - FELCN, CONCEPTO: DEVOLUCION POR CONCEPTO DE DOS ( 2 ) DIAS DE VIATICOS PREV. C 31 N° 723, CUENTA DE DEPOSITO: CUENTA UNICA DEL TESORO</t>
  </si>
  <si>
    <t>O15421550002</t>
  </si>
  <si>
    <t>00099021001 DEPOSITO DE EFECTIVO, DEPOSITANTE: RICARDO MACHICADO MONROY, CONCEPTO: PAGO EXCEDENTE POR SERVICIO DE LLAMADAS TELEFONICAS, CUENTA DE DEPOSITO: CUENTA UNICA DEL TESORO</t>
  </si>
  <si>
    <t>O15421340002</t>
  </si>
  <si>
    <t>00099021001 DEPOSITO DE EFECTIVO, DEPOSITANTE: AAPS, CONCEPTO: POR REPOSICION DE VEHICULO SINIESTRADO DE LA AAPS, CUENTA DE DEPOSITO: CUENTA UNICA DEL TESORO</t>
  </si>
  <si>
    <t>O15421140002</t>
  </si>
  <si>
    <t>00099021001 DEPOSITO DE EFECTIVO, DEPOSITANTE: MINISTERIO DE SALUD-ADOLFO ZARATE CABELLO, CONCEPTO: EXCEDENTE POR CONCEPTO DE CONSUMO DE TELEFONIA MOVIL, CUENTA DE DEPOSITO: CUENTA UNICA DEL TESORO</t>
  </si>
  <si>
    <t>O15420890002</t>
  </si>
  <si>
    <t>00099021001 DEPOSITO DE EFECTIVO, DEPOSITANTE: DIEGO ARMANDO CAMBEROS SALAZAR, CONCEPTO: DEVOLUCIÓN POR CONCEPTO DE PASAJES, CUENTA DE DEPOSITO: CUENTA UNICA DEL TESORO</t>
  </si>
  <si>
    <t>O15420860002</t>
  </si>
  <si>
    <t>00099021001 DEPOSITO DE EFECTIVO, DEPOSITANTE: MARTHA DINA DELGADILLO MAGARIÑOS, CONCEPTO: DEVOLUCION O REVERSION DE HABERES, CUENTA DE DEPOSITO: CUENTA UNICA DEL TESORO</t>
  </si>
  <si>
    <t>B15419550002</t>
  </si>
  <si>
    <t>00513022001 DEP.DE CHEQ.AJENOS,RET.DE CAM.,CONCEPTO: DEVOLUCIÓN DE SALDOS NO EJECUTADOS,DEP.: Y.P.F.B. , PROCEDENCIA: BANCO UNION S.A., CHEQUE: 4528, FECHA DE EMISION:14/09/2017</t>
  </si>
  <si>
    <t>B15418690002</t>
  </si>
  <si>
    <t>00099021001 DEP.DE CHEQ.AJENOS,RET.DE CAM.,CONCEPTO: PAGO POR SUBSIDIO DE MATERNIDAD,DEP.: CAJA DE SALUD DE LA BANCA PRIVADA , PROCEDENCIA: BANCO NACIONAL DE BOLIVIA S.A., CHEQUE: 6587837, FECHA DE EMISION:31/08/2017</t>
  </si>
  <si>
    <t>O15419640002</t>
  </si>
  <si>
    <t>00099021001 DEPOSITO DE EFECTIVO, DEPOSITANTE: ANA MILAGROS LA ROSA SORIA GALVARRO, CONCEPTO: REVERSION CONSUMO DE TELEFONO MOVIL, CUENTA DE DEPOSITO: CUENTA UNICA DEL TESORO</t>
  </si>
  <si>
    <t>O15419530002</t>
  </si>
  <si>
    <t>00099021001 DEPOSITO DE EFECTIVO, DEPOSITANTE: NORAH TEREZA BOHORQUEZ VDA DE GONZALES, CONCEPTO: DEUDA SENASIR, CUENTA DE DEPOSITO: CUENTA UNICA DEL TESORO</t>
  </si>
  <si>
    <t>O15418800002</t>
  </si>
  <si>
    <t>00099021001 DEPOSITO DE EFECTIVO, DEPOSITANTE: RC - 10 "" MERCADO"", CONCEPTO: REVERSION DE BORIS LOZA CONDORI, CUENTA DE DEPOSITO: CUENTA UNICA DEL TESORO</t>
  </si>
  <si>
    <t>O15418720002</t>
  </si>
  <si>
    <t>00099021001 DEPOSITO DE EFECTIVO, DEPOSITANTE: UCP - COSECHANDO AGUA SEMBRANDO LUZ, CONCEPTO: DEVOLUCION FONDOS EN AVANCE, CUENTA DE DEPOSITO: CUENTA UNICA DEL TESORO</t>
  </si>
  <si>
    <t>O15418670002</t>
  </si>
  <si>
    <t>00099021001 DEPOSITO DE EFECTIVO, DEPOSITANTE: PANTALEON QUISPE YUJRA, CONCEPTO: DOBLE PERCEPCIÓN DE HABERES AGOSTO 2017, CUENTA DE DEPOSITO: CUENTA UNICA DEL TESORO</t>
  </si>
  <si>
    <t>O15425190002</t>
  </si>
  <si>
    <t>00591012001 DEPOSITO DE EFECTIVO, DEPOSITANTE: SIMON CHAMBILLA PATTY, CONCEPTO: PAGO DE AGUA, CUENTA DE DEPOSITO: CUENTA UNICA DEL TESORO</t>
  </si>
  <si>
    <t>O15425200002</t>
  </si>
  <si>
    <t>00099021001 DEPOSITO DE EFECTIVO, DEPOSITANTE: EMBAJADA DE BOLIVIA EN VENEZUELA, CONCEPTO: DEVOLUCION POR COMISIONES BANCARIAS, CUENTA DE DEPOSITO: CUENTA UNICA DEL TESORO</t>
  </si>
  <si>
    <t>O15424740002</t>
  </si>
  <si>
    <t>00212082004 DEPOSITO DE EFECTIVO, DEPOSITANTE: JUAN GUSTAVO OROZCO RAMALLO, CONCEPTO: DEVOLUCIÓN DE GASTOS OPERATIVOS INRA, CUENTA DE DEPOSITO: CUENTA UNICA DEL TESORO</t>
  </si>
  <si>
    <t>O15424640002</t>
  </si>
  <si>
    <t>00099021001 DEPOSITO DE EFECTIVO, DEPOSITANTE: ASFI - LUCIA NINA MAMANI, CONCEPTO: DEVOLUCION DE VIATICOS, CUENTA DE DEPOSITO: CUENTA UNICA DEL TESORO</t>
  </si>
  <si>
    <t>O15424480002</t>
  </si>
  <si>
    <t>00010011101 DEPOSITO DE EFECTIVO, DEPOSITANTE: GUADALUPE  VERA FERNANDEZ, CONCEPTO: REEMPLAZO DE CARATULA FUENTE 11, CUENTA DE DEPOSITO: CUENTA UNICA DEL TESORO</t>
  </si>
  <si>
    <t>O15424390002</t>
  </si>
  <si>
    <t>00099021001 DEPOSITO DE EFECTIVO, DEPOSITANTE: SANDRO GUTIERREZ - MIN. DE DEPORTES, CONCEPTO: DEV. SALDOS NO EJECUTADOS FONDOS EN AVANCE CARRERA PEDESTRE 10 KM. CBBA, CUENTA DE DEPOSITO: CUENTA UNICA DEL TESORO</t>
  </si>
  <si>
    <t>O15424130002</t>
  </si>
  <si>
    <t>00099021001 DEPOSITO DE EFECTIVO, DEPOSITANTE: NORAH JUDITH SERRUDO ORMACHEA, CONCEPTO: DOBLE PERCEPCION HABERES 19 DIAS ABRIL , MAYO Y REINTEGRO 19 DIAS  2017, CUENTA DE DEPOSITO: CUENTA UNICA DEL TESORO</t>
  </si>
  <si>
    <t>00099021001 DEPOSITO DE EFECTIVO, DEPOSITANTE: JOSE LUIS CHUQUIMIA VELEZ, CONCEPTO: CORRECCION DE PARTIDA PRESUPUESTARIA, CUENTA DE DEPOSITO: CUENTA UNICA DEL TESORO</t>
  </si>
  <si>
    <t>O15424110002</t>
  </si>
  <si>
    <t>O15424090002</t>
  </si>
  <si>
    <t>00099021001 DEPOSITO DE EFECTIVO, DEPOSITANTE: ALVARO REQUENA, CONCEPTO: DEP. POR INDICIOS DE RESPONSABILIDAD, SEGUN INFORME PGE-UAI N° 07/2017 PUNTO 3,2, CUENTA DE DEPOSITO: CUENTA UNICA DEL TESORO</t>
  </si>
  <si>
    <t>O15425600002</t>
  </si>
  <si>
    <t>00099021001 DEPOSITO DE EFECTIVO, DEPOSITANTE: JORGE VIOREL HINOJOSA, CONCEPTO: DEVOLUCION DE 4 HORAS DE TRABAJO COBRADOS INDEBIDAMENTE DE 09 / 2015 A 05 / 2017, CUENTA DE DEPOSITO: CUENTA UNICA DEL TESORO</t>
  </si>
  <si>
    <t>O15426110002</t>
  </si>
  <si>
    <t>00586019203 DEPOSITO DE EFECTIVO, DEPOSITANTE: CHOQUE HUANCANIQUE NANCY CAROLA, CONCEPTO: DEVOLUCION POR FONDOS EN AVANCE (726), CUENTA DE DEPOSITO: CUENTA UNICA DEL TESORO</t>
  </si>
  <si>
    <t>O15426130002</t>
  </si>
  <si>
    <t>00586019203 DEPOSITO DE EFECTIVO, DEPOSITANTE: DARIO RENE RONCALES GUTIERREZ, CONCEPTO: DEVOLUCION DE FONDOS EN AVANCE (PREVENTIVO 661), CUENTA DE DEPOSITO: CUENTA UNICA DEL TESORO</t>
  </si>
  <si>
    <t>O15423780002</t>
  </si>
  <si>
    <t>00041011101 DEPOSITO DE EFECTIVO, DEPOSITANTE: MDPYEP-GERTH OMAR LEON NAVARRO, CONCEPTO: DEVOLUCION DE FONDOS EN AVANCE, CUENTA DE DEPOSITO: CUENTA UNICA DEL TESORO</t>
  </si>
  <si>
    <t>O15423770002</t>
  </si>
  <si>
    <t>O15428380002</t>
  </si>
  <si>
    <t>00344012001 DEPOSITO DE EFECTIVO, DEPOSITANTE: " IPELC " ZENAIDA PEREZ SALINAS, CONCEPTO: DEVOLUCION DE SALDO DE II ENCUENTRO LINGUISTICO DEL PUEBLO AFROBOLIVIANO, CUENTA DE DEPOSITO: CUENTA UNICA DEL TESORO</t>
  </si>
  <si>
    <t>O15428330002</t>
  </si>
  <si>
    <t>00099021001 DEPOSITO DE EFECTIVO, DEPOSITANTE: MY.DIM. CARLOS MIGUEL TORREZ, CONCEPTO: REVERSION VIATICOS DE COMISION DE SERVICIO, CUENTA DE DEPOSITO: CUENTA UNICA DEL TESORO</t>
  </si>
  <si>
    <t>O15427910002</t>
  </si>
  <si>
    <t>00099021001 DEPOSITO DE EFECTIVO, DEPOSITANTE: JOSE ESPEJO, CONCEPTO: SENASIR - DEPÓSITO POR DOBLE PERCEPCIÓN, CUENTA DE DEPOSITO: CUENTA UNICA DEL TESORO</t>
  </si>
  <si>
    <t>O15427590002</t>
  </si>
  <si>
    <t>00010011101 DEPOSITO DE EFECTIVO, DEPOSITANTE: GUADALUPE VERA F., CONCEPTO: REEMPLAZO DE CARATULA FUENTE 11, CUENTA DE DEPOSITO: CUENTA UNICA DEL TESORO</t>
  </si>
  <si>
    <t>O15428590002</t>
  </si>
  <si>
    <t>00099021001 DEPOSITO DE EFECTIVO, DEPOSITANTE: HUGO RAMIRO SANCHEZ MORALES, CONCEPTO: DOBLE PERCEPCIÓN, CUENTA DE DEPOSITO: CUENTA UNICA DEL TESORO</t>
  </si>
  <si>
    <t>O15428650002</t>
  </si>
  <si>
    <t>00660018003 DEPOSITO DE EFECTIVO, DEPOSITANTE: ORGANO JUDICIAL-PROYECTO COSUDE, CONCEPTO: DEVOLUCION DE VIATICOS DEL VIAJE A SANTA CRUZ DE LA DRA. ANA CACERES, CUENTA DE DEPOSITO: CUENTA UNICA DEL TESORO</t>
  </si>
  <si>
    <t>O15428660002</t>
  </si>
  <si>
    <t>00660018003 DEPOSITO DE EFECTIVO, DEPOSITANTE: ORGANO JUDICIAL - PROYECTO COSUDE, CONCEPTO: DEVOLUCION DE PASAJES DEL VIAJE A SANTA CRUZ DE LA DRA. ANA CACERES, CUENTA DE DEPOSITO: CUENTA UNICA DEL TESORO</t>
  </si>
  <si>
    <t>O15429500002</t>
  </si>
  <si>
    <t>O15429620002</t>
  </si>
  <si>
    <t>00592012001 DEPOSITO DE EFECTIVO, DEPOSITANTE: LUIS FERNANDO ARAMAYO, CONCEPTO: 2 NOTAS DE DEBITO CONCEPTO PASAJES 2015, CUENTA DE DEPOSITO: CUENTA UNICA DEL TESORO</t>
  </si>
  <si>
    <t>O15429690002</t>
  </si>
  <si>
    <t>00099021001 DEPOSITO DE EFECTIVO, DEPOSITANTE: LUISA HUANCA COLQUE, CONCEPTO: REVERSION DE HABER MES DE NOVIEMBRE 2016 POR 3 DIAS, CUENTA DE DEPOSITO: CUENTA UNICA DEL TESORO</t>
  </si>
  <si>
    <t>B15428090002</t>
  </si>
  <si>
    <t>00212014306 DEP.DE CHEQ.AJENOS,RET.DE CAM.,CONCEPTO: DEVOLUCIÓN DE APORTE PATRONAL EN DEMASÍA INSTITUTO NACIONAL DE REFORMA AGRARIA (INRA),DEP.: CAJA NACIONAL DE SALUD , PROCEDENCIA: BANCO UNION S.A., CHEQUE: 13847, FECHA DE EMISION:21/09/2017</t>
  </si>
  <si>
    <t>B15429260002</t>
  </si>
  <si>
    <t>00253018007 DEP.DE CHEQ.AJENOS,RET.DE CAM.,CONCEPTO: ENTIDAD EJECUTORA DE MEDIO AMBIENTE Y AGUA  ( EMAGUA ),DEP.: ENTIDAD EJECUTORA DE MEDIO AMBIENTE Y AGUA , PROCEDENCIA: BANCO UNION S.A., CHEQUE: 1118, FECHA DE EMISION:21/09/2017</t>
  </si>
  <si>
    <t>O15434760002</t>
  </si>
  <si>
    <t>00099021001 DEPOSITO DE EFECTIVO, DEPOSITANTE: ALAYN BURGOA COCA, CONCEPTO: REVERSION HABERES DEL MES MARZO 2013, CUENTA DE DEPOSITO: CUENTA UNICA DEL TESORO</t>
  </si>
  <si>
    <t>O15434780002</t>
  </si>
  <si>
    <t>00099021001 DEPOSITO DE EFECTIVO, DEPOSITANTE: ALAYN BURGOA COCA, CONCEPTO: REVERSION DUO AGUINALDO 2013, CUENTA DE DEPOSITO: CUENTA UNICA DEL TESORO</t>
  </si>
  <si>
    <t>O15434810002</t>
  </si>
  <si>
    <t>00099021001 DEPOSITO DE EFECTIVO, DEPOSITANTE: ALAYN BURGOA COCA, CONCEPTO: REVERSION REINTEGRO 2013, CUENTA DE DEPOSITO: CUENTA UNICA DEL TESORO</t>
  </si>
  <si>
    <t>O15434830002</t>
  </si>
  <si>
    <t>00099021001 DEPOSITO DE EFECTIVO, DEPOSITANTE: ALAYN BURGOA COCA, CONCEPTO: REVERSION HABERES DEL MES MAYO 2013, CUENTA DE DEPOSITO: CUENTA UNICA DEL TESORO</t>
  </si>
  <si>
    <t>O15434860002</t>
  </si>
  <si>
    <t>00099021001 DEPOSITO DE EFECTIVO, DEPOSITANTE: ALAYN BURGOA COCA, CONCEPTO: REVERSION HABERES DEL MES ABRIL 2013, CUENTA DE DEPOSITO: CUENTA UNICA DEL TESORO</t>
  </si>
  <si>
    <t>O15435030002</t>
  </si>
  <si>
    <t>00099021001 DEPOSITO DE EFECTIVO, DEPOSITANTE: NELSON AMNER PEREZ CAMACHO CI 6467927 LP, CONCEPTO: CARGOS DE CUENTA SIGEP, CUENTA DE DEPOSITO: CUENTA UNICA DEL TESORO</t>
  </si>
  <si>
    <t>O15435290002</t>
  </si>
  <si>
    <t>00099021001 DEPOSITO DE EFECTIVO, DEPOSITANTE: CARLOS ALARCON, CONCEPTO: DEVOLUCION CARGO, CUENTA DE DEPOSITO: CUENTA UNICA DEL TESORO</t>
  </si>
  <si>
    <t>O15434620002</t>
  </si>
  <si>
    <t>00099021001 DEPOSITO DE EFECTIVO, DEPOSITANTE: HERMENEGILDO EDGAR RIOS CHUQUIMIA, CONCEPTO: DEVOLUCION, CUENTA DE DEPOSITO: CUENTA UNICA DEL TESORO</t>
  </si>
  <si>
    <t>O15434220002</t>
  </si>
  <si>
    <t>O15433930002</t>
  </si>
  <si>
    <t>00099021001 DEPOSITO DE EFECTIVO, DEPOSITANTE: SIMON EDSON LIPA ESTRADA, CONCEPTO: DEVOLUCIÓN POR CONCEPTO DE PASAJE, CUENTA DE DEPOSITO: CUENTA UNICA DEL TESORO</t>
  </si>
  <si>
    <t>O15433620002</t>
  </si>
  <si>
    <t>00099021001 DEPOSITO DE EFECTIVO, DEPOSITANTE: SENASIR / JUAN DOMINGO ESPINOZA LOPEZ, CONCEPTO: DEVOLUCION POR DOBLE PERCEPCION, CUENTA DE DEPOSITO: CUENTA UNICA DEL TESORO</t>
  </si>
  <si>
    <t>O15436420002</t>
  </si>
  <si>
    <t>00099021001 DEPOSITO DE EFECTIVO, DEPOSITANTE: MINISTERIO DE DEPORTES-JORJE RIOJA RONDAN, CONCEPTO: DEVOL SALDO DE FONDOS EN AVANCE DEL CAMPEONATO 2DA VERCION DE LA COPA ESTADO PLUR DE BOLIVIA, CUENTA DE DEPOSITO: CUENTA UNICA DEL TESORO</t>
  </si>
  <si>
    <t>O15436080002</t>
  </si>
  <si>
    <t>00099021001 DEPOSITO DE EFECTIVO, DEPOSITANTE: ( INRA ) JAIME RODRIGO ESCOBAR, CONCEPTO: DEVOLUCION DE PAGO HABERES JULIO 2017, CUENTA DE DEPOSITO: CUENTA UNICA DEL TESORO</t>
  </si>
  <si>
    <t>O15435720002</t>
  </si>
  <si>
    <t>00292012001 DEPOSITO DE EFECTIVO, DEPOSITANTE: NESTOR PAZ VILLAMOR, CONCEPTO: CONVENIO ENTRE VIAS BOLIVIA Y FEDERACIÓN 1ERO DE MAYO, CUENTA DE DEPOSITO: CUENTA UNICA DEL TESORO</t>
  </si>
  <si>
    <t>O15435710002</t>
  </si>
  <si>
    <t>O15435680002</t>
  </si>
  <si>
    <t>O15435670002</t>
  </si>
  <si>
    <t>B15432740002</t>
  </si>
  <si>
    <t>00052014102 DEP.DE CHEQ.AJENOS,RET.DE CAM.,CONCEPTO: PREMIOS GUNNAR MENDOZA Y YOLANDA BEDREGAL,DEP.: MINISTERIO DE CULTURA Y TURISMO , PROCEDENCIA: BANCO UNION S.A., CHEQUE: 3594, FECHA DE EMISION:21/09/2017</t>
  </si>
  <si>
    <t>B15432660002</t>
  </si>
  <si>
    <t>00099021001 DEP.DE CHEQ.AJENOS,RET.DE CAM.,CONCEPTO: LENNY LAFUENTE GANDARILLAS,DEP.: BANCO UNIÓN S.A. , PROCEDENCIA: BANCO UNION S.A., CHEQUE: 150631, FECHA DE EMISION:22/09/2017</t>
  </si>
  <si>
    <t>B15432520002</t>
  </si>
  <si>
    <t>00099021001 DEP.DE CHEQ.AJENOS,RET.DE CAM.,CONCEPTO: RECURSOS ORDINARIOS (BECAS),DEP.: UNIPOL , PROCEDENCIA: BANCO UNION S.A., CHEQUE: 6968, FECHA DE EMISION:21/09/2017</t>
  </si>
  <si>
    <t>O15433520002</t>
  </si>
  <si>
    <t>00099021001 DEPOSITO DE EFECTIVO, DEPOSITANTE: SONIA JUANA LIMA VDA. VERA, CONCEPTO: SENASIR- COBRO INDEBIDO N° 010/20/2017, CUENTA DE DEPOSITO: CUENTA UNICA DEL TESORO</t>
  </si>
  <si>
    <t>O15433320002</t>
  </si>
  <si>
    <t>00099021001 DEPOSITO DE EFECTIVO, DEPOSITANTE: MINISTERIO DE SALUD, CONCEPTO: EXCEDENTES POR SERVICIO DE LLAMADAS A TELEFONIA MOVIL, CUENTA DE DEPOSITO: CUENTA UNICA DEL TESORO</t>
  </si>
  <si>
    <t>O15433190002</t>
  </si>
  <si>
    <t>00099021001 DEPOSITO DE EFECTIVO, DEPOSITANTE: WALTER DELGADO URZAGASTE, CONCEPTO: DOBLE PERCEPCION, CUENTA DE DEPOSITO: CUENTA UNICA DEL TESORO</t>
  </si>
  <si>
    <t>O15432110002</t>
  </si>
  <si>
    <t>00099021001 DEPOSITO DE EFECTIVO, DEPOSITANTE: FELIX HUAÑAPACO QUISPE, CONCEPTO: DOBLE PERCEPCION, CUENTA DE DEPOSITO: CUENTA UNICA DEL TESORO</t>
  </si>
  <si>
    <t>O15439600002</t>
  </si>
  <si>
    <t>00099021001 DEPOSITO DE EFECTIVO, DEPOSITANTE: DELIA C. CUBA ROLDAN - MIN DE EDUCACIÓN, CONCEPTO: DEVOLUCIÓN DE COBRO DE HABER DEL MES DE ABRIL, CUENTA DE DEPOSITO: CUENTA UNICA DEL TESORO</t>
  </si>
  <si>
    <t>O15439610002</t>
  </si>
  <si>
    <t>00099021001 DEPOSITO DE EFECTIVO, DEPOSITANTE: DELIA C. CUBA ROLDAN - MIN DE EDUCACIÓN, CONCEPTO: DEVOLUCIÓN DE COBRO DE HABERES DEL MES DE MAYO, CUENTA DE DEPOSITO: CUENTA UNICA DEL TESORO</t>
  </si>
  <si>
    <t>O15439620002</t>
  </si>
  <si>
    <t>00099021001 DEPOSITO DE EFECTIVO, DEPOSITANTE: DELIA C. CUBA ROLDAN - MIN DE EDUCACIÓN, CONCEPTO: DEVOLUCIÓN DE COBRO DE HABERES DEL MES DE JUNIO, CUENTA DE DEPOSITO: CUENTA UNICA DEL TESORO</t>
  </si>
  <si>
    <t>O15439640002</t>
  </si>
  <si>
    <t>00099021001 DEPOSITO DE EFECTIVO, DEPOSITANTE: EDWIN PEREZ PEREZ, CONCEPTO: DEVOLUCIÓN, CUENTA DE DEPOSITO: CUENTA UNICA DEL TESORO</t>
  </si>
  <si>
    <t>O15439860002</t>
  </si>
  <si>
    <t>O15439870002</t>
  </si>
  <si>
    <t>O15439900002</t>
  </si>
  <si>
    <t>O15439150002</t>
  </si>
  <si>
    <t>00099021001 DEPOSITO DE EFECTIVO, DEPOSITANTE: ASFI- ERICKA PORTUGAL MARIACA, CONCEPTO: DEVOLUCION DE FONDOS POR ASIGNACION DE VIATICOS, CUENTA DE DEPOSITO: CUENTA UNICA DEL TESORO</t>
  </si>
  <si>
    <t>O15439110002</t>
  </si>
  <si>
    <t>00099021001 DEPOSITO DE EFECTIVO, DEPOSITANTE: ARMANDO PADILLA ACARAPI, CONCEPTO: REVERSION DE RECURSOS NO UTILIZADOS P/RECONEXION DE ALACANTARILLADO EN LA DISTRITAL SENAPE - ORURO, CUENTA DE DEPOSITO: CUENTA UNICA DEL TESORO</t>
  </si>
  <si>
    <t>O15439030002</t>
  </si>
  <si>
    <t>00099021001 DEPOSITO DE EFECTIVO, DEPOSITANTE: LUIS ALEJANDRO SOLIZ ZABALA, CONCEPTO: DEVOLUCION DE HABERES ( MES DE MARZO ), CUENTA DE DEPOSITO: CUENTA UNICA DEL TESORO</t>
  </si>
  <si>
    <t>O15438270002</t>
  </si>
  <si>
    <t>00099021001 DEPOSITO DE EFECTIVO, DEPOSITANTE: RAMIRO RUBEN TORREZ GUZMAN, CONCEPTO: DEVOLUCION MOTIVO VIATICOS CAMBIO DE DESTINO, CUENTA DE DEPOSITO: CUENTA UNICA DEL TESORO</t>
  </si>
  <si>
    <t>O15441240002</t>
  </si>
  <si>
    <t>00586019203 DEPOSITO DE EFECTIVO, DEPOSITANTE: MARIA TERESA ALANEZ DE MONTECINOS, CONCEPTO: DEVOLUCION DE FONDOS AL PREVENTIVO 717, CUENTA DE DEPOSITO: CUENTA UNICA DEL TESORO</t>
  </si>
  <si>
    <t>O15440950002</t>
  </si>
  <si>
    <t>00070011102 DEPOSITO DE EFECTIVO, DEPOSITANTE: MARY ELIZABETH VELASCO BAUTISTA, CONCEPTO: DEVOLUCION DE PASAJES, CUENTA DE DEPOSITO: CUENTA UNICA DEL TESORO</t>
  </si>
  <si>
    <t>B15438650002</t>
  </si>
  <si>
    <t>00099021001 DEP.DE CHEQ.AJENOS,RET.DE CAM.,CONCEPTO: REEMBOLSO POR BAJAS MEDICAS POR INCAPACIDAD TEMPORAL,DEP.: MINISTERIO DE SALUD , PROCEDENCIA: BANCO UNION S.A., CHEQUE: 23958, FECHA DE EMISION:31/08/2017</t>
  </si>
  <si>
    <t>B15438600002</t>
  </si>
  <si>
    <t>00046024204 DEP.DE CHEQ.AJENOS,RET.DE CAM.,CONCEPTO: REEMBOLSO POR BAJAS MEDICAS POR INCAPACIDAD TEMPORAL,DEP.: MINISTERIO DE SALUD , PROCEDENCIA: BANCO UNION S.A., CHEQUE: 23959, FECHA DE EMISION:31/08/2017</t>
  </si>
  <si>
    <t>B15438300002</t>
  </si>
  <si>
    <t>00099021001 DEP.DE CHEQ.AJENOS,RET.DE CAM.,CONCEPTO: PREV.1170/2017,DEPOSITÓ POR SALDO NO EJECUTADO,DE PASAJES TERRESTRES,S/G HR.13485,DEP.: CAMARA DE DIPUTADOS , PROCEDENCIA: BANCO UNION S.A., CHEQUE: 15960, FECHA DE EMISION:25/09/2017</t>
  </si>
  <si>
    <t>O15437700002</t>
  </si>
  <si>
    <t>00234014202 DEPOSITO DE EFECTIVO, DEPOSITANTE: FELIX CARLOS RAMALLO BUSTILLOS, CONCEPTO: DEVOLUCIÓN AL C-31 N°1040, PARTIDA N°398, CUENTA DE DEPOSITO: CUENTA UNICA DEL TESORO</t>
  </si>
  <si>
    <t>O15437690002</t>
  </si>
  <si>
    <t>00234014202 DEPOSITO DE EFECTIVO, DEPOSITANTE: FELIX CARLOS RAMALLO BUSTILLOS, CONCEPTO: DEVOLUCIÓN AL C-31 N°1040, PARTIDA 34110, CUENTA DE DEPOSITO: CUENTA UNICA DEL TESORO</t>
  </si>
  <si>
    <t>O15437440002</t>
  </si>
  <si>
    <t>00234012001 DEPOSITO DE EFECTIVO, DEPOSITANTE: MARIO MARISCAL QUISPE, CONCEPTO: DEV FONDOS AL C-31 N° 1036 PARTIDA 34110 POR GASOLINA, CUENTA DE DEPOSITO: CUENTA UNICA DEL TESORO</t>
  </si>
  <si>
    <t>O15444440002</t>
  </si>
  <si>
    <t>00099021001 DEPOSITO DE EFECTIVO, DEPOSITANTE: ASFI-HAROLD CARLOS UREY AVILA, CONCEPTO: DEVOLUCION DE FONDOS POR ASIGNACION DE VIATICOS, CUENTA DE DEPOSITO: CUENTA UNICA DEL TESORO</t>
  </si>
  <si>
    <t>O15444430002</t>
  </si>
  <si>
    <t>00099021001 DEPOSITO DE EFECTIVO, DEPOSITANTE: ASFI-AMILCAR JORGE MAÑUECO CESPEDES, CONCEPTO: DEVOLUCION DE FONDOS POR ASIGNACION DE VIATICOS, CUENTA DE DEPOSITO: CUENTA UNICA DEL TESORO</t>
  </si>
  <si>
    <t>O15444420002</t>
  </si>
  <si>
    <t>00099021001 DEPOSITO DE EFECTIVO, DEPOSITANTE: ASFI-COLET ARACELI RAMOS TAMBO, CONCEPTO: DEVOLUCION DE FONDOS POR ASIGNACION DE VIATICOS, CUENTA DE DEPOSITO: CUENTA UNICA DEL TESORO</t>
  </si>
  <si>
    <t>O15444350002</t>
  </si>
  <si>
    <t>00099021001 DEPOSITO DE EFECTIVO, DEPOSITANTE: DIGBE. STA CRUZ, CONCEPTO: DEVOLUCION SERVICIOS BASICOS, CUENTA DE DEPOSITO: CUENTA UNICA DEL TESORO</t>
  </si>
  <si>
    <t>O15444330002</t>
  </si>
  <si>
    <t>00099021001 DEPOSITO DE EFECTIVO, DEPOSITANTE: ASFI-DANIEL FLORES VERASTEGUI, CONCEPTO: DEVOLUCION POR LA ASIGNACION DE VIATICOS, CUENTA DE DEPOSITO: CUENTA UNICA DEL TESORO</t>
  </si>
  <si>
    <t>O15444320002</t>
  </si>
  <si>
    <t>00099021001 DEPOSITO DE EFECTIVO, DEPOSITANTE: ASFI-OMAR G. SOLIZ RODRIGUEZ, CONCEPTO: DEVOLUCION POR LA ASIGNACION DE VIATICOS, CUENTA DE DEPOSITO: CUENTA UNICA DEL TESORO</t>
  </si>
  <si>
    <t>O15444450002</t>
  </si>
  <si>
    <t>00099021001 DEPOSITO DE EFECTIVO, DEPOSITANTE: ASFI-HELEN GABRIELA MAMANI CHAMBI, CONCEPTO: DEVOLUCION DE FONDOS POR ASIGNACION DE VIATICOS, CUENTA DE DEPOSITO: CUENTA UNICA DEL TESORO</t>
  </si>
  <si>
    <t>O15444630002</t>
  </si>
  <si>
    <t>00574012002 DEPOSITO DE EFECTIVO, DEPOSITANTE: DIONICIO ARCANI RAMOS-LACTEOSBOL, CONCEPTO: FONDOS NO UTILIZADOS, CUENTA DE DEPOSITO: CUENTA UNICA DEL TESORO</t>
  </si>
  <si>
    <t>O15444650002</t>
  </si>
  <si>
    <t>O15443470002</t>
  </si>
  <si>
    <t>00099021001 DEPOSITO DE EFECTIVO, DEPOSITANTE: PEDRO BALCAZAR NARA, CONCEPTO: DOBLE PERCEPCIÓN, CUENTA DE DEPOSITO: CUENTA UNICA DEL TESORO</t>
  </si>
  <si>
    <t>O15443620002</t>
  </si>
  <si>
    <t>00099021001 DEPOSITO DE EFECTIVO, DEPOSITANTE: EVA MOIRA SALAS GONZALES - MMA Y A, CONCEPTO: PAGO DE COMISIONES DE COMPROMISO DE CREDITO EXTERNO CONTRATO CAF 7725 AMPLIACIÓN, CUENTA DE DEPOSITO: CUENTA UNICA DEL TESORO</t>
  </si>
  <si>
    <t>O15444040002</t>
  </si>
  <si>
    <t>00512012001 DEPOSITO DE EFECTIVO, DEPOSITANTE: JAIME OSCAR ADRIAZOLA SULPIAZ, CONCEPTO: DEVOLUCION DE REFRIGERIOS, CUENTA DE DEPOSITO: CUENTA UNICA DEL TESORO</t>
  </si>
  <si>
    <t>O15444150002</t>
  </si>
  <si>
    <t>00099021001 DEPOSITO DE EFECTIVO, DEPOSITANTE: RUTH ARCANI CAREAGA, CONCEPTO: RECURSOS PROPIOS (ABRIL), CUENTA DE DEPOSITO: CUENTA UNICA DEL TESORO</t>
  </si>
  <si>
    <t>O15444180002</t>
  </si>
  <si>
    <t>00099021001 DEPOSITO DE EFECTIVO, DEPOSITANTE: RUTH ARCANI CAREAGA, CONCEPTO: RECURSOS PROPIOS ( MAYO), CUENTA DE DEPOSITO: CUENTA UNICA DEL TESORO</t>
  </si>
  <si>
    <t>O15444200002</t>
  </si>
  <si>
    <t>00099021001 DEPOSITO DE EFECTIVO, DEPOSITANTE: RUTH ARCANI CAREAGA, CONCEPTO: RECURSOS PROPIOS (JUNIO), CUENTA DE DEPOSITO: CUENTA UNICA DEL TESORO</t>
  </si>
  <si>
    <t>O15444730002</t>
  </si>
  <si>
    <t>O15444820002</t>
  </si>
  <si>
    <t>00099021001 DEPOSITO DE EFECTIVO, DEPOSITANTE: RODRIGO ALFONSO RICO TORO GAMARRA, CONCEPTO: REVERSION, CUENTA DE DEPOSITO: CUENTA UNICA DEL TESORO</t>
  </si>
  <si>
    <t>O15444830002</t>
  </si>
  <si>
    <t>00099021001 DEPOSITO DE EFECTIVO, DEPOSITANTE: NELSON CRISTHIAN URUCHI QUISPE, CONCEPTO: DEVOLUCION DE PASAJES NO UTILIZADOS, CUENTA DE DEPOSITO: CUENTA UNICA DEL TESORO</t>
  </si>
  <si>
    <t>O15444850002</t>
  </si>
  <si>
    <t>00099021001 DEPOSITO DE EFECTIVO, DEPOSITANTE: JOSE CARLOS ROMERO VERA, CONCEPTO: DEVOLUCION DE PASAJES NO UTILIZADOS, CUENTA DE DEPOSITO: CUENTA UNICA DEL TESORO</t>
  </si>
  <si>
    <t>O15445100002</t>
  </si>
  <si>
    <t>00099021001 DEPOSITO DE EFECTIVO, DEPOSITANTE: GAYER R. GUILLEN DE LA TORRE, CONCEPTO: REPOSICION DE MATERIAL DEL AREA DE ALMACENES (16 PIEZAS DE FILMS PARA FAX), CUENTA DE DEPOSITO: CUENTA UNICA DEL TESORO</t>
  </si>
  <si>
    <t>O15445280002</t>
  </si>
  <si>
    <t>00099021001 DEPOSITO DE EFECTIVO, DEPOSITANTE: LUIS LOZA MOLINA, CONCEPTO: DEVOLUCION DE FONDOS EN AVANCE, CUENTA DE DEPOSITO: CUENTA UNICA DEL TESORO</t>
  </si>
  <si>
    <t>O15445290002</t>
  </si>
  <si>
    <t>00580012001 DEPOSITO DE EFECTIVO, DEPOSITANTE: DEPOSITOS ADUANEROS BOLIVIANOS, CONCEPTO: DEVOLUCION DEL CHEQUE 007044-1BS, CUENTA DE DEPOSITO: CUENTA UNICA DEL TESORO</t>
  </si>
  <si>
    <t>O15445600002</t>
  </si>
  <si>
    <t>00212082001 DEPOSITO DE EFECTIVO, DEPOSITANTE: DARWIN SANTIAGO PALOMINO LOPEZ, CONCEPTO: DEVOLUCION GASTOS OPERATIVOS, CUENTA DE DEPOSITO: CUENTA UNICA DEL TESORO</t>
  </si>
  <si>
    <t>O15445740002</t>
  </si>
  <si>
    <t>00099021001 DEPOSITO DE EFECTIVO, DEPOSITANTE: ROSARIO JIMENEZ VDA DE MERCADO, CONCEPTO: DEVOLUCION DE RENTA DEL MES DE AGOSTO DEL SEÑOR GROVER MERCADO SOLIZ, CUENTA DE DEPOSITO: CUENTA UNICA DEL TESORO</t>
  </si>
  <si>
    <t>B15443260002</t>
  </si>
  <si>
    <t>00086038003 DEP.DE CHEQ.AJENOS,RET.DE CAM.,CONCEPTO: DEP. POR REVERSION DE FONDOS NO UTILIZADOS,DEP.: SERNAP-PILON LAJAS , PROCEDENCIA: BANCO UNION S.A., CHEQUE: 973, FECHA DE EMISION:31/08/2017</t>
  </si>
  <si>
    <t>B15443290002</t>
  </si>
  <si>
    <t>00086038007 DEP.DE CHEQ.AJENOS,RET.DE CAM.,CONCEPTO: DEP. POR REVERSION DE FONDOS NO UTILIZADOS,DEP.: SERNAP-PILON LAJAS , PROCEDENCIA: BANCO UNION S.A., CHEQUE: 969, FECHA DE EMISION:31/08/2017</t>
  </si>
  <si>
    <t>B15443300002</t>
  </si>
  <si>
    <t>00086038003 DEP.DE CHEQ.AJENOS,RET.DE CAM.,CONCEPTO: DEP. POR REVERSION DE FONDOS NO UTILIZADOS,DEP.: SERNAP-PILON LAJAS , PROCEDENCIA: BANCO UNION S.A., CHEQUE: 971, FECHA DE EMISION:31/08/2017</t>
  </si>
  <si>
    <t>B15443330002</t>
  </si>
  <si>
    <t>00099021001 DEP.DE CHEQ.AJENOS,RET.DE CAM.,CONCEPTO: DEP. POR REVERSION DE FONDOS NO UTILIZADOS,DEP.: SERNAP-PILON LAJAS , PROCEDENCIA: BANCO UNION S.A., CHEQUE: 970, FECHA DE EMISION:31/08/2017</t>
  </si>
  <si>
    <t>B15443380002</t>
  </si>
  <si>
    <t>00099021001 DEP.DE CHEQ.AJENOS,RET.DE CAM.,CONCEPTO: DEP. POR REVERSION DE FONDOS NO UTILIZADOS,DEP.: SERNAP-NOEL KEMPFF MERCADO , PROCEDENCIA: BANCO UNION S.A., CHEQUE: 1127, FECHA DE EMISION:29/08/2017</t>
  </si>
  <si>
    <t>B15443400002</t>
  </si>
  <si>
    <t>00086031101 DEP.DE CHEQ.AJENOS,RET.DE CAM.,CONCEPTO: DEP. POR COBRO DE MULTAS,DEP.: SERNAP-TUNARI , PROCEDENCIA: BANCO UNION S.A., CHEQUE: 362, FECHA DE EMISION:31/08/2017</t>
  </si>
  <si>
    <t>B15442400002</t>
  </si>
  <si>
    <t>00592012001 DEP.DE CHEQ.AJENOS,RET.DE CAM.,CONCEPTO: PAGO DE PASAJES AEREOS GESTION 2015,DEP.: MINISTERIO DE PLANIFICACION DEL DESARROLLO , PROCEDENCIA: BANCO UNION S.A., CHEQUE: 6521, FECHA DE EMISION:21/09/2017</t>
  </si>
  <si>
    <t>B15442570002</t>
  </si>
  <si>
    <t>00660012006 DEP.DE CHEQ.AJENOS,RET.DE CAM.,CONCEPTO: DEVOLUCION GESTION 2015,DEP.: ORGANO JUDICIAL-DISTRITO COCHABAMBA , PROCEDENCIA: BANCO UNION S.A., CHEQUE: 2888, FECHA DE EMISION:21/09/2017</t>
  </si>
  <si>
    <t>B15442620002</t>
  </si>
  <si>
    <t>00660012006 DEP.DE CHEQ.AJENOS,RET.DE CAM.,CONCEPTO: EXCEDENTE DE LLAMADAS GESTION 2015,DEP.: ORGANO JUDICIAL-DISTRITO COCHABAMBA , PROCEDENCIA: BANCO UNION S.A., CHEQUE: 2889, FECHA DE EMISION:21/09/2017</t>
  </si>
  <si>
    <t>O15442710002</t>
  </si>
  <si>
    <t>00099021001 DEPOSITO DE EFECTIVO, DEPOSITANTE: GROVER CHOQUE POMA, CONCEPTO: REVERSIÓN, CUENTA DE DEPOSITO: CUENTA UNICA DEL TESORO</t>
  </si>
  <si>
    <t>O15442850002</t>
  </si>
  <si>
    <t>00574012002 DEPOSITO DE EFECTIVO, DEPOSITANTE: ANA CONDORI RODRIGUEZ, CONCEPTO: DEVOLUCION DE FONDOS NO UTILIZADOS, CUENTA DE DEPOSITO: CUENTA UNICA DEL TESORO</t>
  </si>
  <si>
    <t>O15448300002</t>
  </si>
  <si>
    <t>00046024204 DEPOSITO DE EFECTIVO, DEPOSITANTE: MINISTERIO DE SALUD, CONCEPTO: DEVOLUCIÓN DE FONDOS, CUENTA DE DEPOSITO: CUENTA UNICA DEL TESORO</t>
  </si>
  <si>
    <t>O15447940002</t>
  </si>
  <si>
    <t>00099021001 DEPOSITO DE EFECTIVO, DEPOSITANTE: MARCO ANTONIO VARGAS TIBURAY, CONCEPTO: REVERSION POR PASAJES, CUENTA DE DEPOSITO: CUENTA UNICA DEL TESORO</t>
  </si>
  <si>
    <t>O15448700002</t>
  </si>
  <si>
    <t>00015021102 DEPOSITO DE EFECTIVO, DEPOSITANTE: MAXIMO RODRIGUEZ MAMANI CI 3084011- 1Q OR, CONCEPTO: REVERSION BONO AL CARGO NOVIEMBRE 2016, CUENTA DE DEPOSITO: CUENTA UNICA DEL TESORO</t>
  </si>
  <si>
    <t>O15448720002</t>
  </si>
  <si>
    <t>00015021102 DEPOSITO DE EFECTIVO, DEPOSITANTE: MAXIMO RODRIGUEZ MAMANI, CONCEPTO: REVERSION BONO A CARGO DICIEMBRE 2016, CUENTA DE DEPOSITO: CUENTA UNICA DEL TESORO</t>
  </si>
  <si>
    <t>O15448730002</t>
  </si>
  <si>
    <t>00015021102 DEPOSITO DE EFECTIVO, DEPOSITANTE: MAXIMO RODRIGUEZ MAMANI, CONCEPTO: REVERSION BONO A  CARGO ENERO 2017, CUENTA DE DEPOSITO: CUENTA UNICA DEL TESORO</t>
  </si>
  <si>
    <t>O15448740002</t>
  </si>
  <si>
    <t>00015021102 DEPOSITO DE EFECTIVO, DEPOSITANTE: MAXIMO RODRIGUEZ MAMANI, CONCEPTO: REVERSION BONO A CARGO FEBRERO 2017, CUENTA DE DEPOSITO: CUENTA UNICA DEL TESORO</t>
  </si>
  <si>
    <t>O15448750002</t>
  </si>
  <si>
    <t>00015021102 DEPOSITO DE EFECTIVO, DEPOSITANTE: MAXIMO RODRIGUEZ MAMANI, CONCEPTO: REVERSION BONO A CARGO MARZO 2017, CUENTA DE DEPOSITO: CUENTA UNICA DEL TESORO</t>
  </si>
  <si>
    <t>O15448790002</t>
  </si>
  <si>
    <t>00015021102 DEPOSITO DE EFECTIVO, DEPOSITANTE: MAXIMO RODRIGUEZ MAMANI, CONCEPTO: REVERSION BONO A CARGO ABRIL 2017, CUENTA DE DEPOSITO: CUENTA UNICA DEL TESORO</t>
  </si>
  <si>
    <t>O15447200002</t>
  </si>
  <si>
    <t>00099021001 DEPOSITO DE EFECTIVO, DEPOSITANTE: CENTRO INTERNACIONAL DE LA QUINUA, CONCEPTO: DEVOLUCION DE RECURSOS ASIGNADOS PARA COMBUSTIBLE (SALDO NO UTILIZADO), CUENTA DE DEPOSITO: CUENTA UNICA DEL TESORO</t>
  </si>
  <si>
    <t>O15447750002</t>
  </si>
  <si>
    <t>00099021001 DEPOSITO DE EFECTIVO, DEPOSITANTE: ASFI-JULIO ROCHA CARRASCO, CONCEPTO: DEVOLUCION DE FONDOS POR ASIGNACION DE VIATICOS, CUENTA DE DEPOSITO: CUENTA UNICA DEL TESORO</t>
  </si>
  <si>
    <t>O15447770002</t>
  </si>
  <si>
    <t>00099021001 DEPOSITO DE EFECTIVO, DEPOSITANTE: ASFI-MARCO ANTONIO VARGAS FUÑO, CONCEPTO: DEVOLUCION DE FONDOS POR ASIGNACION DE VIATICOS, CUENTA DE DEPOSITO: CUENTA UNICA DEL TESORO</t>
  </si>
  <si>
    <t>O15447910002</t>
  </si>
  <si>
    <t>00099021001 DEPOSITO DE EFECTIVO, DEPOSITANTE: RODRIGO MARCA COAQUIRA, CONCEPTO: REVERSION POR PASAJES, CUENTA DE DEPOSITO: CUENTA UNICA DEL TESORO</t>
  </si>
  <si>
    <t>O15447920002</t>
  </si>
  <si>
    <t>00099021001 DEPOSITO DE EFECTIVO, DEPOSITANTE: ORLANDO RENE COSTA LUIZAGA, CONCEPTO: REVERSION POR PASAJES, CUENTA DE DEPOSITO: CUENTA UNICA DEL TESORO</t>
  </si>
  <si>
    <t>O15449960002</t>
  </si>
  <si>
    <t>00585012002 DEPOSITO DE EFECTIVO, DEPOSITANTE: FREDY ANTONIO NAVIA DAVALOS, CONCEPTO: PAGO DE LLAMADAS TELEFONICAS PERSONALES, CUENTA DE DEPOSITO: CUENTA UNICA DEL TESORO</t>
  </si>
  <si>
    <t>O15448950002</t>
  </si>
  <si>
    <t>00099021001 DEPOSITO DE EFECTIVO, DEPOSITANTE: ASFI - YERKO SALINAS CUELLAR, CONCEPTO: DEVOLUCIÓN DE FONDOS POR ASIGNACIÓN DE VIÁTICOS, CUENTA DE DEPOSITO: CUENTA UNICA DEL TESORO</t>
  </si>
  <si>
    <t>00099021001 DEPOSITO DE EFECTIVO, DEPOSITANTE: JORGE RIOJA RONDAN - MINISTERIO DE DEPORTES, CONCEPTO: DEVOLUCIÓN SALDO DE FONDOS EN AVANCE DE LA COPA ESTADO PLURINACIONAL DE BOLIVIA 2016-2017, CUENTA DE DEPOSITO: CUENTA UNICA DEL TESORO</t>
  </si>
  <si>
    <t>O15449020002</t>
  </si>
  <si>
    <t>O15449030002</t>
  </si>
  <si>
    <t>00099021001 DEPOSITO DE EFECTIVO, DEPOSITANTE: JESUS RODRIGO MONJE TERRAZAS, CONCEPTO: DEVOLUCION DE FONDOS POR ASIGNACION DE VIATICOS, CUENTA DE DEPOSITO: CUENTA UNICA DEL TESORO</t>
  </si>
  <si>
    <t>B15448520002</t>
  </si>
  <si>
    <t>00287102012 DEP.DE CHEQ.AJENOS,RET.DE CAM.,CONCEPTO: PAGO ANTICIPO 20 % POR EL MINISTERIO DE EDUCACION PROY. U.E. GERMAN BUSH DE ALCOCHE,DEP.: FPS / SUPERVISION , PROCEDENCIA: BANCO UNION S.A., CHEQUE: 646, FECHA DE EMISION:26/09/2017</t>
  </si>
  <si>
    <t>B15448540002</t>
  </si>
  <si>
    <t>00287102012 DEP.DE CHEQ.AJENOS,RET.DE CAM.,CONCEPTO: PAGO ANTICIPO 20 % POR EL MINISTERIO DE EDUCACION PROY.U.E. YARA CARANAVI,DEP.: FPS / SUPERVISION , PROCEDENCIA: BANCO UNION S.A., CHEQUE: 645, FECHA DE EMISION:26/09/2017</t>
  </si>
  <si>
    <t>B15448590002</t>
  </si>
  <si>
    <t>00287102012 DEP.DE CHEQ.AJENOS,RET.DE CAM.,CONCEPTO: PAGO ANTICIPO 20 % POR EL MINISTERIO DE EDUCACION PROY.U.E. VILLAMONTES,DEP.: FPS / SUPERVISION , PROCEDENCIA: BANCO UNION S.A., CHEQUE: 644, FECHA DE EMISION:26/09/2017</t>
  </si>
  <si>
    <t>B15448600002</t>
  </si>
  <si>
    <t>00287102012 DEP.DE CHEQ.AJENOS,RET.DE CAM.,CONCEPTO: PAGO ANTICIPO 20 % POR EL MINISTERIO DE EDUCACION PROY. U.E. BRONCINI DE CARANAVI,DEP.: FPS / SUPERVISION , PROCEDENCIA: BANCO UNION S.A., CHEQUE: 643, FECHA DE EMISION:26/09/2017</t>
  </si>
  <si>
    <t>B15448640002</t>
  </si>
  <si>
    <t>00287102012 DEP.DE CHEQ.AJENOS,RET.DE CAM.,CONCEPTO: PAGO DE LA FACTURA N° 58 POR EL MINISTERIO DE DEPORTES PROY. CONST. VILLA DEPORTIVA SURAMERICANA-CBB,DEP.: FPS / SUPERVISION , PROCEDENCIA: BANCO UNION S.A., CHEQUE: 648, FECHA DE EMISION:26/09/2017</t>
  </si>
  <si>
    <t>B15448670002</t>
  </si>
  <si>
    <t>00287102012 DEP.DE CHEQ.AJENOS,RET.DE CAM.,CONCEPTO: PAGO ANTICIPO 20% POR EL MINISTERIO DE SALUD PROY. INST. ONCOLOGICO DE CUARTO NIVEL TOLATA,DEP.: FPS / SUPERVISION , PROCEDENCIA: BANCO UNION S.A., CHEQUE: 642, FECHA DE EMISION:25/09/2017</t>
  </si>
  <si>
    <t>B15447040002</t>
  </si>
  <si>
    <t>00572012001 DEP.DE CHEQ.AJENOS,RET.DE CAM.,CONCEPTO: APORTES POR BAJAS MEDICAS DE ENFERMEDAD,DEP.: CAJA DE SALUD DE LA BANCA PRIVADA , PROCEDENCIA: BANCO NACIONAL DE BOLIVIA S.A., CHEQUE: 6587840, FECHA DE EMISION:31/08/2017</t>
  </si>
  <si>
    <t>B15447800002</t>
  </si>
  <si>
    <t>00580012001 DEP.DE CHEQ.AJENOS,RET.DE CAM.,CONCEPTO: DEVOLUCION DEL FONDO SOCIAL PARA REVERSION DE LA PLANILLA 102 DE HABERES,DEP.: DEPOSITOS ADUANEROS BOLIVIANOS , PROCEDENCIA: BANCO UNION S.A., CHEQUE: 7119, FECHA DE EMISION:27/09/2017</t>
  </si>
  <si>
    <t>B15447810002</t>
  </si>
  <si>
    <t>00099021001 DEP.DE CHEQ.AJENOS,RET.DE CAM.,CONCEPTO: REVERSION A LA CUT,DEVOLUCIONES POR EXCLUCION DE FUNCIONARIOS DE LAS POLIZAS,DEP.: MINISTERIO DE GOBIERNO - UELICN , PROCEDENCIA: BANCO UNION S.A., CHEQUE: 7668, FECHA DE EMISION:26/09/2017</t>
  </si>
  <si>
    <t>O15453550002</t>
  </si>
  <si>
    <t>00099021001 DEPOSITO DE EFECTIVO, DEPOSITANTE: WILMER QUISPE QUISPE, CONCEPTO: REVERSION POR CONCEPTO DE MARISCALERIA, CUENTA DE DEPOSITO: CUENTA UNICA DEL TESORO</t>
  </si>
  <si>
    <t>O15453510002</t>
  </si>
  <si>
    <t>O15453500002</t>
  </si>
  <si>
    <t>O15453470002</t>
  </si>
  <si>
    <t>00099021001 DEPOSITO DE EFECTIVO, DEPOSITANTE: MINISTERIO DE DEPORTES-ROBERTO PEREZ VILLCA, CONCEPTO: DEVOLUCION SALDO DE FONDOS EN AVANCE DE LA COPA ESTADO PLURINACIONAL DE BOLIVIA 2016-2017, CUENTA DE DEPOSITO: CUENTA UNICA DEL TESORO</t>
  </si>
  <si>
    <t>O15453440002</t>
  </si>
  <si>
    <t>00572012001 DEPOSITO DE EFECTIVO, DEPOSITANTE: NARA PATRICIA TARQUI CUSSY, CONCEPTO: DEVOLUCION VIATICOS, CUENTA DE DEPOSITO: CUENTA UNICA DEL TESORO</t>
  </si>
  <si>
    <t>O15453380002</t>
  </si>
  <si>
    <t>00020011103 DEPOSITO DE EFECTIVO, DEPOSITANTE: GUADALUPE ISABEL MARIN OPORTO, CONCEPTO: REVERSION PASAJES PRV. 5778 / 17 N° CARGO DE CUENTA, CUENTA DE DEPOSITO: CUENTA UNICA DEL TESORO</t>
  </si>
  <si>
    <t>O15453040002</t>
  </si>
  <si>
    <t>00010011102 DEPOSITO DE EFECTIVO, DEPOSITANTE: JOSE RAMIRO URIARTE ORTIZ, CONCEPTO: GESTORIA CONSULAR LEY N° 3108 MINISTERIO DE RELACIONES EXTERIORES, CUENTA DE DEPOSITO: CUENTA UNICA DEL TESORO</t>
  </si>
  <si>
    <t>O15454410002</t>
  </si>
  <si>
    <t>00010011101 DEPOSITO DE EFECTIVO, DEPOSITANTE: RUBEN FERNANDEZ, CONCEPTO: DEVOLUCION DE RECURSOS TRABAJOS DE CAMPO BOLIVIA-PERU, CUENTA DE DEPOSITO: CUENTA UNICA DEL TESORO</t>
  </si>
  <si>
    <t>O15454400002</t>
  </si>
  <si>
    <t>00099021001 DEPOSITO DE EFECTIVO, DEPOSITANTE: RUBEN FERNANDEZ, CONCEPTO: DEVOLUCION DE RECURSOS TRABAJOS DE CAMPO BOLIVIA-PERU, CUENTA DE DEPOSITO: CUENTA UNICA DEL TESORO</t>
  </si>
  <si>
    <t>O15454170002</t>
  </si>
  <si>
    <t>00099021001 DEPOSITO DE EFECTIVO, DEPOSITANTE: FERNANDO JACOB FLORES FERNANDEZ, CONCEPTO: DEVOLUCION DE PAGO DE HABERES - AGOSTO, CUENTA DE DEPOSITO: CUENTA UNICA DEL TESORO</t>
  </si>
  <si>
    <t>O15454150002</t>
  </si>
  <si>
    <t>00099021001 DEPOSITO DE EFECTIVO, DEPOSITANTE: FERNANDO JACOB FLORES FERNANDEZ, CONCEPTO: DEVOLUCION DE PAGO DE HABERES - JULIO, CUENTA DE DEPOSITO: CUENTA UNICA DEL TESORO</t>
  </si>
  <si>
    <t>O15454130002</t>
  </si>
  <si>
    <t>00099021001 DEPOSITO DE EFECTIVO, DEPOSITANTE: FERNANDO JACOB FLORES FERNANDEZ, CONCEPTO: DEVOLUCION DE PAGO DE HABERES - JUNIO, CUENTA DE DEPOSITO: CUENTA UNICA DEL TESORO</t>
  </si>
  <si>
    <t>O15454120002</t>
  </si>
  <si>
    <t>00099021001 DEPOSITO DE EFECTIVO, DEPOSITANTE: FERNANDO JACOB FLORES FERNANDEZ, CONCEPTO: DEVOLUCION DE PAGO DE HABERES - MAYO, CUENTA DE DEPOSITO: CUENTA UNICA DEL TESORO</t>
  </si>
  <si>
    <t>B15453160002</t>
  </si>
  <si>
    <t>00292012001 DEP.DE CHEQ.AJENOS,RET.DE CAM.,CONCEPTO: PAGO INCAPACIDAD TEMPORAL DEL PERSONAL VIAS BOLIVIA CORRESPONDIENTE MESES ABRIL, MAYO Y JUNIO 2017,DEP.: CAJA DE SALUD DE CAMINOS Y R.A.</t>
  </si>
  <si>
    <t>B15453080002</t>
  </si>
  <si>
    <t>00099021001 DEP.DE CHEQ.AJENOS,RET.DE CAM.,CONCEPTO: DEP. POR LA DEVOLUCION A LA APS POR INCAPACIDAD TEMPORAL DE LA SRA TEJERINA BALLIVIAN MARIA LIZETTE,DEP.: CAJA DE SALUD DE BANCA PRIVADA</t>
  </si>
  <si>
    <t>B15453000002</t>
  </si>
  <si>
    <t>00290012001 DEP.DE CHEQ.AJENOS,RET.DE CAM.,CONCEPTO: BAJA DE CXC DE JUNIO/2017 - CAJA PETROLERA DE SALUD, SEGÚN, C-31 SIP N°165,DEP.: SERVICIO DE IMPUESTOS NACIONALES , PROCEDENCIA: BANCO UNION S.A., CHEQUE: 4472, FECHA DE EMISION:26/09/2017</t>
  </si>
  <si>
    <t>B15451920002</t>
  </si>
  <si>
    <t>00099021001 DEP.DE CHEQ.AJENOS,RET.DE CAM.,CONCEPTO: REEMBOLSO S.I.T. PERIODO JULIO / 2017,DEP.: MINISTERIO DE ECONOMIA Y FINANZAS PUBLICAS , PROCEDENCIA: BANCO UNION S.A., CHEQUE: 24168, FECHA DE EMISION:19/09/2017</t>
  </si>
  <si>
    <t>B15452740002</t>
  </si>
  <si>
    <t>00212092001 DEP.DE CHEQ.AJENOS,RET.DE CAM.,CONCEPTO: DEVOLUCION OBSERVACION AUDITORIA INRA - ORURO,DEP.: INRA - ORURO , PROCEDENCIA: BANCO UNION S.A., CHEQUE: 3701, FECHA DE EMISION:27/09/2017</t>
  </si>
  <si>
    <t>B15452710002</t>
  </si>
  <si>
    <t>00046021107 DEP.DE CHEQ.AJENOS,RET.DE CAM.,CONCEPTO: REVERSION DE FONDOS (PAGO DE SUELDOS),DEP.: MINISTERIO DE SALUD , PROCEDENCIA: BANCO UNION S.A., CHEQUE: 12263, FECHA DE EMISION:22/09/2017</t>
  </si>
  <si>
    <t>B15452690002</t>
  </si>
  <si>
    <t>00099021001 DEP.DE CHEQ.AJENOS,RET.DE CAM.,CONCEPTO: A.G.E.T.I.C. - DEVOL. INCAPACIDAD TEMP. - JULIO / 2017,DEP.: CAJA PETROLERA DE SALUD , PROCEDENCIA: BANCO UNION S.A., CHEQUE: 11842, FECHA DE EMISION:28/09/2017</t>
  </si>
  <si>
    <t>B15452630002</t>
  </si>
  <si>
    <t>00099021001 DEP.DE CHEQ.AJENOS,RET.DE CAM.,CONCEPTO: AUT.FISC.CTROL.DE EMPRESAS - DEVOL.INCAPACIDAD TEMP. JULIO / 2017,DEP.: CAJA PETROLERA DE SALUD , PROCEDENCIA: BANCO UNION S.A., CHEQUE: 11838, FECHA DE EMISION:28/09/2017</t>
  </si>
  <si>
    <t>B15452600002</t>
  </si>
  <si>
    <t>00099021001 DEP.DE CHEQ.AJENOS,RET.DE CAM.,CONCEPTO: MIN.COMUNICACION - DEVOL / INCAP.TEMP. - JULIO / 2017,DEP.: CAJA PETROLERA DE SALUD , PROCEDENCIA: BANCO UNION S.A., CHEQUE: 11841, FECHA DE EMISION:28/09/2017</t>
  </si>
  <si>
    <t>B15452580002</t>
  </si>
  <si>
    <t>00099021001 DEP.DE CHEQ.AJENOS,RET.DE CAM.,CONCEPTO: H.C. DIPUTADOS - DEVOL. INCAPACIDAD TEMP. - JULIO / 2017,DEP.: CAJA PETROLERA DE SALUD , PROCEDENCIA: BANCO UNION S.A., CHEQUE: 11839, FECHA DE EMISION:28/09/2017</t>
  </si>
  <si>
    <t>O15451750002</t>
  </si>
  <si>
    <t>00234014202 DEPOSITO DE EFECTIVO, DEPOSITANTE: FELIX CARLOS RAMALLO BUSTILLOS, CONCEPTO: DEP AL C-31 N° 1040 PARTIDA N° 398, CUENTA DE DEPOSITO: CUENTA UNICA DEL TESORO</t>
  </si>
  <si>
    <t>O15451740002</t>
  </si>
  <si>
    <t>00099021001 DEPOSITO DE EFECTIVO, DEPOSITANTE: MIN.DE DEPORTES - JORGE RIOJA RONDAN, CONCEPTO: DEVOLUCION DE SALDO DE FONDOS EN AVANCE DE LA COPA ESTADO PLURINACIONAL DE BOLIVIA 2016 - 2017, CUENTA DE DEPOSITO: CUENTA UNICA DEL TESORO</t>
  </si>
  <si>
    <t>O15452700002</t>
  </si>
  <si>
    <t>00099021001 DEPOSITO DE EFECTIVO, DEPOSITANTE: MMAYA, CONCEPTO: DEVOLUCION DE PASAJES, CUENTA DE DEPOSITO: CUENTA UNICA DEL TESORO</t>
  </si>
  <si>
    <t>O15452650002</t>
  </si>
  <si>
    <t>00212082001 DEPOSITO DE EFECTIVO, DEPOSITANTE: JORGE FERNANDO NINA APAZA, CONCEPTO: DEVOLUCION DE GASTOS OPERATIVOS C-31 N° 670, CUENTA DE DEPOSITO: CUENTA UNICA DEL TESORO</t>
  </si>
  <si>
    <t>O15452510002</t>
  </si>
  <si>
    <t>00099021001 DEPOSITO DE EFECTIVO, DEPOSITANTE: ARMANDO LUCIO VILLAVERDE AVERANGA, CONCEPTO: REVERSION DE PASAJES AL INTERIOR: DEL SR. ARMANDO LUCIO VILLAVERDE AVERANGA, CUENTA DE DEPOSITO: CUENTA UNICA DEL TESORO</t>
  </si>
  <si>
    <t>O15452490002</t>
  </si>
  <si>
    <t>00099021001 DEPOSITO DE EFECTIVO, DEPOSITANTE: JAIME MAX RADA VILLARREAL, CONCEPTO: REVERSION DE PASAJES AL INTERIOR DEL SR:JAIME MAX RADA VILLARREAL, CUENTA DE DEPOSITO: CUENTA UNICA DEL TESORO</t>
  </si>
  <si>
    <t>O15452360002</t>
  </si>
  <si>
    <t>00592012001 DEPOSITO DE EFECTIVO, DEPOSITANTE: JUAN CARLOS BUEZO, CONCEPTO: DEPÓSITO JUAN CARLOS BUEZO -  GESTIÓN 2015, CUENTA DE DEPOSITO: CUENTA UNICA DEL TESORO</t>
  </si>
  <si>
    <t>O15459280002</t>
  </si>
  <si>
    <t>00099021001 DEPOSITO DE EFECTIVO, DEPOSITANTE: OMAR MERCADO VELASCO, CONCEPTO: DEVOLUCION VIATICOS, CUENTA DE DEPOSITO: CUENTA UNICA DEL TESORO</t>
  </si>
  <si>
    <t>O15459310002</t>
  </si>
  <si>
    <t>00099021001 DEPOSITO DE EFECTIVO, DEPOSITANTE: HELEN MAMANI SIRPA, CONCEPTO: DEVOLUCION DE FONDOS POR ASIGNACION DE VIATICOS, CUENTA DE DEPOSITO: CUENTA UNICA DEL TESORO</t>
  </si>
  <si>
    <t>O15459440002</t>
  </si>
  <si>
    <t>00016011101 DEPOSITO DE EFECTIVO, DEPOSITANTE: CARLOS ALARCON, CONCEPTO: DEVOLUCION CARGO, CUENTA DE DEPOSITO: CUENTA UNICA DEL TESORO</t>
  </si>
  <si>
    <t>O15459870002</t>
  </si>
  <si>
    <t>00099021001 DEPOSITO DE EFECTIVO, DEPOSITANTE: RUDY OMAR COLQUE ALIAGA, CONCEPTO: REVERSIÓN DE PASAJES Y VIÁTICOS, CUENTA DE DEPOSITO: CUENTA UNICA DEL TESORO</t>
  </si>
  <si>
    <t>O15459880002</t>
  </si>
  <si>
    <t>00222012001 DEPOSITO DE EFECTIVO, DEPOSITANTE: INIAF CNPSH, CONCEPTO: REVERSION C-31 1002, CUENTA DE DEPOSITO: CUENTA UNICA DEL TESORO</t>
  </si>
  <si>
    <t>O15460250002</t>
  </si>
  <si>
    <t>00290012001 DEPOSITO DE EFECTIVO, DEPOSITANTE: GERENCIA GRACO LA PAZ SIN, CONCEPTO: DEVOLUCION, CUENTA DE DEPOSITO: CUENTA UNICA DEL TESORO</t>
  </si>
  <si>
    <t>O15460290002</t>
  </si>
  <si>
    <t>00099021001 DEPOSITO DE EFECTIVO, DEPOSITANTE: DEREK MARCELO BARRIENTOS LIZON, CONCEPTO: REVERSION POR PASAJES, CUENTA DE DEPOSITO: CUENTA UNICA DEL TESORO</t>
  </si>
  <si>
    <t>O15458330002</t>
  </si>
  <si>
    <t>00099021001 DEPOSITO DE EFECTIVO, DEPOSITANTE: RUTH YUCRA GUTIERREZ CI: 3104855 OR, CONCEPTO: DEVOLUCION DEL COBRO DE HABERES DE 8HRS MES DE ABRIL, CUENTA DE DEPOSITO: CUENTA UNICA DEL TESORO</t>
  </si>
  <si>
    <t>O15458380002</t>
  </si>
  <si>
    <t>00099021001 DEPOSITO DE EFECTIVO, DEPOSITANTE: RUTH YUCRA GUTIERREZ CI: 3104855 OR, CONCEPTO: DEVOLUCION DE COBRO DE HABERES DE 8HRS MES MAYO, CUENTA DE DEPOSITO: CUENTA UNICA DEL TESORO</t>
  </si>
  <si>
    <t>O15458430002</t>
  </si>
  <si>
    <t>00099021001 DEPOSITO DE EFECTIVO, DEPOSITANTE: RUTH YUCRA GUTIERREZ CI: 3104855 OR, CONCEPTO: DEVOLUCION DEL COBRO DE HABERES DE 8HRS MES JUNIO, CUENTA DE DEPOSITO: CUENTA UNICA DEL TESORO</t>
  </si>
  <si>
    <t>O15462080002</t>
  </si>
  <si>
    <t>00016011101 DEPOSITO DE EFECTIVO, DEPOSITANTE: ALAM VARGAS CHACON - MIN DE EDUCACION, CONCEPTO: SALDO PASAJES Y VIATICOS, CUENTA DE DEPOSITO: CUENTA UNICA DEL TESORO</t>
  </si>
  <si>
    <t>O15460530002</t>
  </si>
  <si>
    <t>00099021001 DEPOSITO DE EFECTIVO, DEPOSITANTE: MARIANA ROJAS GUARACHI, CONCEPTO: DEVOLUCION SALDO FONDOS EN AVANCE VIAJE A HITO BR - 94, CUENTA DE DEPOSITO: CUENTA UNICA DEL TESORO</t>
  </si>
  <si>
    <t>O15460960002</t>
  </si>
  <si>
    <t>00592012001 DEPOSITO DE EFECTIVO, DEPOSITANTE: ENRIQUE GILBERTO ROJAS SAGARNAGA, CONCEPTO: DEVOLUCIÓN POR CONCEPTO DE CORRECCIÓN DE FACTURA, CUENTA DE DEPOSITO: CUENTA UNICA DEL TESORO</t>
  </si>
  <si>
    <t>O15461370002</t>
  </si>
  <si>
    <t>00099021001 DEPOSITO DE EFECTIVO, DEPOSITANTE: MINISTERIO DE DEFENSA - ROLANDO LUIS ALIPAZ GOMEZ, CONCEPTO: REVERSION DE GASTOS JUDICIALES Y ADMINISTRATIVOS DEL MIN.DE DEFENSA PREV.N° 2421, CUENTA DE DEPOSITO: CUENTA UNICA DEL TESORO</t>
  </si>
  <si>
    <t>O15461490002</t>
  </si>
  <si>
    <t>00212082001 DEPOSITO DE EFECTIVO, DEPOSITANTE: BRUNO RICHARD BLANCO ALARCON, CONCEPTO: DEVOLUCIÓN DE GASTOS OPERATIVOS C-31 N°831, CUENTA DE DEPOSITO: CUENTA UNICA DEL TESORO</t>
  </si>
  <si>
    <t>O15461500002</t>
  </si>
  <si>
    <t>00099021001 DEPOSITO DE EFECTIVO, DEPOSITANTE: PRUDE CHOQUEHUANCA ADUVIRI, CONCEPTO: DEVOLUCIÓN DE PASAJES DE LA PATRULLA DE SATINADORES, CUENTA DE DEPOSITO: CUENTA UNICA DEL TESORO</t>
  </si>
  <si>
    <t>B15458390002</t>
  </si>
  <si>
    <t>00099024113 DEP.DE CHEQ.AJENOS,RET.DE CAM.,CONCEPTO: MULTA DEL PROYECTO CONSTRUCCIÓN CLINICA DEL CHOFER,DEP.: MINISTERIO DE PRESIDENCIA , PROCEDENCIA: BANCO UNION S.A., CHEQUE: 405, FECHA DE EMISION:26/09/2017</t>
  </si>
  <si>
    <t>B15458410002</t>
  </si>
  <si>
    <t>00099024113 DEP.DE CHEQ.AJENOS,RET.DE CAM.,CONCEPTO: MULTA PROYECTO CONSTRUCCIÓN COLEGIO ANTONIO JOSE SAINZ MUNICIPIO ORURO,DEP.: MINISTERIO DE LA PRESIDENCIA , PROCEDENCIA: BANCO UNION S.A., CHEQUE: 406, FECHA DE EMISION:26/09/2017</t>
  </si>
  <si>
    <t>B15458870002</t>
  </si>
  <si>
    <t>00099021001 DEP.DE CHEQ.AJENOS,RET.DE CAM.,CONCEPTO: DEVOLUCION DE GASTOS NO EJECUTADOS,DEP.: PROGRAMA NACIONAL DE POSTALFABETIZACION , PROCEDENCIA: BANCO UNION S.A., CHEQUE: 5563, FECHA DE EMISION:29/09/2017</t>
  </si>
  <si>
    <t>B15459000002</t>
  </si>
  <si>
    <t>00099021001 DEP.DE CHEQ.AJENOS,RET.DE CAM.,CONCEPTO: REPOSICION DE SUBSIDIO DE INCAPACIDAD TEMPORAL,DEP.: CAJA DE SALUD DE LA BANCA PRIVADA , PROCEDENCIA: BANCO NACIONAL DE BOLIVIA S.A., CHEQUE: 6347448, FECHA DE EMISION:08/09/2017</t>
  </si>
  <si>
    <t>O15456140002</t>
  </si>
  <si>
    <t>00035011105 DEPOSITO DE EFECTIVO, DEPOSITANTE: JOSEFINA DORADO MARTINEZ, CONCEPTO: DEVOLUCIÓN DE PASAJES NO UTILIZADOS, CUENTA DE DEPOSITO: CUENTA UNICA DEL TESORO</t>
  </si>
  <si>
    <t>O15456150002</t>
  </si>
  <si>
    <t>00035011105 DEPOSITO DE EFECTIVO, DEPOSITANTE: ADELA LOPEZ RODRIGUEZ DE POPPE, CONCEPTO: DEVOLUCIÓN DE PASAJES NO UTILIZADOS, CUENTA DE DEPOSITO: CUENTA UNICA DEL TESORO</t>
  </si>
  <si>
    <t>O15456760002</t>
  </si>
  <si>
    <t>00099021001 DEPOSITO DE EFECTIVO, DEPOSITANTE: GARY BALDERRAMA SUXS, CONCEPTO: DEVOLUCION DE PASAJES, CUENTA DE DEPOSITO: CUENTA UNICA DEL TESORO</t>
  </si>
  <si>
    <t>O15456820002</t>
  </si>
  <si>
    <t>00099021001 DEPOSITO DE EFECTIVO, DEPOSITANTE: ARIEL JESUS RIVEROS AGUILERA, CONCEPTO: RECUPERACIÓN EXTRA JUDICIAL DE DAÑO ECONOMICO NOTA DE RECUPERACIÓN MPD-UAI-I-N°098/17, CUENTA DE DEPOSITO: CUENTA UNICA DEL TESORO</t>
  </si>
  <si>
    <t>O15457070002</t>
  </si>
  <si>
    <t>00593019201 DEPOSITO DE EFECTIVO, DEPOSITANTE: EGIDIO SIXTO ICUÑA FUNES, CONCEPTO: DEVOLUCION RECURSOS NO UTILIZADOS, CUENTA DE DEPOSITO: CUENTA UNICA DEL TESORO</t>
  </si>
  <si>
    <t>O15457150002</t>
  </si>
  <si>
    <t>00212082001 DEPOSITO DE EFECTIVO, DEPOSITANTE: INRA RP LA PAZ, CONCEPTO: DEVOLUCION DE GASTOS OPERATIVOS C-31 721, CUENTA DE DEPOSITO: CUENTA UNICA DEL TESORO</t>
  </si>
  <si>
    <t>G05577680002</t>
  </si>
  <si>
    <t>PAGO PRÉSTAMO IDA 948-BO VCTO. 01-oct-2017 POR CUENTA DE SAGUAPAC , VALOR 02-oct-2017 CAPITAL USD 135.000,00 INTERESES USD 12.150,00 LIB. 00099021001 - RECURSOS ORDINARIOS (3987) - MDRI</t>
  </si>
  <si>
    <t>G05580220003</t>
  </si>
  <si>
    <t>PAGO A NATIXIS FRANCIA PRÉSTAMO 931-OB1 VCTO. 30-sep-2017 POR CUENTA DE SEMAPA , VALOR 02-oct-2017 CAPITAL EUR 32.274,00 INTERESES EUR 2.695,40 LIB. 00099031002 RECUP.DIFERENCIALES CAPITAL E INTERES-CRED.EXT.</t>
  </si>
  <si>
    <t>G05580230003</t>
  </si>
  <si>
    <t>PAGO A NATIXIS FRANCIA PRÉSTAMO 931-OA1 VCTO. 30-sep-2017 POR CUENTA DE GMSCZ , VALOR 02-oct-2017 CAPITAL EUR 9.448,53 INTERESES EUR 2.586,22 LIB. 00099031002 RECUP.DIFERENCIALES CAPITAL E INTERES-CRED.EXT.</t>
  </si>
  <si>
    <t>J03295380002</t>
  </si>
  <si>
    <t>A:00099021001 A requerimiento de la Unidad de Administracion e Informacion Salarial (UAIS), con nota interna CITE: MEFP/VTCP/DGPOT/UAIS/Nos. 5600, 5601 y 5603/2017, en la cual solicita la reversion definitiva de las boletas de pago solicitados por el SENASIR, consignadas en los Comprobantes de Pago</t>
  </si>
  <si>
    <t>S08998670002</t>
  </si>
  <si>
    <t>||TRANSFERENCIA DE FONDOS SEGUN FORMULARIO CITE BUN0626/17, DE LA FECHA, (HRE-TSO-4900). A SOLICITUD DEL MEFP, POR CIERRE DE CUENTA; BUN.</t>
  </si>
  <si>
    <t>J03295780001</t>
  </si>
  <si>
    <t>De: 00099024113 Transferencia en cumplimiento al DS N0913 de 15/06/2011 y el Convenio Intergubernativo de Financiamiento UPRE-CIF-IG/065/2015, suscrito entre la UPRE y la GAM San Agustin Proyecto Construccion Bateria de Banos Unidad Educativa 1 de Mayo de Mejillones, correspondiente al pago de la pl</t>
  </si>
  <si>
    <t>J03295790001</t>
  </si>
  <si>
    <t>De: 00099024113 Transferencia en cumplimiento al DS N0913 de 15/06/2011 y el Convenio Intergubernativo de Financiamiento UPRE-CIF-IG 451/2015, suscrito entre la UPRE y la GAM Huacaraje Proyecto Construccion Tinglado Metalico en la Unidad Educativa Fabian Mercado Rapu de Huacarajes, correspondiente a</t>
  </si>
  <si>
    <t>J03295820001</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</si>
  <si>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N5, segun la</t>
  </si>
  <si>
    <t>J03295830001</t>
  </si>
  <si>
    <t>De: 00099024113 Transferencia en cumplimiento al DS N0913 de 15/06/2011 y el Convenio Interinstitucional de Financiamiento UPRE-CIF-IG 354/2016, suscrito entre la UPRE y el GAM de Chulumani proyecto Construccion Unidad Educativa Cutusuma - Chulumani, correspondiente a saldos no ejecutados gestiones</t>
  </si>
  <si>
    <t>J03295840001</t>
  </si>
  <si>
    <t>De: 00099024113 Transferencia en cumplimiento al DS N0913 de 15/06/2011 y el Convenio Interinstitucional de Financiamiento UPRE-CIF-IG 352/2016, suscrito entre la UPRE y el GAM de Chulumani proyecto Construccion Unidad Educativa Pasto Pata - Chulumani, correspondiente a saldos no ejecutados gestione</t>
  </si>
  <si>
    <t>S08998740003</t>
  </si>
  <si>
    <t>||TRANSFERENCIA DE FONDOS S/G. MENSAJE SWIFT NRO. 14133 DE LA FECHA. (SECTOR PUBLICO). DEBITO DE LA LIBRETA 00117012001 DGAC, REPOSICION UTILES DE ESCRITORIO.</t>
  </si>
  <si>
    <t>S08998970003</t>
  </si>
  <si>
    <t>||TRANSFERENCIA DE FONDOS S/G. MENSAJES SWIFT NROS. 14164 Y 14146 DE LA FECHA (SECTOR PUBLICO). DEBITO DE LA LIBRETA 00117012001 DGAC, REPOSICION UTILES DE ESCRITORIO.</t>
  </si>
  <si>
    <t>S08999000003</t>
  </si>
  <si>
    <t>||TRANSFERENCIA DE FONDOS S/G. MENSAJES SWIFT NROS. 14163 Y 14145 DE LA FECHA (SECTOR PUBLICO). DEBITO DE LA LIBRETA 00117012001 DGAC, REPOSICION UTILES DE ESCRITORIO.</t>
  </si>
  <si>
    <t>J03295050001</t>
  </si>
  <si>
    <t>De: 00099024113 Transferencia en cumplimiento al DS N0913 de 15/06/2011 y el Convenio Intergubernativo de Financiamiento UPRE-CIF-IG 536/2016, suscrito entre la UPRE y la GAM Entre Rios Proyecto Construccion Puente Vehicular Chiquiaca Centro, correspondiente al pago de la planilla N4, segun la UPRE.</t>
  </si>
  <si>
    <t>J03295060001</t>
  </si>
  <si>
    <t>De: 00099024113 Transferencia en cumplimiento al DS N0913 de 15/06/2011 y el Convenio Intergubernativo de Financiamiento UPRE-CIF-IG 059/2017, suscrito entre la UPRE y la GAM Padcaya Proyecto Construccion Centro de Salud La Huerta, correspondiente al pago de la planilla N1, segun la UPRE.</t>
  </si>
  <si>
    <t>J03295320001</t>
  </si>
  <si>
    <t>De: 00099024113 Transferencia en cumplimiento al DS N0913 de 15/06/2011 y el Convenio Intergubernativo de Financiamiento UPRE-CIF-IG/388/2015, suscrito entre la UPRE y el GAM Riberalta, Proyecto Construccion Tecnico Humanistico U.E. Evo Morales Ayma CC Las Palmeras D7, correspondiente al pago de la</t>
  </si>
  <si>
    <t>J03295400001</t>
  </si>
  <si>
    <t>De: 00099024113 Transferencia en cumplimiento al DS N0913 de 15/06/2011 y el Convenio Intergubernativo de Financiamiento UPRE-CIF-IG 688/2017, suscrito entre la UPRE y el GAM de Alalay proyecto Const. Centro de Salud en Yanagaga - Alalay, correspondiente al primer desembolso equivalente al 20% del m</t>
  </si>
  <si>
    <t>J03295420001</t>
  </si>
  <si>
    <t>De: 00099024113 Transferencia en cumplimiento al DS N0913 de 15/06/2011 y el Convenio Intergubernativo de Financiamiento UPRE-CIF-IG 672/2017, suscrito entre la UPRE y el GAM de Cocapata proyecto Const. Cancha Polifuncional Tinglado y Graderias U.E. Villa San Isidro Region Altamachi - Cocapata, corr</t>
  </si>
  <si>
    <t>J03295430001</t>
  </si>
  <si>
    <t>De: 00099024113 Transferencia en cumplimiento al DS N0913 de 15/06/2011 y el Convenio Intergubernativo de Financiamiento UPRE-CIF-IG 669/2017, suscrito entre la UPRE y el GAM de Cocapata proyecto Const. Cancha Polifuncional Tinglado y Graderias U.E. Huerta Pampa - Cocapata, correspondiente al primer</t>
  </si>
  <si>
    <t>J03295440001</t>
  </si>
  <si>
    <t>De: 00099024113 Transferencia en cumplimiento al DS N0913 de 15/06/2011 y el Convenio Intergubernativo de Financiamiento UPRE-CIF-IG 670/2017, suscrito entre la UPRE y el GAM de Cocapata proyecto Const. 2 Aulas, Tinglado y Graderias U.E. Lagunillas Region Choro - Cocapata, correspondiente al primer</t>
  </si>
  <si>
    <t>J03295450001</t>
  </si>
  <si>
    <t>De: 00099024113 Transferencia en cumplimiento al DS N0913 de 15/06/2011 y el Convenio Intergubernativo de Financiamiento UPRE-CIF-IG 668/2017, suscrito entre la UPRE y el GAM de Cocapata proyecto Const. 2 Aulas y bateria de Banos U.E. Huajchamayu Region Choro - Cocapata, correspondiente al primer de</t>
  </si>
  <si>
    <t>J03295460001</t>
  </si>
  <si>
    <t>De: 00099024113 Transferencia en cumplimiento al DS N0913 de 15/06/2011 y el Convenio Intergubernativo de Financiamiento UPRE-CIF-IG 671/2017, suscrito entre la UPRE y el GAM de Cocapata proyecto Const. 4 Aulas U.E. Tocorani Region Altamachi - Cocapata, correspondiente al primer desembolso equivalen</t>
  </si>
  <si>
    <t>J03295470001</t>
  </si>
  <si>
    <t>De: 00099024113 Transferencia en cumplimiento al DS N0913 de 15/06/2011 y el Convenio Intergubernativo de Financiamiento UPRE-CIF-IG 644/2017, suscrito entre la UPRE y el GAM de Anzaldo proyecto Const. Tinglado con Graderias U. E. Antonio Jose de Sucre Morochata (Anzaldo), correspondiente al primer</t>
  </si>
  <si>
    <t>J03295480001</t>
  </si>
  <si>
    <t>De: 00099024113 Transferencia en cumplimiento al DS N0913 de 15/06/2011 y el Convenio Intergubernativo de Financiamiento UPRE-CIF-IG 645/2017, suscrito entre la UPRE y el GAM de Anzaldo proyecto Const. Tinglado U.E. Maria Gandarillas Lloqe Mayu Anzaldo, correspondiente al primer desembolso equivalen</t>
  </si>
  <si>
    <t>J03295620001</t>
  </si>
  <si>
    <t>De: 00099024113 Transferencia en cumplimiento al DS N0913 de 15/06/2011 y el Convenio Intergubernativo de Financiamiento UPRE-CIF-IG 165/2017, suscrito entre la UPRE y la GAM Puerto Rico Proyecto Const. Un Tinglado Metalico Unidad Educativa Silverio Rojas Gonzales (Com. Puerto Madre de Dios Mun. Pu</t>
  </si>
  <si>
    <t>J03295630001</t>
  </si>
  <si>
    <t>De: 00099024113 Transferencia en cumplimiento al DS N0913 de 15/06/2011 y el Convenio Intergubernativo de Financiamiento UPRE-CIF-IG/066/2015, suscrito entre la UPRE y la GAM San Agustin Proyecto Construccion Bateria de Banos Unidad Educativa Elizardo Perez de Todos Santos, correspondiente al pago d</t>
  </si>
  <si>
    <t>J03295640001</t>
  </si>
  <si>
    <t>De: 00099024113 Transferencia en cumplimiento al DS N0913 de 15/06/2011 y el Convenio Intergubernativo de Financiamiento UPRE-CIF-IG/038/2015, suscrito entre la UPRE y la GAM Santos Mercado Proyecto Const. Vivienda para Maestros U.E. 19 de Octubre, correspondiente al pago de la planilla N2 de cierre</t>
  </si>
  <si>
    <t>G05583560008</t>
  </si>
  <si>
    <t>VENTA DE DIVISAS CON TRANSFERENCIA DE FONDOS A SOLICITUD DE MINISTERIO DE RELACIONES EXTERIORES SEGUN SOLICITUD 3258 REF: REMESA ADICIONAL A FAVOR DEL SERVICIO EXTERIOR, SEGUN DOCUEMNTACION ADJUNTA LIB. 00099021001 TGN-RECURSOS ORDINARIOS (3987)</t>
  </si>
  <si>
    <t>G05583590004</t>
  </si>
  <si>
    <t>VENTA DE DIVISAS CON TRANSFERENCIA DE FONDOS A SOLICITUD DE MINISTERIO DE LA PRESIDENCIA SEGUN SOLICITUD 3257 REF: DIVISAS USD 300,000.00 QUINTO PAGO A CUENTA A DASSAULT FALCON JET CORP. POR SERVICIO DE MANTENIMIENTO DE LA AERONAVE PRESIDENCIAL FAB 002, SEGUN INVOICE 900928 17, PAGO A BANK OF AMERIC LIB. 00099021001 TGN-RECURSOS ORDINARIOS (3987)</t>
  </si>
  <si>
    <t>J03294780001</t>
  </si>
  <si>
    <t>De: 00099024113 Transferencia en cumplimiento al DS N0913 de 15/06/2011 y el Convenio Intergubernativo de Financiamiento UPRE-CIF-IG 693/2017, suscrito entre la UPRE y el GAM Vila Vila, Proyecto Const. Aulas Unidad Educativa Pocotaica, correspondiente al pago del 20% de anticipo del monto financiado</t>
  </si>
  <si>
    <t>J03294790001</t>
  </si>
  <si>
    <t>De: 00099024113 Transferencia en cumplimiento al DS N0913 de 15/06/2011 y el Convenio Intergubernativo de Financiamiento UPRE-CIF-IG 692/2017, suscrito entre la UPRE y el GAM Vila Vila, Proyecto Const. Cancha Multiple y Tinglado con Graderias Unidad Educativa Pocotaica, correspondiente al pago del 2</t>
  </si>
  <si>
    <t>J03294800001</t>
  </si>
  <si>
    <t>De: 00099024113 Transferencia en cumplimiento al DS N0913 de 15/06/2011 y el Convenio Intergubernativo de Financiamiento UPRE-CIF-IG 694/2017, suscrito entre la UPRE y el GAM Vila Vila, Proyecto Const. 4 Aulas Unidad Educativa Sivingani, correspondiente al pago del 20% de anticipo del monto financia</t>
  </si>
  <si>
    <t>J03294810001</t>
  </si>
  <si>
    <t>De: 00099024113 Transferencia en cumplimiento al DS N0913 de 15/06/2011 y el Convenio Intergubernativo de Financiamiento UPRE-CIF-IG 696/2017, suscrito entre la UPRE y el GAM Vila Vila, Proyecto Const. 2 Aulas Unidad Educativa Arumani Cucho, correspondiente al pago del 20% de anticipo del monto fina</t>
  </si>
  <si>
    <t>J03294820001</t>
  </si>
  <si>
    <t>De: 00099024113 Transferencia en cumplimiento al DS N0913 de 15/06/2011 y el Convenio Intergubernativo de Financiamiento UPRE-CIF-IG 695/2017, suscrito entre la UPRE y el GAM Vila Vila, Proyecto Const. Fronton Municipal Vila Vila, correspondiente al pago del 20% de anticipo del monto financiado, seg</t>
  </si>
  <si>
    <t>J03294830001</t>
  </si>
  <si>
    <t>De: 00099024113 Transferencia en cumplimiento al DS N0913 de 15/06/2011 y el Convenio Intergubernativo de Financiamiento UPRE-CIF-IG 628/2017, suscrito entre la UPRE y el GAM Vacas, Proyecto Const. U.E. David Morato Canadas - Vacas, correspondiente al pago del 20% de anticipo del monto financiado, s</t>
  </si>
  <si>
    <t>J03294840001</t>
  </si>
  <si>
    <t>De: 00099024113 Transferencia en cumplimiento al DS N0913 de 15/06/2011 y el Convenio Intergubernativo de Financiamiento UPRE-CIF-IG 667/2017, suscrito entre la UPRE y el GAM de Pojo proyecto Implem. 18 Aulas para la Unidad Educativa Venancio Loss Pojo, correspondiente al primer desembolso equivalen</t>
  </si>
  <si>
    <t>J03294850001</t>
  </si>
  <si>
    <t>De: 00099024113 Transferencia en cumplimiento al DS N0913 de 15/06/2011 y el Convenio Intergubernativo de Financiamiento UPRE-CIF-IG 687/2017, suscrito entre la UPRE y el GAM de Alalay proyecto Const. 3 Aulas Multigrado en Unidad Educativa 10 de Junio - Qoturi, correspondiente al primer desembolso</t>
  </si>
  <si>
    <t>J03294880001</t>
  </si>
  <si>
    <t>De: 00099024113 Transferencia en cumplimiento al DS N0913 de 15/06/2011 y el Convenio Intergubernativo de Financiamiento UPRE-CIF-IG 686/2017, suscrito entre la UPRE y el GAM de Alalay proyecto Const. Un Aula en Unidad Educativa Carlos Canelas Canelas - Muyurina, correspondiente al primer desembols</t>
  </si>
  <si>
    <t>J03294890001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</si>
  <si>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N5, segun la UPR</t>
  </si>
  <si>
    <t>J03294900001</t>
  </si>
  <si>
    <t>De: 00099024113 Transferencia en cumplimiento al DS N0913 de 15/06/2011 y el Convenio Intergubernativo de Financiamiento UPRE-CIF-IG 454/2015, suscrito entre la UPRE y el GAM Huacaraje, Proyecto Construccion Tinglado Metalico Unidad Educativa Juan Antonio Velarde Guerra Comunidad La Embrolla - Huaca</t>
  </si>
  <si>
    <t>J03295010001</t>
  </si>
  <si>
    <t>De: 00099024113 Transferencia en cumplimiento al DS N0913 de 15/06/2011 y el Convenio Interinstitucional de Financiamiento UPRE-CIF-021/2014, suscrito entre la UPRE y el GAM Oruro, Proyecto Construccion Complejo Deportivo Evo Morales Ayma San Miguel de Oruro II Oruro, correspondiente al pago de la</t>
  </si>
  <si>
    <t>J03295020001</t>
  </si>
  <si>
    <t>De: 00099024113 Transferencia en cumplimiento al DS N0913 de 15/06/2011 y el Convenio Interinstitucional de Financiamiento UPRE-CIF-0330/13, suscrito entre la UPRE y el GAM Santiago de Huari, Proyecto Construccion Graderia Recta Este Estadio Santiago de Huari, correspondiente al pago de la planilla</t>
  </si>
  <si>
    <t>J03295030001</t>
  </si>
  <si>
    <t>De: 00099024113 Transferencia en cumplimiento al DS N0913 de 15/06/2011 y el Convenio Intergubernativo de Financiamiento UPRE-CIF-IG 514/2015, suscrito entre la UPRE y el GAM Ancoraimes, Proyecto Construccion Bloque de Aulas U.E. Bolivariano Pocoata Grande - Ancoraimes, correspondiente al pago de la</t>
  </si>
  <si>
    <t>G05599300002</t>
  </si>
  <si>
    <t>TRANSFERENCIA DEL EXTERIOR SEGUN SWIFT NO.14189 DE FECHA 03/10/2017 ORDENANTE: MINISTRY OF FOREIGN - DENMARK LIB. 00015018003 MIN.GOB.DINAMARCA-PP (EDAJ)-DIGEMIG</t>
  </si>
  <si>
    <t>Q08919700002</t>
  </si>
  <si>
    <t>NUMERO DE LIBRETA CUT: Cuenta Unica del Tesoro OPERACIÓN E18 TRANSFERENCIA DEL SISTEMA FINANCIERO POR CUENTA DE TERCEROS A LA CUT Reversión aporte patronal para la vivienda TGN-ADUANA NACIONAL</t>
  </si>
  <si>
    <t>S08999840002</t>
  </si>
  <si>
    <t>||TRANSFERENCIA DEL EXTERIOR SG. MJES SWIFT 14190-14183 DE LA FECHA POR ORDEN DEL MIN. DE ASUNTOS EXT. DE DINAMARCA Y NOTA 2017-516 UNID.TEMPORAL DE GESTION DE LA COOP. DANESA REF.: APOYO FINANCIERO 2017 A L CONSEJO DE LA MAGISTRATURA (PROG. PAIS) LIB. 00660018004 OJ-DAF-DINAMARCA PROGRAMA PAIS</t>
  </si>
  <si>
    <t>J03296480001</t>
  </si>
  <si>
    <t>De: 00513012004 Transferencia que se efectua a requerimiento de Yacimientos Petroliferos Fiscales Bolivianos (YPFB), con nota CITE: YPFB/DFC-2798 URT-1421/2017 y en virtud a la nota interna CITE: MEFP/VPCF/DGCF/UCCF N 1058/2017, por concepto de depositos erroneos.</t>
  </si>
  <si>
    <t>J03296490001</t>
  </si>
  <si>
    <t>De: 00513072004 Transferencia que se efectua a requerimiento de Yacimientos Petroliferos Fiscales Bolivianos (YPFB), con nota CITE: YPFB/DFC-2797 URT-1420/2017 y en virtud a la nota interna CITE: MEFP/VPCF/DGCF/UCCF N 1058/2017, por concepto de depositos erroneos.</t>
  </si>
  <si>
    <t>J03296500001</t>
  </si>
  <si>
    <t>De: 00513012004 Transferencia que se efectua a requerimiento de Yacimientos Petroliferos Fiscales Bolivianos (YPFB), con nota CITE: YPFB/DFC-2791 URT-1419/2017 y en virtud a la nota interna CITE: MEFP/VPCF/DGCF/UCCF N 1056/2017, por concepto de deposito erroneo.</t>
  </si>
  <si>
    <t>S08999470003</t>
  </si>
  <si>
    <t>||PAGO A LA CAF PRÉSTAMO CFG 512/CFC 2174 VCTO. 03/10/2017 POR CUENTA DEL TGN SEGÚN NOTA MEFP/VTCP/DGCP/UODP-732/2017 DE FECHA 30/09/2017. COMISIONES USD 17.114,71. LIBRETA N° 00099021001 TGN-RECURSOS ORDINARIOS CTA. 3987 REF.: COMISIONES BANCARIAS</t>
  </si>
  <si>
    <t>S08999840003</t>
  </si>
  <si>
    <t>||TRANSFERENCIA DEL EXTERIOR SG. MJES SWIFT 14190-14183 DE LA FECHA POR ORDEN DEL MIN. DE ASUNTOS EXT. DE DINAMARCA Y NOTA 2017-516 UNID.TEMPORAL DE GESTION DE LA COOP. DANESA REF.: APOYO FINANCIERO 2017 A L CONSEJO DE LA MAGISTRATURA (PROG. PAIS) LIB. 00660018004 OJ-DAF-DINAMARCA PROGRAMA PAIS, COBRO UTILES DE ESCRITORIO</t>
  </si>
  <si>
    <t>G05596450004</t>
  </si>
  <si>
    <t>VENTA DE DIVISAS CON TRANSFERENCIA DE FONDOS A SOLICITUD DE YACIMIENTOS PETROLIFEROS FISCALES BOLIVIANOS SEGUN SOLICITUD 3273 REF: PAGO ANTICIPADO A VITOL SA POR SUMINISTRO DE DIESEL OIL MES DE SEPTIEMBRE 2017 MEDIANTE BUQUE PRIMER EMBARQUE DEL LOTE 3 SEGUN FACTURA PI 117091235 Y DOCUMENTACION ADJUN LIB. 00513012004 LBP-YPFB-UNICOMERCIAL (4030005415/1-2188907)</t>
  </si>
  <si>
    <t>G05596490004</t>
  </si>
  <si>
    <t>VENTA DE DIVISAS CON TRANSFERENCIA DE FONDOS A SOLICITUD DE MINISTERIO DE LA PRESIDENCIA SEGUN SOLICITUD 3266 REF: DIVISAS USD 66,565.40 TRANSFERENCIA A AND S INTERNATIONAL SUPPLY POR COMPRA DE REPUESTOS PARA AERONAVES FAB 048 Y FAB 047, SEGUN INVOICE 971, 972, 973, PAGO A WELLSFARGO BANK CUENTA 200 LIB. 00099021001 TGN-RECURSOS ORDINARIOS (3987)</t>
  </si>
  <si>
    <t>G05596500004</t>
  </si>
  <si>
    <t>VENTA DE DIVISAS CON TRANSFERENCIA DE FONDOS A SOLICITUD DE MINISTERIO DE LA PRESIDENCIA SEGUN SOLICITUD 3267 REF: DIVISAS USD 42,306.09 TRANSFERENCIA A AIRBUS HELICOPTERS CONO CUR S.A POR COMPRA DE REPUESTOS PARA AERONAVES FAB 754 Y FAB 755, SEGUN FACTURAS 204 Y 288, PAGO AL BANCO BBVA URUGUAY S.A, LIB. 00099021001 TGN-RECURSOS ORDINARIOS (3987)</t>
  </si>
  <si>
    <t>G05596510004</t>
  </si>
  <si>
    <t>VENTA DE DIVISAS CON TRANSFERENCIA DE FONDOS A SOLICITUD DE MINISTERIO DE LA PRESIDENCIA SEGUN SOLICITUD 3269 REF: DIVISAS USD 5,940.30 TRANSFERENCIA A ROYAL FBO SERVICE S.A POR SERVICIOS PRESTADOS A AERONAVE FAB 001 VIAJE PRESIDENCIAL A LIMA PERU 30 AGOSTO Y 1 SEPTIEMBRE 2017, PAGO A BANCO BBVA PAR LIB. 00099021001 TGN-RECURSOS ORDINARIOS (3987)</t>
  </si>
  <si>
    <t>G05596520004</t>
  </si>
  <si>
    <t>VENTA DE DIVISAS CON TRANSFERENCIA DE FONDOS A SOLICITUD DE MINISTERIO DE LA PRESIDENCIA SEGUN SOLICITUD 3268 REF: DIVISAS USD 7,558.00 TRANSFERENCIA A DASSAULT FALCON JET PAGO ADICIONAL INVOICE 489546 01 DEL REPUESTO PARA MOTOR PARABRISAS AERONAVE FAB 001, BANK OF AMERICA CUENTA 381023401350. LIB. 00099021001 TGN-RECURSOS ORDINARIOS (3987)</t>
  </si>
  <si>
    <t>G05597890001</t>
  </si>
  <si>
    <t>COBRO COSTOS DE PAPELERIA SEGUN TRANSFERENCIA DEL EXTERIOR POR ORDEN DE CONSULADO DE BOLIVIA-JUJUY ARGENTINA REF:RECAUDACION GESTORIA CONSULAR LIB. 00010011102 MIN.RELACIONES EXTERIORES - GESTORIA CONSULAR LEY Nº 3108</t>
  </si>
  <si>
    <t>G05599310001</t>
  </si>
  <si>
    <t>COBRO COSTOS DE PAPELERIA SEGUN TRANSFERENCIA DEL EXTERIOR POR ORDEN DE MINISTRY OF FOREIGN - DENMARK LIB. 00015018003 MIN.GOB.DINAMARCA-PP (EDAJ)-DIGEMIG</t>
  </si>
  <si>
    <t>J03296050001</t>
  </si>
  <si>
    <t>De: 00099024113 Transferencia en cumplimiento al DS N0913 de 15/06/2011 y el Convenio Intergubernativo de Financiamiento UPRE-CIF-IG/176/2015, suscrito entre la UPRE y el GAM Jesus de Machaca, Proyecto Const. Cinco Aulas y Direccion en la Unidad Educativa Chama Comunidad Chama correspondiente a sal</t>
  </si>
  <si>
    <t>J03296060001</t>
  </si>
  <si>
    <t>De: 00099024113 Transferencia en cumplimiento al DS N0913 de 15/06/2011 y el Convenio Intergubernativo de Financiamiento UPRE-CIF-IG/524/2016, suscrito entre la UPRE y el GAM Robore, Proyecto Const. Casa de Gobierno Autonomo Municipal de Robore correspondiente a saldos no ejecutados 2016, segun la U</t>
  </si>
  <si>
    <t>J03296070001</t>
  </si>
  <si>
    <t>De: 00099024113 Transferencia en cumplimiento al DS N0913 de 15/06/2011 y el Convenio Intergubernativo de Financiamiento UPRE-CIF-IG/361/2016, suscrito entre la UPRE y el GAM Salinas de Garci Mendoza, Proyecto Const. Cancha Polifuncional y Tinglado Lipipujio Municipio Salinas de Garci Mendoza corres</t>
  </si>
  <si>
    <t>J03296080001</t>
  </si>
  <si>
    <t>De: 00099024113 Transferencia en cumplimiento al DS N0913 de 15/06/2011 y el Convenio Intergubernativo de Financiamiento UPRE-CIF-IG/360/2016, suscrito entre la UPRE y el GAM Salinas de Garci Mendoza, Proyecto Const. Cancha Polifuncional y Tinglado Rodeo Municipio de Salinas de Garci Mendoza corresp</t>
  </si>
  <si>
    <t>J03296090001</t>
  </si>
  <si>
    <t>De: 00099024113 Transferencia en cumplimiento al DS N0913 de 15/06/2011 y el Convenio Intergubernativo de Financiamiento UPRE-CIF-IG/493/2015, suscrito entre la UPRE y el GAM Salinas de Garci Mendoza, Proyecto Construccion Edificio Gobierno Autonomo Municipal de Salinas de Garci Mendoza correspondie</t>
  </si>
  <si>
    <t>J03296100001</t>
  </si>
  <si>
    <t>De: 00099024113 Transferencia en cumplimiento al DS N0913 de 15/06/2011 y el Convenio Intergubernativo de Financiamiento UPRE-CIF-IG/250/2016, suscrito entre la UPRE y el GAM Pojo, Proyecto Const. 8 Aulas U.E. Telesforo Guevara (Pojo) correspondiente a saldos no ejecutados 2016, segun la UPRE.</t>
  </si>
  <si>
    <t>J03296110001</t>
  </si>
  <si>
    <t>De: 00099024113 Transferencia en cumplimiento al DS N0913 de 15/06/2011 y el Convenio Intergubernativo de Financiamiento UPRE-CIF-IG/220/2016, suscrito entre la UPRE y el GAM Pojo, Proyecto Construccion Mercado Yuthupampa correspondiente a saldos no ejecutados 2016, segun la UPRE.</t>
  </si>
  <si>
    <t>J03296120001</t>
  </si>
  <si>
    <t>De: 00099024113 Transferencia en cumplimiento al DS N0913 de 15/06/2011 y el Convenio Intergubernativo de Financiamiento UPRE-CIF-IG/095/2015, suscrito entre la UPRE y el GAM San Pablo de Lipez, Proyecto Construccion Dos Aulas, Direccion y Banos Unidad Educativa Eduardo Avaroa de Cerrillos correspon</t>
  </si>
  <si>
    <t>J03296130001</t>
  </si>
  <si>
    <t>De: 00099024113 Transferencia en cumplimiento al DS N0913 de 15/06/2011 y el Convenio Intergubernativo de Financiamiento UPRE-CIF-IG/161/2015, suscrito entre la UPRE y el GAM Papel Pampa, Proyecto Construccion de Dos Aulas en la U.E. Pacollo - Pacollo correspondiente a saldos no ejecutados 2016, seg</t>
  </si>
  <si>
    <t>J03296140001</t>
  </si>
  <si>
    <t>De: 00099024113 Transferencia en cumplimiento al DS N0913 de 15/06/2011 y el Convenio Intergubernativo de Financiamiento UPRE-CIF-IG/158/2015, suscrito entre la UPRE y el GAM Papel Pampa, Proyecto Const. de Dos Aulas y Una Direccion en la U.E. Colque Amaya Alta Colque Amaya correspondiente a saldos</t>
  </si>
  <si>
    <t>J03296150001</t>
  </si>
  <si>
    <t>De: 00099024113 Transferencia en cumplimiento al DS N0913 de 15/06/2011 y el Convenio Intergubernativo de Financiamiento UPRE-CIF-IG/160/2015, suscrito entre la UPRE y el GAM Papel Pampa, Proyecto Construccion de Dos Aulas en la U.E. Villa Esperanza - Colqueamaya correspondiente a saldos no ejecutad</t>
  </si>
  <si>
    <t>J03296160001</t>
  </si>
  <si>
    <t>De: 00099024113 Transferencia en cumplimiento al DS N0913 de 15/06/2011 y el Convenio Intergubernativo de Financiamiento UPRE-CIF-IG/159/2015, suscrito entre la UPRE y el GAM Papel Pampa, Proyecto Const. de Dos Aulas y Una Direccion en la U.E. Pacifico Papel Pampa correspondiente a saldos no ejecut</t>
  </si>
  <si>
    <t>J03296170001</t>
  </si>
  <si>
    <t>De: 00099024113 Transferencia en cumplimiento al DS N0913 de 15/06/2011 y el Convenio Interinstitucional de Financiamiento UPRE-CIF-IG 217/2016, suscrito entre la UPRE y el GAM de Chulumani proyecto Construccion Tinglado Polifuncional U.E. Montequilla - Chulumani, correspondiente a saldos no ejecuta</t>
  </si>
  <si>
    <t>J03296180001</t>
  </si>
  <si>
    <t>De: 00099024113 Transferencia en cumplimiento al DS N0913 de 15/06/2011 y el Convenio Intergubernativo de Financiamiento UPRE-CIF-IG 156/2015, suscrito entre la UPRE y el GAM Papel Pampa, Proyecto Construccion de Dos Aulas y Una Direccion en la Unidad Educativa Santos Marca Thola - Mollebamba corres</t>
  </si>
  <si>
    <t>J03296190001</t>
  </si>
  <si>
    <t>De: 00099024113 Transferencia en cumplimiento al DS N0913 de 15/06/2011 y el Convenio Interinstitucional de Financiamiento UPRE-CIF-IG 218/2016, suscrito entre la UPRE y el GAM de Chulumani proyecto Construccion Tinglado Polifuncional U.E. Yarija - Chulumani, correspondiente a saldos no ejecutados g</t>
  </si>
  <si>
    <t>J03296200001</t>
  </si>
  <si>
    <t>De: 00099024113 Transferencia en cumplimiento al DS N0913 de 15/06/2011 y el Convenio Interinstitucional de Financiamiento UPRE-CIF-IG 0137/2016, suscrito entre la UPRE y el GAM de Chulumani proyecto Const. Terminal Mixta Chulumani, correspondiente a saldos no ejecutados gestion 2016, segun la UPRE.</t>
  </si>
  <si>
    <t>J03297140002</t>
  </si>
  <si>
    <t>A:00099021001 TRANSFERENCIA A SOLICITUD DE ENDE CON NOTA CITE: ENDE-DGFN-10/6-17EN CUMPLIMIENTO A LO ESTABLECIDO EN EL PARAGRAFO II, ARTICULO 6 DEL DECRETO SUPREMO 331 DE FECHA 20/09/2017 BONO JUANCITO PINTO</t>
  </si>
  <si>
    <t>Q08924520002</t>
  </si>
  <si>
    <t>NÚMERO DE LIBRETA CUT: 99031009.00 OPERACIÓN T01 TRANSFERENCIA DE FONDOS A LA CUT - TESORO DIRECTO DE BANCO UNION S.A. A CUENTA UNICA DEL TESORO CON NUMERO DE SOLICITUD = 2173577 Y NUMERO CORRELATIVO = 91320004102017418 TRANSFERENCIA POR OPERACIONES DE VENTA BONOS BTX</t>
  </si>
  <si>
    <t>S09000650002</t>
  </si>
  <si>
    <t>||TRANSFERENCIA DE FONDOS S/G. FORMULARIO, CITE' BUN0631/17 DE LA FECHA (HRE-TSO-4924). SALDOS NO EJECUTADOS, PROYECTO "MANEJO INTEGRAL CUENCA CALUYO". A SOLICITUD DEL G.A.D. DE POTOSI; LIBRETA 00099021001; BUN.</t>
  </si>
  <si>
    <t>J03296970001</t>
  </si>
  <si>
    <t>De: 00099024113 Transferencia en cumplimiento al DS N0913 de 15/06/2011 y el Convenio Interinstitucional de Financiamiento UPRE-CIF-IG/425/2015, suscrito entre la UPRE y el GAM Corque proyecto Construccion Tinglado Unidad Educativa San Francisco, correspondiente a saldos no ejecutados gestion 2016,</t>
  </si>
  <si>
    <t>J03296980001</t>
  </si>
  <si>
    <t>De: 00099024113 Transferencia en cumplimiento al DS N0913 de 15/06/2011 y el Convenio Interinstitucional de Financiamiento UPRE-CIF-IG 188/2016, suscrito entre la UPRE y el GAM Tapacari proyecto Construccion Cancha de Futbol Tipo Cesped Sintetico Confital, correspondiente a saldos no ejecutados gest</t>
  </si>
  <si>
    <t>J03296990001</t>
  </si>
  <si>
    <t>De: 00099024113 Transferencia en cumplimiento al DS N0913 de 15/06/2011 y el Convenio Interinstitucional de Financiamiento UPRE-CIF-IG/303/2016, suscrito entre la UPRE y el GAM Tapacari proyecto Const. de Tinglado Internado Tapacari para la Unidad Educativa Sucre, correspondiente a saldos no ejecuta</t>
  </si>
  <si>
    <t>J03297000001</t>
  </si>
  <si>
    <t>De: 00099024113 Transferencia en cumplimiento al DS N0913 de 15/06/2011 y el Convenio Interinstitucional de Financiamiento UPRE-CIF-IG/211/2015, suscrito entre la UPRE y el GAM Calacoto proyecto Construccion Cancha de Cesped Sintetico Calacoto Marka Ulloma, correspondiente a saldos no ejecutados ges</t>
  </si>
  <si>
    <t>J03297010001</t>
  </si>
  <si>
    <t>De: 00099024113 Transferencia en cumplimiento al DS N0913 de 15/06/2011 y el Convenio Interinstitucional de Financiamiento UPRE-CIF-IG/013/2016, suscrito entre la UPRE y el GAM Huarina proyecto Construccion Aulas Unidad Educativa Mcal. Andres de Santa Cruz Huarina, correspondiente a saldos no ejecut</t>
  </si>
  <si>
    <t>S09000390001</t>
  </si>
  <si>
    <t>||COBRO COMISION AVISO DE CARTA DE CREDITO STANDBY BS220.- AVISO ENMIENDA CARTA DE CREDITO STANDBY BS220.- POR 2 Y EMISION CBTE CONTABLE BS50.- REF.: SB-R-2017-21 A FAVOR DE PROMIEL SEGUN NOTA ADJUNTA DE LA FECHA. CGO.LIB.N°00132069201-SEDEM-PROMIEL-FINPRO-CHUQUISACA REF.:CGOS SB-R-2017-21</t>
  </si>
  <si>
    <t>G05601360003</t>
  </si>
  <si>
    <t>PROVISION DE FONDOS A SOLICITUD DE YACIMIENTOS PETROLIFEROS FISCALES BOLIVIANOS SEGUN SOLICITUD YPFB-0282-2017 REF: PAGO SERVICIO DUCTO MENOR LINEA 12 DEL MES DE AGOSTO 2017 A YPFB TRANSPORTE S.A. LIB. 00513012007 YPFB - RECURSOS NACIONALIZACIÓN</t>
  </si>
  <si>
    <t>G05602640003</t>
  </si>
  <si>
    <t>PROVISION DE FONDOS A SOLICITUD DE YACIMIENTOS PETROLIFEROS FISCALES BOLIVIANOS SEGUN SOLICITUD YPFB-0283-2017 REF: PAGO SERVICIO INTERRUPIBLE TRANSPORTE GAS NATURAL MI DUCTO MENOR DE AGOSTO 17 A YPFB CHACO S.A. LIB. 00513012007 YPFB - RECURSOS NACIONALIZACIÓN</t>
  </si>
  <si>
    <t>G05603920003</t>
  </si>
  <si>
    <t>TRANSFERENCIA RECIBIDA DEL EXTERIOR SEGÚN MENSAJES SWIFT Nos. 14239-14238 (REM.EXT.) DE FECHA 04-10-2017 POR DESEMBOLSO DE CAF PRÉSTAMO CFA009646 SOL.DES.N°2 PROG.APOY.PLAN.GES. PUBL/TRF OBI CAF LIB 00099021001 LIBRETA N° 00099021001 (3987) TGN- RECURSOS ORDINARIOS REF.: UTILES DE ESCRITORIO</t>
  </si>
  <si>
    <t>G05605310004</t>
  </si>
  <si>
    <t>VENTA DE DIVISAS A SOLICITUD DE YACIMIENTOS PETROLIFEROS FISCALES BOLIVIANOS SEGUN SOLICITUD 3276 REF: PAGO A YPFB TRANSPORTE SA FACTURAS 131 132 Y 133 POR SERVICIO DE TRANSPORTE POR POLIDUCTOS MES JULIO 2017 SEGUN DOCUMENTACION ADJUNTA LIB. 00513012004 LBP-YPFB-UNICOMERCIAL (4030005415/1-2188907)</t>
  </si>
  <si>
    <t>G05605400001</t>
  </si>
  <si>
    <t>COBRO COSTOS DE PAPELERIA SEGUN TRANSFERENCIA DEL EXTERIOR POR ORDEN DE EMBAJADA DE BOLIVIA TOKYO JAPON LIB. 00010011102 MIN.RELACIONES EXTERIORES - GESTORIA CONSULAR LEY Nº 3108</t>
  </si>
  <si>
    <t>G05605420001</t>
  </si>
  <si>
    <t>COBRO COSTOS DE PAPELERIA SEGUN TRANSFERENCIA DEL EXTERIOR POR ORDEN DE CONSULADO GENL DE BOLIVIA EN HOUSTON REF.: RECAUDACION GESTORIA SEP. 2017 LIB. 00010011102 MIN.RELACIONES EXTERIORES - GESTORIA CONSULAR LEY Nº 3108</t>
  </si>
  <si>
    <t>G05609210004</t>
  </si>
  <si>
    <t>VENTA DE DIVISAS CON TRANSFERENCIA DE FONDOS A SOLICITUD DE MINISTERIO DE RELACIONES EXTERIORES SEGUN SOLICITUD 3277 REF: REMISION DE RECURSOS PARA LA COMPRA DE 5.400 PASAPORTES EN BLANCO A FAVOR DEL CONSULADO DE BOLIVIA EN WASHINGTON - ESTADOS UNIDOS, S/G GM-DGAA-UAD-AL-NI-034/2017 LIB. 00010011102 MIN.RELACIONES EXTERIORES - GESTORIA CONSULAR LEY Nº 3108</t>
  </si>
  <si>
    <t>G05609250004</t>
  </si>
  <si>
    <t>VENTA DE DIVISAS CON TRANSFERENCIA DE FONDOS A SOLICITUD DE YACIMIENTOS PETROLIFEROS FISCALES BOLIVIANOS SEGUN SOLICITUD 3281 REF: PAGO POR EL SERVICIO DE INFORMACION ESPECIALIZADA PLATTS, PERIODO 2017-2018. LIB. 00513022001 YPFB - "OPERACIONES"</t>
  </si>
  <si>
    <t>G05609260005</t>
  </si>
  <si>
    <t>VENTA DE DIVISAS CON TRANSFERENCIA DE FONDOS A SOLICITUD DE MINISTERIO DE RELACIONES EXTERIORES SEGUN SOLICITUD 3280 REF: REMISION DE RECURSOS PARA EL PAGO DE GASTOS DE REPATRIACION A FAVOR DE LOS CONSULADOS EN CACERES Y ANTOFAGASTA, S/G GM-DGAJ-UGJ-NI-1111 Y 1149/2017 LIB. 00010011102 MIN.RELACIONES EXTERIORES - GESTORIA CONSULAR LEY Nº 3108</t>
  </si>
  <si>
    <t>G05609270004</t>
  </si>
  <si>
    <t>VENTA DE DIVISAS CON TRANSFERENCIA DE FONDOS A SOLICITUD DE YACIMIENTOS PETROLIFEROS FISCALES BOLIVIANOS SEGUN SOLICITUD 3282 REF: PAGO POR EL SERVICIO DE INFORMACION ESPECIALIZADA PLATTS, PERIODO 2017-2018. LIB. 00513022001 YPFB - "OPERACIONES"</t>
  </si>
  <si>
    <t>G05609300001</t>
  </si>
  <si>
    <t>COBRO COSTOS DE PAPELERIA SEGUN TRANSFERENCIA DEL EXTERIOR POR ORDEN DE CONSULADO GENERAL DEL ESTADO PLURINACIONAL DE BOLIVIA-NEW YORK LIB. 00010011102 MIN.RELACIONES EXTERIORES - GESTORIA CONSULAR LEY Nº 3108</t>
  </si>
  <si>
    <t>G05610580001</t>
  </si>
  <si>
    <t>COBRO COSTOS DE PAPELERIA SEGUN TRANSFERENCIA DEL EXTERIOR POR ORDEN DE CONSULADO DE BOLIVIA LONDRES GB REF.: GESTORIA CONSULAR SEPTIEMBRE 2017 LIB. 00010011102 MIN.RELACIONES EXTERIORES - GESTORIA CONSULAR LEY Nº 3108</t>
  </si>
  <si>
    <t>G05611970001</t>
  </si>
  <si>
    <t>COBRO COSTOS DE PAPELERIA SEGUN TRANSFERENCIA DEL EXTERIOR POR ORDEN DE CONSULADO DE BOLIVIA VALENCIA-ESPAÑA REF:RECAUDACION CONSULAR LIB. 00010011102 MIN.RELACIONES EXTERIORES - GESTORIA CONSULAR LEY Nº 3108</t>
  </si>
  <si>
    <t>G05612040001</t>
  </si>
  <si>
    <t>COBRO COSTOS DE PAPELERIA SEGUN TRANSFERENCIA DEL EXTERIOR POR ORDEN DE YPF EXPLORACION Y PRODUCCION DE HIDROCARBUROS DE BOLIVIA S.A. LIB. 00513012007 YPFB - RECURSOS NACIONALIZACIÓN</t>
  </si>
  <si>
    <t>G05612060001</t>
  </si>
  <si>
    <t>COBRO COSTOS DE PAPELERIA SEGUN TRANSFERENCIA DEL EXTERIOR POR ORDEN DE CONSULADO GENERAL DEL ESTADO-MIAMI FL REF.: RECAUDACIONES DE GESTORIA CONSULAR SEPTIEMBRE 2017 LIB. 00010011102 MIN.RELACIONES EXTERIORES - GESTORIA CONSULAR LEY Nº 3108</t>
  </si>
  <si>
    <t>J03296520001</t>
  </si>
  <si>
    <t>De: 00099024113 Transferencia en cumplimiento al DS N0913 de 15/06/2011 y el Convenio Intergubernativo de Financiamiento UPRE-CIF-IG/551/2016, suscrito entre la UPRE y la GAD Beni Proyecto Const. Piscina Olimpica Dptal. 18 de Noviembre - Trinidad, correspondiente al pago de la planilla N3, segun la</t>
  </si>
  <si>
    <t>J03296530001</t>
  </si>
  <si>
    <t>De: 00099024113 Transferencia en cumplimiento al DS N0913 de 15/06/2011 y el Convenio Intergubernativo de Financiamiento UPRE-CIF-IG/120/2016, suscrito entre la UPRE y la GAM Santiago de Huari Proyecto Construccion Internado Unidad Educativa Lagunillas Santiago de Huari, correspondiente al pago de</t>
  </si>
  <si>
    <t>J03296540001</t>
  </si>
  <si>
    <t>De: 00099024113 Transferencia en cumplimiento al DS N0913 de 15/06/2011 y el Convenio Intergubernativo de Financiamiento UPRE-CIF-IG/470/2016, suscrito entre la UPRE y la GAM Cobija Proyecto Const. U.E. Tecnico Humanistico Alberto Ovando Candia Barrio 27 de Junio, correspondiente al pago de la plan</t>
  </si>
  <si>
    <t>J03296550001</t>
  </si>
  <si>
    <t>De: 00099024113 Transferencia en cumplimiento al DS N0913 de 15/06/2011 y el Convenio Intergubernativo de Financiamiento UPRE-CIF-IG/418/2015, suscrito entre la UPRE y el GAM Turco, Proyecto Construccion Sala Multiple Unidad Educativa Canada Turco correspondiente a saldos no ejecutados 2016, segun l</t>
  </si>
  <si>
    <t>J03296560001</t>
  </si>
  <si>
    <t>De: 00099024113 Transferencia en cumplimiento al DS N0913 de 15/06/2011 y el Convenio Interinstitucional de Financiamiento UPRE-CIF-IG/451/2016, suscrito entre la UPRE y el GAM San Pedro de Tiquina proyecto Const. Plaza Turistica 23 de Marzo San Pablo de Tiquina, correspondiente a saldos no ejecutad</t>
  </si>
  <si>
    <t>J03296570001</t>
  </si>
  <si>
    <t>De: 00099024113 Transferencia en cumplimiento al DS N0913 de 15/06/2011 y el Convenio Interinstitucional de Financiamiento UPRE-CIF-390/2014, suscrito entre la UPRE y la Universidad amazonica de Pando proyecto Construccion Cancha de Futbol Fase III Graderias Metalicas e Iluminacion Universidad Amazo</t>
  </si>
  <si>
    <t>J03296580001</t>
  </si>
  <si>
    <t>De: 00099024113 Transferencia en cumplimiento al DS N0913 de 15/06/2011 y el Convenio Interinstitucional de Financiamiento UPRE-CIF-IG/499/2016, suscrito entre la UPRE y el GAM de Puerto Villarroel proyecto Construccion Plaza Senda VI, correspondiente a saldos no ejecutados gestion 2016, segun la UP</t>
  </si>
  <si>
    <t>J03296590001</t>
  </si>
  <si>
    <t>De: 00099024113 Transferencia en cumplimiento al DS N0913 de 15/06/2011 y el Convenio Interinstitucional de Financiamiento UPRE-CIF-0849/13, suscrito entre la UPRE y el GAM de Postrervalle proyecto Construccion Hospital de Primer Nivel Postrervalle, correspondiente a saldos no ejecutados gestion 201</t>
  </si>
  <si>
    <t>J03296600001</t>
  </si>
  <si>
    <t>De: 00099024113 Transferencia en cumplimiento al DS N0913 de 15/06/2011 y el Convenio Interinstitucional de Financiamiento UPRE-CIF-IG/035/2016, suscrito entre la UPRE y el GAM de Postrervalle proyecto Construccion Unidad Educativa Juan Sandoval - Mosquera, correspondiente a saldos no ejecutados ges</t>
  </si>
  <si>
    <t>J03296610001</t>
  </si>
  <si>
    <t>De: 00099024113 Transferencia en cumplimiento al DS N0913 de 15/06/2011 y el Convenio Interinstitucional de Financiamiento UPRE-CIF-IG 439/2016, suscrito entre la UPRE y el GAM de Puerto Villarroel proyecto Construccion Puente Vehicular 1 de Mayo, correspondiente a saldos no ejecutados gestion 2016,</t>
  </si>
  <si>
    <t>J03296620001</t>
  </si>
  <si>
    <t>De: 00099024113 Transferencia en cumplimiento al DS N0913 de 15/06/2011 y el Convenio Interinstitucional de Financiamiento UPRE-CIF-IG/245/2016, suscrito entre la UPRE y el GAM de Puerto Villarroel proyecto Const.. Tinglado, Graderias y Bateria de Banos U.E. Vidal Duran, correspondiente a saldos no</t>
  </si>
  <si>
    <t>J03296630001</t>
  </si>
  <si>
    <t>De: 00099024113 Transferencia en cumplimiento al DS N0913 de 15/06/2011 y el Convenio Interinstitucional de Financiamiento UPRE-CIF-149/2015, suscrito entre la UPRE y el GAM Yunchara Proyecto Construccion Comedores Escolares en las Unidades Educativas de Santa Barbara, 15 de Abril, Papachacra, Front</t>
  </si>
  <si>
    <t>J03296640001</t>
  </si>
  <si>
    <t>De: 00099024113 Transferencia en cumplimiento al DS N0913 de 15/06/2011 y el Convenio Intergubernativo de Financiamiento UPRE-CIF-IG/307/2015, suscrito entre la UPRE y la GAM Padcaya Proyecto Construccion Coliseo Polideportivo Canas, correspondiente al pago de la planilla N3, segun la UPRE.</t>
  </si>
  <si>
    <t>J03296650001</t>
  </si>
  <si>
    <t>De: 00099024113 Transferencia en cumplimiento al DS N0913 de 15/06/2011 y el Convenio Intergubernativo de Financiamiento UPRE-CIF-IG/192/2016, suscrito entre la UPRE y la GAM Guaqui Proyecto Construccion Palacio Consistorial Guaqui, correspondiente al pago de la planilla N3, segun la UPRE.</t>
  </si>
  <si>
    <t>J03296660001</t>
  </si>
  <si>
    <t>De: 00099024113 Transferencia en cumplimiento al DS N0913 de 15/06/2011 y el Convenio Intergubernativo de Financiamiento UPRE-CIF-IG/340/2016, suscrito entre la UPRE y la GAM La Asunta Proyecto Const. 15 Aulas y Tinglado U.E. Tecnico Humanistico Alvaro Garcia Linera - Copalani, correspondiente al pa</t>
  </si>
  <si>
    <t>J03296670001</t>
  </si>
  <si>
    <t>De: 00099024113 Transferencia en cumplimiento al DS N0913 de 15/06/2011 y el Convenio Intergubernativo de Financiamiento UPRE-CIF-IG/533/2016, suscrito entre la UPRE y la GAM Yapacani Proyecto Construccion de Estadio Municipal Integracion Bolivia, correspondiente al pago de la planilla N4, segun la</t>
  </si>
  <si>
    <t>J03296680001</t>
  </si>
  <si>
    <t>De: 00099024113 Transferencia en cumplimiento al DS N0913 de 15/06/2011 y el Convenio Interinstitucional de Financiamiento UPRE-CIF-IG/426/2015, suscrito entre la UPRE y el GAM Corque proyecto Construccion Tinglado Unidad Educativa Ancaravi, correspondiente a saldos no ejecutados gestion 2016, segun</t>
  </si>
  <si>
    <t>J03296730001</t>
  </si>
  <si>
    <t>De: 00099024113 Transferencia en cumplimiento al DS N0913 de 15/06/2011 y el Convenio Interinstitucional de Financiamiento UPRE-CIF-IG 460/2016, suscrito entre la UPRE y el GAM de Villa Gualberto Villarroel proyecto Construccion Cancha de Cesped Sintetico Yana Rumi, correspondiente a saldos no ejecu</t>
  </si>
  <si>
    <t>J03296740001</t>
  </si>
  <si>
    <t>De: 00099024113 Transferencia en cumplimiento al DS N0913 de 15/06/2011 y el Convenio Interinstitucional de Financiamiento UPRE-CIF-IG/236/2016, suscrito entre la UPRE y el GAM de Villa Gualberto Villarroel proyecto Const. Tinglado y Graderias Unidad Educativa Duraznillo, correspondiente a saldos no</t>
  </si>
  <si>
    <t>J03296750001</t>
  </si>
  <si>
    <t>De: 00099024113 Transferencia en cumplimiento al DS N0913 de 15/06/2011 y el Convenio Interinstitucional de Financiamiento UPRE-CIF-IG/237/2016, suscrito entre la UPRE y el GAM de Villa Gualberto Villarroel proyecto Const. Tinglado y Graderias Unidad Educativa Rene Panoso Lara Ura Yana Rumy, corres</t>
  </si>
  <si>
    <t>J03297350002</t>
  </si>
  <si>
    <t>A:00373024101 Transferencia de recursos segun informe CITE: MEFP/VTCP/DGPOT/UPCFTGN/INF/N2087/2017. Ref: Transferencia de recursos para gastos de funcionamiento del FDI, Septiembre 2017.</t>
  </si>
  <si>
    <t>J03297360002</t>
  </si>
  <si>
    <t>A:00373024104 TRANSFERENCIA DE RECURSOS SEGUN INFORME MEFP/VTCP/DGPOT/UPCFTGN/INF/N2088/2017. Ref: Transferencia de recursos FDI a favor de las UNIBOL, correspondiente al mes de Septiembre de 2017.</t>
  </si>
  <si>
    <t>Q08925670002</t>
  </si>
  <si>
    <t>NUMERO DE LIBRETA CUT: 00099021001 OPERACIÓN E18 TRANSFERENCIA DEL SISTEMA FINANCIERO POR CUENTA DE TERCEROS A LA CUT PAGO BONO JUANCITO PINTO 2017</t>
  </si>
  <si>
    <t>Q08930370002</t>
  </si>
  <si>
    <t>NÚMERO DE LIBRETA CUT: 99031009.00 OPERACIÓN T01 TRANSFERENCIA DE FONDOS A LA CUT - TESORO DIRECTO DE BANCO UNION S.A. A CUENTA UNICA DEL TESORO CON NUMERO DE SOLICITUD = 2177125 Y NUMERO CORRELATIVO = 91320005102017473 TRANSFERENCIA POR OPERACIONES DE VENTA BONOS BTX</t>
  </si>
  <si>
    <t>Q08931010002</t>
  </si>
  <si>
    <t>NUMERO DE LIBRETA CUT: 00099021001 OPERACIÓN E18 TRANSFERENCIA DEL SISTEMA FINANCIERO POR CUENTA DE TERCEROS A LA CUT SUBSIDIO A LA PERMANENCIA ESCOLAR DENOMINADA BONO JUANCITO PINTO PARA LA GESTION 2017</t>
  </si>
  <si>
    <t>S09001590002</t>
  </si>
  <si>
    <t>'TRANSFERENCIA DE FONDOS DE DPTOS.DE ENCAJE LEGAL DEL SISTEMA FINANCIERO A DPTOS.CTES.DEL SECTOR PUBLICO S/G CITE' BUN.CA/P.CORP/637||2017; DE LA FECHA (HRE-TSO-4937). A SOLICITUD DE ENTEL; LIBRETA 00099021001; CONTRIBUCIÓN BONO JUANCITO PINTO GESTION 2017; BUN.</t>
  </si>
  <si>
    <t>S09001500003</t>
  </si>
  <si>
    <t>||TRANSFERENCIA DE FONDOS S/G. MENSAJES SWIFT NROS. 14292 Y 14288 DE LA FECHA (SECTOR PUBLICO). DEBITO DE LA LIBRETA 00117012001 DGAC, REPOSICION UTILES DE ESCRITORIO.</t>
  </si>
  <si>
    <t>G05615780001</t>
  </si>
  <si>
    <t>COBRO COSTOS DE PAPELERIA POR REGULARIZACION DE TRANSFERENCIA DEL EXTERIOR POR ORDEN DE LLAMA GAS S.A. LIB. 00513062001 YPFB-OPERACIONES PLANTA DE SEPARACION DE LIQUIDOS RIO GRANDE</t>
  </si>
  <si>
    <t>G05617120001</t>
  </si>
  <si>
    <t>COBRO COSTOS DE PAPELERIA POR REGULARIZACION DE TRANSFERENCIA DEL EXTERIOR POR ORDEN DE LIMA GAS S.A. LIB. 00513062001 YPFB-OPERACIONES PLANTA DE SEPARACION DE LIQUIDOS RIO GRANDE</t>
  </si>
  <si>
    <t>G05617150001</t>
  </si>
  <si>
    <t>COBRO COSTOS DE PAPELERIA POR REGULARIZACION DE TRANSFERENCIA DEL EXTERIOR POR ORDEN DE CONSULADO GENERAL DE BOLIVIA LIMA-PERU LIB. 00010011102 MIN.RELACIONES EXTERIORES - GESTORIA CONSULAR LEY Nº 3108</t>
  </si>
  <si>
    <t>G05617210001</t>
  </si>
  <si>
    <t>COBRO COSTOS DE PAPELERIA POR REGULARIZACION DE TRANSFERENCIA DEL EXTERIOR POR ORDEN DE CONSULADO GENERAL DE BOLIVIA EN MURCIA REF.:GESTORIA CONSULAR SEPTIEMBRE/2017 LIB. 00010011102 MIN.RELACIONES EXTERIORES - GESTORIA CONSULAR LEY Nº 3108</t>
  </si>
  <si>
    <t>G05617230001</t>
  </si>
  <si>
    <t>COBRO COSTOS DE PAPELERIA SEGUN TRANSFERENCIA DEL EXTERIOR POR ORDEN DE CONSULADO GENERAL DE BOLIVIA EN PARIS REF.:RECAUDACIONES SEPTIEMBRE 2017 LIB. 00010011102 MIN.RELACIONES EXTERIORES - GESTORIA CONSULAR LEY Nº 3108</t>
  </si>
  <si>
    <t>G05617280001</t>
  </si>
  <si>
    <t>COBRO COSTOS DE PAPELERIA SEGUN TRANSFERENCIA DEL EXTERIOR POR ORDEN DE CONSULADO GENERAL DE BOLIVIA EN MILAN REF.:GESTORIA CONSULAR SEPTIEMBRE 2017 LIB. 00010011102 MIN.RELACIONES EXTERIORES - GESTORIA CONSULAR LEY Nº 3108</t>
  </si>
  <si>
    <t>G05617370001</t>
  </si>
  <si>
    <t>COBRO COSTOS DE PAPELERIA SEGUN TRANSFERENCIA DEL EXTERIOR POR ORDEN DE THE EMBASSY OF BOLIVIA CONSULAR SUECIA REF:GESTORIA CONSULAR SEPTIEMBRE 2017 LIB. 00010011102 MIN.RELACIONES EXTERIORES - GESTORIA CONSULAR LEY Nº 3108</t>
  </si>
  <si>
    <t>G05622170004</t>
  </si>
  <si>
    <t>VENTA DE DIVISAS CON TRANSFERENCIA DE FONDOS A SOLICITUD DE YACIMIENTOS PETROLIFEROS FISCALES BOLIVIANOS SEGUN SOLICITUD 3291 REF: PAGO A SGS CHILE LIMITADA POR SERVICIO TRANSPORTE DE GAS LICUADO DE PETROLEO GLP POR CAMION CISTERNA CORRESPONDIENTE AL MES DE JUNIO DE 2016 MAYOREO SEGUN FACTURA N 791 LIB. 00513012004 LBP-YPFB-UNICOMERCIAL (4030005415/1-2188907)</t>
  </si>
  <si>
    <t>G05622180004</t>
  </si>
  <si>
    <t>VENTA DE DIVISAS CON TRANSFERENCIA DE FONDOS A SOLICITUD DE YACIMIENTOS PETROLIFEROS FISCALES BOLIVIANOS SEGUN SOLICITUD 3290 REF: PAGO A LA EMPRESA S Y P GLOBAL PLATTS POR EL SERVICIO DE INFORMACION ESPECIALIZADA SEGUN ORDEN DE PAGO Y DOCUMENTACIÓN ADJUNTA LIB. 00513012004 LBP-YPFB-UNICOMERCIAL (4030005415/1-2188907)</t>
  </si>
  <si>
    <t>G05622190004</t>
  </si>
  <si>
    <t>VENTA DE DIVISAS CON TRANSFERENCIA DE FONDOS A SOLICITUD DE YACIMIENTOS PETROLIFEROS FISCALES BOLIVIANOS SEGUN SOLICITUD 3289 REF: DECIMO PAGO A BEICIP FRANLAB, POR EL SERVICIO DE CONSULTORIA EN ASESORAMIENTO TECNICO ECONOMICO EN EXPLORACION. LIB. 00513022001 YPFB - "OPERACIONES"</t>
  </si>
  <si>
    <t>G05622280001</t>
  </si>
  <si>
    <t>COBRO COSTOS DE PAPELERIA SEGUN TRANSFERENCIA DEL EXTERIOR POR ORDEN DE VICECONSULADO DEL EST.PLURINACIONAL DE BOLIVIA EN PILAR-ARGENTINA LIB. 00010011102 MIN.RELACIONES EXTERIORES - GESTORIA CONSULAR LEY Nº 3108</t>
  </si>
  <si>
    <t>G05624930001</t>
  </si>
  <si>
    <t>COBRO COSTOS DE PAPELERIA SEGUN TRANSFERENCIA DEL EXTERIOR POR ORDEN DE CONSULADO GENERAL DE BOLIVIA EN SANTIAGO. LIB. 00010011102 MIN.RELACIONES EXTERIORES - GESTORIA CONSULAR LEY Nº 3108</t>
  </si>
  <si>
    <t>G05624950001</t>
  </si>
  <si>
    <t>G05624970001</t>
  </si>
  <si>
    <t>COBRO COSTOS DE PAPELERIA SEGUN TRANSFERENCIA DEL EXTERIOR POR ORDEN DE PERUANA DE COMBUSTIBLE S.A. LIB. 00513062001 YPFB-OPERACIONES PLANTA DE SEPARACION DE LIQUIDOS RIO GRANDE</t>
  </si>
  <si>
    <t>G05624990001</t>
  </si>
  <si>
    <t>COBRO COSTOS DE PAPELERIA SEGUN TRANSFERENCIA DEL EXTERIOR POR ORDEN DE GAS CORONA S.A.E.C.A. LIB. 00513062001 YPFB-OPERACIONES PLANTA DE SEPARACION DE LIQUIDOS RIO GRANDE</t>
  </si>
  <si>
    <t>G05625010003</t>
  </si>
  <si>
    <t>PAGO AL BID PRÉSTAMO 2664/BL-BO VCTO. 05-OCT-2017 SEGÚN NOTA MEFP/VTCP/DGCP/UODP-753/2017 DE FECHA 05/10/2017 POR CUENTA DE TGN , NTI 009892 VALOR 05-OCT-2017 COMISIONES USD 12.808,24 CTA. 3987 CUENTA UNICA DEL TESORO-3987 LIBRETA 00099021001 REF.: COMISIONES BANCARIAS</t>
  </si>
  <si>
    <t>J03297550001</t>
  </si>
  <si>
    <t>De: 00099024113 Transferencia en cumplimiento al DS N0913 de 15/06/2011 y el Convenio Intergubernativo de Financiamiento UPRE-CIF-IG 012/2017, suscrito entre la UPRE y el GAD Oruro, Proyecto Construccion Unidad Educativa Nino Quirquincho Feliz, correspondiente al pago de la planilla N2, segun la UPR</t>
  </si>
  <si>
    <t>J03297560001</t>
  </si>
  <si>
    <t>De: 00099024113 Transferencia en cumplimiento al DS N0913 de 15/06/2011 y el Convenio Intergubernativo de Financiamiento UPRE-CIF-IG/148/2016, suscrito entre la UPRE y el GAM Carangas, Proyecto Implementacion Cancha de Cesped Sintetico Municipio de Carangas, correspondiente al pago de la planilla N3</t>
  </si>
  <si>
    <t>J03297570001</t>
  </si>
  <si>
    <t>De: 00099024113 Transferencia en cumplimiento al DS N0913 de 15/06/2011 y el Convenio Intergubernativo de Financiamiento UPRE-CIF-IG/397/2015, suscrito entre la UPRE y el GAM Todos Santos, Proyecto Construccion de Tinglado Unidad Educativa Eduardo Abaroa Todo Santos, correspondiente al pago de la pl</t>
  </si>
  <si>
    <t>J03297580001</t>
  </si>
  <si>
    <t>De: 00099024113 Transferencia en cumplimiento al DS N0913 de 15/06/2011 y el Convenio Intergubernativo de Financiamiento UPRE-CIF-IG 047/2017, suscrito entre la UPRE y el GAM Yanacachi, Proyecto Construccion Piscina Semi Olimpica Yanacachi, correspondiente al pago de la planilla N4, segun la UPRE.</t>
  </si>
  <si>
    <t>J03297590001</t>
  </si>
  <si>
    <t>De: 00099024113 Transferencia en cumplimiento al DS N0913 de 15/06/2011 y el Convenio Intergubernativo de Financiamiento UPRE-CIF-IG 0153/2016, suscrito entre la UPRE y el GAM Sucre, Proyecto Const. Internado Zona Alto Lajas Tambo D - 3, correspondiente al pago de la planilla N5, segun la UPRE.</t>
  </si>
  <si>
    <t>J03297600001</t>
  </si>
  <si>
    <t>De: 00099024113 Transferencia en cumplimiento al DS N0913 de 15/06/2011 y el Convenio Intergubernativo de Financiamiento UPRE-CIF-IG/466/2015, suscrito entre la UPRE y el GAM Moro Moro, Proyecto Construccion Centro de Salud Moro Moro, correspondiente al pago de la planilla N2 de cierre, segun la UPR</t>
  </si>
  <si>
    <t>G05628720004</t>
  </si>
  <si>
    <t>VENTA DE DIVISAS CON TRANSFERENCIA DE FONDOS A SOLICITUD DE MINISTERIO DE EDUCACION SEGUN SOLICITUD 3288 REF: TRANSFERENCIA PARA ABRAHAM EDUARDO SANTOS TERRAZAS EQUIVALENTES 2.662,16 USD LIB. 00099021001 TGN-RECURSOS ORDINARIOS (3987) POR DIFERENCIAL CAMBIARIO</t>
  </si>
  <si>
    <t>J03298130002</t>
  </si>
  <si>
    <t>A:00099021001 A requerimiento de la Unidad de Administracion e Informacion Salarial (UAIS), con nota interna CITE: MEFP/VTCP/DGPOT/UAIS/N 5594/2017, en la cual solicita la reversion definitiva de las boletas consignadas en el Comprobante de Pago N 18711.</t>
  </si>
  <si>
    <t>J03298140002</t>
  </si>
  <si>
    <t>A:00015021102 A requerimiento de la Unidad de Administracion e Informacion Salarial (UAIS), con nota interna CITE: MEFP/VTCP/DGPOT/UAIS/N 5594/2017, en la cual solicita la reversion definitiva de las boletas, consignadas en el Comprobante de Pago N 18711.</t>
  </si>
  <si>
    <t>J03298150002</t>
  </si>
  <si>
    <t>A:00046057005 A requerimiento de la Unidad de Administracion e Informacion Salarial (UAIS), con nota interna CITE: MEFP/VTCP/DGPOT/UAIS/N 5594/2017, en la cual solicita la reversion definitiva de las boletas consignadas en el Comprobante de Pago N 18711.</t>
  </si>
  <si>
    <t>J03298190002</t>
  </si>
  <si>
    <t>J03298200002</t>
  </si>
  <si>
    <t>Q08936820002</t>
  </si>
  <si>
    <t>NÚMERO DE LIBRETA CUT: 99031009.00 OPERACIÓN T01 TRANSFERENCIA DE FONDOS A LA CUT - TESORO DIRECTO DE BANCO UNION S.A. A CUENTA UNICA DEL TESORO CON NUMERO DE SOLICITUD = 2181352 Y NUMERO CORRELATIVO = 91320006102017560 TRANSFERENCIA POR OPERACIONES DE VENTA BONOS BTX</t>
  </si>
  <si>
    <t>J03298510001</t>
  </si>
  <si>
    <t>De: 00099024113 Transferencia en cumplimiento al DS N0913 de 15/06/2011 y el Convenio Intergubernativo de Financiamiento UPRE-CIF-IG 883/2017, suscrito entre la UPRE y el GAM Portachuelo, Proyecto Const. Cancha Polifuncional, Tinglado y Graderias U.E. Rene Barrientos Ortuno Com. San Juan de Palometi</t>
  </si>
  <si>
    <t>J03298520001</t>
  </si>
  <si>
    <t>De: 00099024113 Transferencia en cumplimiento al DS N0913 de 15/06/2011 y el Convenio Intergubernativo de Financiamiento UPRE-CIF-IG 871/2017, suscrito entre la UPRE y el GAIOC de Charagua Iyambae, Proyecto Const. Tinglado Cancha Polifuncional y Graderia U.E. Enrique Iyambae Comunidad Iyovi - Charag</t>
  </si>
  <si>
    <t>J03298530001</t>
  </si>
  <si>
    <t>De: 00099024113 Transferencia en cumplimiento al DS N0913 de 15/06/2011 y el Convenio Intergubernativo de Financiamiento UPRE-CIF-IG 872/2017, suscrito entre la UPRE y el GAIOC de Charagua Iyambae, Proyecto Const. Tinglado Cancha Polifuncional y Graderia U.E. Guarikusari Aguilera Jose Com. Koopere B</t>
  </si>
  <si>
    <t>J03298540001</t>
  </si>
  <si>
    <t>De: 00099024113 Transferencia en cumplimiento al DS N0913 de 15/06/2011 y el Convenio Intergubernativo de Financiamiento UPRE-CIF-IG 875/2017, suscrito entre la UPRE y el GAIOC de Charagua Iyambae, Proyecto Const. Tinglado Cancha Polifuncional U.E. Parapety Comunidad San Francisco - Charagua corresp</t>
  </si>
  <si>
    <t>J03298550001</t>
  </si>
  <si>
    <t>De: 00099024113 Transferencia en cumplimiento al DS N0913 de 15/06/2011 y el Convenio Intergubernativo de Financiamiento UPRE-CIF-IG 876/2017, suscrito entre la UPRE y el GAIOC de Charagua Iyambae, Proyecto Const. Tinglado Cancha Polifuncional y Graderia U.E. Prof. Elvio Suarez Alba Comunidad Taputa</t>
  </si>
  <si>
    <t>J03298560001</t>
  </si>
  <si>
    <t>De: 00099024113 Transferencia en cumplimiento al DS N0913 de 15/06/2011 y el Convenio Intergubernativo de Financiamiento UPRE-CIF-IG 867/2017, suscrito entre la UPRE y el GAM Santa Rosa del Sara, Proyecto Const. Unidad Educativa Alfredo Vacaflor (Municipio de Santa Rosa del Sara) correspondiente al</t>
  </si>
  <si>
    <t>J03298570001</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</si>
  <si>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Sar</t>
  </si>
  <si>
    <t>J03298580001</t>
  </si>
  <si>
    <t>De: 00099024113 Transferencia en cumplimiento al DS N0913 de 15/06/2011 y el Convenio Intergubernativo de Financiamiento UPRE-CIF-IG 860/2017, suscrito entre la UPRE y el GAM San Matias, Proyecto Const. Bloque de Aulas U.E. Pozones - San Matias correspondiente al pago del 20% de anticipo del monto f</t>
  </si>
  <si>
    <t>J03298590001</t>
  </si>
  <si>
    <t>De: 00099024113 Transferencia en cumplimiento al DS N0913 de 15/06/2011 y el Convenio Intergubernativo de Financiamiento UPRE-CIF-IG 861/2017, suscrito entre la UPRE y el GAM San Matias, Proyecto Const. Bloque de Aulas U.E. Santa Isabel - San Matias correspondiente al pago del 20% de anticipo del mo</t>
  </si>
  <si>
    <t>J03298600001</t>
  </si>
  <si>
    <t>De: 00099024113 Transferencia en cumplimiento al DS N0913 de 15/06/2011 y el Convenio Intergubernativo de Financiamiento UPRE-CIF-IG 862/2017, suscrito entre la UPRE y el GAM San Matias, Proyecto Const. Bloque de Aulas U.E. Tornito - San Matias correspondiente al pago del 20% de anticipo del monto f</t>
  </si>
  <si>
    <t>J03298610001</t>
  </si>
  <si>
    <t>De: 00099024113 Transferencia en cumplimiento al DS N0913 de 15/06/2011 y el Convenio Intergubernativo de Financiamiento UPRE-CIF-IG 859/2017, suscrito entre la UPRE y el GAM San Matias, Proyecto Const. Bloque de Aulas U.E. Natividad Bahia - San Matias correspondiente al pago del 20% de anticipo de</t>
  </si>
  <si>
    <t>J03298620001</t>
  </si>
  <si>
    <t>De: 00099024113 Transferencia en cumplimiento al DS N0913 de 15/06/2011 y el Convenio Intergubernativo de Financiamiento UPRE-CIF-IG 866/2017, suscrito entre la UPRE y el GAM Urubicha, Proyecto Const. Tinglado, Graderias y Cancha Polifuncional U.E Jose Cors Manana Distrito 1 Urubicha correspondiente</t>
  </si>
  <si>
    <t>J03298630001</t>
  </si>
  <si>
    <t>De: 00099024113 Transferencia en cumplimiento al DS N0913 de 15/06/2011 y el Convenio Intergubernativo de Financiamiento UPRE-CIF-IG 864/2017, suscrito entre la UPRE y el GAM Urubicha, Proyecto Cont.3 Aulas, Direccion y Secretaria Para La U.E. 1ro de Abril Comunidad de Cururu correspondiente al pago</t>
  </si>
  <si>
    <t>J03298640001</t>
  </si>
  <si>
    <t>De: 00099024113 Transferencia en cumplimiento al DS N0913 de 15/06/2011 y el Convenio Intergubernativo de Financiamiento UPRE-CIF-IG 865/2017, suscrito entre la UPRE y el GAM Urubicha, Proyecto Const. U.E. Divino Nino Distrito 2 Yaguaru correspondiente al pago del 20% de anticipo del monto financiad</t>
  </si>
  <si>
    <t>J03298650001</t>
  </si>
  <si>
    <t>De: 00099024113 Transferencia en cumplimiento al DS N0913 de 15/06/2011 y el Convenio Intergubernativo de Financiamiento UPRE-CIF-IG 831/2017, suscrito entre la UPRE y el GAM San Rafael, Proyecto Construccion Casa Adulto Mayor San Rafael de Velasco correspondiente al pago del 20% de anticipo del mon</t>
  </si>
  <si>
    <t>J03298660001</t>
  </si>
  <si>
    <t>De: 00099024113 Transferencia en cumplimiento al DS N0913 de 15/06/2011 y el Convenio Intergubernativo de Financiamiento UPRE-CIF-IG 833/2017, suscrito entre la UPRE y el GAM San Rafael, Proyecto Construccion Matadero Municipal de San Rafael de Velasco correspondiente al pago del 20% de anticipo del</t>
  </si>
  <si>
    <t>J03298670001</t>
  </si>
  <si>
    <t>De: 00099024113 Transferencia en cumplimiento al DS N0913 de 15/06/2011 y el Convenio Intergubernativo de Financiamiento UPRE-CIF-IG 785/2017, suscrito entre la UPRE y el GAM Saipina, Proyecto Const. Centro Cultural Saipina correspondiente al pago del 20% de anticipo del monto financiado, segun la U</t>
  </si>
  <si>
    <t>J03298680001</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</si>
  <si>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del 20% de anticip</t>
  </si>
  <si>
    <t>J03298690001</t>
  </si>
  <si>
    <t>De: 00099024113 Transferencia en cumplimiento al DS N0913 de 15/06/2011 y el Convenio Intergubernativo de Financiamiento UPRE-CIF-IG 843/2017, suscrito entre la UPRE y el GAM San Carlos, Proyecto Const. de Aulas U.E. Sagrado Corazon 1 (San Juan) correspondiente al pago del 20% de anticipo del monto</t>
  </si>
  <si>
    <t>J03298700001</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</si>
  <si>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del 2</t>
  </si>
  <si>
    <t>J03298710001</t>
  </si>
  <si>
    <t>De: 00099024113 Transferencia en cumplimiento al DS N0913 de 15/06/2011 y el Convenio Intergubernativo de Financiamiento UPRE-CIF-IG 810/2017, suscrito entre la UPRE y el GAM San Antonio de Lomerio, Proyecto Const. de Aulas en Unidad Educativa San Antonio de Padua Comunidad San Antonio de Lomerio co</t>
  </si>
  <si>
    <t>J03298740001</t>
  </si>
  <si>
    <t>De: 00099024113 Transferencia en cumplimiento al DS N0913 de 15/06/2011 y el Convenio Intergubernativo de Financiamiento UPRE-CIF-IG 809/2017, suscrito entre la UPRE y el GAM San Antonio de Lomerio, Proyecto Construccion de Aulas en la Unidad Educativa Villa Chavez Comunidad Salinas correspondiente</t>
  </si>
  <si>
    <t>J03298750001</t>
  </si>
  <si>
    <t>De: 00099024113 Transferencia en cumplimiento al DS N0913 de 15/06/2011 y el Convenio Intergubernativo de Financiamiento UPRE-CIF-IG 032/2017, suscrito entre la UPRE y la GAM Vinto Proyecto Construccion Internado U.E. Elizardo Perez, correspondiente al pago de la planilla N2, segun la UPRE.</t>
  </si>
  <si>
    <t>J03298760001</t>
  </si>
  <si>
    <t>De: 00099024113 Transferencia en cumplimiento al DS N0913 de 15/06/2011 y el Convenio Intergubernativo de Financiamiento UPRE-CIF-IG 567/2016, suscrito entre la UPRE y la GAM El Puente Proyecto Construccion Unidad Educativa 12 de Abril Septapas Fase III, correspondiente al pago de la planilla N1, s</t>
  </si>
  <si>
    <t>J03298770001</t>
  </si>
  <si>
    <t>De: 00099024113 Transferencia en cumplimiento al DS N0913 de 15/06/2011 y el Convenio Intergubernativo de Financiamiento UPRE-CIF-IG 033/2017, suscrito entre la UPRE y la GAM Vinto Proyecto Construccion Internado U.E. La Llave, correspondiente al pago de la planilla N2, segun la UPRE.</t>
  </si>
  <si>
    <t>J03298780001</t>
  </si>
  <si>
    <t>De: 00099024113 Transferencia en cumplimiento al DS N0913 de 15/06/2011 y el Convenio Intergubernativo de Financiamiento UPRE-CIF-IG/366/2016, suscrito entre la UPRE y la GAM Pailon Proyecto Construccion Modulo Educativo Santa Teresita Secundario, correspondiente al pago de la planilla N7, segun la</t>
  </si>
  <si>
    <t>J03298790001</t>
  </si>
  <si>
    <t>De: 00099024113 Transferencia en cumplimiento al DS N0913 de 15/06/2011 y el Convenio Intergubernativo de Financiamiento UPRE-CIF-IG/393/2015, suscrito entre la UPRE y la GAM Machacamarca Proyecto Construccion Casa Municipal Machacamarca, correspondiente al pago de la planilla N3 de cierre, segun la</t>
  </si>
  <si>
    <t>J03299020001</t>
  </si>
  <si>
    <t>De: 00099024113 Transferencia en cumplimiento al DS N0913 de 15/06/2011 y el Convenio Intergubernativo de Financiamiento UPRE-CIF-IG 884/2017, suscrito entre la UPRE y el GAM Portachuelo, Proyecto Const. Cancha Polifuncional, Tinglado y Graderias U.E. Ponciano Campos Anez Comunidad Manzanillas corre</t>
  </si>
  <si>
    <t>J03299030001</t>
  </si>
  <si>
    <t>De: 00099024113 Transferencia en cumplimiento al DS N0913 de 15/06/2011 y el Convenio Intergubernativo de Financiamiento UPRE-CIF-IG 788/2017, suscrito entre la UPRE y el GAM El Puente, Proyecto Construccion Centro de Salud Integral El Puente, correspondiente al pago del 20% de anticipo del monto fi</t>
  </si>
  <si>
    <t>S09002890003</t>
  </si>
  <si>
    <t>||TRANSFERENCIA DE FONDOS S/G. MENSAJE SWIFT NRO. 14403 DE LA FECHA (SECTOR PUBLICO). DEBITO DE LA LIBRETA 00117012001 DGAC, REPOSICION UTILES DE ESCRITORIO.</t>
  </si>
  <si>
    <t>G05631750001</t>
  </si>
  <si>
    <t>COBRO COSTOS DE PAPELERIA SEGUN TRANSFERENCIA DEL EXTERIOR POR ORDEN DE CONSULADO GENERAL DE BOLIVIA EN GINEBRA-SUIZA. REF.:GESTORIA CONSULAR SEPTIEMBRE LIB. 00010011102 MIN.RELACIONES EXTERIORES - GESTORIA CONSULAR LEY Nº 3108</t>
  </si>
  <si>
    <t>G05631790001</t>
  </si>
  <si>
    <t>COBRO COSTOS DE PAPELERIA POR REGULARIZACION DE TRANSFERENCIA DEL EXTERIOR POR ORDEN DE PETROBRAS PARAGUAY GAS SRL LIB. 00513062001 YPFB-OPERACIONES PLANTA DE SEPARACION DE LIQUIDOS RIO GRANDE</t>
  </si>
  <si>
    <t>G05631810001</t>
  </si>
  <si>
    <t>COBRO COSTOS DE PAPELERIA SEGUN TRANSFERENCIA DEL EXTERIOR POR ORDEN DE CONSULADO DE BOLIVIA EN SEVILLA REF.: RECAUDACION GESTORIA CONSULAR SEPTIEMBRE 2017 LIB. 00010011102 MIN.RELACIONES EXTERIORES - GESTORIA CONSULAR LEY Nº 3108</t>
  </si>
  <si>
    <t>G05631830001</t>
  </si>
  <si>
    <t>COBRO COSTOS DE PAPELERIA SEGUN TRANSFERENCIA DEL EXTERIOR POR ORDEN DE CONSULADO GENERAL DE BOLIVIA LOS ANGELES CA REF.: GESTORIA CONSUALR LIB. 00010011102 MIN.RELACIONES EXTERIORES - GESTORIA CONSULAR LEY Nº 3108</t>
  </si>
  <si>
    <t>G05633890004</t>
  </si>
  <si>
    <t>VENTA DE DIVISAS CON TRANSFERENCIA DE FONDOS A SOLICITUD DE MINISTERIO DE SALUD SEGUN SOLICITUD 3293 REF: PAGO A LA OFICINA SANITARIA PANAMERICANA, POR LA ADQUISICION DE PRUEBAS RAPIDAS PARA PROGRAMA SIDA, CITIBANK, 111 WALL STREET, NEW YORK, NY 10043, CUENTA 3615-9769 SWIFT CITIUS33 ABA 021000089, LIB. 00046024204 MS - 5% ENTES GESTORES PROGRAMAS PREVENC. Y PROYECTOS NALES.</t>
  </si>
  <si>
    <t>G05633900004</t>
  </si>
  <si>
    <t>VENTA DE DIVISAS CON TRANSFERENCIA DE FONDOS A SOLICITUD DE MINISTERIO DE SALUD SEGUN SOLICITUD 3294 REF: PAGO A LA OFICINA SANITARIA PANAMERICANA, POR LA COMPRA DE MEDICAMENTOS ANTITUBERCULOSIS PARA EL PROGRAMA NACIONAL DE TUBERCULOSIS TB, CITIBANK, 111 WALL STREET, NEW YORK, NY 10043, CUENTA 3615 LIB. 00046024204 MS - 5% ENTES GESTORES PROGRAMAS PREVENC. Y PROYECTOS NALES.</t>
  </si>
  <si>
    <t>G05635340001</t>
  </si>
  <si>
    <t>COBRO COSTOS DE PAPELERIA SEGUN TRANSFERENCIA DEL EXTERIOR POR ORDEN DE LLAMA GAS S.A. REF.: PAGO SALDO FT 99 LIB. 00513062001 YPFB-OPERACIONES PLANTA DE SEPARACION DE LIQUIDOS RIO GRANDE</t>
  </si>
  <si>
    <t>J03297900001</t>
  </si>
  <si>
    <t>De: 00099024113 Transferencia en cumplimiento al DS N0913 de 15/06/2011 y el Convenio Intergubernativo de Financiamiento UPRE-CIF-IG 414/2016, suscrito entre la UPRE y el GAM Sacaba, Proyecto Construccion Unidad Educativa Franz Tamayo Nivel Secundario D-Chinata, correspondiente al pago de la planil</t>
  </si>
  <si>
    <t>J03297910001</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</si>
  <si>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</si>
  <si>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J03297920001</t>
  </si>
  <si>
    <t>De: 00099024113 Transferencia en cumplimiento al DS N0913 de 15/06/2011 y el Convenio Intergubernativo de Financiamiento UPRE-CIF-IG 903/2017, suscrito entre la UPRE y el GAM Montero, Proyecto Const. Terrapuerto Municipal de Montero, correspondiente al pago del 20% de anticipo del monto financiado,</t>
  </si>
  <si>
    <t>J03297930001</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</si>
  <si>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N1,</t>
  </si>
  <si>
    <t>J03297940001</t>
  </si>
  <si>
    <t>De: 00099024113 Transferencia en cumplimiento al DS N0913 de 15/06/2011 y el Convenio Intergubernativo de Financiamiento UPRE-CIF-IG/381/2016, suscrito entre la UPRE y el GAM Sacabamba, Proyecto Const. Aulas U.E. Matarani Emilio Grageda, correspondiente al pago de la planilla N3 de cierre, segun la</t>
  </si>
  <si>
    <t>J03297950001</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</si>
  <si>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</si>
  <si>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J03297960001</t>
  </si>
  <si>
    <t>De: 00099024113 Transferencia en cumplimiento al DS N0913 de 15/06/2011 y el Convenio Intergubernativo de Financiamiento UPRE-CIF-IG 507/2016, suscrito entre la UPRE y el GAM Villa Tunari, Proyecto Construccion Tinglado, Graderias y Cancha Multiple U.E. Mariscal Sucre Bajo D-6, correspondiente al pa</t>
  </si>
  <si>
    <t>J03297970001</t>
  </si>
  <si>
    <t>De: 00099024113 Transferencia en cumplimiento al DS N0913 de 15/06/2011 y el Convenio Intergubernativo de Financiamiento UPRE-CIF-IG 409/2016, suscrito entre la UPRE y el GAM Sacaba, Proyecto Construccion Infraestructura Deportiva Pelota Vasca Distrito 3, correspondiente al pago de la planilla N3, s</t>
  </si>
  <si>
    <t>J03297980001</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</si>
  <si>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</si>
  <si>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J03297990001</t>
  </si>
  <si>
    <t>De: 00099024113 Transferencia en cumplimiento al DS N0913 de 15/06/2011 y el Convenio Intergubernativo de Financiamiento UPRE-CIF-IG/239/2016, suscrito entre la UPRE y el GAM Villa Gualberto Villarroel, Proyecto Const. de Graderias y Cancha de Cesped Natural Villa Gualberto Villarroel - Cuchumuela,</t>
  </si>
  <si>
    <t>J03298000001</t>
  </si>
  <si>
    <t>De: 00099024113 Transferencia en cumplimiento al DS N0913 de 15/06/2011 y el Convenio Interinstitucional de Financiamiento UPRE-CIF-1171/2013, suscrito entre la UPRE y el GAM Potosi, Proyecto Construccion Tinglado Villa Magisterio, correspondiente al pago de la planilla N3 de cierre, segun la UPRE.</t>
  </si>
  <si>
    <t>J03298010001</t>
  </si>
  <si>
    <t>De: 00099024113 Transferencia en cumplimiento al DS N0913 de 15/06/2011 y el Convenio Intergubernativo de Financiamiento UPRE-CIF-IG/236/2015, suscrito entre la UPRE y el GAM Loteto, Proyecto Construccion Edificio Municipal Localidad Loreto, correspondiente al pago de la planilla N5 de cierre, segu</t>
  </si>
  <si>
    <t>J03298350001</t>
  </si>
  <si>
    <t>De: 00099024113 Transferencia en cumplimiento al DS N0913 de 15/06/2011 y el Convenio Intergubernativo de Financiamiento UPRE-CIF-IG 789/2017, suscrito entre la UPRE y el GAM Buena Vista, Proyecto Const. Unidad Educativa Andres Ibanez - Buena Vista, correspondiente al pago del 20% de anticipo del mo</t>
  </si>
  <si>
    <t>J03298360001</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</si>
  <si>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</si>
  <si>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J03298370001</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</si>
  <si>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del</t>
  </si>
  <si>
    <t>J03298380001</t>
  </si>
  <si>
    <t>De: 00099024113 Transferencia en cumplimiento al DS N0913 de 15/06/2011 y el Convenio Intergubernativo de Financiamiento UPRE-CIF-IG 848/2017, suscrito entre la UPRE y el GAM Gutierrez, Proyecto Construccion Tinglado Polifuncional Comunidad Los Tajibos, correspondiente al pago del 20% de anticipo de</t>
  </si>
  <si>
    <t>J03298390001</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</si>
  <si>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del 20% de anticipo del</t>
  </si>
  <si>
    <t>J03298400001</t>
  </si>
  <si>
    <t>De: 00099024113 Transferencia en cumplimiento al DS N0913 de 15/06/2011 y el Convenio Intergubernativo de Financiamiento UPRE-CIF-IG 870/2017, suscrito entre la UPRE y el GAM Lagunillas, Proyecto Const. de 4 Aulas U.E. Rafael Julian Comunidad Potrerillos (Los Pozos) correspondiente al pago del 20% d</t>
  </si>
  <si>
    <t>J03298410001</t>
  </si>
  <si>
    <t>De: 00099024113 Transferencia en cumplimiento al DS N0913 de 15/06/2011 y el Convenio Intergubernativo de Financiamiento UPRE-CIF-IG 869/2017, suscrito entre la UPRE y el GAM Lagunillas, Proyecto Const. Pavimento Rigido Zona Urbana (Lagunilla)correspondiente al pago del 20% de anticipo del monto fin</t>
  </si>
  <si>
    <t>J03298420001</t>
  </si>
  <si>
    <t>De: 00099024113 Transferencia en cumplimiento al DS N0913 de 15/06/2011 y el Convenio Intergubernativo de Financiamiento UPRE-CIF-IG 823/2017, suscrito entre la UPRE y el GAM Moro Moro, Proyecto Construccion Matadero Municipal Moro Moro correspondiente al pago del 20% de anticipo del monto financiad</t>
  </si>
  <si>
    <t>J03298430001</t>
  </si>
  <si>
    <t>De: 00099024113 Transferencia en cumplimiento al DS N0913 de 15/06/2011 y el Convenio Intergubernativo de Financiamiento UPRE-CIF-IG 821/2017, suscrito entre la UPRE y el GAM Moro Moro, Proyecto Construccion Tinglado y Cancha Polifuncional U.E. Buena Vista correspondiente al pago del 20% de anticipo</t>
  </si>
  <si>
    <t>J03298440001</t>
  </si>
  <si>
    <t>De: 00099024113 Transferencia en cumplimiento al DS N0913 de 15/06/2011 y el Convenio Intergubernativo de Financiamiento UPRE-CIF-IG 822/2017, suscrito entre la UPRE y el GAM Moro Moro, Proyecto Construccion Tinglado Y Cancha Polifuncional U.E. Chanara correspondiente al pago del 20% de anticipo del</t>
  </si>
  <si>
    <t>J03298450001</t>
  </si>
  <si>
    <t>De: 00099024113 Transferencia en cumplimiento al DS N0913 de 15/06/2011 y el Convenio Intergubernativo de Financiamiento UPRE-CIF-IG 807/2017, suscrito entre la UPRE y el GAM Pailon, Proyecto Const. Unidad Educativa Emilio Sulzer Salinas Comunidad Pozo del Tigre correspondiente al pago del 20% de an</t>
  </si>
  <si>
    <t>J03298460001</t>
  </si>
  <si>
    <t>De: 00099024113 Transferencia en cumplimiento al DS N0913 de 15/06/2011 y el Convenio Intergubernativo de Financiamiento UPRE-CIF-IG 880/2017, suscrito entre la UPRE y el GAM Porongo (Ayacucho), Proyecto Const. de Tinglado Y Graderia en la U.E. Pozo Colorado- Comunidad Pozo Colorado correspondiente</t>
  </si>
  <si>
    <t>J03298470001</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</si>
  <si>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del 20</t>
  </si>
  <si>
    <t>J03298480001</t>
  </si>
  <si>
    <t>De: 00099024113 Transferencia en cumplimiento al DS N0913 de 15/06/2011 y el Convenio Intergubernativo de Financiamiento UPRE-CIF-IG 878/2017, suscrito entre la UPRE y el GAM Porongo (Ayacucho), Proyecto Const. de Tinglado y Graderia en la Comunidad La Perdiz correspondiente al pago del 20% de antic</t>
  </si>
  <si>
    <t>J03298490001</t>
  </si>
  <si>
    <t>De: 00099024113 Transferencia en cumplimiento al DS N0913 de 15/06/2011 y el Convenio Intergubernativo de Financiamiento UPRE-CIF-IG 881/2017, suscrito entre la UPRE y el GAM Porongo (Ayacucho), Proyecto Const. de Tinglado y Graderia en la U.E. Nueva Palestina - Comunidad Nueva Palestina correspondi</t>
  </si>
  <si>
    <t>J03298500001</t>
  </si>
  <si>
    <t>De: 00099024113 Transferencia en cumplimiento al DS N0913 de 15/06/2011 y el Convenio Intergubernativo de Financiamiento UPRE-CIF-IG 882/2017, suscrito entre la UPRE y el GAM Portachuelo, Proyecto Const. Centro de Educacion Especial Fatima Mendez Ribera Portachuelo correspondiente al pago del 20% de</t>
  </si>
  <si>
    <t>S09003160002</t>
  </si>
  <si>
    <t>||TRANSFERENCIA A LA CUENTA UNICA DEL TESORO IMPORTE RETENIDO A WALTER ABRAHAM PEREZ ALANDIA POR REMUNERACION MAXIMA CORRESP. AL MES DE SEPTIEMBRE/2017 - LIBRETA N° 00990201001, SEGUN COMUNICACION INTERNA BCB-DIR-CI-2017-142 DE 06/10/2017, DOC. ADJ. Y ROC N° 1283/2017 TRANSFERENCIA POR REMUNERACION MAXIMA - WALTER PEREZ ALANDIA - SEPTIEMBR/2017 LIBRETA N° 00990201001</t>
  </si>
  <si>
    <t>J03299690001</t>
  </si>
  <si>
    <t>De: 00099024113 Transferencia en cumplimiento al DS N0913 de 15/06/2011 y el Convenio Intergubernativo de Financiamiento UPRE-CIF-IG 840/2017, suscrito entre la UPRE y el GAM Pucara, Proyecto Const. Centro de Salud Comunidad Huertas en el Municipio de Pucara correspondiente al pago del 20% de antici</t>
  </si>
  <si>
    <t>J03299700001</t>
  </si>
  <si>
    <t>De: 00099024113 Transferencia en cumplimiento al DS N0913 de 15/06/2011 y el Convenio Intergubernativo de Financiamiento UPRE-CIF-IG 841/2017, suscrito entre la UPRE y el GAM Pucara, Proyecto Const. Centro de Salud Comunidad Loma Larga en el Municipio Pucara correspondiente al pago del 20% de antici</t>
  </si>
  <si>
    <t>J03299710001</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</si>
  <si>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t>
  </si>
  <si>
    <t>J03299720001</t>
  </si>
  <si>
    <t>De: 00099024113 Transferencia en cumplimiento al DS N0913 de 15/06/2011 y el Convenio Intergubernativo de Financiamiento UPRE-CIF-IG 852/2017, suscrito entre la UPRE y el GAM Quirusillas , Proyecto Construccion Cancha Polifuncional con Graderias y Tinglado Unidad Educativa Juana Azurduy de Padilla -</t>
  </si>
  <si>
    <t>J03299730001</t>
  </si>
  <si>
    <t>De: 00099024113 Transferencia en cumplimiento al DS N0913 de 15/06/2011 y el Convenio Intergubernativo de Financiamiento UPRE-CIF-IG 850/2017, suscrito entre la UPRE y el GAM Quirusillas , Proyecto Construccion Cancha Polifuncional con Graderias y Tinglado Comunidad Hierba Buena Civil correspondient</t>
  </si>
  <si>
    <t>J03299740001</t>
  </si>
  <si>
    <t>De: 00099024113 Transferencia en cumplimiento al DS N0913 de 15/06/2011 y el Convenio Intergubernativo de Financiamiento UPRE-CIF-IG 851/2017, suscrito entre la UPRE y el GAM Quirusillas , Proyecto Construccion Cancha Polifuncional con Graderias y Tinglado Comunidad San Luis correspondiente al pago</t>
  </si>
  <si>
    <t>J03299750001</t>
  </si>
  <si>
    <t>De: 00099024113 Transferencia en cumplimiento al DS N0913 de 15/06/2011 y el Convenio Intergubernativo de Financiamiento UPRE-CIF-IG 853/2017, suscrito entre la UPRE y el GAM Quirusillas , Proyecto Construccion Tinglado con Graderias Comunidad Rio Abajo correspondiente al pago del 20% de anticipo de</t>
  </si>
  <si>
    <t>J03299760001</t>
  </si>
  <si>
    <t>De: 00099024113 Transferencia en cumplimiento al DS N0913 de 15/06/2011 y el Convenio Intergubernativo de Financiamiento UPRE-CIF-IG 817/2017, suscrito entre la UPRE y el GAM Samaipata, Proyecto Construccion Tinglado y Cancha Polifuncional U.E. Santiago del Valle - Samaipata correspondiente al pago</t>
  </si>
  <si>
    <t>J03299770001</t>
  </si>
  <si>
    <t>De: 00099024113 Transferencia en cumplimiento al DS N0913 de 15/06/2011 y el Convenio Intergubernativo de Financiamiento UPRE-CIF-IG 815/2017, suscrito entre la UPRE y el GAM Samaipata, Proyecto Construccion Tinglado y Cancha Polifuncional U.E. Bernardino Pena Vidal - Samaipata correspondiente al pa</t>
  </si>
  <si>
    <t>J03299780001</t>
  </si>
  <si>
    <t>De: 00099024113 Transferencia en cumplimiento al DS N0913 de 15/06/2011 y el Convenio Intergubernativo de Financiamiento UPRE-CIF-IG 818/2017, suscrito entre la UPRE y el GAM Samaipata, Proyecto Construccion Tinglado y Graderia Polifuncional U.E. Enrique Stemberg - Samaipata correspondiente al pago</t>
  </si>
  <si>
    <t>J03299790001</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</si>
  <si>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de</t>
  </si>
  <si>
    <t>J03299800001</t>
  </si>
  <si>
    <t>De: 00099024113 Transferencia en cumplimiento al DS N0913 de 15/06/2011 y el Convenio Intergubernativo de Financiamiento UPRE-CIF-IG 811/2017, suscrito entre la UPRE y el GAM San Antonio de Lomerio, Proyecto Const. Tinglado con Graderia en la Unidad Educativa Suiza Comunidad San Lorenzo correspondie</t>
  </si>
  <si>
    <t>J03299810001</t>
  </si>
  <si>
    <t>De: 00099024113 Transferencia en cumplimiento al DS N0913 de 15/06/2011 y el Convenio Intergubernativo de Financiamiento UPRE-CIF-IG 895/2017, suscrito entre la UPRE y el GAM Postrer Valle, Proyecto Const. Pavimento Articulado en Calles de Postrervalle correspondiente al pago del 20% de anticipo del</t>
  </si>
  <si>
    <t>J03299820001</t>
  </si>
  <si>
    <t>De: 00099024113 Transferencia en cumplimiento al DS N0913 de 15/06/2011 y el Convenio Intergubernativo de Financiamiento UPRE-CIF-IG 825/2017, suscrito entre la UPRE y el GAM Pampa Grande, Proyecto Const. U.E. Celso Quiroz En Comunidad Agua Clara correspondiente al pago del 20% de anticipo del monto</t>
  </si>
  <si>
    <t>J03299830001</t>
  </si>
  <si>
    <t>De: 00099024113 Transferencia en cumplimiento al DS N0913 de 15/06/2011 y el Convenio Intergubernativo de Financiamiento UPRE-CIF-IG 808/2017, suscrito entre la UPRE y el GAM Pailon, Proyecto Const. Tinglado y Graderia Barrio Residencial Norte correspondiente al pago del 20% de anticipo del monto fi</t>
  </si>
  <si>
    <t>J03299840001</t>
  </si>
  <si>
    <t>De: 00099024113 Transferencia en cumplimiento al DS N0913 de 15/06/2011 y el Convenio Intergubernativo de Financiamiento UPRE-CIF-IG 887/2017, suscrito entre la UPRE y el GAM Okinawa Uno, Proyecto Const. Guarderia Divino Nino Okinawa Uno correspondiente al pago del 20% de anticipo del monto financia</t>
  </si>
  <si>
    <t>J03299850001</t>
  </si>
  <si>
    <t>De: 00099024113 Transferencia en cumplimiento al DS N0913 de 15/06/2011 y el Convenio Intergubernativo de Financiamiento UPRE-CIF-IG 890/2017, suscrito entre la UPRE y el GAM Okinawa Uno, Proyecto Const. Cancha Polifuncional Tinglado y Graderia U.E. Modelo Okinawa - Okinawa Uno correspondiente al pa</t>
  </si>
  <si>
    <t>J03299860001</t>
  </si>
  <si>
    <t>De: 00099024113 Transferencia en cumplimiento al DS N0913 de 15/06/2011 y el Convenio Intergubernativo de Financiamiento UPRE-CIF-IG 889/2017, suscrito entre la UPRE y el GAM Okinawa Uno, Proyecto Const. Tinglado y Graderia U.E. San Miguel - Comunidad San Miguel correspondiente al pago del 20% de an</t>
  </si>
  <si>
    <t>J03299870001</t>
  </si>
  <si>
    <t>De: 00099024113 Transferencia en cumplimiento al DS N0913 de 15/06/2011 y el Convenio Intergubernativo de Financiamiento UPRE-CIF-IG 888/2017, suscrito entre la UPRE y el GAM Okinawa Uno, Proyecto Const. Tinglado y Graderia U.E. Virgen de Guadalupe - Comunidad Virgen de Guadalupe correspondiente al</t>
  </si>
  <si>
    <t>J03299880001</t>
  </si>
  <si>
    <t>De: 00099024113 Transferencia en cumplimiento al DS N0913 de 15/06/2011 y el Convenio Intergubernativo de Financiamiento UPRE-CIF-IG 820/2017, suscrito entre la UPRE y el GAM Mairana, Proyecto Const. Tinglado y Graderia U.E. Mariscal Sucre - Mairana correspondiente al pago del 20% de anticipo del mo</t>
  </si>
  <si>
    <t>J03299890001</t>
  </si>
  <si>
    <t>De: 00099024113 Transferencia en cumplimiento al DS N0913 de 15/06/2011 y el Convenio Intergubernativo de Financiamiento UPRE-CIF-IG 893/2017, suscrito entre la UPRE y el GAM Mairana, Proyecto Const. Unidad Educativa Ines Pena Cortez - Mairana correspondiente al pago del 20% de anticipo del monto fi</t>
  </si>
  <si>
    <t>J03299900001</t>
  </si>
  <si>
    <t>De: 00099024113 Transferencia en cumplimiento al DS N0913 de 15/06/2011 y el Convenio Intergubernativo de Financiamiento UPRE-CIF-IG 801/2017, suscrito entre la UPRE y el GAM General Agustin Saavedra, Proyecto Const. Unidad Educativa Felipe Sanchez Cespedes Comunidad 12 de Octubre (Gral. Saavedra) c</t>
  </si>
  <si>
    <t>J03299910001</t>
  </si>
  <si>
    <t>De: 00099024113 Transferencia en cumplimiento al DS N0913 de 15/06/2011 y el Convenio Intergubernativo de Financiamiento UPRE-CIF-IG 802/2017, suscrito entre la UPRE y el GAM General Agustin Saavedra, Proyecto Const. Unidad Educativa Mariscal Sucre Comunidad Mariscal Sucre (Gral. Saavedra) correspon</t>
  </si>
  <si>
    <t>J03299920001</t>
  </si>
  <si>
    <t>De: 00099024113 Transferencia en cumplimiento al DS N0913 de 15/06/2011 y el Convenio Intergubernativo de Financiamiento UPRE-CIF-IG 793/2017, suscrito entre la UPRE y el GAM Fernandez Alonso, Proyecto Const. Unidad Educativa 15 de Agosto Comunidad Aguahi D-4 correspondiente al pago del 20% de antic</t>
  </si>
  <si>
    <t>J03299930001</t>
  </si>
  <si>
    <t>De: 00099024113 Transferencia en cumplimiento al DS N0913 de 15/06/2011 y el Convenio Intergubernativo de Financiamiento UPRE-CIF-IG 812/2017, suscrito entre la UPRE y el GAM Trigal, Proyecto Construccion Pavimento Articulado en Calles Principales Municipio Trigal correspondiente al pago del 20% de</t>
  </si>
  <si>
    <t>G05643700004</t>
  </si>
  <si>
    <t>VENTA DE DIVISAS A SOLICITUD DE YACIMIENTOS PETROLIFEROS FISCALES BOLIVIANOS SEGUN SOLICITUD 3309 REF: PAGO A EMPRESA SAMSUNG ENGINEERING CO. LTD. CERTIFICADO 2, FACTURA ONSHORE 55, MES DE MARZO-2017, QUINTA ADENDA AL CONTRATO DLG-0304 - ETAPA OPERACION Y MANTENIMIENTO - OMA. LIB. 00513052001 YPFB_GERENCIA NACIONAL DE PLANTAS DE SEPARACIÓN</t>
  </si>
  <si>
    <t>G05648300001</t>
  </si>
  <si>
    <t>COBRO COSTOS DE PAPELERIA POR REGULARIZACION DE TRANSFERENCIA DEL EXTERIOR POR ORDEN DE CONSULADO DEL ESTADO PLURINACIONAL COMODORO RIVADAVIA ARGENTINA LIB. 00010011102 MIN.RELACIONES EXTERIORES - GESTORIA CONSULAR LEY Nº 3108</t>
  </si>
  <si>
    <t>J03299220001</t>
  </si>
  <si>
    <t>De: 00099024113 Transferencia en cumplimiento al DS N0913 de 15/06/2011 y el Convenio Intergubernativo de Financiamiento UPRE-CIF-IG 898/2017, suscrito entre la UPRE y el GAM Concepcion, Proyecto Const. Bloque de Aulas, Administracion, Sala de Computo U.E. Mons. Antonio Eduardo Bosl - Concepcion, co</t>
  </si>
  <si>
    <t>J03299230001</t>
  </si>
  <si>
    <t>De: 00099024113 Transferencia en cumplimiento al DS N0913 de 15/06/2011 y el Convenio Intergubernativo de Financiamiento UPRE-CIF-IG/392/2015, suscrito entre la UPRE y la GAM Machacamarca Proyecto Construccion Tinglado Unidad Educativa Aco Aco Florida (Machacamarca), correspondiente al pago de la pl</t>
  </si>
  <si>
    <t>J03299240001</t>
  </si>
  <si>
    <t>De: 00099024113 Transferencia en cumplimiento al DS N0913 de 15/06/2011 y el Convenio Intergubernativo de Financiamiento UPRE-CIF-IG 0178/2016, suscrito entre la UPRE y la GAM Camargo Proyecto Const. Unidad Educativa 25 de Mayo -Camargo, correspondiente al pago de la planilla N7, segun la UPRE.</t>
  </si>
  <si>
    <t>J03299250001</t>
  </si>
  <si>
    <t>De: 00099024113 Transferencia en cumplimiento al DS N0913 de 15/06/2011 y el Convenio Intergubernativo de Financiamiento UPRE-CIF-IG 803/2017, suscrito entre la UPRE y el GAM San Javier, Proyecto Const. Tinglado y Graderias U.E. Las Abras Comunidad Las Abras, correspondiente al pago del 20% de anti</t>
  </si>
  <si>
    <t>J03299260001</t>
  </si>
  <si>
    <t>De: 00099024113 Transferencia en cumplimiento al DS N0913 de 15/06/2011 y el Convenio Intergubernativo de Financiamiento UPRE-CIF-IG 806/2017, suscrito entre la UPRE y el GAM San Javier, Proyecto Const. Tinglado y Graderias U.E. La Senda Comunidad La Senda, correspondiente al pago del 20% de antici</t>
  </si>
  <si>
    <t>J03299270001</t>
  </si>
  <si>
    <t>De: 00099024113 Transferencia en cumplimiento al DS N0913 de 15/06/2011 y el Convenio Intergubernativo de Financiamiento UPRE-CIF-IG 804/2017, suscrito entre la UPRE y el GAM San Javier, Proyecto Const. Tinglado y Graderias U.E. Cachuela Espana Comunidad Cachuela Espana, correspondiente al pago del</t>
  </si>
  <si>
    <t>J03299280001</t>
  </si>
  <si>
    <t>De: 00099024113 Transferencia en cumplimiento al DS N0913 de 15/06/2011 y el Convenio Intergubernativo de Financiamiento UPRE-CIF-IG 805/2017, suscrito entre la UPRE y el GAM San Javier, Proyecto Const. Tinglado, Cancha Polifuncional y Graderias U.E. Guillermo Anez Area Urbana San Javier, correspon</t>
  </si>
  <si>
    <t>J03299290001</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</si>
  <si>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N4 de cierre, segu</t>
  </si>
  <si>
    <t>J03299300001</t>
  </si>
  <si>
    <t>De: 00099024113 Transferencia en cumplimiento al DS N0913 de 15/06/2011 y el Convenio Intergubernativo de Financiamiento UPRE-CIF-IG/411/2015, suscrito entre la UPRE y la GAM Eucaliptus Proyecto Construccion Aulas U.E. Amachuma, correspondiente al pago de la planilla N4 de cierre, segun la UPRE.</t>
  </si>
  <si>
    <t>J03299310001</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</si>
  <si>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planil</t>
  </si>
  <si>
    <t>J03299320001</t>
  </si>
  <si>
    <t>De: 00099024113 Transferencia en cumplimiento al DS N0913 de 15/06/2011 y el Convenio Intergubernativo de Financiamiento UPRE-CIF-IG/132/2015, suscrito entre la UPRE y la GAM Calamarca Proyecto Construccion Palacio Consistorial Calamarca correspondiente al pago de la planilla N4 de cierre, segun la</t>
  </si>
  <si>
    <t>J03299330001</t>
  </si>
  <si>
    <t>De: 00099024113 Transferencia en cumplimiento al DS N0913 de 15/06/2011 y el Convenio Intergubernativo de Financiamiento UPRE-CIF-IG 891/2017, suscrito entre la UPRE y el GAM Colpa Belgica, Proyecto Const. de Tinglado Con Graderias y 2 Aulas U.E. Orlando Rivero Vargas Comunidad El Cedro correspondie</t>
  </si>
  <si>
    <t>J03299340001</t>
  </si>
  <si>
    <t>De: 00099024113 Transferencia en cumplimiento al DS N0913 de 15/06/2011 y el Convenio Intergubernativo de Financiamiento UPRE-CIF-IG 892/2017, suscrito entre la UPRE y el GAM Colpa Belgica, Proyecto Const. Cancha Polifuncional con Tinglado, Bateria de Banos y 2 Aulas Comunidad de Vallecito Burapucu</t>
  </si>
  <si>
    <t>J03299350001</t>
  </si>
  <si>
    <t>De: 00099024113 Transferencia en cumplimiento al DS N0913 de 15/06/2011 y el Convenio Intergubernativo de Financiamiento UPRE-CIF-IG 886/2017, suscrito entre la UPRE y el GAM Colpa Belgica, Proyecto Ampl. Centro de Salud San Silvestre Colpa Belgica correspondiente al pago del 20% de anticipo del mon</t>
  </si>
  <si>
    <t>J03299360001</t>
  </si>
  <si>
    <t>De: 00099024113 Transferencia en cumplimiento al DS N0913 de 15/06/2011 y el Convenio Intergubernativo de Financiamiento UPRE-CIF-IG 897/2017, suscrito entre la UPRE y el GAM Concepcion, Proyecto Const. Ampliacion Hospital Cesar Banzer (Area Maternidad) - Concepcion correspondiente al pago del 20% d</t>
  </si>
  <si>
    <t>J03299370001</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</si>
  <si>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co</t>
  </si>
  <si>
    <t>J03299380001</t>
  </si>
  <si>
    <t>De: 00099024113 Transferencia en cumplimiento al DS N0913 de 15/06/2011 y el Convenio Intergubernativo de Financiamiento UPRE-CIF-IG 774/2017, suscrito entre la UPRE y el GAM Cabezas, Proyecto Const. Ampliacion Hospital Fray Francisco del Pilar Cabezas correspondiente al pago del 20% de anticipo del</t>
  </si>
  <si>
    <t>J03299390001</t>
  </si>
  <si>
    <t>De: 00099024113 Transferencia en cumplimiento al DS N0913 de 15/06/2011 y el Convenio Intergubernativo de Financiamiento UPRE-CIF-IG 775/2017, suscrito entre la UPRE y el GAM Boyuibe, Proyecto Const. Aulas, Cocina-Comedor, Adm. y Baterias de Banos U.E. Tcnl. Rafael Pabon Municipio de Boyuibe corresp</t>
  </si>
  <si>
    <t>J03299400001</t>
  </si>
  <si>
    <t>De: 00099024113 Transferencia en cumplimiento al DS N0913 de 15/06/2011 y el Convenio Intergubernativo de Financiamiento UPRE-CIF-IG 780/2017, suscrito entre la UPRE y el GAM Ascencion de Guarayos, Proyecto Const. Aulas y Banos Unidad Educativa 27 de Mayo Guarayos correspondiente al pago del 20% de</t>
  </si>
  <si>
    <t>J03299410001</t>
  </si>
  <si>
    <t>De: 00099024113 Transferencia en cumplimiento al DS N0913 de 15/06/2011 y el Convenio Intergubernativo de Financiamiento UPRE-CIF-IG 782/2017, suscrito entre la UPRE y el GAM Ascencion de Guarayos, Proyecto Const. Aulas Unidad Educativa Esteban Gebhard Guarayos correspondiente al pago del 20% de ant</t>
  </si>
  <si>
    <t>J03299420001</t>
  </si>
  <si>
    <t>De: 00099024113 Transferencia en cumplimiento al DS N0913 de 15/06/2011 y el Convenio Intergubernativo de Financiamiento UPRE-CIF-IG 781/2017, suscrito entre la UPRE y el GAM Ascencion de Guarayos, Proyecto Const. Centro de Salud Santa Rosa 2 Guarayos correspondiente al pago del 20% de anticipo del</t>
  </si>
  <si>
    <t>J03300660002</t>
  </si>
  <si>
    <t>A:00099021001 Transferencia que realizamos a solicitud de la Empresa Metalurgica Vinto mediante nota CITE: EMV GG 0334/2017 en aplicacion al D.S. 3331 Bono Juancito Pinto Gestion 2017</t>
  </si>
  <si>
    <t>Q08943710002</t>
  </si>
  <si>
    <t>NUMERO DE LIBRETA CUT: 00580012001 OPERACIÓN E18 TRANSFERENCIA DEL SISTEMA FINANCIERO POR CUENTA DE TERCEROS A LA CUT A SOLICITUD DEL MINISTERIO DE ECONOMIA Y FINANZAS PUBLICAS POR MALA APROPIACION POR PARTE DE DEPOSITOS ADUANEROS DE BOLIVIA</t>
  </si>
  <si>
    <t>Q08943720002</t>
  </si>
  <si>
    <t>NUMERO DE LIBRETA CUT: 00099021001 OPERACIÓN E18 TRANSFERENCIA DEL SISTEMA FINANCIERO POR CUENTA DE TERCEROS A LA CUT A SOLICITUD DEL MINISTERIO DE ECONOMIA Y FINANZAS PUBLICAS POR MALA APROPIACION POR PARTE DEL MINISTERIO DE RELACIONES EXTERIORES</t>
  </si>
  <si>
    <t>Q08943740002</t>
  </si>
  <si>
    <t>Q08946200002</t>
  </si>
  <si>
    <t>NÚMERO DE LIBRETA CUT: 99031009.00 OPERACIÓN T01 TRANSFERENCIA DE FONDOS A LA CUT - TESORO DIRECTO DE BANCO UNION S.A. A CUENTA UNICA DEL TESORO CON NUMERO DE SOLICITUD = 2189081 Y NUMERO CORRELATIVO = 91320010102017685 TRANSFERENCIA POR OPERACIONES DE VENTA BONOS BTX</t>
  </si>
  <si>
    <t>S09004360002</t>
  </si>
  <si>
    <t>||TRANSFERENCIA DE FONDOS A LA CUT LIBRETA N° 00574019202 DE LA EMPRESA SEDEM  PARA LACTEOSBOL IMPLEMENTACIÓN DE UNA PLANTA PROCESADORA DE LÁCTEOS EN EL DEPARTAMENTO DEL BENI POR CONCEPTO DE SEXTO DESEMBOLSO SEGÚN NOTA CITE: BDP/GOP/CART/3939/2017 DE 05/10/17 LIBRETA N°00574019202 EMPRESA SEDEMPARA LACTEOSBOL IMPLEMENTACIÓN PLANTA PROCESADORA LACTEOS BENI"</t>
  </si>
  <si>
    <t>S09004400002</t>
  </si>
  <si>
    <t>||TRANSFERENCIA DE FONDOS A LA CUT LIBRETA N° 00574019202 DE LA EMPRESA SEDEM  PARA LACTEOSBOL IMPLEMENTACIÓN DE UNA PLANTA PROCESADORA DE LÁCTEOS EN EL DEPARTAMENTO DEL BENI POR CONCEPTO DE SEPTIMO DESEMBOLSO SEGÚN NOTA CITE: BDP/GOP/CART/3941/2017 DE 05/10/17 LIBRETA N°00574019202 EMPRESA SEDEMPARA LACTEOSBOL IMPLEMENTACIÓN PLANTA PROCESADORA LACTEOS BENI"</t>
  </si>
  <si>
    <t>J03300050001</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</si>
  <si>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</si>
  <si>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J03300290001</t>
  </si>
  <si>
    <t>De: 00099024113 Transferencia en cumplimiento al DS N0913 de 15/06/2011 y el Convenio Intergubernativo de Financiamiento UPRE-CIF-IG 185/2015, suscrito entre la UPRE y el GAM Catacora, Proyecto Construccion de Cancha de Cesped Sintetico Catacora, correspondiente al pago de la planilla N3 de cierre,</t>
  </si>
  <si>
    <t>J03300300001</t>
  </si>
  <si>
    <t>De: 00099024113 Transferencia en cumplimiento al DS N0913 de 15/06/2011 y el Convenio Interinstitucional de Financiamiento UPRE-CIF-0653/13, suscrito entre la UPRE y el GAM Vitichi, Proyecto Construccion Campo Deportivo Colegio Jesus de Nazareth de Tusquina, correspondiente al pago de la devolucion</t>
  </si>
  <si>
    <t>J03300310001</t>
  </si>
  <si>
    <t>De: 00099024113 Transferencia en cumplimiento al DS N0913 de 15/06/2011 y el Convenio Interinstitucional de Financiamiento UPRE-CIF-0685/13, suscrito entre la UPRE y el GAM Betanzos, Proyecto Construccion Campo Deportivo y Tinglado Unidad Educativa Elizardo Perez, correspondiente al pago de la devol</t>
  </si>
  <si>
    <t>J03300320001</t>
  </si>
  <si>
    <t>De: 00099024113 Transferencia en cumplimiento al DS N0913 de 15/06/2011 y el Convenio Intergubernativo de Financiamiento UPRE-CIF-IG 857/2017, suscrito entre la UPRE y el GAM San Ramon, Proyecto Construccion Centro de Salud de 1er. Nivel con Internacion Municipio San Ramon, correspondiente al pago</t>
  </si>
  <si>
    <t>J03300330001</t>
  </si>
  <si>
    <t>De: 00099024113 Transferencia en cumplimiento al DS N0913 de 15/06/2011 y el Convenio Intergubernativo de Financiamiento UPRE-CIF-IG 832/2017, suscrito entre la UPRE y el GAM San Rafael, Proyecto Construccion Tinglado Unidad Educativa El Tuna San Rafael de Velasco, correspondiente al pago del 20% d</t>
  </si>
  <si>
    <t>J03300340001</t>
  </si>
  <si>
    <t>De: 00099024113 Transferencia en cumplimiento al DS N0913 de 15/06/2011 y el Convenio Interinstitucional de Financiamiento UPRE-CIF-0684/13, suscrito entre la UPRE y el GAM Betanzos, Proyecto Construccion Campo Deportivo y Tinglado Unidad Educativa Mariscal Antonio Jose de Sucre Chajpi Grande, corre</t>
  </si>
  <si>
    <t>J03300350001</t>
  </si>
  <si>
    <t>De: 00099024113 Transferencia en cumplimiento al DS N0913 de 15/06/2011 y el Convenio Intergubernativo de Financiamiento UPRE-CIF-IG 834/2017, suscrito entre la UPRE y el GAM San Miguel de Velasco, Proyecto Construccion de Tinglado y Graderias de la Unidad Educativa San Pablo A San Miguel de Velasc</t>
  </si>
  <si>
    <t>J03300360001</t>
  </si>
  <si>
    <t>De: 00099024113 Transferencia en cumplimiento al DS N0913 de 15/06/2011 y el Convenio Intergubernativo de Financiamiento UPRE-CIF-IG 835/2017, suscrito entre la UPRE y el GAM San Miguel de Velasco, Proyecto Construccion de Tinglado y Graderias en la Unidad Educativa El Tacoigo San Miguel de Velasco</t>
  </si>
  <si>
    <t>J03300370001</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</si>
  <si>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t>
  </si>
  <si>
    <t>J03300380001</t>
  </si>
  <si>
    <t>De: 00099024113 Transferencia en cumplimiento al DS N0913 de 15/06/2011 y el Convenio Intergubernativo de Financiamiento UPRE-CIF-IG 838/2017, suscrito entre la UPRE y el GAM San Miguel de Velasco, Proyecto Construccion de Tinglado y Graderias en la Unidad Educativa Jose Julian Dorado San Miguel d</t>
  </si>
  <si>
    <t>J03300390001</t>
  </si>
  <si>
    <t>De: 00099024113 Transferencia en cumplimiento al DS N0913 de 15/06/2011 y el Convenio Intergubernativo de Financiamiento UPRE-CIF-IG 837/2017, suscrito entre la UPRE y el GAM San Miguel de Velasco, Proyecto Construccion de Tinglado y Graderias en la Unidad Educativa Alta Mira San Miguel de Velasco</t>
  </si>
  <si>
    <t>J03300400001</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</si>
  <si>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t>
  </si>
  <si>
    <t>J03300670001</t>
  </si>
  <si>
    <t>De: 00099024113 Transferencia en cumplimiento al DS N0913 de 15/06/2011 y el Convenio Intergubernativo de Financiamiento UPRE-CIF-IG 854/2017, suscrito entre la UPRE y el GAM Cotoca, Proyecto Construccion Bloque de Aulas y Bateria de Banos Unidad Educativa Club Social 24 de Septiembre - Cotoca corre</t>
  </si>
  <si>
    <t>S09004850001</t>
  </si>
  <si>
    <t>||REGISTRO COBRO COMISION AVISO ENMIENDA CARTA DE CREDITO STANDBY BS220.- Y EMISION CBTE. CONTABLE BS50.- REF.: SGAX311-117203 (BCB:SB-R-2017-04) A FAVOR DE YPFB SEGUN SWIFT 14405 ADJUNTO LIB. 00513012007 YPFB - RECURSOS DE NACIONALIZACION REF.: CPOM. AVISO ENMIENDA SBLC SGX311-117203</t>
  </si>
  <si>
    <t>G05651640072</t>
  </si>
  <si>
    <t>VENTA DE DIVISAS CON TRANSFERENCIA DE FONDOS A SOLICITUD DE MINISTERIO DE RELACIONES EXTERIORES SEGUN SOLICITUD 3306 REF: PAGO DE HABERES Y COSTO DE VIDA DEL MES DE SEPTIEMBRE/2017, CORRESPONDIENTE AL SERVICIO EXTERIOR, S/G PLANILLA NRO. 91701 LIB. 00099021001 TGN-RECURSOS ORDINARIOS (3987)</t>
  </si>
  <si>
    <t>G05652820079</t>
  </si>
  <si>
    <t>VENTA DE DIVISAS CON TRANSFERENCIA DE FONDOS A SOLICITUD DE MINISTERIO DE RELACIONES EXTERIORES SEGUN SOLICITUD 3305 REF: REMISION DE RECURSOS AL SERVICIO EXTERIOR, CORRESPONDIENTES A GASTOS DE FUCNIONAMIENTO DEL ULTIMO TRIMESTRE DE LA GESTION 2017, S/G GM-DGAA-UFI-PRP-IN-54/2017 LIB. 00099021001 TGN-RECURSOS ORDINARIOS (3987)</t>
  </si>
  <si>
    <t>G05652860003</t>
  </si>
  <si>
    <t>PAGO PRÉSTAMO BID 568-SF-BO VCTO. 10-oct-2017 POR CUENTA DE TGN , NTI. 009900 VALOR 10-oct-2017 CAPITAL USD 66.666,67 INTERESES USD 2.666,67 CTA. 3987 CUENTA UNICA DEL TESORO-3987 LIB. 00099021001 REF.: COMISIONES BANCARIAS</t>
  </si>
  <si>
    <t>G05652910017</t>
  </si>
  <si>
    <t>VENTA DE DIVISAS CON TRANSFERENCIA DE FONDOS A SOLICITUD DE MINISTERIO DE RELACIONES EXTERIORES SEGUN SOLICITUD 3307 REF: PAGO DE COSTO DE VIDA DEL MES DE SEPTIEMBRE/2017, CORRESPONDIENTE AL SERVICIO EXTERIOR, S/G PLANILLA NRO. 91706 LIB. 00099021001 TGN-RECURSOS ORDINARIOS (3987)</t>
  </si>
  <si>
    <t>G05652920003</t>
  </si>
  <si>
    <t>PAGO A BID PRÉSTAMO 2637/BL-BO VCTO. 09-oct-2017 POR CUENTA DE TGN , NTI. 009927 VALOR 10-oct-2017 INTERESES USD 62.669,88 CTA. 3987 CUENTA UNICA DEL TESORO-3987 LIB. 00099021001 REF.: COMISIONES BANCARIAS</t>
  </si>
  <si>
    <t>G05652930003</t>
  </si>
  <si>
    <t>PAGO A BID PRÉSTAMO 2637/BL-BO VCTO. 09-oct-2017 POR CUENTA DE TGN , NTI. 009928 VALOR 10-oct-2017 INTERESES USD 1.566,78 CTA. 3987 CUENTA UNICA DEL TESORO-3987 LIB. 00099021001 REF.: COMISIONES BANCARIAS</t>
  </si>
  <si>
    <t>G05652970004</t>
  </si>
  <si>
    <t>VENTA DE DIVISAS CON TRANSFERENCIA DE FONDOS A SOLICITUD DE MINISTERIO DE RELACIONES EXTERIORES SEGUN SOLICITUD 3308 REF: PAGO DE HABERES Y COSTO DE VIDA DEL MES DE SEPTIEMBRE/2017, CORRESPONDIENTE AL CONSULADO EN WASHINGTON - EMIPAS, S/G PLANILLA NRO. 91703 LIB. 00010011102 MIN.RELACIONES EXTERIORES - GESTORIA CONSULAR LEY Nº 3108</t>
  </si>
  <si>
    <t>G05653000004</t>
  </si>
  <si>
    <t>VENTA DE DIVISAS CON TRANSFERENCIA DE FONDOS A SOLICITUD DE MINISTERIO DE RELACIONES EXTERIORES SEGUN SOLICITUD 3303 REF: PAGO DE HABERES Y COSTO DE VIDA DEL MES DE SEPTIEMBRE/2017, CORRESPONDIENTE AL CONSULADO EN MADRID - EMIPAS, S/G PLANILLA NRO. 91704 LIB. 00099021001 TGN-RECURSOS ORDINARIOS (3987)</t>
  </si>
  <si>
    <t>G05653010004</t>
  </si>
  <si>
    <t>VENTA DE DIVISAS CON TRANSFERENCIA DE FONDOS A SOLICITUD DE MINISTERIO DE RELACIONES EXTERIORES SEGUN SOLICITUD 3302 REF: REMISION DE RECURSOS, PARA EL FUNCIONAMIENTO DEL CONSULADO EN MADRID - EMIPAS, CORRESPONDIENTE AL CUARTO TRIMESTRE/2017, S/G CB.ES.MAD.-NSC-307/2017 LIB. 00099021001 TGN-RECURSOS ORDINARIOS (3987)</t>
  </si>
  <si>
    <t>G05653020004</t>
  </si>
  <si>
    <t>VENTA DE DIVISAS CON TRANSFERENCIA DE FONDOS A SOLICITUD DE MINISTERIO DE RELACIONES EXTERIORES SEGUN SOLICITUD 3301 REF: PAGO DE HABERES Y COSTO DE VIDA DEL MES DE SEPTIEMBRE/2017, CORRESPONDIENTE AL CONSULADO EN MURCIA - AUXILIARES II, S/G PLANILLA NRO. 91702 LIB. 00010011102 MIN.RELACIONES EXTERIORES - GESTORIA CONSULAR LEY Nº 3108</t>
  </si>
  <si>
    <t>G05653030010</t>
  </si>
  <si>
    <t>VENTA DE DIVISAS CON TRANSFERENCIA DE FONDOS A SOLICITUD DE MINISTERIO DE RELACIONES EXTERIORES SEGUN SOLICITUD 3300 REF: REMESA ADICIONAL PARA LA COMPRA DE ACTIVOS FIJOS A FAVOR DEL SERVICIO EXTERIOR, S/G DOCUMENTACION ADJUNTA LIB. 00099021001 TGN-RECURSOS ORDINARIOS (3987)</t>
  </si>
  <si>
    <t>G05653050001</t>
  </si>
  <si>
    <t>COBRO COSTOS DE PAPELERIA POR REGULARIZACION DE TRANSFERENCIA DEL EXTERIOR POR ORDEN DE VICECONSULADO DE BOLIVIA LA PLATA ARGENTINA LIB. 00010011102 MIN.RELACIONES EXTERIORES - GESTORIA CONSULAR LEY Nº 3108</t>
  </si>
  <si>
    <t>G05655640003</t>
  </si>
  <si>
    <t>TRANSFERENCIA RECIBIDA DEL EXTERIOR SEGÚN MENSAJES SWIFT Nos. 14451-14440 (REM.EXT.) DE FECHA 10-10-2017 POR DESEMBOLSO DE CAF PRÉSTAMO CFA008789 SOL.DES.N° 24 CARR.MONTE.MUYU.IPATI /TRF OBI CAF LIB 00291014360 LIBRETA N° 00291012002 ABC-RECURSOS PROPIOS REF.: UTILES DE ESCRITORIO</t>
  </si>
  <si>
    <t>G05655670001</t>
  </si>
  <si>
    <t>COBRO COSTOS DE PAPELERIA SEGUN TRANSFERENCIA DEL EXTERIOR POR ORDEN DE VICTORIA JUAN GAS S.A.C. REF:5TA CUOTA DE ACTA DE CONCILIACION GESTION 2016 LIB. 00513062001 YPFB-OPERACIONES PLANTA DE SEPARACION DE LIQUIDOS RIO GRANDE</t>
  </si>
  <si>
    <t>G05655690001</t>
  </si>
  <si>
    <t>COBRO COSTOS DE PAPELERIA SEGUN TRANSFERENCIA DEL EXTERIOR POR ORDEN DE COMPANHIA MATOGROSSENSE DE GAS - BRASIL LIB. 00513012007 YPFB - RECURSOS NACIONALIZACIÓN</t>
  </si>
  <si>
    <t>G05655710001</t>
  </si>
  <si>
    <t>COBRO COSTOS DE PAPELERIA SEGUN TRANSFERENCIA DEL EXTERIOR POR ORDEN DE CONSULADO GENERAL DE BOLIVIA EN BUENOS AIRES LIB. 00340012003 RECAUDACION EXTRANJERIA - C.I. -L.C.</t>
  </si>
  <si>
    <t>G05657880004</t>
  </si>
  <si>
    <t>VENTA DE DIVISAS A SOLICITUD DE YACIMIENTOS PETROLIFEROS FISCALES BOLIVIANOS SEGUN SOLICITUD 3331 REF: PAGO A PLUSPETROL BOLIVIA POR RETRIBUCIONES AL TITULAR MERCADO INTERNO CORRESPONDIENTE AL MES DE JUNIO DE 2017 LIB. 00513012007 YPFB - RECURSOS NACIONALIZACIÓN</t>
  </si>
  <si>
    <t>G05657910004</t>
  </si>
  <si>
    <t>VENTA DE DIVISAS A SOLICITUD DE YACIMIENTOS PETROLIFEROS FISCALES BOLIVIANOS SEGUN SOLICITUD 3332 REF: PAGO A PLUSPETROL BOLIVIA POR RETRIBUCIONES AL TITULAR MERCADO INTERNO CORRESPONDIENTE AL MES DE JUNIO DE 2017 LIB. 00513012007 YPFB - RECURSOS NACIONALIZACIÓN</t>
  </si>
  <si>
    <t>G05658020004</t>
  </si>
  <si>
    <t>VENTA DE DIVISAS A SOLICITUD DE YACIMIENTOS PETROLIFEROS FISCALES BOLIVIANOS SEGUN SOLICITUD 3318 REF: PAGO A SHELL BOLIVIA CORPORATION POR RETRIBUCIONES AL TITULAR MERCADO INTERNO CORRESPONDIENTE AL MES DE JUNIO DE 2017 LIB. 00513012007 YPFB - RECURSOS NACIONALIZACIÓN</t>
  </si>
  <si>
    <t>G05659250001</t>
  </si>
  <si>
    <t>COBRO COSTOS DE PAPELERIA SEGUN TRANSFERENCIA DEL EXTERIOR POR ORDEN DE PETROBRAS PARAGUAY GAS SRL LIB. 00513062001 YPFB-OPERACIONES PLANTA DE SEPARACION DE LIQUIDOS RIO GRANDE</t>
  </si>
  <si>
    <t>G05660930001</t>
  </si>
  <si>
    <t>COBRO COSTOS DE PAPELERIA SEGUN TRANSFERENCIA DEL EXTERIOR POR ORDEN DE COPAPE PRODUCTOS DE PETROLEO LTDA REF:INV.390/2017 LIB. 00513062001 YPFB-OPERACIONES PLANTA DE SEPARACION DE LIQUIDOS RIO GRANDE</t>
  </si>
  <si>
    <t>G05662460001</t>
  </si>
  <si>
    <t>COBRO COSTOS DE PAPELERIA SEGUN TRANSFERENCIA DEL EXTERIOR POR ORDEN DE EMBAJADA DE BOLIVIA MEXICO REF.: SEPTIEMBRE 2017 LIB. 00010011102 MIN.RELACIONES EXTERIORES - GESTORIA CONSULAR LEY Nº 3108</t>
  </si>
  <si>
    <t>J03299940001</t>
  </si>
  <si>
    <t>De: 00099024113 Transferencia en cumplimiento al DS N0913 de 15/06/2011 y el Convenio Intergubernativo de Financiamiento UPRE-CIF-IG 778/2017, suscrito entre la UPRE y el GAM El Torno, Proyecto Construccion 8 Aulas Unidad Educativa Naciones Unidas - El Torno correspondiente al pago del 20% de antici</t>
  </si>
  <si>
    <t>J03299950001</t>
  </si>
  <si>
    <t>De: 00099024113 Transferencia en cumplimiento al DS N0913 de 15/06/2011 y el Convenio Intergubernativo de Financiamiento UPRE-CIF-IG 779/2017, suscrito entre la UPRE y el GAM El Torno, Proyecto Construccion 4 Aulas Unidad Educativa Alberto Rivera Tapia La Angostura - El Torno correspondiente al pago</t>
  </si>
  <si>
    <t>J03299960001</t>
  </si>
  <si>
    <t>De: 00099024113 Transferencia en cumplimiento al DS N0913 de 15/06/2011 y el Convenio Intergubernativo de Financiamiento UPRE-CIF-IG 855/2017, suscrito entre la UPRE y el GAM Cotoca, Proyecto Construccion Bloque y Sala De Docentes Unidad Educativa San Marcos - Cotoca correspondiente al pago del 20%</t>
  </si>
  <si>
    <t>J03299970001</t>
  </si>
  <si>
    <t>De: 00099024113 Transferencia en cumplimiento al DS N0913 de 15/06/2011 y el Convenio Intergubernativo de Financiamiento UPRE-CIF-IG 856/2017, suscrito entre la UPRE y el GAM Cotoca, Proyecto Construccion Bloque de Aulas y Sala de Docentes Unidad Educativa Manuel Angel Cortez - Cotoca correspondient</t>
  </si>
  <si>
    <t>J03299980001</t>
  </si>
  <si>
    <t>De: 00099024113 Transferencia en cumplimiento al DS N0913 de 15/06/2011 y el Convenio Intergubernativo de Financiamiento UPRE-CIF-IG 772/2017, suscrito entre la UPRE y el GAM Comarapa, Proyecto Const. Unidad Educativa La Palizada - Comarapa correspondiente al pago del 20% de anticipo del monto finan</t>
  </si>
  <si>
    <t>J03299990001</t>
  </si>
  <si>
    <t>De: 00099024113 Transferencia en cumplimiento al DS N0913 de 15/06/2011 y el Convenio Intergubernativo de Financiamiento UPRE-CIF-IG 885/2017, suscrito entre la UPRE y el GAM Colpa Belgica, Proyecto Const. Casa del Adulto Mayor en el Municipio de Colpa Belgica correspondiente al pago del 20% de anti</t>
  </si>
  <si>
    <t>J03300000001</t>
  </si>
  <si>
    <t>De: 00099024113 Transferencia en cumplimiento al DS N0913 de 15/06/2011 y el Convenio Intergubernativo de Financiamiento UPRE-CIF-IG-496/2016, suscrito entre la UPRE y la GAM Vinto Proyecto Construccion Tecnologico Vinto, correspondiente al pago de la planilla N2, segun la UPRE.</t>
  </si>
  <si>
    <t>J03300010001</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</si>
  <si>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</si>
  <si>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J03300020001</t>
  </si>
  <si>
    <t>De: 00099024113 Transferencia en cumplimiento al DS N0913 de 15/06/2011 y el Convenio Intergubernativo de Financiamiento UPRE-CIF-IG 797/2017, suscrito entre la UPRE y el GAM San Carlos, Proyecto Construccion Tinglado y Graderia en la Unidad Educativa El Sujal Distrito San Carlos correspondiente al</t>
  </si>
  <si>
    <t>J03300030001</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</si>
  <si>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al pago del</t>
  </si>
  <si>
    <t>J03300040001</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</si>
  <si>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</si>
  <si>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J03301340002</t>
  </si>
  <si>
    <t>A:00099021001 TRANSFERENCIA A SOLICITUD DE LA CORPORACION MINERA DE BOLIVIA CON NOTA CITE: CONT-DP-0736/2017 EN CUMPLIMIENTO A LO ESTABLECIDO EN EL PARAGRAFO II, ARTICULO 6 DEL DECRETO SUPREMO 3331</t>
  </si>
  <si>
    <t>Q08949220002</t>
  </si>
  <si>
    <t>Q08950970002</t>
  </si>
  <si>
    <t>NUMERO DE LIBRETA CUT: Cuenta Unica del Tesoro OPERACIÓN E18 TRANSFERENCIA DEL SISTEMA FINANCIERO POR CUENTA DE TERCEROS A LA CUT Devolucion pagos Direccion Departamental de Educacion Cochabamba</t>
  </si>
  <si>
    <t>Q08951120002</t>
  </si>
  <si>
    <t>NUMERO DE LIBRETA CUT: 00099021001 OPERACIÓN E18 TRANSFERENCIA DEL SISTEMA FINANCIERO POR CUENTA DE TERCEROS A LA CUT PAGO INDEBIDO -RP SEPTIEMBRE DE 2017</t>
  </si>
  <si>
    <t>Q08951130002</t>
  </si>
  <si>
    <t>NUMERO DE LIBRETA CUT: 00099021001 OPERACIÓN E18 TRANSFERENCIA DEL SISTEMA FINANCIERO POR CUENTA DE TERCEROS A LA CUT PAGO ADELANTADO P.R.A.-RP SEPTIEMBRE DE 2017</t>
  </si>
  <si>
    <t>S09008020002</t>
  </si>
  <si>
    <t>||TRANSFERENCIA DE FONDOS SEGUN FORMULARIO CITE BUN0643/17, DE LA FECHA, (HRE-TSO-5200). A SOLICITUD DEL GOB. AUTONOMO MCPAL. DE SAN BENITO, TRASFERENCIA A LA LIBRETA N°00990204115; BUN.</t>
  </si>
  <si>
    <t>J03301230001</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</si>
  <si>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N6, segun la UPR</t>
  </si>
  <si>
    <t>J03301250001</t>
  </si>
  <si>
    <t>De: 00099024113 Transferencia en cumplimiento al DS N0913 de 15/06/2011 y el Convenio Intergubernativo de Financiamiento UPRE-CIF-IG/153/2015, suscrito entre la UPRE y el GAM Sica Sica, Proyecto Construccion Unidad Educativa Villa Busch, correspondiente al pago de la planilla N5 de cierre, segun la</t>
  </si>
  <si>
    <t>J03301280001</t>
  </si>
  <si>
    <t>De: 00099024113 Transferencia en cumplimiento al DS N0913 de 15/06/2011 y el Convenio Intergubernativo de Financiamiento UPRE-CIF-IG 053/2017, suscrito entre la UPRE y el GAM Entre Rios, Proyecto Construccion Aulas, Tinglado y Graderias U.E. Alvaro Garcia Linera, correspondiente al pago de la planil</t>
  </si>
  <si>
    <t>J03301330001</t>
  </si>
  <si>
    <t>De: 00099024113 Transferencia en cumplimiento al DS N0913 de 15/06/2011 y el Convenio Intergubernativo de Financiamiento UPRE-CIF-IG 018/2017, suscrito entre la UPRE y el GAM Oruro, Proyecto Construccion Unidad Educativa Mejillones 1, correspondiente al pago de la planilla N1, segun la UPRE.</t>
  </si>
  <si>
    <t>J03301350001</t>
  </si>
  <si>
    <t>De: 00099024113 Transferencia en cumplimiento al DS N0913 de 15/06/2011 y el Convenio Intergubernativo de Financiamiento UPRE-CIF-IG/339/2016, suscrito entre la UPRE y el GAM de La Asunta proyecto Const. 15 Aulas y Tinglado U.E. Charia, correspondiente al pago de la planilla N 3, segun la UPRE.</t>
  </si>
  <si>
    <t>J03301360001</t>
  </si>
  <si>
    <t>De: 00099024113 Transferencia en cumplimiento al DS N0913 de 15/06/2011 y el Convenio Intergubernativo de Financiamiento UPRE-CIF-IG/342/2016, suscrito entre la UPRE y el GAM de La Asunta proyecto Const. 15 Aulas y Tinglado U.E. Elizardo Perez, correspondiente al pago de la planilla N 4, segun la UP</t>
  </si>
  <si>
    <t>J03301370001</t>
  </si>
  <si>
    <t>De: 00099024113 Transferencia en cumplimiento al DS N0913 de 15/06/2011 y el Convenio Intergubernativo de Financiamiento UPRE-CIF-IG/338/2016, suscrito entre la UPRE y el GAM de La Asunta proyecto Const. 15 Aulas y Tinglado U.E. Tecnico Humanistico Fidel Castro, correspondiente al pago de la planill</t>
  </si>
  <si>
    <t>S09008220003</t>
  </si>
  <si>
    <t>||TRANSFERENCIA DE FONDOS EN ATENCION A MENSAJE SWIFT 14751 DE LA FECHA (SECTOR PUBLICO) DEBITO DE LA LIBRETA 00117012001 DGAC. COBRO UTILES DE ESCRITORIO.</t>
  </si>
  <si>
    <t>G05665590004</t>
  </si>
  <si>
    <t>VENTA DE DIVISAS CON TRANSFERENCIA DE FONDOS A SOLICITUD DE YACIMIENTOS PETROLIFEROS FISCALES BOLIVIANOS SEGUN SOLICITUD 3317 REF: PRE PAGO A VITOL SA POR SUMINISTRO DE INSUMOS Y ADITIVOS Y DIESEL OIL CORRESPONDIENTE AL MES DE OCTUBRE 2017 SEGUN PROFORMA PI 170092201 Y DOC. ADJUNTA LIB. 00513012004 LBP-YPFB-UNICOMERCIAL (4030005415/1-2188907)</t>
  </si>
  <si>
    <t>G05669320001</t>
  </si>
  <si>
    <t>COBRO COSTOS DE PAPELERIA SEGUN TRANSFERENCIA DEL EXTERIOR POR ORDEN DE CONSULADO GENERAL DE BOLIVIA (BOGOTA COLOMBIA) REF.: RECAUDACIONES GESTORIA CONSULAR SEPTIEMBRE 2017 LIB. 00010011102 MIN.RELACIONES EXTERIORES - GESTORIA CONSULAR LEY Nº 3108</t>
  </si>
  <si>
    <t>G05669340001</t>
  </si>
  <si>
    <t>COBRO COSTOS DE PAPELERIA SEGUN TRANSFERENCIA DEL EXTERIOR POR ORDEN DE PERUANA DE COMBUSTIBLE S.A. (LIMA PERU) LIB. 00513062001 YPFB-OPERACIONES PLANTA DE SEPARACION DE LIQUIDOS RIO GRANDE</t>
  </si>
  <si>
    <t>G05669360001</t>
  </si>
  <si>
    <t>COBRO COSTOS DE PAPELERIA SEGUN TRANSFERENCIA DEL EXTERIOR POR ORDEN DE LIMA GAS S.A. (CALLAO PERU) LIB. 00513062001 YPFB-OPERACIONES PLANTA DE SEPARACION DE LIQUIDOS RIO GRANDE</t>
  </si>
  <si>
    <t>G05671790004</t>
  </si>
  <si>
    <t>VENTA DE DIVISAS CON TRANSFERENCIA DE FONDOS A SOLICITUD DE YACIMIENTOS PETROLIFEROS FISCALES BOLIVIANOS SEGUN SOLICITUD 3335 REF: PAGO A COMPANIA DE PETROLEOS DE CHILE COPEC SA POR SUMINISTRO DE PRODUCTO FACTURAS FINALES CARGAS DEL 07 AL 20 DE SEPTIEMBRE DE 2017 SEGUN DOCUMENTACION ADJUNTA LIB. 00513012004 LBP-YPFB-UNICOMERCIAL (4030005415/1-2188907)</t>
  </si>
  <si>
    <t>G05671800004</t>
  </si>
  <si>
    <t>VENTA DE DIVISAS CON TRANSFERENCIA DE FONDOS A SOLICITUD DE YACIMIENTOS PETROLIFEROS FISCALES BOLIVIANOS SEGUN SOLICITUD 3336 REF: PAGO ANTICIPADO A TRAFIGURA PTE LTD POR SUMINISTRO DE DIESEL OIL CORRESPONDIENTE AL MES DE OCTUBRE 2017 SEGUN PROFORMA 972588 Y DOCUMENTACION ADJUNTA LIB. 00513012004 LBP-YPFB-UNICOMERCIAL (4030005415/1-2188907)</t>
  </si>
  <si>
    <t>G05671810004</t>
  </si>
  <si>
    <t>VENTA DE DIVISAS CON TRANSFERENCIA DE FONDOS A SOLICITUD DE MINISTERIO DE DESARROLLO PRODUCTIVO Y ECONOMIA PLURAL SEGUN SOLICITUD 3337 REF: TRANSFERENCIA DE RECURSOS A EVIEL RAMOS PEREZ POR PAGO DE ALQUILER Y ADECUACION DE STAND EN FERIA INTERNACIONAL, CONFORME A SOLICITUD DE LA UNIDAD DE PROMOCION LIB. 00041051101 MPM - PROMUEVE BOLIVIA RECURSOS PROPIOS</t>
  </si>
  <si>
    <t>G05671820003</t>
  </si>
  <si>
    <t>TRANSFERENCIA DE FONDOS AL EXTERIOR A SOLICITUD DE MINISTERIO DE CULTURAS SEGUN SOLICITUD 3338 REF: PRESTAMO 2450/BL-BO DEVOLUCION DE FONDOS NO UTILIZADOS POR EL ORGANISMO EJECUTOR. LIB. 00052027001 $US - PROGRAMA NACIONAL DE TURISMO COMUNITARIO</t>
  </si>
  <si>
    <t>J03300940001</t>
  </si>
  <si>
    <t>De: 00513012004 Transferencia que se efectua a requerimiento de Yacimientos Petroliferos Fiscales Bolivianos (YPFB), con nota CITE: YPFB/DFC-2897-URT-1477/2017 y en virtud a la nota interna CITE: MEFP/VPCF/DGCF/UCCF N 1092/2017, por concepto de deposito erroneo.</t>
  </si>
  <si>
    <t>J03300950001</t>
  </si>
  <si>
    <t>De: 00513072004 Transferencia que se efectua a requerimiento de Yacimientos Petroliferos Fiscales Bolivianos (YPFB), con nota CITE: YPFB/DFC-2897-URT-1477/2017 y en virtud a la nota interna CITE: MEFP/VPCF/DGCF/UCCF N 1092/2017, por concepto de deposito erroneo.</t>
  </si>
  <si>
    <t>J03300960001</t>
  </si>
  <si>
    <t>De: 00513012004 Transferencia que se efectua a requerimiento de Yacimientos Petroliferos Fiscales Bolivianos (YPFB), con nota CITE: YPFB/DFC-2899-URT-1479/2017 y en virtud a la nota interna CITE: MEFP/VPCF/DGCF/UCCF N 1092/2017, por concepto de deposito en demasia.</t>
  </si>
  <si>
    <t>J03300970001</t>
  </si>
  <si>
    <t>De: 00513012002 Transferencia que se efectua a requerimiento de Yacimientos Petroliferos Fiscales Bolivianos (YPFB), con nota CITE: YPFB/DFC-2898-URT-1478/2017 y en virtud a la nota interna CITE: MEFP/VPCF/DGCF/UCCF N 1092/2017, por concepto de deposito erroneo.</t>
  </si>
  <si>
    <t>J03301030001</t>
  </si>
  <si>
    <t>De: 00099024113 Transferencia en cumplimiento al DS N0913 de 15/06/2011 y el Convenio Intergubernativo de Financiamiento UPRE-CIF-IG/279/2015, suscrito entre la UPRE y el GAM San Ramon, Proyecto Construccion Villa Olimpica San Ramon, correspondiente al pago de la planilla N 6, segun la UPRE.</t>
  </si>
  <si>
    <t>J03301040001</t>
  </si>
  <si>
    <t>De: 00099024113 Transferencia en cumplimiento al DS N0913 de 15/06/2011 y el Convenio Intergubernativo de Financiamiento UPRE-CIF-IG/175/2015, suscrito entre la UPRE y el GAM Patacamaya, Proyecto Construccion Tinglado U.E. Pedro Domingo Murillo Central Norte Patacamaya, correspondiente al pago de l</t>
  </si>
  <si>
    <t>J03301050001</t>
  </si>
  <si>
    <t>De: 00099024113 Transferencia en cumplimiento al DS N0913 de 15/06/2011 y el Convenio Intergubernativo de Financiamiento UPRE-CIF-IG/393/2016, suscrito entre la UPRE y el GAM Puerto Villarroel, Proyecto Construccion Complejo Educativo Bello Horizonte, correspondiente al pago de la planilla N 4 de ci</t>
  </si>
  <si>
    <t>J03301060001</t>
  </si>
  <si>
    <t>De: 00099024113 Transferencia en cumplimiento al DS N0913 de 15/06/2011 y el Convenio Intergubernativo de Financiamiento UPRE-CIF-IG/100/2015, suscrito entre la UPRE y el GAM Yocalla, Proyecto Construccion Unidad Educativa Fray Jose Antonio Zampa, correspondiente al pago de la planilla N 4 de cierre</t>
  </si>
  <si>
    <t>J03301090001</t>
  </si>
  <si>
    <t>De: 00099024113 Transferencia en cumplimiento al DS N0913 de 15/06/2011 y el Convenio Intergubernativo de Financiamiento UPRE-CIF-IG/540/2016, suscrito entre la UPRE y el GAM Arampampa, Proyecto Const. Internado U.E. Nery Espinoza Mier Koaraca, correspondiente al pago de la planilla N 1, segun la UP</t>
  </si>
  <si>
    <t>J03301100001</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</si>
  <si>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devolucio</t>
  </si>
  <si>
    <t>J03301110001</t>
  </si>
  <si>
    <t>De: 00099024113 Transferencia en cumplimiento al DS N0913 de 15/06/2011 y el Convenio Intergubernativo de Financiamiento UPRE-CIF-IG 799/2017, suscrito entre la UPRE y el GAM San Pedro, Proyecto Ampliacion Centro de Salud San Juan del Pirai, correspondiente al pago del 20% de anticipo del monto fina</t>
  </si>
  <si>
    <t>J03301120001</t>
  </si>
  <si>
    <t>De: 00099024113 Transferencia en cumplimiento al DS N0913 de 15/06/2011 y el Convenio Intergubernativo de Financiamiento UPRE-CIF-IG 798/2017, suscrito entre la UPRE y el GAM San Pedro, Proyecto Const. Unidad Educativa Humberto Aguirre San Pedro, correspondiente al pago del 20% de anticipo del monto</t>
  </si>
  <si>
    <t>J03301130001</t>
  </si>
  <si>
    <t>De: 00099024113 Transferencia en cumplimiento al DS N0913 de 15/06/2011 y el Convenio Intergubernativo de Financiamiento UPRE-CIF-IG 786/2017, suscrito entre la UPRE y el GAM Vallegrande, Proyecto Const. Pavimento Rigido Calles de Vallegrande, correspondiente al pago del 20% de anticipo del monto fi</t>
  </si>
  <si>
    <t>J03301140001</t>
  </si>
  <si>
    <t>De: 00099024113 Transferencia en cumplimiento al DS N0913 de 15/06/2011 y el Convenio Intergubernativo de Financiamiento UPRE-CIF-IG 787/2017, suscrito entre la UPRE y el GAM Vallegrande, Proyecto Const. Puente Canada de Arteaga Vallegrande, correspondiente al pago del 20% de anticipo del monto fina</t>
  </si>
  <si>
    <t>J03301170001</t>
  </si>
  <si>
    <t>De: 00099024113 Transferencia en cumplimiento al DS N0913 de 15/06/2011 y el Convenio Interinstitucional de Financiamiento UPRE-CIF-336/2014, suscrito entre la UPRE y el GAM Guayaramerin, Proyecto Construccion Coliseo Municipal de Guayaramerin, correspondiente al pago de la planilla N2 de cierre, s</t>
  </si>
  <si>
    <t>J03301180001</t>
  </si>
  <si>
    <t>De: 00099024113 Transferencia en cumplimiento al DS N0913 de 15/06/2011 y el Convenio Intergubernativo de Financiamiento UPRE-CIF-IG/170/2016, suscrito entre la UPRE y el GAM Inquisivi, Proyecto Construccion Tinglado Unidad Educativa Giovanni Delgado de Siquimirani Siquimirani D-Norte, correspondien</t>
  </si>
  <si>
    <t>J03301190001</t>
  </si>
  <si>
    <t>De: 00099024113 Transferencia en cumplimiento al DS N0913 de 15/06/2011 y el Convenio Intergubernativo de Financiamiento UPRE-CIF-IG 513/2016, suscrito entre la UPRE y el GAM Villa Tunari, Proyecto Construccion Tinglado y Graderias U.E. 22 de Octubre D-9, correspondiente al pago de la planilla N3 de</t>
  </si>
  <si>
    <t>J03301200001</t>
  </si>
  <si>
    <t>De: 00099024113 Transferencia en cumplimiento al DS N0913 de 15/06/2011 y el Convenio Intergubernativo de Financiamiento UPRE-CIF-IG-420/2015, suscrito entre la UPRE y el GAM Totora, Proyecto Construccion Puente Vehicular Vinohuta, correspondiente al pago de la planilla N3, segun la UPRE.</t>
  </si>
  <si>
    <t>J03301210001</t>
  </si>
  <si>
    <t>De: 00099024113 Transferencia en cumplimiento al DS N0913 de 15/06/2011 y el Convenio Intergubernativo de Financiamiento UPRE-CIF-IG/568/2016, suscrito entre la UPRE y el GAM Poopo, Proyecto Const. Ampliacion Unidad Educativa Jose Flores Belloni Municipio de Poopo, correspondiente al pago de la plan</t>
  </si>
  <si>
    <t>J03301220001</t>
  </si>
  <si>
    <t>De: 00099024113 Transferencia en cumplimiento al DS N0913 de 15/06/2011 y el Convenio Intergubernativo de Financiamiento UPRE-CIF-IG/209/2015, suscrito entre la UPRE y el GAM Charana, Proyecto Construccion Casa Gobierno Municipal de Charana, correspondiente al pago de la planilla N5 de cierre, segun</t>
  </si>
  <si>
    <t>J03301760002</t>
  </si>
  <si>
    <t>A:00099021001 El concepto de la mencionada operacion corresponde a la transferencia de capital por el mes de Septiembre/2017, de Cooperativa Sudamerica al TGN.</t>
  </si>
  <si>
    <t>Q08954670002</t>
  </si>
  <si>
    <t>NUMERO DE LIBRETA CUT: 00099021001 OPERACIÓN E18 TRANSFERENCIA DEL SISTEMA FINANCIERO POR CUENTA DE TERCEROS A LA CUT CANCELACION DE LA CUOTA 53 POR REEMBOLSO DE AMORTIZACION A CAPITAL Y COSTO DE CAPITAL POR LOS RECURSOS EFECTIVAMENTE RECIBIDOS POR PARTE DE LA EMPRESA METALURGICA VINTO BENEFICIAR</t>
  </si>
  <si>
    <t>Q08956290002</t>
  </si>
  <si>
    <t>NÚMERO DE LIBRETA CUT: 99031009.00 OPERACIÓN T01 TRANSFERENCIA DE FONDOS A LA CUT - TESORO DIRECTO DE BANCO UNION S.A. A CUENTA UNICA DEL TESORO CON NUMERO DE SOLICITUD = 2196044 Y NUMERO CORRELATIVO = 91320012102017807 TRANSFERENCIA POR OPERACIONES DE VENTA BONOS BTX</t>
  </si>
  <si>
    <t>S09008740002</t>
  </si>
  <si>
    <t>||TRANSFERENCIA DE FONDOS S/G. FORMULARIO, CITE' BUN/CF431/17 DE LA FECHA (HRE-TSO-5207). A SOLICITUD DEL G.A.M. DE INQUISIVI; LIBRETA 00225024101 SENASBA - COPARTICIPACION TRIBUTARIA; BUN.</t>
  </si>
  <si>
    <t>G05678670001</t>
  </si>
  <si>
    <t>COBRO COSTOS DE PAPELERIA POR REGULARIZACION DE TRANSFERENCIA DEL EXTERIOR POR ORDEN DE CONSULADO GERAL DA BOLIVIA (SAO PAULO SP) REF.: RECAUDACION GESTORIA CONSULAR AGOSTO - SEPTIEMBRE/17 LIB. 00010011102 MIN.RELACIONES EXTERIORES - GESTORIA CONSULAR LEY Nº 3108</t>
  </si>
  <si>
    <t>S09008480004</t>
  </si>
  <si>
    <t>||TRANSFERENCIA DE FONDOS AL EXTERIOR SG/ NOTA DGAA-DIR.FINN.SECC.TSRA NO.355/17 Y SOLICITUD RECTIFICADA 007608 3292 REF.: PAGO A/F THALES AIR SYSTEMS SAS POR CANCELACION DE 14 FACTURAS EQUIV. EUR 21,852.122,08 (MENOS COMISIONES POR TRANSF.) LIB.00099021001 TGN-RECURSOS ORDINARIOS (COBRO UTILES DE ESCRITORIO BS 50,00 MJE SWIFT BS 220,-)</t>
  </si>
  <si>
    <t>G05678740001</t>
  </si>
  <si>
    <t>COBRO COSTOS DE PAPELERIA POR REGULARIZACION DE TRANSFERENCIA DEL EXTERIOR POR ORDEN DE CONSULADO DE BOLIVIA EN SALTA-ARGENTINA REF:RECAUDACIONES CONSULARES SEPTIEMBRE 2017 LIB. 00010011102 MIN.RELACIONES EXTERIORES - GESTORIA CONSULAR LEY Nº 3108</t>
  </si>
  <si>
    <t>G05680090001</t>
  </si>
  <si>
    <t>COBRO COSTOS DE PAPELERIA POR REGULARIZACION DE TRANSFERENCIA DEL EXTERIOR POR ORDEN DE EMBAJADA DE BOLIVIA, QUITO-ECUADOR LIB. 00010011102 MIN.RELACIONES EXTERIORES - GESTORIA CONSULAR LEY Nº 3108</t>
  </si>
  <si>
    <t>G05680110001</t>
  </si>
  <si>
    <t>COBRO COSTOS DE PAPELERIA POR REGULARIZACION DE TRANSFERENCIA DEL EXTERIOR POR ORDEN DE CONSULADO DE BOLIVIA EN CALAMA-CL.REF.:RECAUDACIONES SEPTIEMBRE 2017 LIB. 00010011102 MIN.RELACIONES EXTERIORES - GESTORIA CONSULAR LEY Nº 3108</t>
  </si>
  <si>
    <t>G05680130001</t>
  </si>
  <si>
    <t>COBRO COSTOS DE PAPELERIA POR REGULARIZACION DE TRANSFERENCIA DEL EXTERIOR POR ORDEN DE CONSULADO DE BOLIVIA EN SAO PAULO-BR LIB. 00010011102 MIN.RELACIONES EXTERIORES - GESTORIA CONSULAR LEY Nº 3108</t>
  </si>
  <si>
    <t>G05680150052</t>
  </si>
  <si>
    <t>VENTA DE DIVISAS CON TRANSFERENCIA DE FONDOS A SOLICITUD DE MINISTERIO DE RELACIONES EXTERIORES SEGUN SOLICITUD 3304 REF: REMISION DE RECURSOS AL SERVICIO EXTERIOR, PARA LA COMPRA DE ACTIVOS FIJOS, CORRESPONDIENTES A GASTOS DE FUCNIONAMIENTO DEL ULTIMO TRIMESTRE DE LA GESTION 2017, S/G GM-DGAA-UFI-P LIB. 00099021001 TGN-RECURSOS ORDINARIOS (3987)</t>
  </si>
  <si>
    <t>G05680230001</t>
  </si>
  <si>
    <t>COBRO COSTOS DE PAPELERIA SEGUN TRANSFERENCIA DEL EXTERIOR POR ORDEN DE COMPANHIA MATOGROSSENSE DE GAS LIB. 00513012007 YPFB - RECURSOS NACIONALIZACIÓN</t>
  </si>
  <si>
    <t>G05680350001</t>
  </si>
  <si>
    <t>COBRO COSTOS DE PAPELERIA SEGUN TRANSFERENCIA DEL EXTERIOR POR ORDEN DE EMBAJADA DEL ESTADO PLURINACIONAL DE BOLIVIA-OTTAWA.REF.:GESTION CONSULAR SEPTIEMBE 2017 LIB. 00010011102 MIN.RELACIONES EXTERIORES - GESTORIA CONSULAR LEY Nº 3108</t>
  </si>
  <si>
    <t>G05680420001</t>
  </si>
  <si>
    <t>COBRO COSTOS DE PAPELERIA SEGUN TRANSFERENCIA DEL EXTERIOR POR ORDEN DE LLAMA GAS S.A. REF.: 109/110 LIB. 00513062001 YPFB-OPERACIONES PLANTA DE SEPARACION DE LIQUIDOS RIO GRANDE</t>
  </si>
  <si>
    <t>G05680440001</t>
  </si>
  <si>
    <t>COBRO COSTOS DE PAPELERIA SEGUN TRANSFERENCIA DEL EXTERIOR POR ORDEN DE GAS CORONA S.A.E.C.A. REF.: ANTICIPO SEGUN CONTRATO YPFB DLG LIB. 00513062001 YPFB-OPERACIONES PLANTA DE SEPARACION DE LIQUIDOS RIO GRANDE</t>
  </si>
  <si>
    <t>S09008460001</t>
  </si>
  <si>
    <t>||COBRO DE COMISIONES BCB POR ADMINISTRACION DEL FIDEICOMISO DEL 01/07/2017 AL 30/09/2017, SEGUN CONT.FIDEICOMISO SANO N°402/2014 DEL 18/12/2014 Y NOTA YPFB/GAFC 2944-DFC 3108-URT 1581/2017 DEL 09/10/2017 EQUIV. USD 5.713,12 LIBRETA N° 00513012007 YPFB-RECURSOS NACIONALIZACION</t>
  </si>
  <si>
    <t>G05678720001</t>
  </si>
  <si>
    <t>COBRO COSTOS DE PAPELERIA POR REGULARIZACION DE TRANSFERENCIA DEL EXTERIOR POR ORDEN DE CONSULADO GERAL DA BOLIVIA (SAO PAULO-SP) REF.: RECAUDACION GESTORIA CONSULAR MES DE SEPTIEMBRE/17 LIB. 00010011102 MIN.RELACIONES EXTERIORES - GESTORIA CONSULAR LEY Nº 3108</t>
  </si>
  <si>
    <t>J03302580002</t>
  </si>
  <si>
    <t>A:00373024105 TRANSFERENCIA DE RECURSOS SEGUN INFORME MEFP/VTCP/DGPOT/UPCFTGN/INF/N2129/2017. Ref: Desembolso de recursos al Fondo de Desarrollo Indigena- Correspondiente a solicitud de Desembolso a traves de la nota CITE: FDI/DGE/EXT/N241/2017 para financiar Programas y/o Proyectos de los Gobiernos</t>
  </si>
  <si>
    <t>Q08961410002</t>
  </si>
  <si>
    <t>NÚMERO DE LIBRETA CUT: 99031009.00 OPERACIÓN T01 TRANSFERENCIA DE FONDOS A LA CUT - TESORO DIRECTO DE BANCO UNION S.A. A CUENTA UNICA DEL TESORO CON NUMERO DE SOLICITUD = 2200611 Y NUMERO CORRELATIVO = 91320013102017865 TRANSFERENCIA POR OPERACIONES DE VENTA BONOS BTX</t>
  </si>
  <si>
    <t>S09009700002</t>
  </si>
  <si>
    <t>||TRANSFERENCIA DE FONDOS S/G. FORMULARIO, CITE' BUN/CF434/17 DE LA FECHA (HRE-TSO-5233). DEVOLUCION DE SALDOS NO EJECUTADOS EN LA GESTION 2016 PROY. "ASISTENCIA TECNICA Y OBRAS DE MEJORAMIENTO SIST. DE RIEGO PAJCHIRI COHANA" A SOLICITUD DEL GAM PUERTO PEREZ; LIBRETA 00086014407 MMAYA-BS PLAN NAL. DE CUENCAS PROYECTOS; BUN</t>
  </si>
  <si>
    <t>J03302540001</t>
  </si>
  <si>
    <t>De: 00513012004 Transferencia que realizamos a solicitud de Yacimientos Petroliferos Fiscales Bolivianos, mediante nota CITE: YPFB/DFC-3009 URT-1512/2017 y en virtud a la nota CITE: MEFP/VPCF/DGCF/UCCF No 1102/2017, para la devolucion del deposito en demasia efectuado por la Distribuidora de GLP CBA</t>
  </si>
  <si>
    <t>J03302570001</t>
  </si>
  <si>
    <t>De: 00513012002 Transferencia que realizamos a solicitud de Yacimientos Petroliferos Fiscales Bolivianos, mediante nota CITE: YPFB/DFC-3007 URT-1510/2017 y en virtud a la nota CITE: MEFP/VPCF/DGCF/UCCF No 1100/2017, para la devolucion del deposito erroneo.</t>
  </si>
  <si>
    <t>J03302640001</t>
  </si>
  <si>
    <t>De: 00513012004 Transferencia que realizamos a solicitud de Yacimientos Petroliferos Fiscales Bolivianos, mediante nota CITE: DFC-3008 URT-1511/2017 y en virtud a la nota CITE: MEFP/VPCF/DGCF/UCCF No 1103/2017, para la devolucion del deposito erroneo efectuado por el Banco Union S.A (BUN). de acuerd</t>
  </si>
  <si>
    <t>J03302650001</t>
  </si>
  <si>
    <t>De: 00513012004 Transferencia que realizamos a solicitud de Yacimientos Petroliferos Fiscales Bolivianos mediante nota CITE: YPFB/DFC-3006 URT-1509/2017 y en virtud a la nota CITE: MEFP/VPCF/DGCF/UCCF No 1105/2017, para la devolucion del deposito erroneo a la Estacion de Servicio el PARI</t>
  </si>
  <si>
    <t>J03302660001</t>
  </si>
  <si>
    <t>De: 00513012004 Transferencia que realizamos a solicitud del Yacimientos Petroliferos Fiscales Bolivianos mediante nota CITE: YPFB/DFC-3010 URT-1513/2017 y en virtud a la nota CITE: MEFP/VPCF/DGCF/UCCF No 1101/2017, para la devolucion del deposito erroneo al Sr. Eduardo Ribera Gil</t>
  </si>
  <si>
    <t>J03302670001</t>
  </si>
  <si>
    <t>De: 00513012004 Transferencia que realizamos a solicitud de Yacimientos Petroliferos Fiscales Bolivianos mediante nota CITE: DFC-3005 URT-1508/2017 y de acuerdo a la nota CITE: MEFP/VPCF/DGCF/UCCF No 1104/2017, para la devolucion del deposito erroneo a FONDESIF</t>
  </si>
  <si>
    <t>G05692790004</t>
  </si>
  <si>
    <t>VENTA DE DIVISAS CON TRANSFERENCIA DE FONDOS A SOLICITUD DE DIRECCION ESTRATEGICA DE REIVINDICACION MARITIMA DIREMAR SEGUN SOLICITUD 3339 REF: PAGO POR EL SERVICIO DE CONSULTORIA A FAVOR DE DHI SEGUN INFORME IF/DIREMAR/UTS NRO 029/2017 EQUIVALENTES 173.194,64 USD LIB. 00099021001 TGN-RECURSOS ORDINARIOS (3987) POR DIFERENCIAL CAMBIARIO</t>
  </si>
  <si>
    <t>G05692790005</t>
  </si>
  <si>
    <t>VENTA DE DIVISAS CON TRANSFERENCIA DE FONDOS A SOLICITUD DE DIRECCION ESTRATEGICA DE REIVINDICACION MARITIMA DIREMAR SEGUN SOLICITUD 3339 REF: PAGO POR EL SERVICIO DE CONSULTORIA A FAVOR DE DHI SEGUN INFORME IF/DIREMAR/UTS NRO 029/2017 EQUIVALENTES 173.194,64 USD LIB. 00099021001 TGN-RECURSOS ORDINARIOS (3987)</t>
  </si>
  <si>
    <t>G05692860001</t>
  </si>
  <si>
    <t>COBRO COSTOS DE PAPELERIA SEGUN TRANSFERENCIA DEL EXTERIOR POR ORDEN DE CONSULADO DE BOLIVIA EN CALAMA-CHILE REF:RECAUDACIONES SEPTIEMBRE 2017 LIB. 00340012003 RECAUDACION EXTRANJERIA - C.I. -L.C.</t>
  </si>
  <si>
    <t>G05692880001</t>
  </si>
  <si>
    <t>COBRO COSTOS DE PAPELERIA POR REGULARIZACION DE TRANSFERENCIA DEL EXTERIOR POR ORDEN DE BOTSCHAFT DES PLURINATIONALEN STAATES BOLIVIEN BERLIN ALEMANIA REF:GESTORIA CONSULAR SEPTIEMBRE 2017 LIB. 00010011102 MIN.RELACIONES EXTERIORES - GESTORIA CONSULAR LEY Nº 3108</t>
  </si>
  <si>
    <t>G05692900001</t>
  </si>
  <si>
    <t>COBRO COSTOS DE PAPELERIA SEGUN TRANSFERENCIA DEL EXTERIOR POR ORDEN DE PLASTITALIA S.P.A. REF.: MULTA EQUIVALENTE AL CONTRATO YPFB GLC 370/2016 LIB. 00513012007 YPFB - RECURSOS NACIONALIZACIÓN</t>
  </si>
  <si>
    <t>G05692920001</t>
  </si>
  <si>
    <t>COBRO COSTOS DE PAPELERIA SEGUN TRANSFERENCIA DEL EXTERIOR POR ORDEN DE CONSULADO DE BOLIVIA EN IQUIQUE CL REF.: RECAUDACION GESTORIA CONSULAR SEPTIEMBRE 2017 LIB. 00010011102 MIN.RELACIONES EXTERIORES - GESTORIA CONSULAR LEY Nº 3108</t>
  </si>
  <si>
    <t>G05692940001</t>
  </si>
  <si>
    <t>COBRO COSTOS DE PAPELERIA SEGUN TRANSFERENCIA DEL EXTERIOR POR ORDEN DE CONSULADO DE BOLIVIA EN BILBAO LIB. 00010011102 MIN.RELACIONES EXTERIORES - GESTORIA CONSULAR LEY Nº 3108</t>
  </si>
  <si>
    <t>G05695050003</t>
  </si>
  <si>
    <t>PAGO A AFD PRÉSTAMO CBO-1009-1 VCTO. 13-OCT-2017 SEGÚN NOTA MEFP/VTCP/DGCP/UODP-766/2017 DE FECHA 13/10/2017 POR CUENTA DE TGN , NTI. 009952 VALOR 13-OCT-2017 COMISIONES EUR 330.000,00 CTA. 3987 CUENTA UNICA DEL TESORO-3987 LIBRETA 00099021001 REF.: COMISIONES BANCARIAS</t>
  </si>
  <si>
    <t>G05695250003</t>
  </si>
  <si>
    <t>TRANSFERENCIA RECIBIDA DEL EXTERIOR SEGÚN MENSAJES SWIFT Nos. 14908-14892 (REM.EXT.) DE FECHA 13-10-2017 POR DESEMBOLSO DE FONPLATA PRÉSTAMO BOL 22/2014 GAF/BOL-077/2017 DESEMB.NRO.8 LIBRETA N° 00291012002 ABC-RECURSOS PROPIOS REF.: UTILES DE ESCRITORIO</t>
  </si>
  <si>
    <t>G05696470001</t>
  </si>
  <si>
    <t>COBRO COSTOS DE PAPELERIA SEGUN TRANSFERENCIA DEL EXTERIOR POR ORDEN DE COMPANHIA MATOGROSSENSE DE GAS / MT GAS LIB. 00513012007 YPFB - RECURSOS NACIONALIZACIÓN</t>
  </si>
  <si>
    <t>G05709430003</t>
  </si>
  <si>
    <t>PAGO PRÉSTAMO IDA 2565-BO VCTO. 15-oct-2017 POR CUENTA DE FNDR , NTI. 009915 VALOR 16-oct-2017 CAPITAL USD 361.044,31 INTERESES USD 44.679,23 LIB. 00099021001 - RECURSOS ORDINARIOS (3987) - MDRI</t>
  </si>
  <si>
    <t>Q08967220002</t>
  </si>
  <si>
    <t>NUMERO DE LIBRETA CUT: Cuenta Unica del Tesoro OPERACIÓN E18 TRANSFERENCIA DEL SISTEMA FINANCIERO POR CUENTA DE TERCEROS A LA CUT Devolucion pagos en exceso Gobiern Autonomo Departamental de Tarija</t>
  </si>
  <si>
    <t>Q08967240002</t>
  </si>
  <si>
    <t>Q08967270002</t>
  </si>
  <si>
    <t>NUMERO DE LIBRETA CUT: Cuenta Unica del Tesoro OPERACIÓN E18 TRANSFERENCIA DEL SISTEMA FINANCIERO POR CUENTA DE TERCEROS A LA CUT Pago correspondiente a septiembre 2017</t>
  </si>
  <si>
    <t>S09010680002</t>
  </si>
  <si>
    <t>||TRANSFERENCIA DE FONDOS SEGUN FORMULARIO CITE BUN650/17, DE LA FECHA, (HRE-TSO-5259).POR DEVOLUCION DE RECURSOS OTORGADOS NO EJECUTADOS DE LOS PROYECTOS FINANCIADOS POR LA UPRE. A SOLICITUD DEL GOB. AUT. MCPAL.TACOPAYA- C.U.M, LIBRETA N°00990204115 BOLIVIA CAMBIA; BUN.</t>
  </si>
  <si>
    <t>J03303050001</t>
  </si>
  <si>
    <t>De: 00099024113 Transferencia en cumplimiento al DS N0913 de 15/06/2011 y el Convenio Intergubernativo de Financiamiento UPRE-CIF-IG 754/2017, suscrito entre la UPRE y el GAM de Pocona proyecto Construccion Infraestructura Unidad Educativa Ismael Montes, correspondiente al primer desembolso equivale</t>
  </si>
  <si>
    <t>J03303060001</t>
  </si>
  <si>
    <t>De: 00099024113 Transferencia en cumplimiento al DS N0913 de 15/06/2011 y el Convenio Intergubernativo de Financiamiento UPRE-CIF-IG 755/2017, suscrito entre la UPRE y el GAM de Pocona proyecto Construccion Aulas Unidad Educativa Mamahuasi Bajo, correspondiente al primer desembolso equivalente al 20</t>
  </si>
  <si>
    <t>J03303070001</t>
  </si>
  <si>
    <t>De: 00099024113 Transferencia en cumplimiento al DS N0913 de 15/06/2011 y el Convenio Intergubernativo de Financiamiento UPRE-CIF-IG 757/2017, suscrito entre la UPRE y el GAM de Pocona proyecto Construccion Tinglado y Graderias Unidad Educativa 23 de Marzo, correspondiente al primer desembolso equiv</t>
  </si>
  <si>
    <t>J03303080001</t>
  </si>
  <si>
    <t>De: 00099024113 Transferencia en cumplimiento al DS N0913 de 15/06/2011 y el Convenio Intergubernativo de Financiamiento UPRE-CIF-IG 756/2017, suscrito entre la UPRE y el GAM de Pocona proyecto Construccion Tinglado y Graderias Unidad Educativa Javier Gonzales, correspondiente al primer desembolso e</t>
  </si>
  <si>
    <t>J03303090001</t>
  </si>
  <si>
    <t>De: 00099024113 Transferencia en cumplimiento al DS N0913 de 15/06/2011 y el Convenio Intergubernativo de Financiamiento UPRE-CIF-IG 704/2017, suscrito entre la UPRE y el GAM de Puerto Villarroel proyecto Const. Tinglado, Graderias U.E. Chasqui, correspondiente al primer desembolso equivalente al 20</t>
  </si>
  <si>
    <t>J03303100001</t>
  </si>
  <si>
    <t>De: 00099024113 Transferencia en cumplimiento al DS N0913 de 15/06/2011 y el Convenio Intergubernativo de Financiamiento UPRE-CIF-IG 701/2017, suscrito entre la UPRE y el GAM de Puerto Villarroel proyecto Const. Puente Vehicular Cruz Cerro Verde, correspondiente al primer desembolso equivalente al 2</t>
  </si>
  <si>
    <t>J03303110001</t>
  </si>
  <si>
    <t>De: 00099024113 Transferencia en cumplimiento al DS N0913 de 15/06/2011 y el Convenio Intergubernativo de Financiamiento UPRE-CIF-IG 758/2017, suscrito entre la UPRE y el GAM de Santivanez proyecto Construccion Edificio Municipal de Santivanez, correspondiente al primer desembolso equivalente al 20%</t>
  </si>
  <si>
    <t>J03303120001</t>
  </si>
  <si>
    <t>De: 00099024113 Transferencia en cumplimiento al DS N0913 de 15/06/2011 y el Convenio Intergubernativo de Financiamiento UPRE-CIF-IG 642/2017, suscrito entre la UPRE y el GAM de Tacachi proyecto Construccion Graderias y Cancha Cesped Sintetico Tacachi, correspondiente al primer desembolso equivalent</t>
  </si>
  <si>
    <t>J03303130001</t>
  </si>
  <si>
    <t>De: 00099024113 Transferencia en cumplimiento al DS N0913 de 15/06/2011 y el Convenio Intergubernativo de Financiamiento UPRE-CIF-IG 657/2017, suscrito entre la UPRE y el GAM de Tarata proyecto Construccion Tinglado U.E. Kellu Mayu Tarata, correspondiente al primer desembolso equivalente al 20% del</t>
  </si>
  <si>
    <t>J03303140001</t>
  </si>
  <si>
    <t>De: 00099024113 Transferencia en cumplimiento al DS N0913 de 15/06/2011 y el Convenio Intergubernativo de Financiamiento UPRE-CIF-IG 656/2017, suscrito entre la UPRE y el GAM de Tarata proyecto Construccion Tinglado y Graderias U.E. My. Victor Ustariz Tarata, correspondiente al primer desembolso equ</t>
  </si>
  <si>
    <t>J03303150001</t>
  </si>
  <si>
    <t>De: 00099024113 Transferencia en cumplimiento al DS N0913 de 15/06/2011 y el Convenio Intergubernativo de Financiamiento UPRE-CIF-IG 655/2017, suscrito entre la UPRE y el GAM de Tarata proyecto Construccion Tinglado U.E. Wawa Wasi de Villa San Jose Tarata, correspondiente al primer desembolso equiva</t>
  </si>
  <si>
    <t>J03303160001</t>
  </si>
  <si>
    <t>De: 00099024113 Transferencia en cumplimiento al DS N0913 de 15/06/2011 y el Convenio Intergubernativo de Financiamiento UPRE-CIF-IG 659/2017, suscrito entre la UPRE y el GAM de Tacachi proyecto Construccion Residencia Medicos para Centro de Salud Tacachi, correspondiente al primer desembolso equiva</t>
  </si>
  <si>
    <t>J03303510001</t>
  </si>
  <si>
    <t>De: 00512042001 Transferencia segun notas CITE: MEFP/VPCF/DGSGIF/USI N 153/2017 y BUN. SUBGCIA/NAL/OE/1203/10/2017 por error en la operativa de la inmovilizacion de la cuenta corriente fiscal de AASANA.</t>
  </si>
  <si>
    <t>J03303550001</t>
  </si>
  <si>
    <t>De: 00041031107 Transferencia de Recursos Correspondiente a solicitud mediante nota CITE: IBMETRO-DAF-CE-1260/2017 del Instituto Boliviano de Metrologia; POR CONCEPTO DE DEPOSITOS ERRONEOS A LA CUENTA RECAUDADORA DE IBMETRO REGISTRADOS COMO FONDOS RECIBIDOS EN CUSTODIA CON C-21 SIP N 2211</t>
  </si>
  <si>
    <t>S09010390001</t>
  </si>
  <si>
    <t>||PAGO SERVICIO DE INVESTIGACION DEL BANQUERO POR DEVOLUCION DE FONDOS CORRESPONDIENTE A LA TRASNF. DE FECHA 12/06/17 DE TRANSPORTADORA SANTA IZABEL LTDA. EFECTUADA POR YPFB LIB.00513012004 LBP-YPFB UNICOMERCIAL (SERVICIOS DE INVESTIGACION DEL BANQUERO)</t>
  </si>
  <si>
    <t>S09010390004</t>
  </si>
  <si>
    <t>||PAGO SERVICIO DE INVESTIGACION DEL BANQUERO POR DEVOLUCION DE FONDOS CORRESPONDIENTE A LA TRASNF. DE FECHA 12/06/17 DE TRANSPORTADORA SANTA IZABEL LTDA. EFECTUADA POR YPFB LIB.00513012004 LBP-YPFB UNICOMERCIAL</t>
  </si>
  <si>
    <t>S09010940003</t>
  </si>
  <si>
    <t>||TRANSFERENCIA DE FONDOS S/G. MENSAJE SWIFT NRO. 15015 DE LA FECHA (SECTOR PUBLICO). DEBITO DE LA LIBRETA 00117012001 DGAC, REPOSICION UTILES DE ESCRITORIO.</t>
  </si>
  <si>
    <t>S09011090003</t>
  </si>
  <si>
    <t>'TRANSFERENCIA DE FONDOS||A SOL. DELMEFP, CITE' MEFP/VTCP/DGPOT/UPCFTGN/TR-2171/2017 DE LA FECHA HRE TSO 5268. A LAS UNIDADES DE LAS FF.AA. PARA LA DISTRIBUCION DE FONDOS POR CONCEPTO DEL SUBSIDIO DE INCENTIVO A LA PERMANENCIA ESCOLAR DENOMINADO JUANCITO PINTO Y PARA GASTOS OPERATIVOS. DEBITO DE LA LIBRETA 00099021001 TGN RECURSOS ORDINARIOS.</t>
  </si>
  <si>
    <t>G05701620001</t>
  </si>
  <si>
    <t>COBRO COSTOS DE PAPELERIA POR REGULARIZACION DE TRANSFERENCIA DEL EXTERIOR POR ORDEN DE CORPORACION PARAGUAYA DISTRIBUIDORA DE DERIVADOS DE PETROLEO S.A. REF.: PAGO A PROVEEDORES LIB. 00513062001 YPFB-OPERACIONES PLANTA DE SEPARACION DE LIQUIDOS RIO GRANDE</t>
  </si>
  <si>
    <t>G05704740001</t>
  </si>
  <si>
    <t>COBRO COSTOS DE PAPELERIA SEGUN TRANSFERENCIA DEL EXTERIOR POR ORDEN DE GAS TOTAL S.A. REF.: A CUENTA SEGUN CONTRATO 63 AJUSTE DE PRECIIO POR GLP LIB. 00513062001 YPFB-OPERACIONES PLANTA DE SEPARACION DE LIQUIDOS RIO GRANDE</t>
  </si>
  <si>
    <t>G05704760001</t>
  </si>
  <si>
    <t>COBRO COSTOS DE PAPELERIA SEGUN TRANSFERENCIA DEL EXTERIOR POR ORDEN DE PETROLEO BRASILEIRO S/A PETROBRAS LIB. 00513012007 YPFB - RECURSOS NACIONALIZACIÓN</t>
  </si>
  <si>
    <t>G05704780001</t>
  </si>
  <si>
    <t>COBRO COSTOS DE PAPELERIA SEGUN TRANSFERENCIA DEL EXTERIOR POR ORDEN DE PETROLEO BRASILEIRO S.A. PETROBRAS LIB. 00513012007 YPFB - RECURSOS NACIONALIZACIÓN</t>
  </si>
  <si>
    <t>G05704800001</t>
  </si>
  <si>
    <t>G05708010004</t>
  </si>
  <si>
    <t>VENTA DE DIVISAS CON TRANSFERENCIA DE FONDOS A SOLICITUD DE MINISTERIO DE RELACIONES EXTERIORES SEGUN SOLICITUD 3361 REF: PAGO A LA EMBRESA ROYAL FBO SERVICE, SEGUN RESPLUCION MINISTERIAL NRO. 167 DE FECHA 20 DE JUNIO DE 2017 E INFORME JURIDICO GM-DGAJ-UGJ-IRM N 167/2017 LIB. 00099021001 TGN-RECURSOS ORDINARIOS (3987)</t>
  </si>
  <si>
    <t>G05708020004</t>
  </si>
  <si>
    <t>VENTA DE DIVISAS CON TRANSFERENCIA DE FONDOS A SOLICITUD DE MINISTERIO DE RELACIONES EXTERIORES SEGUN SOLICITUD 3362 REF: REMISION DE RECURSOS A FAVOR DEL CENTRO EMISOR DE PASAPORTES EMIPAS - MADRID, PARA LA COMPRA DE 6.750 PASAPORTES EN BLANCO, S/G GM-DGAA-UAD-AL-NI-037/2017 LIB. 00010011102 MIN.RELACIONES EXTERIORES - GESTORIA CONSULAR LEY Nº 3108</t>
  </si>
  <si>
    <t>G05709450001</t>
  </si>
  <si>
    <t>G05710880001</t>
  </si>
  <si>
    <t>COBRO COSTOS DE PAPELERIA SEGUN TRANSFERENCIA DEL EXTERIOR POR ORDEN DE CONSULADO DE BOLIVIA ANTOFAGASTA-CHILE REF:RECAUDACIONES DE GESTORIA LIB. 00010011102 MIN.RELACIONES EXTERIORES - GESTORIA CONSULAR LEY Nº 3108</t>
  </si>
  <si>
    <t>J03302810001</t>
  </si>
  <si>
    <t>De: 00099024113 Transferencia en cumplimiento al DS N0913 de 15/06/2011 y el Convenio Interinstitucional de Financiamiento UPRE-CIF-IG/123/2015, suscrito entre la UPRE y el GAM Chimore, Proyecto Construccion Centro Ecoturistico Puerto Aurora, correspondiente al pago de la devolucion de retencion del</t>
  </si>
  <si>
    <t>J03302820001</t>
  </si>
  <si>
    <t>De: 00099024113 Transferencia en cumplimiento al DS N0913 de 15/06/2011 y el Convenio Intergubernativo de Financiamiento UPRE-CIF-IG 750/2017, suscrito entre la UPRE y el GAM de Entre Rios proyecto Construccion Tinglado y Graderias U.E. Max Fernandez Entre Rios, correspondiente al primer desembolso</t>
  </si>
  <si>
    <t>J03302830001</t>
  </si>
  <si>
    <t>De: 00099024113 Transferencia en cumplimiento al DS N0913 de 15/06/2011 y el Convenio Intergubernativo de Financiamiento UPRE-CIF-IG 751/2017, suscrito entre la UPRE y el GAM de Entre Rios proyecto Construccion 16 Aulas U.E. Jose Carrasco Entre Rios, correspondiente al primer desembolso equivalente</t>
  </si>
  <si>
    <t>J03302840001</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</si>
  <si>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al primer</t>
  </si>
  <si>
    <t>J03302850001</t>
  </si>
  <si>
    <t>De: 00099024113 Transferencia en cumplimiento al DS N0913 de 15/06/2011 y el Convenio Intergubernativo de Financiamiento UPRE-CIF-IG 735/2017, suscrito entre la UPRE y el GAM de Omereque proyecto Const. Dos Aulas Unidad Educativa La Mesada - Omereque, correspondiente al primer desembolso equivalente</t>
  </si>
  <si>
    <t>J03302860001</t>
  </si>
  <si>
    <t>De: 00099024113 Transferencia en cumplimiento al DS N0913 de 15/06/2011 y el Convenio Intergubernativo de Financiamiento UPRE-CIF-IG 691/2017, suscrito entre la UPRE y el GAM de Totora proyecto Construccion Unidad Educativa 8 de Septiembre - Totora, correspondiente al primer desembolso equivalente a</t>
  </si>
  <si>
    <t>J03302870001</t>
  </si>
  <si>
    <t>De: 00099024113 Transferencia en cumplimiento al DS N0913 de 15/06/2011 y el Convenio Intergubernativo de Financiamiento UPRE-CIF-IG 736/2017, suscrito entre la UPRE y el GAM de Villa Rivero proyecto Construccion de Aulas U.E. Tecnico Humanistico Jesus Lara Villa Rivero, correspondiente al primer de</t>
  </si>
  <si>
    <t>J03302880001</t>
  </si>
  <si>
    <t>De: 00099024113 Transferencia en cumplimiento al DS N0913 de 15/06/2011 y el Convenio Intergubernativo de Financiamiento UPRE-CIF-IG 726/2017, suscrito entre la UPRE y el GAM de Villa Gualberto Villarroel proyecto Const. 2 Aulas y Direccion U.E. Tojracollo Villa Gualberto Villarroel, correspondiente</t>
  </si>
  <si>
    <t>J03302890001</t>
  </si>
  <si>
    <t>De: 00099024113 Transferencia en cumplimiento al DS N0913 de 15/06/2011 y el Convenio Intergubernativo de Financiamiento UPRE-CIF-IG 723/2017, suscrito entre la UPRE y el GAM de Villa Gualberto Villarroel proyecto Const. Cancha Multiple Tinglado Condor Kochi, correspondiente al primer desembolso equ</t>
  </si>
  <si>
    <t>J03302900001</t>
  </si>
  <si>
    <t>De: 00099024113 Transferencia en cumplimiento al DS N0913 de 15/06/2011 y el Convenio Intergubernativo de Financiamiento UPRE-CIF-IG 724/2017, suscrito entre la UPRE y el GAM de Villa Gualberto Villarroel proyecto Const. Sala Multifuncional U.E. Jose Ballivian Herrera Cancha Villa Gualberto Villarro</t>
  </si>
  <si>
    <t>J03302910001</t>
  </si>
  <si>
    <t>De: 00099024113 Transferencia en cumplimiento al DS N0913 de 15/06/2011 y el Convenio Intergubernativo de Financiamiento UPRE-CIF-IG 727/2017, suscrito entre la UPRE y el GAM de Villa Gualberto Villarroel proyecto Const. Cancha Multiple Tinglado Chullku Mayu, correspondiente al primer desembolso equ</t>
  </si>
  <si>
    <t>J03302920001</t>
  </si>
  <si>
    <t>De: 00099024113 Transferencia en cumplimiento al DS N0913 de 15/06/2011 y el Convenio Intergubernativo de Financiamiento UPRE-CIF-IG 725/2017, suscrito entre la UPRE y el GAM de Villa Gualberto Villarroel proyecto Const. 2 Aulas y Direccion U.E. Rene Panoso Lara Ura Yana Rumi Villa Gualberto Villarr</t>
  </si>
  <si>
    <t>Q08971620002</t>
  </si>
  <si>
    <t>NUMERO DE LIBRETA CUT: 00010011102 OPERACIÓN E18 TRANSFERENCIA DEL SISTEMA FINANCIERO POR CUENTA DE TERCEROS A LA CUT A SOLICITUD DEL MINISTERIO DE ECONOMIA Y FINANZAS PUBLICAS POR MALA APROPIACION POR PARTE DEL MINISTERIO DE RELACIONES EXTERIORES</t>
  </si>
  <si>
    <t>Q08971920002</t>
  </si>
  <si>
    <t>NUMERO DE LIBRETA CUT: Cuenta Unica del Tesoro OPERACIÓN E18 TRANSFERENCIA DEL SISTEMA FINANCIERO POR CUENTA DE TERCEROS A LA CUT Devolucion al TGN pagos de pension de jubilacion RA 428</t>
  </si>
  <si>
    <t>S09012270001</t>
  </si>
  <si>
    <t>'COBRO DE UTILES DE ESCRITORIO POR´||BS 50.- EMISION CBTE CONTABLE Y BS 220.- REEMBOLSO GASTOS DE COMUNICACION REF.: CONFIRMACION EMISION GARANTIAS P/C JOINT STOCK COMPANY ALFA BANK A/F DE AGENCIA BOLIVIANA DE ENERGIA NUCLEAR. CGO.LIB.N°00099021001 TGN-RECURSOS ORDINARIOS REF.: COM COMUNICACION Y EMISION CBTE CBLE GTIA ABEN</t>
  </si>
  <si>
    <t>G05713880001</t>
  </si>
  <si>
    <t>COBRO COSTOS DE PAPELERIA SEGUN TRANSFERENCIA DEL EXTERIOR POR ORDEN DE CONSULADO DE BOLIVIA EN SANTIAGO CL. LIB. 00010011102 MIN.RELACIONES EXTERIORES - GESTORIA CONSULAR LEY Nº 3108</t>
  </si>
  <si>
    <t>G05722650001</t>
  </si>
  <si>
    <t>COBRO COSTOS DE PAPELERIA SEGUN TRANSFERENCIA DEL EXTERIOR POR ORDEN DE CONSULADO DE BOLIVIA-MADRID ESPAÑA REF:RECAUDACION LICENCIAS DE CONDUCIR LIB. 00340012003 RECAUDACION EXTRANJERIA - C.I. -L.C.</t>
  </si>
  <si>
    <t>G05722670001</t>
  </si>
  <si>
    <t>COBRO COSTOS DE PAPELERIA SEGUN TRANSFERENCIA DEL EXTERIOR POR ORDEN DE CONSULADO DE BOLIVIA EN MADRID-ESPAÑA REF:GESTORIA CONSULAR LIB. 00010011102 MIN.RELACIONES EXTERIORES - GESTORIA CONSULAR LEY Nº 3108</t>
  </si>
  <si>
    <t>G05722710001</t>
  </si>
  <si>
    <t>COBRO COSTOS DE PAPELERIA SEGUN TRANSFERENCIA DEL EXTERIOR POR ORDEN DE CONSULADO DE BOLIVIA EN MADRID REF.: SEGIP-RECAUDACION EXTERIOR CEDULAS DE IDENTIDAD LIB. 00340012003 RECAUDACION EXTRANJERIA - C.I. -L.C.</t>
  </si>
  <si>
    <t>G05722750001</t>
  </si>
  <si>
    <t>COBRO COSTOS DE PAPELERIA SEGUN TRANSFERENCIA DEL EXTERIOR POR ORDEN DE LIMA GAS S.A. LIB. 00513062001 YPFB-OPERACIONES PLANTA DE SEPARACION DE LIQUIDOS RIO GRANDE</t>
  </si>
  <si>
    <t>G05723670001</t>
  </si>
  <si>
    <t>COBRO COSTOS DE PAPELERIA SEGUN TRANSFERENCIA DEL EXTERIOR POR ORDEN DE LLAMA GAS S.A. LIB. 00513062001 YPFB-OPERACIONES PLANTA DE SEPARACION DE LIQUIDOS RIO GRANDE</t>
  </si>
  <si>
    <t>G05723710001</t>
  </si>
  <si>
    <t>COBRO COSTOS DE PAPELERIA POR REGULARIZACION DE TRANSFERENCIA DEL EXTERIOR POR ORDEN DE RURAL DEVELOPMENT ADMINISTRATION SOUTH KOREA LIB. 00222018012 INIAF-KOLFACI TECNOLOGIAS P/MEJORAR PRODUCCION CACAO Y ARROZ</t>
  </si>
  <si>
    <t>G05723720003</t>
  </si>
  <si>
    <t>TRANSFERENCIA RECIBIDA DEL EXTERIOR SEGÚN MENSAJES SWIFT Nos. 15064-15060-15061 (REM.EXT.) DE FECHA 17-10-2017 POR DESEMBOLSO DE FONPLATA PRÉSTAMO BOL 24/2014 GAF/BOL/085/2017 DESEMB. No.9 LIB.00287074301 FPS-US RIO GRAN.IV LIBRETA N° 00287102001 FPS-RECURSOS PROPIOS REF.: UTILES DE ESCRITORIO</t>
  </si>
  <si>
    <t>J03303580001</t>
  </si>
  <si>
    <t>De: 00099024113 Transferencia en cumplimiento al DS N0913 de 15/06/2011 y el Convenio Intergubernativo de Financiamiento UPRE-CIF-IG 719/2017, suscrito entre la UPRE y el GAM de Toco proyecto Construccion Centro de Salud Integral Toco, correspondiente al primer desembolso equivalente al 20% del mont</t>
  </si>
  <si>
    <t>J03303590001</t>
  </si>
  <si>
    <t>De: 00099024113 Transferencia en cumplimiento al DS N0913 de 15/06/2011 y el Convenio Intergubernativo de Financiamiento UPRE-CIF-IG 680/2017, suscrito entre la UPRE y el GAM de Omereque proyecto Const. Cancha Poli Funcional con Tinglado y Graderias Unidad Educativa Perez - Omereque, correspondiente</t>
  </si>
  <si>
    <t>J03303610001</t>
  </si>
  <si>
    <t>De: 00099024113 Transferencia en cumplimiento al DS N0913 de 15/06/2011 y el Convenio Intergubernativo de Financiamiento UPRE-CIF-IG/335/2016, suscrito entre la UPRE y el GAM Coripata, Proyecto Construccion Unidad Educativa Santiago Tocoroni, correspondiente al pago de la planilla N4, segun la UPRE.</t>
  </si>
  <si>
    <t>J03303620001</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</si>
  <si>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</si>
  <si>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J03303630001</t>
  </si>
  <si>
    <t>De: 00099024113 Transferencia en cumplimiento al DS N0913 de 15/06/2011 y el Convenio Intergubernativo de Financiamiento UPRE-CIF-IG/341/2016, suscrito entre la UPRE y el GAM La Asunta, Proyecto Const.15 Aulas y Tinglado U.E. El Palmar, correspondiente al pago de la planilla N3, segun la UPRE.</t>
  </si>
  <si>
    <t>J03303640001</t>
  </si>
  <si>
    <t>De: 00099024113 Transferencia en cumplimiento al DS N0913 de 15/06/2011 y el Convenio Intergubernativo de Financiamiento UPRE-CIF-IG 389/2016, suscrito entre la UPRE y el GAM Sipe Sipe, Proyecto Construccion Unidad Educativa Daniel Albornoz, correspondiente al pago de la planilla N3 de cierre, segun</t>
  </si>
  <si>
    <t>J03303650001</t>
  </si>
  <si>
    <t>De: 00099024113 Transferencia en cumplimiento al DS N0913 de 15/06/2011 y el Convenio Intergubernativo de Financiamiento UPRE-CIF-IG 065/2017, suscrito entre la UPRE y el GAM Entre Rios, Proyecto Construccion Tinglado U.E. Loma Alta, correspondiente al pago de la planilla N2, segun la UPRE.</t>
  </si>
  <si>
    <t>J03303660001</t>
  </si>
  <si>
    <t>De: 00099024113 Transferencia en cumplimiento al DS N0913 de 15/06/2011 y el Convenio Intergubernativo de Financiamiento UPRE-CIF-IG/563/2016, suscrito entre la UPRE y el GAD Beni, Proyecto Construccion U.E. las Flores y Polifuncional Comunidad Flores Coloradas, correspondiente al pago de la planil</t>
  </si>
  <si>
    <t>J03303670001</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</si>
  <si>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 Mun. Puerto Rico</t>
  </si>
  <si>
    <t>J03303870001</t>
  </si>
  <si>
    <t>De: 00099024113 Transferencia en cumplimiento al DS N0913 de 15/06/2011 y el Convenio Intergubernativo de Financiamiento UPRE-CIF-IG 702/2017, suscrito entre la UPRE y el GAM de Puerto Villarroel proyecto Const. Aulas, Salas de Computacion y Bateria de Banos U.E. 1ro. de Mayo A, correspondiente al p</t>
  </si>
  <si>
    <t>J03303880001</t>
  </si>
  <si>
    <t>De: 00099024113 Transferencia en cumplimiento al DS N0913 de 15/06/2011 y el Convenio Intergubernativo de Financiamiento UPRE-CIF-IG 703/2017, suscrito entre la UPRE y el GAM de Puerto Villarroel proyecto Const. Tinglado, Graderias U.E. Tecnico Humanistico Papa Francisco, correspondiente al primer d</t>
  </si>
  <si>
    <t>S09011460001</t>
  </si>
  <si>
    <t>'TRANSFERENCIA DE FONDOS||A SOL. DEL MIN,DE ECO Y FIN.PUBL. MEFP/VTCP/DGCP/UF-603/2017 DE LA FECHA HRE TSO 5269. ABONO DE RECURSOS AL FIDEICOMISO "ACCESOS SEGUROS PARA VIVIR BIEN" CONSTITUIDO CON EL FONDO NACIONAL DE DESARROLLO REGIONAL. DEBITO DE LA LIBRETA 00099021001 RECURSOS ORDINARIOS - MONEDA NACIONAL.</t>
  </si>
  <si>
    <t>S09011460003</t>
  </si>
  <si>
    <t>'TRANSFERENCIA DE FONDOS||A SOL. DEL MIN,DE ECO Y FIN.PUBL. MEFP/VTCP/DGCP/UF-603/2017 DE LA FECHA HRE TSO 5269. ABONO DE RECURSOS AL FIDEICOMISO "ACCESOS SEGUROS PARA VIVIR BIEN" CONSTITUIDO CON EL FONDO NACIONAL DE DESARROLLO REGIONAL. DEBITO DE LA LIBRETA 00099021001 COBRO UTILES DE ESCRITORIO.</t>
  </si>
  <si>
    <t>S09011640003</t>
  </si>
  <si>
    <t>||TRANSFERENCIA DE FONDOS S/G. MENSAJES SWIFT NROS. 15031 Y 15030 DE LA FECHA (SECTOR PUBLICO). DEBITO DE LA LIBRETA 00117012001 DGAC, REPOSICION UTILES DE ESCRITORIO.</t>
  </si>
  <si>
    <t>S09011910003</t>
  </si>
  <si>
    <t>||TRANSFERENCIA DE FONDOS S/G. MENSAJE SWIFT NRO. 15033 Y CORREO ELECTRONICO DE LA DIRECCION GENERAL DE AERONAUTICA CIVIL DE LA FECHA (SECTOR PUBLICO). DEBITO DE LA LIBRETA 00117012001 DGAC, REPOSICION UTILES DE ESCRITORIO.</t>
  </si>
  <si>
    <t>Q08975810002</t>
  </si>
  <si>
    <t>NÚMERO DE LIBRETA CUT: 99031009.00 OPERACIÓN T01 TRANSFERENCIA DE FONDOS A LA CUT - TESORO DIRECTO DE BANCO UNION S.A. A CUENTA UNICA DEL TESORO CON NUMERO DE SOLICITUD = 2211554 Y NUMERO CORRELATIVO = 91320018102017047 TRANSFERENCIA POR OPERACIONES DE VENTA BONOS BTX</t>
  </si>
  <si>
    <t>S09012640002</t>
  </si>
  <si>
    <t>||TRANSF. DE FDOS.SG.CITE:FSFADM036/17 DEL FONDO DE DESARROLLO DEL SISTEMA FINANCIERO Y DE APOYO AL SECTOR PRODUCTIVO FONDESIF,RECIB.EN LA F. REF:TRANSF. AL TGN LA AMORTIZACION DE CAPITAL DE COOP. PAULO VI DE SEPTIEMBRE/2017 DEL PRPC TGN 9° (TRAM-TSO- 5291) ABONO EN LA LIBRETA N°00099021001 TGN-RECURSOS ORDINARIOS</t>
  </si>
  <si>
    <t>S09012750001</t>
  </si>
  <si>
    <t>'TRANSFERENCIA DE FONDOS||A SOL. DEL MIN,DE ECO Y FIN.PUBL. MEFP/VTCP/DGCP/UODP-773/2017 DE LA FECHA HRE TSO 5293 A FAVOR DEL GOBIERNO AUTONOMO MUNICIPAL DE SANTA CRUZ. DEBITO DE LA LIBRETA 00099037003 CAF 5544-BS GAMSC SANEAMIENTO Y DRENAJE URBANO.</t>
  </si>
  <si>
    <t>S09012750003</t>
  </si>
  <si>
    <t>'TRANSFERENCIA DE FONDOS||A SOL. DEL MIN,DE ECO Y FIN.PUBL. MEFP/VTCP/DGCP/UODP-773/2017 DE LA FECHA HRE TSO 5293 A FAVOR DEL GOBIERNO AUTONOMO MUNICIPAL DE SANTA CRUZ. DEBITO DE LA LIBRETA 00099021001 COBRO UTILES DE ESCRITORIO.</t>
  </si>
  <si>
    <t>S09013390001</t>
  </si>
  <si>
    <t>'COBRO DE'||UTILES DE ESCRITORIO POR TRANSFERENCIA DE FONDOS DEL EXTERIOR A LA CUENTA DEL SERVICIO NACIONAL TEXTIL-SENATEX. COMPLEMENTO DEL COMPROBANTE CONTABLE NRO. 0901337 DE LA FECHA. DEBITO DE LA LIBRETA 00378012002 SENATEX ADMINISTRACION CENTRAL.</t>
  </si>
  <si>
    <t>G05727540001</t>
  </si>
  <si>
    <t>COBRO COSTOS DE PAPELERIA SEGUN TRANSFERENCIA DEL EXTERIOR POR ORDEN DE HERCO COMBUSTIBLES S.A. LIB. 00513062001 YPFB-OPERACIONES PLANTA DE SEPARACION DE LIQUIDOS RIO GRANDE</t>
  </si>
  <si>
    <t>G05727560001</t>
  </si>
  <si>
    <t>COBRO COSTOS DE PAPELERIA SEGUN TRANSFERENCIA DEL EXTERIOR POR ORDEN DE CONSULADO GENERAL DE BOLIVIA BARCELONA REF.: GESTORIA CONSULAR VICECONSULADO DE BOLIVIA EN PALMA DE MALLORCA LIB. 00010011102 MIN.RELACIONES EXTERIORES - GESTORIA CONSULAR LEY Nº 3108</t>
  </si>
  <si>
    <t>G05727580001</t>
  </si>
  <si>
    <t>COBRO COSTOS DE PAPELERIA SEGUN TRANSFERENCIA DEL EXTERIOR POR ORDEN DE CONSULADO DE BOLIVIA EN BARCELONA REF.: GESTORIA CONSUALR LIB. 00010011102 MIN.RELACIONES EXTERIORES - GESTORIA CONSULAR LEY Nº 3108</t>
  </si>
  <si>
    <t>G05728950001</t>
  </si>
  <si>
    <t>COMISIONES BANCARIAS POR PAGO OBLIGACIONES A FONDO DE INTERNACIONALIZACION DE LA EMPRESA (FIEM) POR EL PRESTAMO ICO 01020039.0 FORTALEC.UNIVERSIDAD. J.M.SARACHO. VCTO. 18/10/2017 LIBRETA 00099021001 RECURSOS ORDINARIOS (3987).</t>
  </si>
  <si>
    <t>G05732070001</t>
  </si>
  <si>
    <t>COBRO COSTOS DE PAPELERIA SEGUN TRANSFERENCIA DEL EXTERIOR POR ORDEN DE CONSULADO DE BOLIVIA EN MENDOZA-ARGENTINA LIB. 00010011102 MIN.RELACIONES EXTERIORES - GESTORIA CONSULAR LEY Nº 3108</t>
  </si>
  <si>
    <t>G05733300001</t>
  </si>
  <si>
    <t>COBRO COSTOS DE PAPELERIA SEGUN TRANSFERENCIA DEL EXTERIOR POR ORDEN DE GAS TOTAL S.A. REF.: A CUENTA SEGUN CONTRATO NRO.62 AJUSTE DE PRECIIO POR GLP LIB. 00513062001 YPFB-OPERACIONES PLANTA DE SEPARACION DE LIQUIDOS RIO GRANDE</t>
  </si>
  <si>
    <t>J03304090001</t>
  </si>
  <si>
    <t>De: 00099024113 Transferencia en cumplimiento al DS N0913 de 15/06/2011 y el Convenio Intergubernativo de Financiamiento UPRE-CIF-IG/204/2016, suscrito entre la UPRE y el GAM de Coroico proyecto Const. de Tinglado Polifuncional U.E. San Felipe - Coroico, correspondiente al pago de la planilla N 2, s</t>
  </si>
  <si>
    <t>J03304100001</t>
  </si>
  <si>
    <t>De: 00099024113 Transferencia en cumplimiento al DS N0913 de 15/06/2011 y el Convenio Intergubernativo de Financiamiento UPRE-CIF-IG/012/2016, suscrito entre la UPRE y el GAM de Huarina proyecto Construccion Centro de Salud con Internacion Copancara Huarina, correspondiente al pago de la planilla N</t>
  </si>
  <si>
    <t>J03304110001</t>
  </si>
  <si>
    <t>De: 00099024113 Transferencia en cumplimiento al DS N0913 de 15/06/2011 y el Convenio Intergubernativo de Financiamiento UPRE-CIF-IG 096/2017, suscrito entre la UPRE y el GAM de Coripata proyecto Construccion Tinglado Polifuncional Unidad Educativa Jose Luis Quintela de Milluguaya, correspondiente a</t>
  </si>
  <si>
    <t>J03304120001</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</si>
  <si>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pago de la</t>
  </si>
  <si>
    <t>J03304130001</t>
  </si>
  <si>
    <t>De: 00099024113 Transferencia en cumplimiento al DS N0913 de 15/06/2011 y el Convenio Intergubernativo de Financiamiento UPRE-CIF-IG 097/2017, suscrito entre la UPRE y el GAM de Coripata proyecto Construccion Tinglado Polifuncional Unidad Educativa Marquirivi, correspondiente al pago de la planilla</t>
  </si>
  <si>
    <t>J03304140001</t>
  </si>
  <si>
    <t>De: 00099024113 Transferencia en cumplimiento al DS N0913 de 15/06/2011 y el Convenio Intergubernativo de Financiamiento UPRE-CIF-IG/190/2016, suscrito entre la UPRE y el GAM de Charana proyecto Construccion Unidad Educativa Ladislao Cabrera, correspondiente al pago de la planilla N 3, segun la UPRE</t>
  </si>
  <si>
    <t>J03304150001</t>
  </si>
  <si>
    <t>De: 00099024113 Transferencia en cumplimiento al DS N0913 de 15/06/2011 y el Convenio Intergubernativo de Financiamiento UPRE-CIF-IG 527/2016, suscrito entre la UPRE y el GAM de Villa Tunari proyecto Construccion Dos Aulas U.E. Nueva Alianza D-7, correspondiente al pago de la planilla N 3, segun la</t>
  </si>
  <si>
    <t>J03304160001</t>
  </si>
  <si>
    <t>De: 00099024113 Transferencia en cumplimiento al DS N0913 de 15/06/2011 y el Convenio Intergubernativo de Financiamiento UPRE-CIF-IG 056/2017, suscrito entre la UPRE y el GAM de Colomi proyecto Construccion Puente Vehicular Villa Naranjos D-4, correspondiente al pago de la planilla N 2, segun la UPR</t>
  </si>
  <si>
    <t>J03304170001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</si>
  <si>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7, segun</t>
  </si>
  <si>
    <t>J03304180001</t>
  </si>
  <si>
    <t>De: 00099024113 Transferencia en cumplimiento al DS N0913 de 15/06/2011 y el Convenio Intergubernativo de Financiamiento UPRE-CIF-IG 052/2017, suscrito entre la UPRE y el GAM de Villa Tunari proyecto Construccion Graderia en Cancha de Futbol San Francisco Km 21, correspondiente al pago de la planill</t>
  </si>
  <si>
    <t>J03304190001</t>
  </si>
  <si>
    <t>De: 00099024113 Transferencia en cumplimiento al DS N0913 de 15/06/2011 y el Convenio Intergubernativo de Financiamiento UPRE-CIF-IG 031/2017, suscrito entre la UPRE y el GAM de Vinto proyecto Construccion Unidad Educativa Evo Morales Ayma, correspondiente al pago de la planilla N 3, segun la UPRE.</t>
  </si>
  <si>
    <t>J03304200001</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</si>
  <si>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6, segun la</t>
  </si>
  <si>
    <t>J03304210001</t>
  </si>
  <si>
    <t>De: 00099024113 Transferencia en cumplimiento al DS N0913 de 15/06/2011 y el Convenio Intergubernativo de Financiamiento UPRE-CIF-IG/336/2015, suscrito entre la UPRE y el GAM de Escoma proyecto Construccion Coliseo Cap. 520 Ullachapi II Canton Collasuyo, correspondiente al pago de la planilla N 3 de</t>
  </si>
  <si>
    <t>J03304220001</t>
  </si>
  <si>
    <t>De: 00099024113 Transferencia en cumplimiento al DS N0913 de 15/06/2011 y el Convenio Intergubernativo de Financiamiento UPRE-CIF-IG/515/2015, suscrito entre la UPRE y el GAM de Apolo proyecto Construccion Unidad Educativa Fatima - Apolo, correspondiente al pago de la planilla N 10 de cierre, segun</t>
  </si>
  <si>
    <t>J03304230001</t>
  </si>
  <si>
    <t>De: 00099024113 Transferencia en cumplimiento al DS N0913 de 15/06/2011 y el Convenio Intergubernativo de Financiamiento UPRE-CIF-IG 588/2017, suscrito entre la UPRE y el GAM de Tomina proyecto Construccion Mercado Agropecuario Tomina, correspondiente al primer desembolso equivalente al 20% del mont</t>
  </si>
  <si>
    <t>J03304320001</t>
  </si>
  <si>
    <t>De: 00099024113 Transferencia en cumplimiento al DS N0913 de 15/06/2011 y el Convenio Intergubernativo de Financiamiento UPRE-CIF-IG 006/2016, suscrito entre la UPRE y el GAM de Ixiamas proyecto Construccion Coliseo Municipal de Ixiamas, correspondiente al pago de la planilla N 5 de cierre, segun la</t>
  </si>
  <si>
    <t>J03305370002</t>
  </si>
  <si>
    <t>A:00373024105 TRANSFERENCIA DE RECURSOS SEGUN INFORME MEFP/VTCP/DGPOT/UPCFTGN/INF/N2164/2017. Ref: Desembolso de recursos al Fondo de Desarrollo Indigena- Correspondiente a solicitud de Desembolso a traves de la nota CITE: FDI/DGE/EXT/N268/2017 para financiar Programas y/o Proyectos de los Gobiernos</t>
  </si>
  <si>
    <t>Q08979810002</t>
  </si>
  <si>
    <t>Q08981710002</t>
  </si>
  <si>
    <t>NÚMERO DE LIBRETA CUT: 99031009.00 OPERACIÓN T01 TRANSFERENCIA DE FONDOS A LA CUT - TESORO DIRECTO DE BANCO UNION S.A. A CUENTA UNICA DEL TESORO CON NUMERO DE SOLICITUD = 2215413 Y NUMERO CORRELATIVO = 91320019102017116 TRANSFERENCIA POR OPERACIONES DE VENTA BONOS BTX</t>
  </si>
  <si>
    <t>S09014370002</t>
  </si>
  <si>
    <t>||TRANSFERENCIA DE FONDOS SEGUN FORMULARIO CITE BUN/CF443/17, DE LA FECHA, (HRE-TSO-5313). A SOLICITUD DEL GOB.AUT.MUNICIPAL DE CARANAVI. POR DEVOLUCION DE RECURSOS NO EJECUTADOS, LIBRETA N°00990204115 BOLIVIA CAMBIA; BUN.</t>
  </si>
  <si>
    <t>J03305140001</t>
  </si>
  <si>
    <t>De: 00099024113 Transferencia en cumplimiento al DS N0913 de 15/06/2011 y el Convenio Intergubernativo de Financiamiento UPRE-CIF-IG 753/2017, suscrito entre la UPRE y el GAM de Villa Gualberto Villarroel proyecto Construccion Mercado Municipal Cuchumuela, correspondiente al primer desembolso equiva</t>
  </si>
  <si>
    <t>S09014500003</t>
  </si>
  <si>
    <t>||TRANSFERENCIA DE FONDOS S/G. MENSAJE SWIFT NRO. 15202 DE LA FECHA (SECTOR PUBLICO). DEBITO DE LA LIBRETA 00117012001 DGAC, REPOSICION UTILES DE ESCRITORIO.</t>
  </si>
  <si>
    <t>E00463220001</t>
  </si>
  <si>
    <t>E00463250001</t>
  </si>
  <si>
    <t>E00463280001</t>
  </si>
  <si>
    <t>E00463310001</t>
  </si>
  <si>
    <t>E00463320001</t>
  </si>
  <si>
    <t>G05735980004</t>
  </si>
  <si>
    <t>VENTA DE DIVISAS CON TRANSFERENCIA DE FONDOS A SOLICITUD DE SERVICIO GENERAL DE IDENTIFICACION PERSONAL - SEGIP SEGUN SOLICITUD 3367 REF: ENTREGA DE FONDOS A LA OFICINA DE SAO PAULO - BRASIL PARA GASTOS EN ACTIVOS FIJOS, SEGUN NOTA 005/2017, SOLICITUD 4. LIB. 00340012003 RECAUDACION EXTRANJERIA - C.I. -L.C.</t>
  </si>
  <si>
    <t>G05735990004</t>
  </si>
  <si>
    <t>VENTA DE DIVISAS CON TRANSFERENCIA DE FONDOS A SOLICITUD DE SERVICIO GENERAL DE IDENTIFICACION PERSONAL - SEGIP SEGUN SOLICITUD 3368 REF: ENTREGA DE FONDOS A LA OFICINA DE SAO PAULO - BRASIL PARA GASTOS EN ACTIVOS FIJOS, SEGUN NOTA 005/2017, SOLICITUD 4. LIB. 00340012003 RECAUDACION EXTRANJERIA - C.I. -L.C.</t>
  </si>
  <si>
    <t>G05736000004</t>
  </si>
  <si>
    <t>VENTA DE DIVISAS CON TRANSFERENCIA DE FONDOS A SOLICITUD DE SERVICIO GENERAL DE IDENTIFICACION PERSONAL - SEGIP SEGUN SOLICITUD 3370 REF: ENTREGA DE FONDOS A LA OFICINA DE BUENOS AIRES - ARGENTINA PARA GASTOS EN SERVICIOS BASICOS Y BIENES Y SERVICIOS, SEGUN NOTA 034/2017, SOLICITUD 4. LIB. 00340012003 RECAUDACION EXTRANJERIA - C.I. -L.C.</t>
  </si>
  <si>
    <t>G05736010004</t>
  </si>
  <si>
    <t>VENTA DE DIVISAS CON TRANSFERENCIA DE FONDOS A SOLICITUD DE SERVICIO GENERAL DE IDENTIFICACION PERSONAL - SEGIP SEGUN SOLICITUD 3369 REF: ENTREGA DE FONDOS A LA OFICINA DE SAO PAULO - BRASIL PARA GASTOS EN SERVICIOS BASICOS Y BIENES Y SERVICIOS, SEGUN NOTA 005/2017, SOLICITUD 4. LIB. 00340012003 RECAUDACION EXTRANJERIA - C.I. -L.C.</t>
  </si>
  <si>
    <t>G05738570003</t>
  </si>
  <si>
    <t>TRANSFERENCIA RECIBIDA DEL EXTERIOR SEGÚN MENSAJES SWIFT Nos. 15153-15145 (REM.EXT.) DE FECHA 19-10-2017 POR DESEMBOLSO DE CAF PRÉSTAMO CFA007142 SOL.DES.105 PROG.TRANSP. FONDO.ROT. /TRF/OBI/CAF LIB 00291014331 LIBRETA N° 00291012002 ABC-RECURSOS PROPIOS REF.: UTILES DE ESCRITORIO</t>
  </si>
  <si>
    <t>G05738600003</t>
  </si>
  <si>
    <t>TRANSFERENCIA RECIBIDA DEL EXTERIOR SEGÚN MENSAJES SWIFT Nos. 15155-15147 (REM.EXT.) DE FECHA 19-10-2017 POR DESEMBOLSO DE BID PRÉSTAMO 2786/BL-BO REQ 0023 OPS0201748068A LIBRETA N° 00291012002 ABC-RECURSOS PROPIOS REF.: UTILES DE ESCRITORIO</t>
  </si>
  <si>
    <t>G05738610003</t>
  </si>
  <si>
    <t>TRANSFERENCIA RECIBIDA DEL EXTERIOR SEGÚN MENSAJES SWIFT Nos. 15154-15146 (REM.EXT.) DE FECHA 19-10-2017 POR DESEMBOLSO DE BID PRÉSTAMO 2786/BL-BO REQ 0023 OPS0201748068A LIBRETA N° 00291012002 ABC-RECURSOS PROPIOS REF.: UTILES DE ESCRITORIO</t>
  </si>
  <si>
    <t>G05743560004</t>
  </si>
  <si>
    <t>VENTA DE DIVISAS CON TRANSFERENCIA DE FONDOS A SOLICITUD DE ORGANO JUDICIAL DAF SEGUN SOLICITUD 3378 REF: TRANSFERENCIA PARA EL PAGO DE LA CONSULTORIA POR PRODUCTO A PATRICIA VALERIA ARECHAGA POR EL SERVICIO DE CONSULTORIA PARA EL PROCESO DE INTERCAMBIO DE EXPERIENCIAS Y BUENAS PRACTICAS EN LA APLI LIB. 00660012005 ORGANO JUDICIAL-DIRECCIÓN ADMINISTRATIVA Y FINANCIERA-SUCRE</t>
  </si>
  <si>
    <t>G05743570004</t>
  </si>
  <si>
    <t>VENTA DE DIVISAS CON TRANSFERENCIA DE FONDOS A SOLICITUD DE YACIMIENTOS PETROLIFEROS FISCALES BOLIVIANOS SEGUN SOLICITUD 3379 REF: PAGO A INTERTEK CALEB BRETT CHILE SA POR SERVICIO DE INSPECCION DE CALIDAD Y CANTIDAD PARA IMPORTACION DE HIDROCARBUROS EN LAS PLANTAS DE CHILE CORRESPONDIENTES AL PERIO LIB. 00513012004 LBP-YPFB-UNICOMERCIAL (4030005415/1-2188907)</t>
  </si>
  <si>
    <t>G05743580004</t>
  </si>
  <si>
    <t>VENTA DE DIVISAS CON TRANSFERENCIA DE FONDOS A SOLICITUD DE YACIMIENTOS PETROLIFEROS FISCALES BOLIVIANOS SEGUN SOLICITUD 3380 REF: PAGO A COMPANIA DE PETROLEOS DE CHILE COPEC SA POR SUMINISTRO DE DE PROCUCTO FACTURAS FINALES CARGAS DEL 21 AL 27 DE SEPTIEMBRE 2017 SEGUN DOCUMENTACION ADJUNTA LIB. 00513012004 LBP-YPFB-UNICOMERCIAL (4030005415/1-2188907)</t>
  </si>
  <si>
    <t>G05744820004</t>
  </si>
  <si>
    <t>VENTA DE DIVISAS CON TRANSFERENCIA DE FONDOS A SOLICITUD DE MINISTERIO DE LA PRESIDENCIA SEGUN SOLICITUD 3377 REF: DIVISAS USD 46,570.28 TRANSFERENCIA A ROYAL FBO SERVICE POR SERVICIOS PRESTADOS A AERONAVE FAB 001 EN VIAJE PRESIDENCIAL A NUEVA YORK EEUU DEL 16 AL 20 SEPTIEMBRE 2017, INVOICE BSL 0700 LIB. 00099021001 TGN-RECURSOS ORDINARIOS (3987)</t>
  </si>
  <si>
    <t>G05744840003</t>
  </si>
  <si>
    <t>TRANSFERENCIA DE FONDOS AL EXTERIOR A SOLICITUD DE ADMINISTRADORA BOLIVIANA DE CARRETERAS SEGUN SOLICITUD 3375 REF: PAGO A STAMPA ABOGADOS CB POR CONSULTORIA POR PRODUCTO PRESENTACION DEL PRIMER Y SEGUNDO PRODUCTO ASESORIA EN PROCESOS ARBITRALES INTERNACIONALES SEGUN CONTRATO ABC 259/17 GNJ-CON-BID LIB. 00291012002 ABC-RECURSOS PROPIOS</t>
  </si>
  <si>
    <t>G05746320001</t>
  </si>
  <si>
    <t>COBRO COSTOS DE PAPELERIA SEGUN TRANSFERENCIA DEL EXTERIOR POR ORDEN DE ENERGIA ARGENTINA S.A. REF.: PAGO EXA-GJA-075-17 LIB. 00513012007 YPFB - RECURSOS NACIONALIZACIÓN</t>
  </si>
  <si>
    <t>J03304670001</t>
  </si>
  <si>
    <t>De: 00099024113 Transferencia en cumplimiento al DS N0913 de 15/06/2011 y el Convenio Intergubernativo de Financiamiento UPRE-CIF-IG/522/2016, suscrito entre la UPRE y el GAM de Cocapata proyecto Construccion Colegio Modelo U.E. Icari - Cocapata, correspondiente al pago de la planilla N 3, segun la</t>
  </si>
  <si>
    <t>J03304680001</t>
  </si>
  <si>
    <t>De: 00099024113 Transferencia en cumplimiento al DS N0913 de 15/06/2011 y el Convenio Intergubernativo de Financiamiento UPRE-CIF-IG 575/2016, suscrito entre la UPRE y el GAM de Villa Gualberto Villarroel proyecto Construccion Centro de Salud con Internacion Villa Gualberto Villarroel - Cuchumuela,</t>
  </si>
  <si>
    <t>J03304690001</t>
  </si>
  <si>
    <t>De: 00099024113 Transferencia en cumplimiento al DS N0913 de 15/06/2011 y el Convenio Interinstitucional de Financiamiento UPRE-CIF-1172/2013, suscrito entre la UPRE y la universidad Nacional Siglo XX proyecto Construccion Edificio Academico, Extension de la Universidad Nacional Siglo XX en el Munic</t>
  </si>
  <si>
    <t>J03304700001</t>
  </si>
  <si>
    <t>De: 00099024113 Transferencia en cumplimiento al DS N0913 de 15/06/2011 y el Convenio Interinstitucional de Financiamiento UPRE-CIF 0279/13, suscrito entre la UPRE y el GAM de El Alto proyecto Construccion Coliseo Cerrado Comandante Hugo Chavez Frias D6 El Alto, correspondiente al pago de la planil</t>
  </si>
  <si>
    <t>J03304710001</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</si>
  <si>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correspondiente</t>
  </si>
  <si>
    <t>J03304720001</t>
  </si>
  <si>
    <t>De: 00099024113 Transferencia en cumplimiento al DS N0913 de 15/06/2011 y el Convenio Intergubernativo de Financiamiento UPRE-CIF-IG 346/2016, suscrito entre la UPRE y el GAM de Cajuata proyecto Construccion Unidad Educativa Asociada Cajuata - Secundaria, correspondiente al pago de la planilla N 5,</t>
  </si>
  <si>
    <t>J03304730001</t>
  </si>
  <si>
    <t>De: 00099024113 Transferencia en cumplimiento al DS N0913 de 15/06/2011 y el Convenio Intergubernativo de Financiamiento UPRE-CIF-IG/520/2016, suscrito entre la UPRE y el GAD de Pando proyecto Construccion Sede Departamental de Transporte Interprovincial - Cobija, correspondiente al pago de la plani</t>
  </si>
  <si>
    <t>J03304740001</t>
  </si>
  <si>
    <t>De: 00099024113 Transferencia en cumplimiento al DS N0913 de 15/06/2011 y el Convenio Intergubernativo de Financiamiento UPRE-CIF-IG/349/2016, suscrito entre la UPRE y el GAM Coroico, Proyecto Const. Unidad Educativa Nueva Esperanza, correspondiente al pago de la planilla N2, segun la UPRE.</t>
  </si>
  <si>
    <t>J03304750001</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</si>
  <si>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N3, segun la UPRE</t>
  </si>
  <si>
    <t>J03304760001</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</si>
  <si>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N8, s</t>
  </si>
  <si>
    <t>J03304770001</t>
  </si>
  <si>
    <t>De: 00099024113 Transferencia en cumplimiento al DS N0913 de 15/06/2011 y el Convenio Intergubernativo de Financiamiento UPRE-CIF-IG/028/2016, suscrito entre la UPRE y el GAM Comarapa, Proyecto Construccion Cancha Fronton Municipal Comarapa, correspondiente al pago de la planilla N2 de cierre, segun</t>
  </si>
  <si>
    <t>J03304780001</t>
  </si>
  <si>
    <t>De: 00099024113 Transferencia en cumplimiento al DS N0913 de 15/06/2011 y el Convenio Intergubernativo de Financiamiento UPRE-CIF-IG/399/2016, suscrito entre la UPRE y el GAM Achocalla, Proyecto Const. U.E. Uypaca -Achocalla, correspondiente al pago de la planilla N4, segun la UPRE.</t>
  </si>
  <si>
    <t>J03304790001</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</si>
  <si>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N7, s</t>
  </si>
  <si>
    <t>J03304800001</t>
  </si>
  <si>
    <t>De: 00099024113 Transferencia en cumplimiento al DS N0913 de 15/06/2011 y el Convenio Intergubernativo de Financiamiento UPRE-CIF-IG 900/2017, suscrito entre la UPRE y el GAM de Cuevo proyecto Const. Casa del Adulto Mayor en el Municipio de Cuevo, correspondiente al primer desembolso equivalente al</t>
  </si>
  <si>
    <t>J03304810001</t>
  </si>
  <si>
    <t>De: 00099024113 Transferencia en cumplimiento al DS N0913 de 15/06/2011 y el Convenio Intergubernativo de Financiamiento UPRE-CIF-IG 902/2017, suscrito entre la UPRE y el GAM de Cuevo proyecto Const. Tinglado y Graderia Cancha Polifuncional Unidad Educativa Itacuatia Municipio de Cuevo, correspondie</t>
  </si>
  <si>
    <t>J03304820001</t>
  </si>
  <si>
    <t>De: 00099024113 Transferencia en cumplimiento al DS N0913 de 15/06/2011 y el Convenio Intergubernativo de Financiamiento UPRE-CIF-IG 901/2017, suscrito entre la UPRE y el GAM de Cuevo proyecto Const. Tinglado y Graderia Cancha Polifuncional Unidad Educativa Huaraca Municipio de Cuevo, correspondient</t>
  </si>
  <si>
    <t>J03304830001</t>
  </si>
  <si>
    <t>De: 00099024113 Transferencia en cumplimiento al DS N0913 de 15/06/2011 y el Convenio Intergubernativo de Financiamiento UPRE-CIF-IG 899/2017, suscrito entre la UPRE y el GAM de Cuevo proyecto Ampl. del Centro de Salud S.J.B. Areas del Serv. de Emergencias e Imagenologia Municipio de Cuevo, corresp</t>
  </si>
  <si>
    <t>J03304840001</t>
  </si>
  <si>
    <t>De: 00099024113 Transferencia en cumplimiento al DS N0913 de 15/06/2011 y el Convenio Intergubernativo de Financiamiento UPRE-CIF-IG 849/2017, suscrito entre la UPRE y el GAM de Mineros proyecto Const. Pavimento Rigido en los Barrios Oriental, Nueva Esperanza y Mariscal Santa Cruz - Mun. Mineros, co</t>
  </si>
  <si>
    <t>J03304850001</t>
  </si>
  <si>
    <t>De: 00099024113 Transferencia en cumplimiento al DS N0913 de 15/06/2011 y el Convenio Intergubernativo de Financiamiento UPRE-CIF-IG 877/2017, suscrito entre la UPRE y el GAM de Porongo proyecto Const. de Tinglado, Graderia y Cancha Polifuncional en la Comunidad de Terebinto, correspondiente al prim</t>
  </si>
  <si>
    <t>J03304860001</t>
  </si>
  <si>
    <t>De: 00099024113 Transferencia en cumplimiento al DS N0913 de 15/06/2011 y el Convenio Intergubernativo de Financiamiento UPRE-CIF-IG 819/2017, suscrito entre la UPRE y el GAM de Puerto Suarez proyecto Const. Pavimento Rigido Barrio Los Angeles Zona Costanera Municipio de Puerto Suarez, correspondien</t>
  </si>
  <si>
    <t>J03304870001</t>
  </si>
  <si>
    <t>De: 00099024113 Transferencia en cumplimiento al DS N0913 de 15/06/2011 y el Convenio Intergubernativo de Financiamiento UPRE-CIF-IG 796/2017, suscrito entre la UPRE y el GAM de San Carlos proyecto Construccion Tinglado y Graderia en la Unidad Educativa Aurelio Serrate Nogales, Distrito Buen Retiro,</t>
  </si>
  <si>
    <t>J03304880001</t>
  </si>
  <si>
    <t>De: 00099024113 Transferencia en cumplimiento al DS N0913 de 15/06/2011 y el Convenio Intergubernativo de Financiamiento UPRE-CIF-IG 839/2017, suscrito entre la UPRE y el GAM de San Julian proyecto Const. Unidad Educativa Jose David Berrios (San Julian), correspondiente al primer desembolso equivale</t>
  </si>
  <si>
    <t>J03304890001</t>
  </si>
  <si>
    <t>De: 00099024113 Transferencia en cumplimiento al DS N0913 de 15/06/2011 y el Convenio Intergubernativo de Financiamiento UPRE-CIF-IG 845/2017, suscrito entre la UPRE y el GAM de Yapacani proyecto Const. de Pavimento Rigido del Barrio Villa Estudiante del Distrito II, correspondiente al primer desemb</t>
  </si>
  <si>
    <t>J03304900001</t>
  </si>
  <si>
    <t>De: 00099024113 Transferencia en cumplimiento al DS N0913 de 15/06/2011 y el Convenio Intergubernativo de Financiamiento UPRE-CIF-IG/057/2015, suscrito entre la UPRE y el GAM de Betanzos proyecto Construccion Bloque de Aulas U.E. Santa Ana de Potobamba, correspondiente al pago de la planilla N 2 de</t>
  </si>
  <si>
    <t>J03304910001</t>
  </si>
  <si>
    <t>De: 00099024113 Transferencia en cumplimiento al DS N0913 de 15/06/2011 y el Convenio Intergubernativo de Financiamiento UPRE-CIF-IG/342/2015, suscrito entre la UPRE y el GAM de Tahua proyecto Construccion Casa de Gobierno Municipal Tahua, correspondiente al pago de la planilla N 4, segun la UPRE.</t>
  </si>
  <si>
    <t>J03304920001</t>
  </si>
  <si>
    <t>De: 00099024113 Transferencia en cumplimiento al DS N0913 de 15/06/2011 y el Convenio Intergubernativo de Financiamiento UPRE-CIF-IG/489/2015, suscrito entre la UPRE y el GAM de Huachacalla proyecto Construccion Tinglado y Cancha Polilfuncional Litoral II, correspondiente al pago de la planilla N 3</t>
  </si>
  <si>
    <t>J03304930001</t>
  </si>
  <si>
    <t>De: 00099024113 Transferencia en cumplimiento al DS N0913 de 15/06/2011 y el Convenio Intergubernativo de Financiamiento UPRE-CIF-IG/020/2016, suscrito entre la UPRE y el GAM de General Agustin Saavedra proyecto Const. de Diez Aulas U.E. Nueva Esperanza Comunidad Pico de Monte, correspondiente al p</t>
  </si>
  <si>
    <t>J03304940001</t>
  </si>
  <si>
    <t>De: 00099024113 Transferencia en cumplimiento al DS N0913 de 15/06/2011 y el Convenio Intergubernativo de Financiamiento UPRE-CIF-IG 001/2016, suscrito entre la UPRE y el GAM Ayata, Proyecto Construccion Palacio Consistorial del G.A.M. Ayata, correspondiente al pago de la planilla N2, segun la UPRE.</t>
  </si>
  <si>
    <t>Q08987620002</t>
  </si>
  <si>
    <t>NÚMERO DE LIBRETA CUT: 99031009.00 OPERACIÓN T01 TRANSFERENCIA DE FONDOS A LA CUT - TESORO DIRECTO DE BANCO UNION S.A. A CUENTA UNICA DEL TESORO CON NUMERO DE SOLICITUD = 2219150 Y NUMERO CORRELATIVO = 91320020102017202 TRANSFERENCIA POR OPERACIONES DE VENTA BONOS BTX</t>
  </si>
  <si>
    <t>S09015760002</t>
  </si>
  <si>
    <t>||RECUPERACION DEL PRESTAMO GCL NO. (2007) 13 (184), VCTO. 21/09/2017 DEL EXIMBANK CHINA POR CONCEPTO DE COMISIONES (PAGO DEUDA EXTERNA,GTOS DE COMUNICACION Y UTILES DE ESCRITORIO) SG NOTAS MEFP/VTCP/DGCP/UODP-719/2017 Y MEFP/VTCP/DGCP/UODP-791/2017 DE FECHAS 25/09/2017 Y 19/10/2017 DEL MEFP LIBRETA N° 00099021001 TGN RECURSOS ORDINARIOS - 3987</t>
  </si>
  <si>
    <t>S09015000001</t>
  </si>
  <si>
    <t>'COBRO POR´||COMIS.TRANSF.DE FDOS.AL EXTERIOR 0,10% S/USD 108.344,60 REEMB.GTOS.DE COMUNICACION BS220.- Y EMISION COMPROBANTE CONTABLE BS50.- COMLEMENTO A CBTE ADJ.DE LA FECHA CGO.LIB.00132069201 SEDEM-PROMIEL-FINPRO-CHUQUISACA REF.: CGOS POR PAGO LC I-2017-036</t>
  </si>
  <si>
    <t>S09015640003</t>
  </si>
  <si>
    <t>||TRANSFERENCIA DE FONDOS EN ATENCION A MENSAJES SWIFT 15269 Y15265 DE LA FECHA, (SECTOR PUBLICO). DEBITO DE LA LIBRETA 00117012001 DGAC, REPOSICION UTILES DE ESCRITORIO.</t>
  </si>
  <si>
    <t>G05752160001</t>
  </si>
  <si>
    <t>COBRO COSTOS DE PAPELERIA POR REGULARIZACION DE TRANSFERENCIA DEL EXTERIOR POR ORDEN DE VICECONSULADO DEL ESTADO PLURINACIONAL EN LA MATANZA-ARGENTINA REF:GESTORIA CONSULAR SEPTIEMBRE 17 LIB. 00010011102 MIN.RELACIONES EXTERIORES - GESTORIA CONSULAR LEY Nº 3108</t>
  </si>
  <si>
    <t>G05755360004</t>
  </si>
  <si>
    <t>VENTA DE DIVISAS CON TRANSFERENCIA DE FONDOS A SOLICITUD DE MINISTERIO DE LA PRESIDENCIA SEGUN SOLICITUD 3382 REF: DIVISAS USD 473,805.04 TRANSFERENCIA A DASSAULT FALCON JET PAGO FINAL POR MANTENIMIENTO DE LA AERONAVE FAB 002, INVOICE 901053 17 PAGO A BANK OF AMERICA, CUENTA 381023401350. LIB. 00099021001 TGN-RECURSOS ORDINARIOS (3987)</t>
  </si>
  <si>
    <t>G05755440004</t>
  </si>
  <si>
    <t>VENTA DE DIVISAS CON TRANSFERENCIA DE FONDOS A SOLICITUD DE DIRECCION ESTRATEGICA DE REIVINDICACION MARITIMA DIREMAR SEGUN SOLICITUD 3384 REF: PARA PAGO DE HONORARIOS POR CONTRATACION COMO CONSULTOR POR PRODUCTO AL CONSULTOR WILLIAM TODD JARVIS PARA ASESORAMIENTO Y ANALISIS DE ESTUDIOS, INVESTIGACI LIB. 00099021001 TGN-RECURSOS ORDINARIOS (3987)</t>
  </si>
  <si>
    <t>G05755460007</t>
  </si>
  <si>
    <t>VENTA DE DIVISAS CON TRANSFERENCIA DE FONDOS A SOLICITUD DE MINISTERIO DE GOBIERNO SEGUN SOLICITUD 3383 REF: HABERES DE AGREGADOS POLICIALES, CORRESPONDIENTE AL MES DE SEPTIEMBRE DE LA GESTION 2017, DE LOS SRES.1)CNL.DESP. WILER JAVIER ANDRADE SANJINEZ, 2)CNL.DESP. VLADIMIR YURI CALDERON MARISCAL, 3 LIB. 00099021001 TGN-RECURSOS ORDINARIOS (3987)</t>
  </si>
  <si>
    <t>G05756530001</t>
  </si>
  <si>
    <t>G05756580001</t>
  </si>
  <si>
    <t>COBRO COSTOS DE PAPELERIA SEGUN TRANSFERENCIA DEL EXTERIOR POR ORDEN DE ENERGIA ARGENTINA SA REF:PAGO EXA-GJA-075-17 LIB. 00513012007 YPFB - RECURSOS NACIONALIZACIÓN</t>
  </si>
  <si>
    <t>G05758920001</t>
  </si>
  <si>
    <t>COBRO COSTOS DE PAPELERIA SEGUN TRANSFERENCIA DEL EXTERIOR POR ORDEN DE ENERGIA ARGENTINA S.A. LIB. 00513012007 YPFB - RECURSOS NACIONALIZACIÓN</t>
  </si>
  <si>
    <t>G05758940001</t>
  </si>
  <si>
    <t>G05758960001</t>
  </si>
  <si>
    <t>J03305530001</t>
  </si>
  <si>
    <t>De: 00099024113 Transferencia en cumplimiento al DS N0913 de 15/06/2011 y el Convenio Intergubernativo de Financiamiento UPRE-CIF-IG 894/2017, suscrito entre la UPRE y el GAM Mairana, Proyecto Const. de 3 Aulas Unidad Educativa Urbano Patino - Mairana, correspondiente al pago del 20% de anticipo del</t>
  </si>
  <si>
    <t>J03305540001</t>
  </si>
  <si>
    <t>De: 00099024113 Transferencia en cumplimiento al DS N0913 de 15/06/2011 y el Convenio Intergubernativo de Financiamiento UPRE-CIF-IG 824/2017, suscrito entre la UPRE y el GAM Pampa Grande, Proyecto Const. Cuatro Aulas y Bateria de Banos U.E. Alfonso Moron Barrio Chaqueno, correspondiente al pago del</t>
  </si>
  <si>
    <t>J03305550001</t>
  </si>
  <si>
    <t>De: 00099024113 Transferencia en cumplimiento al DS N0913 de 15/06/2011 y el Convenio Intergubernativo de Financiamiento UPRE-CIF-IG 874/2017, suscrito entre la UPRE y el GAM Saphaqui, Proyecto Construccion Centro Cultural Bartolina Sisa Comunidad Ocuire, correspondiente al pago del 20% de anticipo</t>
  </si>
  <si>
    <t>I00727460002</t>
  </si>
  <si>
    <t>TRANSFERENCIA AUTOMATICA SEGUN INSTRUCCION DEL MINISTERIO DE ECONOMIA Y FINANZAS PUBLICAS LIBRETA 00099018040 RECON-TERCER CONTRATO DE DESENDEUDAMIENTO Y DESARROLLO</t>
  </si>
  <si>
    <t>J03306850002</t>
  </si>
  <si>
    <t>A:00373024105 TRANSFERENCIA DE RECURSOS SEGUN INFORME MEFP/VTCP/DGPOT/UPCFTGN/INF/N2224/2017. Ref: Desembolso de recursos al Fondo de Desarrollo Indigena- Correspondiente a solicitud de Desembolso a traves de la nota CITE: FDI/DGE/EXT/N267/2017 para financiar Programas y/o Proyectos de los Gobiernos</t>
  </si>
  <si>
    <t>Q08993350002</t>
  </si>
  <si>
    <t>NÚMERO DE LIBRETA CUT: 99031009.00 OPERACIÓN T01 TRANSFERENCIA DE FONDOS A LA CUT - TESORO DIRECTO DE BANCO UNION S.A. A CUENTA UNICA DEL TESORO CON NUMERO DE SOLICITUD = 2223293 Y NUMERO CORRELATIVO = 91320023102017254 TRANSFERENCIA POR OPERACIONES DE VENTA BONOS BTX</t>
  </si>
  <si>
    <t>Q08993730002</t>
  </si>
  <si>
    <t>NUMERO DE LIBRETA CUT: Cuenta Unica del Tesoro OPERACIÓN E18 TRANSFERENCIA DEL SISTEMA FINANCIERO POR CUENTA DE TERCEROS A LA CUT Devolucion de pagos CC no cobrados por afiliados Civiles y Militares correspondiente al periodo de Junio 2017</t>
  </si>
  <si>
    <t>S09016810002</t>
  </si>
  <si>
    <t>||TRANSFERENCIA DE FONDOS SEGUN FORMULARIO CITE BUN0663/17, DE LA FECHA, (HRE-TSO-5343). A SOLICITUD DEL GOB.AUTONOMO.MCPAL. PAMPAGRANDE TRASF. DE FONDOS POR DEVOLUCION DE RECURSOS OTORGADOS, LIBRETA N°00990204115 BOLIVIA CAMBIA; BUN.</t>
  </si>
  <si>
    <t>S09016400003</t>
  </si>
  <si>
    <t>||TRANSFERENCIA DE FONDOS S/G. MENSAJES SWIFT NROS. 15298 Y 15279 DE LA FECHA. (SECTOR PUBLICO). DEBITO DE LA LIBRETA 00117012001 DGAC, REPOSICION UTILES DE ESCRITORIO.</t>
  </si>
  <si>
    <t>S09016420003</t>
  </si>
  <si>
    <t>||TRANSFERENCIA DE FONDOS EN ATENCION A MENSAJE SWIFT 15300 DE LA FECHA (SECTOR PUBLICO). DEBITO DE LA LIBRETA 00117012001DGAC, REPOSICION UTILES DE ESCRITORIO.</t>
  </si>
  <si>
    <t>S09017250001</t>
  </si>
  <si>
    <t>||COBRO DE COMISIONES BANCARIAS POR TRANSF.FDOS. POR ALIVIO OTORGADO POR LA REPUBLICA DE FRANCIA A BOLIVIA DE ACUERDO AL CONTRATO DE DESENDEUDAMIENTO Y DESARROLLO (3C2D) DEL 23/12/2014, REF.: DEVOLUCION DE PAGO EFECTUADO A NATIXIS POR DEUDA EXTERNA PTMO. N° 651-0B1 LIB. N°00099021001 RECURSOS ORDINARIOS -3987, REF.: COMISIONES BANCARIAS</t>
  </si>
  <si>
    <t>G05760870004</t>
  </si>
  <si>
    <t>VENTA DE DIVISAS CON TRANSFERENCIA DE FONDOS A SOLICITUD DE MINISTERIO DE DEFENSA SEGUN SOLICITUD 3381 REF: DEVOLUCION DE RECURSOS NO EJECUTADOS DEL C.E.O. SBTE. GIRONDA EN LA GESTION 2015, AL ORGANISMO FINANCIADOR UNION EUROPEA. EQUIVALENTES 20.335,26 USD LIB. 00099021001 TGN-RECURSOS ORDINARIOS (3987) POR DIFERENCIAL CAMBIARIO</t>
  </si>
  <si>
    <t>G05760870005</t>
  </si>
  <si>
    <t>VENTA DE DIVISAS CON TRANSFERENCIA DE FONDOS A SOLICITUD DE MINISTERIO DE DEFENSA SEGUN SOLICITUD 3381 REF: DEVOLUCION DE RECURSOS NO EJECUTADOS DEL C.E.O. SBTE. GIRONDA EN LA GESTION 2015, AL ORGANISMO FINANCIADOR UNION EUROPEA. EQUIVALENTES 20.335,26 USD LIB. 00099021001 TGN-RECURSOS ORDINARIOS (3987)</t>
  </si>
  <si>
    <t>G05761990003</t>
  </si>
  <si>
    <t>PROVISION DE FONDOS A SOLICITUD DE YACIMIENTOS PETROLIFEROS FISCALES BOLIVIANOS SEGUN SOLICITUD YPFB-0285-2017 REF: PAGO GN MI INTERRUM CHIQUITOS MUTUN REDES DE GAS Y YACUSES SEPTIEMBRE 17 A GTB LIB. 00513012007 YPFB - RECURSOS NACIONALIZACIÓN</t>
  </si>
  <si>
    <t>G05768120001</t>
  </si>
  <si>
    <t>COBRO COSTOS DE PAPELERIA SEGUN TRANSFERENCIA DEL EXTERIOR POR ORDEN DE CONSULADO GENERAL DE BOLIVIA EN WASHINGTON LIB. 00010011102 MIN.RELACIONES EXTERIORES - GESTORIA CONSULAR LEY Nº 3108</t>
  </si>
  <si>
    <t>G05768160003</t>
  </si>
  <si>
    <t>TRANSFERENCIA RECIBIDA DEL EXTERIOR SEGÚN MENSAJES SWIFT Nos. 15296-15281 (REM.EXT.) DE FECHA 23-10-2017 POR DESEMBOLSO DE CAF PRÉSTAMO CFA008785 SOL.DES/PROG.INV.RIEGO/FONDO ROT.FPS/TRF/OBI/CAF LIB 00287104314 LIBRETA N° 00287102001 FPS-RECURSOS PROPIOS REF.: UTILES DE ESCRITORIO</t>
  </si>
  <si>
    <t>G05769530003</t>
  </si>
  <si>
    <t>TRANSFERENCIA RECIBIDA DEL EXTERIOR SEGÚN MENSAJES SWIFT Nos. 15295-15280 (REM.EXT.) DE FECHA 23-10-2017 POR DESEMBOLSO DE IDA PRÉSTAMO TF-16083 001 2 FPS LIBRETA N° 00287102001 FPS-RECURSOS PROPIOS REF.: UTILES DE ESCRITORIO</t>
  </si>
  <si>
    <t>G05771110001</t>
  </si>
  <si>
    <t>COBRO COSTOS DE PAPELERIA SEGUN TRANSFERENCIA DEL EXTERIOR POR ORDEN DE CORPORACION PETROLERA S.A. LIB. 00513062001 YPFB-OPERACIONES PLANTA DE SEPARACION DE LIQUIDOS RIO GRANDE</t>
  </si>
  <si>
    <t>J03306370001</t>
  </si>
  <si>
    <t>De: 00099024113 Transferencia en cumplimiento al DS N0913 de 15/06/2011 y el Convenio Intergubernativo de Financiamiento UPRE-CIF-IG 196/2017, suscrito entre la UPRE y el GAM de Pailon proyecto Const. Mercado Municipal Pailon, correspondiente al primer desembolso equivalente al 20% del monto a finan</t>
  </si>
  <si>
    <t>J03306380001</t>
  </si>
  <si>
    <t>De: 00099024113 Transferencia en cumplimiento al DS N0913 de 15/06/2011 y el Convenio Intergubernativo de Financiamiento UPRE-CIF-IG-608/2017, suscrito entre la UPRE y el GAD Pando, Proyecto Construccion de Puentes Tipo Cajon y Alcantarillas en el Barrio Garcia Linera, correspondiente al pago del 20</t>
  </si>
  <si>
    <t>J03306390001</t>
  </si>
  <si>
    <t>De: 00099024113 Transferencia en cumplimiento al DS N0913 de 15/06/2011 y el Convenio Intergubernativo de Financiamiento UPRE-CIF-IG-609/2017, suscrito entre la UPRE y el GAD Pando, Proyecto Construccion de Puentes Tipo Cajon y Alcantarillas en el Barrio las Campinas, correspondiente al pago del 20%</t>
  </si>
  <si>
    <t>J03306400001</t>
  </si>
  <si>
    <t>De: 00099024113 Transferencia en cumplimiento al DS N0913 de 15/06/2011 y el Convenio Intergubernativo de Financiamiento UPRE-CIF-IG-614/2017, suscrito entre la UPRE y el GAD Pando, Proyecto Construccion de 1 Puente Tipo Cajon en la Av. Acre, correspondiente al pago del 20% de anticipo del monto fin</t>
  </si>
  <si>
    <t>J03306410001</t>
  </si>
  <si>
    <t>De: 00099024113 Transferencia en cumplimiento al DS N0913 de 15/06/2011 y el Convenio Intergubernativo de Financiamiento UPRE-CIF-IG-613/2017, suscrito entre la UPRE y el GAD Pando, Proyecto Construccion de Puentes Tipo Cajon y Alcantarillas en El Barrio Santa Maria, correspondiente al pago del 20%</t>
  </si>
  <si>
    <t>J03306420001</t>
  </si>
  <si>
    <t>De: 00099024113 Transferencia en cumplimiento al DS N0913 de 15/06/2011 y el Convenio Intergubernativo de Financiamiento UPRE-CIF-IG-611/2017, suscrito entre la UPRE y el GAD Pando, Proyecto Construccion de Puentes Tipo Cajon y Alcantarillas en El Barrio Manantial, correspondiente al pago del 20% de</t>
  </si>
  <si>
    <t>J03306430001</t>
  </si>
  <si>
    <t>De: 00099024113 Transferencia en cumplimiento al DS N0913 de 15/06/2011 y el Convenio Intergubernativo de Financiamiento UPRE-CIF-IG-607/2017, suscrito entre la UPRE y el GAD Pando, Proyecto Construccion de Puentes Tipo Cajon en El Barrio Eureka, correspondiente al pago del 20% de anticipo del monto</t>
  </si>
  <si>
    <t>J03306440001</t>
  </si>
  <si>
    <t>De: 00099024113 Transferencia en cumplimiento al DS N0913 de 15/06/2011 y el Convenio Intergubernativo de Financiamiento UPRE-CIF-IG-606/2017, suscrito entre la UPRE y el GAD Pando, Proyecto Construccion de Puentes Tipo Cajon en El Barrio Copacabana, correspondiente al pago del 20% de anticipo del m</t>
  </si>
  <si>
    <t>J03306450001</t>
  </si>
  <si>
    <t>De: 00099024113 Transferencia en cumplimiento al DS N0913 de 15/06/2011 y el Convenio Intergubernativo de Financiamiento UPRE-CIF-IG-610/2017, suscrito entre la UPRE y el GAD Pando, Proyecto Construccion de Puentes Tipo Cajon y Alcantarillas en El Barrio Luis Adolfo Flores, correspondiente al pago d</t>
  </si>
  <si>
    <t>J03306460001</t>
  </si>
  <si>
    <t>De: 00099024113 Transferencia en cumplimiento al DS N0913 de 15/06/2011 y el Convenio Intergubernativo de Financiamiento UPRE-CIF-IG-612/2017, suscrito entre la UPRE y el GAD Pando, Proyecto Construccion de 1 Puente Tipo Cajon en El Barrio Petrolero, correspondiente al pago del 20% de anticipo del m</t>
  </si>
  <si>
    <t>J03306470001</t>
  </si>
  <si>
    <t>De: 00099024113 Transferencia en cumplimiento al DS N0913 de 15/06/2011 y el Convenio Intergubernativo de Financiamiento UPRE-CIF-IG-615/2017, suscrito entre la UPRE y el GAD Pando, Proyecto Construccion de 1 Puente Tipo Cajon Sobre El Arroyo Garcia Linera, correspondiente al pago del 20% de anticip</t>
  </si>
  <si>
    <t>J03306480001</t>
  </si>
  <si>
    <t>De: 00099024113 Transferencia en cumplimiento al DS N0913 de 15/06/2011 y el Convenio Intergubernativo de Financiamiento UPRE-CIF-IG-616/2017, suscrito entre la UPRE y el GAD Pando, Proyecto Construccion de 1 Puente Tipo Cajon el La Urbanizacion Nueva Cobija, correspondiente al pago del 20% de antic</t>
  </si>
  <si>
    <t>Q08998490002</t>
  </si>
  <si>
    <t>NÚMERO DE LIBRETA CUT: 99031009.00 OPERACIÓN T01 TRANSFERENCIA DE FONDOS A LA CUT - TESORO DIRECTO DE BANCO UNION S.A. A CUENTA UNICA DEL TESORO CON NUMERO DE SOLICITUD = 2227566 Y NUMERO CORRELATIVO = 91320024102017309 TRANSFERENCIA POR OPERACIONES DE VENTA BONOS BTX</t>
  </si>
  <si>
    <t>J03307560001</t>
  </si>
  <si>
    <t>De: 00099024113 Transferencia en cumplimiento al DS N0913 de 15/06/2011 y el Convenio Interinstitucional de Financiamiento UPRE-CIF-06/2014, suscrito entre la UPRE y el GAM Tiahuanacu, Proyecto Construccion del Coliseo Cerrado Puma Punku - Tiahuanacu, correspondiente al pago de la planilla N4 de cie</t>
  </si>
  <si>
    <t>J03307570001</t>
  </si>
  <si>
    <t>De: 00099024113 Transferencia en cumplimiento al DS N0913 de 15/06/2011 y el Convenio Intergubernativo de Financiamiento UPRE-CIF-IG/470/2016, suscrito entre la UPRE y el GAM Cobija, Proyecto Const. U.E. Tecnico Humanistico Alberto Ovando Candia Barrio 27 de junio, correspondiente al pago de la pl</t>
  </si>
  <si>
    <t>J03307580001</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</si>
  <si>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N4</t>
  </si>
  <si>
    <t>J03307590001</t>
  </si>
  <si>
    <t>De: 00099024113 Transferencia en cumplimiento al DS N0913 de 15/06/2011 y el Convenio Intergubernativo de Financiamiento UPRE-CIF-IG 016/2017, suscrito entre la UPRE y el GAD Oruro, Proyecto Construccion Unidad Educativa Bolivia de Vinto Primario, correspondiente al pago de la planilla N3, segun la</t>
  </si>
  <si>
    <t>J03307600001</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</si>
  <si>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N2, segun la UPRE</t>
  </si>
  <si>
    <t>J03307610001</t>
  </si>
  <si>
    <t>De: 00099024113 Transferencia en cumplimiento al DS N0913 de 15/06/2011 y el Convenio Interinstitucional de Financiamiento UPRE-CIF-663/2014, suscrito entre la UPRE y el GAM Atocha, Proyecto Construccion Coliseo Cerrado Animas, correspondiente al pago de la planilla N1, segun la UPRE.</t>
  </si>
  <si>
    <t>J03307620001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</si>
  <si>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N6, segun la UPR</t>
  </si>
  <si>
    <t>J03307630001</t>
  </si>
  <si>
    <t>J03307640001</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</si>
  <si>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N5, segun la UPRE</t>
  </si>
  <si>
    <t>J03307650001</t>
  </si>
  <si>
    <t>De: 00099024113 Transferencia en cumplimiento al DS N0913 de 15/06/2011 y el Convenio Intergubernativo de Financiamiento UPRE-CIF-IG/121/2016, suscrito entre la UPRE y el GAM Caracollo, Proyecto Construccion Unidad Educativa Tecnico Humanistico Evo Morales Ayma - Caracollo, correspondiente al pago d</t>
  </si>
  <si>
    <t>J03307660001</t>
  </si>
  <si>
    <t>De: 00099024113 Transferencia en cumplimiento al DS N0913 de 15/06/2011 y el Convenio Intergubernativo de Financiamiento UPRE-CIF-IG 465/2016, suscrito entre la UPRE y el GAM Huanuni, Proyecto Construccion Unidad Educativa Bolivia - Huanuni, correspondiente al pago de la planilla N3, segun la UPRE.</t>
  </si>
  <si>
    <t>J03307670001</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</si>
  <si>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N5,</t>
  </si>
  <si>
    <t>J03307730001</t>
  </si>
  <si>
    <t>De: 00099024113 Transferencia en cumplimiento al DS N0913 de 15/06/2011 y el Convenio Intergubernativo de Financiamiento UPRE-CIF-IG/075/2015, suscrito entre la UPRE y el GAM Villazon, Proyecto Construccion Centro de Salud San Judas Tadeo, correspondiente al pago de la planilla N8 de cierre, segun l</t>
  </si>
  <si>
    <t>J03307760001</t>
  </si>
  <si>
    <t>De: 00099024113 Transferencia en cumplimiento al DS N0913 de 15/06/2011 y el Convenio Interinstitucional de Financiamiento UPRE-CIF-061/2014, suscrito entre la UPRE y el GAM Copacabana, Proyecto Construccion Coliseo Cerrado Challa Isla del Sol - Copacabana, correspondiente al pago de la planilla N3</t>
  </si>
  <si>
    <t>J03307770001</t>
  </si>
  <si>
    <t>De: 00099024113 Transferencia en cumplimiento al DS N0913 de 15/06/2011 y el Convenio Intergubernativo de Financiamiento UPRE-CIF-IG/558/2016, suscrito entre la UPRE y el GAD Beni, Proyecto Construccion U.E. Santa Rosa y Polifuncional Comunidad Santa Rosa del Apere, correspondiente al pago de la pl</t>
  </si>
  <si>
    <t>S09019020003</t>
  </si>
  <si>
    <t>||TRANSFERENCIA DE FONDOS EN ATENCION A MENSAJES SWIFT 15367 DE LA FECHA Y 15329 DE FECHA 23/10/2017(SECTOR PUBLICO). DEBITO DE LA LIBRETA 00117012001 DGAC, REPOSICION UTILES DE ESCRITORIO.</t>
  </si>
  <si>
    <t>S09019220003</t>
  </si>
  <si>
    <t>||TRANSFERENCIA DE FONDOS S/G. MENSAJES SWIFT NROS. 15407 Y 15398 DE LA FECHA. (SECTOR PUBLICO). DEBITO DE LA LIBRETA 00117012001 DGAC, REPOSICION UTILES DE ESCRITORIO.</t>
  </si>
  <si>
    <t>S09019280003</t>
  </si>
  <si>
    <t>||TRANSFERENCIA DE FONDOS S/G. MENSAJES SWIFT NROS. 15411 Y 15408 DE LA FECHA. (SECTOR PUBLICO). DEBITO DE LA LIBRETA 00117012001 DGAC, REPOSICION UTILES DE ESCRITORIO.</t>
  </si>
  <si>
    <t>S09019310001</t>
  </si>
  <si>
    <t>||AMPLIACION VALIDEZ 0,15% S/USD51,600.- POR 45 DIAS, REEMB. GTOS. DE COMUNICACION BS220.- Y EMISION CBTE. CTBLE. BS50.- S/G NOTA NE: CEASS/DIR/N°0534/2017 DEL 20-10-17 REF.: I-2017-005 P/C CEASS A/F DONGKUK VIETNAM CO. LIB. 00249012001 LBP-CEASS-CENTRAL DE ABAST. Y SUM. DE SALUD REF. COM. ENMIENDA 7 LC I-2017-005</t>
  </si>
  <si>
    <t>G05775220003</t>
  </si>
  <si>
    <t>PROVISION DE FONDOS A SOLICITUD DE YACIMIENTOS PETROLIFEROS FISCALES BOLIVIANOS SEGUN SOLICITUD YPFB-0286-2017 REF: PAGO SERVICIO FIRME E INTERRUMPIBLE PARA MI A GAS ORIENTE GOB SEP 17 LIB. 00513012007 YPFB - RECURSOS NACIONALIZACIÓN</t>
  </si>
  <si>
    <t>G05779670004</t>
  </si>
  <si>
    <t>VENTA DE DIVISAS CON TRANSFERENCIA DE FONDOS A SOLICITUD DE SERVICIO GENERAL DE IDENTIFICACION PERSONAL - SEGIP SEGUN SOLICITUD 3407 REF: ENTREGA DE FONDOS A LA OFICINA DE WASHINGTON DC - EEUU, PARA GASTOS EN BIENES Y SERVICIOS, SEGUN NOTA 037/2017, SOLICITUD 4, CERT. 2817. LIB. 00340012003 RECAUDACION EXTRANJERIA - C.I. -L.C.</t>
  </si>
  <si>
    <t>G05779690004</t>
  </si>
  <si>
    <t>VENTA DE DIVISAS CON TRANSFERENCIA DE FONDOS A SOLICITUD DE SERVICIO GENERAL DE IDENTIFICACION PERSONAL - SEGIP SEGUN SOLICITUD 3406 REF: ENTREGA DE FONDOS A LA OFICINA DE WASHINGTON DC - EEUU, PARA GASTOS EN BIENES Y SERVICIOS, SEGUN NOTA 037/2017, SOLICITUD 4, CERT. 2817. LIB. 00340012003 RECAUDACION EXTRANJERIA - C.I. -L.C.</t>
  </si>
  <si>
    <t>G05783210001</t>
  </si>
  <si>
    <t>COBRO COSTOS DE PAPELERIA SEGUN TRANSFERENCIA DEL EXTERIOR POR ORDEN DE CONSULADO GENERAL DE BOLIVIA EN SAO PAULO BR LIB. 00340012003 RECAUDACION EXTRANJERIA - C.I. -L.C.</t>
  </si>
  <si>
    <t>J03306980001</t>
  </si>
  <si>
    <t>De: 00099024113 Transferencia en cumplimiento al DS N0913 de 15/06/2011 y el Convenio Intergubernativo de Financiamiento UPRE-CIF-IG/165/2016, suscrito entre la UPRE y el GAM de Ichoca proyecto Construccion Cuatro Aulas y Direccion Unidad Educativa Elizardo Perez Comunidad Yacancachi, correspondient</t>
  </si>
  <si>
    <t>J03308690002</t>
  </si>
  <si>
    <t>A:00099021001 DEVOLUCION RETENCION DE DESCUENTOS EFECTUADOS POR RECUPERACION DEL P.R.A. (PAGO DE REPARTO ANTICIPADO), CORRESPONDIENTE AL MES DE SEPTIEMBRE/2017. S/G. CITE SENASIR UAF-TTES 0083/2017, DE FECHA 25/10/2017</t>
  </si>
  <si>
    <t>J03308710002</t>
  </si>
  <si>
    <t>A:00099021001 DEVOLUCION RETENCION DE DESCUENTOS EFECTUADOS POR COBROS Y PAGOS INDEBIDOS, CORRESPONDIENTE AL MES DE SEPTIEMBRE/2017. S/G. CITE SENASIR UAF-TTES 0082/2017, DE FECHA 25/10/2017</t>
  </si>
  <si>
    <t>Q09000190002</t>
  </si>
  <si>
    <t>NUMERO DE LIBRETA CUT: 00030018017 OPERACIÓN E18 TRANSFERENCIA DEL SISTEMA FINANCIERO POR CUENTA DE TERCEROS A LA CUT PARA ABONO A LA CUENTA CUT 3987069001 LIBRETA 00030018017 A NOMBRE DE MINISTERIO DE JUSTICIA Y TRANSPARENCIA INSTITUCIONAL A SOLICITUD DE DEUTSCHE GESELLSCHAFT FUR INTERNATIONALE</t>
  </si>
  <si>
    <t>Q09002360002</t>
  </si>
  <si>
    <t>NÚMERO DE LIBRETA CUT: 99031009.00 OPERACIÓN T01 TRANSFERENCIA DE FONDOS A LA CUT - TESORO DIRECTO DE BANCO UNION S.A. A CUENTA UNICA DEL TESORO CON NUMERO DE SOLICITUD = 2230495 Y NUMERO CORRELATIVO = 91320025102017352 TRANSFERENCIA POR OPERACIONES DE VENTA BONOS BTX</t>
  </si>
  <si>
    <t>S09020700002</t>
  </si>
  <si>
    <t>||TRANSFERENCIA DE FONDOS S/G. FORMULARIO CITE:BUN0668/17 DE LA FECHA (HRE-TSO-5369), A SOLICITUD DEL GOB. AUT. MCPAL. SABAYA- CUENTA UNICA MUNICIPAL-CUM. TRANSF.A FAVOR DE LA UPRE, LIB. 00099024113, ANTICIPO DEL 20%,PROYECTO CONST.MERCADO SABAYA;BUN.</t>
  </si>
  <si>
    <t>J03308590001</t>
  </si>
  <si>
    <t>De: 00099024113 Transferencia en cumplimiento al DS N0913 de 15/06/2011 y el Convenio Intergubernativo de Financiamiento UPRE-CIF-IG/439/2015, suscrito entre la UPRE y el GAM Saipina, Proyecto Construccion Modulo Unidad Educativa Santa Catalina Nivel Primario - Chilon, correspondiente al pago de la</t>
  </si>
  <si>
    <t>J03308600001</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</si>
  <si>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t>
  </si>
  <si>
    <t>J03308610001</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</si>
  <si>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del 20%</t>
  </si>
  <si>
    <t>J03308620001</t>
  </si>
  <si>
    <t>De: 00099024113 Transferencia en cumplimiento al DS N0913 de 15/06/2011 y el Convenio Interinstitucional de Financiamiento UPRE-CIF-404/2014, suscrito entre la UPRE y el GAM de Corque proyecto Construccion Terminal de Buses Provincial Corque - Oruro, correspondiente al pago de la planilla N 3, segun</t>
  </si>
  <si>
    <t>J03308630001</t>
  </si>
  <si>
    <t>De: 00099024113 Transferencia en cumplimiento al DS N0913 de 15/06/2011 y el Convenio Intergubernativo de Financiamiento UPRE-CIF-IG 093/2017, suscrito entre la UPRE y el GAM de Coripata proyecto Construccion Tinglado Polifuncional Unidad Educativa Heroes del Chaco de Siete Lomas, correspondiente al</t>
  </si>
  <si>
    <t>J03308640001</t>
  </si>
  <si>
    <t>De: 00099024113 Transferencia en cumplimiento al DS N0913 de 15/06/2011 y el Convenio Interinstitucional de Financiamiento UPRE-CIF-272/12, suscrito entre la UPRE y el GAD de Potosi proyecto Construccion Centro Ferial y Eventos Culturales Potosi, correspondiente al pago de la planilla N 26, segun la</t>
  </si>
  <si>
    <t>J03308650001</t>
  </si>
  <si>
    <t>De: 00099024113 Transferencia en cumplimiento al DS N0913 de 15/06/2011 y el Convenio Intergubernativo de Financiamiento UPRE-CIF-IG 128/2017, suscrito entre la UPRE y el GAM de Villa Tunari proyecto Construccion U.E. Tecnico Humanistico Carlos Villegas Villa Tunari D-1, correspondiente al pago de l</t>
  </si>
  <si>
    <t>J03308660001</t>
  </si>
  <si>
    <t>De: 00099024113 Transferencia en cumplimiento al DS N0913 de 15/06/2011 y el Convenio Intergubernativo de Financiamiento UPRE-CIF-IG 504/2016, suscrito entre la UPRE y el GAM de Villa Tunari proyecto Construccion Tinglado, Graderia y Cancha Multiple U.E. Esteban Arce, correspondiente al pago de la p</t>
  </si>
  <si>
    <t>J03308670001</t>
  </si>
  <si>
    <t>De: 00099024113 Transferencia en cumplimiento al DS N0913 de 15/06/2011 y el Convenio Intergubernativo de Financiamiento UPRE-CIF-IG/467/2016, suscrito entre la UPRE y el GAM de Cobija proyecto Const. Centro de Salud Barrio 27 de Junio, correspondiente al pago de la planilla N 4, segun la UPRE.</t>
  </si>
  <si>
    <t>S09020910003</t>
  </si>
  <si>
    <t>||TRANSFERENCIA DE FONDOS S/G. MENSAJES SWIFT NROS. 15472 Y 15464 DE LA FECHA. (SECTOR PUBLICO). DEBITO DE LA LIBRETA 00117012001 DGAC, REPOSICION UTILES DE ESCRITORIO.</t>
  </si>
  <si>
    <t>S09020930003</t>
  </si>
  <si>
    <t>||TRANSFERENCIA DE FONDOS EN ATENCION A MENSAJE SWIFT 15471 DE LA FECHA (SECTOR PUBLICO). DEBITO DE LA LIBRETA 0117012001 DGAC, REPOSICION UTILES DE ESCRITORIO.</t>
  </si>
  <si>
    <t>G05786000003</t>
  </si>
  <si>
    <t>TRANSFERENCIA RECIBIDA DEL EXTERIOR SEGÚN MENSAJES SWIFT Nos. 15427-15425 (REM.EXT.) DE FECHA 25-10-2017 POR DESEMBOLSO DE CAF PRÉSTAMO CFA008789 SOL.DES.N.25/C.MONT.IPAT,T.INCA/FON.ROT./TRF/OBI LIB 00291014360 LIBRETA N° 00291012002 ABC-RECURSOS PROPIOS REF.: UTILES DE ESCRITORIO</t>
  </si>
  <si>
    <t>G05787270003</t>
  </si>
  <si>
    <t>PROVISION DE FONDOS A SOLICITUD DE YACIMIENTOS PETROLIFEROS FISCALES BOLIVIANOS SEGUN SOLICITUD YPFB-0287-2017 REF: PAGO SERV INTERRUMPIBLE ME SEP 17 A GASTRANSBOLIVIANO LIB. 00513012007 YPFB - RECURSOS NACIONALIZACIÓN</t>
  </si>
  <si>
    <t>G05787300003</t>
  </si>
  <si>
    <t>PROVISION DE FONDOS A SOLICITUD DE YACIMIENTOS PETROLIFEROS FISCALES BOLIVIANOS SEGUN SOLICITUD YPFB-0288-2017 REF: PAGO SERV DE TRASNPORTE DE GN ME SEP 17 A GASORIENTE BOLIVIANO LIB. 00513012007 YPFB - RECURSOS NACIONALIZACIÓN</t>
  </si>
  <si>
    <t>G05791620004</t>
  </si>
  <si>
    <t>VENTA DE DIVISAS CON TRANSFERENCIA DE FONDOS A SOLICITUD DE MINISTERIO DE RELACIONES EXTERIORES SEGUN SOLICITUD 3279 REF: REMISION DE RECURSOS PARA EL PAGO DE GASTOS DE REPATRIACION A FAVOR DEL VICECONSULADO EN LA MATANZA, S/G GM-DGAJ-UGJ-NI-1148/2017 LIB. 00010011102 MIN.RELACIONES EXTERIORES - GESTORIA CONSULAR LEY Nº 3108</t>
  </si>
  <si>
    <t>G05791650004</t>
  </si>
  <si>
    <t>VENTA DE DIVISAS CON TRANSFERENCIA DE FONDOS A SOLICITUD DE MINISTERIO DE RELACIONES EXTERIORES SEGUN SOLICITUD 3411 REF: REMESA ADICIONAL PARA EL REEMBOLSO DE PASAJES A FAVOR DE LA EMBAJADA EN CHINA, S/G INFORME GM-DGAA-UFI-AP-IN-12/2017 LIB. 00099021001 TGN-RECURSOS ORDINARIOS (3987)</t>
  </si>
  <si>
    <t>G05791710003</t>
  </si>
  <si>
    <t>TRANSFERENCIA DE FONDOS AL EXTERIOR A SOLICITUD DE MINISTERIO DE DEFENSA SEGUN SOLICITUD 3414 REF: TRANSFERENCIA VIA BCB A LA EMPRESA AIRPARTS COMPANY INC., POR LA ADQUISICION DE LLANTAS Y NEUMATICOS PARA LAS AERONAVES DE LA FAB., SOLICITADO POR EL GRUPO AEREO DE ENTRENAMIENTO 21, SEGUN PROCESO DE C LIB. 00099021001 TGN-RECURSOS ORDINARIOS (3987)</t>
  </si>
  <si>
    <t>G05791730003</t>
  </si>
  <si>
    <t>TRANSFERENCIA DE FONDOS AL EXTERIOR A SOLICITUD DE MINISTERIO DE DEFENSA SEGUN SOLICITUD 3415 REF: TRANSFERENCIA VIA BCB A LA EMPRESA AIRPARTS COMPANY INC., POR LA ADQUISICION DE REPUESTOS PARA AERONAVE DE LA FAB, SOLICITADO POR LA F.T.A. DIABLOS NEGROS SEGUN PROCESO DE CONTRATACION DGAA DIR. ADM. LIB. 00099021001 TGN-RECURSOS ORDINARIOS (3987)</t>
  </si>
  <si>
    <t>G05793460004</t>
  </si>
  <si>
    <t>VENTA DE DIVISAS A SOLICITUD DE MINISTERIO DE LA PRESIDENCIA SEGUN SOLICITUD 3413 REF: DIVISAS USD 15,000.00 PARA EL VIAJE OFICIAL AL EXTERIOR QUE REALIZARA EL SR.PRESIDENTE DEL ESTADO PLURINACIONAL A REPUBLICA DEL BRASIL DEL 29 Y 30 DE OCTUBRE 2017. LOS FONDOS SERAN ENTREGADOS AL SR. OMAR CARY RO LIB. 00099021001 TGN-RECURSOS ORDINARIOS (3987)</t>
  </si>
  <si>
    <t>G05793530001</t>
  </si>
  <si>
    <t>COBRO COSTOS DE PAPELERIA SEGUN TRANSFERENCIA DEL EXTERIOR POR ORDEN DE CONSULADO GENERAL DE BOLVIA-WASHINGTON REF:RECAUDACIONES SEP-2017 LIB. 00340012003 RECAUDACION EXTRANJERIA - C.I. -L.C.</t>
  </si>
  <si>
    <t>G05795020001</t>
  </si>
  <si>
    <t>J03307800001</t>
  </si>
  <si>
    <t>De: 00099024113 Transferencia en cumplimiento al DS N0913 de 15/06/2011 y el Convenio Intergubernativo de Financiamiento UPRE-CIF-IG/486/2016, suscrito entre la UPRE y el GAM Potosi, Proyecto Construccion Unidad Educativa Litoral, correspondiente al pago de la planilla N5, segun la UPRE.</t>
  </si>
  <si>
    <t>J03308080001</t>
  </si>
  <si>
    <t>De: 00099024113 Transferencia en cumplimiento al DS N0913 de 15/06/2011 y el Convenio Intergubernativo de Financiamiento UPRE-CIF-IG/119/2016, suscrito entre la UPRE y el GAM de Santiago de Huari proyecto Construccion Unidad Educativa Gualberto Villarroel Santigo de Huari, correspondiente al pago de</t>
  </si>
  <si>
    <t>J03308090001</t>
  </si>
  <si>
    <t>De: 00099024113 Transferencia en cumplimiento al DS N0913 de 15/06/2011 y el Convenio Interinstitucional de Financiamiento UPRE-CIF-27/2014, suscrito entre la UPRE y el GAM de Antequera proyecto Construccion Casa de Gobierno del Municipio de Antequera - Oruro, correspondiente al pago de la planilla</t>
  </si>
  <si>
    <t>J03308100001</t>
  </si>
  <si>
    <t>De: 00099024113 Transferencia en cumplimiento al DS N0913 de 15/06/2011 y el Convenio Intergubernativo de Financiamiento UPRE-CIF-IG/390/2015, suscrito entre la UPRE y el GAM de Santiago de Andamarca proyecto Construccion Unidad Educativa Eduardo Abaroa Municipio Santigo de Andamarca, correspondien</t>
  </si>
  <si>
    <t>J03308110001</t>
  </si>
  <si>
    <t>De: 00099024113 Transferencia en cumplimiento al DS N0913 de 15/06/2011 y el Convenio Intergubernativo de Financiamiento UPRE-CIF-IG/545/2016, suscrito entre la UPRE y el GAM de Arampampa proyecto Const. Aula Multigrado U.E. Tarajtaya, correspondiente al pago de la planilla N 1 de cierre, segun la U</t>
  </si>
  <si>
    <t>J03308120001</t>
  </si>
  <si>
    <t>De: 00099024113 Transferencia en cumplimiento al DS N0913 de 15/06/2011 y el Convenio Intergubernativo de Financiamiento UPRE-CIF-IG/025/2016, suscrito entre la UPRE y el GAM de San Julian proyecto Construccion Biblioteca y Centro Cultural Municipal de San Julian, correspondiente al pago de la plani</t>
  </si>
  <si>
    <t>J03308130001</t>
  </si>
  <si>
    <t>De: 00099024113 Transferencia en cumplimiento al DS N0913 de 15/06/2011 y el Convenio Intergubernativo de Financiamiento UPRE-CIF-IG 098/2017, suscrito entre la UPRE y el GAM de Coripata proyecto Construccion Tinglado Polifuncional Unidad Educativa Inca Pucara, correspondiente al pago de la planilla</t>
  </si>
  <si>
    <t>J03308140001</t>
  </si>
  <si>
    <t>De: 00099024113 Transferencia en cumplimiento al DS N0913 de 15/06/2011 y el Convenio Intergubernativo de Financiamiento UPRE-CIF-IG/419/2016, suscrito entre la UPRE y el GAM de Potosi proyecto Construccion Unidad Educativa Tecnico Humanistico 3 de Mayo D-17, correspondiente al pago de la planilla N</t>
  </si>
  <si>
    <t>J03308150001</t>
  </si>
  <si>
    <t>De: 00099024113 Transferencia en cumplimiento al DS N0913 de 15/06/2011 y el Convenio Interinstitucional de Financiamiento UPRE-CIF-310/2014, suscrito entre la UPRE y el GAM de Huanuni proyecto Construccion Unidad Educativa Gualberto Villarroel Viluyo Municipio de Huanuni - Oruro, correspondiente al</t>
  </si>
  <si>
    <t>J03308160001</t>
  </si>
  <si>
    <t>De: 00099024113 Transferencia en cumplimiento al DS N0913 de 15/06/2011 y el Convenio Intergubernativo de Financiamiento UPRE-CIF-IG/343/2015, suscrito entre la UPRE y el GAM de Humanata proyecto Construccion Casa de Gobierno G.A.M. Humanata, correspondiente al pago de la planilla N 3 de cierre, se</t>
  </si>
  <si>
    <t>Q09008810002</t>
  </si>
  <si>
    <t>J03309380001</t>
  </si>
  <si>
    <t>De: 00099024113 Transferencia en cumplimiento al DS N0913 de 15/06/2011 y el Convenio Intergubernativo de Financiamiento UPRE-CIF-IG/365/2016, suscrito entre la UPRE y el GAM de Pailon proyecto Construccion Modulo Educativo Nacional 13 de Mayo Primario, correspondiente al pago de la planilla N 7, se</t>
  </si>
  <si>
    <t>J03309390001</t>
  </si>
  <si>
    <t>De: 00099024113 Transferencia en cumplimiento al DS N0913 de 15/06/2011 y el Convenio Intergubernativo de Financiamiento UPRE-CIF-IG/126/2016, suscrito entre la UPRE y el GAM de Palos Blancos proyecto Construccion de 12 Aulas en la Unidad Educativa Inicua del Municipio de Palos Blancos, correspondi</t>
  </si>
  <si>
    <t>S09021480003</t>
  </si>
  <si>
    <t>||TRANSFERENCIA DE FONDOS EN ATENCION A MENSAJE SWIFT 15493 DE LA FECHA (SECTOR PUBLICO). DEBITO DE LA LIBRETA 00117012001 DGAC, REPOSICION UTILES DE ESCRITORIO.</t>
  </si>
  <si>
    <t>S09021980001</t>
  </si>
  <si>
    <t>||COM. TRANSF. DE FDOS. AL EXTERIOR 0,10% S/USD286.788,60 REEMB. GTOS. DE COMUNICACION BS220.- Y EMISION DE CBTE. CTBLE BS50.- REF.: PAGO N°3 ÑC I-2016-038 P/C DE ENVIBOL A/F EIRICH INDUSTRIAL LTDA. EN COMPLEMENTO A CBTE. S-0902195 ADJ. DE LA FECHA</t>
  </si>
  <si>
    <t>S09022130003</t>
  </si>
  <si>
    <t>||TRANSFERENCIA DE FONDOS S/G. MENSAJES SWIFT NROS. 15529 Y 15518 DE LA FECHA. (SECTOR PUBLICO). DEBITO DE LA LIBRETA 00117012001 DGAC, REPOSICION UTILES DE ESCRITORIO.</t>
  </si>
  <si>
    <t>G05796410003</t>
  </si>
  <si>
    <t>PROVISION DE FONDOS A SOLICITUD DE YACIMIENTOS PETROLIFEROS FISCALES BOLIVIANOS SEGUN SOLICITUD YPFB-0289-2017 REF: PAGO DE IDH JULIO 2017 LIB. 00513012007 YPFB - RECURSOS NACIONALIZACIÓN</t>
  </si>
  <si>
    <t>G05797670003</t>
  </si>
  <si>
    <t>PROVISION DE FONDOS A SOLICITUD DE YACIMIENTOS PETROLIFEROS FISCALES BOLIVIANOS SEGUN SOLICITUD YPFB-0296-2017 REF: PAGO REGALIAS JULIO 17 A TGN LIB. 00099021001 TGN YPFB PARTICIPACION 6% PRODUCCIÓN BRUTA DE HIDROCARBUROS BOCA DE POZO</t>
  </si>
  <si>
    <t>G05803060004</t>
  </si>
  <si>
    <t>VENTA DE DIVISAS CON TRANSFERENCIA DE FONDOS A SOLICITUD DE YACIMIENTOS PETROLIFEROS FISCALES BOLIVIANOS SEGUN SOLICITUD 3418 REF: PAGO A VITOL SA POR SUMINISTRO DE DIESEL OIL MES NOVIEMBRE 2017 TERCER EMBARQUE DEL LOTE 3 SEGUN FACTURA PI 17041020 Y DOCUMENTACION ADJUNTA LIB. 00513012004 LBP-YPFB-UNICOMERCIAL (4030005415/1-2188907)</t>
  </si>
  <si>
    <t>G05803970004</t>
  </si>
  <si>
    <t>VENTA DE DIVISAS CON TRANSFERENCIA DE FONDOS A SOLICITUD DE YACIMIENTOS PETROLIFEROS FISCALES BOLIVIANOS SEGUN SOLICITUD 3420 REF: PAGO A INTERTEK CALEB BRETT CHILE SA POR SERVICIO DE INSPECCION CORRESPONDIENTE AL MES DE JUNIO DE 2017 SEGUN INFORME TECNICO DE CONFORMIDAD DE PAGO Y DOCUMENTACION ADJU LIB. 00513012004 LBP-YPFB-UNICOMERCIAL (4030005415/1-2188907)</t>
  </si>
  <si>
    <t>G05803980004</t>
  </si>
  <si>
    <t>VENTA DE DIVISAS CON TRANSFERENCIA DE FONDOS A SOLICITUD DE YACIMIENTOS PETROLIFEROS FISCALES BOLIVIANOS SEGUN SOLICITUD 3419 REF: PAGO A COMPANIA DE PETROLEOS DE CHILE COPEC SA POR SUMINISTRO DE FACTURAS FINALES CARGAS DEL 28 DE SEPTIEMBRE AL 04 DE OCTUBRE DE 2017 SEGUN DOCUMENTACION ADJUNTA LIB. 00513012004 LBP-YPFB-UNICOMERCIAL (4030005415/1-2188907)</t>
  </si>
  <si>
    <t>G05804010001</t>
  </si>
  <si>
    <t>G05804050001</t>
  </si>
  <si>
    <t>COBRO COSTOS DE PAPELERIA SEGUN TRANSFERENCIA DEL EXTERIOR POR ORDEN DE PETROBRAS PARAGUAY GAS SRL. LIB. 00513062001 YPFB-OPERACIONES PLANTA DE SEPARACION DE LIQUIDOS RIO GRANDE</t>
  </si>
  <si>
    <t>G05805280001</t>
  </si>
  <si>
    <t>COBRO COSTOS DE PAPELERIA SEGUN TRANSFERENCIA DEL EXTERIOR POR ORDEN DE MINISTRY OF FOREIGN AFFAIRS OF DENMARK LIB. 00086018041 MMAYA-BS-FORT PROM MANEJO SOST RRNN Y EJER DERECHOS</t>
  </si>
  <si>
    <t>G05805410001</t>
  </si>
  <si>
    <t>G05805430001</t>
  </si>
  <si>
    <t>G05806850004</t>
  </si>
  <si>
    <t>VENTA DE DIVISAS A SOLICITUD DE YACIMIENTOS PETROLIFEROS FISCALES BOLIVIANOS SEGUN SOLICITUD 3422 REF: PAGO CERTIFICADO 8 A EMPRESA BUREAU VERITAS ARGENTINA S.A. PORSERVICIO DE FISCALIZACION DE PRECOMISIONADO, COMISIONADO, ARRANQUE Y PRUEBA DE DESEMPENO DE LAS PLANTAS DE AMONIACO Y UREA DE CARRAS LIB. 00513052001 YPFB_GERENCIA NACIONAL DE PLANTAS DE SEPARACIÓN</t>
  </si>
  <si>
    <t>G05806860004</t>
  </si>
  <si>
    <t>VENTA DE DIVISAS A SOLICITUD DE YACIMIENTOS PETROLIFEROS FISCALES BOLIVIANOS SEGUN SOLICITUD 3421 REF: PAGO CERTIFICADO NUMERO 9, A EMPRESA BUREAU VERITAS ARGENTINA S.A. SUCURSAL BOLIVIA, POR EL SERVICIO DE FISCALIZACION DE PRECOMISIONADO, COMISIONADO, ARRANQUE Y PRUEBA DE DESEMPENO DE LAS PLANTA LIB. 00513052001 YPFB_GERENCIA NACIONAL DE PLANTAS DE SEPARACIÓN</t>
  </si>
  <si>
    <t>G05806870004</t>
  </si>
  <si>
    <t>VENTA DE DIVISAS A SOLICITUD DE YACIMIENTOS PETROLIFEROS FISCALES BOLIVIANOS SEGUN SOLICITUD 3423 REF: PAGO A EMPRESA BUREAU VERITAS ARGENTINA S.A. CERTIFICADO 8, POR SERVICIO DE FISCALIZACION DEL PRECOMISIONADO, COMISIONADO, ARRANQUE Y PRUEBA DE DESEMPENO DE LAS PLANTAS DE AMONIACO Y UREA DE CARR LIB. 00513052001 YPFB_GERENCIA NACIONAL DE PLANTAS DE SEPARACIÓN</t>
  </si>
  <si>
    <t>J03308750001</t>
  </si>
  <si>
    <t>De: 00099024113 Transferencia en cumplimiento al DS N0913 de 15/06/2011 y el Convenio Intergubernativo de Financiamiento UPRE-CIF-IG/391/2016, suscrito entre la UPRE y el GAM de Colquiri proyecto Const. Modulo U.E. Mariscal de Ayacucho Colquiri, correspondiente al pago de la planilla N 3, segun la U</t>
  </si>
  <si>
    <t>J03308880001</t>
  </si>
  <si>
    <t>De: 00099024113 Transferencia en cumplimiento al DS N0913 de 15/06/2011 y el Convenio Intergubernativo de Financiamiento UPRE-CIF-IG 813/2017, suscrito entre la UPRE y el GAM Robore , Proyecto Const. Sistema de Iluminacion y Engramado Estadio Municipal - Robore correspondiente al pago del 20% de ant</t>
  </si>
  <si>
    <t>J03308890001</t>
  </si>
  <si>
    <t>De: 00099024113 Transferencia en cumplimiento al DS N0913 de 15/06/2011 y el Convenio Intergubernativo de Financiamiento UPRE-CIF-IG 814/2017, suscrito entre la UPRE y el GAM Robore, Proyecto Const. Puente Vehicular San Jose Obrero Robore correspondiente al pago del 20% de anticipo del monto finan</t>
  </si>
  <si>
    <t>J03308900001</t>
  </si>
  <si>
    <t>De: 00099024113 Transferencia en cumplimiento al DS N0913 de 15/06/2011 y el Convenio Intergubernativo de Financiamiento UPRE-CIF-IG 478/2016, suscrito entre la UPRE y el GAM Mizque, Proyecto Construccion Unidad Educativa Martin Cardenas, correspondiente al pago de la planilla N3, segun la UPRE.</t>
  </si>
  <si>
    <t>J03308910001</t>
  </si>
  <si>
    <t>De: 00099024113 Transferencia en cumplimiento al DS N0913 de 15/06/2011 y el Convenio Intergubernativo de Financiamiento UPRE-CIF-IG 620/2017, suscrito entre la UPRE y el GAM Villa Tunari, Proyecto Construccion 8 Aulas y Dos Talleres U.E. Locotal D-11, correspondiente al pago del 20% de anticipo del</t>
  </si>
  <si>
    <t>J03308920001</t>
  </si>
  <si>
    <t>De: 00099024113 Transferencia en cumplimiento al DS N0913 de 15/06/2011 y el Convenio Intergubernativo de Financiamiento UPRE-CIF-IG 685/2017, suscrito entre la UPRE y el GAM Alalay, Proyecto Const. Puente Vehicular Rumi Corral Rio Costal Mayu, correspondiente al pago del 20% de anticipo del monto</t>
  </si>
  <si>
    <t>J03308930001</t>
  </si>
  <si>
    <t>De: 00099024113 Transferencia en cumplimiento al DS N0913 de 15/06/2011 y el Convenio Intergubernativo de Financiamiento UPRE-CIF-IG 752/2017, suscrito entre la UPRE y el GAM Arque, Proyecto Construccion Cancha Municipal de Futbol de Cesped Sintetico y Enmallado - Arque, correspondiente al pago del</t>
  </si>
  <si>
    <t>J03308940001</t>
  </si>
  <si>
    <t>De: 00099024113 Transferencia en cumplimiento al DS N0913 de 15/06/2011 y el Convenio Intergubernativo de Financiamiento UPRE-CIF-IG 732/2017, suscrito entre la UPRE y el GAM Bolivar, Proyecto Const. Tinglado y Graderias Unidad Pacachani - Bolivar, correspondiente al pago del 20% de anticipo del mon</t>
  </si>
  <si>
    <t>J03308950001</t>
  </si>
  <si>
    <t>De: 00099024113 Transferencia en cumplimiento al DS N0913 de 15/06/2011 y el Convenio Intergubernativo de Financiamiento UPRE-CIF-IG 858/2017, suscrito entre la UPRE y el GAM Independencia, Proyecto Construccion U.E. Simon Bolivar Kami D-6, correspondiente al pago del 20% de anticipo del monto finan</t>
  </si>
  <si>
    <t>J03308960001</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</si>
  <si>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del 20</t>
  </si>
  <si>
    <t>J03308970001</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</si>
  <si>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del 20% de ant</t>
  </si>
  <si>
    <t>J03308980001</t>
  </si>
  <si>
    <t>De: 00099024113 Transferencia en cumplimiento al DS N0913 de 15/06/2011 y el Convenio Intergubernativo de Financiamiento UPRE-CIF-IG 904/2017, suscrito entre la UPRE y el GAM Vila Vila, Proyecto Construccion Viviendas para Maestros y Sala de Computacion U.E. Pocotaica, correspondiente al pago del 20</t>
  </si>
  <si>
    <t>J03308990001</t>
  </si>
  <si>
    <t>De: 00099024113 Transferencia en cumplimiento al DS N0913 de 15/06/2011 y el Convenio Intergubernativo de Financiamiento UPRE-CIF-IG/420/2016, suscrito entre la UPRE y el GAM de Potosi proyecto Construccion Centro de Educacion Tecnico Alternativa Huayna Capac D-20, correspondiente al pago de la plan</t>
  </si>
  <si>
    <t>J03309680002</t>
  </si>
  <si>
    <t>A:00099021001 DEVOLUCION RETENCION DE DESCUENTOS EFECTUADOS POR CONVENIOS DE COMPENZACION DE COTIZACIONES CON BBVA PREVISION AFP, CORRESPONDIENTE AL MES DE AGOSTO/2017 Y AGUINALDO 2010 AL 2016. S/G. CITE SENASIR UAF-TTES 0081/2017 DE FECHA 25/10/2017.</t>
  </si>
  <si>
    <t>J03309700002</t>
  </si>
  <si>
    <t>A:00099021001 DEVOLUCION RETENCION DE DESCUENTOS EFECTUADOS POR CONVENIOS DE COMPENZACION DE COTIZACIONES CON FUTURO DE BOLIVIA AFP S.A., CORRESPONDIENTE AL MES DE AGOSTO/2017 Y AGUINALDO 2012 AL 2016. S/G. CITE SENASIR UAF-TTES 0080/2017 DE FECHA 25/10/2017.</t>
  </si>
  <si>
    <t>J03309710002</t>
  </si>
  <si>
    <t>A:00099021001 DEVOLUCION RETENCION DE DESCUENTOS EFECTUADOS POR CONVENIOS DE COMPENZACION DE COTIZACIONES CON LA VITALICIA SEGUROS Y REASEGUROS DE VIDA S.A., CORRESPONDIENTE AL MES DE AGOSTO/2017 Y AGUINALDO 2013 AL 2016. S/G. CITE SENASIR UAF-TTES 0079/2017 DE FECHA 25/10/2017.</t>
  </si>
  <si>
    <t>J03309720002</t>
  </si>
  <si>
    <t>A:00099021001 DEVOLUCION RETENCION DE DESCUENTOS EFECTUADOS POR CONVENIOS DE COMPENZACION DE COTIZACIONES CON SEGUROS PROVIDA S.A., CORRESPONDIENTE AL MES DE AGOSTO/2017. S/G. CITE SENASIR UAF-TTES 0078/2017 DE FECHA 25/10/2017.</t>
  </si>
  <si>
    <t>J03310280002</t>
  </si>
  <si>
    <t>A:00099021001 Transferencia que se efectua a requerimiento de la Direccion Departamental de Educacion Tarija-Bolivia con nota CITE:DDE/DIR/METC/wbg/N 0293/2017, por concepto de reembolso de subsidio por incapacidad Temporal y en virtud a las notas CITES: MEFP/DGAJ/UAJ/N 1274, MEFP/VTCP/DGPOT/UAIS/N</t>
  </si>
  <si>
    <t>S09022990002</t>
  </si>
  <si>
    <t>||TRANSFERENCIA DE FONDOS SEGÚN CITE: 746 DEL MINISTERIO DE MEDIO AMBIENTE Y AGUA, RECIBIDA EN LA FECHA REF: TRANSF. DE FONDOS DEST. ACTIVIDADES PROGRAMADAS EN EL POA EN MARCO DEL PROYECTO CONTROL DE SUSTANCIAS AGOTADORAS DE LA CAPA DE OZONO (TRAM-TSO-5395) COMISIONES CANCELADAS EN EFECTIVO ABONO EN LA LIBRETA N° 00086018047 MMAYA-BS-PNUMA CONTROL DE SUSTANCIAS AGOTADORAS CAPA DE OZONO</t>
  </si>
  <si>
    <t>S09024050002</t>
  </si>
  <si>
    <t>||REGISTRO POR LA DEVOLUCION DEL SALDO NO UTILIZADO DE LA CARTA DE CREDITO I-2016-050 A LA CUENTA ORIGEN SEGUN NOTA YPFB/GAFC-2625/DCEG-725/2017 ADJUNTA. LIB N° 00513042001 YPFB OPERACIONES GNEE REF.: SALDO NO UTILIZADO CARTA DE CREDITO I-2016-050</t>
  </si>
  <si>
    <t>S09024110002</t>
  </si>
  <si>
    <t>||17° DESEMBOLSO DE BS795.190.000,00, SERIE TGN-N1G-10, CRÉDITO DE EMERGENCIA SOLICITADO MEDIANTE NOTA DEL MINISTERIO DE ECONOMÍA Y FINANZAS PÚBLICAS CITE: MEFP/VTCP/DGCP/UEPS-1470/2017 REC. EN LA FECHA (TRAM-TGL-16221), REF: RD N° 024/08 Y 064/09 CONTRATO SANO N°043/08 Y RESPECTIVAS ADENDAS ABONO EN LA LIBRETA N° 00990309001 FDO DE RECONST. SEGURIDAD ALIMENTARIA Y APOYO A LA PCC</t>
  </si>
  <si>
    <t>S09024570003</t>
  </si>
  <si>
    <t>||DEVOLUCION DE RECURSOS DE ACUERDO A SOLICITUD EN NOTA MEFP/VTCP/DGPOT/UOTGN/N° 1963/2017 DEL MIN. DE ECONOMIA Y FINANZAS PUBLICAS DE LA FECHA (REPOS. UTILES DE ESCRITORIO EN EFECTIVO COMPROB.TES. NRO. 1555734) BCB-HRE-16217 A LA LIBRETA 00099021001</t>
  </si>
  <si>
    <t>S09024570004</t>
  </si>
  <si>
    <t>S09024860002</t>
  </si>
  <si>
    <t>||PRIMER DESEM. CRÉDITO EXT. AL MEFP CONST. DEL SIST. DE TRANSPORTE FÉRREO EN EL TRAMO MONTERO - BULO BULO SG CITE: MEFP/VTCP/DGCP/UEPS-1481/2017 RECIBIDA EN LA FECHA (TRAM-TGL-16220) REF: RD N°026/14 Y CONTRATO SANO N° 147/14, ADENDA N°036/16 E INF BCB GOM Y GAL N° 180 Y 319 DE F. 27/10/17 ABONO EN LA LIBRETA N° 00990201001 TGN - RECURSOS ORDINARIOS</t>
  </si>
  <si>
    <t>T03755330001</t>
  </si>
  <si>
    <t>CONTABILIZACION ORDENES DE TRANSFERENCIA GRACOS</t>
  </si>
  <si>
    <t>T03755350001</t>
  </si>
  <si>
    <t>T03755370001</t>
  </si>
  <si>
    <t>T03755390001</t>
  </si>
  <si>
    <t>T03755410001</t>
  </si>
  <si>
    <t>T03755430001</t>
  </si>
  <si>
    <t>T03755450001</t>
  </si>
  <si>
    <t>T03755470001</t>
  </si>
  <si>
    <t>T03755490001</t>
  </si>
  <si>
    <t>T03755510001</t>
  </si>
  <si>
    <t>T03755530001</t>
  </si>
  <si>
    <t>T03755550001</t>
  </si>
  <si>
    <t>T03755570001</t>
  </si>
  <si>
    <t>T03755590001</t>
  </si>
  <si>
    <t>T03755610001</t>
  </si>
  <si>
    <t>T03755630001</t>
  </si>
  <si>
    <t>T03755650001</t>
  </si>
  <si>
    <t>T03755670001</t>
  </si>
  <si>
    <t>T03755690001</t>
  </si>
  <si>
    <t>T03755710001</t>
  </si>
  <si>
    <t>T03755730001</t>
  </si>
  <si>
    <t>T03755750001</t>
  </si>
  <si>
    <t>T03755770001</t>
  </si>
  <si>
    <t>T03755790001</t>
  </si>
  <si>
    <t>T03755810001</t>
  </si>
  <si>
    <t>T03755830001</t>
  </si>
  <si>
    <t>T03755850001</t>
  </si>
  <si>
    <t>T03755870001</t>
  </si>
  <si>
    <t>T03755890001</t>
  </si>
  <si>
    <t>T03755910001</t>
  </si>
  <si>
    <t>T03755930001</t>
  </si>
  <si>
    <t>T03755950001</t>
  </si>
  <si>
    <t>T03755970001</t>
  </si>
  <si>
    <t>T03755990001</t>
  </si>
  <si>
    <t>T03756010001</t>
  </si>
  <si>
    <t>T03756030001</t>
  </si>
  <si>
    <t>T03756050001</t>
  </si>
  <si>
    <t>T03756070001</t>
  </si>
  <si>
    <t>T03756090001</t>
  </si>
  <si>
    <t>T03756110001</t>
  </si>
  <si>
    <t>T03756130001</t>
  </si>
  <si>
    <t>T03756150001</t>
  </si>
  <si>
    <t>T03756170001</t>
  </si>
  <si>
    <t>T03756190001</t>
  </si>
  <si>
    <t>S09024870001</t>
  </si>
  <si>
    <t>COBRO DE||ÚTILES DE ESCRITORIO POR LA ELABORACIÓN DEL COMPROBANTE CONTABLE N° 0902486 DE LA FECHA DE LA LIBRETA N° 00990201001 TGN RECURSOS ORDINARIOS, COSTO ÚTILES DE ESCRITORIO</t>
  </si>
  <si>
    <t>T03754110001</t>
  </si>
  <si>
    <t>T03754130001</t>
  </si>
  <si>
    <t>T03754150001</t>
  </si>
  <si>
    <t>T03754170001</t>
  </si>
  <si>
    <t>T03754190001</t>
  </si>
  <si>
    <t>T03754210001</t>
  </si>
  <si>
    <t>T03754230001</t>
  </si>
  <si>
    <t>T03754250001</t>
  </si>
  <si>
    <t>T03754270001</t>
  </si>
  <si>
    <t>T03754290001</t>
  </si>
  <si>
    <t>T03754310001</t>
  </si>
  <si>
    <t>T03754330001</t>
  </si>
  <si>
    <t>T03754350001</t>
  </si>
  <si>
    <t>T03754370001</t>
  </si>
  <si>
    <t>T03754390001</t>
  </si>
  <si>
    <t>T03754410001</t>
  </si>
  <si>
    <t>T03754430001</t>
  </si>
  <si>
    <t>T03754450001</t>
  </si>
  <si>
    <t>T03754470001</t>
  </si>
  <si>
    <t>T03754490001</t>
  </si>
  <si>
    <t>T03754510001</t>
  </si>
  <si>
    <t>T03754530001</t>
  </si>
  <si>
    <t>T03754550001</t>
  </si>
  <si>
    <t>T03754570001</t>
  </si>
  <si>
    <t>T03754590001</t>
  </si>
  <si>
    <t>T03754610001</t>
  </si>
  <si>
    <t>T03754630001</t>
  </si>
  <si>
    <t>T03754650001</t>
  </si>
  <si>
    <t>T03754670001</t>
  </si>
  <si>
    <t>T03754690001</t>
  </si>
  <si>
    <t>T03754710001</t>
  </si>
  <si>
    <t>T03754730001</t>
  </si>
  <si>
    <t>T03754750001</t>
  </si>
  <si>
    <t>T03754770001</t>
  </si>
  <si>
    <t>T03754790001</t>
  </si>
  <si>
    <t>T03754810001</t>
  </si>
  <si>
    <t>T03754830001</t>
  </si>
  <si>
    <t>T03754850001</t>
  </si>
  <si>
    <t>T03754870001</t>
  </si>
  <si>
    <t>T03754890001</t>
  </si>
  <si>
    <t>T03754910001</t>
  </si>
  <si>
    <t>T03754930001</t>
  </si>
  <si>
    <t>T03754950001</t>
  </si>
  <si>
    <t>T03754970001</t>
  </si>
  <si>
    <t>T03754990001</t>
  </si>
  <si>
    <t>T03755010001</t>
  </si>
  <si>
    <t>T03755030001</t>
  </si>
  <si>
    <t>T03755050001</t>
  </si>
  <si>
    <t>T03755070001</t>
  </si>
  <si>
    <t>T03755090001</t>
  </si>
  <si>
    <t>T03755110001</t>
  </si>
  <si>
    <t>T03755130001</t>
  </si>
  <si>
    <t>T03755150001</t>
  </si>
  <si>
    <t>T03755170001</t>
  </si>
  <si>
    <t>T03755190001</t>
  </si>
  <si>
    <t>T03755210001</t>
  </si>
  <si>
    <t>T03755230001</t>
  </si>
  <si>
    <t>T03755250001</t>
  </si>
  <si>
    <t>T03755270001</t>
  </si>
  <si>
    <t>T03755290001</t>
  </si>
  <si>
    <t>T03755310001</t>
  </si>
  <si>
    <t>J03309950001</t>
  </si>
  <si>
    <t>De: 00099024113 Transferencia en cumplimiento al DS N0913 de 15/06/2011 y el Convenio Intergubernativo de Financiamiento UPRE-CIF-IG 762/2017, suscrito entre la UPRE y el GAM Chimore, Proyecto Const. Centro de Salud Entre Rios Tacuaral Chimore, correspondiente al pago del 20% de anticipo del monto f</t>
  </si>
  <si>
    <t>J03309960001</t>
  </si>
  <si>
    <t>De: 00099024113 Transferencia en cumplimiento al DS N0913 de 15/06/2011 y el Convenio Intergubernativo de Financiamiento UPRE-CIF-IG 763/2017, suscrito entre la UPRE y el GAM Chimore, Proyecto Const. Tinglado con Graderias y Cancha Polifuncional U.E. 14 de Septiembre Chimore, correspondiente al pago</t>
  </si>
  <si>
    <t>J03309970001</t>
  </si>
  <si>
    <t>De: 00099024113 Transferencia en cumplimiento al DS N0913 de 15/06/2011 y el Convenio Intergubernativo de Financiamiento UPRE-CIF-IG 766/2017, suscrito entre la UPRE y el GAM Chimore, Proyecto Const. Tinglado con Graderias y Cancha Polifuncional U.E. San Andres Chimore, correspondiente al pago del 2</t>
  </si>
  <si>
    <t>J03309980001</t>
  </si>
  <si>
    <t>De: 00099024113 Transferencia en cumplimiento al DS N0913 de 15/06/2011 y el Convenio Intergubernativo de Financiamiento UPRE-CIF-IG 764/2017, suscrito entre la UPRE y el GAM Chimore, Proyecto Const. Tinglado con Graderias U.E. Puerto Aurora Chimore, correspondiente al pago del 20% de anticipo del m</t>
  </si>
  <si>
    <t>J03309990001</t>
  </si>
  <si>
    <t>De: 00099024113 Transferencia en cumplimiento al DS N0913 de 15/06/2011 y el Convenio Intergubernativo de Financiamiento UPRE-CIF-IG 765/2017, suscrito entre la UPRE y el GAM Chimore, Proyecto Const. Tinglado con Graderias y Cancha Polifuncional U.E. Carmen Coni Chimore, correspondiente al pago del</t>
  </si>
  <si>
    <t>J03310000001</t>
  </si>
  <si>
    <t>De: 00099024113 Transferencia en cumplimiento al DS N0913 de 15/06/2011 y el Convenio Intergubernativo de Financiamiento UPRE-CIF-IG 740/2017, suscrito entre la UPRE y el GAM Cliza, Proyecto Construccion Tinglado y Graderias Villa Concepcion-Cliza, correspondiente al pago del 20% de anticipo del mon</t>
  </si>
  <si>
    <t>J03310010001</t>
  </si>
  <si>
    <t>De: 00099024113 Transferencia en cumplimiento al DS N0913 de 15/06/2011 y el Convenio Intergubernativo de Financiamiento UPRE-CIF-IG 743/2017, suscrito entre la UPRE y el GAM Cliza, Proyecto Construccion Tinglado y Graderias Vargas Rancho-Cliza, correspondiente al pago del 20% de anticipo del monto</t>
  </si>
  <si>
    <t>J03310020001</t>
  </si>
  <si>
    <t>De: 00099024113 Transferencia en cumplimiento al DS N0913 de 15/06/2011 y el Convenio Intergubernativo de Financiamiento UPRE-CIF-IG 744/2017, suscrito entre la UPRE y el GAM Cliza, Proyecto Construccion Tinglado, Graderias y Cancha Multiple Barrios Unidos-Cliza, correspondiente al pago del 20% de a</t>
  </si>
  <si>
    <t>J03310030001</t>
  </si>
  <si>
    <t>De: 00099024113 Transferencia en cumplimiento al DS N0913 de 15/06/2011 y el Convenio Intergubernativo de Financiamiento UPRE-CIF-IG 745/2017, suscrito entre la UPRE y el GAM Cliza, Proyecto Construccion Tinglado, Graderias y Cancha Multiple Banda Abajo-Cliza, correspondiente al pago del 20% de anti</t>
  </si>
  <si>
    <t>J03310040001</t>
  </si>
  <si>
    <t>De: 00099024113 Transferencia en cumplimiento al DS N0913 de 15/06/2011 y el Convenio Intergubernativo de Financiamiento UPRE-CIF-IG 742/2017, suscrito entre la UPRE y el GAM Cliza, Proyecto Construccion Cancha Fronton Ucurena-Cliza, correspondiente al pago del 20% de anticipo del monto financiado,</t>
  </si>
  <si>
    <t>J03310290001</t>
  </si>
  <si>
    <t>De: 00099024113 Transferencia en cumplimiento al DS N0913 de 15/06/2011 y el Convenio Intergubernativo de Financiamiento UPRE-CIF-IG 761/2017, suscrito entre la UPRE y el GAM Mizque, Proyecto Construccion Cancha de Futbol con Cesped Sintetico en la Unidad Educativa Betta Raqaypampa (Mizque), corresp</t>
  </si>
  <si>
    <t>J03310320001</t>
  </si>
  <si>
    <t>De: 00099024113 Transferencia en cumplimiento al DS N0913 de 15/06/2011 y el Convenio Intergubernativo de Financiamiento UPRE-CIF-IG 759/2017, suscrito entre la UPRE y el GAM Sicaya, Proyecto Construccion Cancha de Cesped Sintetico y Enmallado Orcoma - Sicaya, correspondiente al pago del 20% de anti</t>
  </si>
  <si>
    <t>J03310330001</t>
  </si>
  <si>
    <t>De: 00099024113 Transferencia en cumplimiento al DS N0913 de 15/06/2011 y el Convenio Intergubernativo de Financiamiento UPRE-CIF-IG 760/2017, suscrito entre la UPRE y el GAM Sicaya, Proyecto Construccion Unidad Educativa Higuerani, correspondiente al pago del 20% de anticipo del monto financiado, s</t>
  </si>
  <si>
    <t>J03310340001</t>
  </si>
  <si>
    <t>De: 00099024113 Transferencia en cumplimiento al DS N0913 de 15/06/2011 y el Convenio Intergubernativo de Financiamiento UPRE-CIF-IG 773/2017, suscrito entre la UPRE y el GAM Omereque, Proyecto Construccion Dos Aulas Unidad Educativa Perereta - Omereque, correspondiente al pago del 20% de anticipo d</t>
  </si>
  <si>
    <t>J03310350001</t>
  </si>
  <si>
    <t>De: 00099024113 Transferencia en cumplimiento al DS N0913 de 15/06/2011 y el Convenio Intergubernativo de Financiamiento UPRE-CIF-IG 720/2017, suscrito entre la UPRE y el GAM Mizque, Proyecto Const. Cancha Multiple, Graderias y Tinglado en la Unidad Educativa Uchhama Alta (Mizque), correspondiente a</t>
  </si>
  <si>
    <t>J03310360001</t>
  </si>
  <si>
    <t>De: 00099024113 Transferencia en cumplimiento al DS N0913 de 15/06/2011 y el Convenio Intergubernativo de Financiamiento UPRE-CIF-IG 619/2017, suscrito entre la UPRE y el GAM Villa Tunari, Proyecto Construccion 8 Aulas U.E. San Lorenzo B D-2, correspondiente al pago del 20% de anticipo del monto fin</t>
  </si>
  <si>
    <t>S09023790001</t>
  </si>
  <si>
    <t>||COMISION POR TRANSFERENCIA PAGO AL EXTERIOR 0.10% S/USD 2.562.060,39 REEMBOLSO GASTOS DE COMUNICACION BS220.- EMISION CBTE CONTABLE BS50.- EN COMPLEMENTO A COMPROBANTE S-0902372 ADJUNTO DE LA FECHA. CGO.LIB.N°00513042001 YPFB-OPERACIONES GNEE REF.: COMISIONES PAGO LC I-2016-050</t>
  </si>
  <si>
    <t>S09023960003</t>
  </si>
  <si>
    <t>||TRANSFERENCIA DE FONDOS S/G. MENSAJE SWIFT NRO. 15594 DE LA FECHA. (SECTOR PUBLICO). DEBITO DE LA LIBRETA 00117012001 DGAC, REPOSICION UTILES DE ESCRITORIO.</t>
  </si>
  <si>
    <t>S09024040004</t>
  </si>
  <si>
    <t>S09024120001</t>
  </si>
  <si>
    <t>COBRO DE||ÚTILES DE ESCRITORIO POR LA ELBAROACIÓN DEL COMPROBANTE CONTABLE N° 0902411 DE LA FECHA DE LA LIBRETA N° 00990201001 TGN-RECURSOS ORDINARIOS, COSTO ÚTILES DE ESCRITORIO</t>
  </si>
  <si>
    <t>S09024170001</t>
  </si>
  <si>
    <t>'COBRO DE'||UTILES DE ESCRITORIO POR EL COMPROBANTE CONTABLE N°902416 DE LA FECHA. DE LA LIBRETA N°00378012002 SENATEX.</t>
  </si>
  <si>
    <t>S09024520003</t>
  </si>
  <si>
    <t>||TRANSFERENCIA DE FONDOS S/G. MENSAJE SWIFT NRO. 15597 DE LA FECHA. (SECTOR PUBLICO). DEBITO DE LA LIBRETA 00117012001 DGAC, REPOSICION UTILES DE ESCRITORIO.</t>
  </si>
  <si>
    <t>E00463430001</t>
  </si>
  <si>
    <t>E00463460001</t>
  </si>
  <si>
    <t>E00463470001</t>
  </si>
  <si>
    <t>G05812960006</t>
  </si>
  <si>
    <t>VENTA DE DIVISAS CON TRANSFERENCIA DE FONDOS A SOLICITUD DE MINISTERIO DE RELACIONES EXTERIORES SEGUN SOLICITUD 3430 REF: REMISION DE RECURSOS PARA EL PAGO DE GASTOS FUNERARIOS , GASTOS DE REPATRIACION, AYUDA HUMANITARIA Y AUTORIZACION DE EMISIOND E PASAPORTE EN BLANCO, A FAVOR DE LOS CONSULADOS EN LIB. 00010011102 MIN.RELACIONES EXTERIORES - GESTORIA CONSULAR LEY Nº 3108</t>
  </si>
  <si>
    <t>G05815150004</t>
  </si>
  <si>
    <t>VENTA DE DIVISAS CON TRANSFERENCIA DE FONDOS A SOLICITUD DE MINISTERIO DE LA PRESIDENCIA SEGUN SOLICITUD 3434 REF: DIVISAS USD 62,186.52 TRANSFERENCIA A AIRBUS HELICOPTERS CONO SUR S.A POR COMPRA DE REPUESTOS PARA AERONAVES FAB 004, FAB 754, SEGUN FACTURAS 206 Y 359, PAGO BANCO BBVA URUGUAY S.A, CUE LIB. 00099021001 TGN-RECURSOS ORDINARIOS (3987)</t>
  </si>
  <si>
    <t>G05815160004</t>
  </si>
  <si>
    <t>VENTA DE DIVISAS CON TRANSFERENCIA DE FONDOS A SOLICITUD DE DIRECCION ESTRATEGICA DE REIVINDICACION MARITIMA DIREMAR SEGUN SOLICITUD 3438 REF: PAGO A LA PROF MONIQUE CHEMILLIER GENDREAU POR EL SERVICIO DE ASESORAMIENTO EN DERECHO INTERNACIONAL PUBLICO SEGUN CONTRATO CDP I NO 16 SOL DE PAGO SEGUN DOC LIB. 00099021001 TGN-RECURSOS ORDINARIOS (3987)</t>
  </si>
  <si>
    <t>G05816040004</t>
  </si>
  <si>
    <t>VENTA DE DIVISAS CON TRANSFERENCIA DE FONDOS A SOLICITUD DE ORGANO ELECTORAL PLURINACIONAL SEGUN SOLICITUD 3425 REF: TRANSFERENCIA AL EXTERIOR DE TRES MIL 00/100 DOLARES AMERICANOS, COMO APORTE VOLUNTARIO A FAVOR DE UNIORE (UNION INTERAMERICANA DE ORGANISMOS ELECTORALES), SEGUN RESOLUCION DE SALA PL LIB. 00670012002 OEP-TRIBUNAL SUPREMO ELECTORAL - REGISTRO CIVIL M/N (6530)</t>
  </si>
  <si>
    <t>G05816060004</t>
  </si>
  <si>
    <t>VENTA DE DIVISAS CON TRANSFERENCIA DE FONDOS A SOLICITUD DE MINISTERIO DE LA PRESIDENCIA SEGUN SOLICITUD 3436 REF: DIVISAS USD 42,000.00 TRANSFERENCIA A AIRBUS HELICOPTERS CONO SUR S.A POR COMPRA REPUESTOS PARA AERONAVE FAB 006, SEGUN FACTURA 378, PAGO A BANCO BBVA URUGUAY S.A , CUENTA 999011879. LIB. 00099021001 TGN-RECURSOS ORDINARIOS (3987)</t>
  </si>
  <si>
    <t>G05816070004</t>
  </si>
  <si>
    <t>VENTA DE DIVISAS CON TRANSFERENCIA DE FONDOS A SOLICITUD DE MINISTERIO DE LA PRESIDENCIA SEGUN SOLICITUD 3435 REF: DIVISAS USD 464.72 TRANSFERENCIA A ROYAL FBO SERVICE S.A POR SERVICIO PRESTADO A AERONAVE FAB 002 POR USO DE ESPACIO AEREO DURANTE VIAJE A HOLANDA EN FEBRERO 2017,PAGO AL BANCO BBVA PAR LIB. 00099021001 TGN-RECURSOS ORDINARIOS (3987)</t>
  </si>
  <si>
    <t>G05817290001</t>
  </si>
  <si>
    <t>COBRO COSTOS DE PAPELERIA SEGUN TRANSFERENCIA DEL EXTERIOR POR ORDEN DE COPAPE PRODUCTOS DE PETROLEO LTDA. LIB. 00513062001 YPFB-OPERACIONES PLANTA DE SEPARACION DE LIQUIDOS RIO GRANDE</t>
  </si>
  <si>
    <t>J03309730001</t>
  </si>
  <si>
    <t>De: 00099024113 Transferencia en cumplimiento al DS N0913 de 15/06/2011 y el Convenio Intergubernativo de Financiamiento UPRE-CIF-IG 770/2017, suscrito entre la UPRE y el GAM Aiquile, Proyecto Construccion Tinglado, Graderias y Cancha Polifuncional Estanzuelas - Aiquile, correspondiente al pago del</t>
  </si>
  <si>
    <t>J03309740001</t>
  </si>
  <si>
    <t>De: 00099024113 Transferencia en cumplimiento al DS N0913 de 15/06/2011 y el Convenio Intergubernativo de Financiamiento UPRE-CIF-IG 771/2017, suscrito entre la UPRE y el GAM Aiquile, Proyecto Construccion Tinglado, Graderias y Cancha Polifuncional Chaqui Mayu - Aiquile, correspondiente al pago del</t>
  </si>
  <si>
    <t>J03309750001</t>
  </si>
  <si>
    <t>De: 00099024113 Transferencia en cumplimiento al DS N0913 de 15/06/2011 y el Convenio Intergubernativo de Financiamiento UPRE-CIF-IG 768/2017, suscrito entre la UPRE y el GAM Aiquile, Proyecto Construccion Tinglado, Graderias y Cancha Polifuncional Chakho Kasa - Aiquile, correspondiente al pago del</t>
  </si>
  <si>
    <t>J03309760001</t>
  </si>
  <si>
    <t>De: 00099024113 Transferencia en cumplimiento al DS N0913 de 15/06/2011 y el Convenio Intergubernativo de Financiamiento UPRE-CIF-IG 769/2017, suscrito entre la UPRE y el GAM Aiquile, Proyecto Construccion Tinglado, Graderias y Cancha Comun Pampa - Aiquile, correspondiente al pago del 20% de anticip</t>
  </si>
  <si>
    <t>J03309770001</t>
  </si>
  <si>
    <t>De: 00099024113 Transferencia en cumplimiento al DS N0913 de 15/06/2011 y el Convenio Intergubernativo de Financiamiento UPRE-CIF-IG 767/2017, suscrito entre la UPRE y el GAM Aiquile, Proyecto Construccion Tinglado, Graderias y Cancha Polifuncional Tipa Pampa - Aiquile, correspondiente al pago del 2</t>
  </si>
  <si>
    <t>J03309920001</t>
  </si>
  <si>
    <t>De: 00099024113 Transferencia en cumplimiento al DS N0913 de 15/06/2011 y el Convenio Intergubernativo de Financiamiento UPRE-CIF-IG 706/2017, suscrito entre la UPRE y el GAM Anzaldo, Proyecto Const. Tinglado con Graderia y Cancha Polifuncional U.E. Molle Puqro (Anzaldo), correspondiente al pago del</t>
  </si>
  <si>
    <t>J03309930001</t>
  </si>
  <si>
    <t>De: 00099024113 Transferencia en cumplimiento al DS N0913 de 15/06/2011 y el Convenio Intergubernativo de Financiamiento UPRE-CIF-IG 646/2017, suscrito entre la UPRE y el GAM Anzaldo, Proyecto Const. Tinglado con Graderias U.E. Huerta Mayu Alto (Anzaldo), correspondiente al pago del 20% de anticipo</t>
  </si>
  <si>
    <t>J03309940001</t>
  </si>
  <si>
    <t>De: 00099024113 Transferencia en cumplimiento al DS N0913 de 15/06/2011 y el Convenio Intergubernativo de Financiamiento UPRE-CIF-IG 729/2017, suscrito entre la UPRE y el GAM Bolivar, Proyecto Const. 2 Aulas Unidad Educativa Puytucani - Bolivar, correspondiente al pago del 20% de anticipo del monto</t>
  </si>
  <si>
    <t>J03310640002</t>
  </si>
  <si>
    <t>A:00099021001 Pago de capital e interes corriente a favor del TGN, adeudado por el GAD Santa Cruz, correspondientes a los Convenios Subsidiarios CAF 2324 de los Proyectos Sistemas: de Interconexion electrica de la Chiquitania y de Electrificacion San Matias.</t>
  </si>
  <si>
    <t>Q09018350002</t>
  </si>
  <si>
    <t>NUMERO DE LIBRETA CUT: 00129038001 OPERACIÓN E18 TRANSFERENCIA DEL SISTEMA FINANCIERO POR CUENTA DE TERCEROS A LA CUT EGPP CAPACITACION PROTECCION NINEZ Y ADOLESCENCIA</t>
  </si>
  <si>
    <t>Q09018900002</t>
  </si>
  <si>
    <t>NUMERO DE LIBRETA CUT: 00099021001 OPERACIÓN E18 TRANSFERENCIA DEL SISTEMA FINANCIERO POR CUENTA DE TERCEROS A LA CUT A SOLICITUD DEL MEFP SEGUN NOTA CITE MEFP VTCP DGPOT UAIS N 6108 2017</t>
  </si>
  <si>
    <t>Q09019770002</t>
  </si>
  <si>
    <t>NUMERO DE LIBRETA CUT: Cuenta Unica del Tesoro OPERACIÓN E18 TRANSFERENCIA DEL SISTEMA FINANCIERO POR CUENTA DE TERCEROS A LA CUT DEVOLUCION DE DESEMBOLSO CCG AL TGN</t>
  </si>
  <si>
    <t>S09024890002</t>
  </si>
  <si>
    <t>||TRANSFERENCIA DE FONDOS PARA LA EMPRESA SEDEM  PARA LACTEOSBOL IMPLEMENTACIÓN DE UNA PLANTA PROCESADORA DE LÁCTEOS EN EL DEPARTAMENTO DE COCHABAMBA - CUT LIBRETA N° 0574019203 POR CONCEPTO DE SEGUNDO DESEMBOLSO SEGÚN NOTA CITE: BDP/GOP/CART/4241/2017 DE 26/10/17 LIBRETA N° 0574019203- SEDEM PARA LACTEOSBOL -IMPLEMENTACION PLANTA PROCESADORA LACTEOS COCHABAMBA</t>
  </si>
  <si>
    <t>S09026380003</t>
  </si>
  <si>
    <t>||TRANSF. DE FONDOS EN ATENCION A MSJE. SWIFT 15634 Y CORREOS ELECTRONICOS DE AASANA Y DGAC DE LA FECHA (SECTOR PUBLICO) DE LA LIBRETA 00117012001 DGAC, REPOSICION UTILES DE ESCRITORIO</t>
  </si>
  <si>
    <t>G05822330004</t>
  </si>
  <si>
    <t>VENTA DE DIVISAS CON TRANSFERENCIA DE FONDOS A SOLICITUD DE MINISTERIO DE CULTURAS SEGUN SOLICITUD 3437 REF: TRANSFERENCIA POR ALQUILER ESPACIO PARA LA PARTICIPACION EN LA FERIA INTERNACIONAL DE TURISMO WORLD TRAVEL MARKET EN LA CIUDAD DE LONDRES INGLATERRA DEL 07 AL 09 DE NOVIEMBRE DE 2017 AUTORIZ LIB. 00052047001 MDCT-USD-DINAMIZACION TURISTICA SALAR DE UYUNI Y LAGUNA DE COLORES-POTOSI CAF POR DIFERENCIAL CAMBIARIO</t>
  </si>
  <si>
    <t>G05822330005</t>
  </si>
  <si>
    <t>VENTA DE DIVISAS CON TRANSFERENCIA DE FONDOS A SOLICITUD DE MINISTERIO DE CULTURAS SEGUN SOLICITUD 3437 REF: TRANSFERENCIA POR ALQUILER ESPACIO PARA LA PARTICIPACION EN LA FERIA INTERNACIONAL DE TURISMO WORLD TRAVEL MARKET EN LA CIUDAD DE LONDRES INGLATERRA DEL 07 AL 09 DE NOVIEMBRE DE 2017 AUTORIZ LIB. 00052047001 MDCT-USD-DINAMIZACION TURISTICA SALAR DE UYUNI Y LAGUNA DE COLORES-POTOSI CAF</t>
  </si>
  <si>
    <t>G05824610003</t>
  </si>
  <si>
    <t>PROVISION DE FONDOS A SOLICITUD DE YACIMIENTOS PETROLIFEROS FISCALES BOLIVIANOS SEGUN SOLICITUD YPFB-0307-2017 REF: PAGO POR EL SERV DE TRANSPORTE DE GN SEPTIEMBRE 17 A YPFB TRANSPORTE LIB. 00513012007 YPFB - RECURSOS NACIONALIZACIÓN</t>
  </si>
  <si>
    <t>G05824640003</t>
  </si>
  <si>
    <t>PROVISION DE FONDOS A SOLICITUD DE YACIMIENTOS PETROLIFEROS FISCALES BOLIVIANOS SEGUN SOLICITUD YPFB-0305-2017 REF: PAGO SERV SCD Y TEMI DE TRANSPORTE DE GN SEP 17 A YPFB TRANSIERRA LIB. 00513012007 YPFB - RECURSOS NACIONALIZACIÓN</t>
  </si>
  <si>
    <t>G05826140003</t>
  </si>
  <si>
    <t>TRANSFERENCIA DE FONDOS AL EXTERIOR A SOLICITUD DE FONDO NAL. DE INV. PROD. Y SOCIAL SEGUN SOLICITUD 3451 REF: TRANSFERENCIA POR DEVOLUCION DE RECURSOS POR CIERRE DEL PROGRAMA "APOYO A LA REESTRUCTURACION ORGANIZACIONAL Y MODERNIZACION DE PROCESOS E INSTRUMENTOS DEL FPS"CONVENIO DE COOPERACION TECNI LIB. 00287102001 FPS-RECURSOS PROPIOS</t>
  </si>
  <si>
    <t>G05826150003</t>
  </si>
  <si>
    <t>TRANSFERENCIA DE FONDOS AL EXTERIOR A SOLICITUD DE TESORO GENERAL DE LA NACION SEGUN SOLICITUD 3450 REF: PAGO 4TA CUOTA DE APORTE DE CAPITAL EN EFECTIVO USD7.777.800.- A FAVOR DE FONPLATA, SEGUN D.S. N 1926 DE 12/03/2014 E INSTRUMENTO DE SUSCRIPCION DE 24/03/2014 LIB. 00099021001 TGN-RECURSOS ORDINARIOS (3987)</t>
  </si>
  <si>
    <t>G05827460004</t>
  </si>
  <si>
    <t>VENTA DE DIVISAS CON TRANSFERENCIA DE FONDOS A SOLICITUD DE MINISTERIO DE CULTURAS SEGUN SOLICITUD 3448 REF: TRANSFERENCIA POR ALQUILER DE ESPACIO PARA LA PARTICIPACION DE LA FERIA INTERNACIONAL DE TURISMO DE AMERICA LATINA BUENOS AIRES ARGENTINA DEL 28 AL 31 DE OCTUBRE DE 2017 AUTORIZADO EN OS CD 0 LIB. 00052047001 MDCT-USD-DINAMIZACION TURISTICA SALAR DE UYUNI Y LAGUNA DE COLORES-POTOSI CAF</t>
  </si>
  <si>
    <t>G05831010003</t>
  </si>
  <si>
    <t>TRANSFERENCIA RECIBIDA DEL EXTERIOR SEGÚN MENSAJES SWIFT Nos. 15627-15625 (REM.EXT.) DE FECHA 30-10-2017 POR DESEMBOLSO DE CAF PRÉSTAMO CFA007860 CARRETERA CHACAPUCO RAVELO SOLICITUD DESEMBOLSO NRO. 41 LIBRETA N° 00291012002 ABC-RECURSOS PROPIOS REF.: UTILES DE ESCRITORIO</t>
  </si>
  <si>
    <t>S09026060003</t>
  </si>
  <si>
    <t>||REGULARIZACION DE LA OPERACION G-0579507 DEL DEPARTAMENTO DE OPERACIONES CAMBIARIAS DE F.25/10/17 DE ACUERDO A CORREO ELECTRONICO DE LA DGAC Y AASANA DE LA FECHA Y ESTADO DE CUENTA AL 26/10/17. DE LA LIBRETA 00117012001 DGAC, REPOSICION UTILES DE ESCRITORIO</t>
  </si>
  <si>
    <t>S09026310003</t>
  </si>
  <si>
    <t>||REGULARIZACION DE LA OPERACION G-0581870 DEL DEPTO. DE OPERACIONES CAMBIARIAS DE F.27/10/17 EN ATENCION A CORREOS ELECTRONICOS DE AASANA, DGAC DE LA FECHA Y ESTADO DE CUENTA AL 30/10/17 (SECTOR PUBLICO) DE LA LIBRETA 00117012001 DGAC, REPOSICION UTILES DE ESCRITORIO</t>
  </si>
  <si>
    <t>S09026330003</t>
  </si>
  <si>
    <t>||REGULARIZACION DE LA OPERACION G-0581737 DEL DEPTO. DE OPERACIONES CAMBIARIAS DE F.27/10/17 EN ATENCION A CORREOS ELECTRONICOS DE AASANA, DGAC DE LA FECHA Y ESTADO DE CUENTA AL 30/10/17 (SECTOR PUBLICO) DE LA LIBRETA 00117012001 DGAC, REPOSICION UTILES DE ESCRITORIO</t>
  </si>
  <si>
    <t>G05843360002</t>
  </si>
  <si>
    <t>TRANSFERENCIA DEL EXTERIOR SEGUN SWIFT 15698 DE FECHA 31/10/2017 ORDENANTE: MINISTRY OF FOREIGN AFFAIRS OF DENMARK LIB. 00086018041 MMAYA-BS-FORT PROM MANEJO SOST RRNN Y EJER DERECHOS</t>
  </si>
  <si>
    <t>J03311670002</t>
  </si>
  <si>
    <t>A:00099021001 Pago de capital e interes corriente a favor del TGN, adeudado por el GAD Chuquisaca, correspondientes al Convenio Subsidiario CAF 2324 del Proyecto: Interconexion Huacareta Monteagudo.</t>
  </si>
  <si>
    <t>Q09022740002</t>
  </si>
  <si>
    <t>NUMERO DE LIBRETA CUT: 00099021001 OPERACIÓN E18 TRANSFERENCIA DEL SISTEMA FINANCIERO POR CUENTA DE TERCEROS A LA CUT TRANFERENCIA POR PAGO DE MULTAS DE LOS MESES JULIO AGOSTO 2017 SERVICIO RECAUDACION SEGIP</t>
  </si>
  <si>
    <t>Q09025180002</t>
  </si>
  <si>
    <t>NÚMERO DE LIBRETA CUT: 99031009.00 OPERACIÓN T01 TRANSFERENCIA DE FONDOS A LA CUT - TESORO DIRECTO DE BANCO UNION S.A. A CUENTA UNICA DEL TESORO CON NUMERO DE SOLICITUD = 2246348 Y NUMERO CORRELATIVO = 91320031102017613 TRANSFERENCIA POR OPERACIONES DE VENTA BONOS BTX</t>
  </si>
  <si>
    <t>S09028920002</t>
  </si>
  <si>
    <t>||REGULARIZACION DE NUESTRA OPERACION 902428 DE F.27/10/17 EN ATENCION A NOTA MDRYT/INIAF/DAF/N°424/2017 DEL INSTIT. NACIONAL DE INNOVACION AGROPECUARIA Y FORESTAL RECIB. EN LA FECHA (HRE TGL 16331) A LA LIBRETA 00222018014 INIAF-CIMMYT</t>
  </si>
  <si>
    <t>S09027650003</t>
  </si>
  <si>
    <t>||TRANSFERENCIA DE FONDOS S/G. MENSAJE SWIFT NRO. 15700 DE LA FECHA. (SECTOR PUBLICO). DEBITO DE LA LIBRETA 00117012001 DGAC, REPOSICION UTILES DE ESCRITORIO.</t>
  </si>
  <si>
    <t>S09027790001</t>
  </si>
  <si>
    <t>||COMISION TRANSFERENCIA DE FONDOS AL EXTERIOR 0.10% S/USD 1.319.040.- REEMBOLSO GASTOS DE COMUNICACION BS220.- EMISION CBTE CONTABLE BS50.- EN COMPLEMENTO A COMPROBANTE S-0902776 ADJUNTO DE LA FECHA. CGO.LIB.N°00099021001 TGN-RECURSOS ORDINARIOS REF.: PAGO N° 2 LC I-2017-027</t>
  </si>
  <si>
    <t>S09028320003</t>
  </si>
  <si>
    <t>||TRANSFERENCIA DE FONDOS S/G. MENSAJE SWIFT NRO. 15742 DE LA FECHA. (SECTOR PUBLICO). DEBITO DE LA LIBRETA 00117012001 DGAC, REPOSICION UTILES DE ESCRITORIO.</t>
  </si>
  <si>
    <t>S09028630003</t>
  </si>
  <si>
    <t>||TRANSFERENCIA DE FONDOS S/G. MENSAJE SWIFT NRO. 15740 Y CORREO ELECTRONICO DE LA FECHA, DE LA D.G.A.C.(SECTOR PUBLICO). DEBITO DE LA LIBRETA 00117012001 DGAC, REPOSICION UTILES DE ESCRITORIO.</t>
  </si>
  <si>
    <t>S09028920003</t>
  </si>
  <si>
    <t>||REGULARIZACION DE NUESTRA OPERACION 902428 DE F.27/10/17 EN ATENCION A NOTA MDRYT/INIAF/DAF/N°424/2017 DEL INSTIT. NACIONAL DE INNOVACION AGROPECUARIA Y FORESTAL RECIB. EN LA FECHA (HRE TGL 16331) DE LA LIBRETA 00222018014 INIAF-CIMMYT POR COBRO UTILES DE ESCRITORIO</t>
  </si>
  <si>
    <t>G05836880003</t>
  </si>
  <si>
    <t>PROVISION DE FONDOS A SOLICITUD DE YACIMIENTOS PETROLIFEROS FISCALES BOLIVIANOS SEGUN SOLICITUD YPFB-0309-2017 REF: PAGO SCD Y TEMIN SEP 17 YPFB TRANSIERRA LIB. 00513012007 YPFB - RECURSOS NACIONALIZACIÓN</t>
  </si>
  <si>
    <t>G05840760004</t>
  </si>
  <si>
    <t>VENTA DE DIVISAS CON TRANSFERENCIA DE FONDOS A SOLICITUD DE SERVICIO GENERAL DE IDENTIFICACION PERSONAL - SEGIP SEGUN SOLICITUD 3458 REF: ENTREGA DE FONDOS A LA OFICINA DE BUENOS AIRES - ARGENTINA PARA PAGO DE PLANILLA DE COMPENSACION COSTO DE VIDA, CORRESPONDIENTE AL MES DE OCTUBRE, SEGUN INF. TEC. LIB. 00340012003 RECAUDACION EXTRANJERIA - C.I. -L.C.</t>
  </si>
  <si>
    <t>G05840770004</t>
  </si>
  <si>
    <t>VENTA DE DIVISAS CON TRANSFERENCIA DE FONDOS A SOLICITUD DE SERVICIO GENERAL DE IDENTIFICACION PERSONAL - SEGIP SEGUN SOLICITUD 3459 REF: ENTREGA DE FONDOS A LA OFICINA DE SAO PAULO - BRASIL PARA PAGO DE PLANILLA DE COMPENSACION COSTO DE VIDA, CORRESPONDIENTE AL MES DE OCTUBRE, SEGUN INF. TEC. 0312/ LIB. 00340012003 RECAUDACION EXTRANJERIA - C.I. -L.C.</t>
  </si>
  <si>
    <t>G05840780004</t>
  </si>
  <si>
    <t>VENTA DE DIVISAS CON TRANSFERENCIA DE FONDOS A SOLICITUD DE SERVICIO GENERAL DE IDENTIFICACION PERSONAL - SEGIP SEGUN SOLICITUD 3456 REF: ENTREGA DE FONDOS A LA OFICINA DE WASHINGTON - EEUU PARA PAGO DE PLANILLA DE COMPENSACION COSTO DE VIDA, CORRESPONDIENTE AL MES DE OCTUBRE, SEGUN INF. TEC. 0314/2 LIB. 00340012003 RECAUDACION EXTRANJERIA - C.I. -L.C.</t>
  </si>
  <si>
    <t>G05840790004</t>
  </si>
  <si>
    <t>VENTA DE DIVISAS CON TRANSFERENCIA DE FONDOS A SOLICITUD DE SERVICIO GENERAL DE IDENTIFICACION PERSONAL - SEGIP SEGUN SOLICITUD 3457 REF: ENTREGA DE FONDOS A LA OFICINA DE MADRID - ESPANA PARA PAGO DE PLANILLA DE COMPENSACION COSTO DE VIDA, CORRESPONDIENTE AL MES DE OCTUBRE, SEGUN INF. TEC. 0315/201 LIB. 00340012003 RECAUDACION EXTRANJERIA - C.I. -L.C.</t>
  </si>
  <si>
    <t>G05840800004</t>
  </si>
  <si>
    <t>VENTA DE DIVISAS CON TRANSFERENCIA DE FONDOS A SOLICITUD DE MINISTERIO DE LA PRESIDENCIA SEGUN SOLICITUD 3461 REF: DIVISAS 16,876.00 TRANSFERENCIA A AIRBUS HELICOPTERS CONO SUR S.A POR COMPRA DE BATERIAS Y REPUESTOS PARA AERONAVES FAB 004, FAB 754, FAB 755, SEGUN FACTURAS 338, 360, PAGO AL BANCO BBV LIB. 00099021001 TGN-RECURSOS ORDINARIOS (3987)</t>
  </si>
  <si>
    <t>G05840810004</t>
  </si>
  <si>
    <t>VENTA DE DIVISAS CON TRANSFERENCIA DE FONDOS A SOLICITUD DE AGENCIA BOLIVIANA DE ENERGIA SEGUN SOLICITUD 3460 REF: PAGO FINAL LA EMPRESA ATOMSTROYEXPORT SEGUN CONTRATO 77-435/1623700, DE ACUERDO A DOCUMENTACION ADJUNTA. LIB. 00099021001 TGN-RECURSOS ORDINARIOS (3987)</t>
  </si>
  <si>
    <t>G05840820004</t>
  </si>
  <si>
    <t>VENTA DE DIVISAS CON TRANSFERENCIA DE FONDOS A SOLICITUD DE SERVICIO GENERAL DE IDENTIFICACION PERSONAL - SEGIP SEGUN SOLICITUD 3455 REF: ENTREGA DE FONDOS A LA OFICINA DE CALAMA - CHILE PARA PAGO DE PLANILLA DE COMPENSACION COSTO DE VIDA, CORRESPONDIENTE AL MES DE OCTUBRE, SEGUN INF. TEC. 0313/2017 LIB. 00340012003 RECAUDACION EXTRANJERIA - C.I. -L.C.</t>
  </si>
  <si>
    <t>G05841910004</t>
  </si>
  <si>
    <t>VENTA DE DIVISAS CON TRANSFERENCIA DE FONDOS A SOLICITUD DE MINISTERIO DE LA PRESIDENCIA SEGUN SOLICITUD 3462 REF: DIVISAS USD 18,063.08 TRANSFERENCIA A AIRBUS HELICOPTERS CONO SUR S.A POR COMPRA DE REPUESTOS PARA AERONAVE FAB 007, PAGO AL BANCO BBVA URUGUAY S.A, CUENTA 999011879. LIB. 00099021001 TGN-RECURSOS ORDINARIOS (3987)</t>
  </si>
  <si>
    <t>G05841920004</t>
  </si>
  <si>
    <t>VENTA DE DIVISAS CON TRANSFERENCIA DE FONDOS A SOLICITUD DE MINISTERIO DE LA PRESIDENCIA SEGUN SOLICITUD 3463 REF: DIVISAS USD 31,043.40 TRANSFERENCIA A AIRBUS HELICOPTERS CONO SUR S.A POR COMPRA REPUESTOS PARA AERONAVE FAB 004 Y OTROS PARA INSPECCION ANUAL, PAGO AL BANCO BBVA URUGUAY S.A CUENTA 999 LIB. 00099021001 TGN-RECURSOS ORDINARIOS (3987)</t>
  </si>
  <si>
    <t>G05841940003</t>
  </si>
  <si>
    <t>TRANSFERENCIA DE FONDOS AL EXTERIOR A SOLICITUD DE TESORO GENERAL DE LA NACION SEGUN SOLICITUD 3474 REF: PAGO 2DA CUOTA DE APORTE DE CAPITAL USD2.685.647,60.- A FAVOR DE LA CORPORACION INTERAMERICANA DE INVERSIONES (CII), SEGUN DECRETO SUPREMO N 2681 DE 24/02/2016. LIB. 00099021001 TGN-RECURSOS ORDINARIOS (3987)</t>
  </si>
  <si>
    <t>G05842100001</t>
  </si>
  <si>
    <t>G05843350001</t>
  </si>
  <si>
    <t>G05843370001</t>
  </si>
  <si>
    <t>G05844810001</t>
  </si>
  <si>
    <t>COBRO COSTOS DE PAPELERIA POR REGULARIZACION DE TRANSFERENCIA DEL EXTERIOR POR ORDEN DE SHELL BOLIVIA CORPORATION LIB. 00513012007 YPFB - RECURSOS NACIONALIZACIÓN</t>
  </si>
  <si>
    <t>G05844830001</t>
  </si>
  <si>
    <t>O15465930002</t>
  </si>
  <si>
    <t>00249012001 DEPOSITO DE EFECTIVO, DEPOSITANTE: CAROLINA POMA CALLIZAYA, CONCEPTO: SALDO SOBRANTE"TALLER DE CAPACITACION"EN PROM.Y VENTAS REALIZADO LA PAZ 20-21 DE ABRIL 2017, CUENTA DE DEPOSITO: CUENTA UNICA DEL TESORO</t>
  </si>
  <si>
    <t>O15465480002</t>
  </si>
  <si>
    <t>O15465260002</t>
  </si>
  <si>
    <t>00099021001 DEPOSITO DE EFECTIVO, DEPOSITANTE: FELIX FERNANDO LAURA QUIA, CONCEPTO: GASTOS NO EJECUTADOS, CUENTA DE DEPOSITO: CUENTA UNICA DEL TESORO</t>
  </si>
  <si>
    <t>O15464980002</t>
  </si>
  <si>
    <t>00099021001 DEPOSITO DE EFECTIVO, DEPOSITANTE: ALVARO EDGAR TEJERINA RAMOS CI. 5004957 TJ, CONCEPTO: DEVOLUCION PASAJES / 16, CUENTA DE DEPOSITO: CUENTA UNICA DEL TESORO</t>
  </si>
  <si>
    <t>O15463570002</t>
  </si>
  <si>
    <t>00099021001 DEPOSITO DE EFECTIVO, DEPOSITANTE: GUIDO JAVIER VERASTEGUI MARAÑON, CONCEPTO: REVERSION DE BOLETA DE HABER MENSUAL, CUENTA DE DEPOSITO: CUENTA UNICA DEL TESORO</t>
  </si>
  <si>
    <t>O15463590002</t>
  </si>
  <si>
    <t>00086031101 DEPOSITO DE EFECTIVO, DEPOSITANTE: SERNAP COTAPATA, CONCEPTO: POR CONCEPTO DE INGRESOS DE SERVICIOS HIGIÉNICOS MES DE AGOSTO, CUENTA DE DEPOSITO: CUENTA UNICA DEL TESORO</t>
  </si>
  <si>
    <t>O15464220002</t>
  </si>
  <si>
    <t>00099021001 DEPOSITO DE EFECTIVO, DEPOSITANTE: GERONIMO MAYTA ROMERO, CONCEPTO: CONVENIO DE PAGO POR COBRO INDEBIDO N° 029 - 17, CUENTA DE DEPOSITO: CUENTA UNICA DEL TESORO</t>
  </si>
  <si>
    <t>O15464460002</t>
  </si>
  <si>
    <t>00099021001 DEPOSITO DE EFECTIVO, DEPOSITANTE: JUDITH CAMARA AMAYA, CONCEPTO: DEVOLUCIÓN DE HABERES, CUENTA DE DEPOSITO: CUENTA UNICA DEL TESORO</t>
  </si>
  <si>
    <t>O15464850002</t>
  </si>
  <si>
    <t>00212082001 DEPOSITO DE EFECTIVO, DEPOSITANTE: JORGE FERNANDO NINA APAZA, CONCEPTO: DEVOLUCION GASTOS OPERATIVOS C-31 N° 731, CUENTA DE DEPOSITO: CUENTA UNICA DEL TESORO</t>
  </si>
  <si>
    <t>O15467320002</t>
  </si>
  <si>
    <t>00580012001 DEPOSITO DE EFECTIVO, DEPOSITANTE: JORGE ANTONIO PEREZ CAVIEDES, CONCEPTO: DEVOLUCION DE PASAJES, CUENTA DE DEPOSITO: CUENTA UNICA DEL TESORO</t>
  </si>
  <si>
    <t>O15466400002</t>
  </si>
  <si>
    <t>00099021001 DEPOSITO DE EFECTIVO, DEPOSITANTE: LUIS ORLANDO ARIÑEZ BAZZAN, CONCEPTO: DEVOLUCIÓN DE COMBUSTIBLE, CUENTA DE DEPOSITO: CUENTA UNICA DEL TESORO</t>
  </si>
  <si>
    <t>O15466410002</t>
  </si>
  <si>
    <t>00020011103 DEPOSITO DE EFECTIVO, DEPOSITANTE: MINISTERIO DEFENSA-DANIEL A. CARRASCO AREVALO, CONCEPTO: COMISION POR VIAJE A SANTA CRUZ, CUENTA DE DEPOSITO: CUENTA UNICA DEL TESORO</t>
  </si>
  <si>
    <t>O15466720002</t>
  </si>
  <si>
    <t>00099021001 DEPOSITO DE EFECTIVO, DEPOSITANTE: MARIA ELIZABETH VELASCO DE LA QUINTANA, CONCEPTO: DOBLE PERCEPCIÓN, CUENTA DE DEPOSITO: CUENTA UNICA DEL TESORO</t>
  </si>
  <si>
    <t>O15467310002</t>
  </si>
  <si>
    <t>00580012001 DEPOSITO DE EFECTIVO, DEPOSITANTE: JORGE WALDEMAR YAÑEZ MEJIA, CONCEPTO: DEVOLUCION DE PASAJES, CUENTA DE DEPOSITO: CUENTA UNICA DEL TESORO</t>
  </si>
  <si>
    <t>B15463650002</t>
  </si>
  <si>
    <t>00660012005 DEP.DE CHEQ.AJENOS,RET.DE CAM.,CONCEPTO: CUENTA POR COBRAR 2011- ENRIQUE ZAMORANO,DEP.: ORGANO JUDICIAL-DAF NACIONAL , PROCEDENCIA: BANCO UNION S.A., CHEQUE: 2201, FECHA DE EMISION:28/09/2017</t>
  </si>
  <si>
    <t>B15463740002</t>
  </si>
  <si>
    <t>00041041103 DEP.DE CHEQ.AJENOS,RET.DE CAM.,CONCEPTO: 1RE DESEMBOLSO PARA GASTOS DE PLANES DE INNOVACION,DEP.: FUNDESNAP , PROCEDENCIA: BANCO BISA S.A., CHEQUE: 11, FECHA DE EMISION:29/09/2017</t>
  </si>
  <si>
    <t>B15463830002</t>
  </si>
  <si>
    <t>00086031101 DEP.DE CHEQ.AJENOS,RET.DE CAM.,CONCEPTO: DEP. POR CONCEPTO DE COBRO POR MULTAS,DEP.: SERNAP-TUNARI , PROCEDENCIA: BANCO UNION S.A., CHEQUE: 367, FECHA DE EMISION:19/09/2017</t>
  </si>
  <si>
    <t>B15463850002</t>
  </si>
  <si>
    <t>00086031101 DEP.DE CHEQ.AJENOS,RET.DE CAM.,CONCEPTO: DEP. CORRESPONDIENTE A DESEMBOLSO REALIZADO POR LA EMPRESA TELECEL S.A.,DEP.: SERNAP-AGUARAGUE , PROCEDENCIA: BANCO UNION S.A., CHEQUE: 1122, FECHA DE EMISION:20/09/2017</t>
  </si>
  <si>
    <t>B15463880002</t>
  </si>
  <si>
    <t>00580012001 DEP.DE CHEQ.AJENOS,RET.DE CAM.,CONCEPTO: REPOSICIÓN DE TARJETAS DE PROXIMIDAD POR PÉRDIDA O EXTRAVIO,DEP.: DEPÓSITOS ADUANEROS BOLIVIANOS , PROCEDENCIA: BANCO UNION S.A., CHEQUE: 7122, FECHA DE EMISION:27/09/2017</t>
  </si>
  <si>
    <t>B15464200002</t>
  </si>
  <si>
    <t>00099021001 DEP.DE CHEQ.AJENOS,RET.DE CAM.,CONCEPTO: CABALLERO CAERO SHIRLEY GLORIA,DEP.: BANCO UNIÓN S.A. , PROCEDENCIA: BANCO UNION S.A., CHEQUE: 150635, FECHA DE EMISION:02/10/2017</t>
  </si>
  <si>
    <t>B15464210002</t>
  </si>
  <si>
    <t>00099021001 DEP.DE CHEQ.AJENOS,RET.DE CAM.,CONCEPTO: CHANINI MARCA LISSA,DEP.: BANCO UNIÓN S.A. , PROCEDENCIA: BANCO UNION S.A., CHEQUE: 150634, FECHA DE EMISION:02/10/2017</t>
  </si>
  <si>
    <t>B15464230002</t>
  </si>
  <si>
    <t>00099021001 DEP.DE CHEQ.AJENOS,RET.DE CAM.,CONCEPTO: CHANINI MARCA LISSA,DEP.: BANCO UNIÓN S.A. , PROCEDENCIA: BANCO UNION S.A., CHEQUE: 150633, FECHA DE EMISION:02/10/2017</t>
  </si>
  <si>
    <t>B15464480002</t>
  </si>
  <si>
    <t>00222018010 DEP.DE CHEQ.AJENOS,RET.DE CAM.,CONCEPTO: REVERSION C-31  1673,DEP.: INIAF  POTOSI , PROCEDENCIA: BANCO UNION S.A., CHEQUE: 2143, FECHA DE EMISION:29/09/2017</t>
  </si>
  <si>
    <t>O15471200002</t>
  </si>
  <si>
    <t>00041044201 DEPOSITO DE EFECTIVO, DEPOSITANTE: SANDRA PATRICIA MONASTERIOS YAPU - PRO BOLIVIA, CONCEPTO: DEPÓSITO LIBRETA DEVOLUCIÓN POR FONDOS NO UTILIZADOS, CUENTA DE DEPOSITO: CUENTA UNICA DEL TESORO</t>
  </si>
  <si>
    <t>O15471220002</t>
  </si>
  <si>
    <t>00290012001 DEPOSITO DE EFECTIVO, DEPOSITANTE: ALEX ARMANDO URIOSTE ROMERO C.I. 3472364 LP, CONCEPTO: TASA DE AEROPUERTO (SABSA), CUENTA DE DEPOSITO: CUENTA UNICA DEL TESORO</t>
  </si>
  <si>
    <t>O15471250002</t>
  </si>
  <si>
    <t>00099021001 DEPOSITO DE EFECTIVO, DEPOSITANTE: SEGIP - DIEGO PARADA RIVERO, CONCEPTO: DEVOLUCION DE VIATICOS, CUENTA DE DEPOSITO: CUENTA UNICA DEL TESORO</t>
  </si>
  <si>
    <t>O15469930002</t>
  </si>
  <si>
    <t>00070011102 DEPOSITO DE EFECTIVO, DEPOSITANTE: CARMINIA ALEJANDRA MARTINEZ CUSICANQUI, CONCEPTO: DEVOLUCION POR CURSO DE CAPACITACION IDIOMA AYMARA, CUENTA DE DEPOSITO: CUENTA UNICA DEL TESORO</t>
  </si>
  <si>
    <t>O15470540002</t>
  </si>
  <si>
    <t>00099021001 DEPOSITO DE EFECTIVO, DEPOSITANTE: JAIME AUGUSTO ESCALANTE CASAS, CONCEPTO: DEVOLUCION RECURSO NO EJECUTADO, CUENTA DE DEPOSITO: CUENTA UNICA DEL TESORO</t>
  </si>
  <si>
    <t>O15470820002</t>
  </si>
  <si>
    <t>O15471700002</t>
  </si>
  <si>
    <t>00344018001 DEPOSITO DE EFECTIVO, DEPOSITANTE: INDIRA OLGUIN, CONCEPTO: SALDO ACTIVIDAD, CUENTA DE DEPOSITO: CUENTA UNICA DEL TESORO</t>
  </si>
  <si>
    <t>O15471740002</t>
  </si>
  <si>
    <t>00526012001 DEPOSITO DE EFECTIVO, DEPOSITANTE: BOLIVIA TV - TIMOTEO ALARCON CHOQUE, CONCEPTO: DEVOLUCION DE VIATICOS Y PASAJES, CUENTA DE DEPOSITO: CUENTA UNICA DEL TESORO</t>
  </si>
  <si>
    <t>O15471840002</t>
  </si>
  <si>
    <t>00234014202 DEPOSITO DE EFECTIVO, DEPOSITANTE: DIRECCIÓN ADMINISTRATIVA - SERGEOMIN, CONCEPTO: DEVOLUCIÓN AL C-31 N°1038, PARTIDA N°31110, CUENTA DE DEPOSITO: CUENTA UNICA DEL TESORO</t>
  </si>
  <si>
    <t>O15471880002</t>
  </si>
  <si>
    <t>00099021001 DEPOSITO DE EFECTIVO, DEPOSITANTE: JUAN CARLOS QUISBERT, CONCEPTO: DEVOLUCIÓN DE RETENCIÓN DE IMPUESTO ASIGNADOS, CUENTA DE DEPOSITO: CUENTA UNICA DEL TESORO</t>
  </si>
  <si>
    <t>O15471950002</t>
  </si>
  <si>
    <t>00099021001 DEPOSITO DE EFECTIVO, DEPOSITANTE: MINISTERIO DE DEFENSA, CONCEPTO: REVERSION PASAJES INT. DEL PAIS, PREVENTIVO N ° 5777, CUENTA DE DEPOSITO: CUENTA UNICA DEL TESORO</t>
  </si>
  <si>
    <t>B15469740002</t>
  </si>
  <si>
    <t>00525012001 DEP.DE CHEQ.AJENOS,RET.DE CAM.,CONCEPTO: DEPÓSITO PARA PAGO DE SUELDOS,DEP.: TRANSPORTES AEREOS BOLIVIANOS , PROCEDENCIA: BANCO UNION S.A., CHEQUE: 6175, FECHA DE EMISION:03/10/2017</t>
  </si>
  <si>
    <t>B15470110002</t>
  </si>
  <si>
    <t>00212102003 DEP.DE CHEQ.AJENOS,RET.DE CAM.,CONCEPTO: APORTES VOLUNTARIOS INRA-POTOSI,DEP.: INRA-POTOSI , PROCEDENCIA: BANCO UNION S.A., CHEQUE: 3672, FECHA DE EMISION:28/09/2017</t>
  </si>
  <si>
    <t>O15468580002</t>
  </si>
  <si>
    <t>00041031107 DEPOSITO DE EFECTIVO, DEPOSITANTE: IBMETRO-FRANZ NINA QUISPE, CONCEPTO: DEVOLUCION DE GASTO DE TRANSPORTE VIAJE A ORURO PARA EMPRESA CBN-ENALBO, CUENTA DE DEPOSITO: CUENTA UNICA DEL TESORO</t>
  </si>
  <si>
    <t>O15468880002</t>
  </si>
  <si>
    <t>00133012001 DEPOSITO DE EFECTIVO, DEPOSITANTE: WENCESLAO ENRIQUE GUTIERREZ FRANCO, CONCEPTO: REPOSICIÓN PASAJE AÉREO, CUENTA DE DEPOSITO: CUENTA UNICA DEL TESORO</t>
  </si>
  <si>
    <t>O15469380002</t>
  </si>
  <si>
    <t>00099021001 DEPOSITO DE EFECTIVO, DEPOSITANTE: HECTOR ADRIAN HINOJOSA TARDIO, CONCEPTO: DEVOLUCION FONDOS DE AVANCE-SERVICIOS DE IMPRENTA Y FOTOCOPIADO (PROYECTOS), CUENTA DE DEPOSITO: CUENTA UNICA DEL TESORO</t>
  </si>
  <si>
    <t>O15469410002</t>
  </si>
  <si>
    <t>00099021001 DEPOSITO DE EFECTIVO, DEPOSITANTE: ALVARO RODRIGO MUNGUIA ROMERO, CONCEPTO: GASTOS NO RECONOCIDOS POR EL ESTADO, CUENTA DE DEPOSITO: CUENTA UNICA DEL TESORO</t>
  </si>
  <si>
    <t>O15469420002</t>
  </si>
  <si>
    <t>00035038002 DEPOSITO DE EFECTIVO, DEPOSITANTE: CARLA GABRIELA GROSS M., CONCEPTO: DEVOLUCION FONDOS EN AVANCE-LANZAMIENTO FESTIVAL VINOS, SINGANIS Y SABORES, CUENTA DE DEPOSITO: CUENTA UNICA DEL TESORO</t>
  </si>
  <si>
    <t>O15469430002</t>
  </si>
  <si>
    <t>00047261101 DEPOSITO DE EFECTIVO, DEPOSITANTE: ROLANDO CLEOMEDES IRAHOLA FRIAS, CONCEPTO: DEPOSITÓ SALDO FONDOS EN AVANCE, CUENTA DE DEPOSITO: CUENTA UNICA DEL TESORO</t>
  </si>
  <si>
    <t>O15469660002</t>
  </si>
  <si>
    <t>00133012001 DEPOSITO DE EFECTIVO, DEPOSITANTE: MARCELO ALEJANDRO SANJINES TALAVERA, CONCEPTO: DEVOLUCION PASAJES AEREO VUELTA CBBA - LA PAZ, CUENTA DE DEPOSITO: CUENTA UNICA DEL TESORO</t>
  </si>
  <si>
    <t>O15475880002</t>
  </si>
  <si>
    <t>00099021001 DEPOSITO DE EFECTIVO, DEPOSITANTE: MONICA GUZMAN MORALES, CONCEPTO: DEVOLUCION DE MONTOS POR HORAS NO TRABAJADAS DEPOSITADO POR MONICA GUZMAN MORALES, CUENTA DE DEPOSITO: CUENTA UNICA DEL TESORO</t>
  </si>
  <si>
    <t>O15475850002</t>
  </si>
  <si>
    <t>00099021001 DEPOSITO DE EFECTIVO, DEPOSITANTE: ASFI - JORGE RODRIGO VALDEZ BAHOZ, CONCEPTO: DEVOLUCION DE FONDOS " SABSA ", CUENTA DE DEPOSITO: CUENTA UNICA DEL TESORO</t>
  </si>
  <si>
    <t>O15475830002</t>
  </si>
  <si>
    <t>00099021001 DEPOSITO DE EFECTIVO, DEPOSITANTE: ANCELMO PACO MAMANI, CONCEPTO: DOBLE PERCEPCION, CUENTA DE DEPOSITO: CUENTA UNICA DEL TESORO</t>
  </si>
  <si>
    <t>O15475690002</t>
  </si>
  <si>
    <t>O15475640002</t>
  </si>
  <si>
    <t>00099021001 DEPOSITO DE EFECTIVO, DEPOSITANTE: IRMA MENESES VDA. ALDUNATE, CONCEPTO: DEVOLUCION A SENASIR, CUENTA DE DEPOSITO: CUENTA UNICA DEL TESORO</t>
  </si>
  <si>
    <t>O15475310002</t>
  </si>
  <si>
    <t>O15475890002</t>
  </si>
  <si>
    <t>00099021001 DEPOSITO DE EFECTIVO, DEPOSITANTE: MINISTERIO DE DEFENSA - ANDRES CELILI MAMANI, CONCEPTO: DEVOLUCION DE VIATICOS, CUENTA DE DEPOSITO: CUENTA UNICA DEL TESORO</t>
  </si>
  <si>
    <t>O15475920002</t>
  </si>
  <si>
    <t>00290012001 DEPOSITO DE EFECTIVO, DEPOSITANTE: AURELIA BLANCA LIMACHI FLORES, CONCEPTO: DEVOLUCION PASAJE LP-CBB, CUENTA DE DEPOSITO: CUENTA UNICA DEL TESORO</t>
  </si>
  <si>
    <t>O15475950002</t>
  </si>
  <si>
    <t>00234012001 DEPOSITO DE EFECTIVO, DEPOSITANTE: DILBER PEREIRA VILLAFUERTE, CONCEPTO: EN CUMPLIMIENTO AL INFORME DE AUDITORIA INTERNA SGM-VAI-AMD-CI N°001/2017, CUENTA DE DEPOSITO: CUENTA UNICA DEL TESORO</t>
  </si>
  <si>
    <t>O15476140002</t>
  </si>
  <si>
    <t>00070011102 DEPOSITO DE EFECTIVO, DEPOSITANTE: RODRIGO BLANCO LAURA-MTEPS, CONCEPTO: DEVOLUCION POR CURSO DE CAPACITACION IDIOMA AIMARA, CUENTA DE DEPOSITO: CUENTA UNICA DEL TESORO</t>
  </si>
  <si>
    <t>O15473920002</t>
  </si>
  <si>
    <t>O15474030002</t>
  </si>
  <si>
    <t>00099021001 DEPOSITO DE EFECTIVO, DEPOSITANTE: RONAL VASQUEZ FLORES, CONCEPTO: DEVOLUCION FONDOS EN AVANCE A PREVENTIVO # 320, CUENTA DE DEPOSITO: CUENTA UNICA DEL TESORO</t>
  </si>
  <si>
    <t>O15474300002</t>
  </si>
  <si>
    <t>00016011101 DEPOSITO DE EFECTIVO, DEPOSITANTE: GROVER LAURA MOYA, CONCEPTO: DEVOLUCION COMPRA DE COMBUSTIBLE, CUENTA DE DEPOSITO: CUENTA UNICA DEL TESORO</t>
  </si>
  <si>
    <t>O15474450002</t>
  </si>
  <si>
    <t>00015011108 DEPOSITO DE EFECTIVO, DEPOSITANTE: RICARDO CABA PILLCO, CONCEPTO: DEVOLUCION POR EXCESO EN CONSUMO DE TELEFONO, CUENTA DE DEPOSITO: CUENTA UNICA DEL TESORO</t>
  </si>
  <si>
    <t>O15474530002</t>
  </si>
  <si>
    <t>00099021001 DEPOSITO DE EFECTIVO, DEPOSITANTE: ENZO DE LUCA, CONCEPTO: DEVOLUCION DE VIATICOS  C-31 N° 00985 - 110, CUENTA DE DEPOSITO: CUENTA UNICA DEL TESORO</t>
  </si>
  <si>
    <t>O15474590002</t>
  </si>
  <si>
    <t>00099021001 DEPOSITO DE EFECTIVO, DEPOSITANTE: GUIDO CRESPO VALLEJOS, CONCEPTO: DEVOLUCION P.R.A., CUENTA DE DEPOSITO: CUENTA UNICA DEL TESORO</t>
  </si>
  <si>
    <t>O15474920002</t>
  </si>
  <si>
    <t>00099021001 DEPOSITO DE EFECTIVO, DEPOSITANTE: JOSE ANTONIO MARISCAL UZQUEDA, CONCEPTO: COBRO INDEBIDO DE MARIA DEL ROSARIO UZQUEDA, CUENTA DE DEPOSITO: CUENTA UNICA DEL TESORO</t>
  </si>
  <si>
    <t>O15474990002</t>
  </si>
  <si>
    <t>00099021001 DEPOSITO DE EFECTIVO, DEPOSITANTE: RAMIRO TOLABA RIVERA, CONCEPTO: DEVOLUCION DE PASAJE, CUENTA DE DEPOSITO: CUENTA UNICA DEL TESORO</t>
  </si>
  <si>
    <t>O15475000002</t>
  </si>
  <si>
    <t>00099021001 DEPOSITO DE EFECTIVO, DEPOSITANTE: LOLA PORFIRIA RODRIGUEZ, CONCEPTO: DOBLE PERCEPCIÓN, CUENTA DE DEPOSITO: CUENTA UNICA DEL TESORO</t>
  </si>
  <si>
    <t>O15475300002</t>
  </si>
  <si>
    <t>O15477060002</t>
  </si>
  <si>
    <t>00099021001 DEPOSITO DE EFECTIVO, DEPOSITANTE: GERMAN MENA SANTANDER, CONCEPTO: DEVOLUCION DEMASIA HABERES POR MAXIMA REMUNERACION SECTOR PUBLICA, CUENTA DE DEPOSITO: CUENTA UNICA DEL TESORO</t>
  </si>
  <si>
    <t>O15477070002</t>
  </si>
  <si>
    <t>00099021001 DEPOSITO DE EFECTIVO, DEPOSITANTE: HEBERT CHOQUE TARQUI, CONCEPTO: DEVOLUCION DEMASIA HABERES POR MAXIMA REMUNERACION SECTOR PUBLICO, CUENTA DE DEPOSITO: CUENTA UNICA DEL TESORO</t>
  </si>
  <si>
    <t>O15477100002</t>
  </si>
  <si>
    <t>O15477370002</t>
  </si>
  <si>
    <t>00046024204 DEPOSITO DE EFECTIVO, DEPOSITANTE: DORA CONCEPCION QUISBERT SOLIZ, CONCEPTO: DEVOLUCION DE FONDOS EN AVANCE, CUENTA DE DEPOSITO: CUENTA UNICA DEL TESORO</t>
  </si>
  <si>
    <t>O15477380002</t>
  </si>
  <si>
    <t>O15477390002</t>
  </si>
  <si>
    <t>O15477410002</t>
  </si>
  <si>
    <t>O15477420002</t>
  </si>
  <si>
    <t>O15477430002</t>
  </si>
  <si>
    <t>O15477440002</t>
  </si>
  <si>
    <t>O15477470002</t>
  </si>
  <si>
    <t>O15478000002</t>
  </si>
  <si>
    <t>00290012001 DEPOSITO DE EFECTIVO, DEPOSITANTE: VICTOR HUGO VARGAS APAZA, CONCEPTO: DEVOLUCION DE VIATICOS LP-SCZ-LP, CUENTA DE DEPOSITO: CUENTA UNICA DEL TESORO</t>
  </si>
  <si>
    <t>O15476350002</t>
  </si>
  <si>
    <t>00580012001 DEPOSITO DE EFECTIVO, DEPOSITANTE: LIVIO ORLANDO KRELLAC GARCIA, CONCEPTO: DEVOLUCIÓN DE FONDOS, CUENTA DE DEPOSITO: CUENTA UNICA DEL TESORO</t>
  </si>
  <si>
    <t>O15476390002</t>
  </si>
  <si>
    <t>00266022001 DEPOSITO DE EFECTIVO, DEPOSITANTE: YESSICA AMANDA ARCE PAREDES, CONCEPTO: DEV DE FONDOS EN AVANCE (COMPRA DE GASOLINA) PARA VI JUEGOS DPTIVOS EST PLUR PDTE EVO 2017 POTOSI, CUENTA DE DEPOSITO: CUENTA UNICA DEL TESORO</t>
  </si>
  <si>
    <t>O15476400002</t>
  </si>
  <si>
    <t>00015011108 DEPOSITO DE EFECTIVO, DEPOSITANTE: GISELA EUGENIA PEREZ ESCOBAR, CONCEPTO: EXEDENTE CONSUMO LINEA TELEFONICA, CUENTA DE DEPOSITO: CUENTA UNICA DEL TESORO</t>
  </si>
  <si>
    <t>O15476510002</t>
  </si>
  <si>
    <t>00015011108 DEPOSITO DE EFECTIVO, DEPOSITANTE: YANET SENSANO GALARZA, CONCEPTO: DEVOLUCION POR EXCESO EN CONSUMO TELEFONICO, CUENTA DE DEPOSITO: CUENTA UNICA DEL TESORO</t>
  </si>
  <si>
    <t>O15476830002</t>
  </si>
  <si>
    <t>00099021001 DEPOSITO DE EFECTIVO, DEPOSITANTE: FUERZA AEREA BOLIVIANA, CONCEPTO: DEVOLUCIÓN DE SALDOS NO EJECUTADOS POR COMBUSTIBLE, CUENTA DE DEPOSITO: CUENTA UNICA DEL TESORO</t>
  </si>
  <si>
    <t>O15476850002</t>
  </si>
  <si>
    <t>O15476860002</t>
  </si>
  <si>
    <t>00099021001 DEPOSITO DE EFECTIVO, DEPOSITANTE: FUERZA AEREA BOLIVIANA, CONCEPTO: REVERSIÓN POR PAGO DE COMBUSTIBLE, CUENTA DE DEPOSITO: CUENTA UNICA DEL TESORO</t>
  </si>
  <si>
    <t>O15476880002</t>
  </si>
  <si>
    <t>00099021001 DEPOSITO DE EFECTIVO, DEPOSITANTE: FUERZA AEREA BOLIVIANA, CONCEPTO: REVERSIÓN POR PAGO DE VIÁTICOS POR VIAJES AL INTERIOR DEL PAÍS, CUENTA DE DEPOSITO: CUENTA UNICA DEL TESORO</t>
  </si>
  <si>
    <t>B15475190002</t>
  </si>
  <si>
    <t>00046058003 DEP.DE CHEQ.AJENOS,RET.DE CAM.,CONCEPTO: DEVOLUCIÓN,DEP.: MINISTERIO DE SALUD , PROCEDENCIA: BANCO UNION S.A., CHEQUE: 119, FECHA DE EMISION:28/09/2017</t>
  </si>
  <si>
    <t>B15475200002</t>
  </si>
  <si>
    <t>00046058003 DEP.DE CHEQ.AJENOS,RET.DE CAM.,CONCEPTO: DEVOLUCIÓN,DEP.: MINISTERIO DE SALUD , PROCEDENCIA: BANCO UNION S.A., CHEQUE: 348, FECHA DE EMISION:28/09/2017</t>
  </si>
  <si>
    <t>B15475530002</t>
  </si>
  <si>
    <t>00099021001 DEP.DE CHEQ.AJENOS,RET.DE CAM.,CONCEPTO: DEVOLUCION DE CC NO COBRADA JUNIO/2017,DEP.: LA VITALICIA SEGUROS Y REASEGUROS DE VIDA S.A. , PROCEDENCIA: BANCO BISA S.A., CHEQUE: 41651, FECHA DE EMISION:04/10/2017</t>
  </si>
  <si>
    <t>B15473760002</t>
  </si>
  <si>
    <t>00287102012 DEP.DE CHEQ.AJENOS,RET.DE CAM.,CONCEPTO: ANTICIPO 20 % POR EL MIN DE EDUC PROY. U.E. CARANAVI BOLIVIA-CARANAVI URBANO-URB. LAS PALMABRAS,DEP.: FPS/SUPERVISION , PROCEDENCIA: BANCO UNION S.A., CHEQUE: 650, FECHA DE EMISION:03/10/2017</t>
  </si>
  <si>
    <t>B15473770002</t>
  </si>
  <si>
    <t>00287102012 DEP.DE CHEQ.AJENOS,RET.DE CAM.,CONCEPTO: PAGO DE LA FACTURA N° 57 POR EL MINISTERIO DE EDUCACION PROY CONST. U.E. JUAN JOSE TORREZ GONZALES,DEP.: FPS/SUPERVISION , PROCEDENCIA: BANCO UNION S.A., CHEQUE: 649, FECHA DE EMISION:03/10/2017</t>
  </si>
  <si>
    <t>B15473780002</t>
  </si>
  <si>
    <t>00287102012 DEP.DE CHEQ.AJENOS,RET.DE CAM.,CONCEPTO: ANTICIPO 20% POR EL MIN DE EDUC PROY U.E. DANIEL SANCHES BUSTAMANTE-CANTON CHORO,DEP.: FPS/SUPERVISION , PROCEDENCIA: BANCO UNION S.A., CHEQUE: 651, FECHA DE EMISION:03/10/2017</t>
  </si>
  <si>
    <t>B15473840002</t>
  </si>
  <si>
    <t>00099021001 DEP.DE CHEQ.AJENOS,RET.DE CAM.,CONCEPTO: DEV. GASTOS OBSERVADOS DE LA GESTION 2016, POR EL SR OSCAR CAMACHO EX CONSUL DE BRASILEA-BRASIL,DEP.: OSCAR ANTONIO CAMACHO CUELLAR</t>
  </si>
  <si>
    <t>B15474560002</t>
  </si>
  <si>
    <t>00099021001 DEP.DE CHEQ.AJENOS,RET.DE CAM.,CONCEPTO: BONO JUANCITO PINTO,DEP.: COFADENA , PROCEDENCIA: BANCO UNION S.A., CHEQUE: 6882, FECHA DE EMISION:04/10/2017</t>
  </si>
  <si>
    <t>B15474580002</t>
  </si>
  <si>
    <t>00078014205 DEP.DE CHEQ.AJENOS,RET.DE CAM.,CONCEPTO: PROCESO DE CONSULTA Y PARTICIPACION PROYECTO CONSTRUCCION DE LINEAS DE POZOS SIG-X1 Y SIG-2,DEP.: YPFB CHACO SA , PROCEDENCIA: BANCO UNION S.A., CHEQUE: 4732, FECHA DE EMISION:02/10/2017</t>
  </si>
  <si>
    <t>B15474600002</t>
  </si>
  <si>
    <t>00342012001 DEP.DE CHEQ.AJENOS,RET.DE CAM.,CONCEPTO: DEVOLUCIÓN DE FONDOS C-31 N°1273 Y 1274,DEP.: A.E.V. REGIONAL BENI , PROCEDENCIA: BANCO UNION S.A., CHEQUE: 427, FECHA DE EMISION:15/09/2017</t>
  </si>
  <si>
    <t>B15474790002</t>
  </si>
  <si>
    <t>00070011102 DEP.DE CHEQ.AJENOS,RET.DE CAM.,CONCEPTO: DEVOLUCION PASAJES AEREOS AL EXTERIOR DE MARIA BERNARDA FLORES YVANOVIC,DEP.: MTEPS , PROCEDENCIA: BANCO UNION S.A., CHEQUE: 8409, FECHA DE EMISION:03/10/2017</t>
  </si>
  <si>
    <t>O15473430002</t>
  </si>
  <si>
    <t>00099021001 DEPOSITO DE EFECTIVO, DEPOSITANTE: AMANDA ARÉVALO ENCALADA, CONCEPTO: DOBLE PERCEPCIÓN, CUENTA DE DEPOSITO: CUENTA UNICA DEL TESORO</t>
  </si>
  <si>
    <t>O15480000002</t>
  </si>
  <si>
    <t>00015011108 DEPOSITO DE EFECTIVO, DEPOSITANTE: JOSE LUIS QUIROGA ALTAMIRANO, CONCEPTO: DEVOLUCION EXCEDENTE TELEFONIA, CUENTA DE DEPOSITO: CUENTA UNICA DEL TESORO</t>
  </si>
  <si>
    <t>O15480060002</t>
  </si>
  <si>
    <t>00099021001 DEPOSITO DE EFECTIVO, DEPOSITANTE: JOSE JOAQUIN SOLIZ ALANEZ, CONCEPTO: PAGO AL SEDES ORURO, CUENTA DE DEPOSITO: CUENTA UNICA DEL TESORO</t>
  </si>
  <si>
    <t>O15480170002</t>
  </si>
  <si>
    <t>00099021001 DEPOSITO DE EFECTIVO, DEPOSITANTE: EDWIN LUIS CONTRERAS LOPEZ, CONCEPTO: DEVOLUCION DE PASAJE AEREO NO UTILIZADO EN LA GESTION 2015, CUENTA DE DEPOSITO: CUENTA UNICA DEL TESORO</t>
  </si>
  <si>
    <t>O15480180002</t>
  </si>
  <si>
    <t>O15480440002</t>
  </si>
  <si>
    <t>00099021001 DEPOSITO DE EFECTIVO, DEPOSITANTE: FILOMENA SOA ZUAZO YUCRA, CONCEPTO: DOBLE PERCEPCION, CUENTA DE DEPOSITO: CUENTA UNICA DEL TESORO</t>
  </si>
  <si>
    <t>O15480630002</t>
  </si>
  <si>
    <t>00047084103 DEPOSITO DE EFECTIVO, DEPOSITANTE: CATUCIA VELASQUEZ ALBORNOZ, CONCEPTO: TRANSFERENCIA DE CUENTA A LA CUT, CUENTA DE DEPOSITO: CUENTA UNICA DEL TESORO</t>
  </si>
  <si>
    <t>O15479960002</t>
  </si>
  <si>
    <t>00099021001 DEPOSITO DE EFECTIVO, DEPOSITANTE: JEANETTE OLMOS SOTO, CONCEPTO: DEVOLUCIÓN, CUENTA DE DEPOSITO: CUENTA UNICA DEL TESORO</t>
  </si>
  <si>
    <t>O15479800002</t>
  </si>
  <si>
    <t>O15479780002</t>
  </si>
  <si>
    <t>00099024113 DEPOSITO DE EFECTIVO, DEPOSITANTE: GOBIERNO AUTONOMO MUNICIPAL TOMINA, CONCEPTO: DEVOLUCION DE RECURSOS PROGRAMA "BOLIVIA CAMBIA", CUENTA DE DEPOSITO: CUENTA UNICA DEL TESORO</t>
  </si>
  <si>
    <t>O15479770002</t>
  </si>
  <si>
    <t>00099021001 DEPOSITO DE EFECTIVO, DEPOSITANTE: SENASIR - CECILIA FLORES DE CEÑI, CONCEPTO: COBRO INDEBIDO DE SENASIR DE MES DE SEPTIEMBRE Y OCTUBRE, CUENTA DE DEPOSITO: CUENTA UNICA DEL TESORO</t>
  </si>
  <si>
    <t>O15479480002</t>
  </si>
  <si>
    <t>00099021001 DEPOSITO DE EFECTIVO, DEPOSITANTE: FREDDY AGUILAR VALVERDE, CONCEPTO: DEVOLUCIÓN DE COMBUSTIBLE - PARTIDA 34110, CUENTA DE DEPOSITO: CUENTA UNICA DEL TESORO</t>
  </si>
  <si>
    <t>O15479430002</t>
  </si>
  <si>
    <t>O15479420002</t>
  </si>
  <si>
    <t>00015011108 DEPOSITO DE EFECTIVO, DEPOSITANTE: HIBERTY CLAURE ALCOBA, CONCEPTO: PAGO POR EXCESO DE CONSUMO DE TELEFONOS CELULARES, CUENTA DE DEPOSITO: CUENTA UNICA DEL TESORO</t>
  </si>
  <si>
    <t>O15479040002</t>
  </si>
  <si>
    <t>O15482500002</t>
  </si>
  <si>
    <t>00015011108 DEPOSITO DE EFECTIVO, DEPOSITANTE: JOSE MARIA HERBAS, CONCEPTO: PAGO POR EXCESO DE CONSUMO EN LLAMADAS CELULAR, CUENTA DE DEPOSITO: CUENTA UNICA DEL TESORO</t>
  </si>
  <si>
    <t>O15482470002</t>
  </si>
  <si>
    <t>00015011108 DEPOSITO DE EFECTIVO, DEPOSITANTE: MAGALY ESPINOZA CUELLAR, CONCEPTO: PAGO POR EXCESO DE CONSUMO  EN LLAMADAS CELULAR, CUENTA DE DEPOSITO: CUENTA UNICA DEL TESORO</t>
  </si>
  <si>
    <t>O15482120002</t>
  </si>
  <si>
    <t>00099021001 DEPOSITO DE EFECTIVO, DEPOSITANTE: DELINA CAROL ALEJO CASTRO, CONCEPTO: DEVOLUCIÓN DE PASAJES TERRESTRES, CUENTA DE DEPOSITO: CUENTA UNICA DEL TESORO</t>
  </si>
  <si>
    <t>O15481880002</t>
  </si>
  <si>
    <t>00099021001 DEPOSITO DE EFECTIVO, DEPOSITANTE: IDON CHIVI, CONCEPTO: DEVOLUCION DE VIATICO C-31 N° 00080 - 1, CUENTA DE DEPOSITO: CUENTA UNICA DEL TESORO</t>
  </si>
  <si>
    <t>O15481770002</t>
  </si>
  <si>
    <t>00099021001 DEPOSITO DE EFECTIVO, DEPOSITANTE: CLAUDIA RIVERA-MIN DE CULTURAS Y TURISMO, CONCEPTO: DEVOLUCION EXCESO DE PAGO DE SUELDOS  RETRO-ACTIVO, CUENTA DE DEPOSITO: CUENTA UNICA DEL TESORO</t>
  </si>
  <si>
    <t>O15481680002</t>
  </si>
  <si>
    <t>00099021001 DEPOSITO DE EFECTIVO, DEPOSITANTE: MINISTERIO DE HIDROCARBUROS, CONCEPTO: DEVOLUCION FONDOS REFRIGERIOS GESTIONES ANTERIORES, CUENTA DE DEPOSITO: CUENTA UNICA DEL TESORO</t>
  </si>
  <si>
    <t>O15481430002</t>
  </si>
  <si>
    <t>00015011108 DEPOSITO DE EFECTIVO, DEPOSITANTE: MIN DE GOBIERNO-MACARIO TOLA CARDENAS, CONCEPTO: CONSUMO DE TELEFONO CELULAR, CUENTA DE DEPOSITO: CUENTA UNICA DEL TESORO</t>
  </si>
  <si>
    <t>O15481020002</t>
  </si>
  <si>
    <t>00099021001 DEPOSITO DE EFECTIVO, DEPOSITANTE: MARIANA ALEJANDRA ROJAS GUARACHI, CONCEPTO: DEVOLUCION FONDOS EN AVANCE -VIAJE HITO BR 94, CUENTA DE DEPOSITO: CUENTA UNICA DEL TESORO</t>
  </si>
  <si>
    <t>O15480940002</t>
  </si>
  <si>
    <t>00290012001 DEPOSITO DE EFECTIVO, DEPOSITANTE: REINA MARTHA ESPINOZA  MURGA - SIN, CONCEPTO: DEVOLUCION DE PASAJE LA PAZ SANTA CRUZ, CUENTA DE DEPOSITO: CUENTA UNICA DEL TESORO</t>
  </si>
  <si>
    <t>B15480490002</t>
  </si>
  <si>
    <t>00670012001 DEP.DE CHEQ.AJENOS,RET.DE CAM.,CONCEPTO: MULTAS ELECTORALES DE LOS MUNICIPIOS SHINAHOTA PUERTO VILLARROEL Y SICAYA,DEP.: ORGANO ELECTORAL PLURINACIONAL , PROCEDENCIA: BANCO UNION S.A., CHEQUE: 6023, FECHA DE EMISION:27/09/2017</t>
  </si>
  <si>
    <t>B15479950002</t>
  </si>
  <si>
    <t>00047011104 DEP.DE CHEQ.AJENOS,RET.DE CAM.,CONCEPTO: DEP. JUDICIAL EN VIRTUD A NOTA DE CARGO N° 15/2016 DENTRO DEL PROCESO COACTIVO FISCAL,DEP.: JORGE SANCHEZ VEGA , PROCEDENCIA: BANCO UNION S.A., CHEQUE: 9394, FECHA DE EMISION:15/09/2017</t>
  </si>
  <si>
    <t>B15479940002</t>
  </si>
  <si>
    <t>00047011104 DEP.DE CHEQ.AJENOS,RET.DE CAM.,CONCEPTO: DEP. JUDICIAL ACTUALIZACION MAS INTERESES NOTA DE CARGO N° 15/2016 DENTRO EL PROCESO COACTIVO FISCAL,DEP.: JORGE SANCHEZ VEGA , PROCEDENCIA: BANCO UNION S.A., CHEQUE: 9393, FECHA DE EMISION:15/09/2017</t>
  </si>
  <si>
    <t>B15479610002</t>
  </si>
  <si>
    <t>00287104312 DEP.DE CHEQ.AJENOS,RET.DE CAM.,CONCEPTO: DEVOLUCIÓN POR REVERSIÓN DE PREVENTIVO #564 DE FPS- DPTAL LA PAZ,DEP.: EULER LTDA , PROCEDENCIA: BANCO UNION S.A., CHEQUE: 157, FECHA DE EMISION:04/10/2017</t>
  </si>
  <si>
    <t>B15479150002</t>
  </si>
  <si>
    <t>00130012001 DEP.DE CHEQ.AJENOS,RET.DE CAM.,CONCEPTO: PAGO DE CAPITAL CUOTA 92,DEP.: COMERMIN , PROCEDENCIA: BANCO MERCANTIL SANTA CRUZ SA., CHEQUE: 7666, FECHA DE EMISION:02/10/2017</t>
  </si>
  <si>
    <t>B15479130002</t>
  </si>
  <si>
    <t>00130012001 DEP.DE CHEQ.AJENOS,RET.DE CAM.,CONCEPTO: PAGO DE INTERESES ORDINARIO CUOTA 98,DEP.: COMERMIN , PROCEDENCIA: BANCO MERCANTIL SANTA CRUZ SA., CHEQUE: 7667, FECHA DE EMISION:02/10/2017</t>
  </si>
  <si>
    <t>O15479030002</t>
  </si>
  <si>
    <t>O15484630002</t>
  </si>
  <si>
    <t>00099021001 DEPOSITO DE EFECTIVO, DEPOSITANTE: SGTO 2° MUS. MAURICIO CAIHUARA MAMANI, CONCEPTO: REVERSION VIATICOS DE PASAJES GESTION 2016, CUENTA DE DEPOSITO: CUENTA UNICA DEL TESORO</t>
  </si>
  <si>
    <t>O15484590002</t>
  </si>
  <si>
    <t>00099021001 DEPOSITO DE EFECTIVO, DEPOSITANTE: SGTO 2° MUS. MARCOS APAZA GUTIERREZ, CONCEPTO: REVERSION VIATICOS DE PASAJES GESTION 2016, CUENTA DE DEPOSITO: CUENTA UNICA DEL TESORO</t>
  </si>
  <si>
    <t>O15484580002</t>
  </si>
  <si>
    <t>00099021001 DEPOSITO DE EFECTIVO, DEPOSITANTE: SGTO 2DO ART. JUAN CARLOS TERRAZAS AYCA, CONCEPTO: REVERSION VIATICOS DE PASAJES GESTION 2016, CUENTA DE DEPOSITO: CUENTA UNICA DEL TESORO</t>
  </si>
  <si>
    <t>O15484350002</t>
  </si>
  <si>
    <t>00373024105 DEPOSITO DE EFECTIVO, DEPOSITANTE: PROY. IMPL. QUINUA VILLA AROMA, CONCEPTO: DEVOLUCIÓN DE INTERESES BANCARIOS GANADOS NETOS, CUENTA DE DEPOSITO: CUENTA UNICA DEL TESORO</t>
  </si>
  <si>
    <t>O15484320002</t>
  </si>
  <si>
    <t>00373024105 DEPOSITO DE EFECTIVO, DEPOSITANTE: PROY. IMPL. QUINUA VILLA AROMA, CONCEPTO: DEV SALDOS PART: UT ESC Y OF 39,00;25810 CONS PROD 478,40; PUBL 130,00; 25300 COM BANC 4,50, CUENTA DE DEPOSITO: CUENTA UNICA DEL TESORO</t>
  </si>
  <si>
    <t>O15484270002</t>
  </si>
  <si>
    <t>00512012001 DEPOSITO DE EFECTIVO, DEPOSITANTE: ZULEMA ALAVE TELLEZ-A.A.S.A.N.A, CONCEPTO: DEVOLUCION DE FONDOS, CUENTA DE DEPOSITO: CUENTA UNICA DEL TESORO</t>
  </si>
  <si>
    <t>O15484770002</t>
  </si>
  <si>
    <t>00046058009 DEPOSITO DE EFECTIVO, DEPOSITANTE: MIN. DE SALUD - SUSANA SOLANO ROMERO, CONCEPTO: DEV. DE FONDO EN AVANCE POR SALDO NO EJECUTADO TALLER CAP. A ALIADOS ESTRATEGICOS" PROY. GAVI -FSSI, CUENTA DE DEPOSITO: CUENTA UNICA DEL TESORO</t>
  </si>
  <si>
    <t>O15484960002</t>
  </si>
  <si>
    <t>O15485250002</t>
  </si>
  <si>
    <t>00070011102 DEPOSITO DE EFECTIVO, DEPOSITANTE: JUAN ALBERTO TABORGA VILLEGAS, CONCEPTO: DEVOLUCIÓN POR CURSO DE CAPACITACIÓN DE IDIOMA AIMARA, CUENTA DE DEPOSITO: CUENTA UNICA DEL TESORO</t>
  </si>
  <si>
    <t>O15483790002</t>
  </si>
  <si>
    <t>00099021001 DEPOSITO DE EFECTIVO, DEPOSITANTE: ROBERT WILLMERTH ROMERO ROMERO - ASFI, CONCEPTO: DEVOLUCIÓN DE FONDOS ""SABSA"" FACTURA N°24638 DE FECHA 28.08.2017, CUENTA DE DEPOSITO: CUENTA UNICA DEL TESORO</t>
  </si>
  <si>
    <t>O15483800002</t>
  </si>
  <si>
    <t>00099021001 DEPOSITO DE EFECTIVO, DEPOSITANTE: NELVY VILLARROEL HERRERA - ASFI, CONCEPTO: DEVOLUCIÓN DE FONDOS ""SABSA"" FACTURA N°24799 DE FECHA 28.08.2017, CUENTA DE DEPOSITO: CUENTA UNICA DEL TESORO</t>
  </si>
  <si>
    <t>O15483860002</t>
  </si>
  <si>
    <t>00574012002 DEPOSITO DE EFECTIVO, DEPOSITANTE: LACTEOSBOL, CONCEPTO: DEVOLUCIÓN DE PASAJES NO DECLARADOS, CUENTA DE DEPOSITO: CUENTA UNICA DEL TESORO</t>
  </si>
  <si>
    <t>O15486810002</t>
  </si>
  <si>
    <t>O15486850002</t>
  </si>
  <si>
    <t>00099021001 DEPOSITO DE EFECTIVO, DEPOSITANTE: NIXON EMILIANO VARGAS MAMANI C.I. 3362542LP, CONCEPTO: DEVOLUCION, CUENTA DE DEPOSITO: CUENTA UNICA DEL TESORO</t>
  </si>
  <si>
    <t>O15486940002</t>
  </si>
  <si>
    <t>00099021001 DEPOSITO DE EFECTIVO, DEPOSITANTE: DIEGO ANDRES MOLINA HORTA, CONCEPTO: DEVOLUCION POR CONCEPTO DE VIATICOS ASIGNADOS, CUENTA DE DEPOSITO: CUENTA UNICA DEL TESORO</t>
  </si>
  <si>
    <t>O15486950002</t>
  </si>
  <si>
    <t>00212082001 DEPOSITO DE EFECTIVO, DEPOSITANTE: LIMBER CESAR HUANCA CLARES, CONCEPTO: DEVOLUCION DE GASTOS OPERATIVOS, CUENTA DE DEPOSITO: CUENTA UNICA DEL TESORO</t>
  </si>
  <si>
    <t>O15487370002</t>
  </si>
  <si>
    <t>00576012002 DEPOSITO DE EFECTIVO, DEPOSITANTE: RUBEN LUIS VERA CHOQUE, CONCEPTO: DIFERENCIAS DE SALDOS DE ALMACENES, CUENTA DE DEPOSITO: CUENTA UNICA DEL TESORO</t>
  </si>
  <si>
    <t>O15487410002</t>
  </si>
  <si>
    <t>00099021001 DEPOSITO DE EFECTIVO, DEPOSITANTE: MARCELO GAMARRA PARADA, CONCEPTO: DEVOLUCION DE VIATICO C-31 N° 00837-1, CUENTA DE DEPOSITO: CUENTA UNICA DEL TESORO</t>
  </si>
  <si>
    <t>O15487480002</t>
  </si>
  <si>
    <t>00015011108 DEPOSITO DE EFECTIVO, DEPOSITANTE: ADRIAN MAGUEÑO GORDILLO, CONCEPTO: CONSUMO EXCEDENTE DE TELEFONIA MOVIL, CUENTA DE DEPOSITO: CUENTA UNICA DEL TESORO</t>
  </si>
  <si>
    <t>O15487500002</t>
  </si>
  <si>
    <t>O15485610002</t>
  </si>
  <si>
    <t>00292012001 DEPOSITO DE EFECTIVO, DEPOSITANTE: RAMIRO CALLE - VIAS BOLIVIA, CONCEPTO: DEVOLUCION DE FONDOS EN AVANCE POR RAMIRO CALLE, CUENTA DE DEPOSITO: CUENTA UNICA DEL TESORO</t>
  </si>
  <si>
    <t>O15485730002</t>
  </si>
  <si>
    <t>00670012002 DEPOSITO DE EFECTIVO, DEPOSITANTE: RUTH LLANOS, CONCEPTO: DEVOLUCION DE HABERES, CUENTA DE DEPOSITO: CUENTA UNICA DEL TESORO</t>
  </si>
  <si>
    <t>O15486100002</t>
  </si>
  <si>
    <t>00099021001 DEPOSITO DE EFECTIVO, DEPOSITANTE: EDWIN ROGER ROJAS FERNANDEZ, CONCEPTO: DEVOLUCION DE MEDIO DIA DE VIATICO, CUENTA DE DEPOSITO: CUENTA UNICA DEL TESORO</t>
  </si>
  <si>
    <t>O15486180002</t>
  </si>
  <si>
    <t>00099021001 DEPOSITO DE EFECTIVO, DEPOSITANTE: SOLEDAD TERESA BALDELLON BARRERA, CONCEPTO: DOBLE PERCEPCIÓN, CUENTA DE DEPOSITO: CUENTA UNICA DEL TESORO</t>
  </si>
  <si>
    <t>O15486320002</t>
  </si>
  <si>
    <t>00099021001 DEPOSITO DE EFECTIVO, DEPOSITANTE: VICTORIA CARMEN RIVAS VDA DE COCHI, CONCEPTO: COBRO INDEBIDO POR NUEVAS NUPCIAS, CUENTA DE DEPOSITO: CUENTA UNICA DEL TESORO</t>
  </si>
  <si>
    <t>O15486350002</t>
  </si>
  <si>
    <t>00099021001 DEPOSITO DE EFECTIVO, DEPOSITANTE: PAOLA ROSA ARGUATA, CONCEPTO: DEVOLUCION DE FONDOS EN AVANCE SEPTIEMBRE 2017, CUENTA DE DEPOSITO: CUENTA UNICA DEL TESORO</t>
  </si>
  <si>
    <t>O15486360002</t>
  </si>
  <si>
    <t>00249012001 DEPOSITO DE EFECTIVO, DEPOSITANTE: CASIANO GUARACHI CONDORI, CONCEPTO: DESCARGO POR COMBUSTIBLE TARIJA, CUENTA DE DEPOSITO: CUENTA UNICA DEL TESORO</t>
  </si>
  <si>
    <t>O15486400002</t>
  </si>
  <si>
    <t>00249012001 DEPOSITO DE EFECTIVO, DEPOSITANTE: CASIANO GUARACHI CONDORI, CONCEPTO: DESCARGO POR COMBUSTIBLE -VIAJE POTOSI -SUCRE, CUENTA DE DEPOSITO: CUENTA UNICA DEL TESORO</t>
  </si>
  <si>
    <t>O15486570002</t>
  </si>
  <si>
    <t>00099021001 DEPOSITO DE EFECTIVO, DEPOSITANTE: CARLOS MARCA MARCA, CONCEPTO: DEVOLUCIÓN DE SUELDO, MES DE ABRIL 2017, CUENTA DE DEPOSITO: CUENTA UNICA DEL TESORO</t>
  </si>
  <si>
    <t>B15485700002</t>
  </si>
  <si>
    <t>00580012001 DEP.DE CHEQ.AJENOS,RET.DE CAM.,CONCEPTO: TRANSFERENCIA DEL BANCO BISA S.A. POR EJECUCION DE BOLETA DE GARANTIA AJ VERNA SRL.,DEP.: DEPOSITOS ADUANEROS BOLIVIANOS , PROCEDENCIA: BANCO UNION S.A., CHEQUE: 7146, FECHA DE EMISION:05/10/2017</t>
  </si>
  <si>
    <t>B15485010002</t>
  </si>
  <si>
    <t>00099021001 DEP.DE CHEQ.AJENOS,RET.DE CAM.,CONCEPTO: DEVOLUCION DE SALDOS,DEP.: PROGRAMA NACIONAL DE POSTALFABETIZACION , PROCEDENCIA: BANCO UNION S.A., CHEQUE: 5566, FECHA DE EMISION:06/10/2017</t>
  </si>
  <si>
    <t>O15490810002</t>
  </si>
  <si>
    <t>00099021001 DEPOSITO DE EFECTIVO, DEPOSITANTE: GUTEMBERG CUCHALLO VALVERDE, CONCEPTO: REVERSION C-31 275, CUENTA DE DEPOSITO: CUENTA UNICA DEL TESORO</t>
  </si>
  <si>
    <t>O15491020002</t>
  </si>
  <si>
    <t>00099021001 DEPOSITO DE EFECTIVO, DEPOSITANTE: LAUREANA QUISPE VDA. DE CANAVIRI (SENASIR), CONCEPTO: COBRO INDEBIDO, CUENTA DE DEPOSITO: CUENTA UNICA DEL TESORO</t>
  </si>
  <si>
    <t>O15491080002</t>
  </si>
  <si>
    <t>00212082001 DEPOSITO DE EFECTIVO, DEPOSITANTE: HERMO HUAYTA COPA, CONCEPTO: DEVOLUCIÓN DE GASTOS OPERATIVOS NO EJECUTADOS RP-LA PAZ, CUENTA DE DEPOSITO: CUENTA UNICA DEL TESORO</t>
  </si>
  <si>
    <t>O15491380002</t>
  </si>
  <si>
    <t>O15491390002</t>
  </si>
  <si>
    <t>O15489670002</t>
  </si>
  <si>
    <t>00010011101 DEPOSITO DE EFECTIVO, DEPOSITANTE: JUAN PABLO ZAMBRANA URQUIDI, CONCEPTO: REEMPLAZO DE CARATULA FUENTE 11, CUENTA DE DEPOSITO: CUENTA UNICA DEL TESORO</t>
  </si>
  <si>
    <t>O15489760002</t>
  </si>
  <si>
    <t>00290012001 DEPOSITO DE EFECTIVO, DEPOSITANTE: GABRIELA NANCY ZAGARRA PEREZ, CONCEPTO: DEVOLUCION DE PASAJE SUCRE - LP, CUENTA DE DEPOSITO: CUENTA UNICA DEL TESORO</t>
  </si>
  <si>
    <t>O15489800002</t>
  </si>
  <si>
    <t>O15490490002</t>
  </si>
  <si>
    <t>00047261101 DEPOSITO DE EFECTIVO, DEPOSITANTE: ROLANDO IRAHOLA FRIAS, CONCEPTO: DEPÖSITO SALDO SONDOS EN AVANCE, CUENTA DE DEPOSITO: CUENTA UNICA DEL TESORO</t>
  </si>
  <si>
    <t>O15490560002</t>
  </si>
  <si>
    <t>00212082001 DEPOSITO DE EFECTIVO, DEPOSITANTE: INRA - JOSE JAVIER GARCIA SANDOVAL, CONCEPTO: DEVOLUCION DE GASTOS OPERATIVOS C-31 N° 863, CUENTA DE DEPOSITO: CUENTA UNICA DEL TESORO</t>
  </si>
  <si>
    <t>O15490780002</t>
  </si>
  <si>
    <t>00099021001 DEPOSITO DE EFECTIVO, DEPOSITANTE: LUIS A. MAGNE ARUQUIPA, CONCEPTO: REVERSION PASAJES, CUENTA DE DEPOSITO: CUENTA UNICA DEL TESORO</t>
  </si>
  <si>
    <t>O15491410002</t>
  </si>
  <si>
    <t>O15491440002</t>
  </si>
  <si>
    <t>O15491450002</t>
  </si>
  <si>
    <t>O15491710002</t>
  </si>
  <si>
    <t>00099021001 DEPOSITO DE EFECTIVO, DEPOSITANTE: YSABEL CHOQUE SIRPA, CONCEPTO: DEVOLUCION DE PASAJE TERRESTRE AL  MINISTERIO DE EDUCACION, CUENTA DE DEPOSITO: CUENTA UNICA DEL TESORO</t>
  </si>
  <si>
    <t>O15492130002</t>
  </si>
  <si>
    <t>00020011103 DEPOSITO DE EFECTIVO, DEPOSITANTE: REG. ""MERCADO"", CONCEPTO: DEVOLUCIÓN IVA, CUENTA DE DEPOSITO: CUENTA UNICA DEL TESORO</t>
  </si>
  <si>
    <t>B15489460002</t>
  </si>
  <si>
    <t>00660012006 DEP.DE CHEQ.AJENOS,RET.DE CAM.,CONCEPTO: DEP POR FALTANTE EN INVENTARIO ALMACEN 2016 DAYLER HABERMAN,DEP.: ORGANO JUDICIAL - DISTRITO COCHABAMBA , PROCEDENCIA: BANCO UNION S.A., CHEQUE: 2921, FECHA DE EMISION:05/10/2017</t>
  </si>
  <si>
    <t>B15489470002</t>
  </si>
  <si>
    <t>00660012006 DEP.DE CHEQ.AJENOS,RET.DE CAM.,CONCEPTO: DEVOLUCION FONDOS EN AVANCE 2015,DEP.: ORGANO JUDICIAL - DISTRITO COCHABAMBA , PROCEDENCIA: BANCO UNION S.A., CHEQUE: 2922, FECHA DE EMISION:05/10/2017</t>
  </si>
  <si>
    <t>O15488960002</t>
  </si>
  <si>
    <t>O15489060002</t>
  </si>
  <si>
    <t>00099021001 DEPOSITO DE EFECTIVO, DEPOSITANTE: MARTHA GUTIERREZ DE MARCA, CONCEPTO: COBRO INDEBIDO POR NUEVAS NUPCIAS, CUENTA DE DEPOSITO: CUENTA UNICA DEL TESORO</t>
  </si>
  <si>
    <t>O15489170002</t>
  </si>
  <si>
    <t>00099021001 DEPOSITO DE EFECTIVO, DEPOSITANTE: ELIZABETH CALVO DE OTTERBURG, CONCEPTO: DOBLE PERCEPCION, CUENTA DE DEPOSITO: CUENTA UNICA DEL TESORO</t>
  </si>
  <si>
    <t>O15489250002</t>
  </si>
  <si>
    <t>00099021001 DEPOSITO DE EFECTIVO, DEPOSITANTE: CARLA VERONICA FERRUFINO RIVERA, CONCEPTO: DEVOLUCION DE HABERES POR DECLARACION EN COMISION DEL MES DE MAYO, CUENTA DE DEPOSITO: CUENTA UNICA DEL TESORO</t>
  </si>
  <si>
    <t>O15489300002</t>
  </si>
  <si>
    <t>00099021001 DEPOSITO DE EFECTIVO, DEPOSITANTE: CARLA VERONICA FERRUFINO RIVERA, CONCEPTO: DEVOLUCION DE HABERES POR DECLARACION EN COMISION DEL MES DE ABRIL, CUENTA DE DEPOSITO: CUENTA UNICA DEL TESORO</t>
  </si>
  <si>
    <t>O15489350002</t>
  </si>
  <si>
    <t>00099021001 DEPOSITO DE EFECTIVO, DEPOSITANTE: CARLA VERONICA FERRUFINO RIVERA, CONCEPTO: DEVOLUCION DE HABERES POR DECLARACION EN COMISION DEL MES DE MARZO, CUENTA DE DEPOSITO: CUENTA UNICA DEL TESORO</t>
  </si>
  <si>
    <t>O15489360002</t>
  </si>
  <si>
    <t>00099021001 DEPOSITO DE EFECTIVO, DEPOSITANTE: CARLA VERONICA FERRUFINO RIVERA, CONCEPTO: DEVOLUCION DE HABERES POR DECLARACION EN COMISION DEL MES DE FEBRERO, CUENTA DE DEPOSITO: CUENTA UNICA DEL TESORO</t>
  </si>
  <si>
    <t>O15489370002</t>
  </si>
  <si>
    <t>00099021001 DEPOSITO DE EFECTIVO, DEPOSITANTE: CARLA VERONICA FERRUFINO RIVERA, CONCEPTO: DEVOLUCION DE HABERES POR DECLARACION EN COMISION DEL MES DE JUNIO, CUENTA DE DEPOSITO: CUENTA UNICA DEL TESORO</t>
  </si>
  <si>
    <t>O15495820002</t>
  </si>
  <si>
    <t>00292012001 DEPOSITO DE EFECTIVO, DEPOSITANTE: JHONNA BETTY CALDERON CARLO, CONCEPTO: DEPÖSITO POR DESCUENTO NO REALIZADO, CUENTA DE DEPOSITO: CUENTA UNICA DEL TESORO</t>
  </si>
  <si>
    <t>O15496140002</t>
  </si>
  <si>
    <t>00212082001 DEPOSITO DE EFECTIVO, DEPOSITANTE: NEULARIO ALTAMIRANO CONDORI, CONCEPTO: DEVOLUCION DE GASTOS OPERATIVOS, CUENTA DE DEPOSITO: CUENTA UNICA DEL TESORO</t>
  </si>
  <si>
    <t>O15496150002</t>
  </si>
  <si>
    <t>00291012002 DEPOSITO DE EFECTIVO, DEPOSITANTE: MARGOT QUELKA HUANCA, CONCEPTO: REP. CREDENCIAL  ABC, CUENTA DE DEPOSITO: CUENTA UNICA DEL TESORO</t>
  </si>
  <si>
    <t>O15496190002</t>
  </si>
  <si>
    <t>00234012001 DEPOSITO DE EFECTIVO, DEPOSITANTE: FREDDY A QUISPE UZCAMAYTA, CONCEPTO: DEVOLUCION AL C31 1143 PARTIDA 34110 COMBUSTIBLE, CUENTA DE DEPOSITO: CUENTA UNICA DEL TESORO</t>
  </si>
  <si>
    <t>O15497790002</t>
  </si>
  <si>
    <t>00592012001 DEPOSITO DE EFECTIVO, DEPOSITANTE: INSTITUTO NACIONAL DE REFORMA AGRARIA, CONCEPTO: ND 44509 (2015) INRA, CUENTA DE DEPOSITO: CUENTA UNICA DEL TESORO</t>
  </si>
  <si>
    <t>O15496300002</t>
  </si>
  <si>
    <t>00378012002 DEPOSITO DE EFECTIVO, DEPOSITANTE: SERVICIO NACIONAL TEXTIL SENATEX, CONCEPTO: DEVOLUCIÓN DE SALDO DEL MES DE SEPTIEMBRE DE 2017 AL C31-424, CUENTA DE DEPOSITO: CUENTA UNICA DEL TESORO</t>
  </si>
  <si>
    <t>O15496310002</t>
  </si>
  <si>
    <t>00378012002 DEPOSITO DE EFECTIVO, DEPOSITANTE: SERVICIO NACIONAL TEXTIL SENATEX, CONCEPTO: DEVOLUCIÓN POR RETENCIÓN IVA DEL MES DE SEPTIEMBRE DE 2017 AL C31-424, CUENTA DE DEPOSITO: CUENTA UNICA DEL TESORO</t>
  </si>
  <si>
    <t>O15496320002</t>
  </si>
  <si>
    <t>00378012002 DEPOSITO DE EFECTIVO, DEPOSITANTE: SERVICIO NACIONAL TEXTIL SENATEX, CONCEPTO: DEVOLUCIÓN POR RETENCIÓN IVA DEL MES DE OCTUBRE DE 2017 AL C31-424, CUENTA DE DEPOSITO: CUENTA UNICA DEL TESORO</t>
  </si>
  <si>
    <t>O15496610002</t>
  </si>
  <si>
    <t>00070011102 DEPOSITO DE EFECTIVO, DEPOSITANTE: MTEPS, CONCEPTO: DEVOLUCION DE VIATICOS C-31 N° 1893, CUENTA DE DEPOSITO: CUENTA UNICA DEL TESORO</t>
  </si>
  <si>
    <t>O15497350002</t>
  </si>
  <si>
    <t>B15494300002</t>
  </si>
  <si>
    <t>00660012002 DEP.DE CHEQ.AJENOS,RET.DE CAM.,CONCEPTO: PAGO EN DEMASIA SUBSIDIO SANTA CRUZ,DEP.: ORGANO JUDICIAL-DAF NACIONAL , PROCEDENCIA: BANCO UNION S.A., CHEQUE: 2209, FECHA DE EMISION:06/10/2017</t>
  </si>
  <si>
    <t>B15494410002</t>
  </si>
  <si>
    <t>00592012001 DEP.DE CHEQ.AJENOS,RET.DE CAM.,CONCEPTO: DEVOLUCION DE PASAJES AEREOS GESTION 2016,DEP.: EMPRESA ESTATAL BOLIVIANA DE TURISMO-BOLTUR , PROCEDENCIA: BANCO UNION S.A., CHEQUE: 7955, FECHA DE EMISION:19/09/2017</t>
  </si>
  <si>
    <t>B15494640002</t>
  </si>
  <si>
    <t>00099021001 DEP.DE CHEQ.AJENOS,RET.DE CAM.,CONCEPTO: PAGO INCAPACIDADES TEMPORALES (REEMBOLSO) MINISTERIO DE ECONOMIA FINANZAS PUBLICAS,DEP.: CAJA NACIONAL DE SALUD , PROCEDENCIA: BANCO UNION S.A., CHEQUE: 14053, FECHA DE EMISION:10/10/2017</t>
  </si>
  <si>
    <t>B15494990002</t>
  </si>
  <si>
    <t>00099021001 DEP.DE CHEQ.AJENOS,RET.DE CAM.,CONCEPTO: VILLCA ESCALANTE REYNALDO,DEP.: BANCO UNIÓN S.A. , PROCEDENCIA: BANCO UNION S.A., CHEQUE: 150640, FECHA DE EMISION:10/10/2017</t>
  </si>
  <si>
    <t>B15495000002</t>
  </si>
  <si>
    <t>00099021001 DEP.DE CHEQ.AJENOS,RET.DE CAM.,CONCEPTO: CARDOZO DELGADO LINDOLFO,DEP.: BANCO UNIÓN S.A. , PROCEDENCIA: BANCO UNION S.A., CHEQUE: 150641, FECHA DE EMISION:10/10/2017</t>
  </si>
  <si>
    <t>B15495100002</t>
  </si>
  <si>
    <t>00046021108 DEP.DE CHEQ.AJENOS,RET.DE CAM.,CONCEPTO: PAGO DE SUELDOS,DEP.: MINISTERIO DE SALUD , PROCEDENCIA: BANCO UNION S.A., CHEQUE: 2705, FECHA DE EMISION:03/10/2017</t>
  </si>
  <si>
    <t>B15495430002</t>
  </si>
  <si>
    <t>00099021001 DEP.DE CHEQ.AJENOS,RET.DE CAM.,CONCEPTO: DEVOLUCIÓN DE COTIZACIÓN EXCESO,DEP.: FUTURO DE BOLIVIA S.A. AFP , PROCEDENCIA: BANCO DE CREDITO DE BOLIVIA S.A., CHEQUE: 50773, FECHA DE EMISION:06/10/2017</t>
  </si>
  <si>
    <t>B15495520002</t>
  </si>
  <si>
    <t>00222018010 DEP.DE CHEQ.AJENOS,RET.DE CAM.,CONCEPTO: REVERSION C-31 1582,DEP.: INIAF GRAN CHACO , PROCEDENCIA: BANCO UNION S.A., CHEQUE: 1807, FECHA DE EMISION:28/09/2017</t>
  </si>
  <si>
    <t>B15495580002</t>
  </si>
  <si>
    <t>00222018015 DEP.DE CHEQ.AJENOS,RET.DE CAM.,CONCEPTO: DEP KOPIA POR TRANSFERENCIA PROYECTO PAPA,DEP.: TESORERIA INIAF , PROCEDENCIA: BANCO UNION S.A., CHEQUE: 1097, FECHA DE EMISION:10/10/2017</t>
  </si>
  <si>
    <t>B15495610002</t>
  </si>
  <si>
    <t>00222018015 DEP.DE CHEQ.AJENOS,RET.DE CAM.,CONCEPTO: DEP DE KOPIA POR TRANSFERENCIA PROYECTO FORRAJES CHACO BOLIVIANO,DEP.: TESORERIA INIAF , PROCEDENCIA: BANCO UNION S.A., CHEQUE: 1098, FECHA DE EMISION:10/10/2017</t>
  </si>
  <si>
    <t>O15493990002</t>
  </si>
  <si>
    <t>00290012001 DEPOSITO DE EFECTIVO, DEPOSITANTE: MARIA DEL CARMEN ARANDA MACHICADO, CONCEPTO: DEVOLUCIÓN DE PASAJE  SUCRE - LA PAZ, CUENTA DE DEPOSITO: CUENTA UNICA DEL TESORO</t>
  </si>
  <si>
    <t>O15494310002</t>
  </si>
  <si>
    <t>00070011102 DEPOSITO DE EFECTIVO, DEPOSITANTE: BORIS EFREN CARDENAS SANJINES, CONCEPTO: DEVOLUCION CURSO CAPACITACION AYMARA-EGPP, CUENTA DE DEPOSITO: CUENTA UNICA DEL TESORO</t>
  </si>
  <si>
    <t>O15494570002</t>
  </si>
  <si>
    <t>00099021001 DEPOSITO DE EFECTIVO, DEPOSITANTE: FORQUEDA SANJINEZ MAGALY DAMIANA, CONCEPTO: DEVOLUCION DEL MONTO QUE NO ESTA CORRECTO POR CONCETO DE HABERES DEL MES DE AGOSTO, CUENTA DE DEPOSITO: CUENTA UNICA DEL TESORO</t>
  </si>
  <si>
    <t>O15494580002</t>
  </si>
  <si>
    <t>00099021001 DEPOSITO DE EFECTIVO, DEPOSITANTE: MIN DE REL EXTERIORES-ALFREDO LANDIVAR QUEVEDO, CONCEPTO: DEVOLUCION SALDO NO EJECUTADO COMISION UNILATERAL A FRONTERA CON BRASIL C31;2319, CUENTA DE DEPOSITO: CUENTA UNICA DEL TESORO</t>
  </si>
  <si>
    <t>O15494620002</t>
  </si>
  <si>
    <t>00234012001 DEPOSITO DE EFECTIVO, DEPOSITANTE: SILVIA VASQUEZ CHOQUE, CONCEPTO: AUDITORIA DE SUMINISTROS EN ALMACENES GESTIÓN 2012, CUENTA DE DEPOSITO: CUENTA UNICA DEL TESORO</t>
  </si>
  <si>
    <t>O15494730002</t>
  </si>
  <si>
    <t>00099021001 DEPOSITO DE EFECTIVO, DEPOSITANTE: OTILIA H. CONDORI CUNO, CONCEPTO: IMPORTE POR COBRO INBEBIDO DE LOLA  CUNO CANAZA (Q.E.P.D.), CUENTA DE DEPOSITO: CUENTA UNICA DEL TESORO</t>
  </si>
  <si>
    <t>O15494790002</t>
  </si>
  <si>
    <t>00591012001 DEPOSITO DE EFECTIVO, DEPOSITANTE: GABRIEL ULO ARTEAGA, CONCEPTO: PAGO DE AGUA ENERO 2016 A  ABRIL 2017, CUENTA DE DEPOSITO: CUENTA UNICA DEL TESORO</t>
  </si>
  <si>
    <t>O15494820002</t>
  </si>
  <si>
    <t>00591012001 DEPOSITO DE EFECTIVO, DEPOSITANTE: GABRIEL ULO ARTEAGA, CONCEPTO: PAGO DE LUZ HASTA ABRIL DE 2017, CUENTA DE DEPOSITO: CUENTA UNICA DEL TESORO</t>
  </si>
  <si>
    <t>O15495010002</t>
  </si>
  <si>
    <t>00585012002 DEPOSITO DE EFECTIVO, DEPOSITANTE: GEORGINA ORELLANA -AGENCIA BOLIVIANA ESPACIAL, CONCEPTO: DEVOLUCION LLAMADAS TELEFONICAS, CUENTA DE DEPOSITO: CUENTA UNICA DEL TESORO</t>
  </si>
  <si>
    <t>O15501030002</t>
  </si>
  <si>
    <t>00099021001 DEPOSITO DE EFECTIVO, DEPOSITANTE: CRISTIAN FLORES MERCADO, CONCEPTO: DEVOLUCION DE VIATICOS, CUENTA DE DEPOSITO: CUENTA UNICA DEL TESORO</t>
  </si>
  <si>
    <t>O15501110002</t>
  </si>
  <si>
    <t>00070011102 DEPOSITO DE EFECTIVO, DEPOSITANTE: JHON PAUL NUÑEZ BELLOT - MTEPS, CONCEPTO: DEVOLUCIÓN DE VIÁTICOS POR CANCELACIÓN DE TALLER, CUENTA DE DEPOSITO: CUENTA UNICA DEL TESORO</t>
  </si>
  <si>
    <t>O15500190002</t>
  </si>
  <si>
    <t>00046031102 DEPOSITO DE EFECTIVO, DEPOSITANTE: DANIEL SALVADOR SALAS BACCI, CONCEPTO: DEVOLUCION DE PAGOS EN EXCESO REFRIGERIO ENERO A JUNIO, CUENTA DE DEPOSITO: CUENTA UNICA DEL TESORO</t>
  </si>
  <si>
    <t>O15500510002</t>
  </si>
  <si>
    <t>00342012001 DEPOSITO DE EFECTIVO, DEPOSITANTE: AEVIVIENDA, CONCEPTO: DEVOLUCIÓN DE PASAJES - CAMBIO DE ITINERARIO - GESTIÓN 2015, CUENTA DE DEPOSITO: CUENTA UNICA DEL TESORO</t>
  </si>
  <si>
    <t>O15501880002</t>
  </si>
  <si>
    <t>00099021001 DEPOSITO DE EFECTIVO, DEPOSITANTE: EJERCITO DE BOLIVIA, CONCEPTO: REVERSIÓN POR CONCEPTO DE TELEFONIA AGO/17, CUENTA DE DEPOSITO: CUENTA UNICA DEL TESORO</t>
  </si>
  <si>
    <t>O15501930002</t>
  </si>
  <si>
    <t>00046024204 DEPOSITO DE EFECTIVO, DEPOSITANTE: HENRY R. TARQUI PEREZ (MINISTERIO DE SALUD), CONCEPTO: DEVOLUCIÓN DE SALDO NO EJECUTADO ""DESADUANIZACIÓN DE MEDICAMENTO LEISHMANIASIS"", CUENTA DE DEPOSITO: CUENTA UNICA DEL TESORO</t>
  </si>
  <si>
    <t>O15501960002</t>
  </si>
  <si>
    <t>00212082001 DEPOSITO DE EFECTIVO, DEPOSITANTE: JOHANNA TERESA ALVAREZ NAVA, CONCEPTO: DEVOLUCIÓN DE GASTOS OPERATIVOS, CUENTA DE DEPOSITO: CUENTA UNICA DEL TESORO</t>
  </si>
  <si>
    <t>O15502070002</t>
  </si>
  <si>
    <t>00016011101 DEPOSITO DE EFECTIVO, DEPOSITANTE: LUCY MONASTERIOS QUISPE, CONCEPTO: DEVOLUCION POR CARGO DE CUENTA DOCUMENTADA ASIGNADO, CUENTA DE DEPOSITO: CUENTA UNICA DEL TESORO</t>
  </si>
  <si>
    <t>O15502140002</t>
  </si>
  <si>
    <t>00212082001 DEPOSITO DE EFECTIVO, DEPOSITANTE: JOSE SAAVEDRA CASTRO, CONCEPTO: DEVOLUCION GASTOS OPERATIVOS (GASOLINA), CUENTA DE DEPOSITO: CUENTA UNICA DEL TESORO</t>
  </si>
  <si>
    <t>O15501130002</t>
  </si>
  <si>
    <t>00099021001 DEPOSITO DE EFECTIVO, DEPOSITANTE: HILARION COPA CRUZ - MAGISTERIO, CONCEPTO: DEVOLUCIÓN POR COBRO INDEBIDO, CUENTA DE DEPOSITO: CUENTA UNICA DEL TESORO</t>
  </si>
  <si>
    <t>O15501500002</t>
  </si>
  <si>
    <t>00099021001 DEPOSITO DE EFECTIVO, DEPOSITANTE: CATALINA MARIA MAMANI CALLE CI 4763764 LP, CONCEPTO: DEVOLUCION POR PERCEPCION INDEBIDA DE LOS MESES ABRIL-MAYO-JUNIO 2017, CUENTA DE DEPOSITO: CUENTA UNICA DEL TESORO</t>
  </si>
  <si>
    <t>O15501520002</t>
  </si>
  <si>
    <t>00099021001 DEPOSITO DE EFECTIVO, DEPOSITANTE: GERMAN AROJA CHOQUE CI 4076883 OR, CONCEPTO: DEVOLUCION POR PERCEPCION INDEBIDA DE LOS MESES ABRIL-MAYO-JUNIO 2017, CUENTA DE DEPOSITO: CUENTA UNICA DEL TESORO</t>
  </si>
  <si>
    <t>O15501780002</t>
  </si>
  <si>
    <t>00099021001 DEPOSITO DE EFECTIVO, DEPOSITANTE: ASFI - GELGAR OLMOS, CONCEPTO: DEVOLUCIÓN FONDOS POR ASIGNACIÓN DE VIÁTICOS, CUENTA DE DEPOSITO: CUENTA UNICA DEL TESORO</t>
  </si>
  <si>
    <t>O15501790002</t>
  </si>
  <si>
    <t>00099021001 DEPOSITO DE EFECTIVO, DEPOSITANTE: ASFI: VICTOR HUGO MONROY ARIAS, CONCEPTO: DEVOLUCIÓN FONDOS POR ASIGNACIÓN DE PASAJES, CUENTA DE DEPOSITO: CUENTA UNICA DEL TESORO</t>
  </si>
  <si>
    <t>B15500040002</t>
  </si>
  <si>
    <t>00099021001 DEP.DE CHEQ.AJENOS,RET.DE CAM.,CONCEPTO: GALARZA MENDEZ JOSUE,DEP.: BANCO UNION S.A. , PROCEDENCIA: BANCO UNION S.A., CHEQUE: 150643, FECHA DE EMISION:11/10/2017</t>
  </si>
  <si>
    <t>B15500050002</t>
  </si>
  <si>
    <t>00099021001 DEP.DE CHEQ.AJENOS,RET.DE CAM.,CONCEPTO: NICASIO BAPTISTA JULIAN,DEP.: BANCO UNION S.A. , PROCEDENCIA: BANCO UNION S.A., CHEQUE: 150642, FECHA DE EMISION:11/10/2017</t>
  </si>
  <si>
    <t>B15500440002</t>
  </si>
  <si>
    <t>00070011102 DEP.DE CHEQ.AJENOS,RET.DE CAM.,CONCEPTO: DEVOLUCIÓN DE CARGO A RENDIR POR MANTENIMIENTO Y REPARACIÓN DE CAJA DE LA CAMIONETA C-31 N°1667,DEP.: MTEPS , PROCEDENCIA: BANCO UNION S.A., CHEQUE: 8422, FECHA DE EMISION:09/10/2017</t>
  </si>
  <si>
    <t>B15500450002</t>
  </si>
  <si>
    <t>00070011102 DEP.DE CHEQ.AJENOS,RET.DE CAM.,CONCEPTO: DEVOLUCIÓN DE PASAJES Y VIÁTICOS C-31 N°2139,DEP.: METPS , PROCEDENCIA: BANCO UNION S.A., CHEQUE: 8420, FECHA DE EMISION:09/10/2017</t>
  </si>
  <si>
    <t>B15500460002</t>
  </si>
  <si>
    <t>00070011102 DEP.DE CHEQ.AJENOS,RET.DE CAM.,CONCEPTO: DEVOLUCIÓN DE SALDO DE CARGO A RENDIR POR COMBUSTIBLE C-31 N°854.8,DEP.: MTEPS , PROCEDENCIA: BANCO UNION S.A., CHEQUE: 8421, FECHA DE EMISION:09/10/2017</t>
  </si>
  <si>
    <t>B15500490002</t>
  </si>
  <si>
    <t>00070011102 DEP.DE CHEQ.AJENOS,RET.DE CAM.,CONCEPTO: DEVOLUCIÓN DE SALDO DE CAJA CHICA JRF-RIBERALTA C-31 N°1053.13,DEP.: MTEPS , PROCEDENCIA: BANCO UNION S.A., CHEQUE: 8423, FECHA DE EMISION:09/10/2017</t>
  </si>
  <si>
    <t>B15499790002</t>
  </si>
  <si>
    <t>00660132001 DEP.DE CHEQ.AJENOS,RET.DE CAM.,CONCEPTO: CUENTAS POR COBRAR GESTION 2012,DEP.: ORGANO JUDICIAL - DISTRITO BENI , PROCEDENCIA: BANCO UNION S.A., CHEQUE: 710, FECHA DE EMISION:09/10/2017</t>
  </si>
  <si>
    <t>O15505660002</t>
  </si>
  <si>
    <t>00099021001 DEPOSITO DE EFECTIVO, DEPOSITANTE: IRENE BALLADARES VELASQUEZ, CONCEPTO: PAGO AL SENASIR (COACTIVO SOCIAL), CUENTA DE DEPOSITO: CUENTA UNICA DEL TESORO</t>
  </si>
  <si>
    <t>O15505500002</t>
  </si>
  <si>
    <t>00099021001 DEPOSITO DE EFECTIVO, DEPOSITANTE: VICENTE MONTECINOS DIAZ, CONCEPTO: DEVOLUCION DE GASTOS DE PASAJES, CUENTA DE DEPOSITO: CUENTA UNICA DEL TESORO</t>
  </si>
  <si>
    <t>O15505770002</t>
  </si>
  <si>
    <t>00041041102 DEPOSITO DE EFECTIVO, DEPOSITANTE: DIEGO ALBERTO LEDO PELAEZ, CONCEPTO: DEVOLUCION DE FONDOS EN AVANCE PARA LA IMPRESION DE CERTIFICADOS, CUENTA DE DEPOSITO: CUENTA UNICA DEL TESORO</t>
  </si>
  <si>
    <t>O15505790002</t>
  </si>
  <si>
    <t>00099021001 DEPOSITO DE EFECTIVO, DEPOSITANTE: ALBERTO ROJAS - ASFI, CONCEPTO: DEVOLUCION DE FONDOS POR ASIGNACION DE PASAJES TERRESTRES, CUENTA DE DEPOSITO: CUENTA UNICA DEL TESORO</t>
  </si>
  <si>
    <t>O15504870002</t>
  </si>
  <si>
    <t>00373024105 DEPOSITO DE EFECTIVO, DEPOSITANTE: CAFE RIO MERCEDES CARANAVI, CONCEPTO: DEVOLUCIÓN DE INTERESES DEL PROYECTO CAFE RIOS MERCEDES LA PAZ, CUENTA DE DEPOSITO: CUENTA UNICA DEL TESORO</t>
  </si>
  <si>
    <t>O15504880002</t>
  </si>
  <si>
    <t>00373024105 DEPOSITO DE EFECTIVO, DEPOSITANTE: CAFE RIO MERCEDES CARANAVI, CONCEPTO: DEVOLUCIÓN DE SALDOS PROYECTO CAFE RIO MERCEDES LA PAZ, CUENTA DE DEPOSITO: CUENTA UNICA DEL TESORO</t>
  </si>
  <si>
    <t>O15504950002</t>
  </si>
  <si>
    <t>00099021001 DEPOSITO DE EFECTIVO, DEPOSITANTE: HERNAN SOLIZ LOZA, CONCEPTO: DEVOLUCION, CUENTA DE DEPOSITO: CUENTA UNICA DEL TESORO</t>
  </si>
  <si>
    <t>O15504980002</t>
  </si>
  <si>
    <t>00253014307 DEPOSITO DE EFECTIVO, DEPOSITANTE: TERESA COAQUIRA, CONCEPTO: DEV POR CONSUMO DE AGUA POTABLE AMBIENTE NO UTILIZADO POR EMAGUA CORRESP AL MES DE JULIO DE 2017, CUENTA DE DEPOSITO: CUENTA UNICA DEL TESORO</t>
  </si>
  <si>
    <t>O15505080002</t>
  </si>
  <si>
    <t>00253014307 DEPOSITO DE EFECTIVO, DEPOSITANTE: GASTON POPPE, CONCEPTO: DEVOLUCIÓN POR EXCEDENTE TELEFONIA MOVIL CORPORATIVO CORRESPONDIENTE MAYO 2017, CUENTA DE DEPOSITO: CUENTA UNICA DEL TESORO</t>
  </si>
  <si>
    <t>O15506850002</t>
  </si>
  <si>
    <t>00099021001 DEPOSITO DE EFECTIVO, DEPOSITANTE: DIEGO ANDRES MOLINA HORTA, CONCEPTO: DEVOLUCION DE RECURSOS PARA CUBRIR GASTOS DEL SR ALAN VAUGHAN LOWE, CUENTA DE DEPOSITO: CUENTA UNICA DEL TESORO</t>
  </si>
  <si>
    <t>O15506900002</t>
  </si>
  <si>
    <t>00099021001 DEPOSITO DE EFECTIVO, DEPOSITANTE: DIEGO ANDRES MOLINA HORTA, CONCEPTO: DEVOLUCION DE RECURSOS PARA CUBRIR GASTOS DE LA SRA MONIQUE CHEMILLIER, CUENTA DE DEPOSITO: CUENTA UNICA DEL TESORO</t>
  </si>
  <si>
    <t>O15506920002</t>
  </si>
  <si>
    <t>00099021001 DEPOSITO DE EFECTIVO, DEPOSITANTE: DIEGO ANDRES MOLINA HORTA, CONCEPTO: DEVOLUCION DE RECURSOS PARA CUBRIR GASTOS DEL SR MOHAMMED BEDJAOUI, CUENTA DE DEPOSITO: CUENTA UNICA DEL TESORO</t>
  </si>
  <si>
    <t>O15506940002</t>
  </si>
  <si>
    <t>00099021001 DEPOSITO DE EFECTIVO, DEPOSITANTE: DIEGO ANDRES MOLINA HORTA, CONCEPTO: DEVOLUCION DE RECURSOS PARA CUBRIR GASTOS DEL SR MATHIAS FORTEAU, CUENTA DE DEPOSITO: CUENTA UNICA DEL TESORO</t>
  </si>
  <si>
    <t>O15506950002</t>
  </si>
  <si>
    <t>00099021001 DEPOSITO DE EFECTIVO, DEPOSITANTE: DIEGO ANDRES MOLINA HORTA, CONCEPTO: DEVOLUCION DE RECURSOS PARA CUBRIR GASTOS DEL SR PAYAM AKHAVAN, CUENTA DE DEPOSITO: CUENTA UNICA DEL TESORO</t>
  </si>
  <si>
    <t>O15506990002</t>
  </si>
  <si>
    <t>00099021001 DEPOSITO DE EFECTIVO, DEPOSITANTE: DIEGO ANDRES MOLINA HORTA, CONCEPTO: DEVOLUCION DE RECURSOS PARA CUBRIR GASTOS DEL SR ANTONIO REMIRO BROTONS, CUENTA DE DEPOSITO: CUENTA UNICA DEL TESORO</t>
  </si>
  <si>
    <t>O15507060002</t>
  </si>
  <si>
    <t>00099021001 DEPOSITO DE EFECTIVO, DEPOSITANTE: DIEGO ANDRES MOLINA HORTA, CONCEPTO: DEVOLUCION DE RECURSOS PARA CUBRIR GASTOS DE LA SRA SOFIE VAN RENTERGHEM, CUENTA DE DEPOSITO: CUENTA UNICA DEL TESORO</t>
  </si>
  <si>
    <t>O15507080002</t>
  </si>
  <si>
    <t>00099021001 DEPOSITO DE EFECTIVO, DEPOSITANTE: DIEGO ANDRES MOLINA HORTA, CONCEPTO: DEVOLUCION DE RECURSOS PARA CUBRIR GASTOS DEL SR FRANCESCO SINDICO, CUENTA DE DEPOSITO: CUENTA UNICA DEL TESORO</t>
  </si>
  <si>
    <t>O15505830002</t>
  </si>
  <si>
    <t>00099021001 DEPOSITO DE EFECTIVO, DEPOSITANTE: RAUL ANTONIO MENDOZA ORDOÑEZ, CONCEPTO: DEVOLUCION DE SALARIOS EXEDENTARIOS, CUENTA DE DEPOSITO: CUENTA UNICA DEL TESORO</t>
  </si>
  <si>
    <t>O15506220002</t>
  </si>
  <si>
    <t>00099021001 DEPOSITO DE EFECTIVO, DEPOSITANTE: SRA. MIROSLAVA VIERKA CASTELLON G. CI:2640617 LP, CONCEPTO: DEVOLUCIÓN DE PAGO BONO DE ANTIGUEDAD SRA. CASTELLON, CUENTA DE DEPOSITO: CUENTA UNICA DEL TESORO</t>
  </si>
  <si>
    <t>B15504990002</t>
  </si>
  <si>
    <t>00046024204 DEP.DE CHEQ.AJENOS,RET.DE CAM.,CONCEPTO: REVERSION MINISTERIO DE SALUD 2011,DEP.: SEDES LA PAZ ACT - 1711 C-31 - 05079 , PROCEDENCIA: BANCO UNION S.A., CHEQUE: 1758, FECHA DE EMISION:11/10/2017</t>
  </si>
  <si>
    <t>B15505040002</t>
  </si>
  <si>
    <t>00046024204 DEP.DE CHEQ.AJENOS,RET.DE CAM.,CONCEPTO: REVERSION MINISTERIO DE SALUD 2011,DEP.: SEDES LA PAZ ACT - 1711 C-31 - 05079 , PROCEDENCIA: BANCO UNION S.A., CHEQUE: 1756, FECHA DE EMISION:11/10/2017</t>
  </si>
  <si>
    <t>B15505060002</t>
  </si>
  <si>
    <t>00099021001 DEP.DE CHEQ.AJENOS,RET.DE CAM.,CONCEPTO: FRACCION COMPLEMENTARIA MENSUAL,DEP.: FUTURO DE BOLIVIA S.A. AFP , PROCEDENCIA: BANCO DE CREDITO DE BOLIVIA S.A., CHEQUE: 50901, FECHA DE EMISION:12/10/2017</t>
  </si>
  <si>
    <t>B15505130002</t>
  </si>
  <si>
    <t>00099021001 DEP.DE CHEQ.AJENOS,RET.DE CAM.,CONCEPTO: COMPENSACION MENSUAL DE COTIZACIONES,DEP.: FUTURO DE BOLIVIA S.A. AFP , PROCEDENCIA: BANCO DE CREDITO DE BOLIVIA S.A., CHEQUE: 50900, FECHA DE EMISION:12/10/2017</t>
  </si>
  <si>
    <t>B15503680002</t>
  </si>
  <si>
    <t>00099021001 DEP.DE CHEQ.AJENOS,RET.DE CAM.,CONCEPTO: DE ACUERDO AL ARTICULO 6 DEL D.S. N°2899 DEP. PARA SUBSIDIO JUANCITO PINTO,DEP.: TRANSPORTES AEREOS BOLIVIANOS , PROCEDENCIA: BANCO UNION S.A., CHEQUE: 6185, FECHA DE EMISION:06/10/2017</t>
  </si>
  <si>
    <t>B15504190002</t>
  </si>
  <si>
    <t>00010011101 DEP.DE CHEQ.AJENOS,RET.DE CAM.,CONCEPTO: REEMBOLSO DE SUBSIDIO DE INCAPACIDAD TEMPORAL JULIO 2017,DEP.: CAJA BANCARIA ESTATAL DE SALUD , PROCEDENCIA: BANCO UNION S.A., CHEQUE: 24170, FECHA DE EMISION:19/09/2017</t>
  </si>
  <si>
    <t>B15505340002</t>
  </si>
  <si>
    <t>00670012002 DEP.DE CHEQ.AJENOS,RET.DE CAM.,CONCEPTO: DEVOLUCION DE RETENCIONES GESTIONES ANTERIORES,DEP.: ORGANO ELECTORAL PLURINACIONAL , PROCEDENCIA: BANCO UNION S.A., CHEQUE: 10081, FECHA DE EMISION:04/10/2017</t>
  </si>
  <si>
    <t>B15505370002</t>
  </si>
  <si>
    <t>00670012002 DEP.DE CHEQ.AJENOS,RET.DE CAM.,CONCEPTO: DEVOLUCION PASAJES Y VIATICOS GESTIONES ANTERIORES,DEP.: ORGANO ELECTORAL PLURINACIONAL , PROCEDENCIA: BANCO UNION S.A., CHEQUE: 10080, FECHA DE EMISION:04/10/2017</t>
  </si>
  <si>
    <t>O15510120002</t>
  </si>
  <si>
    <t>00099021001 DEPOSITO DE EFECTIVO, DEPOSITANTE: ASFI - VALDIVIA LENNY, CONCEPTO: DEVOLUCION FONDOS POR ASIGNACION DE VIATICOS, CUENTA DE DEPOSITO: CUENTA UNICA DEL TESORO</t>
  </si>
  <si>
    <t>O15510130002</t>
  </si>
  <si>
    <t>00099021001 DEPOSITO DE EFECTIVO, DEPOSITANTE: ASFI - CHOQUE CARLOS, CONCEPTO: DEVOLUCION FONDOS POR TASA AEROPUERTO, CUENTA DE DEPOSITO: CUENTA UNICA DEL TESORO</t>
  </si>
  <si>
    <t>O15510160002</t>
  </si>
  <si>
    <t>00099021001 DEPOSITO DE EFECTIVO, DEPOSITANTE: ASFI - GONZALES OMAR, CONCEPTO: DEVOLUCION FONDOS POR TASA AEROPUERTO, CUENTA DE DEPOSITO: CUENTA UNICA DEL TESORO</t>
  </si>
  <si>
    <t>O15510170002</t>
  </si>
  <si>
    <t>00099021001 DEPOSITO DE EFECTIVO, DEPOSITANTE: ASFI - MONZON JUAN, CONCEPTO: DEVOLUCION FONDOS POR TASA AEROPUERTO, CUENTA DE DEPOSITO: CUENTA UNICA DEL TESORO</t>
  </si>
  <si>
    <t>O15510200002</t>
  </si>
  <si>
    <t>00099021001 DEPOSITO DE EFECTIVO, DEPOSITANTE: ASFI - MORALES VERONICA, CONCEPTO: DEVOLUCION FONDOS  TASA AEROPUERTO, CUENTA DE DEPOSITO: CUENTA UNICA DEL TESORO</t>
  </si>
  <si>
    <t>O15510350002</t>
  </si>
  <si>
    <t>00574012002 DEPOSITO DE EFECTIVO, DEPOSITANTE: LACTEOSBOL-JOSE ANTONIO BORDA AGUILERA, CONCEPTO: POR DEVOLUCION DE VIATICOS, CUENTA DE DEPOSITO: CUENTA UNICA DEL TESORO</t>
  </si>
  <si>
    <t>O15509990002</t>
  </si>
  <si>
    <t>00047081101 DEPOSITO DE EFECTIVO, DEPOSITANTE: IGNACIO JARE YACA  C.I.  1734134, CONCEPTO: DEVOLUCION ANTICIPO REFRIGERIO, CUENTA DE DEPOSITO: CUENTA UNICA DEL TESORO</t>
  </si>
  <si>
    <t>O15509810002</t>
  </si>
  <si>
    <t>O15509770002</t>
  </si>
  <si>
    <t>00591012001 DEPOSITO DE EFECTIVO, DEPOSITANTE: TANIA PAOLA ULO COSTAS, CONCEPTO: PAGO POR SERVICIO ELECTRICO, CUENTA DE DEPOSITO: CUENTA UNICA DEL TESORO</t>
  </si>
  <si>
    <t>O15509150002</t>
  </si>
  <si>
    <t>00099021001 DEPOSITO DE EFECTIVO, DEPOSITANTE: REGUERIN MALDONADO EVELIN ROSARIO, CONCEPTO: REVERSION DE BOLETA DE HABER MENSUAL, CUENTA DE DEPOSITO: CUENTA UNICA DEL TESORO</t>
  </si>
  <si>
    <t>O15508730002</t>
  </si>
  <si>
    <t>00099021001 DEPOSITO DE EFECTIVO, DEPOSITANTE: RENE ALEJO PUCHO - MINISTERIO DE LA PRESIDENCIA, CONCEPTO: GASTO DE COMBUSTIBLE, CUENTA DE DEPOSITO: CUENTA UNICA DEL TESORO</t>
  </si>
  <si>
    <t>O15512010002</t>
  </si>
  <si>
    <t>00212082001 DEPOSITO DE EFECTIVO, DEPOSITANTE: DARWIN SANTIAGO PALOMINO LOPEZ, CONCEPTO: DEVOLUCION DE GASTOS OPERATIVOS, CUENTA DE DEPOSITO: CUENTA UNICA DEL TESORO</t>
  </si>
  <si>
    <t>O15511370002</t>
  </si>
  <si>
    <t>00212082001 DEPOSITO DE EFECTIVO, DEPOSITANTE: IVAN FRANCISCO FUENTES FABIANI, CONCEPTO: DEVOLUCION PARA EL PAGO DE IMPUESTOS DE VIATICOS, CUENTA DE DEPOSITO: CUENTA UNICA DEL TESORO</t>
  </si>
  <si>
    <t>O15511340002</t>
  </si>
  <si>
    <t>00047081103 DEPOSITO DE EFECTIVO, DEPOSITANTE: RUTH MERY CORCUY RUA, CONCEPTO: DEVOLUCIÓN - MANIPULEO DUI, CUENTA DE DEPOSITO: CUENTA UNICA DEL TESORO</t>
  </si>
  <si>
    <t>O15511310002</t>
  </si>
  <si>
    <t>00047081101 DEPOSITO DE EFECTIVO, DEPOSITANTE: RUTH MERY CORCUY RUA, CONCEPTO: DEVOLUCIÓN - COMISIONES BANCARIAS, CUENTA DE DEPOSITO: CUENTA UNICA DEL TESORO</t>
  </si>
  <si>
    <t>O15511300002</t>
  </si>
  <si>
    <t>00047081101 DEPOSITO DE EFECTIVO, DEPOSITANTE: RUTH MERY CORCUY RUA, CONCEPTO: DEVOLUCIÓN - FLETES ALMACENAMIENTO, CUENTA DE DEPOSITO: CUENTA UNICA DEL TESORO</t>
  </si>
  <si>
    <t>O15510720002</t>
  </si>
  <si>
    <t>00099021001 DEPOSITO DE EFECTIVO, DEPOSITANTE: AURELIO CHURA FERNANDEZ, CONCEPTO: REPOSICION DE RECURSOS POR MULTAS PAGADAS AL S.I.N, CUENTA DE DEPOSITO: CUENTA UNICA DEL TESORO</t>
  </si>
  <si>
    <t>O15511100002</t>
  </si>
  <si>
    <t>00046031102 DEPOSITO DE EFECTIVO, DEPOSITANTE: GUALBERTO LIMACHE ORMACHEA, CONCEPTO: DEVOLUCIÓN REFRIGERIO, CUENTA DE DEPOSITO: CUENTA UNICA DEL TESORO</t>
  </si>
  <si>
    <t>O15511160002</t>
  </si>
  <si>
    <t>00086018043 DEPOSITO DE EFECTIVO, DEPOSITANTE: MMAYA-ALCIDES GROVER APAZA MONASTERIOS, CONCEPTO: DEVOLUCION DE FONDOS EN AVANCE, CUENTA DE DEPOSITO: CUENTA UNICA DEL TESORO</t>
  </si>
  <si>
    <t>O15511170002</t>
  </si>
  <si>
    <t>O15511190002</t>
  </si>
  <si>
    <t>O15511210002</t>
  </si>
  <si>
    <t>O15511230002</t>
  </si>
  <si>
    <t>O15511290002</t>
  </si>
  <si>
    <t>00047081103 DEPOSITO DE EFECTIVO, DEPOSITANTE: RUTH MERY CORCUY RUA, CONCEPTO: DEVOLUCIÓN - DETERMINACIÓN DE QUINOLONAS - TEJIDO ANIMAL, CUENTA DE DEPOSITO: CUENTA UNICA DEL TESORO</t>
  </si>
  <si>
    <t>B15509660002</t>
  </si>
  <si>
    <t>00576012002 DEP.DE CHEQ.AJENOS,RET.DE CAM.,CONCEPTO: PAGO INCAPACIDAD TEMPORAL PERSONAL CARTONBOL SEDEM CORRESP MESES JUN A DIC 2016 Y ENERO A JUN 2017,DEP.: CAJA DE SALUD DE CAMINOS Y RA</t>
  </si>
  <si>
    <t>B15509610002</t>
  </si>
  <si>
    <t>00099021001 DEP.DE CHEQ.AJENOS,RET.DE CAM.,CONCEPTO: PAGO INCAPACIDAD TEMPORAL DEL PERSONAL ABC CORRESPONDIENTE MES  DE AGOSTO 2017,DEP.: CAJA DE SALUD DE CAMINOS Y RA , PROCEDENCIA: BANCO UNION S.A., CHEQUE: 8314, FECHA DE EMISION:27/09/2017</t>
  </si>
  <si>
    <t>B15509590002</t>
  </si>
  <si>
    <t>00582012001 DEP.DE CHEQ.AJENOS,RET.DE CAM.,CONCEPTO: PAGO INCAPACIDAD TEMPORAL DEL PERSONAL EBA-SEDEM CORRESPONDIENTE MES  AGOSTO A DICIEMBRE 2017,DEP.: CAJA DE SALUD  DE CAMINOS Y RA</t>
  </si>
  <si>
    <t>B15509560002</t>
  </si>
  <si>
    <t>00099021001 DEP.DE CHEQ.AJENOS,RET.DE CAM.,CONCEPTO: PAGO INCAPACIDAD TEMPORAL DEL PERSONAL SEGIP CORRESPONDIENTE MES  JUNIO 2017,DEP.: CAJA DE SALUD DE CAMINOS Y RA , PROCEDENCIA: BANCO UNION S.A., CHEQUE: 8338, FECHA DE EMISION:03/10/2017</t>
  </si>
  <si>
    <t>B15509500002</t>
  </si>
  <si>
    <t>00099021001 DEP.DE CHEQ.AJENOS,RET.DE CAM.,CONCEPTO: PAGO INCAPACIDAD TEMPORAL DEL PERSONAL SEGIP CORRESPONDIENTE MES  JULIO 2017,DEP.: CAJA DE SALUD DE CAMINOS Y RA , PROCEDENCIA: BANCO UNION S.A., CHEQUE: 8336, FECHA DE EMISION:03/10/2017</t>
  </si>
  <si>
    <t>B15509450002</t>
  </si>
  <si>
    <t>00099021001 DEP.DE CHEQ.AJENOS,RET.DE CAM.,CONCEPTO: PAGO INCAPACIDAD TEMPORAL DEL PERSONAL SEGIP CORRESPONDIENTE MES  AGOSTO 2017,DEP.: CAJA DE SALUD DE CAMINOS Y RA , PROCEDENCIA: BANCO UNION S.A., CHEQUE: 8346, FECHA DE EMISION:03/10/2017</t>
  </si>
  <si>
    <t>B15509440002</t>
  </si>
  <si>
    <t>00099021001 DEP.DE CHEQ.AJENOS,RET.DE CAM.,CONCEPTO: PAGO INCAPACIDAD TEMPORAL DEL PERSONAL SEGIP CORRESPONDIENTE MES  MAYO 2017,DEP.: CAJA DE SALUD DE CAMINOS Y RA , PROCEDENCIA: BANCO UNION S.A., CHEQUE: 8373, FECHA DE EMISION:10/10/2017</t>
  </si>
  <si>
    <t>B15509390002</t>
  </si>
  <si>
    <t>00292012001 DEP.DE CHEQ.AJENOS,RET.DE CAM.,CONCEPTO: PAGO INCAPACIDAD TEMPORAL DEL PERSONAL VIAS BOLIVIA CORRESPONDIENTE MES JULIO 2017,DEP.: CAJA DE SALUD DE CAMINOS Y RA , PROCEDENCIA: BANCO UNION S.A., CHEQUE: 8366, FECHA DE EMISION:09/10/2017</t>
  </si>
  <si>
    <t>B15508490002</t>
  </si>
  <si>
    <t>00099021001 DEP.DE CHEQ.AJENOS,RET.DE CAM.,CONCEPTO: DEVOLUCION DE CC NO COBRADO JUNIO 2017,DEP.: LA VITALICIA SEGUROS Y REASEGUROS DE VIDA  S.A. , PROCEDENCIA: BANCO BISA S.A., CHEQUE: 41666, FECHA DE EMISION:11/10/2017</t>
  </si>
  <si>
    <t>B15508630002</t>
  </si>
  <si>
    <t>00347012001 DEP.DE CHEQ.AJENOS,RET.DE CAM.,CONCEPTO: DEVOLUCIÓN DE APORTES POR BAJAS MEDICAS,DEP.: CAJA BANCARIA ESTATAL DE SALUD , PROCEDENCIA: BANCO UNION S.A., CHEQUE: 24172, FECHA DE EMISION:19/09/2017</t>
  </si>
  <si>
    <t>B15508680002</t>
  </si>
  <si>
    <t>00099021001 DEP.DE CHEQ.AJENOS,RET.DE CAM.,CONCEPTO: POR CONCEPTO DE SUBSIDIO DE ENFERMEDAD DE LA EMPRESA,DEP.: CAJA DE SALUD DE LA BANCA PRIVADA , PROCEDENCIA: BANCO NACIONAL DE BOLIVIA S.A., CHEQUE: 934878, FECHA DE EMISION:27/09/2017</t>
  </si>
  <si>
    <t>B15509360002</t>
  </si>
  <si>
    <t>00292012001 DEP.DE CHEQ.AJENOS,RET.DE CAM.,CONCEPTO: PAGO INCAPACIDAD TEMPORAL DEL PERSONAL VIAS BOLIVIA CORRESPONDIENTE MES AGOSTO 2017,DEP.: CAJA DE SALUD DE CAMINOS Y RA , PROCEDENCIA: BANCO UNION S.A., CHEQUE: 8350, FECHA DE EMISION:05/10/2017</t>
  </si>
  <si>
    <t>O15515620002</t>
  </si>
  <si>
    <t>00070037001 DEPOSITO DE EFECTIVO, DEPOSITANTE: YOVANA CARLA RAMOS ARRATIA, CONCEPTO: DEVOLUCIÓN DE REFRIGERIO JUNIO 2017, CUENTA DE DEPOSITO: CUENTA UNICA DEL TESORO</t>
  </si>
  <si>
    <t>O15515690002</t>
  </si>
  <si>
    <t>00030018010 DEPOSITO DE EFECTIVO, DEPOSITANTE: JUAN CARLOS ALURRALDE HERNAIZ, CONCEPTO: DEVOLUCIÓN DE SALDO POR REFRIGERIO, CUENTA DE DEPOSITO: CUENTA UNICA DEL TESORO</t>
  </si>
  <si>
    <t>O15516040002</t>
  </si>
  <si>
    <t>00099021001 DEPOSITO DE EFECTIVO, DEPOSITANTE: MARIO CRISTIAN NAVIA DORIA MEDINA, CONCEPTO: HABERES POR DOCENCIA, CUENTA DE DEPOSITO: CUENTA UNICA DEL TESORO</t>
  </si>
  <si>
    <t>O15516120002</t>
  </si>
  <si>
    <t>00099021001 DEPOSITO DE EFECTIVO, DEPOSITANTE: JULIO CESAR YAPUCHURA ALEJO, CONCEPTO: DEVOLUCIÓN POR OBSERVACIÓN GASTOS DE FUNCIONAMIENTO, CUENTA DE DEPOSITO: CUENTA UNICA DEL TESORO</t>
  </si>
  <si>
    <t>O15516430002</t>
  </si>
  <si>
    <t>00292012001 DEPOSITO DE EFECTIVO, DEPOSITANTE: NESTOR PAZ VILLAMOR, CONCEPTO: CONVENIO ENTRE VIAS BOLIVIA Y FEDERACION 1RO DE MAYO, CUENTA DE DEPOSITO: CUENTA UNICA DEL TESORO</t>
  </si>
  <si>
    <t>O15516450002</t>
  </si>
  <si>
    <t>O15516460002</t>
  </si>
  <si>
    <t>O15516690002</t>
  </si>
  <si>
    <t>00041048003 DEPOSITO DE EFECTIVO, DEPOSITANTE: VALENTIN BAUTISTA MAMANI, CONCEPTO: POR DEVOLUCION DE FONDOS EN AVANCE NO UTILIZADOS, CUENTA DE DEPOSITO: CUENTA UNICA DEL TESORO</t>
  </si>
  <si>
    <t>B15514270002</t>
  </si>
  <si>
    <t>00086038003 DEP.DE CHEQ.AJENOS,RET.DE CAM.,CONCEPTO: DEPÓSITO POR CONCEPTO DE REVERSIÓN DE FONDOS,DEP.: SERNAP - TUNARI , PROCEDENCIA: BANCO UNION S.A., CHEQUE: 368, FECHA DE EMISION:22/09/2017</t>
  </si>
  <si>
    <t>B15514280002</t>
  </si>
  <si>
    <t>00086038003 DEP.DE CHEQ.AJENOS,RET.DE CAM.,CONCEPTO: DEPÓSITO POR REVERSIÓN DE FONDOS,DEP.: SERNAP - APOLOBAMBA , PROCEDENCIA: BANCO UNION S.A., CHEQUE: 1337, FECHA DE EMISION:28/09/2017</t>
  </si>
  <si>
    <t>B15514290002</t>
  </si>
  <si>
    <t>00099021001 DEP.DE CHEQ.AJENOS,RET.DE CAM.,CONCEPTO: DEPÓSITO POR REVERSIÓN DE FONDOS,DEP.: SERNAP - IÑAO , PROCEDENCIA: BANCO UNION S.A., CHEQUE: 744, FECHA DE EMISION:30/09/2017</t>
  </si>
  <si>
    <t>B15514300002</t>
  </si>
  <si>
    <t>00086031101 DEP.DE CHEQ.AJENOS,RET.DE CAM.,CONCEPTO: DEPÓSITO POR CONCEPTO DE COBRO POR MULTAS,DEP.: SERNAP - IÑAO , PROCEDENCIA: BANCO UNION S.A., CHEQUE: 743, FECHA DE EMISION:30/09/2017</t>
  </si>
  <si>
    <t>B15514460002</t>
  </si>
  <si>
    <t>00099021001 DEP.DE CHEQ.AJENOS,RET.DE CAM.,CONCEPTO: ARAUCO FLORES DANNY DENIS,DEP.: BANCO UNION  S.A. , PROCEDENCIA: BANCO UNION S.A., CHEQUE: 150644, FECHA DE EMISION:16/10/2017</t>
  </si>
  <si>
    <t>B15514520002</t>
  </si>
  <si>
    <t>00099021001 DEP.DE CHEQ.AJENOS,RET.DE CAM.,CONCEPTO: JAVIER MAMANI FLORES,DEP.: BANCO UNION  S.A. , PROCEDENCIA: BANCO UNION S.A., CHEQUE: 150645, FECHA DE EMISION:16/10/2017</t>
  </si>
  <si>
    <t>B15514600002</t>
  </si>
  <si>
    <t>00099021001 DEP.DE CHEQ.AJENOS,RET.DE CAM.,CONCEPTO: REMBOLSO POR SUBSIDIO INCAPACIDAD  CSBP,DEP.: CONTRALORIA GENERAL DEL ESTADO , PROCEDENCIA: BANCO NACIONAL DE BOLIVIA S.A., CHEQUE: 6347561, FECHA DE EMISION:21/09/2017</t>
  </si>
  <si>
    <t>O15513670002</t>
  </si>
  <si>
    <t>00099021001 DEPOSITO DE EFECTIVO, DEPOSITANTE: MARIA TERESA MAIDA DE TERAN 921084 CBBA, CONCEPTO: DOBLE PERCEPCION, CUENTA DE DEPOSITO: CUENTA UNICA DEL TESORO</t>
  </si>
  <si>
    <t>O15513920002</t>
  </si>
  <si>
    <t>00041031107 DEPOSITO DE EFECTIVO, DEPOSITANTE: IBMETRO - DANIEL PIEROLA, CONCEPTO: DEVOLUCION DE VIATICO, CUENTA DE DEPOSITO: CUENTA UNICA DEL TESORO</t>
  </si>
  <si>
    <t>O15514320002</t>
  </si>
  <si>
    <t>00086038003 DEPOSITO DE EFECTIVO, DEPOSITANTE: SERNAP - EBB, CONCEPTO: DEPÓSITO REVERSIÓN DE FONDOS FUNDESNAP - GRAN BRETAÑA, CUENTA DE DEPOSITO: CUENTA UNICA DEL TESORO</t>
  </si>
  <si>
    <t>O15514340002</t>
  </si>
  <si>
    <t>00086038003 DEPOSITO DE EFECTIVO, DEPOSITANTE: SERNAP - EBB, CONCEPTO: REVERSIÓN DE FONDOS FUNDESNAP - GEF/BM, CUENTA DE DEPOSITO: CUENTA UNICA DEL TESORO</t>
  </si>
  <si>
    <t>O15520260002</t>
  </si>
  <si>
    <t>00099021001 DEPOSITO DE EFECTIVO, DEPOSITANTE: ASFI - MARCO A RAMOS FLORES, CONCEPTO: DEVOLUCION DE FONDOS POR PASAJES TERRESTRES, CUENTA DE DEPOSITO: CUENTA UNICA DEL TESORO</t>
  </si>
  <si>
    <t>O15520340002</t>
  </si>
  <si>
    <t>00586019203 DEPOSITO DE EFECTIVO, DEPOSITANTE: LUIS FERNANDO TORREZ AUZA, CONCEPTO: DEVOLUCION DE FONDOS EN AVANCE PARA CREDENCIALES PREVENTIVO 798, CUENTA DE DEPOSITO: CUENTA UNICA DEL TESORO</t>
  </si>
  <si>
    <t>O15520470002</t>
  </si>
  <si>
    <t>00099021001 DEPOSITO DE EFECTIVO, DEPOSITANTE: MARIA ELENA AREVALO VALDEZ, CONCEPTO: DEVOLUCIÓN DE PASAJES TERRESTRE, CUENTA DE DEPOSITO: CUENTA UNICA DEL TESORO</t>
  </si>
  <si>
    <t>O15519420002</t>
  </si>
  <si>
    <t>00099021001 DEPOSITO DE EFECTIVO, DEPOSITANTE: FUNDACION BRIGADA MEDICA CUBANA, CONCEPTO: DEVOLUCION POR CONCEPTO DE COMBUSTIBLE Y LUBRICANTES CORRESPONDIENTE AL MES DE SEPTIEMBRE 2017, CUENTA DE DEPOSITO: CUENTA UNICA DEL TESORO</t>
  </si>
  <si>
    <t>O15519440002</t>
  </si>
  <si>
    <t>00099021001 DEPOSITO DE EFECTIVO, DEPOSITANTE: FUNDACION BRIGADA MEDICA CUBANA, CONCEPTO: DEVOLUCION POR CONCEPTO DE TASAS ( PEAJES ) CORRESPONDIENTE AL MES DE SEPTIEMBRE 2017, CUENTA DE DEPOSITO: CUENTA UNICA DEL TESORO</t>
  </si>
  <si>
    <t>O15519460002</t>
  </si>
  <si>
    <t>00099021001 DEPOSITO DE EFECTIVO, DEPOSITANTE: FUNDACION BRIGADA MEDICA CUBANA, CONCEPTO: DEVOLUCION POR CONCEPTO DE ALIMENTO CORRESPONDIENTE AL MES DE SEPTIEMBRE 2017, CUENTA DE DEPOSITO: CUENTA UNICA DEL TESORO</t>
  </si>
  <si>
    <t>O15519480002</t>
  </si>
  <si>
    <t>00099021001 DEPOSITO DE EFECTIVO, DEPOSITANTE: FUNDACION BRIGADA MEDICA CUBANA, CONCEPTO: DEVOLUCION POR CONCEPTO DE COMUNICACIONES CORRESPONDIENTE AL MES DE SEPTIEMBRE 2017, CUENTA DE DEPOSITO: CUENTA UNICA DEL TESORO</t>
  </si>
  <si>
    <t>O15519670002</t>
  </si>
  <si>
    <t>00512012001 DEPOSITO DE EFECTIVO, DEPOSITANTE: ZULEMA ALAVE TELLEZ, CONCEPTO: DEVOLUCION FONDOS EN AVANCE, CUENTA DE DEPOSITO: CUENTA UNICA DEL TESORO</t>
  </si>
  <si>
    <t>O15519750002</t>
  </si>
  <si>
    <t>00099021001 DEPOSITO DE EFECTIVO, DEPOSITANTE: JUAN BLAS MONZON SALINAS, CONCEPTO: DEVOLUCION DE PASAJES Y VIATICOS, CUENTA DE DEPOSITO: CUENTA UNICA DEL TESORO</t>
  </si>
  <si>
    <t>O15519790002</t>
  </si>
  <si>
    <t>00099021001 DEPOSITO DE EFECTIVO, DEPOSITANTE: OMAR GONZALES MORA, CONCEPTO: DEVOLUCION DE PASAJES Y VIATICOS, CUENTA DE DEPOSITO: CUENTA UNICA DEL TESORO</t>
  </si>
  <si>
    <t>O15521820002</t>
  </si>
  <si>
    <t>00041044201 DEPOSITO DE EFECTIVO, DEPOSITANTE: PRO BOLIVIA-PROLECHE MDPYEP, CONCEPTO: SALDO REUNION POR CONCEPTO DE REFRIGERIO CON AUTORIDADES MUNICIPALES, CUENTA DE DEPOSITO: CUENTA UNICA DEL TESORO</t>
  </si>
  <si>
    <t>O15521150002</t>
  </si>
  <si>
    <t>00020031101 DEPOSITO DE EFECTIVO, DEPOSITANTE: MIN DEFENSA - EJERCITO DE BOLIVIA - VARIOS, CONCEPTO: DEVOLUCIÓN DE REFRIGERIO, CUENTA DE DEPOSITO: CUENTA UNICA DEL TESORO</t>
  </si>
  <si>
    <t>O15521490002</t>
  </si>
  <si>
    <t>00099021001 DEPOSITO DE EFECTIVO, DEPOSITANTE: FREDDY MONASTERIOS YAPU, CONCEPTO: DEVOLUCION DE PAGO EN DEMASIA DE VIATICO, CUENTA DE DEPOSITO: CUENTA UNICA DEL TESORO</t>
  </si>
  <si>
    <t>O15521530002</t>
  </si>
  <si>
    <t>00015031101 DEPOSITO DE EFECTIVO, DEPOSITANTE: RODRIGO CHOQUE YAULY, CONCEPTO: DEVOLUCION DE PAGO EN DEMACIA DE VIATICOS, CUENTA DE DEPOSITO: CUENTA UNICA DEL TESORO</t>
  </si>
  <si>
    <t>O15521550002</t>
  </si>
  <si>
    <t>00099021001 DEPOSITO DE EFECTIVO, DEPOSITANTE: RODRIGO CHOQUE YAULY, CONCEPTO: DEVOLUCION DE PAGO EN DEMACIA DE VIATICOS, CUENTA DE DEPOSITO: CUENTA UNICA DEL TESORO</t>
  </si>
  <si>
    <t>B15518980002</t>
  </si>
  <si>
    <t>00046021109 DEP.DE CHEQ.AJENOS,RET.DE CAM.,CONCEPTO: EJECUCION DE BOLETA DE GARANTIA,DEP.: MINISTERIO DE SALUD , PROCEDENCIA: BANCO FORTALEZA SOCIEDAD ANONIMA (BANCO FORTALEZA S.A.), CHEQUE: 38888, FECHA DE EMISI</t>
  </si>
  <si>
    <t>B15519560002</t>
  </si>
  <si>
    <t>00591012001 DEP.DE CHEQ.AJENOS,RET.DE CAM.,CONCEPTO: CONSUMO DE AGUA,DEP.: SERVICIOS COPABOL S.A. , PROCEDENCIA: BANCO BISA S.A., CHEQUE: 14958, FECHA DE EMISION:13/10/2017</t>
  </si>
  <si>
    <t>B15519590002</t>
  </si>
  <si>
    <t>00099024113 DEP.DE CHEQ.AJENOS,RET.DE CAM.,CONCEPTO: MULTA PROYECTO CONSTRUCCION HOSPITAL DE SEGUNDO NIVEL SAN BUENAVENTURA,DEP.: MINISTERIO DE LA PRESIDENCIA - UPRE , PROCEDENCIA: BANCO UNION S.A., CHEQUE: 424, FECHA DE EMISION:09/10/2017</t>
  </si>
  <si>
    <t>B15519730002</t>
  </si>
  <si>
    <t>00287102001 DEP.DE CHEQ.AJENOS,RET.DE CAM.,CONCEPTO: DEVOLUCION DE VIATICOS FPS - POTOSI GESTION 2012,DEP.: FPS - CENTRAL , PROCEDENCIA: BANCO UNION S.A., CHEQUE: 151, FECHA DE EMISION:06/10/2017</t>
  </si>
  <si>
    <t>O15519230002</t>
  </si>
  <si>
    <t>00099021001 DEPOSITO DE EFECTIVO, DEPOSITANTE: JOSE LUIS RAYA MENDOZA CI. 3476630 - LP, CONCEPTO: DEVOLUCION DE SALDOS DE FONDO EN AVANCE, CUENTA DE DEPOSITO: CUENTA UNICA DEL TESORO</t>
  </si>
  <si>
    <t>O15519390002</t>
  </si>
  <si>
    <t>00099021001 DEPOSITO DE EFECTIVO, DEPOSITANTE: FUNDACION BRIGADA MEDICA CUBANA, CONCEPTO: DEVOLUCION POR CONCEPTO DE GAS LICUADO CORRESPONDIENTE AL MES DE SEPTIEMBRE 2017, CUENTA DE DEPOSITO: CUENTA UNICA DEL TESORO</t>
  </si>
  <si>
    <t>O15524650002</t>
  </si>
  <si>
    <t>00099021001 DEPOSITO DE EFECTIVO, DEPOSITANTE: ARMADA BOLIVIANA, CONCEPTO: REVERSION DESEMBOLSO GASTOS OPERATIVOS RENTA DIGNIDAD GEST. / 17, CUENTA DE DEPOSITO: CUENTA UNICA DEL TESORO</t>
  </si>
  <si>
    <t>O15524960002</t>
  </si>
  <si>
    <t>00099021001 DEPOSITO DE EFECTIVO, DEPOSITANTE: ARMADA BOLIVIANA, CONCEPTO: REVERSION 2° DESEMBOLSO GASTOS DE OPERATIVOS RENTA DIGNIDAD GEST/17, CUENTA DE DEPOSITO: CUENTA UNICA DEL TESORO</t>
  </si>
  <si>
    <t>O15524990002</t>
  </si>
  <si>
    <t>O15525050002</t>
  </si>
  <si>
    <t>00099021001 DEPOSITO DE EFECTIVO, DEPOSITANTE: MIGUEL GERMAN HEREDIA MENDIZABAL, CONCEPTO: REVERSION PASAJES AL INTERIOR DEL PAIS N° 2017-0000005822,1 CARGO DE CUENTA, CUENTA DE DEPOSITO: CUENTA UNICA DEL TESORO</t>
  </si>
  <si>
    <t>O15525440002</t>
  </si>
  <si>
    <t>O15524010002</t>
  </si>
  <si>
    <t>00290182001 DEPOSITO DE EFECTIVO, DEPOSITANTE: DATALAN, CONCEPTO: DEVOLUCION DE GARANTIA, CUENTA DE DEPOSITO: CUENTA UNICA DEL TESORO</t>
  </si>
  <si>
    <t>O15524490002</t>
  </si>
  <si>
    <t>00586019203 DEPOSITO DE EFECTIVO, DEPOSITANTE: IVAN CAYO MAMANI FLORES, CONCEPTO: DEVOLUCION FONDOS EN AVANCE PREVENTIVO 577-612, CUENTA DE DEPOSITO: CUENTA UNICA DEL TESORO</t>
  </si>
  <si>
    <t>O15526710002</t>
  </si>
  <si>
    <t>00015011108 DEPOSITO DE EFECTIVO, DEPOSITANTE: MAGALY ESPINOZA CUELLAR, CONCEPTO: CANCELACION POR EXCESO EN CONSUMO TELEFONO CELULAR, CUENTA DE DEPOSITO: CUENTA UNICA DEL TESORO</t>
  </si>
  <si>
    <t>O15526760002</t>
  </si>
  <si>
    <t>00099021001 DEPOSITO DE EFECTIVO, DEPOSITANTE: ASFI - CLAUDIA MONTALVO CATACORA, CONCEPTO: DEVOLUCION DE FONDOS " SABSA ", CUENTA DE DEPOSITO: CUENTA UNICA DEL TESORO</t>
  </si>
  <si>
    <t>O15526830002</t>
  </si>
  <si>
    <t>00099021001 DEPOSITO DE EFECTIVO, DEPOSITANTE: SENAPE - COCHABAMBA, CONCEPTO: REVERSION DE RECURSOS NO UTILIZADOS DEL 3° TRIMESTRE DE LA OF. DISTRITAL SENAPE COCHABAMBA, CUENTA DE DEPOSITO: CUENTA UNICA DEL TESORO</t>
  </si>
  <si>
    <t>O15525450002</t>
  </si>
  <si>
    <t>O15525960002</t>
  </si>
  <si>
    <t>O15525980002</t>
  </si>
  <si>
    <t>00047081101 DEPOSITO DE EFECTIVO, DEPOSITANTE: JOSE LUIS CRUZ GARCIA, CONCEPTO: DEVOLUCION DE VIATICOS, CUENTA DE DEPOSITO: CUENTA UNICA DEL TESORO</t>
  </si>
  <si>
    <t>B15524730002</t>
  </si>
  <si>
    <t>00099021001 DEP.DE CHEQ.AJENOS,RET.DE CAM.,CONCEPTO: REEMBOLSO DEL SIT JUNIO/2017,DEP.: MINISTERIO DE ECONOMIA Y FINANZAS PUBLICAS , PROCEDENCIA: BANCO UNION S.A., CHEQUE: 23769, FECHA DE EMISION:10/10/2017</t>
  </si>
  <si>
    <t>O15523460002</t>
  </si>
  <si>
    <t>00099021001 DEPOSITO DE EFECTIVO, DEPOSITANTE: ASFI-JAIME JOSE CHAVARRIA LOPEZ, CONCEPTO: DEVOLUCION DE FONDOS POR ASIGNACION DE PASAJES TERRESTRES, CUENTA DE DEPOSITO: CUENTA UNICA DEL TESORO</t>
  </si>
  <si>
    <t>B15524940002</t>
  </si>
  <si>
    <t>00099021001 DEP.DE CHEQ.AJENOS,RET.DE CAM.,CONCEPTO: DEPÖSITOS BAJAS TEMPORARIAS,DEP.: UIF , PROCEDENCIA: BANCO UNION S.A., CHEQUE: 24171, FECHA DE EMISION:19/09/2017</t>
  </si>
  <si>
    <t>O15529500002</t>
  </si>
  <si>
    <t>00020031101 DEPOSITO DE EFECTIVO, DEPOSITANTE: F.F.A.A. GRAL.BRIG. LUIS FERNANDO VALVERDE F., CONCEPTO: REVERSIÓN POR PASAJE AL EXTERIOR, CUENTA DE DEPOSITO: CUENTA UNICA DEL TESORO</t>
  </si>
  <si>
    <t>O15529490002</t>
  </si>
  <si>
    <t>00290192001 DEPOSITO DE EFECTIVO, DEPOSITANTE: LIBIA MOLLINEDO CESPEDES, CONCEPTO: DEVOLUCIÓN 2 DÍAS VIÁTICOS, CUENTA DE DEPOSITO: CUENTA UNICA DEL TESORO</t>
  </si>
  <si>
    <t>O15529410002</t>
  </si>
  <si>
    <t>00099021001 DEPOSITO DE EFECTIVO, DEPOSITANTE: JERBE DIGBE - STA CRUZ, CONCEPTO: DEVOLUCION TELEFONIA, CUENTA DE DEPOSITO: CUENTA UNICA DEL TESORO</t>
  </si>
  <si>
    <t>O15529320002</t>
  </si>
  <si>
    <t>00372010001 DEPOSITO DE EFECTIVO, DEPOSITANTE: FDI FONDO DESARROLLO INDIGENA, CONCEPTO: DEV. GASTO PAPEL AUD. EXTERNA DEL PY APOYO A PROD GANADERA 5°SEC PATACAMAYA COD.CSTU-01-02-051-70490, CUENTA DE DEPOSITO: CUENTA UNICA DEL TESORO</t>
  </si>
  <si>
    <t>O15529310002</t>
  </si>
  <si>
    <t>00372010001 DEPOSITO DE EFECTIVO, DEPOSITANTE: FDI FONDO DESARROLLO INDIGENA, CONCEPTO: DEV. TEC. CAMPO. AUD. EXTE. DEL PY APOYO A PROD GANADERA 5° SEC PATACAMAYA COD. CSTU-01-02-051-70490, CUENTA DE DEPOSITO: CUENTA UNICA DEL TESORO</t>
  </si>
  <si>
    <t>O15529280002</t>
  </si>
  <si>
    <t>00372010001 DEPOSITO DE EFECTIVO, DEPOSITANTE: FDI- FONDO DE DESARROLLO INDIGENA, CONCEPTO: DEV. TEC. ADM. AUD. EXTERNA DEL PY APOYO A PROD GANADERA 5° SEC PATACAMAYA COD. CSTU-01-02-051-70490, CUENTA DE DEPOSITO: CUENTA UNICA DEL TESORO</t>
  </si>
  <si>
    <t>O15529250002</t>
  </si>
  <si>
    <t>00099021001 DEPOSITO DE EFECTIVO, DEPOSITANTE: SABINO RUIZ FLORES, CONCEPTO: SALDO FONDOS EN AVANCE BRIGADA PARLAMENTARIA DE POTOSI, CUENTA DE DEPOSITO: CUENTA UNICA DEL TESORO</t>
  </si>
  <si>
    <t>O15529230002</t>
  </si>
  <si>
    <t>00016011101 DEPOSITO DE EFECTIVO, DEPOSITANTE: MONICA CRUZ PACO - MIN. DE EDUCACION, CONCEPTO: DEVOLUCION SALDO POR CONCEPTO DE ALQUILER AMPLIFICACION, OTROS ALQUILERES Y REFRIGERIOS, CUENTA DE DEPOSITO: CUENTA UNICA DEL TESORO</t>
  </si>
  <si>
    <t>O15529520002</t>
  </si>
  <si>
    <t>00099021001 DEPOSITO DE EFECTIVO, DEPOSITANTE: LUCIA CASTRO ESPINOZA - SEDES LA PAZ, CONCEPTO: DEVOLUCIÓN DE HABERES MES DE ABRIL 18 DÍAS, CUENTA DE DEPOSITO: CUENTA UNICA DEL TESORO</t>
  </si>
  <si>
    <t>O15528510002</t>
  </si>
  <si>
    <t>00099021001 DEPOSITO DE EFECTIVO, DEPOSITANTE: FELIPE GUARACHI ESPINOZA, CONCEPTO: REVERSION DE HABERES, CUENTA DE DEPOSITO: CUENTA UNICA DEL TESORO</t>
  </si>
  <si>
    <t>O15530670002</t>
  </si>
  <si>
    <t>00070011102 DEPOSITO DE EFECTIVO, DEPOSITANTE: JAVIER LIMA QUELCA, CONCEPTO: DEVOLUCION POR VIATICOS R.C. IVA, CUENTA DE DEPOSITO: CUENTA UNICA DEL TESORO</t>
  </si>
  <si>
    <t>O15530880002</t>
  </si>
  <si>
    <t>00099031004 DEPOSITO DE EFECTIVO, DEPOSITANTE: INSTITUTO BOLIVIANO DE METROLOGIA - IBMETRO, CONCEPTO: DEVOLUCION NCF SIGADE: 90515304 - IBMETRO, CUENTA DE DEPOSITO: CUENTA UNICA DEL TESORO</t>
  </si>
  <si>
    <t>O15530070002</t>
  </si>
  <si>
    <t>00070011102 DEPOSITO DE EFECTIVO, DEPOSITANTE: LILIAN ARANA QUIÑONEZ - MTEPS, CONCEPTO: DEVOLUCION DE VIATICOS CURSO DE FORTALECIMIENTO DE FECHA 18 Y 19 DE OCTUBRE 2017 CBBA, CUENTA DE DEPOSITO: CUENTA UNICA DEL TESORO</t>
  </si>
  <si>
    <t>O15530190002</t>
  </si>
  <si>
    <t>00041044201 DEPOSITO DE EFECTIVO, DEPOSITANTE: PRO BOLIVIA, CONCEPTO: DEVOLUCION DE FONDOS DE GASTOS NO UTILIZADOS, CUENTA DE DEPOSITO: CUENTA UNICA DEL TESORO</t>
  </si>
  <si>
    <t>O15530200002</t>
  </si>
  <si>
    <t>00099021001 DEPOSITO DE EFECTIVO, DEPOSITANTE: ALCIRA CAROLA ARRAYA BORGES, CONCEPTO: DEVOLUCIÓN DE SALDOS NO EJECUTADOS DE FONDOS EN AVANCE BRIGADA PARLAMENTARIA DE COCHABAMBA, CUENTA DE DEPOSITO: CUENTA UNICA DEL TESORO</t>
  </si>
  <si>
    <t>B15529190002</t>
  </si>
  <si>
    <t>00086011109 DEP.DE CHEQ.AJENOS,RET.DE CAM.,CONCEPTO: DEPOSITÓ POR PAGOS DE POLIZAS,DEP.: CREDINFORM INTERNATIONAL  S.A. , PROCEDENCIA: BANCO MERCANTIL SANTA CRUZ SA., CHEQUE: 108924, FECHA DE EMISION:19/10/2017</t>
  </si>
  <si>
    <t>B15528430002</t>
  </si>
  <si>
    <t>00099021001 DEP.DE CHEQ.AJENOS,RET.DE CAM.,CONCEPTO: ARO ANTONIO MIGUEL ANGEL,DEP.: BANCO UNIÓN S.A. , PROCEDENCIA: BANCO UNION S.A., CHEQUE: 150650, FECHA DE EMISION:19/10/2017</t>
  </si>
  <si>
    <t>B15528440002</t>
  </si>
  <si>
    <t>00099021001 DEP.DE CHEQ.AJENOS,RET.DE CAM.,CONCEPTO: AUCA CANAVIRI EDWIN,DEP.: BANCO UNIÓN S.A. , PROCEDENCIA: BANCO UNION S.A., CHEQUE: 150649, FECHA DE EMISION:19/10/2017</t>
  </si>
  <si>
    <t>B15528610002</t>
  </si>
  <si>
    <t>00099021001 DEP.DE CHEQ.AJENOS,RET.DE CAM.,CONCEPTO: PAGO INCAPACIDAD TEMPORAL DEL PERSONAL SEGIP CORRESPONDIENTE MES ABRIL 2017,DEP.: CAJA DE SALUD DE CAMINOS Y RA , PROCEDENCIA: BANCO UNION S.A., CHEQUE: 8390, FECHA DE EMISION:12/10/2017</t>
  </si>
  <si>
    <t>B15528710002</t>
  </si>
  <si>
    <t>00046024204 DEP.DE CHEQ.AJENOS,RET.DE CAM.,CONCEPTO: REVERSIÓN DE FONDOS,DEP.: MINISTERIO DE SALUD , PROCEDENCIA: BANCO UNION S.A., CHEQUE: 1740, FECHA DE EMISION:11/10/2017</t>
  </si>
  <si>
    <t>B15528750002</t>
  </si>
  <si>
    <t>00046024204 DEP.DE CHEQ.AJENOS,RET.DE CAM.,CONCEPTO: REVERSIÓN DE SALDOS,DEP.: MINISTERIO DE SALUD , PROCEDENCIA: BANCO UNION S.A., CHEQUE: 1741, FECHA DE EMISION:11/10/2017</t>
  </si>
  <si>
    <t>B15528840002</t>
  </si>
  <si>
    <t>00099021001 DEP.DE CHEQ.AJENOS,RET.DE CAM.,CONCEPTO: DEVOLUCION DE SALDOS NO EJECUTADOS,DEP.: PROGRAMA NACIONAL DE POSTALFABETIZACION , PROCEDENCIA: BANCO UNION S.A., CHEQUE: 5568, FECHA DE EMISION:19/10/2017</t>
  </si>
  <si>
    <t>O15534610002</t>
  </si>
  <si>
    <t>00586012001 DEPOSITO DE EFECTIVO, DEPOSITANTE: GERMAN LUCIANO ROCHA MEDINA, CONCEPTO: DEVOLUCION DE FONDOS EN AVANCE PREVENTIVO 820, CUENTA DE DEPOSITO: CUENTA UNICA DEL TESORO</t>
  </si>
  <si>
    <t>O15534800002</t>
  </si>
  <si>
    <t>00099021001 DEPOSITO DE EFECTIVO, DEPOSITANTE: VALERIANA FERNANDEZ CANDIA, CONCEPTO: DOBLE PERCEPCION, CUENTA DE DEPOSITO: CUENTA UNICA DEL TESORO</t>
  </si>
  <si>
    <t>O15534890002</t>
  </si>
  <si>
    <t>00046058003 DEPOSITO DE EFECTIVO, DEPOSITANTE: GOBIERNO AUTONOMO MUNICIPAL WALDO BALLIVIAN, CONCEPTO: DEVOLUCION DE SALDO DE LA CUENTA DESNUTRICION CERO, CUENTA DE DEPOSITO: CUENTA UNICA DEL TESORO</t>
  </si>
  <si>
    <t>O15534950002</t>
  </si>
  <si>
    <t>00099021001 DEPOSITO DE EFECTIVO, DEPOSITANTE: TERESA ROSARIO CARTAGENA ALIAGA, CONCEPTO: DOBLE PERCEPCION, CUENTA DE DEPOSITO: CUENTA UNICA DEL TESORO</t>
  </si>
  <si>
    <t>O15535380002</t>
  </si>
  <si>
    <t>00099021001 DEPOSITO DE EFECTIVO, DEPOSITANTE: DIONICIO CALLE PEREZ, CONCEPTO: DEVOLUCION DEL COBRO INDEBIDO, CUENTA DE DEPOSITO: CUENTA UNICA DEL TESORO</t>
  </si>
  <si>
    <t>O15535410002</t>
  </si>
  <si>
    <t>O15534550002</t>
  </si>
  <si>
    <t>00099021001 DEPOSITO DE EFECTIVO, DEPOSITANTE: ANTONINO ROMAN REYNOLDS PEDRAZA, CONCEPTO: DEVOLUCION POR DOBLE PERCEPCION, CUENTA DE DEPOSITO: CUENTA UNICA DEL TESORO</t>
  </si>
  <si>
    <t>O15534510002</t>
  </si>
  <si>
    <t>00292012001 DEPOSITO DE EFECTIVO, DEPOSITANTE: NESTOR PAZ VILLAMOR, CONCEPTO: CONVENIO ENTRE VIAS BOLIVIA Y FEDERACION 1 ERO DE MAYO, CUENTA DE DEPOSITO: CUENTA UNICA DEL TESORO</t>
  </si>
  <si>
    <t>O15534490002</t>
  </si>
  <si>
    <t>O15534050002</t>
  </si>
  <si>
    <t>00099021001 DEPOSITO DE EFECTIVO, DEPOSITANTE: JORGE JESUS JULIO GONZALES BOHORQUEZ, CONCEPTO: DEUDA A SENASIR, CUENTA DE DEPOSITO: CUENTA UNICA DEL TESORO</t>
  </si>
  <si>
    <t>O15534000002</t>
  </si>
  <si>
    <t>00099021001 DEPOSITO DE EFECTIVO, DEPOSITANTE: LOURDES ELIZABETH JIMENEZ PINAYA, CONCEPTO: DEVOLUCION DOBLE PERCEPCION, CUENTA DE DEPOSITO: CUENTA UNICA DEL TESORO</t>
  </si>
  <si>
    <t>O15533760002</t>
  </si>
  <si>
    <t>00099021001 DEPOSITO DE EFECTIVO, DEPOSITANTE: JUAN MARCELO SEA ARAMAYO, CONCEPTO: DEVOLUCIÓN DE HABERES, CUENTA DE DEPOSITO: CUENTA UNICA DEL TESORO</t>
  </si>
  <si>
    <t>O15536160002</t>
  </si>
  <si>
    <t>00249012001 DEPOSITO DE EFECTIVO, DEPOSITANTE: IBLIN CRISTINA HUALLPA CHINO, CONCEPTO: PAGO DE RETENCIONES, CUENTA DE DEPOSITO: CUENTA UNICA DEL TESORO</t>
  </si>
  <si>
    <t>O15536170002</t>
  </si>
  <si>
    <t>O15536180002</t>
  </si>
  <si>
    <t>B15533900002</t>
  </si>
  <si>
    <t>00099021001 DEP.DE CHEQ.AJENOS,RET.DE CAM.,CONCEPTO: REEMBOLSO SUBSIDIO INCAPACIDAD TEMPORAL,DEP.: CONTRALORIA GENERAL DEL ESTADO , PROCEDENCIA: BANCO UNION S.A., CHEQUE: 5354, FECHA DE EMISION:18/10/2017</t>
  </si>
  <si>
    <t>B15532510002</t>
  </si>
  <si>
    <t>00291012002 DEP.DE CHEQ.AJENOS,RET.DE CAM.,CONCEPTO: LISTA CHQ-4249 C.D.A.SIN:00073522 DEP. REPARACION DAÑOS EN POSTE DE ALUMBRADO AUTOPISTA LA PAZ,DEP.: LA BOLIVIANA CIACRUZ DE SEGUROS Y REASEGUROS  S.A.</t>
  </si>
  <si>
    <t>O15533750002</t>
  </si>
  <si>
    <t>00070011102 DEPOSITO DE EFECTIVO, DEPOSITANTE: HUGO RODRIGUEZ FLORES - MTEPS, CONCEPTO: DEVOLUCION, RECUPERACION DE MONTOS DE DINERO, CUENTA DE DEPOSITO: CUENTA UNICA DEL TESORO</t>
  </si>
  <si>
    <t>O15533740002</t>
  </si>
  <si>
    <t>00070011102 DEPOSITO DE EFECTIVO, DEPOSITANTE: MINISTERIO DE TRABAJO, CONCEPTO: RECUPERACION DE MONTOS DE DINERO, CUENTA DE DEPOSITO: CUENTA UNICA DEL TESORO</t>
  </si>
  <si>
    <t>O15533690002</t>
  </si>
  <si>
    <t>00099021001 DEPOSITO DE EFECTIVO, DEPOSITANTE: SENASIR-JULIA ALEGRIA DE ENRIQUEZ, CONCEPTO: DOBLE PERCEPCION, CUENTA DE DEPOSITO: CUENTA UNICA DEL TESORO</t>
  </si>
  <si>
    <t>O15533660002</t>
  </si>
  <si>
    <t>00099021001 DEPOSITO DE EFECTIVO, DEPOSITANTE: JUAN MARCELO SEA ARAMAYO, CONCEPTO: DEVOLUCION DE HABERES, CUENTA DE DEPOSITO: CUENTA UNICA DEL TESORO</t>
  </si>
  <si>
    <t>O15533440002</t>
  </si>
  <si>
    <t>00099021001 DEPOSITO DE EFECTIVO, DEPOSITANTE: ASFI-ANA MARIA BEDREGAL MIRANDA, CONCEPTO: DEVOLUCION DE FONDOS POR ASIGNACION DE VIATICOS, CUENTA DE DEPOSITO: CUENTA UNICA DEL TESORO</t>
  </si>
  <si>
    <t>O15533420002</t>
  </si>
  <si>
    <t>00099021001 DEPOSITO DE EFECTIVO, DEPOSITANTE: ASFI-CARLOS RICHARD CHOQUE FORONDA, CONCEPTO: DEVOLUCION DE FONDOS POR ASIGNACION DE VIATICOS, CUENTA DE DEPOSITO: CUENTA UNICA DEL TESORO</t>
  </si>
  <si>
    <t>O15533410002</t>
  </si>
  <si>
    <t>00099021001 DEPOSITO DE EFECTIVO, DEPOSITANTE: MANUEL RAMOS CHINO - SENASIR, CONCEPTO: DOBLE PERCEPCIÓN, CUENTA DE DEPOSITO: CUENTA UNICA DEL TESORO</t>
  </si>
  <si>
    <t>O15533370002</t>
  </si>
  <si>
    <t>00292032001 DEPOSITO DE EFECTIVO, DEPOSITANTE: GIUNTY JOSELO TOLEDO CASTILLO, CONCEPTO: DEVOLUCIÓN DE RECURSOS, CUENTA DE DEPOSITO: CUENTA UNICA DEL TESORO</t>
  </si>
  <si>
    <t>O15533280002</t>
  </si>
  <si>
    <t>00099021001 DEPOSITO DE EFECTIVO, DEPOSITANTE: EJERCITO DE BOLIVIA 147956025, CONCEPTO: REVERSION POR CONCEPTO DE COMBUSTIBLE MES DE SEPTIEMBRE, CUENTA DE DEPOSITO: CUENTA UNICA DEL TESORO</t>
  </si>
  <si>
    <t>O15533140002</t>
  </si>
  <si>
    <t>00574012002 DEPOSITO DE EFECTIVO, DEPOSITANTE: LACTEOSBOL DIONICIO ARCANI RAMOS, CONCEPTO: DEVOLUCION DE FONDOS NO UTILIZADOS, CUENTA DE DEPOSITO: CUENTA UNICA DEL TESORO</t>
  </si>
  <si>
    <t>O15539700002</t>
  </si>
  <si>
    <t>00099021001 DEPOSITO DE EFECTIVO, DEPOSITANTE: MINISTERIO PUBLICO, CONCEPTO: DEVOLUCION DE FONDOS DE LA FERIA INSTITUCIONAL POR LA LIC ANA BAUER H., CUENTA DE DEPOSITO: CUENTA UNICA DEL TESORO</t>
  </si>
  <si>
    <t>O15540160002</t>
  </si>
  <si>
    <t>00099021001 DEPOSITO DE EFECTIVO, DEPOSITANTE: MARCOS RIOS VACAFLOR, CONCEPTO: PAGO POR EXEDENTES DE SERVICIOS DE LLAMADAS AL TELEFONO MOVIL, CUENTA DE DEPOSITO: CUENTA UNICA DEL TESORO</t>
  </si>
  <si>
    <t>O15539590002</t>
  </si>
  <si>
    <t>00099021001 DEPOSITO DE EFECTIVO, DEPOSITANTE: ROJAS RIVAS ALDO FERNANDO, CONCEPTO: DEVOLUCION DE PASAJES, CUENTA DE DEPOSITO: CUENTA UNICA DEL TESORO</t>
  </si>
  <si>
    <t>O15539440002</t>
  </si>
  <si>
    <t>00099021001 DEPOSITO DE EFECTIVO, DEPOSITANTE: RUBEN VARGAS, CONCEPTO: RESOLUCIÓN SANCIONATORIA N°10-2269-16, CUENTA DE DEPOSITO: CUENTA UNICA DEL TESORO</t>
  </si>
  <si>
    <t>O15538890002</t>
  </si>
  <si>
    <t>00099021001 DEPOSITO DE EFECTIVO, DEPOSITANTE: PASCUALA MIRIAM CANAZA CHAMBI, CONCEPTO: DEVOLUCION TRANSPORTE INTERNO, CUENTA DE DEPOSITO: CUENTA UNICA DEL TESORO</t>
  </si>
  <si>
    <t>O15538880002</t>
  </si>
  <si>
    <t>00099021001 DEPOSITO DE EFECTIVO, DEPOSITANTE: MINISTERIO DE DEPORTES J. REYNALDO URIONA HIDALGO, CONCEPTO: DEVOLUCION SALDO NO UTILIZADO CARRERA PEDESTRE 10K PRESIDENTE EVO PANDO 2017, CUENTA DE DEPOSITO: CUENTA UNICA DEL TESORO</t>
  </si>
  <si>
    <t>O15538870002</t>
  </si>
  <si>
    <t>00099021001 DEPOSITO DE EFECTIVO, DEPOSITANTE: PASCUALA MIRIAM CANAZA CHAMBI, CONCEPTO: DEVOLUCION COMBUSTIBLE, CUENTA DE DEPOSITO: CUENTA UNICA DEL TESORO</t>
  </si>
  <si>
    <t>O15538520002</t>
  </si>
  <si>
    <t>00086031101 DEPOSITO DE EFECTIVO, DEPOSITANTE: MARCO ANTONIO BEDOYA, CONCEPTO: DEP. POR REVERSION DE FONDOS NO UTILIZADOS, CUENTA DE DEPOSITO: CUENTA UNICA DEL TESORO</t>
  </si>
  <si>
    <t>B15538810002</t>
  </si>
  <si>
    <t>00099021001 DEP.DE CHEQ.AJENOS,RET.DE CAM.,CONCEPTO: DEP POR REVERSION DE SALDOS NO EJECUTADOS,DEP.: INE , PROCEDENCIA: BANCO UNION S.A., CHEQUE: 4382, FECHA DE EMISION:20/10/2017</t>
  </si>
  <si>
    <t>B15538790002</t>
  </si>
  <si>
    <t>00582012001 DEP.DE CHEQ.AJENOS,RET.DE CAM.,CONCEPTO: POR DEVOLUCION REFRIGERIOS EN CUSTODIA PERSONAL EBA,DEP.: MIGUEL ANGEL PINO , PROCEDENCIA: BANCO UNION S.A., CHEQUE: 4711, FECHA DE EMISION:27/09/2017</t>
  </si>
  <si>
    <t>B15538760002</t>
  </si>
  <si>
    <t>00582012002 DEP.DE CHEQ.AJENOS,RET.DE CAM.,CONCEPTO: DEVOLUCION DE LA EMPRESA INDUSTRIAL DE ACEITE S.A. PREV 156 F/1887,DEP.: MIGUEL ANGEL PINO , PROCEDENCIA: BANCO UNION S.A., CHEQUE: 4705, FECHA DE EMISION:27/09/2017</t>
  </si>
  <si>
    <t>B15538700002</t>
  </si>
  <si>
    <t>00582012001 DEP.DE CHEQ.AJENOS,RET.DE CAM.,CONCEPTO: DEVOLUCION DE OPERACIONES COMERCIO EXTERIOR COMISION BROKERS,DEP.: MIGUEL ANGEL PINO , PROCEDENCIA: BANCO UNION S.A., CHEQUE: 4707, FECHA DE EMISION:27/09/2017</t>
  </si>
  <si>
    <t>B15538680002</t>
  </si>
  <si>
    <t>00582012001 DEP.DE CHEQ.AJENOS,RET.DE CAM.,CONCEPTO: POR DEVOLUCION DE FONDOS FR,DEP.: MIGUEL ANGEL PINO , PROCEDENCIA: BANCO UNION S.A., CHEQUE: 4712, FECHA DE EMISION:27/09/2017</t>
  </si>
  <si>
    <t>B15538270002</t>
  </si>
  <si>
    <t>00099021001 DEP.DE CHEQ.AJENOS,RET.DE CAM.,CONCEPTO: REV POR DEVOL DE LA CTA NAL SEGURO VIDA Y SALUD S.A. S/G CPTE N°3138/2016 Y REG GASTO N° 2424/2016,DEP.: MINISTERIO DE GOBIERNO- UELICN</t>
  </si>
  <si>
    <t>B15538190002</t>
  </si>
  <si>
    <t>00046024204 DEP.DE CHEQ.AJENOS,RET.DE CAM.,CONCEPTO: REEMBOLSO POR BAJAS MEDICAS POR INCAPACIDAD TEMPORAL,DEP.: MINISTERIO DE SALUD , PROCEDENCIA: BANCO UNION S.A., CHEQUE: 24362, FECHA DE EMISION:04/10/2017</t>
  </si>
  <si>
    <t>B15538150002</t>
  </si>
  <si>
    <t>00099021001 DEP.DE CHEQ.AJENOS,RET.DE CAM.,CONCEPTO: REEMBOLSO POR BAJAS MEDICAS DE INCAPACIDAD TEMPORAL,DEP.: MINISTERIO DE SALUD , PROCEDENCIA: BANCO UNION S.A., CHEQUE: 24361, FECHA DE EMISION:04/10/2017</t>
  </si>
  <si>
    <t>B15537890002</t>
  </si>
  <si>
    <t>00070011102 DEP.DE CHEQ.AJENOS,RET.DE CAM.,CONCEPTO: PAGO DE TRIBUTOS EN DEMASIA,DEP.: MTEPS , PROCEDENCIA: BANCO UNION S.A., CHEQUE: 8433, FECHA DE EMISION:19/10/2017</t>
  </si>
  <si>
    <t>B15537570002</t>
  </si>
  <si>
    <t>00046024204 DEP.DE CHEQ.AJENOS,RET.DE CAM.,CONCEPTO: REVERSIÓN DE FONDOS SEDES SANTA CRUZ,DEP.: SEDES SANTA CRUZ , PROCEDENCIA: BANCO UNION S.A., CHEQUE: 12664, FECHA DE EMISION:16/10/2017</t>
  </si>
  <si>
    <t>B15537410002</t>
  </si>
  <si>
    <t>00099021001 DEP.DE CHEQ.AJENOS,RET.DE CAM.,CONCEPTO: DEVOLUCION A PREV. 2754/2014, 217/2015, 1195/2015, 1284/2015,1670/2015 Y 1671/2015,DEP.: ADEMAF-MONICA VARGAS RUIZ , PROCEDENCIA: BANCO UNION S.A., CHEQUE: 1158, FECHA DE EMISION:19/10/2017</t>
  </si>
  <si>
    <t>O15538300002</t>
  </si>
  <si>
    <t>00099021001 DEPOSITO DE EFECTIVO, DEPOSITANTE: ALEJANDRO PAUCARA VALENCIA - SENASIR, CONCEPTO: DEVOLUCION DE DOBLE PERCEPCION, CUENTA DE DEPOSITO: CUENTA UNICA DEL TESORO</t>
  </si>
  <si>
    <t>O15538040002</t>
  </si>
  <si>
    <t>00081094201 DEPOSITO DE EFECTIVO, DEPOSITANTE: SANDRA EDITH LIMA CORTEZ, CONCEPTO: DEVOLUCION FONDOS EN AVANCE, CUENTA DE DEPOSITO: CUENTA UNICA DEL TESORO</t>
  </si>
  <si>
    <t>O15537800002</t>
  </si>
  <si>
    <t>00015011108 DEPOSITO DE EFECTIVO, DEPOSITANTE: RAUL ALBERTO OROZCO VILLAFAN 6004320 LP, CONCEPTO: PAGO POR EXCESO EN CONSUMO DE TELEFONOS CELULARES, CUENTA DE DEPOSITO: CUENTA UNICA DEL TESORO</t>
  </si>
  <si>
    <t>O15537780002</t>
  </si>
  <si>
    <t>O15537770002</t>
  </si>
  <si>
    <t>00015011108 DEPOSITO DE EFECTIVO, DEPOSITANTE: EDSON ADALID ALCOCER VELEZ 5241690 CBBA, CONCEPTO: PAGO POR EXCESO EN CONSUMO DE TELEFONOS CELULARES, CUENTA DE DEPOSITO: CUENTA UNICA DEL TESORO</t>
  </si>
  <si>
    <t>O15537750002</t>
  </si>
  <si>
    <t>00015011108 DEPOSITO DE EFECTIVO, DEPOSITANTE: JOSE MARIA AMURRIO SOSSA 4307780 LP, CONCEPTO: PAGO POR EXCESO EN CONSUMO DE TELEFONOS CELULARES, CUENTA DE DEPOSITO: CUENTA UNICA DEL TESORO</t>
  </si>
  <si>
    <t>O15537660002</t>
  </si>
  <si>
    <t>00580012001 DEPOSITO DE EFECTIVO, DEPOSITANTE: VANIA CLAUDIA MACHACA LOPEZ, CONCEPTO: DEVOLUCION DE PASAJES, CUENTA DE DEPOSITO: CUENTA UNICA DEL TESORO</t>
  </si>
  <si>
    <t>O15542940002</t>
  </si>
  <si>
    <t>00086018043 DEPOSITO DE EFECTIVO, DEPOSITANTE: PAOLA PADILLA MEDINA - MMA Y A, CONCEPTO: DEVOLUCIÓN FONDOS EN AVANCE, CUENTA DE DEPOSITO: CUENTA UNICA DEL TESORO</t>
  </si>
  <si>
    <t>O15542950002</t>
  </si>
  <si>
    <t>00099021001 DEPOSITO DE EFECTIVO, DEPOSITANTE: CAROLINA MONTENEGRO REYNAGA CI. 2733300-1H OR., CONCEPTO: DOBLE PERCEPCION, CUENTA DE DEPOSITO: CUENTA UNICA DEL TESORO</t>
  </si>
  <si>
    <t>O15543320002</t>
  </si>
  <si>
    <t>00099021001 DEPOSITO DE EFECTIVO, DEPOSITANTE: RC-3 "AROMA", CONCEPTO: RETENCION ALIMENTACION GANADO CABALLAR SEP., CUENTA DE DEPOSITO: CUENTA UNICA DEL TESORO</t>
  </si>
  <si>
    <t>O15543370002</t>
  </si>
  <si>
    <t>O15543380002</t>
  </si>
  <si>
    <t>O15543390002</t>
  </si>
  <si>
    <t>O15543430002</t>
  </si>
  <si>
    <t>00035018001 DEPOSITO DE EFECTIVO, DEPOSITANTE: PAMELA DAYANA TARIFA ZEBALLOS, CONCEPTO: DEVOLUCION DE FONDOS EN AVANCE ASIGNADOS POR CONCEPTO DE REFRIGERIOS-TALLERES NNA DEPTO DE TARIJA, CUENTA DE DEPOSITO: CUENTA UNICA DEL TESORO</t>
  </si>
  <si>
    <t>O15542050002</t>
  </si>
  <si>
    <t>00099021001 DEPOSITO DE EFECTIVO, DEPOSITANTE: NELY CANQUI SARZURI, CONCEPTO: DEVOLUCIÓN POR CONCEPTO DE PASAJES, CUENTA DE DEPOSITO: CUENTA UNICA DEL TESORO</t>
  </si>
  <si>
    <t>O15542220002</t>
  </si>
  <si>
    <t>00041048002 DEPOSITO DE EFECTIVO, DEPOSITANTE: ELIZABETH MOLLINEDO GONZALES, CONCEPTO: DEVOLUCIÓN EN LIBRETA POR PARTIDAS NO UTILIZADAS, CUENTA DE DEPOSITO: CUENTA UNICA DEL TESORO</t>
  </si>
  <si>
    <t>O15542240002</t>
  </si>
  <si>
    <t>O15542430002</t>
  </si>
  <si>
    <t>00099021001 DEPOSITO DE EFECTIVO, DEPOSITANTE: HARAS DEL EJERCITO, CONCEPTO: RETENCIÓN RC-IVA IUE E IT COMPRA DE PRODUCTOS QUIMICOS Y FARMACEUTICOS AGOSTO/2017, CUENTA DE DEPOSITO: CUENTA UNICA DEL TESORO</t>
  </si>
  <si>
    <t>O15542440002</t>
  </si>
  <si>
    <t>00099021001 DEPOSITO DE EFECTIVO, DEPOSITANTE: HARAS DEL EJERCITO, CONCEPTO: RETENCIÓN RC-IVA IUE E IT COMPRA DE PRODUCTOS METALICOS CORRESPONDIENTE AGOSTO/2017, CUENTA DE DEPOSITO: CUENTA UNICA DEL TESORO</t>
  </si>
  <si>
    <t>O15542500002</t>
  </si>
  <si>
    <t>00099021001 DEPOSITO DE EFECTIVO, DEPOSITANTE: JOHN ANTONIO PARDO SALAS, CONCEPTO: PAGO POR EXCEDENTE CONSUMO TELEFONÍA MOVIL MES DE SEPTIEMBRE 2017, CUENTA DE DEPOSITO: CUENTA UNICA DEL TESORO</t>
  </si>
  <si>
    <t>O15542860002</t>
  </si>
  <si>
    <t>00099021001 DEPOSITO DE EFECTIVO, DEPOSITANTE: RAUL RENATO DEL LLANO COLLAZOS, CONCEPTO: DOBLE PERCEPCIÓN, CUENTA DE DEPOSITO: CUENTA UNICA DEL TESORO</t>
  </si>
  <si>
    <t>O15542880002</t>
  </si>
  <si>
    <t>00099021001 DEPOSITO DE EFECTIVO, DEPOSITANTE: CONSEJO NACIONAL DEL CINE, CONCEPTO: DEVOLUCIÓN DE PAGO DE IMPUESTO CALCULADO EN DEMASIA, CUENTA DE DEPOSITO: CUENTA UNICA DEL TESORO</t>
  </si>
  <si>
    <t>O15544490002</t>
  </si>
  <si>
    <t>00099021001 DEPOSITO DE EFECTIVO, DEPOSITANTE: EDDY VILLCA QUISPE, CONCEPTO: DEVOLUCIÓN DE SABSA E ISAE , C31 N°2458, CUENTA DE DEPOSITO: CUENTA UNICA DEL TESORO</t>
  </si>
  <si>
    <t>O15544960002</t>
  </si>
  <si>
    <t>00016011101 DEPOSITO DE EFECTIVO, DEPOSITANTE: MIN. EDUCACION - EDWIN QUISBERT, CONCEPTO: DEVOLUCION DE FONDOS POR VIATICOS, CUENTA DE DEPOSITO: CUENTA UNICA DEL TESORO</t>
  </si>
  <si>
    <t>O15543840002</t>
  </si>
  <si>
    <t>00574012002 DEPOSITO DE EFECTIVO, DEPOSITANTE: LACTEOSBOL, CONCEPTO: DEPÓSITO POR PASES A BORDO NO DECLARADOS, CUENTA DE DEPOSITO: CUENTA UNICA DEL TESORO</t>
  </si>
  <si>
    <t>O15543870002</t>
  </si>
  <si>
    <t>00099021001 DEPOSITO DE EFECTIVO, DEPOSITANTE: MARIA JESUS HOYOS CASTRO CI. 1783295 TJ, CONCEPTO: COBRO INDEBIDO DE NUEVAS NUPCIAS, CUENTA DE DEPOSITO: CUENTA UNICA DEL TESORO</t>
  </si>
  <si>
    <t>O15543880002</t>
  </si>
  <si>
    <t>O15544150002</t>
  </si>
  <si>
    <t>00099021001 DEPOSITO DE EFECTIVO, DEPOSITANTE: MAURICIO CESPEDES MIN EDUCACION, CONCEPTO: DEVOLUCION SALDO PASAJES INTERDEPARTAMENTALES COCHABAMBA 7MA OCEPB ETAPA FINAL, CUENTA DE DEPOSITO: CUENTA UNICA DEL TESORO</t>
  </si>
  <si>
    <t>O15544170002</t>
  </si>
  <si>
    <t>00099021001 DEPOSITO DE EFECTIVO, DEPOSITANTE: MAURICIO CESPEDES MIN EDUCACION, CONCEPTO: DEVOLUCION SALDO PASAJES INTERPROVINCIALES COCHABAMBA 7MA OCEPB ETAPA FINAL, CUENTA DE DEPOSITO: CUENTA UNICA DEL TESORO</t>
  </si>
  <si>
    <t>O15544180002</t>
  </si>
  <si>
    <t>00099021001 DEPOSITO DE EFECTIVO, DEPOSITANTE: MAURICIO CESPEDES MIN EDUCACION, CONCEPTO: DEVOLUCION SALDO ESTIPENDIOS COCHABAMBA 7MA OCEPB ETAPA FINAL, CUENTA DE DEPOSITO: CUENTA UNICA DEL TESORO</t>
  </si>
  <si>
    <t>O15544230002</t>
  </si>
  <si>
    <t>00099021001 DEPOSITO DE EFECTIVO, DEPOSITANTE: MINISTERIO PÚBLICO, CONCEPTO: DEVOLUCIÓN DE GASTOS DE INVESTIGACIÓN POR EL DR. DANIEL FERNANDEZ MURILLO, CUENTA DE DEPOSITO: CUENTA UNICA DEL TESORO</t>
  </si>
  <si>
    <t>B15542800002</t>
  </si>
  <si>
    <t>00099021001 DEP.DE CHEQ.AJENOS,RET.DE CAM.,CONCEPTO: DESEMBOLSO POR BAJAS MEDICAS DE LA CAJA DE SALUD CORDES AL MIN DE OBRAS PUBLICAS SERV Y VIVIENDA,DEP.: CAJA DE SALUD CORDES , PROCEDENCIA: BANCO UNION S.A., CHEQUE: 5851, FECHA DE EMISION:18/10/2017</t>
  </si>
  <si>
    <t>B15542840002</t>
  </si>
  <si>
    <t>00287102001 DEP.DE CHEQ.AJENOS,RET.DE CAM.,CONCEPTO: DESEMBOLSO POR BAJAS MEDICAS DE CAJA DE SALUD CORDES AL FONDO NACIONAL DE INVERSION PRODUC Y SOC EPS,DEP.: CAJA DE SALUD CORDES , PROCEDENCIA: BANCO UNION S.A., CHEQUE: 5843, FECHA DE EMISION:18/10/2017</t>
  </si>
  <si>
    <t>B15542870002</t>
  </si>
  <si>
    <t>00342012001 DEP.DE CHEQ.AJENOS,RET.DE CAM.,CONCEPTO: DESEMBOLSO POR BAJAS MEDICAS DE LA CAJA DE SALUD CORDES A LA AGENCIA ESTATAL DE VIVIENDA,DEP.: CAJA DE SALUD CORDES , PROCEDENCIA: BANCO UNION S.A., CHEQUE: 5852, FECHA DE EMISION:18/10/2017</t>
  </si>
  <si>
    <t>B15542910002</t>
  </si>
  <si>
    <t>00099021001 DEP.DE CHEQ.AJENOS,RET.DE CAM.,CONCEPTO: DESEMB POR BAJAS MEDICAS DE LA CAJA DE SALUD CORDES A LA AUT DE REG Y FISCALIZACION DE TELECOM (ATT),DEP.: CAJA DE SALUD CORDES , PROCEDENCIA: BANCO UNION S.A., CHEQUE: 5847, FECHA DE EMISION:18/10/2017</t>
  </si>
  <si>
    <t>B15541910002</t>
  </si>
  <si>
    <t>00347012001 DEP.DE CHEQ.AJENOS,RET.DE CAM.,CONCEPTO: DEVOLUCION DE APORTES POR BAJAS MEDICAS,DEP.: CAJA BANCARIA ESTATAL DE SALUD , PROCEDENCIA: BANCO UNION S.A., CHEQUE: 24469, FECHA DE EMISION:13/10/2017</t>
  </si>
  <si>
    <t>B15542030002</t>
  </si>
  <si>
    <t>00287100044 DEP.DE CHEQ.AJENOS,RET.DE CAM.,CONCEPTO: DEVOLUCION POR COMPENSACION DE MULTA DEL PROY FPS-09-00003453 C-FPS-09-002660,DEP.: FPS-OFICINA CENTRAL , PROCEDENCIA: BANCO UNION S.A., CHEQUE: 940, FECHA DE EMISION:06/10/2017</t>
  </si>
  <si>
    <t>B15542040002</t>
  </si>
  <si>
    <t>00287100054 DEP.DE CHEQ.AJENOS,RET.DE CAM.,CONCEPTO: DEVOLUCION DE RECURSOS POR AJUSTE PRESUPUESTARIO DE ANTICIPO DEL C-FPS-09-000032,DEP.: FPS - OFICINA CENTRAL , PROCEDENCIA: BANCO UNION S.A., CHEQUE: 939, FECHA DE EMISION:29/09/2017</t>
  </si>
  <si>
    <t>B15542280002</t>
  </si>
  <si>
    <t>00099021001 DEP.DE CHEQ.AJENOS,RET.DE CAM.,CONCEPTO: PAGO POR DESCUENTO MONTOS EXCEDENTES POR DOBLE PERCEPCION DE RECURSOS PUBLICOS,DEP.: CAJA NACIONAL DE SALUD , PROCEDENCIA: BANCO UNION S.A., CHEQUE: 32590, FECHA DE EMISION:23/10/2017</t>
  </si>
  <si>
    <t>B15542370002</t>
  </si>
  <si>
    <t>00580012001 DEP.DE CHEQ.AJENOS,RET.DE CAM.,CONCEPTO: REPOSICION DE TARJETAS DE PROXIMIDAD POR PERDIDA O EXTRAVIO,DEP.: DEPOSITO ADUANEROS BOLIVIANOS , PROCEDENCIA: BANCO UNION S.A., CHEQUE: 7181, FECHA DE EMISION:18/10/2017</t>
  </si>
  <si>
    <t>B15542400002</t>
  </si>
  <si>
    <t>00099021001 DEP.DE CHEQ.AJENOS,RET.DE CAM.,CONCEPTO: REEMBOLSO  S.I.T. AGOSTO / 2017,DEP.: MINISTERIO DE ECONOMIA Y FINANZAS PUBLICAS , PROCEDENCIA: BANCO UNION S.A., CHEQUE: 24470, FECHA DE EMISION:13/10/2017</t>
  </si>
  <si>
    <t>O15541950002</t>
  </si>
  <si>
    <t>00133012001 DEPOSITO DE EFECTIVO, DEPOSITANTE: LOTERIA NACIONAL DE B. Y S., CONCEPTO: M.E.L. SALDO PAGO PREMIO VIVA BOLIVIA, CUENTA DE DEPOSITO: CUENTA UNICA DEL TESORO</t>
  </si>
  <si>
    <t>O15547720002</t>
  </si>
  <si>
    <t>00290024101 DEPOSITO DE EFECTIVO, DEPOSITANTE: SIN - GDLPZ1, CONCEPTO: DEVOLUCIÓN POR PAGO EN EXCESO DE UN (1) DÍA DE REFRIGERIO CONSULTORES GDLPZ1 - AGOSTO 2017, CUENTA DE DEPOSITO: CUENTA UNICA DEL TESORO</t>
  </si>
  <si>
    <t>O15547730002</t>
  </si>
  <si>
    <t>00290024101 DEPOSITO DE EFECTIVO, DEPOSITANTE: SIN - GDLPZ1, CONCEPTO: DEVOLUCIÓN POR COBRO EN EXCESO DEL S. TELEFONICO DE LOS MESES ABRIL, MAYO Y JUNIO A.T. COROICO, CUENTA DE DEPOSITO: CUENTA UNICA DEL TESORO</t>
  </si>
  <si>
    <t>O15547780002</t>
  </si>
  <si>
    <t>00099021001 DEPOSITO DE EFECTIVO, DEPOSITANTE: MINISTERIO DE LA PRESIDENCIA, CONCEPTO: DEVOLUCIÓN DE GASTO DE COMBUSTIBLE, CUENTA DE DEPOSITO: CUENTA UNICA DEL TESORO</t>
  </si>
  <si>
    <t>O15547610002</t>
  </si>
  <si>
    <t>00283012002 DEPOSITO DE EFECTIVO, DEPOSITANTE: JAVIER EDGAR SALAZAR PAREDES, CONCEPTO: DEVOLUCIÓN DE VIÁTICOS, CUENTA DE DEPOSITO: CUENTA UNICA DEL TESORO</t>
  </si>
  <si>
    <t>O15547540002</t>
  </si>
  <si>
    <t>00290064101 DEPOSITO DE EFECTIVO, DEPOSITANTE: LENNY LUCIA LIMA SUSSY, CONCEPTO: DEVOLUCIÓN PAGO EN DEMASIA REFRIGERIO AGOSTO 2017, CUENTA DE DEPOSITO: CUENTA UNICA DEL TESORO</t>
  </si>
  <si>
    <t>O15547250002</t>
  </si>
  <si>
    <t>00373024105 DEPOSITO DE EFECTIVO, DEPOSITANTE: JOSE GERARDO IÑIGUEZ APAZA, CONCEPTO: DEVOLUCION SALDO PROYECTO " CONSTRUCCION RIEGO CHURO - CHALLA UNO ", CUENTA DE DEPOSITO: CUENTA UNICA DEL TESORO</t>
  </si>
  <si>
    <t>O15546870002</t>
  </si>
  <si>
    <t>00099021001 DEPOSITO DE EFECTIVO, DEPOSITANTE: POLICIA BOLIVIANA - HERNAN TICLLA CHOQUE, CONCEPTO: DEVOLUCION DE SUELDO, CUENTA DE DEPOSITO: CUENTA UNICA DEL TESORO</t>
  </si>
  <si>
    <t>O15546740002</t>
  </si>
  <si>
    <t>00010011102 DEPOSITO DE EFECTIVO, DEPOSITANTE: CONSULADO DE BOLIVIA EN TACNA - PERU, CONCEPTO: RECAUDACIONES GESTORIA CONSULAR JUNIO - JULIO - AGOSTO - SEPTIEMBRE 2017, CUENTA DE DEPOSITO: CUENTA UNICA DEL TESORO</t>
  </si>
  <si>
    <t>O15546630002</t>
  </si>
  <si>
    <t>00099021001 DEPOSITO DE EFECTIVO, DEPOSITANTE: ROSSIO ELIZABETH DURAN CUBA, CONCEPTO: DOBLE PERCEPCION, CUENTA DE DEPOSITO: CUENTA UNICA DEL TESORO</t>
  </si>
  <si>
    <t>O15548820002</t>
  </si>
  <si>
    <t>00015011108 DEPOSITO DE EFECTIVO, DEPOSITANTE: MAGALY ESPINOZA CUELLAR, CONCEPTO: CANCELACION POR EXCESO EN CONSUMO DE LLAMADAS DE TELEFONO CELULAR, CUENTA DE DEPOSITO: CUENTA UNICA DEL TESORO</t>
  </si>
  <si>
    <t>O15548810002</t>
  </si>
  <si>
    <t>00015011108 DEPOSITO DE EFECTIVO, DEPOSITANTE: MARITZA SANJINES CESPEDES, CONCEPTO: CANCELACION POR EXCESO DE CONSUMO DE LLAMADAS DE TELEFONO CELULAR, CUENTA DE DEPOSITO: CUENTA UNICA DEL TESORO</t>
  </si>
  <si>
    <t>O15548760002</t>
  </si>
  <si>
    <t>00526012001 DEPOSITO DE EFECTIVO, DEPOSITANTE: ANA RODRIGO BOLIVIA TV, CONCEPTO: DEVOLUCION, CUENTA DE DEPOSITO: CUENTA UNICA DEL TESORO</t>
  </si>
  <si>
    <t>O15548240002</t>
  </si>
  <si>
    <t>00378012002 DEPOSITO DE EFECTIVO, DEPOSITANTE: SENATEX - ADHEMAR LEONARDO GARZOFINO URIA, CONCEPTO: DEVOLUCION AL C-31 # 484 POR SALDO NO EJECUTADO, CUENTA DE DEPOSITO: CUENTA UNICA DEL TESORO</t>
  </si>
  <si>
    <t>O15548310002</t>
  </si>
  <si>
    <t>00117012001 DEPOSITO DE EFECTIVO, DEPOSITANTE: RENE RIOS, CONCEPTO: REVERSION VIATICOS C-31-2671, CUENTA DE DEPOSITO: CUENTA UNICA DEL TESORO</t>
  </si>
  <si>
    <t>O15548430002</t>
  </si>
  <si>
    <t>00099021001 DEPOSITO DE EFECTIVO, DEPOSITANTE: CINDY BAEZ OROZCO, CONCEPTO: DEVOLUCION ESTIPENDIOS -7MA OCEPB-CHUQUISACA, CUENTA DE DEPOSITO: CUENTA UNICA DEL TESORO</t>
  </si>
  <si>
    <t>O15548450002</t>
  </si>
  <si>
    <t>00099021001 DEPOSITO DE EFECTIVO, DEPOSITANTE: CINDY BAEZ OROZCO, CONCEPTO: DEVOLUCION DE PASAJES INTERPROVINCIALES-7MA OCEPB-CHUQUISACA, CUENTA DE DEPOSITO: CUENTA UNICA DEL TESORO</t>
  </si>
  <si>
    <t>O15548470002</t>
  </si>
  <si>
    <t>00099021001 DEPOSITO DE EFECTIVO, DEPOSITANTE: MARIO VELASCO ALCOCER, CONCEPTO: DEVOLUCION DE PASAJES INTERPROVINCIALES-7MA OCEPB-LA PAZ, CUENTA DE DEPOSITO: CUENTA UNICA DEL TESORO</t>
  </si>
  <si>
    <t>B15547270002</t>
  </si>
  <si>
    <t>00224012003 DEP.DE CHEQ.AJENOS,RET.DE CAM.,CONCEPTO: TRANSFERENCIA PARA REALIZAR PAGO VIA SIGEP,DEP.: INSUMOS BOLIVIA , PROCEDENCIA: BANCO UNION S.A., CHEQUE: 1590, FECHA DE EMISION:25/10/2017</t>
  </si>
  <si>
    <t>B15545990002</t>
  </si>
  <si>
    <t>00587012008 DEP.DE CHEQ.AJENOS,RET.DE CAM.,CONCEPTO: DEVOLUCIÓN DE FONDOS,DEP.: ADALID GUACHALLA , PROCEDENCIA: BANCO UNION S.A., CHEQUE: 1049, FECHA DE EMISION:24/10/2017</t>
  </si>
  <si>
    <t>B15546140002</t>
  </si>
  <si>
    <t>00287102012 DEP.DE CHEQ.AJENOS,RET.DE CAM.,CONCEPTO: PAGO DE LA FACTURA N°59 POR EL MIN. DE CULTURAS Y T. PROY. SOMBRERERIA DE SUCRE,DEP.: FPS / SUPERVISIÓN , PROCEDENCIA: BANCO UNION S.A., CHEQUE: 661, FECHA DE EMISION:23/10/2017</t>
  </si>
  <si>
    <t>B15546160002</t>
  </si>
  <si>
    <t>00287102012 DEP.DE CHEQ.AJENOS,RET.DE CAM.,CONCEPTO: PAGO DE LA FACTURA N°61 POR EL MINISTERIO DE DEPORTES PROY. VILLA DEPORTIVA SURAMERICANA,DEP.: FPS / SUPERVISIÓN , PROCEDENCIA: BANCO UNION S.A., CHEQUE: 663, FECHA DE EMISION:23/10/2017</t>
  </si>
  <si>
    <t>B15546640002</t>
  </si>
  <si>
    <t>00046021107 DEP.DE CHEQ.AJENOS,RET.DE CAM.,CONCEPTO: PAGO DE SUELDOS,DEP.: MINISTERIO DE SALUD , PROCEDENCIA: BANCO UNION S.A., CHEQUE: 12317, FECHA DE EMISION:20/10/2017</t>
  </si>
  <si>
    <t>B15546660002</t>
  </si>
  <si>
    <t>00046021109 DEP.DE CHEQ.AJENOS,RET.DE CAM.,CONCEPTO: EJECUCION DE BOLETA DE GARANTIA,DEP.: MINISTERIO DE SALUD , PROCEDENCIA: BANCO BISA S.A., CHEQUE: 157687, FECHA DE EMISION:11/10/2017</t>
  </si>
  <si>
    <t>B15546670002</t>
  </si>
  <si>
    <t>00099021001 DEP.DE CHEQ.AJENOS,RET.DE CAM.,CONCEPTO: DEVOLUCION DE RECURSOS,DEP.: GOBIERNO AUTONOMO MUNICIPAL DE IRUPANA , PROCEDENCIA: BANCO UNION S.A., CHEQUE: 5279, FECHA DE EMISION:23/10/2017</t>
  </si>
  <si>
    <t>B15546980002</t>
  </si>
  <si>
    <t>00670012004 DEP.DE CHEQ.AJENOS,RET.DE CAM.,CONCEPTO: CERTIFICADOS DE MILITANCIA Y NO MILITANCIA T.E.D. CHUQUISACA,DEP.: ORGANO ELECTORAL PLURINACIONAL , PROCEDENCIA: BANCO UNION S.A., CHEQUE: 4498, FECHA DE EMISION:19/10/2017</t>
  </si>
  <si>
    <t>B15547000002</t>
  </si>
  <si>
    <t>00670012001 DEP.DE CHEQ.AJENOS,RET.DE CAM.,CONCEPTO: MULTAS ELECTORALES GESTIÓN 2016 T.E.D. CHUQUISACA,DEP.: ORGANO ELECTORAL PLURINACIONAL , PROCEDENCIA: BANCO UNION S.A., CHEQUE: 4501, FECHA DE EMISION:20/10/2017</t>
  </si>
  <si>
    <t>B15547010002</t>
  </si>
  <si>
    <t>00670012001 DEP.DE CHEQ.AJENOS,RET.DE CAM.,CONCEPTO: MULTAS ELECTORALES GESTIÓN 2015 T.E.D. CHUQUISACA,DEP.: ORGANO ELECTORAL PLURINACIONAL , PROCEDENCIA: BANCO UNION S.A., CHEQUE: 4499, FECHA DE EMISION:19/10/2017</t>
  </si>
  <si>
    <t>B15547240002</t>
  </si>
  <si>
    <t>00342012001 DEP.DE CHEQ.AJENOS,RET.DE CAM.,CONCEPTO: DEVOLUCION FONDOS EN AVANCE,DEP.: AEV REGIONAL TARIJA , PROCEDENCIA: BANCO UNION S.A., CHEQUE: 1179, FECHA DE EMISION:17/10/2017</t>
  </si>
  <si>
    <t>O15546620002</t>
  </si>
  <si>
    <t>00046024204 DEPOSITO DE EFECTIVO, DEPOSITANTE: MINISTERIO DE SALUD, CONCEPTO: REVERSION DE FONDOS (SALDO MES DE MAYO), CUENTA DE DEPOSITO: CUENTA UNICA DEL TESORO</t>
  </si>
  <si>
    <t>O15546610002</t>
  </si>
  <si>
    <t>00015011108 DEPOSITO DE EFECTIVO, DEPOSITANTE: DENIS POMA GUTIERREZ, CONCEPTO: PAGO DE EXECIBOS, CUENTA DE DEPOSITO: CUENTA UNICA DEL TESORO</t>
  </si>
  <si>
    <t>O15546310002</t>
  </si>
  <si>
    <t>00212082004 DEPOSITO DE EFECTIVO, DEPOSITANTE: ELIANA MAMANI TARQUI, CONCEPTO: DEVOLUCION DE GASTOS OPERATIVOS C-211004, CUENTA DE DEPOSITO: CUENTA UNICA DEL TESORO</t>
  </si>
  <si>
    <t>O15546290002</t>
  </si>
  <si>
    <t>00266022001 DEPOSITO DE EFECTIVO, DEPOSITANTE: MARGARITA VELASCO NINA, CONCEPTO: DEVOLUCIÓN DE REFRIGERIO DE: LA PAZ, EL ALTO Y PROVINCIAS DEL MES DE ABRIL - 2017, CUENTA DE DEPOSITO: CUENTA UNICA DEL TESORO</t>
  </si>
  <si>
    <t>O15546270002</t>
  </si>
  <si>
    <t>00266022001 DEPOSITO DE EFECTIVO, DEPOSITANTE: MARGARITA VELASCO NINA, CONCEPTO: DEVOLUCIÓN DE REFRIGERIO DE: LA PAZ, EL ALTO Y PROVINCIAS DEL MES DE MAYO - 2017, CUENTA DE DEPOSITO: CUENTA UNICA DEL TESORO</t>
  </si>
  <si>
    <t>O15546250002</t>
  </si>
  <si>
    <t>00266022001 DEPOSITO DE EFECTIVO, DEPOSITANTE: MARGARITA VELASCO NINA, CONCEPTO: DEVOLUCIÓN DE REFRIGERIO DE: LA PAZ, EL ALTO Y PROVINCIAS DEL MES DE JUNIO- 2017, CUENTA DE DEPOSITO: CUENTA UNICA DEL TESORO</t>
  </si>
  <si>
    <t>O15545970002</t>
  </si>
  <si>
    <t>00086088703 DEPOSITO DE EFECTIVO, DEPOSITANTE: ALFREDO COPARI YUJRA, CONCEPTO: DEVOLUCIÓN PASAJES, CUENTA DE DEPOSITO: CUENTA UNICA DEL TESORO</t>
  </si>
  <si>
    <t>B15550700002</t>
  </si>
  <si>
    <t>00099021001 DEP.DE CHEQ.AJENOS,RET.DE CAM.,CONCEPTO: DEPÓSITO DEL SEÑOR HECTOR HUGO VILLARROEL GUZMAN PARA BAJA DE CUENTA POR COBRAR 2016,DEP.: DEFENSORIA DEL PUEBLO , PROCEDENCIA: BANCO UNION S.A., CHEQUE: 867, FECHA DE EMISION:23/10/2017</t>
  </si>
  <si>
    <t>B15550900002</t>
  </si>
  <si>
    <t>00099021001 DEP.DE CHEQ.AJENOS,RET.DE CAM.,CONCEPTO: OSCO QUISPE EDWIN,DEP.: BANCO UNION S.A , PROCEDENCIA: BANCO UNION S.A., CHEQUE: 150654, FECHA DE EMISION:26/10/2017</t>
  </si>
  <si>
    <t>B15551040002</t>
  </si>
  <si>
    <t>00099021001 DEP.DE CHEQ.AJENOS,RET.DE CAM.,CONCEPTO: DEVOLUCION DE COTIZAC. EXCESO EMPLEADOR,DEP.: FUTURO DE BOLIVIA S.A. AFP. , PROCEDENCIA: BANCO DE CREDITO DE BOLIVIA S.A., CHEQUE: 51029, FECHA DE EMISION:26/10/2017</t>
  </si>
  <si>
    <t>O15550680002</t>
  </si>
  <si>
    <t>00099021001 DEPOSITO DE EFECTIVO, DEPOSITANTE: ADRIAN VILLARROEL VELIZ, CONCEPTO: DEVOLUCION PARA USO DE HOSPEDAJE EN MEXICO,PAGO REALIZADO MEDIANTE TARJETA ELECTRONICA DE PAGO (IEP), CUENTA DE DEPOSITO: CUENTA UNICA DEL TESORO</t>
  </si>
  <si>
    <t>O15550760002</t>
  </si>
  <si>
    <t>00099021001 DEPOSITO DE EFECTIVO, DEPOSITANTE: OSCAR OVIDIO MOLINA BARRÓN - SENASIR, CONCEPTO: DOBLE PERCEPCIÓN, CUENTA DE DEPOSITO: CUENTA UNICA DEL TESORO</t>
  </si>
  <si>
    <t>O15551060002</t>
  </si>
  <si>
    <t>00099021001 DEPOSITO DE EFECTIVO, DEPOSITANTE: JAIME VICENTE CALLATA FLORES, CONCEPTO: DEVOLUCIÓN DE REMUNERACIÓN, CUENTA DE DEPOSITO: CUENTA UNICA DEL TESORO</t>
  </si>
  <si>
    <t>O15551180002</t>
  </si>
  <si>
    <t>00591012001 DEPOSITO DE EFECTIVO, DEPOSITANTE: FAMILIA ALCANZANDO LAS NACIONES, CONCEPTO: PAGO SERVICIOS AGUA POTABLE SEPTIEMBRE, CUENTA DE DEPOSITO: CUENTA UNICA DEL TESORO</t>
  </si>
  <si>
    <t>O15551190002</t>
  </si>
  <si>
    <t>00591012001 DEPOSITO DE EFECTIVO, DEPOSITANTE: FAMILIA ALCANZANDO LAS NACIONES, CONCEPTO: PAGO SERVICIOS AGUA POTABLE AGOSTO, CUENTA DE DEPOSITO: CUENTA UNICA DEL TESORO</t>
  </si>
  <si>
    <t>O15551200002</t>
  </si>
  <si>
    <t>00591012001 DEPOSITO DE EFECTIVO, DEPOSITANTE: FAMILIA ALCANZANDO LAS NACIONES, CONCEPTO: PAGO SERVICIO AGUA POTABLE JULIO, CUENTA DE DEPOSITO: CUENTA UNICA DEL TESORO</t>
  </si>
  <si>
    <t>O15551210002</t>
  </si>
  <si>
    <t>00591012001 DEPOSITO DE EFECTIVO, DEPOSITANTE: FAMILIA ALCANZANDO LAS NACIONES, CONCEPTO: PAGO SERVICIO AGUA POTABLE JUNIO, CUENTA DE DEPOSITO: CUENTA UNICA DEL TESORO</t>
  </si>
  <si>
    <t>O15551230002</t>
  </si>
  <si>
    <t>00591012001 DEPOSITO DE EFECTIVO, DEPOSITANTE: FAMILIA ALCANZANDO LAS NACIONES, CONCEPTO: PAGO SERVICIO AGUA POTABLE MAYO, CUENTA DE DEPOSITO: CUENTA UNICA DEL TESORO</t>
  </si>
  <si>
    <t>O15551570002</t>
  </si>
  <si>
    <t>00292032001 DEPOSITO DE EFECTIVO, DEPOSITANTE: VIAS BOLIVIA, CONCEPTO: DAÑOS ECONÓMICOS, CUENTA DE DEPOSITO: CUENTA UNICA DEL TESORO</t>
  </si>
  <si>
    <t>O15551580002</t>
  </si>
  <si>
    <t>00047228001 DEPOSITO DE EFECTIVO, DEPOSITANTE: ASOCIACION DE PRODUCTORES AGROPECUARIOS DEL SUD, CONCEPTO: DEVOLUCION DE TRANSFERENCIA, CUENTA DE DEPOSITO: CUENTA UNICA DEL TESORO</t>
  </si>
  <si>
    <t>O15551830002</t>
  </si>
  <si>
    <t>00099021001 DEPOSITO DE EFECTIVO, DEPOSITANTE: ELENA CRESPO YUJRA, CONCEPTO: DOBLE PERCEPCION, CUENTA DE DEPOSITO: CUENTA UNICA DEL TESORO</t>
  </si>
  <si>
    <t>O15551850002</t>
  </si>
  <si>
    <t>00010011101 DEPOSITO DE EFECTIVO, DEPOSITANTE: SILVIO ROJAS CHANA - MIN.DE RELACIONES EXTERIORES, CONCEPTO: DEVOLUCION DE SALDO NO EJECUTADO C 31 N° 2046, CUENTA DE DEPOSITO: CUENTA UNICA DEL TESORO</t>
  </si>
  <si>
    <t>O15551990002</t>
  </si>
  <si>
    <t>00099021001 DEPOSITO DE EFECTIVO, DEPOSITANTE: JULIO NAVIA INTURIAS, CONCEPTO: REVERSIÓN DE HABERES DEL MES DE JULIO 2017, CUENTA DE DEPOSITO: CUENTA UNICA DEL TESORO</t>
  </si>
  <si>
    <t>O15552020002</t>
  </si>
  <si>
    <t>00099021001 DEPOSITO DE EFECTIVO, DEPOSITANTE: AGUSTIN PIO CORONEL MUJICA, CONCEPTO: RECUPERACION 3 % CAJA NACIONAL DE SALUD, CUENTA DE DEPOSITO: CUENTA UNICA DEL TESORO</t>
  </si>
  <si>
    <t>O15552210002</t>
  </si>
  <si>
    <t>00373024105 DEPOSITO DE EFECTIVO, DEPOSITANTE: CNMCIOBS, CONCEPTO: DEVOLUCIÓN DE FONDOS DE PAGO DE SERVICIO (LUZ) PROYECTO: CNMC-01-10-20315, CUENTA DE DEPOSITO: CUENTA UNICA DEL TESORO</t>
  </si>
  <si>
    <t>O15552300002</t>
  </si>
  <si>
    <t>00099021001 DEPOSITO DE EFECTIVO, DEPOSITANTE: LUIS ERNESTO DAZA JUSTINIANO ADEMAF, CONCEPTO: DEVOLUCION DE FONDOS EN AVANCE COMBUSTIBLE, CUENTA DE DEPOSITO: CUENTA UNICA DEL TESORO</t>
  </si>
  <si>
    <t>O15552320002</t>
  </si>
  <si>
    <t>00099021001 DEPOSITO DE EFECTIVO, DEPOSITANTE: DIEGO ALEJANDRO NUÑEZ GUTIERREZ ADEMAF, CONCEPTO: DEVOLUCION DE FONDOS EN AVANCE COMBUSTIBLE, CUENTA DE DEPOSITO: CUENTA UNICA DEL TESORO</t>
  </si>
  <si>
    <t>O15552390002</t>
  </si>
  <si>
    <t>00212082001 DEPOSITO DE EFECTIVO, DEPOSITANTE: JOSE SAAVEDRA CASTRO INRA, CONCEPTO: DEVOLUCION FONDOS POR AVANCE, CUENTA DE DEPOSITO: CUENTA UNICA DEL TESORO</t>
  </si>
  <si>
    <t>O15552550002</t>
  </si>
  <si>
    <t>00099021001 DEPOSITO DE EFECTIVO, DEPOSITANTE: DANIEL ALEJANDRO MONTECINOS LLERENA, CONCEPTO: DEV POR CONCEPTO DE PAGO DE TRANSPORTE INTERDEPARTAMENTAL DE LA DELEGACIÓN SANTA CRUZ-7MA OCEPB, CUENTA DE DEPOSITO: CUENTA UNICA DEL TESORO</t>
  </si>
  <si>
    <t>O15552600002</t>
  </si>
  <si>
    <t>00099021001 DEPOSITO DE EFECTIVO, DEPOSITANTE: DANIEL ALEJANDRO MONTECINOS LLERENA, CONCEPTO: DEV POR CONCEPTO DE PAGO DE TRANSPORTE INTERPROVINCIAL DE LA DELEGACIÓN SANTA CRUZ - 7MA OCEPB, CUENTA DE DEPOSITO: CUENTA UNICA DEL TESORO</t>
  </si>
  <si>
    <t>O15552620002</t>
  </si>
  <si>
    <t>00099021001 DEPOSITO DE EFECTIVO, DEPOSITANTE: DANIEL ALEJANDRO MONTECINOS LLERENA, CONCEPTO: DEV POR CONCEPTO DE PAGO DE ESTIPENDIOS DE LA DELEGACIÓN SANTA CRUZ- 7MA OCEPB, CUENTA DE DEPOSITO: CUENTA UNICA DEL TESORO</t>
  </si>
  <si>
    <t>B15554080002</t>
  </si>
  <si>
    <t>00099021001 DEP.DE CHEQ.AJENOS,RET.DE CAM.,CONCEPTO: REPOSICION DE SUBSIDIO DE INCAPACIDAD TEMPORAL AUTORIDAD DE ELECTRICIDAD,DEP.: CAJA DE SALUD DE LA BANCA PRIVADA , PROCEDENCIA: BANCO NACIONAL DE BOLIVIA S.A., CHEQUE: 6347664, FECHA DE EMISION:05/10/2017</t>
  </si>
  <si>
    <t>B15554650002</t>
  </si>
  <si>
    <t>00592012001 DEP.DE CHEQ.AJENOS,RET.DE CAM.,CONCEPTO: TRANSFERENCIA DE RECURSOS DEL 01 AL 30 DE SEPTIEMBRE,DEP.: IVAN GONZALES , PROCEDENCIA: BANCO UNION S.A., CHEQUE: 627, FECHA DE EMISION:27/10/2017</t>
  </si>
  <si>
    <t>B15554710002</t>
  </si>
  <si>
    <t>00291064101 DEP.DE CHEQ.AJENOS,RET.DE CAM.,CONCEPTO: DEVOLUCIÓN DE SALDO,DEP.: ABC REGIONAL POTOSI , PROCEDENCIA: BANCO UNION S.A., CHEQUE: 3058, FECHA DE EMISION:23/10/2017</t>
  </si>
  <si>
    <t>B15555000002</t>
  </si>
  <si>
    <t>00290012001 DEP.DE CHEQ.AJENOS,RET.DE CAM.,CONCEPTO: DEP. POR RECUPERACION DE MORA TIPO M2 POR LA AFP FUTURO DE BOLIVIA S.A CON C-31 SIP´N° 200,DEP.: SERVICIO DE IMPUESTOS NACIONALES</t>
  </si>
  <si>
    <t>B15555020002</t>
  </si>
  <si>
    <t>00290012001 DEP.DE CHEQ.AJENOS,RET.DE CAM.,CONCEPTO: DEP. POR MULTAS Y ATRASOS DE AGOSTO GAFNC SEGUN C-31 SIP N° 199,DEP.: SERVICIO DE IMPUESTOS NACIONALES , PROCEDENCIA: BANCO UNION S.A., CHEQUE: 4556, FECHA DE EMISION:25/10/2017</t>
  </si>
  <si>
    <t>B15555060002</t>
  </si>
  <si>
    <t>00290012001 DEP.DE CHEQ.AJENOS,RET.DE CAM.,CONCEPTO: DEP. POR MULTAS Y ATRASOS DE AGOSTO/2017 "GDCBBA Y GAFNC" SEGUN C-31 SIP N° 198,DEP.: SERVICIO DE IMPUESTOS NACIONALES , PROCEDENCIA: BANCO UNION S.A., CHEQUE: 4555, FECHA DE EMISION:25/10/2017</t>
  </si>
  <si>
    <t>B15555100002</t>
  </si>
  <si>
    <t>00290012001 DEP.DE CHEQ.AJENOS,RET.DE CAM.,CONCEPTO: DEP. POR PAGO INDEVIDO A ENTEL S.A. /2017 C-31 SIP N°185,DEP.: SERVICIO DE IMPUESTOS NACIONALES , PROCEDENCIA: BANCO UNION S.A., CHEQUE: 4492, FECHA DE EMISION:20/10/2017</t>
  </si>
  <si>
    <t>B15555170002</t>
  </si>
  <si>
    <t>00290012001 DEP.DE CHEQ.AJENOS,RET.DE CAM.,CONCEPTO: DEP. POR MULTAS Y ATRASOS GGSCZ/2017 SEGUN C-31 SIP N° 189,DEP.: SERVICIO DE IMPUESTOS NACIONALES , PROCEDENCIA: BANCO UNION S.A., CHEQUE: 4495, FECHA DE EMISION:23/10/2017</t>
  </si>
  <si>
    <t>B15555190002</t>
  </si>
  <si>
    <t>00290012001 DEP.DE CHEQ.AJENOS,RET.DE CAM.,CONCEPTO: DEPÖSITO POR EL PROCESO COACTIVO FISCAL GGCBBA/2017 SEGUN C-31 SIP N° 186,DEP.: SERVICIO DE IMPUESTOS NACIONALES , PROCEDENCIA: BANCO UNION S.A., CHEQUE: 4494, FECHA DE EMISION:20/10/2017</t>
  </si>
  <si>
    <t>B15555210002</t>
  </si>
  <si>
    <t>00290012001 DEP.DE CHEQ.AJENOS,RET.DE CAM.,CONCEPTO: BAJA CXC JULIO/2017 CAJA PETROLERA DE SALUD C-31 SIP N° 184,DEP.: SERVICIO DE IMPUESTOS NACIONALES , PROCEDENCIA: BANCO UNION S.A., CHEQUE: 4491, FECHA DE EMISION:19/10/2017</t>
  </si>
  <si>
    <t>B15555250002</t>
  </si>
  <si>
    <t>00660142001 DEP.DE CHEQ.AJENOS,RET.DE CAM.,CONCEPTO: CUENTAS POR COBRAR GESTIONES ANTERIORES-EVELIN SALGUEIRO VELASCO,DEP.: ORGANO JUDICIAL-DISTRITO PANDO , PROCEDENCIA: BANCO UNION S.A., CHEQUE: 706, FECHA DE EMISION:23/10/2017</t>
  </si>
  <si>
    <t>B15555570002</t>
  </si>
  <si>
    <t>00086031101 DEP.DE CHEQ.AJENOS,RET.DE CAM.,CONCEPTO: DEPÓSITO POR REVERSIÓN DE FONDOS,DEP.: SERNAP - TARIQUIA , PROCEDENCIA: BANCO UNION S.A., CHEQUE: 932, FECHA DE EMISION:02/10/2017</t>
  </si>
  <si>
    <t>B15555740002</t>
  </si>
  <si>
    <t>00099024113 DEP.DE CHEQ.AJENOS,RET.DE CAM.,CONCEPTO: EJECUCION DE GARANTIA DE CUMPLIMIENTO DEL PROY CONST U.E. HUGO CHAVEZ FRIAS-EMPRESA TERA ING,DEP.: MINISTERIO DE LA PRESIDENCIA UPRE</t>
  </si>
  <si>
    <t>B15556010002</t>
  </si>
  <si>
    <t>00099021001 DEP.DE CHEQ.AJENOS,RET.DE CAM.,CONCEPTO: VIATICOS NO COBRADOS POR IVER HEREDIA HERVAS - 2016,DEP.: DAVID TICONA VINO - MDR Y T , PROCEDENCIA: BANCO UNION S.A., CHEQUE: 6160, FECHA DE EMISION:16/10/2017</t>
  </si>
  <si>
    <t>B15556150002</t>
  </si>
  <si>
    <t>00670012001 DEP.DE CHEQ.AJENOS,RET.DE CAM.,CONCEPTO: MULTAS ELECTORALES TED SANTA CRUZ,DEP.: ORGANO ELECTORAL PLURINACIONAL , PROCEDENCIA: BANCO UNION S.A., CHEQUE: 6284, FECHA DE EMISION:23/10/2017</t>
  </si>
  <si>
    <t>B15556170002</t>
  </si>
  <si>
    <t>00670012001 DEP.DE CHEQ.AJENOS,RET.DE CAM.,CONCEPTO: MULTAS ELECTORALES TED CHUQUISACA,DEP.: ORGANO ELECTORAL PLURINACIONAL , PROCEDENCIA: BANCO UNION S.A., CHEQUE: 4502, FECHA DE EMISION:25/10/2017</t>
  </si>
  <si>
    <t>B15556190002</t>
  </si>
  <si>
    <t>00670012004 DEP.DE CHEQ.AJENOS,RET.DE CAM.,CONCEPTO: CERTIFICADOS DE MILITANCIA Y NO MILITANCIA DE MARZO JUNIO AGOSTO SEPTIEMBRE Y OCTUBRE 2016,DEP.: ORGANO ELECTORAL PLURINACIONAL , PROCEDENCIA: BANCO UNION S.A., CHEQUE: 6283, FECHA DE EMISION:23/10/2017</t>
  </si>
  <si>
    <t>B15556240002</t>
  </si>
  <si>
    <t>00587012008 DEP.DE CHEQ.AJENOS,RET.DE CAM.,CONCEPTO: DEVOLUCION DE FONDOS,DEP.: ADALID GUACHALLA , PROCEDENCIA: BANCO UNION S.A., CHEQUE: 1056, FECHA DE EMISION:26/10/2017</t>
  </si>
  <si>
    <t>B15556270002</t>
  </si>
  <si>
    <t>00587012008 DEP.DE CHEQ.AJENOS,RET.DE CAM.,CONCEPTO: DEVOLUCION DE FONDOS,DEP.: ADALID GUACHALLA , PROCEDENCIA: BANCO UNION S.A., CHEQUE: 1052, FECHA DE EMISION:26/10/2017</t>
  </si>
  <si>
    <t>B15556280002</t>
  </si>
  <si>
    <t>00587012005 DEP.DE CHEQ.AJENOS,RET.DE CAM.,CONCEPTO: DEVOLUCION DE FONDOS,DEP.: OSWALDO TEJERINA , PROCEDENCIA: BANCO UNION S.A., CHEQUE: 1051, FECHA DE EMISION:26/10/2017</t>
  </si>
  <si>
    <t>B15556290002</t>
  </si>
  <si>
    <t>00587012008 DEP.DE CHEQ.AJENOS,RET.DE CAM.,CONCEPTO: DEVOLUCION DE FONDOS,DEP.: ADALID GUACHALLA , PROCEDENCIA: BANCO UNION S.A., CHEQUE: 1053, FECHA DE EMISION:26/10/2017</t>
  </si>
  <si>
    <t>B15556300002</t>
  </si>
  <si>
    <t>00587012006 DEP.DE CHEQ.AJENOS,RET.DE CAM.,CONCEPTO: DEVOLUCION DE FONDOS,DEP.: OSWALDO TEJERINA , PROCEDENCIA: BANCO UNION S.A., CHEQUE: 1050, FECHA DE EMISION:26/10/2017</t>
  </si>
  <si>
    <t>O15554970002</t>
  </si>
  <si>
    <t>00099021001 DEPOSITO DE EFECTIVO, DEPOSITANTE: ADRIANA MONTERREY LUJAN, CONCEPTO: DEVOLUCION DEL BOLETO 8411555 DE LA GESTION 2016, CUENTA DE DEPOSITO: CUENTA UNICA DEL TESORO</t>
  </si>
  <si>
    <t>O15555350002</t>
  </si>
  <si>
    <t>00099021001 DEPOSITO DE EFECTIVO, DEPOSITANTE: SONIA JUANA LIMA VDA VERA, CONCEPTO: SENASIR-COBRO INDEBIDO N° 010/20/2017, CUENTA DE DEPOSITO: CUENTA UNICA DEL TESORO</t>
  </si>
  <si>
    <t>O15555590002</t>
  </si>
  <si>
    <t>00086038003 DEPOSITO DE EFECTIVO, DEPOSITANTE: SERNAP - OTUQUIS, CONCEPTO: DEPÓSITO POR SOBREGIRO FUNDESNAP-PL-480, CUENTA DE DEPOSITO: CUENTA UNICA DEL TESORO</t>
  </si>
  <si>
    <t>O15555880002</t>
  </si>
  <si>
    <t>00046024204 DEPOSITO DE EFECTIVO, DEPOSITANTE: RENAN TORRICO, CONCEPTO: EVENTO DAKAR 2017 (MINISTERIO DE SALUD), CUENTA DE DEPOSITO: CUENTA UNICA DEL TESORO</t>
  </si>
  <si>
    <t>O15556020002</t>
  </si>
  <si>
    <t>00132039201 DEPOSITO DE EFECTIVO, DEPOSITANTE: HUASCAR PABLO ARCIENEGA BARRIGA, CONCEPTO: DEVOLUCION DE VIATICOS, CUENTA DE DEPOSITO: CUENTA UNICA DEL TESORO</t>
  </si>
  <si>
    <t>O15556140002</t>
  </si>
  <si>
    <t>00292032001 DEPOSITO DE EFECTIVO, DEPOSITANTE: RUBEN PEDRO QUISPE CALLE C.I. 6149172 LP., CONCEPTO: PARA DAÑOS ECONOMICOS, CUENTA DE DEPOSITO: CUENTA UNICA DEL TESORO</t>
  </si>
  <si>
    <t>O15556340002</t>
  </si>
  <si>
    <t>O15556360002</t>
  </si>
  <si>
    <t>O15556370002</t>
  </si>
  <si>
    <t>O15556380002</t>
  </si>
  <si>
    <t>O15556600002</t>
  </si>
  <si>
    <t>00099021001 DEPOSITO DE EFECTIVO, DEPOSITANTE: OMAR GONZALES MORA, CONCEPTO: DEVOLUCION DE VIATICOS, CUENTA DE DEPOSITO: CUENTA UNICA DEL TESORO</t>
  </si>
  <si>
    <t>O15556660002</t>
  </si>
  <si>
    <t>00099021001 DEPOSITO DE EFECTIVO, DEPOSITANTE: ENTRADA EJECUTORA DE CONVERSIÓN AGNV, CONCEPTO: DEVOLUCIÓN POR REFRIGERIOS FEBRERO 2017, CUENTA DE DEPOSITO: CUENTA UNICA DEL TESORO</t>
  </si>
  <si>
    <t>O15556670002</t>
  </si>
  <si>
    <t>00099021001 DEPOSITO DE EFECTIVO, DEPOSITANTE: ENTIDAD EJECUTORA DE CONVERSIÓN A GNV, CONCEPTO: DEVOLUCIÓN DE VIÁTICOS TEDDY ALMANZA, CUENTA DE DEPOSITO: CUENTA UNICA DEL TESORO</t>
  </si>
  <si>
    <t>O15556740002</t>
  </si>
  <si>
    <t>00342012001 DEPOSITO DE EFECTIVO, DEPOSITANTE: PAOLA EVELYN MONROY GUTIERREZ, CONCEPTO: DEVOLUCION DE DINERO POR CONCEPTO DEL CURSO IBNORCA-ISO9001-2015, CUENTA DE DEPOSITO: CUENTA UNICA DEL TESORO</t>
  </si>
  <si>
    <t>O15556850002</t>
  </si>
  <si>
    <t>00046058009 DEPOSITO DE EFECTIVO, DEPOSITANTE: MINISTERIO DE SALUD, CONCEPTO: DEVOLUCIÓN FONDO EN AVANCE PARA COMBUSTIBLE VIAJE A COCHABAMBA, CUENTA DE DEPOSITO: CUENTA UNICA DEL TESORO</t>
  </si>
  <si>
    <t>O15556920002</t>
  </si>
  <si>
    <t>00099021001 DEPOSITO DE EFECTIVO, DEPOSITANTE: MARIO VELASCO ALCOCER, CONCEPTO: DEVOLUCION PASAJES INTERPROVINCIALES-7MA OCEPB, CUENTA DE DEPOSITO: CUENTA UNICA DEL TESORO</t>
  </si>
  <si>
    <t>O15556950002</t>
  </si>
  <si>
    <t>00099021001 DEPOSITO DE EFECTIVO, DEPOSITANTE: MARIO VELASCO ALCOCER, CONCEPTO: DEVOLUCION ESTIPENDIOS -7MA OCEPB, CUENTA DE DEPOSITO: CUENTA UNICA DEL TESORO</t>
  </si>
  <si>
    <t>O15557110002</t>
  </si>
  <si>
    <t>00099021001 DEPOSITO DE EFECTIVO, DEPOSITANTE: DAVID ANTEQUERA FRIAS, CONCEPTO: SALDO FONDOS EN AVANCE CAMBIO DE SISTEMA Y/O RENOVACION DE CERRADURA (CHAPAS) EDIFICIO MEFP, CUENTA DE DEPOSITO: CUENTA UNICA DEL TESORO</t>
  </si>
  <si>
    <t>O15557450002</t>
  </si>
  <si>
    <t>00099021001 DEPOSITO DE EFECTIVO, DEPOSITANTE: MIN DE EDUCACION-FARUK DOSSERICH RODRIGUEZ, CONCEPTO: DEV CARGO A CUENTA PASAJES TERRESTRE INTERDEPARTAMENTAL 4TA ETAPA DE LA 7MA OCEPB, DELEG DE TARIJA, CUENTA DE DEPOSITO: CUENTA UNICA DEL TESORO</t>
  </si>
  <si>
    <t>O15557480002</t>
  </si>
  <si>
    <t>00099021001 DEPOSITO DE EFECTIVO, DEPOSITANTE: MIN DE EDUCACION-FARUK DOSSERICH RODRIGUEZ, CONCEPTO: DEV. CARGO A CUENTA ESTIPENDIO 4TA ETAPA DE LA 7MA OCEPB DELEGACION DE TARIJA, CUENTA DE DEPOSITO: CUENTA UNICA DEL TESORO</t>
  </si>
  <si>
    <t>O15557490002</t>
  </si>
  <si>
    <t>00099021001 DEPOSITO DE EFECTIVO, DEPOSITANTE: MIN DE EDUCACION-FARUK DOSSERICH RODRIGUEZ, CONCEPTO: DEV CARGO A CUENTA PASAJES TERRESTRE INTERPROVINCIAL 4TA ETAPA DE LA 7MA OCEPB, DELEG DE TARIJA, CUENTA DE DEPOSITO: CUENTA UNICA DEL TESORO</t>
  </si>
  <si>
    <t>O15557750002</t>
  </si>
  <si>
    <t>00290012001 DEPOSITO DE EFECTIVO, DEPOSITANTE: ANA LUISA MERCADO HERBAS, CONCEPTO: DEVOLUCION DE VIATICOS, CUENTA DE DEPOSITO: CUENTA UNICA DEL TESORO</t>
  </si>
  <si>
    <t>O15557760002</t>
  </si>
  <si>
    <t>00290012001 DEPOSITO DE EFECTIVO, DEPOSITANTE: PLAZA VILLAFANI CRISTINA DEL ROSARIO, CONCEPTO: DEVOLUCION DE VIATICOS, CUENTA DE DEPOSITO: CUENTA UNICA DEL TESORO</t>
  </si>
  <si>
    <t>O15557770002</t>
  </si>
  <si>
    <t>00290012001 DEPOSITO DE EFECTIVO, DEPOSITANTE: FRIDA ROSMERY AYAVIRI FLORES, CONCEPTO: DEVOLUCION DE VIATICOS, CUENTA DE DEPOSITO: CUENTA UNICA DEL TESORO</t>
  </si>
  <si>
    <t>B15559280002</t>
  </si>
  <si>
    <t>00660012006 DEP.DE CHEQ.AJENOS,RET.DE CAM.,CONCEPTO: DEVOLUCION DE FONDOS GESTION 2015 Y 2016 PINTO,ALARCON Y SILES,DEP.: ORGANO JUDICIAL - DISTRITO COCHABAMBA , PROCEDENCIA: BANCO UNION S.A., CHEQUE: 2942, FECHA DE EMISION:25/10/2017</t>
  </si>
  <si>
    <t>B15560150002</t>
  </si>
  <si>
    <t>00099021001 DEP.DE CHEQ.AJENOS,RET.DE CAM.,CONCEPTO: DESCUENTOS COSTO PASAJES AEREOS JORGE G. BARRON DIAZ,DEP.: MINISTERIO DE COMUNICACIÓN , PROCEDENCIA: BANCO UNION S.A., CHEQUE: 9287, FECHA DE EMISION:27/10/2017</t>
  </si>
  <si>
    <t>B15560210002</t>
  </si>
  <si>
    <t>00099021001 DEP.DE CHEQ.AJENOS,RET.DE CAM.,CONCEPTO: REP PAGO DEMACIA FC DE 11 ASEG. - ART RA APS/1287/2017,DEP.: LA VITALICIA SEGUROS Y REASEGUROS DE VIDA S.A. , PROCEDENCIA: BANCO BISA S.A., CHEQUE: 41738, FECHA DE EMISION:30/10/2017</t>
  </si>
  <si>
    <t>B15560300002</t>
  </si>
  <si>
    <t>00099021001 DEP.DE CHEQ.AJENOS,RET.DE CAM.,CONCEPTO: DEP POR DEVOL DE GASTOS OBSERVADOS GESTIONES PASADAS POR EL SR. OSCAR ANTONIO CAMACHO CUELLAR,DEP.: OSCAR ANTONIO CAMACHO CUELLAR , PROCEDENCIA: BANCO UNION S.A., CHEQUE: 1122, FECHA DE EMISION:30/10/2017</t>
  </si>
  <si>
    <t>O15559190002</t>
  </si>
  <si>
    <t>00099021001 DEPOSITO DE EFECTIVO, DEPOSITANTE: SENASIR, CONCEPTO: COACTIVO SOCIAL, CUENTA DE DEPOSITO: CUENTA UNICA DEL TESORO</t>
  </si>
  <si>
    <t>O15559220002</t>
  </si>
  <si>
    <t>00212082004 DEPOSITO DE EFECTIVO, DEPOSITANTE: IVAN QUISPE HUANACO, CONCEPTO: DEVOLUCION GASTOS OPERATIVOS C-31 N° 1011, CUENTA DE DEPOSITO: CUENTA UNICA DEL TESORO</t>
  </si>
  <si>
    <t>O15559370002</t>
  </si>
  <si>
    <t>00223012001 DEPOSITO DE EFECTIVO, DEPOSITANTE: CARLOS ENRIQUE PIZARROSO TEJADA, CONCEPTO: DEVOLUCION DE RECURSOS NO UTILIZADOS N° PREVENTIVO 612, CUENTA DE DEPOSITO: CUENTA UNICA DEL TESORO</t>
  </si>
  <si>
    <t>O15559390002</t>
  </si>
  <si>
    <t>00223012001 DEPOSITO DE EFECTIVO, DEPOSITANTE: ROXANA LOURDES ARAUJO ROMAY, CONCEPTO: DEVOLUCION DE RECURSOS NO UTILIZADOS N° PREVENTIVO 612, CUENTA DE DEPOSITO: CUENTA UNICA DEL TESORO</t>
  </si>
  <si>
    <t>O15559410002</t>
  </si>
  <si>
    <t>00223012001 DEPOSITO DE EFECTIVO, DEPOSITANTE: CARLOS EDUARDO MEDINACELI MUÑOZ, CONCEPTO: DEVOLUCION DE RECURSOS NO UTILIZADOS N° PREVENTIVO 612, CUENTA DE DEPOSITO: CUENTA UNICA DEL TESORO</t>
  </si>
  <si>
    <t>O15559770002</t>
  </si>
  <si>
    <t>00212082004 DEPOSITO DE EFECTIVO, DEPOSITANTE: JOSE JAVIER GARCIA SANDOVAL - INRA, CONCEPTO: DEVOLUCION DE GASTOS OPERATIVOS C 31 - 424, CUENTA DE DEPOSITO: CUENTA UNICA DEL TESORO</t>
  </si>
  <si>
    <t>O15560400002</t>
  </si>
  <si>
    <t>00574012002 DEPOSITO DE EFECTIVO, DEPOSITANTE: LACTEOSBOL - DAVID CHIPANA TICONA, CONCEPTO: DEPOSITÓ REVERSION PLANILLA JULIO / 2017 ALAN GONZALES CAMACHO, CUENTA DE DEPOSITO: CUENTA UNICA DEL TESORO</t>
  </si>
  <si>
    <t>O15560520002</t>
  </si>
  <si>
    <t>00099021001 DEPOSITO DE EFECTIVO, DEPOSITANTE: ARMANDO CARLOS CERRUTO RODRIGUEZ, CONCEPTO: REVERSION, CUENTA DE DEPOSITO: CUENTA UNICA DEL TESORO</t>
  </si>
  <si>
    <t>O15560710002</t>
  </si>
  <si>
    <t>00591012001 DEPOSITO DE EFECTIVO, DEPOSITANTE: EMPRESA ESTATAL DE TRANSPORTE MI TELEFERICO, CONCEPTO: SERVICIOS BASICOS, CUENTA DE DEPOSITO: CUENTA UNICA DEL TESORO</t>
  </si>
  <si>
    <t>O15561060002</t>
  </si>
  <si>
    <t>00292032001 DEPOSITO DE EFECTIVO, DEPOSITANTE: RINA H. VALLEJOS FORONDA - VIAS BOLIVIA, CONCEPTO: INEXISTENCIA DE BOLETOS VALORADOS EN EL RETÉN AUTOPISTA, CUENTA DE DEPOSITO: CUENTA UNICA DEL TESORO</t>
  </si>
  <si>
    <t>O15561120002</t>
  </si>
  <si>
    <t>O15561150002</t>
  </si>
  <si>
    <t>O15561170002</t>
  </si>
  <si>
    <t>O15561270002</t>
  </si>
  <si>
    <t>00373024105 DEPOSITO DE EFECTIVO, DEPOSITANTE: FONDO INDIGENA, CONCEPTO: DEVOLUCION DE SALDO, CUENTA DE DEPOSITO: CUENTA UNICA DEL TESORO</t>
  </si>
  <si>
    <t>O15561560002</t>
  </si>
  <si>
    <t>00020011103 DEPOSITO DE EFECTIVO, DEPOSITANTE: GONZALO SOLIZ TRUJILLO, CONCEPTO: REVERSION DE PASAJES PREVENTIVO 6626, CUENTA DE DEPOSITO: CUENTA UNICA DEL TESORO</t>
  </si>
  <si>
    <t>O15561570002</t>
  </si>
  <si>
    <t>00020011103 DEPOSITO DE EFECTIVO, DEPOSITANTE: JAIME AUGUSTO ESCALANTE CASAS, CONCEPTO: REVERSIÓN DE PASAJES, CUENTA DE DEPOSITO: CUENTA UNICA DEL TESORO</t>
  </si>
  <si>
    <t>O15561700002</t>
  </si>
  <si>
    <t>00099021001 DEPOSITO DE EFECTIVO, DEPOSITANTE: MANUEL LARREA ESPINAR, CONCEPTO: DOBLE PERCEPCION, CUENTA DE DEPOSITO: CUENTA UNICA DEL TESORO</t>
  </si>
  <si>
    <t>O15561810002</t>
  </si>
  <si>
    <t>00070011102 DEPOSITO DE EFECTIVO, DEPOSITANTE: CLAUDIA PLATA CANAHUI CI. 4978043 LP., CONCEPTO: DEVOLUCION DE FONDOS EN AVANCE DE LA FERIA DE DERECHOS LABORALES,TRANSPARENCIA Y DESBUROCRATIZACION, CUENTA DE DEPOSITO: CUENTA UNICA DEL TESORO</t>
  </si>
  <si>
    <t>O15562110002</t>
  </si>
  <si>
    <t>00099021001 DEPOSITO DE EFECTIVO, DEPOSITANTE: MIN DE EDUCACION-ANA LARA NAVARRO, CONCEPTO: DEVOLUCION DE PASAJES INTERDEPARTAMENTALES 7MA OCEPB DELEGACION DE POTOSI, CUENTA DE DEPOSITO: CUENTA UNICA DEL TESORO</t>
  </si>
  <si>
    <t>B15563880002</t>
  </si>
  <si>
    <t>00287102001 DEP.DE CHEQ.AJENOS,RET.DE CAM.,CONCEPTO: DEVOLUCION POR PAGO DUPLICADO ""BOLTUR"" C-31 N° 13333/2016,DEP.: FPS - OFICINA CENTRAL , PROCEDENCIA: BANCO UNION S.A., CHEQUE: 665, FECHA DE EMISION:26/10/2017</t>
  </si>
  <si>
    <t>B15564090002</t>
  </si>
  <si>
    <t>00660012006 DEP.DE CHEQ.AJENOS,RET.DE CAM.,CONCEPTO: DEVOLUCION DE VIATICOS GESTION 2015 - 2016,DEP.: ORGANO JUDICIAL - DISTRITO BENI , PROCEDENCIA: BANCO UNION S.A., CHEQUE: 712, FECHA DE EMISION:27/10/2017</t>
  </si>
  <si>
    <t>B15564230002</t>
  </si>
  <si>
    <t>00523012001 DEP.DE CHEQ.AJENOS,RET.DE CAM.,CONCEPTO: VENTA DE SERVICIO ECOBOL,DEP.: BENJAMIN AQUINO , PROCEDENCIA: BANCO DE CREDITO DE BOLIVIA S.A., CHEQUE: 4440, FECHA DE EMISION:18/10/2017</t>
  </si>
  <si>
    <t>B15564280002</t>
  </si>
  <si>
    <t>00035031101 DEP.DE CHEQ.AJENOS,RET.DE CAM.,CONCEPTO: ARRENDAMIENTO ADUANA NACIONAL DE STANDS EN LA FERIA LA PAZ EXPONE 2017,DEP.: MEFP - UCPP , PROCEDENCIA: BANCO UNION S.A., CHEQUE: 1110, FECHA DE EMISION:25/10/2017</t>
  </si>
  <si>
    <t>B15564310002</t>
  </si>
  <si>
    <t>00035031101 DEP.DE CHEQ.AJENOS,RET.DE CAM.,CONCEPTO: ARRENDAMIENTO AUDITORIO ILLIMANI PARA PREMIOS ICQUS,DEP.: MEFP - UCPP , PROCEDENCIA: BANCO UNION S.A., CHEQUE: 1109, FECHA DE EMISION:20/10/2017</t>
  </si>
  <si>
    <t>B15564340002</t>
  </si>
  <si>
    <t>00035031101 DEP.DE CHEQ.AJENOS,RET.DE CAM.,CONCEPTO: ARRENDAMIENTO APS DE STANDS FERIA LA PAZ EXPONE 2017,DEP.: MEFP - UCPP , PROCEDENCIA: BANCO UNION S.A., CHEQUE: 1108, FECHA DE EMISION:20/10/2017</t>
  </si>
  <si>
    <t>B15564360002</t>
  </si>
  <si>
    <t>00035031101 DEP.DE CHEQ.AJENOS,RET.DE CAM.,CONCEPTO: ARRENDAMIENTO DE PARQUEO EN CAMPO FERIAL CORRESPONDIENTE A SEPTIEMBRE 2017,DEP.: MEFP - UCPP , PROCEDENCIA: BANCO UNION S.A., CHEQUE: 1107, FECHA DE EMISION:20/10/2017</t>
  </si>
  <si>
    <t>B15564370002</t>
  </si>
  <si>
    <t>00035031101 DEP.DE CHEQ.AJENOS,RET.DE CAM.,CONCEPTO: ARRENDAMIENTO STANDS FERIA LA PAZ EXPONE 2016 SEGÚN NOTAS EXTERNAS E INTERNA,DEP.: MEFP - UCPP , PROCEDENCIA: BANCO UNION S.A., CHEQUE: 1106, FECHA DE EMISION:20/10/2017</t>
  </si>
  <si>
    <t>B15564380002</t>
  </si>
  <si>
    <t>00035031101 DEP.DE CHEQ.AJENOS,RET.DE CAM.,CONCEPTO: ARRENDAMIENTO STANDS ENTIDADES PÚBLICAS FERIA LA PAZ EXPONE 2017,DEP.: MEFP - UCPP , PROCEDENCIA: BANCO UNION S.A., CHEQUE: 1101, FECHA DE EMISION:17/10/2017</t>
  </si>
  <si>
    <t>B15564490002</t>
  </si>
  <si>
    <t>00099021001 DEP.DE CHEQ.AJENOS,RET.DE CAM.,CONCEPTO: SERRUDO MORALES ALCIDES RENE,DEP.: BANCO UNION S.A. , PROCEDENCIA: BANCO UNION S.A., CHEQUE: 150656, FECHA DE EMISION:31/10/2017</t>
  </si>
  <si>
    <t>B15564730002</t>
  </si>
  <si>
    <t>00222018010 DEP.DE CHEQ.AJENOS,RET.DE CAM.,CONCEPTO: REVERSION C-31 873,DEP.: INIAF-CHUQUISACA , PROCEDENCIA: BANCO UNION S.A., CHEQUE: 2098, FECHA DE EMISION:06/10/2017</t>
  </si>
  <si>
    <t>B15564750002</t>
  </si>
  <si>
    <t>00099021001 DEP.DE CHEQ.AJENOS,RET.DE CAM.,CONCEPTO: DEVOLUCIÓN POR RECUPERACIÓN DE RECURSOS GESTIONES 2006-2009,2012,2013,2014,2015,DEP.: CAMARA DE SENADORES , PROCEDENCIA: BANCO UNION S.A., CHEQUE: 6685, FECHA DE EMISION:31/10/2017</t>
  </si>
  <si>
    <t>B15564780002</t>
  </si>
  <si>
    <t>00222018010 DEP.DE CHEQ.AJENOS,RET.DE CAM.,CONCEPTO: REVERSION C-31 876,DEP.: INIAF-CHUQUISACA , PROCEDENCIA: BANCO UNION S.A., CHEQUE: 2111, FECHA DE EMISION:06/10/2017</t>
  </si>
  <si>
    <t>B15564830002</t>
  </si>
  <si>
    <t>00222018010 DEP.DE CHEQ.AJENOS,RET.DE CAM.,CONCEPTO: REVERSION C-31 876,DEP.: INIAF-CHUQUISACA , PROCEDENCIA: BANCO UNION S.A., CHEQUE: 2099, FECHA DE EMISION:06/10/2017</t>
  </si>
  <si>
    <t>B15564890002</t>
  </si>
  <si>
    <t>00099021001 DEP.DE CHEQ.AJENOS,RET.DE CAM.,CONCEPTO: REVERSION AL PREVENTIVO N° 367 POR EXCESO CONSUMO DE TELEFONIA MOVIL GESTION 2016,DEP.: VICEPRESIDENCIA DEL ESTADO , PROCEDENCIA: BANCO UNION S.A., CHEQUE: 14198, FECHA DE EMISION:25/10/2017</t>
  </si>
  <si>
    <t>B15565190002</t>
  </si>
  <si>
    <t>00234014202 DEP.DE CHEQ.AJENOS,RET.DE CAM.,CONCEPTO: DEVOLUCION AL C-31 N° 543 PARTIDA 22110,DEP.: ROLANDO CRUZ PACARA , PROCEDENCIA: BANCO UNION S.A., CHEQUE: 270, FECHA DE EMISION:30/10/2017</t>
  </si>
  <si>
    <t>B15565260002</t>
  </si>
  <si>
    <t>00234014202 DEP.DE CHEQ.AJENOS,RET.DE CAM.,CONCEPTO: DEVOLUCION AL C-31 N° 860 PARTIDA N° 22110,DEP.: JORGE LAGUE SARAVIA , PROCEDENCIA: BANCO UNION S.A., CHEQUE: 267, FECHA DE EMISION:30/10/2017</t>
  </si>
  <si>
    <t>B15565270002</t>
  </si>
  <si>
    <t>00234014202 DEP.DE CHEQ.AJENOS,RET.DE CAM.,CONCEPTO: DEVOLUCION AL C-31 N° 920 PARTIDA 22110,DEP.: JOSE VICTOR COLQUEHUANCA MATIAS , PROCEDENCIA: BANCO UNION S.A., CHEQUE: 266, FECHA DE EMISION:30/10/2017</t>
  </si>
  <si>
    <t>B15565340002</t>
  </si>
  <si>
    <t>00099021001 DEP.DE CHEQ.AJENOS,RET.DE CAM.,CONCEPTO: H.C. DIPUTADOS - DEVOLUCION INCAPACIDAD TEMPORAL - AGOSTO / 2017,DEP.: CAJA PETROLERA DE SALUD , PROCEDENCIA: BANCO UNION S.A., CHEQUE: 11993, FECHA DE EMISION:31/10/2017</t>
  </si>
  <si>
    <t>B15565370002</t>
  </si>
  <si>
    <t>00099021001 DEP.DE CHEQ.AJENOS,RET.DE CAM.,CONCEPTO: MIN.EDUCACION - DEVOLUCION INCAPACIDAD TEMP. - AGOSTO / 2017,DEP.: CAJA PETROLERA DE SALUD , PROCEDENCIA: BANCO UNION S.A., CHEQUE: 11990, FECHA DE EMISION:31/10/2017</t>
  </si>
  <si>
    <t>B15565390002</t>
  </si>
  <si>
    <t>00099021001 DEP.DE CHEQ.AJENOS,RET.DE CAM.,CONCEPTO: MIN.COMUNICACION - DEVOL. INCAPACIDAD TEMP. - AGOSTO / 2017,DEP.: CAJA PETROLERA DE SALUD , PROCEDENCIA: BANCO UNION S.A., CHEQUE: 11992, FECHA DE EMISION:31/10/2017</t>
  </si>
  <si>
    <t>B15565400002</t>
  </si>
  <si>
    <t>00099021001 DEP.DE CHEQ.AJENOS,RET.DE CAM.,CONCEPTO: AUT.FISC.CONTROL DE EMPRESAS - DEVOL.INCAPACIDAD TEMPORAL - AGOSTO / 2017,DEP.: CAJA PETROLERA DE SALUD , PROCEDENCIA: BANCO UNION S.A., CHEQUE: 11988, FECHA DE EMISION:31/10/2017</t>
  </si>
  <si>
    <t>B15565420002</t>
  </si>
  <si>
    <t>00099021001 DEP.DE CHEQ.AJENOS,RET.DE CAM.,CONCEPTO: TRIBUNAL CONSTITUCIONAL SUCRE - DEVOL.INCAPACIDAD TEMPORAL AGOSTO /2017,DEP.: CAJA PETROLERA DE SALUD SUCRE , PROCEDENCIA: BANCO UNION S.A., CHEQUE: 17663, FECHA DE EMISION:20/10/2017</t>
  </si>
  <si>
    <t>B15565430002</t>
  </si>
  <si>
    <t>00574012002 DEP.DE CHEQ.AJENOS,RET.DE CAM.,CONCEPTO: LACTEOSBOL - DEVOLUCION INCAPACIDAD TEMPORAL - AGOSTO / 2017,DEP.: CAJA PETROLERA DE SALUD , PROCEDENCIA: BANCO UNION S.A., CHEQUE: 11991, FECHA DE EMISION:31/10/2017</t>
  </si>
  <si>
    <t>O15563650002</t>
  </si>
  <si>
    <t>00587012008 DEPOSITO DE EFECTIVO, DEPOSITANTE: PAULO CESAR SALAZAR, CONCEPTO: DEVOLUCION DE FONDOS, CUENTA DE DEPOSITO: CUENTA UNICA DEL TESORO</t>
  </si>
  <si>
    <t>O15563740002</t>
  </si>
  <si>
    <t>00587012001 DEPOSITO DE EFECTIVO, DEPOSITANTE: REYNA LOPEZ, CONCEPTO: DEVOLUCION DE FONDOS, CUENTA DE DEPOSITO: CUENTA UNICA DEL TESORO</t>
  </si>
  <si>
    <t>O15563980002</t>
  </si>
  <si>
    <t>00099021001 DEPOSITO DE EFECTIVO, DEPOSITANTE: NIXON EMILIANO VARGAS MAMANI CI:3362542 LP, CONCEPTO: DEVOLUCIÓN (LEY FINANCIAL), CUENTA DE DEPOSITO: CUENTA UNICA DEL TESORO</t>
  </si>
  <si>
    <t>O15564040002</t>
  </si>
  <si>
    <t>00035018001 DEPOSITO DE EFECTIVO, DEPOSITANTE: PAMELA TARIFA ZEBALLOS, CONCEPTO: DEVOLUCIÓN FONDOS EN AVANCE ASIGNADOS PARA REFRIGERIO TALLER NIÑO, NIÑA, ADOLESCENTE - DEP DE TARIJA, CUENTA DE DEPOSITO: CUENTA UNICA DEL TESORO</t>
  </si>
  <si>
    <t>O15564180002</t>
  </si>
  <si>
    <t>00344012001 DEPOSITO DE EFECTIVO, DEPOSITANTE: FANNY QUISPE LOPES, CONCEPTO: SALDO SOCIALIZACION Y CORDINACION ESTRATEGIA NIDOS NACION MACHINERI, CUENTA DE DEPOSITO: CUENTA UNICA DEL TESORO</t>
  </si>
  <si>
    <t>O15564420002</t>
  </si>
  <si>
    <t>00099021001 DEPOSITO DE EFECTIVO, DEPOSITANTE: MINISTERIO DE EDUCACION ANA LARA NAVARRO, CONCEPTO: DEVOLUCION POR ESTIPENDIOS A LA DELEGACION DE POTOSI EN LA ETAPA FINAL DE LA 7MA OCEPB, CUENTA DE DEPOSITO: CUENTA UNICA DEL TESORO</t>
  </si>
  <si>
    <t>O15564430002</t>
  </si>
  <si>
    <t>00099021001 DEPOSITO DE EFECTIVO, DEPOSITANTE: MINISTERIO DE EDUCACION ANA LARA NAVARRO, CONCEPTO: DEVOLUCION POR PASAJES INTERPROVINCIALES DE LA DELEGACION DE POTOSI EN LA ETAPA FINAL 7MA OCEPB, CUENTA DE DEPOSITO: CUENTA UNICA DEL TESORO</t>
  </si>
  <si>
    <t>O15564480002</t>
  </si>
  <si>
    <t>00020011103 DEPOSITO DE EFECTIVO, DEPOSITANTE: MINISTERIO DE DEFENSA, CONCEPTO: REVERSIÓN VIÁTICOS PRV. 6637.1/17 N° CARGO DE CUENTA, CUENTA DE DEPOSITO: CUENTA UNICA DEL TESORO</t>
  </si>
  <si>
    <t>O15564530002</t>
  </si>
  <si>
    <t>00099021001 DEPOSITO DE EFECTIVO, DEPOSITANTE: NELLY VIRGINIA VARGAS FLORES, CONCEPTO: DOBLE PERCEPCIÓN, CUENTA DE DEPOSITO: CUENTA UNICA DEL TESORO</t>
  </si>
  <si>
    <t>O15564680002</t>
  </si>
  <si>
    <t>00586012001 DEPOSITO DE EFECTIVO, DEPOSITANTE: EASBA, CONCEPTO: DEVOLUCIÓN DE FONDOS EN AVANCE PREVENTIVO 841, CUENTA DE DEPOSITO: CUENTA UNICA DEL TESORO</t>
  </si>
  <si>
    <t>O15564810002</t>
  </si>
  <si>
    <t>00099021001 DEPOSITO DE EFECTIVO, DEPOSITANTE: SANJINES VIDAL AMERICO, CONCEPTO: DOBLE PERCEPCIÓN, CUENTA DE DEPOSITO: CUENTA UNICA DEL TESORO</t>
  </si>
  <si>
    <t>O15564840002</t>
  </si>
  <si>
    <t>00070011102 DEPOSITO DE EFECTIVO, DEPOSITANTE: SANDRA SOMARA GOMEZ MENDIVIL, CONCEPTO: DEVOLUCIÓN DE PASAJES, CUENTA DE DEPOSITO: CUENTA UNICA DEL TESORO</t>
  </si>
  <si>
    <t>O15564900002</t>
  </si>
  <si>
    <t>00344014601 DEPOSITO DE EFECTIVO, DEPOSITANTE: FANNY QUISPE LOPES, CONCEPTO: SALDO CONSULTA VISITA DE COORDINACION (MESCP) NACION MACHINERI, CUENTA DE DEPOSITO: CUENTA UNICA DEL TESORO</t>
  </si>
  <si>
    <t>O15564910002</t>
  </si>
  <si>
    <t>00099021001 DEPOSITO DE EFECTIVO, DEPOSITANTE: CARLA VERONICA FERRUFINO RIVERA, CONCEPTO: REPOSICIÓN DE MONTO POR DESCUENTOS DE HABERES, MES DE FEBRERO DE 2017, CUENTA DE DEPOSITO: CUENTA UNICA DEL TESORO</t>
  </si>
  <si>
    <t>O15564930002</t>
  </si>
  <si>
    <t>00099021001 DEPOSITO DE EFECTIVO, DEPOSITANTE: CARLA VERONICA FERRUFINO RIVERA, CONCEPTO: REPOSICIÓN DE MONTO POR DESCUENTOS DE HABERES MES DE MARZO DE 2017, CUENTA DE DEPOSITO: CUENTA UNICA DEL TESORO</t>
  </si>
  <si>
    <t>O15564940002</t>
  </si>
  <si>
    <t>00099021001 DEPOSITO DE EFECTIVO, DEPOSITANTE: CARLA VERONICA FERRUFINO RIVERA, CONCEPTO: REPOSICIÓN DE MONTO POR DESCUENTOS DE HABERES MES DE ABRIL DE 2017, CUENTA DE DEPOSITO: CUENTA UNICA DEL TESORO</t>
  </si>
  <si>
    <t>O15564950002</t>
  </si>
  <si>
    <t>00099021001 DEPOSITO DE EFECTIVO, DEPOSITANTE: CARLA VERONICA FERRUFINO RIVERA, CONCEPTO: REPOSICIÓN DE MONTO POR DESCUENTOS DE HABERES MES DE MAYO DE 2017, CUENTA DE DEPOSITO: CUENTA UNICA DEL TESORO</t>
  </si>
  <si>
    <t>O15564960002</t>
  </si>
  <si>
    <t>00099021001 DEPOSITO DE EFECTIVO, DEPOSITANTE: CARLA VERONICA FERRUFINO RIVERA, CONCEPTO: REPOSICIÓN DE MONTO POR DESCUENTOS DE HABERES, MES DE JUNIO DE 2017, CUENTA DE DEPOSITO: CUENTA UNICA DEL TESORO</t>
  </si>
  <si>
    <t>O15565360002</t>
  </si>
  <si>
    <t>00099021001 DEPOSITO DE EFECTIVO, DEPOSITANTE: MIN DE EDUCACION-MARIA ELENA MARTINEZ ORELLANA, CONCEPTO: DEVOLUCION DE PASAJES INTERDEPARTAMENTALES E INTERPROVINCIALES 7MA OCEPB DELEGACION DE ORURO, CUENTA DE DEPOSITO: CUENTA UNICA DEL TESORO</t>
  </si>
  <si>
    <t>O15565380002</t>
  </si>
  <si>
    <t>00099021001 DEPOSITO DE EFECTIVO, DEPOSITANTE: MIN DE EDUCACION-MARIA ELENA MARTINEZ ORELLANA, CONCEPTO: DEVOLUCION DE ESTIPENDIOS - 7MA OCEPB DELEGACION DE ORURO, CUENTA DE DEPOSITO: CUENTA UNICA DEL TESORO</t>
  </si>
  <si>
    <t>O15565660002</t>
  </si>
  <si>
    <t>00016011101 DEPOSITO DE EFECTIVO, DEPOSITANTE: MINISTERIO DE EDUCACION JOSE LUIS VASQUEZ, CONCEPTO: DEVOLUCION DE SALDOS PASAJES TERRESTRES, CUENTA DE DEPOSITO: CUENTA UNICA DEL TESORO</t>
  </si>
  <si>
    <t>O15565740002</t>
  </si>
  <si>
    <t>00591012001 DEPOSITO DE EFECTIVO, DEPOSITANTE: KETAL S.A, CONCEPTO: PAGO POR SERVICIO DE AGUA POTABLE, CUENTA DE DEPOSITO: CUENTA UNICA DEL TESORO</t>
  </si>
  <si>
    <t>O15566050002</t>
  </si>
  <si>
    <t>00070011102 DEPOSITO DE EFECTIVO, DEPOSITANTE: EDWIN JUNIOR CONDORI AVILA, CONCEPTO: DEVOLUCION DE FONDOS DESEMBOLSADOS (SALDO), CUENTA DE DEPOSITO: CUENTA UNICA DEL TESORO</t>
  </si>
  <si>
    <t>O15566080002</t>
  </si>
  <si>
    <t>00070011102 DEPOSITO DE EFECTIVO, DEPOSITANTE: EDWIN JUNIOR CONDORI AVILA, CONCEPTO: SALDO DEVOLUCION DE FONDOS DESEMBOLSADOS, CUENTA DE DEPOSITO: CUENTA UNICA DEL TESORO</t>
  </si>
  <si>
    <t>O15566370002</t>
  </si>
  <si>
    <t>00212012001 DEPOSITO DE EFECTIVO, DEPOSITANTE: LUIS DAVID CHAMBI FLORES INRA-DIR. NAL, CONCEPTO: DEVOLUCIÓN DE FONDOS EN AVANCE, CUENTA DE DEPOSITO: CUENTA UNICA DEL TESORO</t>
  </si>
  <si>
    <t>O15566520002</t>
  </si>
  <si>
    <t>00342012001 DEPOSITO DE EFECTIVO, DEPOSITANTE: ARQ. LORGIO VACA URIONA, CONCEPTO: DEVOLUCION DE PASAJES Y VIATICOS, CUENTA DE DEPOSITO: CUENTA UNICA DEL TESORO</t>
  </si>
  <si>
    <t>O15566570002</t>
  </si>
  <si>
    <t>00253014307 DEPOSITO DE EFECTIVO, DEPOSITANTE: OSCAR FIDEL HUANCA QUISPE - EMAGUA, CONCEPTO: DEVOLUCION SALDOS DE FONDOS EN AVANCE OSCAR FIDEL HUANCA QUISPE, CUENTA DE DEPOSITO: CUENTA UNICA DEL TESORO</t>
  </si>
  <si>
    <t>O15566590002</t>
  </si>
  <si>
    <t>00099021001 DEPOSITO DE EFECTIVO, DEPOSITANTE: MAGALI PAZ GARCIA - MIN EDUCACION, CONCEPTO: DEVOLUCION SALDO CARGO A CUENTA - MIN EDUCACION, CUENTA DE DEPOSITO: CUENTA UNICA DEL TESORO</t>
  </si>
  <si>
    <t>O15566910002</t>
  </si>
  <si>
    <t>00099021001 DEPOSITO DE EFECTIVO, DEPOSITANTE: SENASIR-NUEMY PLATA VDA DE LOPEZ, CONCEPTO: DEVOLUCION DE BENEFICIOS DE VIUDES, CUENTA DE DEPOSITO: CUENTA UNICA DEL TESORO</t>
  </si>
  <si>
    <t>O15567070002</t>
  </si>
  <si>
    <t>00086011102 DEPOSITO DE EFECTIVO, DEPOSITANTE: MINISTERIO DE MEDIO AMBIENTE Y AGUA, CONCEPTO: IMPUESTO IT, CUENTA DE DEPOSITO: CUENTA UNICA DEL TESORO</t>
  </si>
  <si>
    <t>O15567080002</t>
  </si>
  <si>
    <t>00086011102 DEPOSITO DE EFECTIVO, DEPOSITANTE: MINISTERIO DE MEDIO AMBIENTE Y AGUAS, CONCEPTO: IMPUESTO IUE, CUENTA DE DEPOSITO: CUENTA UNICA DEL TESORO</t>
  </si>
  <si>
    <t>O15567090002</t>
  </si>
  <si>
    <t>00086011102 DEPOSITO DE EFECTIVO, DEPOSITANTE: MINISTERIO DE MEDIO AMBIENTE Y AGUAS, CONCEPTO: DEPÓSITO POR SALDO A FAVOR, CUENTA DE DEPOSITO: CUENTA UNICA DEL TESORO</t>
  </si>
  <si>
    <t>O15567290002</t>
  </si>
  <si>
    <t>00046024204 DEPOSITO DE EFECTIVO, DEPOSITANTE: MINISTERIO DE SALUD RICHARD ENRIQUEZ C., CONCEPTO: REVERSION PASA TERRESTRES UE: 35 FTE: 42 C31: 2376, CUENTA DE DEPOSITO: CUENTA UNICA DEL TESORO</t>
  </si>
  <si>
    <t>O15567390002</t>
  </si>
  <si>
    <t>00099021001 DEPOSITO DE EFECTIVO, DEPOSITANTE: MINISTERIO DE EDUCACION, CONCEPTO: DEVOLUCION DE TASAS DE AEROPUERTO 7MA OCEPB DELEGACION PANDO, CUENTA DE DEPOSITO: CUENTA UNICA DEL TESORO</t>
  </si>
  <si>
    <t>O15567480002</t>
  </si>
  <si>
    <t>00099021001 DEPOSITO DE EFECTIVO, DEPOSITANTE: SILVIA PANIAGUA NAVAS, CONCEPTO: DEVOLUCION PERIODICOS Y BOLETINES S/G C31 - 2132 / 16, CUENTA DE DEPOSITO: CUENTA UNICA DEL TESORO</t>
  </si>
  <si>
    <t>O15567500002</t>
  </si>
  <si>
    <t>00099021001 DEPOSITO DE EFECTIVO, DEPOSITANTE: SILVIA PANIAGUA NAVAS, CONCEPTO: DEVOLUCION AGUA DDD CHUQUISACA S/G C31 - 2131 / 16, CUENTA DE DEPOSITO: CUENTA UNICA DEL TESORO</t>
  </si>
  <si>
    <t>O15567510002</t>
  </si>
  <si>
    <t>00099021001 DEPOSITO DE EFECTIVO, DEPOSITANTE: SILVIA PANIAGUA NAVAS, CONCEPTO: DEVOLUCION TELEFONIA S/G C31 - 2133 / 2016, CUENTA DE DEPOSITO: CUENTA UNICA DEL TESORO</t>
  </si>
  <si>
    <t>O15567540002</t>
  </si>
  <si>
    <t>00378012002 DEPOSITO DE EFECTIVO, DEPOSITANTE: SENATEX -PACHECO SORUCO RAQUEL MARIA, CONCEPTO: DEVOLUCION AL C-31 N° 401 POR SALDO NO EJECUTADO, CUENTA DE DEPOSITO: CUENTA UNICA DEL TESORO</t>
  </si>
  <si>
    <t>O15567560002</t>
  </si>
  <si>
    <t>00378012002 DEPOSITO DE EFECTIVO, DEPOSITANTE: SENATEX - PACHECO SORUCO RAQUEL MARIA, CONCEPTO: DEVOLUCION AL C-31 N° 401 POR RETENCION DE IMPUESTOS, CUENTA DE DEPOSITO: CUENTA UNICA DEL TESORO</t>
  </si>
  <si>
    <t>QUE AFECTAN A LA CUENTA ÚNICA DEL TESORO EN DÓLARES (CUT) No. 5970034001</t>
  </si>
  <si>
    <t>Ajuste Manual</t>
  </si>
  <si>
    <t>DETALLE DE OPERACIONES SIN REGULARIZACIÓN POR TRANSFERENCIAS ENTRE LIBRETAS (TRL)</t>
  </si>
  <si>
    <t>Nº Correlativo: 10</t>
  </si>
  <si>
    <r>
      <t xml:space="preserve">Fecha: </t>
    </r>
    <r>
      <rPr>
        <b/>
        <sz val="12"/>
        <rFont val="Arial"/>
        <family val="2"/>
      </rPr>
      <t xml:space="preserve"> 4 - DICIEMBRE - 2017</t>
    </r>
  </si>
  <si>
    <r>
      <t>Estas operaciones deben ser registradas en el SIGEP hasta el</t>
    </r>
    <r>
      <rPr>
        <b/>
        <u/>
        <sz val="10"/>
        <rFont val="Arial"/>
        <family val="2"/>
      </rPr>
      <t xml:space="preserve"> 15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</si>
  <si>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ACTUALIZADO AL : 4 de diciembre de 2017</t>
  </si>
  <si>
    <t>DE ENERO A NOVIEMBRE</t>
  </si>
  <si>
    <t>O15570050002</t>
  </si>
  <si>
    <t>O15570040002</t>
  </si>
  <si>
    <t>O15570030002</t>
  </si>
  <si>
    <t>O15570010002</t>
  </si>
  <si>
    <t>O15570000002</t>
  </si>
  <si>
    <t>O15569990002</t>
  </si>
  <si>
    <t>O15569970002</t>
  </si>
  <si>
    <t>O15569950002</t>
  </si>
  <si>
    <t>O15569930002</t>
  </si>
  <si>
    <t>O15570060002</t>
  </si>
  <si>
    <t>O15570070002</t>
  </si>
  <si>
    <t>O15570080002</t>
  </si>
  <si>
    <t>O15570090002</t>
  </si>
  <si>
    <t>O15570100002</t>
  </si>
  <si>
    <t>O15570200002</t>
  </si>
  <si>
    <t>O15568720002</t>
  </si>
  <si>
    <t>O15568960002</t>
  </si>
  <si>
    <t>O15569140002</t>
  </si>
  <si>
    <t>O15569150002</t>
  </si>
  <si>
    <t>O15569340002</t>
  </si>
  <si>
    <t>O15569390002</t>
  </si>
  <si>
    <t>O15569550002</t>
  </si>
  <si>
    <t>O15569710002</t>
  </si>
  <si>
    <t>O15569790002</t>
  </si>
  <si>
    <t>O15570960002</t>
  </si>
  <si>
    <t>O15570430002</t>
  </si>
  <si>
    <t>O15570520002</t>
  </si>
  <si>
    <t>O15570610002</t>
  </si>
  <si>
    <t>O15570620002</t>
  </si>
  <si>
    <t>O15570630002</t>
  </si>
  <si>
    <t>O15570730002</t>
  </si>
  <si>
    <t>O15570760002</t>
  </si>
  <si>
    <t>O15570820002</t>
  </si>
  <si>
    <t>B15569720002</t>
  </si>
  <si>
    <t>B15569770002</t>
  </si>
  <si>
    <t>B15568740002</t>
  </si>
  <si>
    <t>B15569440002</t>
  </si>
  <si>
    <t>B15569660002</t>
  </si>
  <si>
    <t>O15573560002</t>
  </si>
  <si>
    <t>O15573610002</t>
  </si>
  <si>
    <t>O15573620002</t>
  </si>
  <si>
    <t>O15573820002</t>
  </si>
  <si>
    <t>O15573860002</t>
  </si>
  <si>
    <t>O15573920002</t>
  </si>
  <si>
    <t>O15573950002</t>
  </si>
  <si>
    <t>O15574230002</t>
  </si>
  <si>
    <t>O15574250002</t>
  </si>
  <si>
    <t>O15572650002</t>
  </si>
  <si>
    <t>O15572660002</t>
  </si>
  <si>
    <t>O15572670002</t>
  </si>
  <si>
    <t>O15573020002</t>
  </si>
  <si>
    <t>O15573050002</t>
  </si>
  <si>
    <t>O15573090002</t>
  </si>
  <si>
    <t>O15573190002</t>
  </si>
  <si>
    <t>O15573200002</t>
  </si>
  <si>
    <t>O15573290002</t>
  </si>
  <si>
    <t>O15573440002</t>
  </si>
  <si>
    <t>O15575680002</t>
  </si>
  <si>
    <t>O15575690002</t>
  </si>
  <si>
    <t>O15575990002</t>
  </si>
  <si>
    <t>O15576000002</t>
  </si>
  <si>
    <t>O15574680002</t>
  </si>
  <si>
    <t>O15574710002</t>
  </si>
  <si>
    <t>O15574730002</t>
  </si>
  <si>
    <t>O15574810002</t>
  </si>
  <si>
    <t>O15574990002</t>
  </si>
  <si>
    <t>O15575000002</t>
  </si>
  <si>
    <t>O15575050002</t>
  </si>
  <si>
    <t>O15575590002</t>
  </si>
  <si>
    <t>O15575600002</t>
  </si>
  <si>
    <t>B15573930002</t>
  </si>
  <si>
    <t>B15574000002</t>
  </si>
  <si>
    <t>B15574010002</t>
  </si>
  <si>
    <t>B15574120002</t>
  </si>
  <si>
    <t>B15574130002</t>
  </si>
  <si>
    <t>B15572140002</t>
  </si>
  <si>
    <t>B15572820002</t>
  </si>
  <si>
    <t>B15572900002</t>
  </si>
  <si>
    <t>B15572930002</t>
  </si>
  <si>
    <t>B15572970002</t>
  </si>
  <si>
    <t>B15573350002</t>
  </si>
  <si>
    <t>B15573650002</t>
  </si>
  <si>
    <t>O15572600002</t>
  </si>
  <si>
    <t>O15572610002</t>
  </si>
  <si>
    <t>O15572620002</t>
  </si>
  <si>
    <t>O15572630002</t>
  </si>
  <si>
    <t>O15579120002</t>
  </si>
  <si>
    <t>O15579170002</t>
  </si>
  <si>
    <t>O15579380002</t>
  </si>
  <si>
    <t>O15579480002</t>
  </si>
  <si>
    <t>O15579490002</t>
  </si>
  <si>
    <t>O15579500002</t>
  </si>
  <si>
    <t>O15579510002</t>
  </si>
  <si>
    <t>O15579530002</t>
  </si>
  <si>
    <t>O15579660002</t>
  </si>
  <si>
    <t>O15579730002</t>
  </si>
  <si>
    <t>O15579740002</t>
  </si>
  <si>
    <t>O15579760002</t>
  </si>
  <si>
    <t>O15579780002</t>
  </si>
  <si>
    <t>O15578410002</t>
  </si>
  <si>
    <t>O15578440002</t>
  </si>
  <si>
    <t>O15578470002</t>
  </si>
  <si>
    <t>O15578720002</t>
  </si>
  <si>
    <t>O15578740002</t>
  </si>
  <si>
    <t>O15578810002</t>
  </si>
  <si>
    <t>O15578850002</t>
  </si>
  <si>
    <t>O15578860002</t>
  </si>
  <si>
    <t>O15578880002</t>
  </si>
  <si>
    <t>O15578900002</t>
  </si>
  <si>
    <t>O15579000002</t>
  </si>
  <si>
    <t>O15579020002</t>
  </si>
  <si>
    <t>O15580370002</t>
  </si>
  <si>
    <t>O15580380002</t>
  </si>
  <si>
    <t>O15580390002</t>
  </si>
  <si>
    <t>O15580400002</t>
  </si>
  <si>
    <t>O15580410002</t>
  </si>
  <si>
    <t>O15579800002</t>
  </si>
  <si>
    <t>O15579840002</t>
  </si>
  <si>
    <t>O15579990002</t>
  </si>
  <si>
    <t>O15580020002</t>
  </si>
  <si>
    <t>O15580050002</t>
  </si>
  <si>
    <t>O15580070002</t>
  </si>
  <si>
    <t>O15580090002</t>
  </si>
  <si>
    <t>O15580130002</t>
  </si>
  <si>
    <t>O15580210002</t>
  </si>
  <si>
    <t>O15580240002</t>
  </si>
  <si>
    <t>B15577530002</t>
  </si>
  <si>
    <t>B15577830002</t>
  </si>
  <si>
    <t>B15578530002</t>
  </si>
  <si>
    <t>B15578540002</t>
  </si>
  <si>
    <t>B15578920002</t>
  </si>
  <si>
    <t>B15578930002</t>
  </si>
  <si>
    <t>B15578940002</t>
  </si>
  <si>
    <t>O15577580002</t>
  </si>
  <si>
    <t>O15577640002</t>
  </si>
  <si>
    <t>O15577650002</t>
  </si>
  <si>
    <t>O15577660002</t>
  </si>
  <si>
    <t>O15577770002</t>
  </si>
  <si>
    <t>O15577800002</t>
  </si>
  <si>
    <t>O15578030002</t>
  </si>
  <si>
    <t>O15578160002</t>
  </si>
  <si>
    <t>O15577370002</t>
  </si>
  <si>
    <t>O15577470002</t>
  </si>
  <si>
    <t>O15583460002</t>
  </si>
  <si>
    <t>O15583540002</t>
  </si>
  <si>
    <t>O15583660002</t>
  </si>
  <si>
    <t>O15584350002</t>
  </si>
  <si>
    <t>O15584440002</t>
  </si>
  <si>
    <t>O15583380002</t>
  </si>
  <si>
    <t>O15583350002</t>
  </si>
  <si>
    <t>O15583330002</t>
  </si>
  <si>
    <t>O15583300002</t>
  </si>
  <si>
    <t>O15583280002</t>
  </si>
  <si>
    <t>O15583270002</t>
  </si>
  <si>
    <t>O15583260002</t>
  </si>
  <si>
    <t>O15583240002</t>
  </si>
  <si>
    <t>O15582980002</t>
  </si>
  <si>
    <t>O15585560002</t>
  </si>
  <si>
    <t>O15585040002</t>
  </si>
  <si>
    <t>O15584990002</t>
  </si>
  <si>
    <t>O15584830002</t>
  </si>
  <si>
    <t>O15584740002</t>
  </si>
  <si>
    <t>O15584720002</t>
  </si>
  <si>
    <t>O15584670002</t>
  </si>
  <si>
    <t>O15584600002</t>
  </si>
  <si>
    <t>O15584570002</t>
  </si>
  <si>
    <t>B15583510002</t>
  </si>
  <si>
    <t>B15583480002</t>
  </si>
  <si>
    <t>B15583040002</t>
  </si>
  <si>
    <t>B15582940002</t>
  </si>
  <si>
    <t>B15582930002</t>
  </si>
  <si>
    <t>B15582920002</t>
  </si>
  <si>
    <t>B15582910002</t>
  </si>
  <si>
    <t>B15582900002</t>
  </si>
  <si>
    <t>B15582880002</t>
  </si>
  <si>
    <t>B15582750002</t>
  </si>
  <si>
    <t>B15582740002</t>
  </si>
  <si>
    <t>B15582660002</t>
  </si>
  <si>
    <t>O15582810002</t>
  </si>
  <si>
    <t>O15582640002</t>
  </si>
  <si>
    <t>O15582500002</t>
  </si>
  <si>
    <t>O15582330002</t>
  </si>
  <si>
    <t>O15588670002</t>
  </si>
  <si>
    <t>O15588910002</t>
  </si>
  <si>
    <t>O15588950002</t>
  </si>
  <si>
    <t>O15588980002</t>
  </si>
  <si>
    <t>O15589020002</t>
  </si>
  <si>
    <t>O15589060002</t>
  </si>
  <si>
    <t>O15589110002</t>
  </si>
  <si>
    <t>O15589150002</t>
  </si>
  <si>
    <t>O15587600002</t>
  </si>
  <si>
    <t>O15587750002</t>
  </si>
  <si>
    <t>O15588060002</t>
  </si>
  <si>
    <t>O15588160002</t>
  </si>
  <si>
    <t>O15588430002</t>
  </si>
  <si>
    <t>O15588540002</t>
  </si>
  <si>
    <t>O15588550002</t>
  </si>
  <si>
    <t>O15588660002</t>
  </si>
  <si>
    <t>O15589700002</t>
  </si>
  <si>
    <t>O15589720002</t>
  </si>
  <si>
    <t>O15589890002</t>
  </si>
  <si>
    <t>O15589900002</t>
  </si>
  <si>
    <t>O15589400002</t>
  </si>
  <si>
    <t>O15589460002</t>
  </si>
  <si>
    <t>O15589490002</t>
  </si>
  <si>
    <t>B15588200002</t>
  </si>
  <si>
    <t>B15588370002</t>
  </si>
  <si>
    <t>B15588380002</t>
  </si>
  <si>
    <t>B15588390002</t>
  </si>
  <si>
    <t>B15586660002</t>
  </si>
  <si>
    <t>B15587430002</t>
  </si>
  <si>
    <t>B15587450002</t>
  </si>
  <si>
    <t>B15587490002</t>
  </si>
  <si>
    <t>B15587920002</t>
  </si>
  <si>
    <t>B15588140002</t>
  </si>
  <si>
    <t>O15586750002</t>
  </si>
  <si>
    <t>O15586760002</t>
  </si>
  <si>
    <t>O15586780002</t>
  </si>
  <si>
    <t>O15587030002</t>
  </si>
  <si>
    <t>O15587050002</t>
  </si>
  <si>
    <t>O15587120002</t>
  </si>
  <si>
    <t>O15587140002</t>
  </si>
  <si>
    <t>O15587260002</t>
  </si>
  <si>
    <t>O15587460002</t>
  </si>
  <si>
    <t>O15587470002</t>
  </si>
  <si>
    <t>O15592780002</t>
  </si>
  <si>
    <t>O15592810002</t>
  </si>
  <si>
    <t>O15592820002</t>
  </si>
  <si>
    <t>O15592840002</t>
  </si>
  <si>
    <t>O15592890002</t>
  </si>
  <si>
    <t>O15592980002</t>
  </si>
  <si>
    <t>O15593120002</t>
  </si>
  <si>
    <t>O15593170002</t>
  </si>
  <si>
    <t>O15593350002</t>
  </si>
  <si>
    <t>O15592700002</t>
  </si>
  <si>
    <t>O15592520002</t>
  </si>
  <si>
    <t>O15592460002</t>
  </si>
  <si>
    <t>O15592450002</t>
  </si>
  <si>
    <t>O15592420002</t>
  </si>
  <si>
    <t>O15592410002</t>
  </si>
  <si>
    <t>O15592380002</t>
  </si>
  <si>
    <t>O15592360002</t>
  </si>
  <si>
    <t>O15592340002</t>
  </si>
  <si>
    <t>O15592320002</t>
  </si>
  <si>
    <t>O15594300002</t>
  </si>
  <si>
    <t>O15593970002</t>
  </si>
  <si>
    <t>O15593860002</t>
  </si>
  <si>
    <t>O15593630002</t>
  </si>
  <si>
    <t>O15593530002</t>
  </si>
  <si>
    <t>B15592740002</t>
  </si>
  <si>
    <t>B15592540002</t>
  </si>
  <si>
    <t>B15592160002</t>
  </si>
  <si>
    <t>B15592140002</t>
  </si>
  <si>
    <t>B15591910002</t>
  </si>
  <si>
    <t>B15591870002</t>
  </si>
  <si>
    <t>B15591630002</t>
  </si>
  <si>
    <t>O15592300002</t>
  </si>
  <si>
    <t>O15592230002</t>
  </si>
  <si>
    <t>O15592170002</t>
  </si>
  <si>
    <t>O15592050002</t>
  </si>
  <si>
    <t>O15591740002</t>
  </si>
  <si>
    <t>O15591680002</t>
  </si>
  <si>
    <t>O15596670002</t>
  </si>
  <si>
    <t>O15596310002</t>
  </si>
  <si>
    <t>O15596290002</t>
  </si>
  <si>
    <t>O15596030002</t>
  </si>
  <si>
    <t>O15595780002</t>
  </si>
  <si>
    <t>O15596910002</t>
  </si>
  <si>
    <t>O15596930002</t>
  </si>
  <si>
    <t>O15597220002</t>
  </si>
  <si>
    <t>O15597540002</t>
  </si>
  <si>
    <t>O15597560002</t>
  </si>
  <si>
    <t>O15598800002</t>
  </si>
  <si>
    <t>O15598810002</t>
  </si>
  <si>
    <t>O15598820002</t>
  </si>
  <si>
    <t>O15598830002</t>
  </si>
  <si>
    <t>O15598970002</t>
  </si>
  <si>
    <t>O15599090002</t>
  </si>
  <si>
    <t>O15599110002</t>
  </si>
  <si>
    <t>O15599160002</t>
  </si>
  <si>
    <t>O15599300002</t>
  </si>
  <si>
    <t>O15599380002</t>
  </si>
  <si>
    <t>O15599520002</t>
  </si>
  <si>
    <t>O15599630002</t>
  </si>
  <si>
    <t>O15599890002</t>
  </si>
  <si>
    <t>O15597810002</t>
  </si>
  <si>
    <t>O15597830002</t>
  </si>
  <si>
    <t>O15597920002</t>
  </si>
  <si>
    <t>O15597930002</t>
  </si>
  <si>
    <t>O15597970002</t>
  </si>
  <si>
    <t>O15598020002</t>
  </si>
  <si>
    <t>O15598200002</t>
  </si>
  <si>
    <t>O15598270002</t>
  </si>
  <si>
    <t>O15598280002</t>
  </si>
  <si>
    <t>O15598290002</t>
  </si>
  <si>
    <t>O15598310002</t>
  </si>
  <si>
    <t>O15598380002</t>
  </si>
  <si>
    <t>O15598730002</t>
  </si>
  <si>
    <t>O15598780002</t>
  </si>
  <si>
    <t>B15596790002</t>
  </si>
  <si>
    <t>B15596800002</t>
  </si>
  <si>
    <t>B15596810002</t>
  </si>
  <si>
    <t>B15596820002</t>
  </si>
  <si>
    <t>B15596940002</t>
  </si>
  <si>
    <t>B15596970002</t>
  </si>
  <si>
    <t>B15597010002</t>
  </si>
  <si>
    <t>B15597070002</t>
  </si>
  <si>
    <t>B15597090002</t>
  </si>
  <si>
    <t>B15597100002</t>
  </si>
  <si>
    <t>B15597150002</t>
  </si>
  <si>
    <t>B15597190002</t>
  </si>
  <si>
    <t>B15597200002</t>
  </si>
  <si>
    <t>B15595790002</t>
  </si>
  <si>
    <t>B15595880002</t>
  </si>
  <si>
    <t>B15595890002</t>
  </si>
  <si>
    <t>B15595910002</t>
  </si>
  <si>
    <t>B15595970002</t>
  </si>
  <si>
    <t>B15595990002</t>
  </si>
  <si>
    <t>B15596020002</t>
  </si>
  <si>
    <t>B15596070002</t>
  </si>
  <si>
    <t>B15596630002</t>
  </si>
  <si>
    <t>B15596720002</t>
  </si>
  <si>
    <t>B15596730002</t>
  </si>
  <si>
    <t>B15596750002</t>
  </si>
  <si>
    <t>B15597370002</t>
  </si>
  <si>
    <t>B15597400002</t>
  </si>
  <si>
    <t>B15597460002</t>
  </si>
  <si>
    <t>B15597490002</t>
  </si>
  <si>
    <t>B15597780002</t>
  </si>
  <si>
    <t>O15602960002</t>
  </si>
  <si>
    <t>O15602900002</t>
  </si>
  <si>
    <t>O15602860002</t>
  </si>
  <si>
    <t>O15602670002</t>
  </si>
  <si>
    <t>O15602650002</t>
  </si>
  <si>
    <t>O15602640002</t>
  </si>
  <si>
    <t>O15603140002</t>
  </si>
  <si>
    <t>O15603150002</t>
  </si>
  <si>
    <t>O15603370002</t>
  </si>
  <si>
    <t>O15601670002</t>
  </si>
  <si>
    <t>O15601690002</t>
  </si>
  <si>
    <t>O15601830002</t>
  </si>
  <si>
    <t>O15601900002</t>
  </si>
  <si>
    <t>O15601980002</t>
  </si>
  <si>
    <t>O15601990002</t>
  </si>
  <si>
    <t>O15602000002</t>
  </si>
  <si>
    <t>O15602010002</t>
  </si>
  <si>
    <t>O15602050002</t>
  </si>
  <si>
    <t>O15602070002</t>
  </si>
  <si>
    <t>O15602150002</t>
  </si>
  <si>
    <t>O15602280002</t>
  </si>
  <si>
    <t>O15602290002</t>
  </si>
  <si>
    <t>O15603440002</t>
  </si>
  <si>
    <t>O15603490002</t>
  </si>
  <si>
    <t>O15603660002</t>
  </si>
  <si>
    <t>O15603680002</t>
  </si>
  <si>
    <t>O15603800002</t>
  </si>
  <si>
    <t>O15604130002</t>
  </si>
  <si>
    <t>O15604140002</t>
  </si>
  <si>
    <t>O15604160002</t>
  </si>
  <si>
    <t>O15604400002</t>
  </si>
  <si>
    <t>B15602100002</t>
  </si>
  <si>
    <t>B15602180002</t>
  </si>
  <si>
    <t>B15602190002</t>
  </si>
  <si>
    <t>B15602400002</t>
  </si>
  <si>
    <t>B15602420002</t>
  </si>
  <si>
    <t>B15602450002</t>
  </si>
  <si>
    <t>B15602460002</t>
  </si>
  <si>
    <t>B15602530002</t>
  </si>
  <si>
    <t>B15601660002</t>
  </si>
  <si>
    <t>B15601680002</t>
  </si>
  <si>
    <t>B15601700002</t>
  </si>
  <si>
    <t>B15601730002</t>
  </si>
  <si>
    <t>O15601510002</t>
  </si>
  <si>
    <t>B15602560002</t>
  </si>
  <si>
    <t>B15602590002</t>
  </si>
  <si>
    <t>O15607480002</t>
  </si>
  <si>
    <t>O15607580002</t>
  </si>
  <si>
    <t>O15607640002</t>
  </si>
  <si>
    <t>O15607690002</t>
  </si>
  <si>
    <t>O15606730002</t>
  </si>
  <si>
    <t>O15606750002</t>
  </si>
  <si>
    <t>O15606760002</t>
  </si>
  <si>
    <t>O15606850002</t>
  </si>
  <si>
    <t>O15606980002</t>
  </si>
  <si>
    <t>O15607020002</t>
  </si>
  <si>
    <t>O15608840002</t>
  </si>
  <si>
    <t>O15608900002</t>
  </si>
  <si>
    <t>O15608930002</t>
  </si>
  <si>
    <t>O15609160002</t>
  </si>
  <si>
    <t>O15609310002</t>
  </si>
  <si>
    <t>O15609560002</t>
  </si>
  <si>
    <t>O15609800002</t>
  </si>
  <si>
    <t>O15609950002</t>
  </si>
  <si>
    <t>O15609960002</t>
  </si>
  <si>
    <t>O15607870002</t>
  </si>
  <si>
    <t>O15608160002</t>
  </si>
  <si>
    <t>O15608190002</t>
  </si>
  <si>
    <t>O15608380002</t>
  </si>
  <si>
    <t>O15608400002</t>
  </si>
  <si>
    <t>O15608540002</t>
  </si>
  <si>
    <t>O15608760002</t>
  </si>
  <si>
    <t>B15605750002</t>
  </si>
  <si>
    <t>B15605770002</t>
  </si>
  <si>
    <t>B15605780002</t>
  </si>
  <si>
    <t>B15605850002</t>
  </si>
  <si>
    <t>B15605990002</t>
  </si>
  <si>
    <t>B15606220002</t>
  </si>
  <si>
    <t>B15606320002</t>
  </si>
  <si>
    <t>B15606340002</t>
  </si>
  <si>
    <t>B15606790002</t>
  </si>
  <si>
    <t>B15606800002</t>
  </si>
  <si>
    <t>B15607130002</t>
  </si>
  <si>
    <t>B15607160002</t>
  </si>
  <si>
    <t>B15607200002</t>
  </si>
  <si>
    <t>B15607890002</t>
  </si>
  <si>
    <t>O15606080002</t>
  </si>
  <si>
    <t>O15606090002</t>
  </si>
  <si>
    <t>O15606150002</t>
  </si>
  <si>
    <t>O15606170002</t>
  </si>
  <si>
    <t>O15606310002</t>
  </si>
  <si>
    <t>O15611720002</t>
  </si>
  <si>
    <t>O15611730002</t>
  </si>
  <si>
    <t>O15611760002</t>
  </si>
  <si>
    <t>O15611840002</t>
  </si>
  <si>
    <t>O15611950002</t>
  </si>
  <si>
    <t>O15612040002</t>
  </si>
  <si>
    <t>O15612060002</t>
  </si>
  <si>
    <t>O15612130002</t>
  </si>
  <si>
    <t>O15611440002</t>
  </si>
  <si>
    <t>O15611360002</t>
  </si>
  <si>
    <t>O15611350002</t>
  </si>
  <si>
    <t>O15611340002</t>
  </si>
  <si>
    <t>O15611230002</t>
  </si>
  <si>
    <t>O15611220002</t>
  </si>
  <si>
    <t>O15611020002</t>
  </si>
  <si>
    <t>O15613710002</t>
  </si>
  <si>
    <t>O15613640002</t>
  </si>
  <si>
    <t>O15613390002</t>
  </si>
  <si>
    <t>O15613370002</t>
  </si>
  <si>
    <t>O15613350002</t>
  </si>
  <si>
    <t>O15613340002</t>
  </si>
  <si>
    <t>O15613330002</t>
  </si>
  <si>
    <t>O15613150002</t>
  </si>
  <si>
    <t>O15613110002</t>
  </si>
  <si>
    <t>O15613080002</t>
  </si>
  <si>
    <t>O15613070002</t>
  </si>
  <si>
    <t>O15612650002</t>
  </si>
  <si>
    <t>O15612480002</t>
  </si>
  <si>
    <t>O15612400002</t>
  </si>
  <si>
    <t>B15612490002</t>
  </si>
  <si>
    <t>B15612470002</t>
  </si>
  <si>
    <t>B15612450002</t>
  </si>
  <si>
    <t>B15612440002</t>
  </si>
  <si>
    <t>B15612420002</t>
  </si>
  <si>
    <t>B15612410002</t>
  </si>
  <si>
    <t>B15612370002</t>
  </si>
  <si>
    <t>B15612310002</t>
  </si>
  <si>
    <t>B15612110002</t>
  </si>
  <si>
    <t>B15612000002</t>
  </si>
  <si>
    <t>B15611510002</t>
  </si>
  <si>
    <t>B15611490002</t>
  </si>
  <si>
    <t>B15611480002</t>
  </si>
  <si>
    <t>B15611270002</t>
  </si>
  <si>
    <t>O15616940002</t>
  </si>
  <si>
    <t>O15616930002</t>
  </si>
  <si>
    <t>O15616920002</t>
  </si>
  <si>
    <t>O15616910002</t>
  </si>
  <si>
    <t>O15616900002</t>
  </si>
  <si>
    <t>O15616830002</t>
  </si>
  <si>
    <t>O15616950002</t>
  </si>
  <si>
    <t>O15617260002</t>
  </si>
  <si>
    <t>O15617380002</t>
  </si>
  <si>
    <t>O15617400002</t>
  </si>
  <si>
    <t>O15617490002</t>
  </si>
  <si>
    <t>O15615690002</t>
  </si>
  <si>
    <t>O15615750002</t>
  </si>
  <si>
    <t>O15616160002</t>
  </si>
  <si>
    <t>O15616280002</t>
  </si>
  <si>
    <t>O15616310002</t>
  </si>
  <si>
    <t>O15616400002</t>
  </si>
  <si>
    <t>O15616550002</t>
  </si>
  <si>
    <t>O15616610002</t>
  </si>
  <si>
    <t>O15616660002</t>
  </si>
  <si>
    <t>O15616690002</t>
  </si>
  <si>
    <t>O15617630002</t>
  </si>
  <si>
    <t>O15617710002</t>
  </si>
  <si>
    <t>O15617740002</t>
  </si>
  <si>
    <t>O15618130002</t>
  </si>
  <si>
    <t>O15618190002</t>
  </si>
  <si>
    <t>B15616380002</t>
  </si>
  <si>
    <t>B15616390002</t>
  </si>
  <si>
    <t>B15616430002</t>
  </si>
  <si>
    <t>B15616460002</t>
  </si>
  <si>
    <t>B15616490002</t>
  </si>
  <si>
    <t>B15616730002</t>
  </si>
  <si>
    <t>B15616770002</t>
  </si>
  <si>
    <t>B15615250002</t>
  </si>
  <si>
    <t>B15615290002</t>
  </si>
  <si>
    <t>B15615760002</t>
  </si>
  <si>
    <t>B15615810002</t>
  </si>
  <si>
    <t>B15615820002</t>
  </si>
  <si>
    <t>B15615830002</t>
  </si>
  <si>
    <t>B15615840002</t>
  </si>
  <si>
    <t>B15615850002</t>
  </si>
  <si>
    <t>B15615890002</t>
  </si>
  <si>
    <t>B15615920002</t>
  </si>
  <si>
    <t>O15615310002</t>
  </si>
  <si>
    <t>O15615400002</t>
  </si>
  <si>
    <t>O15615430002</t>
  </si>
  <si>
    <t>O15615500002</t>
  </si>
  <si>
    <t>O15615510002</t>
  </si>
  <si>
    <t>O15615550002</t>
  </si>
  <si>
    <t>O15615600002</t>
  </si>
  <si>
    <t>O15615640002</t>
  </si>
  <si>
    <t>O15620240002</t>
  </si>
  <si>
    <t>O15620120002</t>
  </si>
  <si>
    <t>O15620090002</t>
  </si>
  <si>
    <t>O15619950002</t>
  </si>
  <si>
    <t>O15620390002</t>
  </si>
  <si>
    <t>O15620450002</t>
  </si>
  <si>
    <t>O15620470002</t>
  </si>
  <si>
    <t>O15620480002</t>
  </si>
  <si>
    <t>O15620490002</t>
  </si>
  <si>
    <t>O15620620002</t>
  </si>
  <si>
    <t>O15622300002</t>
  </si>
  <si>
    <t>O15622420002</t>
  </si>
  <si>
    <t>O15622440002</t>
  </si>
  <si>
    <t>O15622450002</t>
  </si>
  <si>
    <t>O15622470002</t>
  </si>
  <si>
    <t>O15622840002</t>
  </si>
  <si>
    <t>O15623070002</t>
  </si>
  <si>
    <t>O15621360002</t>
  </si>
  <si>
    <t>O15621390002</t>
  </si>
  <si>
    <t>O15621430002</t>
  </si>
  <si>
    <t>O15621450002</t>
  </si>
  <si>
    <t>O15621470002</t>
  </si>
  <si>
    <t>O15621500002</t>
  </si>
  <si>
    <t>O15621510002</t>
  </si>
  <si>
    <t>O15621770002</t>
  </si>
  <si>
    <t>O15621810002</t>
  </si>
  <si>
    <t>O15621850002</t>
  </si>
  <si>
    <t>O15621870002</t>
  </si>
  <si>
    <t>O15621900002</t>
  </si>
  <si>
    <t>O15621940002</t>
  </si>
  <si>
    <t>O15622030002</t>
  </si>
  <si>
    <t>O15622160002</t>
  </si>
  <si>
    <t>B15621160002</t>
  </si>
  <si>
    <t>B15621250002</t>
  </si>
  <si>
    <t>B15621260002</t>
  </si>
  <si>
    <t>B15621270002</t>
  </si>
  <si>
    <t>B15621280002</t>
  </si>
  <si>
    <t>B15619580002</t>
  </si>
  <si>
    <t>B15619590002</t>
  </si>
  <si>
    <t>B15619600002</t>
  </si>
  <si>
    <t>B15619610002</t>
  </si>
  <si>
    <t>B15619650002</t>
  </si>
  <si>
    <t>B15619660002</t>
  </si>
  <si>
    <t>B15619670002</t>
  </si>
  <si>
    <t>B15619680002</t>
  </si>
  <si>
    <t>B15619690002</t>
  </si>
  <si>
    <t>B15619700002</t>
  </si>
  <si>
    <t>B15619730002</t>
  </si>
  <si>
    <t>B15619750002</t>
  </si>
  <si>
    <t>B15619760002</t>
  </si>
  <si>
    <t>B15619780002</t>
  </si>
  <si>
    <t>B15620050002</t>
  </si>
  <si>
    <t>B15620070002</t>
  </si>
  <si>
    <t>B15620100002</t>
  </si>
  <si>
    <t>B15620290002</t>
  </si>
  <si>
    <t>B15624180002</t>
  </si>
  <si>
    <t>B15624210002</t>
  </si>
  <si>
    <t>B15624230002</t>
  </si>
  <si>
    <t>B15624390002</t>
  </si>
  <si>
    <t>B15624430002</t>
  </si>
  <si>
    <t>B15624440002</t>
  </si>
  <si>
    <t>B15624450002</t>
  </si>
  <si>
    <t>B15624790002</t>
  </si>
  <si>
    <t>B15624820002</t>
  </si>
  <si>
    <t>B15624880002</t>
  </si>
  <si>
    <t>B15625090002</t>
  </si>
  <si>
    <t>B15625100002</t>
  </si>
  <si>
    <t>B15625510002</t>
  </si>
  <si>
    <t>B15625520002</t>
  </si>
  <si>
    <t>B15625570002</t>
  </si>
  <si>
    <t>B15625590002</t>
  </si>
  <si>
    <t>B15625670002</t>
  </si>
  <si>
    <t>B15625790002</t>
  </si>
  <si>
    <t>B15625940002</t>
  </si>
  <si>
    <t>B15625980002</t>
  </si>
  <si>
    <t>B15626070002</t>
  </si>
  <si>
    <t>B15626080002</t>
  </si>
  <si>
    <t>B15626090002</t>
  </si>
  <si>
    <t>O15624200002</t>
  </si>
  <si>
    <t>O15624260002</t>
  </si>
  <si>
    <t>O15624290002</t>
  </si>
  <si>
    <t>O15624300002</t>
  </si>
  <si>
    <t>O15624360002</t>
  </si>
  <si>
    <t>O15624380002</t>
  </si>
  <si>
    <t>O15624520002</t>
  </si>
  <si>
    <t>O15624620002</t>
  </si>
  <si>
    <t>O15624640002</t>
  </si>
  <si>
    <t>O15624660002</t>
  </si>
  <si>
    <t>O15624930002</t>
  </si>
  <si>
    <t>O15625270002</t>
  </si>
  <si>
    <t>O15625460002</t>
  </si>
  <si>
    <t>O15625550002</t>
  </si>
  <si>
    <t>O15625890002</t>
  </si>
  <si>
    <t>O15625900002</t>
  </si>
  <si>
    <t>O15625910002</t>
  </si>
  <si>
    <t>O15626010002</t>
  </si>
  <si>
    <t>O15626130002</t>
  </si>
  <si>
    <t>O15626140002</t>
  </si>
  <si>
    <t>O15626250002</t>
  </si>
  <si>
    <t>O15626260002</t>
  </si>
  <si>
    <t>O15626290002</t>
  </si>
  <si>
    <t>O15626300002</t>
  </si>
  <si>
    <t>O15626310002</t>
  </si>
  <si>
    <t>O15626320002</t>
  </si>
  <si>
    <t>O15626330002</t>
  </si>
  <si>
    <t>O15626350002</t>
  </si>
  <si>
    <t>O15626470002</t>
  </si>
  <si>
    <t>O15626480002</t>
  </si>
  <si>
    <t>O15626490002</t>
  </si>
  <si>
    <t>O15626520002</t>
  </si>
  <si>
    <t>O15626670002</t>
  </si>
  <si>
    <t>O15626680002</t>
  </si>
  <si>
    <t>O15626690002</t>
  </si>
  <si>
    <t>O15626700002</t>
  </si>
  <si>
    <t>O15626720002</t>
  </si>
  <si>
    <t>O15626800002</t>
  </si>
  <si>
    <t>O15626890002</t>
  </si>
  <si>
    <t>O15626920002</t>
  </si>
  <si>
    <t>O15626930002</t>
  </si>
  <si>
    <t>O15626980002</t>
  </si>
  <si>
    <t>O15627010002</t>
  </si>
  <si>
    <t>O15627040002</t>
  </si>
  <si>
    <t>O15627050002</t>
  </si>
  <si>
    <t>O15627100002</t>
  </si>
  <si>
    <t>O15627120002</t>
  </si>
  <si>
    <t>O15627240002</t>
  </si>
  <si>
    <t>O15627260002</t>
  </si>
  <si>
    <t>O15627300002</t>
  </si>
  <si>
    <t>O15627370002</t>
  </si>
  <si>
    <t>O15627660002</t>
  </si>
  <si>
    <t>O15627680002</t>
  </si>
  <si>
    <t>O15627710002</t>
  </si>
  <si>
    <t>O15627730002</t>
  </si>
  <si>
    <t>O15627750002</t>
  </si>
  <si>
    <t>O15627760002</t>
  </si>
  <si>
    <t>O15627860002</t>
  </si>
  <si>
    <t>O15627930002</t>
  </si>
  <si>
    <t>O15627960002</t>
  </si>
  <si>
    <t>O15627990002</t>
  </si>
  <si>
    <t>O15628030002</t>
  </si>
  <si>
    <t>O15628050002</t>
  </si>
  <si>
    <t>O15628120002</t>
  </si>
  <si>
    <t>O15628140002</t>
  </si>
  <si>
    <t>B15629370002</t>
  </si>
  <si>
    <t>B15629410002</t>
  </si>
  <si>
    <t>B15630360002</t>
  </si>
  <si>
    <t>B15630450002</t>
  </si>
  <si>
    <t>B15630520002</t>
  </si>
  <si>
    <t>B15630600002</t>
  </si>
  <si>
    <t>B15630620002</t>
  </si>
  <si>
    <t>B15630750002</t>
  </si>
  <si>
    <t>B15630760002</t>
  </si>
  <si>
    <t>B15630810002</t>
  </si>
  <si>
    <t>B15630840002</t>
  </si>
  <si>
    <t>B15631040002</t>
  </si>
  <si>
    <t>B15631060002</t>
  </si>
  <si>
    <t>B15631110002</t>
  </si>
  <si>
    <t>O15629390002</t>
  </si>
  <si>
    <t>O15629480002</t>
  </si>
  <si>
    <t>O15629530002</t>
  </si>
  <si>
    <t>O15629620002</t>
  </si>
  <si>
    <t>O15629680002</t>
  </si>
  <si>
    <t>O15629810002</t>
  </si>
  <si>
    <t>O15629820002</t>
  </si>
  <si>
    <t>O15629850002</t>
  </si>
  <si>
    <t>O15629910002</t>
  </si>
  <si>
    <t>O15629930002</t>
  </si>
  <si>
    <t>O15629960002</t>
  </si>
  <si>
    <t>O15629990002</t>
  </si>
  <si>
    <t>O15630010002</t>
  </si>
  <si>
    <t>O15630020002</t>
  </si>
  <si>
    <t>O15630040002</t>
  </si>
  <si>
    <t>O15630060002</t>
  </si>
  <si>
    <t>O15630080002</t>
  </si>
  <si>
    <t>O15630100002</t>
  </si>
  <si>
    <t>O15630140002</t>
  </si>
  <si>
    <t>O15630160002</t>
  </si>
  <si>
    <t>O15630180002</t>
  </si>
  <si>
    <t>O15630200002</t>
  </si>
  <si>
    <t>O15630210002</t>
  </si>
  <si>
    <t>O15630240002</t>
  </si>
  <si>
    <t>O15630260002</t>
  </si>
  <si>
    <t>O15630280002</t>
  </si>
  <si>
    <t>O15630300002</t>
  </si>
  <si>
    <t>O15630310002</t>
  </si>
  <si>
    <t>O15630330002</t>
  </si>
  <si>
    <t>O15630490002</t>
  </si>
  <si>
    <t>O15630530002</t>
  </si>
  <si>
    <t>O15630610002</t>
  </si>
  <si>
    <t>O15630850002</t>
  </si>
  <si>
    <t>O15630870002</t>
  </si>
  <si>
    <t>O15630880002</t>
  </si>
  <si>
    <t>O15630990002</t>
  </si>
  <si>
    <t>O15631020002</t>
  </si>
  <si>
    <t>O15631260002</t>
  </si>
  <si>
    <t>O15631280002</t>
  </si>
  <si>
    <t>O15631410002</t>
  </si>
  <si>
    <t>O15631480002</t>
  </si>
  <si>
    <t>O15631550002</t>
  </si>
  <si>
    <t>O15631820002</t>
  </si>
  <si>
    <t>O15631840002</t>
  </si>
  <si>
    <t>O15631880002</t>
  </si>
  <si>
    <t>O15632020002</t>
  </si>
  <si>
    <t>O15632190002</t>
  </si>
  <si>
    <t>O15632470002</t>
  </si>
  <si>
    <t>O15632480002</t>
  </si>
  <si>
    <t>O15632530002</t>
  </si>
  <si>
    <t>O15632540002</t>
  </si>
  <si>
    <t>O15632810002</t>
  </si>
  <si>
    <t>O15633100002</t>
  </si>
  <si>
    <t>B15634170002</t>
  </si>
  <si>
    <t>B15634450002</t>
  </si>
  <si>
    <t>B15634550002</t>
  </si>
  <si>
    <t>B15634560002</t>
  </si>
  <si>
    <t>B15634600002</t>
  </si>
  <si>
    <t>B15634620002</t>
  </si>
  <si>
    <t>B15634710002</t>
  </si>
  <si>
    <t>B15634740002</t>
  </si>
  <si>
    <t>B15635090002</t>
  </si>
  <si>
    <t>B15635130002</t>
  </si>
  <si>
    <t>B15635140002</t>
  </si>
  <si>
    <t>B15635150002</t>
  </si>
  <si>
    <t>B15635160002</t>
  </si>
  <si>
    <t>B15635210002</t>
  </si>
  <si>
    <t>B15635240002</t>
  </si>
  <si>
    <t>B15635370002</t>
  </si>
  <si>
    <t>B15635450002</t>
  </si>
  <si>
    <t>B15635470002</t>
  </si>
  <si>
    <t>B15635500002</t>
  </si>
  <si>
    <t>B15635530002</t>
  </si>
  <si>
    <t>B15635540002</t>
  </si>
  <si>
    <t>B15635570002</t>
  </si>
  <si>
    <t>B15635580002</t>
  </si>
  <si>
    <t>B15635590002</t>
  </si>
  <si>
    <t>B15635600002</t>
  </si>
  <si>
    <t>B15635610002</t>
  </si>
  <si>
    <t>B15635630002</t>
  </si>
  <si>
    <t>B15635660002</t>
  </si>
  <si>
    <t>B15635690002</t>
  </si>
  <si>
    <t>B15635720002</t>
  </si>
  <si>
    <t>B15635750002</t>
  </si>
  <si>
    <t>B15635790002</t>
  </si>
  <si>
    <t>B15635800002</t>
  </si>
  <si>
    <t>B15635820002</t>
  </si>
  <si>
    <t>B15635830002</t>
  </si>
  <si>
    <t>B15635850002</t>
  </si>
  <si>
    <t>B15635870002</t>
  </si>
  <si>
    <t>B15635880002</t>
  </si>
  <si>
    <t>B15635900002</t>
  </si>
  <si>
    <t>B15635920002</t>
  </si>
  <si>
    <t>B15635950002</t>
  </si>
  <si>
    <t>B15635970002</t>
  </si>
  <si>
    <t>B15635980002</t>
  </si>
  <si>
    <t>B15635990002</t>
  </si>
  <si>
    <t>B15636060002</t>
  </si>
  <si>
    <t>B15636080002</t>
  </si>
  <si>
    <t>B15636090002</t>
  </si>
  <si>
    <t>B15636230002</t>
  </si>
  <si>
    <t>O15634200002</t>
  </si>
  <si>
    <t>O15634470002</t>
  </si>
  <si>
    <t>O15634570002</t>
  </si>
  <si>
    <t>O15634660002</t>
  </si>
  <si>
    <t>O15634690002</t>
  </si>
  <si>
    <t>O15634700002</t>
  </si>
  <si>
    <t>O15634880002</t>
  </si>
  <si>
    <t>O15634910002</t>
  </si>
  <si>
    <t>O15634990002</t>
  </si>
  <si>
    <t>O15635010002</t>
  </si>
  <si>
    <t>O15635030002</t>
  </si>
  <si>
    <t>O15635110002</t>
  </si>
  <si>
    <t>O15635260002</t>
  </si>
  <si>
    <t>O15635430002</t>
  </si>
  <si>
    <t>O15635550002</t>
  </si>
  <si>
    <t>O15635640002</t>
  </si>
  <si>
    <t>O15635670002</t>
  </si>
  <si>
    <t>O15635700002</t>
  </si>
  <si>
    <t>O15635760002</t>
  </si>
  <si>
    <t>O15635770002</t>
  </si>
  <si>
    <t>O15635780002</t>
  </si>
  <si>
    <t>O15635840002</t>
  </si>
  <si>
    <t>O15636180002</t>
  </si>
  <si>
    <t>O15636280002</t>
  </si>
  <si>
    <t>O15636310002</t>
  </si>
  <si>
    <t>O15636370002</t>
  </si>
  <si>
    <t>O15636540002</t>
  </si>
  <si>
    <t>O15636550002</t>
  </si>
  <si>
    <t>O15636710002</t>
  </si>
  <si>
    <t>O15636810002</t>
  </si>
  <si>
    <t>O15636880002</t>
  </si>
  <si>
    <t>O15636900002</t>
  </si>
  <si>
    <t>O15636940002</t>
  </si>
  <si>
    <t>O15636950002</t>
  </si>
  <si>
    <t>O15637010002</t>
  </si>
  <si>
    <t>O15637030002</t>
  </si>
  <si>
    <t>O15637040002</t>
  </si>
  <si>
    <t>O15637060002</t>
  </si>
  <si>
    <t>O15637070002</t>
  </si>
  <si>
    <t>O15637080002</t>
  </si>
  <si>
    <t>O15637090002</t>
  </si>
  <si>
    <t>O15637100002</t>
  </si>
  <si>
    <t>O15637220002</t>
  </si>
  <si>
    <t>O15637320002</t>
  </si>
  <si>
    <t>O15637370002</t>
  </si>
  <si>
    <t>O15637380002</t>
  </si>
  <si>
    <t>O15637400002</t>
  </si>
  <si>
    <t>O15637430002</t>
  </si>
  <si>
    <t>O15637570002</t>
  </si>
  <si>
    <t>O15637610002</t>
  </si>
  <si>
    <t>O15637760002</t>
  </si>
  <si>
    <t>O15637770002</t>
  </si>
  <si>
    <t>O15637790002</t>
  </si>
  <si>
    <t>O15637800002</t>
  </si>
  <si>
    <t>O15637890002</t>
  </si>
  <si>
    <t>O15640770002</t>
  </si>
  <si>
    <t>O15640760002</t>
  </si>
  <si>
    <t>O15640750002</t>
  </si>
  <si>
    <t>O15640740002</t>
  </si>
  <si>
    <t>O15640730002</t>
  </si>
  <si>
    <t>O15640720002</t>
  </si>
  <si>
    <t>O15640700002</t>
  </si>
  <si>
    <t>O15640650002</t>
  </si>
  <si>
    <t>O15640630002</t>
  </si>
  <si>
    <t>O15640620002</t>
  </si>
  <si>
    <t>O15640780002</t>
  </si>
  <si>
    <t>O15640800002</t>
  </si>
  <si>
    <t>O15640810002</t>
  </si>
  <si>
    <t>O15640830002</t>
  </si>
  <si>
    <t>O15640840002</t>
  </si>
  <si>
    <t>O15640850002</t>
  </si>
  <si>
    <t>O15640890002</t>
  </si>
  <si>
    <t>O15640990002</t>
  </si>
  <si>
    <t>O15641220002</t>
  </si>
  <si>
    <t>O15639980002</t>
  </si>
  <si>
    <t>O15640020002</t>
  </si>
  <si>
    <t>O15640050002</t>
  </si>
  <si>
    <t>O15640070002</t>
  </si>
  <si>
    <t>O15640160002</t>
  </si>
  <si>
    <t>O15640170002</t>
  </si>
  <si>
    <t>O15640180002</t>
  </si>
  <si>
    <t>O15640340002</t>
  </si>
  <si>
    <t>O15640380002</t>
  </si>
  <si>
    <t>O15640410002</t>
  </si>
  <si>
    <t>O15640430002</t>
  </si>
  <si>
    <t>O15640490002</t>
  </si>
  <si>
    <t>O15640510002</t>
  </si>
  <si>
    <t>O15640590002</t>
  </si>
  <si>
    <t>O15640600002</t>
  </si>
  <si>
    <t>O15641700002</t>
  </si>
  <si>
    <t>O15641710002</t>
  </si>
  <si>
    <t>O15641720002</t>
  </si>
  <si>
    <t>O15641730002</t>
  </si>
  <si>
    <t>O15641740002</t>
  </si>
  <si>
    <t>O15641760002</t>
  </si>
  <si>
    <t>O15641780002</t>
  </si>
  <si>
    <t>O15641800002</t>
  </si>
  <si>
    <t>O15642310002</t>
  </si>
  <si>
    <t>O15642460002</t>
  </si>
  <si>
    <t>O15641240002</t>
  </si>
  <si>
    <t>O15641300002</t>
  </si>
  <si>
    <t>O15641350002</t>
  </si>
  <si>
    <t>O15641450002</t>
  </si>
  <si>
    <t>O15641460002</t>
  </si>
  <si>
    <t>O15641480002</t>
  </si>
  <si>
    <t>O15641500002</t>
  </si>
  <si>
    <t>O15641510002</t>
  </si>
  <si>
    <t>O15641560002</t>
  </si>
  <si>
    <t>O15641580002</t>
  </si>
  <si>
    <t>O15641600002</t>
  </si>
  <si>
    <t>O15641620002</t>
  </si>
  <si>
    <t>O15641630002</t>
  </si>
  <si>
    <t>O15641640002</t>
  </si>
  <si>
    <t>O15641650002</t>
  </si>
  <si>
    <t>O15641660002</t>
  </si>
  <si>
    <t>O15641670002</t>
  </si>
  <si>
    <t>O15641680002</t>
  </si>
  <si>
    <t>O15641690002</t>
  </si>
  <si>
    <t>B15640190002</t>
  </si>
  <si>
    <t>B15640390002</t>
  </si>
  <si>
    <t>B15639080002</t>
  </si>
  <si>
    <t>B15639410002</t>
  </si>
  <si>
    <t>B15639700002</t>
  </si>
  <si>
    <t>B15639710002</t>
  </si>
  <si>
    <t>B15639940002</t>
  </si>
  <si>
    <t>B15639960002</t>
  </si>
  <si>
    <t>O15639310002</t>
  </si>
  <si>
    <t>O15639390002</t>
  </si>
  <si>
    <t>O15639610002</t>
  </si>
  <si>
    <t>O15639640002</t>
  </si>
  <si>
    <t>O15639730002</t>
  </si>
  <si>
    <t>O15639740002</t>
  </si>
  <si>
    <t>O15639880002</t>
  </si>
  <si>
    <t>O15645090002</t>
  </si>
  <si>
    <t>O15645070002</t>
  </si>
  <si>
    <t>O15645040002</t>
  </si>
  <si>
    <t>O15645000002</t>
  </si>
  <si>
    <t>O15644820002</t>
  </si>
  <si>
    <t>O15644630002</t>
  </si>
  <si>
    <t>O15645110002</t>
  </si>
  <si>
    <t>O15645240002</t>
  </si>
  <si>
    <t>O15645290002</t>
  </si>
  <si>
    <t>O15645310002</t>
  </si>
  <si>
    <t>O15645390002</t>
  </si>
  <si>
    <t>O15645400002</t>
  </si>
  <si>
    <t>O15645410002</t>
  </si>
  <si>
    <t>O15645420002</t>
  </si>
  <si>
    <t>O15645430002</t>
  </si>
  <si>
    <t>O15645440002</t>
  </si>
  <si>
    <t>O15645450002</t>
  </si>
  <si>
    <t>O15645460002</t>
  </si>
  <si>
    <t>O15643650002</t>
  </si>
  <si>
    <t>O15643720002</t>
  </si>
  <si>
    <t>O15644100002</t>
  </si>
  <si>
    <t>O15644260002</t>
  </si>
  <si>
    <t>O15644320002</t>
  </si>
  <si>
    <t>O15646700002</t>
  </si>
  <si>
    <t>O15646740002</t>
  </si>
  <si>
    <t>O15647000002</t>
  </si>
  <si>
    <t>O15647120002</t>
  </si>
  <si>
    <t>O15645480002</t>
  </si>
  <si>
    <t>O15645500002</t>
  </si>
  <si>
    <t>O15645600002</t>
  </si>
  <si>
    <t>O15645620002</t>
  </si>
  <si>
    <t>O15645860002</t>
  </si>
  <si>
    <t>O15645880002</t>
  </si>
  <si>
    <t>O15645980002</t>
  </si>
  <si>
    <t>O15646020002</t>
  </si>
  <si>
    <t>O15646130002</t>
  </si>
  <si>
    <t>O15646140002</t>
  </si>
  <si>
    <t>O15646160002</t>
  </si>
  <si>
    <t>O15646190002</t>
  </si>
  <si>
    <t>O15646200002</t>
  </si>
  <si>
    <t>O15646450002</t>
  </si>
  <si>
    <t>O15646470002</t>
  </si>
  <si>
    <t>O15646510002</t>
  </si>
  <si>
    <t>O15646550002</t>
  </si>
  <si>
    <t>O15646590002</t>
  </si>
  <si>
    <t>O15646650002</t>
  </si>
  <si>
    <t>O15646660002</t>
  </si>
  <si>
    <t>B15644700002</t>
  </si>
  <si>
    <t>B15644710002</t>
  </si>
  <si>
    <t>B15644760002</t>
  </si>
  <si>
    <t>B15644800002</t>
  </si>
  <si>
    <t>B15644840002</t>
  </si>
  <si>
    <t>B15644850002</t>
  </si>
  <si>
    <t>B15644870002</t>
  </si>
  <si>
    <t>B15645010002</t>
  </si>
  <si>
    <t>B15645030002</t>
  </si>
  <si>
    <t>B15645050002</t>
  </si>
  <si>
    <t>B15645200002</t>
  </si>
  <si>
    <t>B15643910002</t>
  </si>
  <si>
    <t>B15643920002</t>
  </si>
  <si>
    <t>B15643930002</t>
  </si>
  <si>
    <t>B15644070002</t>
  </si>
  <si>
    <t>B15644090002</t>
  </si>
  <si>
    <t>B15644130002</t>
  </si>
  <si>
    <t>B15644140002</t>
  </si>
  <si>
    <t>B15644160002</t>
  </si>
  <si>
    <t>B15644230002</t>
  </si>
  <si>
    <t>B15644310002</t>
  </si>
  <si>
    <t>B15644480002</t>
  </si>
  <si>
    <t>B15644500002</t>
  </si>
  <si>
    <t>B15644510002</t>
  </si>
  <si>
    <t>B15644540002</t>
  </si>
  <si>
    <t>B15644580002</t>
  </si>
  <si>
    <t>B15644590002</t>
  </si>
  <si>
    <t>B15644610002</t>
  </si>
  <si>
    <t>B15644650002</t>
  </si>
  <si>
    <t>B15644670002</t>
  </si>
  <si>
    <t>O15649920002</t>
  </si>
  <si>
    <t>O15649910002</t>
  </si>
  <si>
    <t>O15649810002</t>
  </si>
  <si>
    <t>O15649800002</t>
  </si>
  <si>
    <t>O15649790002</t>
  </si>
  <si>
    <t>O15649760002</t>
  </si>
  <si>
    <t>O15649740002</t>
  </si>
  <si>
    <t>O15649510002</t>
  </si>
  <si>
    <t>O15649500002</t>
  </si>
  <si>
    <t>O15649460002</t>
  </si>
  <si>
    <t>O15649330002</t>
  </si>
  <si>
    <t>O15649950002</t>
  </si>
  <si>
    <t>O15650060002</t>
  </si>
  <si>
    <t>O15650070002</t>
  </si>
  <si>
    <t>O15650090002</t>
  </si>
  <si>
    <t>O15650110002</t>
  </si>
  <si>
    <t>O15650130002</t>
  </si>
  <si>
    <t>O15650190002</t>
  </si>
  <si>
    <t>O15650210002</t>
  </si>
  <si>
    <t>O15650230002</t>
  </si>
  <si>
    <t>O15650350002</t>
  </si>
  <si>
    <t>O15650360002</t>
  </si>
  <si>
    <t>O15648280002</t>
  </si>
  <si>
    <t>O15648470002</t>
  </si>
  <si>
    <t>O15648490002</t>
  </si>
  <si>
    <t>O15648680002</t>
  </si>
  <si>
    <t>O15648780002</t>
  </si>
  <si>
    <t>O15648860002</t>
  </si>
  <si>
    <t>O15648960002</t>
  </si>
  <si>
    <t>O15649010002</t>
  </si>
  <si>
    <t>O15649020002</t>
  </si>
  <si>
    <t>O15649060002</t>
  </si>
  <si>
    <t>O15649110002</t>
  </si>
  <si>
    <t>O15649120002</t>
  </si>
  <si>
    <t>O15649130002</t>
  </si>
  <si>
    <t>O15649140002</t>
  </si>
  <si>
    <t>O15649250002</t>
  </si>
  <si>
    <t>O15651440002</t>
  </si>
  <si>
    <t>O15650370002</t>
  </si>
  <si>
    <t>O15650400002</t>
  </si>
  <si>
    <t>O15650450002</t>
  </si>
  <si>
    <t>O15650510002</t>
  </si>
  <si>
    <t>O15650550002</t>
  </si>
  <si>
    <t>O15650560002</t>
  </si>
  <si>
    <t>O15650600002</t>
  </si>
  <si>
    <t>O15650630002</t>
  </si>
  <si>
    <t>O15650640002</t>
  </si>
  <si>
    <t>O15650760002</t>
  </si>
  <si>
    <t>O15650770002</t>
  </si>
  <si>
    <t>O15650870002</t>
  </si>
  <si>
    <t>O15650880002</t>
  </si>
  <si>
    <t>O15650900002</t>
  </si>
  <si>
    <t>O15651210002</t>
  </si>
  <si>
    <t>O15651390002</t>
  </si>
  <si>
    <t>O15651410002</t>
  </si>
  <si>
    <t>B15648290002</t>
  </si>
  <si>
    <t>B15648300002</t>
  </si>
  <si>
    <t>B15648810002</t>
  </si>
  <si>
    <t>B15648830002</t>
  </si>
  <si>
    <t>B15649050002</t>
  </si>
  <si>
    <t>B15649170002</t>
  </si>
  <si>
    <t>B15649180002</t>
  </si>
  <si>
    <t>B15649240002</t>
  </si>
  <si>
    <t>B15649270002</t>
  </si>
  <si>
    <t>B15649290002</t>
  </si>
  <si>
    <t>B15649300002</t>
  </si>
  <si>
    <t>B15649320002</t>
  </si>
  <si>
    <t>B15649620002</t>
  </si>
  <si>
    <t>O15653870002</t>
  </si>
  <si>
    <t>O15653820002</t>
  </si>
  <si>
    <t>O15653790002</t>
  </si>
  <si>
    <t>O15653780002</t>
  </si>
  <si>
    <t>O15653520002</t>
  </si>
  <si>
    <t>O15653510002</t>
  </si>
  <si>
    <t>O15653380002</t>
  </si>
  <si>
    <t>O15653340002</t>
  </si>
  <si>
    <t>O15653970002</t>
  </si>
  <si>
    <t>O15654050002</t>
  </si>
  <si>
    <t>O15654220002</t>
  </si>
  <si>
    <t>O15654330002</t>
  </si>
  <si>
    <t>O15654420002</t>
  </si>
  <si>
    <t>O15654470002</t>
  </si>
  <si>
    <t>O15654650002</t>
  </si>
  <si>
    <t>O15654660002</t>
  </si>
  <si>
    <t>O15654670002</t>
  </si>
  <si>
    <t>O15652540002</t>
  </si>
  <si>
    <t>O15652680002</t>
  </si>
  <si>
    <t>O15652750002</t>
  </si>
  <si>
    <t>O15652780002</t>
  </si>
  <si>
    <t>O15652820002</t>
  </si>
  <si>
    <t>O15652860002</t>
  </si>
  <si>
    <t>O15652870002</t>
  </si>
  <si>
    <t>O15652950002</t>
  </si>
  <si>
    <t>O15653100002</t>
  </si>
  <si>
    <t>O15653130002</t>
  </si>
  <si>
    <t>O15653180002</t>
  </si>
  <si>
    <t>O15653200002</t>
  </si>
  <si>
    <t>O15653210002</t>
  </si>
  <si>
    <t>O15653270002</t>
  </si>
  <si>
    <t>O15653300002</t>
  </si>
  <si>
    <t>O15653310002</t>
  </si>
  <si>
    <t>O15653330002</t>
  </si>
  <si>
    <t>O15655700002</t>
  </si>
  <si>
    <t>O15655710002</t>
  </si>
  <si>
    <t>O15655730002</t>
  </si>
  <si>
    <t>O15655760002</t>
  </si>
  <si>
    <t>O15655780002</t>
  </si>
  <si>
    <t>O15655830002</t>
  </si>
  <si>
    <t>O15655840002</t>
  </si>
  <si>
    <t>O15655860002</t>
  </si>
  <si>
    <t>O15655970002</t>
  </si>
  <si>
    <t>O15655980002</t>
  </si>
  <si>
    <t>O15656000002</t>
  </si>
  <si>
    <t>O15656010002</t>
  </si>
  <si>
    <t>O15656020002</t>
  </si>
  <si>
    <t>O15656170002</t>
  </si>
  <si>
    <t>O15656180002</t>
  </si>
  <si>
    <t>O15654680002</t>
  </si>
  <si>
    <t>O15654740002</t>
  </si>
  <si>
    <t>O15654750002</t>
  </si>
  <si>
    <t>O15654760002</t>
  </si>
  <si>
    <t>O15654840002</t>
  </si>
  <si>
    <t>O15654960002</t>
  </si>
  <si>
    <t>O15654980002</t>
  </si>
  <si>
    <t>O15655010002</t>
  </si>
  <si>
    <t>O15655040002</t>
  </si>
  <si>
    <t>O15655070002</t>
  </si>
  <si>
    <t>O15655080002</t>
  </si>
  <si>
    <t>O15655090002</t>
  </si>
  <si>
    <t>O15655160002</t>
  </si>
  <si>
    <t>O15655360002</t>
  </si>
  <si>
    <t>O15655370002</t>
  </si>
  <si>
    <t>O15655440002</t>
  </si>
  <si>
    <t>O15655500002</t>
  </si>
  <si>
    <t>O15655520002</t>
  </si>
  <si>
    <t>O15655550002</t>
  </si>
  <si>
    <t>O15655570002</t>
  </si>
  <si>
    <t>O15655680002</t>
  </si>
  <si>
    <t>O15655690002</t>
  </si>
  <si>
    <t>B15653610002</t>
  </si>
  <si>
    <t>B15653630002</t>
  </si>
  <si>
    <t>B15653650002</t>
  </si>
  <si>
    <t>B15653660002</t>
  </si>
  <si>
    <t>B15653670002</t>
  </si>
  <si>
    <t>B15653700002</t>
  </si>
  <si>
    <t>B15653710002</t>
  </si>
  <si>
    <t>B15653730002</t>
  </si>
  <si>
    <t>B15653740002</t>
  </si>
  <si>
    <t>B15653800002</t>
  </si>
  <si>
    <t>B15653810002</t>
  </si>
  <si>
    <t>B15653860002</t>
  </si>
  <si>
    <t>B15653950002</t>
  </si>
  <si>
    <t>B15653960002</t>
  </si>
  <si>
    <t>B15653980002</t>
  </si>
  <si>
    <t>B15653990002</t>
  </si>
  <si>
    <t>B15654000002</t>
  </si>
  <si>
    <t>B15654030002</t>
  </si>
  <si>
    <t>B15654070002</t>
  </si>
  <si>
    <t>B15652550002</t>
  </si>
  <si>
    <t>B15652590002</t>
  </si>
  <si>
    <t>B15652880002</t>
  </si>
  <si>
    <t>B15652940002</t>
  </si>
  <si>
    <t>B15653000002</t>
  </si>
  <si>
    <t>B15653040002</t>
  </si>
  <si>
    <t>B15653060002</t>
  </si>
  <si>
    <t>B15653090002</t>
  </si>
  <si>
    <t>B15653110002</t>
  </si>
  <si>
    <t>B15653120002</t>
  </si>
  <si>
    <t>B15653140002</t>
  </si>
  <si>
    <t>B15653150002</t>
  </si>
  <si>
    <t>B15653430002</t>
  </si>
  <si>
    <t>B15653460002</t>
  </si>
  <si>
    <t>B15653470002</t>
  </si>
  <si>
    <t>B15653490002</t>
  </si>
  <si>
    <t>B15653540002</t>
  </si>
  <si>
    <t>B15653570002</t>
  </si>
  <si>
    <t>B15653600002</t>
  </si>
  <si>
    <t>B15654080002</t>
  </si>
  <si>
    <t>B15654120002</t>
  </si>
  <si>
    <t>B15654140002</t>
  </si>
  <si>
    <t>B15654290002</t>
  </si>
  <si>
    <t>O15660040002</t>
  </si>
  <si>
    <t>O15660030002</t>
  </si>
  <si>
    <t>O15660000002</t>
  </si>
  <si>
    <t>O15659990002</t>
  </si>
  <si>
    <t>O15659960002</t>
  </si>
  <si>
    <t>O15659910002</t>
  </si>
  <si>
    <t>O15659900002</t>
  </si>
  <si>
    <t>O15659860002</t>
  </si>
  <si>
    <t>O15659850002</t>
  </si>
  <si>
    <t>O15659840002</t>
  </si>
  <si>
    <t>O15659810002</t>
  </si>
  <si>
    <t>O15659760002</t>
  </si>
  <si>
    <t>O15659620002</t>
  </si>
  <si>
    <t>O15659610002</t>
  </si>
  <si>
    <t>O15660660002</t>
  </si>
  <si>
    <t>O15660650002</t>
  </si>
  <si>
    <t>O15660530002</t>
  </si>
  <si>
    <t>O15660490002</t>
  </si>
  <si>
    <t>O15660450002</t>
  </si>
  <si>
    <t>O15660190002</t>
  </si>
  <si>
    <t>O15660170002</t>
  </si>
  <si>
    <t>O15660140002</t>
  </si>
  <si>
    <t>B15658430002</t>
  </si>
  <si>
    <t>B15658400002</t>
  </si>
  <si>
    <t>B15658370002</t>
  </si>
  <si>
    <t>B15658350002</t>
  </si>
  <si>
    <t>B15658320002</t>
  </si>
  <si>
    <t>B15659040002</t>
  </si>
  <si>
    <t>B15658990002</t>
  </si>
  <si>
    <t>B15658970002</t>
  </si>
  <si>
    <t>B15658940002</t>
  </si>
  <si>
    <t>B15658930002</t>
  </si>
  <si>
    <t>B15658920002</t>
  </si>
  <si>
    <t>B15658910002</t>
  </si>
  <si>
    <t>B15658890002</t>
  </si>
  <si>
    <t>B15658860002</t>
  </si>
  <si>
    <t>B15658830002</t>
  </si>
  <si>
    <t>B15658800002</t>
  </si>
  <si>
    <t>B15658590002</t>
  </si>
  <si>
    <t>B15657900002</t>
  </si>
  <si>
    <t>B15657880002</t>
  </si>
  <si>
    <t>B15657840002</t>
  </si>
  <si>
    <t>B15657830002</t>
  </si>
  <si>
    <t>B15657820002</t>
  </si>
  <si>
    <t>B15657810002</t>
  </si>
  <si>
    <t>B15657800002</t>
  </si>
  <si>
    <t>B15657790002</t>
  </si>
  <si>
    <t>B15657780002</t>
  </si>
  <si>
    <t>B15657750002</t>
  </si>
  <si>
    <t>B15657590002</t>
  </si>
  <si>
    <t>B15657580002</t>
  </si>
  <si>
    <t>B15657490002</t>
  </si>
  <si>
    <t>B15657370002</t>
  </si>
  <si>
    <t>B15658300002</t>
  </si>
  <si>
    <t>B15658230002</t>
  </si>
  <si>
    <t>B15658210002</t>
  </si>
  <si>
    <t>B15658190002</t>
  </si>
  <si>
    <t>B15658180002</t>
  </si>
  <si>
    <t>B15658170002</t>
  </si>
  <si>
    <t>B15658150002</t>
  </si>
  <si>
    <t>B15658110002</t>
  </si>
  <si>
    <t>B15658100002</t>
  </si>
  <si>
    <t>B15658090002</t>
  </si>
  <si>
    <t>B15658080002</t>
  </si>
  <si>
    <t>B15658070002</t>
  </si>
  <si>
    <t>B15658060002</t>
  </si>
  <si>
    <t>B15658030002</t>
  </si>
  <si>
    <t>B15658010002</t>
  </si>
  <si>
    <t>B15658000002</t>
  </si>
  <si>
    <t>B15657990002</t>
  </si>
  <si>
    <t>B15657970002</t>
  </si>
  <si>
    <t>O15658310002</t>
  </si>
  <si>
    <t>O15658260002</t>
  </si>
  <si>
    <t>O15658160002</t>
  </si>
  <si>
    <t>O15658050002</t>
  </si>
  <si>
    <t>O15658040002</t>
  </si>
  <si>
    <t>O15657650002</t>
  </si>
  <si>
    <t>O15657600002</t>
  </si>
  <si>
    <t>O15657410002</t>
  </si>
  <si>
    <t>O15657340002</t>
  </si>
  <si>
    <t>O15659510002</t>
  </si>
  <si>
    <t>O15659500002</t>
  </si>
  <si>
    <t>O15659490002</t>
  </si>
  <si>
    <t>O15659480002</t>
  </si>
  <si>
    <t>O15659470002</t>
  </si>
  <si>
    <t>O15659450002</t>
  </si>
  <si>
    <t>O15659240002</t>
  </si>
  <si>
    <t>O15659130002</t>
  </si>
  <si>
    <t>O15659120002</t>
  </si>
  <si>
    <t>O15658980002</t>
  </si>
  <si>
    <t>O15658960002</t>
  </si>
  <si>
    <t>O15658950002</t>
  </si>
  <si>
    <t>O15658780002</t>
  </si>
  <si>
    <t>O15658470002</t>
  </si>
  <si>
    <t>O15658330002</t>
  </si>
  <si>
    <t>B15659080002</t>
  </si>
  <si>
    <t>B15659060002</t>
  </si>
  <si>
    <t>B15659050002</t>
  </si>
  <si>
    <t>B15661900002</t>
  </si>
  <si>
    <t>B15661920002</t>
  </si>
  <si>
    <t>B15661930002</t>
  </si>
  <si>
    <t>B15661940002</t>
  </si>
  <si>
    <t>B15662080002</t>
  </si>
  <si>
    <t>B15662140002</t>
  </si>
  <si>
    <t>B15662160002</t>
  </si>
  <si>
    <t>B15662190002</t>
  </si>
  <si>
    <t>B15662220002</t>
  </si>
  <si>
    <t>B15662230002</t>
  </si>
  <si>
    <t>B15662450002</t>
  </si>
  <si>
    <t>B15662460002</t>
  </si>
  <si>
    <t>B15662470002</t>
  </si>
  <si>
    <t>B15662520002</t>
  </si>
  <si>
    <t>B15662530002</t>
  </si>
  <si>
    <t>B15662540002</t>
  </si>
  <si>
    <t>B15662550002</t>
  </si>
  <si>
    <t>B15662560002</t>
  </si>
  <si>
    <t>B15662570002</t>
  </si>
  <si>
    <t>B15662920002</t>
  </si>
  <si>
    <t>B15662950002</t>
  </si>
  <si>
    <t>B15662980002</t>
  </si>
  <si>
    <t>B15663030002</t>
  </si>
  <si>
    <t>B15663040002</t>
  </si>
  <si>
    <t>B15663070002</t>
  </si>
  <si>
    <t>B15663110002</t>
  </si>
  <si>
    <t>B15663190002</t>
  </si>
  <si>
    <t>B15663400002</t>
  </si>
  <si>
    <t>B15663420002</t>
  </si>
  <si>
    <t>O15662010002</t>
  </si>
  <si>
    <t>O15662110002</t>
  </si>
  <si>
    <t>O15662210002</t>
  </si>
  <si>
    <t>O15662260002</t>
  </si>
  <si>
    <t>O15662380002</t>
  </si>
  <si>
    <t>O15662390002</t>
  </si>
  <si>
    <t>O15662430002</t>
  </si>
  <si>
    <t>O15662480002</t>
  </si>
  <si>
    <t>O15662500002</t>
  </si>
  <si>
    <t>O15662640002</t>
  </si>
  <si>
    <t>O15662650002</t>
  </si>
  <si>
    <t>O15662790002</t>
  </si>
  <si>
    <t>O15662840002</t>
  </si>
  <si>
    <t>O15662870002</t>
  </si>
  <si>
    <t>O15662990002</t>
  </si>
  <si>
    <t>O15663090002</t>
  </si>
  <si>
    <t>O15663100002</t>
  </si>
  <si>
    <t>O15663120002</t>
  </si>
  <si>
    <t>O15663200002</t>
  </si>
  <si>
    <t>O15663220002</t>
  </si>
  <si>
    <t>O15663260002</t>
  </si>
  <si>
    <t>O15663300002</t>
  </si>
  <si>
    <t>O15663470002</t>
  </si>
  <si>
    <t>O15663480002</t>
  </si>
  <si>
    <t>O15663490002</t>
  </si>
  <si>
    <t>O15663590002</t>
  </si>
  <si>
    <t>O15663640002</t>
  </si>
  <si>
    <t>O15663650002</t>
  </si>
  <si>
    <t>O15663660002</t>
  </si>
  <si>
    <t>O15663680002</t>
  </si>
  <si>
    <t>O15663710002</t>
  </si>
  <si>
    <t>O15663880002</t>
  </si>
  <si>
    <t>O15663980002</t>
  </si>
  <si>
    <t>O15664000002</t>
  </si>
  <si>
    <t>O15664050002</t>
  </si>
  <si>
    <t>O15664060002</t>
  </si>
  <si>
    <t>O15664080002</t>
  </si>
  <si>
    <t>O15664100002</t>
  </si>
  <si>
    <t>O15664120002</t>
  </si>
  <si>
    <t>O15664130002</t>
  </si>
  <si>
    <t>O15664140002</t>
  </si>
  <si>
    <t>O15664150002</t>
  </si>
  <si>
    <t>O15664240002</t>
  </si>
  <si>
    <t>O15664300002</t>
  </si>
  <si>
    <t>O15664320002</t>
  </si>
  <si>
    <t>O15664370002</t>
  </si>
  <si>
    <t>O15664450002</t>
  </si>
  <si>
    <t>O15664460002</t>
  </si>
  <si>
    <t>O15664500002</t>
  </si>
  <si>
    <t>O15664530002</t>
  </si>
  <si>
    <t>O15664550002</t>
  </si>
  <si>
    <t>O15664680002</t>
  </si>
  <si>
    <t>O15664690002</t>
  </si>
  <si>
    <t>O15664700002</t>
  </si>
  <si>
    <t>O15664720002</t>
  </si>
  <si>
    <t>O15664750002</t>
  </si>
  <si>
    <t>O15664770002</t>
  </si>
  <si>
    <t>O15664810002</t>
  </si>
  <si>
    <t>O15664830002</t>
  </si>
  <si>
    <t>O15664860002</t>
  </si>
  <si>
    <t>O15664880002</t>
  </si>
  <si>
    <t>O15664930002</t>
  </si>
  <si>
    <t>O15664980002</t>
  </si>
  <si>
    <t>O15665120002</t>
  </si>
  <si>
    <t>Q09029830002</t>
  </si>
  <si>
    <t>S09029540002</t>
  </si>
  <si>
    <t>S09029620002</t>
  </si>
  <si>
    <t>S09029650002</t>
  </si>
  <si>
    <t>S09029710002</t>
  </si>
  <si>
    <t>J03312880001</t>
  </si>
  <si>
    <t>J03312890001</t>
  </si>
  <si>
    <t>J03312900001</t>
  </si>
  <si>
    <t>J03312910001</t>
  </si>
  <si>
    <t>J03312920001</t>
  </si>
  <si>
    <t>S09029520004</t>
  </si>
  <si>
    <t>S09029630001</t>
  </si>
  <si>
    <t>S09029670001</t>
  </si>
  <si>
    <t>S09029940003</t>
  </si>
  <si>
    <t>J03312120001</t>
  </si>
  <si>
    <t>J03312130001</t>
  </si>
  <si>
    <t>J03312140001</t>
  </si>
  <si>
    <t>J03312150001</t>
  </si>
  <si>
    <t>J03312160001</t>
  </si>
  <si>
    <t>J03312170001</t>
  </si>
  <si>
    <t>J03312180001</t>
  </si>
  <si>
    <t>J03312190001</t>
  </si>
  <si>
    <t>J03312200001</t>
  </si>
  <si>
    <t>J03312210001</t>
  </si>
  <si>
    <t>J03312220001</t>
  </si>
  <si>
    <t>J03312230001</t>
  </si>
  <si>
    <t>J03312240001</t>
  </si>
  <si>
    <t>J03312250001</t>
  </si>
  <si>
    <t>J03312260001</t>
  </si>
  <si>
    <t>J03312270001</t>
  </si>
  <si>
    <t>J03312280001</t>
  </si>
  <si>
    <t>J03312290001</t>
  </si>
  <si>
    <t>J03312840001</t>
  </si>
  <si>
    <t>J03312870001</t>
  </si>
  <si>
    <t>G05846690001</t>
  </si>
  <si>
    <t>G05846710001</t>
  </si>
  <si>
    <t>G05846780004</t>
  </si>
  <si>
    <t>G05846950004</t>
  </si>
  <si>
    <t>G05846960004</t>
  </si>
  <si>
    <t>G05846970004</t>
  </si>
  <si>
    <t>G05846980004</t>
  </si>
  <si>
    <t>G05846990004</t>
  </si>
  <si>
    <t>G05847390004</t>
  </si>
  <si>
    <t>G05847400004</t>
  </si>
  <si>
    <t>G05847410004</t>
  </si>
  <si>
    <t>G05847430004</t>
  </si>
  <si>
    <t>G05847450004</t>
  </si>
  <si>
    <t>G05847510004</t>
  </si>
  <si>
    <t>G05847630001</t>
  </si>
  <si>
    <t>J03311870001</t>
  </si>
  <si>
    <t>J03311880001</t>
  </si>
  <si>
    <t>J03311890001</t>
  </si>
  <si>
    <t>J03311900001</t>
  </si>
  <si>
    <t>J03311910001</t>
  </si>
  <si>
    <t>J03311920001</t>
  </si>
  <si>
    <t>J03311930001</t>
  </si>
  <si>
    <t>J03311940001</t>
  </si>
  <si>
    <t>J03311950001</t>
  </si>
  <si>
    <t>J03311960001</t>
  </si>
  <si>
    <t>J03311970001</t>
  </si>
  <si>
    <t>J03312090001</t>
  </si>
  <si>
    <t>J03312110001</t>
  </si>
  <si>
    <t>G05856240002</t>
  </si>
  <si>
    <t>G05858280002</t>
  </si>
  <si>
    <t>G05858300002</t>
  </si>
  <si>
    <t>G05858320002</t>
  </si>
  <si>
    <t>G05858360002</t>
  </si>
  <si>
    <t>G05860280002</t>
  </si>
  <si>
    <t>G05862520002</t>
  </si>
  <si>
    <t>J03313310002</t>
  </si>
  <si>
    <t>Q09036170002</t>
  </si>
  <si>
    <t>S09030640002</t>
  </si>
  <si>
    <t>J03313520001</t>
  </si>
  <si>
    <t>J03313540001</t>
  </si>
  <si>
    <t>J03313550001</t>
  </si>
  <si>
    <t>J03313560001</t>
  </si>
  <si>
    <t>J03313570001</t>
  </si>
  <si>
    <t>J03313590001</t>
  </si>
  <si>
    <t>J03313640001</t>
  </si>
  <si>
    <t>J03313650001</t>
  </si>
  <si>
    <t>J03313670001</t>
  </si>
  <si>
    <t>J03313680001</t>
  </si>
  <si>
    <t>J03313690001</t>
  </si>
  <si>
    <t>J03313700001</t>
  </si>
  <si>
    <t>J03313710001</t>
  </si>
  <si>
    <t>S09030760003</t>
  </si>
  <si>
    <t>S09030830003</t>
  </si>
  <si>
    <t>S09030840003</t>
  </si>
  <si>
    <t>S09031000003</t>
  </si>
  <si>
    <t>G05851400003</t>
  </si>
  <si>
    <t>G05851410003</t>
  </si>
  <si>
    <t>G05855050001</t>
  </si>
  <si>
    <t>G05856250001</t>
  </si>
  <si>
    <t>G05858290001</t>
  </si>
  <si>
    <t>G05858310001</t>
  </si>
  <si>
    <t>G05858330001</t>
  </si>
  <si>
    <t>G05858370001</t>
  </si>
  <si>
    <t>G05860290001</t>
  </si>
  <si>
    <t>G05861550001</t>
  </si>
  <si>
    <t>G05861570001</t>
  </si>
  <si>
    <t>G05862530001</t>
  </si>
  <si>
    <t>J03312970001</t>
  </si>
  <si>
    <t>J03312980001</t>
  </si>
  <si>
    <t>J03312990001</t>
  </si>
  <si>
    <t>J03313000001</t>
  </si>
  <si>
    <t>J03313010001</t>
  </si>
  <si>
    <t>J03313020001</t>
  </si>
  <si>
    <t>J03313030001</t>
  </si>
  <si>
    <t>J03313040001</t>
  </si>
  <si>
    <t>J03313050001</t>
  </si>
  <si>
    <t>J03313060001</t>
  </si>
  <si>
    <t>J03313070001</t>
  </si>
  <si>
    <t>J03313320001</t>
  </si>
  <si>
    <t>J03313330001</t>
  </si>
  <si>
    <t>J03313370001</t>
  </si>
  <si>
    <t>J03313380001</t>
  </si>
  <si>
    <t>J03313390001</t>
  </si>
  <si>
    <t>G05867350002</t>
  </si>
  <si>
    <t>G05867430002</t>
  </si>
  <si>
    <t>G05875450002</t>
  </si>
  <si>
    <t>J03313940002</t>
  </si>
  <si>
    <t>J03314360002</t>
  </si>
  <si>
    <t>Q09039380002</t>
  </si>
  <si>
    <t>Q09041190002</t>
  </si>
  <si>
    <t>S09032000002</t>
  </si>
  <si>
    <t>S09031840001</t>
  </si>
  <si>
    <t>S09031840003</t>
  </si>
  <si>
    <t>S09032250001</t>
  </si>
  <si>
    <t>G05866170003</t>
  </si>
  <si>
    <t>G05866200003</t>
  </si>
  <si>
    <t>G05867360001</t>
  </si>
  <si>
    <t>G05867400003</t>
  </si>
  <si>
    <t>G05867410003</t>
  </si>
  <si>
    <t>G05867440001</t>
  </si>
  <si>
    <t>G05871980004</t>
  </si>
  <si>
    <t>G05871990004</t>
  </si>
  <si>
    <t>G05872000004</t>
  </si>
  <si>
    <t>G05872010004</t>
  </si>
  <si>
    <t>G05872590004</t>
  </si>
  <si>
    <t>G05872600004</t>
  </si>
  <si>
    <t>G05872610005</t>
  </si>
  <si>
    <t>G05874090001</t>
  </si>
  <si>
    <t>G05874120001</t>
  </si>
  <si>
    <t>G05875460001</t>
  </si>
  <si>
    <t>J03313950001</t>
  </si>
  <si>
    <t>J03313960001</t>
  </si>
  <si>
    <t>J03313970001</t>
  </si>
  <si>
    <t>J03313980001</t>
  </si>
  <si>
    <t>J03313990001</t>
  </si>
  <si>
    <t>J03314000001</t>
  </si>
  <si>
    <t>J03314010001</t>
  </si>
  <si>
    <t>J03314020001</t>
  </si>
  <si>
    <t>J03314030001</t>
  </si>
  <si>
    <t>J03314040001</t>
  </si>
  <si>
    <t>J03314050001</t>
  </si>
  <si>
    <t>J03314060001</t>
  </si>
  <si>
    <t>J03314070001</t>
  </si>
  <si>
    <t>J03314080001</t>
  </si>
  <si>
    <t>J03314090001</t>
  </si>
  <si>
    <t>J03314100001</t>
  </si>
  <si>
    <t>G05880030002</t>
  </si>
  <si>
    <t>G05881310002</t>
  </si>
  <si>
    <t>G05884710002</t>
  </si>
  <si>
    <t>J03314930001</t>
  </si>
  <si>
    <t>J03314940001</t>
  </si>
  <si>
    <t>S09032750003</t>
  </si>
  <si>
    <t>G05880040001</t>
  </si>
  <si>
    <t>G05881320001</t>
  </si>
  <si>
    <t>G05881350004</t>
  </si>
  <si>
    <t>G05881380004</t>
  </si>
  <si>
    <t>G05881390004</t>
  </si>
  <si>
    <t>G05881400003</t>
  </si>
  <si>
    <t>G05884720001</t>
  </si>
  <si>
    <t>G05885860001</t>
  </si>
  <si>
    <t>G05887720001</t>
  </si>
  <si>
    <t>G05887740001</t>
  </si>
  <si>
    <t>J03314790001</t>
  </si>
  <si>
    <t>J03314800001</t>
  </si>
  <si>
    <t>J03314810001</t>
  </si>
  <si>
    <t>J03314820001</t>
  </si>
  <si>
    <t>J03314830001</t>
  </si>
  <si>
    <t>J03314840001</t>
  </si>
  <si>
    <t>J03314850001</t>
  </si>
  <si>
    <t>J03314860001</t>
  </si>
  <si>
    <t>J03314870001</t>
  </si>
  <si>
    <t>J03314880001</t>
  </si>
  <si>
    <t>J03314890001</t>
  </si>
  <si>
    <t>J03314900001</t>
  </si>
  <si>
    <t>J03314910001</t>
  </si>
  <si>
    <t>J03314920001</t>
  </si>
  <si>
    <t>G05891590002</t>
  </si>
  <si>
    <t>G05891620002</t>
  </si>
  <si>
    <t>G05898690002</t>
  </si>
  <si>
    <t>G05898730002</t>
  </si>
  <si>
    <t>G05898750002</t>
  </si>
  <si>
    <t>G05900200002</t>
  </si>
  <si>
    <t>G05900220002</t>
  </si>
  <si>
    <t>J03315380002</t>
  </si>
  <si>
    <t>S09034370002</t>
  </si>
  <si>
    <t>J03315160001</t>
  </si>
  <si>
    <t>S09034010004</t>
  </si>
  <si>
    <t>S09034080001</t>
  </si>
  <si>
    <t>S09034100001</t>
  </si>
  <si>
    <t>S09034240001</t>
  </si>
  <si>
    <t>S09034440003</t>
  </si>
  <si>
    <t>G05891600001</t>
  </si>
  <si>
    <t>G05891610003</t>
  </si>
  <si>
    <t>G05891630001</t>
  </si>
  <si>
    <t>G05891640003</t>
  </si>
  <si>
    <t>G05892860004</t>
  </si>
  <si>
    <t>G05893000004</t>
  </si>
  <si>
    <t>G05893060004</t>
  </si>
  <si>
    <t>G05895410001</t>
  </si>
  <si>
    <t>G05897160004</t>
  </si>
  <si>
    <t>G05898620001</t>
  </si>
  <si>
    <t>G05898640001</t>
  </si>
  <si>
    <t>G05898700001</t>
  </si>
  <si>
    <t>G05898720001</t>
  </si>
  <si>
    <t>G05898740001</t>
  </si>
  <si>
    <t>G05898760001</t>
  </si>
  <si>
    <t>G05900210001</t>
  </si>
  <si>
    <t>G05900230001</t>
  </si>
  <si>
    <t>G05900240003</t>
  </si>
  <si>
    <t>G05902760002</t>
  </si>
  <si>
    <t>G05904550002</t>
  </si>
  <si>
    <t>J03315860002</t>
  </si>
  <si>
    <t>J03315870002</t>
  </si>
  <si>
    <t>Q09058200002</t>
  </si>
  <si>
    <t>Q09058210002</t>
  </si>
  <si>
    <t>S09035040002</t>
  </si>
  <si>
    <t>S09035290002</t>
  </si>
  <si>
    <t>S09035570002</t>
  </si>
  <si>
    <t>J03315900001</t>
  </si>
  <si>
    <t>S09035000001</t>
  </si>
  <si>
    <t>S09035570003</t>
  </si>
  <si>
    <t>G05901540004</t>
  </si>
  <si>
    <t>G05901540005</t>
  </si>
  <si>
    <t>G05902770001</t>
  </si>
  <si>
    <t>G05904560001</t>
  </si>
  <si>
    <t>G05904620001</t>
  </si>
  <si>
    <t>G05905860001</t>
  </si>
  <si>
    <t>G05905970004</t>
  </si>
  <si>
    <t>G05905980004</t>
  </si>
  <si>
    <t>G05905990004</t>
  </si>
  <si>
    <t>G05906000004</t>
  </si>
  <si>
    <t>G05906010003</t>
  </si>
  <si>
    <t>G05906020003</t>
  </si>
  <si>
    <t>G05909260004</t>
  </si>
  <si>
    <t>G05909280004</t>
  </si>
  <si>
    <t>G05911770001</t>
  </si>
  <si>
    <t>G05911790001</t>
  </si>
  <si>
    <t>G05911840001</t>
  </si>
  <si>
    <t>J03315600001</t>
  </si>
  <si>
    <t>G05914580002</t>
  </si>
  <si>
    <t>G05914600002</t>
  </si>
  <si>
    <t>G05914620002</t>
  </si>
  <si>
    <t>G05914640002</t>
  </si>
  <si>
    <t>G05914660002</t>
  </si>
  <si>
    <t>G05914680002</t>
  </si>
  <si>
    <t>G05919040002</t>
  </si>
  <si>
    <t>G05920170002</t>
  </si>
  <si>
    <t>G05920270002</t>
  </si>
  <si>
    <t>J03316490001</t>
  </si>
  <si>
    <t>J03316500001</t>
  </si>
  <si>
    <t>J03316550001</t>
  </si>
  <si>
    <t>J03316630001</t>
  </si>
  <si>
    <t>J03316700001</t>
  </si>
  <si>
    <t>J03316710001</t>
  </si>
  <si>
    <t>J03316720001</t>
  </si>
  <si>
    <t>J03316730001</t>
  </si>
  <si>
    <t>J03316740001</t>
  </si>
  <si>
    <t>J03316750001</t>
  </si>
  <si>
    <t>J03316760001</t>
  </si>
  <si>
    <t>J03316770001</t>
  </si>
  <si>
    <t>J03316780001</t>
  </si>
  <si>
    <t>J03316790001</t>
  </si>
  <si>
    <t>J03316800001</t>
  </si>
  <si>
    <t>J03316810001</t>
  </si>
  <si>
    <t>J03316820001</t>
  </si>
  <si>
    <t>J03316830001</t>
  </si>
  <si>
    <t>J03316840001</t>
  </si>
  <si>
    <t>J03316850001</t>
  </si>
  <si>
    <t>J03316860001</t>
  </si>
  <si>
    <t>J03316870001</t>
  </si>
  <si>
    <t>J03316880001</t>
  </si>
  <si>
    <t>J03316890001</t>
  </si>
  <si>
    <t>J03316900001</t>
  </si>
  <si>
    <t>J03316910001</t>
  </si>
  <si>
    <t>J03316920001</t>
  </si>
  <si>
    <t>J03316930001</t>
  </si>
  <si>
    <t>J03316940001</t>
  </si>
  <si>
    <t>J03316950001</t>
  </si>
  <si>
    <t>J03316960001</t>
  </si>
  <si>
    <t>J03316970001</t>
  </si>
  <si>
    <t>S09037020001</t>
  </si>
  <si>
    <t>G05914590001</t>
  </si>
  <si>
    <t>G05914610001</t>
  </si>
  <si>
    <t>G05914630001</t>
  </si>
  <si>
    <t>G05914650001</t>
  </si>
  <si>
    <t>G05914670001</t>
  </si>
  <si>
    <t>G05914690001</t>
  </si>
  <si>
    <t>G05915940004</t>
  </si>
  <si>
    <t>G05919050001</t>
  </si>
  <si>
    <t>G05919080003</t>
  </si>
  <si>
    <t>G05919100003</t>
  </si>
  <si>
    <t>G05920180001</t>
  </si>
  <si>
    <t>G05920240001</t>
  </si>
  <si>
    <t>G05920280001</t>
  </si>
  <si>
    <t>J03316230001</t>
  </si>
  <si>
    <t>J03316240001</t>
  </si>
  <si>
    <t>J03316250001</t>
  </si>
  <si>
    <t>J03316260001</t>
  </si>
  <si>
    <t>J03316270001</t>
  </si>
  <si>
    <t>J03316280001</t>
  </si>
  <si>
    <t>J03316290001</t>
  </si>
  <si>
    <t>J03316300001</t>
  </si>
  <si>
    <t>J03316330001</t>
  </si>
  <si>
    <t>J03316440001</t>
  </si>
  <si>
    <t>J03316470001</t>
  </si>
  <si>
    <t>J03316480001</t>
  </si>
  <si>
    <t>G05927160002</t>
  </si>
  <si>
    <t>G05927180002</t>
  </si>
  <si>
    <t>G05927200002</t>
  </si>
  <si>
    <t>G05927220002</t>
  </si>
  <si>
    <t>J03317280002</t>
  </si>
  <si>
    <t>J03317290002</t>
  </si>
  <si>
    <t>J03317570002</t>
  </si>
  <si>
    <t>J03317580002</t>
  </si>
  <si>
    <t>J03317590002</t>
  </si>
  <si>
    <t>J03317600002</t>
  </si>
  <si>
    <t>J03317610002</t>
  </si>
  <si>
    <t>J03317620002</t>
  </si>
  <si>
    <t>J03317630002</t>
  </si>
  <si>
    <t>Q09067990002</t>
  </si>
  <si>
    <t>Q09069050002</t>
  </si>
  <si>
    <t>Q09069100002</t>
  </si>
  <si>
    <t>S09039330002</t>
  </si>
  <si>
    <t>S09039760002</t>
  </si>
  <si>
    <t>G05927170001</t>
  </si>
  <si>
    <t>G05927190001</t>
  </si>
  <si>
    <t>G05927210001</t>
  </si>
  <si>
    <t>G05927230001</t>
  </si>
  <si>
    <t>G05929710003</t>
  </si>
  <si>
    <t>G05929720003</t>
  </si>
  <si>
    <t>G05929730003</t>
  </si>
  <si>
    <t>G05932350004</t>
  </si>
  <si>
    <t>G05932360004</t>
  </si>
  <si>
    <t>G05932370004</t>
  </si>
  <si>
    <t>G05932380003</t>
  </si>
  <si>
    <t>G05933560003</t>
  </si>
  <si>
    <t>G05934880001</t>
  </si>
  <si>
    <t>J03317300001</t>
  </si>
  <si>
    <t>J03317640001</t>
  </si>
  <si>
    <t>S09039240001</t>
  </si>
  <si>
    <t>J03318730002</t>
  </si>
  <si>
    <t>S09040560002</t>
  </si>
  <si>
    <t>S09040580002</t>
  </si>
  <si>
    <t>J03318110001</t>
  </si>
  <si>
    <t>J03318120001</t>
  </si>
  <si>
    <t>J03318130001</t>
  </si>
  <si>
    <t>J03318140001</t>
  </si>
  <si>
    <t>J03318150001</t>
  </si>
  <si>
    <t>J03318160001</t>
  </si>
  <si>
    <t>J03318170001</t>
  </si>
  <si>
    <t>J03318180001</t>
  </si>
  <si>
    <t>J03318190001</t>
  </si>
  <si>
    <t>J03318200001</t>
  </si>
  <si>
    <t>J03318210001</t>
  </si>
  <si>
    <t>J03318220001</t>
  </si>
  <si>
    <t>J03318440001</t>
  </si>
  <si>
    <t>J03318450001</t>
  </si>
  <si>
    <t>J03318460001</t>
  </si>
  <si>
    <t>J03318470001</t>
  </si>
  <si>
    <t>J03318480001</t>
  </si>
  <si>
    <t>J03318490001</t>
  </si>
  <si>
    <t>J03318500001</t>
  </si>
  <si>
    <t>J03318650001</t>
  </si>
  <si>
    <t>J03318660001</t>
  </si>
  <si>
    <t>G05939300001</t>
  </si>
  <si>
    <t>G05939320001</t>
  </si>
  <si>
    <t>G05939340001</t>
  </si>
  <si>
    <t>G05939450003</t>
  </si>
  <si>
    <t>G05939470003</t>
  </si>
  <si>
    <t>G05939480003</t>
  </si>
  <si>
    <t>G05939500003</t>
  </si>
  <si>
    <t>G05942970004</t>
  </si>
  <si>
    <t>G05942980004</t>
  </si>
  <si>
    <t>G05942990004</t>
  </si>
  <si>
    <t>G05943000004</t>
  </si>
  <si>
    <t>G05943010004</t>
  </si>
  <si>
    <t>G05945550001</t>
  </si>
  <si>
    <t>J03317660001</t>
  </si>
  <si>
    <t>J03317670001</t>
  </si>
  <si>
    <t>J03317680001</t>
  </si>
  <si>
    <t>J03317690001</t>
  </si>
  <si>
    <t>J03317700001</t>
  </si>
  <si>
    <t>J03317710001</t>
  </si>
  <si>
    <t>J03317720001</t>
  </si>
  <si>
    <t>J03317730001</t>
  </si>
  <si>
    <t>J03317740001</t>
  </si>
  <si>
    <t>J03317750001</t>
  </si>
  <si>
    <t>J03317760001</t>
  </si>
  <si>
    <t>J03317770001</t>
  </si>
  <si>
    <t>J03317780001</t>
  </si>
  <si>
    <t>J03317790001</t>
  </si>
  <si>
    <t>J03317800001</t>
  </si>
  <si>
    <t>J03317810001</t>
  </si>
  <si>
    <t>J03317820001</t>
  </si>
  <si>
    <t>J03317830001</t>
  </si>
  <si>
    <t>J03317840001</t>
  </si>
  <si>
    <t>J03317850001</t>
  </si>
  <si>
    <t>J03317860001</t>
  </si>
  <si>
    <t>J03317870001</t>
  </si>
  <si>
    <t>J03317880001</t>
  </si>
  <si>
    <t>J03317890001</t>
  </si>
  <si>
    <t>J03317900001</t>
  </si>
  <si>
    <t>J03317910001</t>
  </si>
  <si>
    <t>J03317920001</t>
  </si>
  <si>
    <t>J03317930001</t>
  </si>
  <si>
    <t>J03317940001</t>
  </si>
  <si>
    <t>J03317950001</t>
  </si>
  <si>
    <t>J03317960001</t>
  </si>
  <si>
    <t>J03317970001</t>
  </si>
  <si>
    <t>J03317980001</t>
  </si>
  <si>
    <t>J03317990001</t>
  </si>
  <si>
    <t>J03318000001</t>
  </si>
  <si>
    <t>J03318010001</t>
  </si>
  <si>
    <t>J03318020001</t>
  </si>
  <si>
    <t>J03318030001</t>
  </si>
  <si>
    <t>J03318040001</t>
  </si>
  <si>
    <t>J03318050001</t>
  </si>
  <si>
    <t>J03318060001</t>
  </si>
  <si>
    <t>J03318070001</t>
  </si>
  <si>
    <t>J03318080001</t>
  </si>
  <si>
    <t>J03318090001</t>
  </si>
  <si>
    <t>J03318100001</t>
  </si>
  <si>
    <t>G05951890002</t>
  </si>
  <si>
    <t>G05951930002</t>
  </si>
  <si>
    <t>G05958990002</t>
  </si>
  <si>
    <t>I00730520002</t>
  </si>
  <si>
    <t>S09041070002</t>
  </si>
  <si>
    <t>S09041660002</t>
  </si>
  <si>
    <t>L00043050001</t>
  </si>
  <si>
    <t>S09041530004</t>
  </si>
  <si>
    <t>S09041710004</t>
  </si>
  <si>
    <t>G05951810003</t>
  </si>
  <si>
    <t>G05951820003</t>
  </si>
  <si>
    <t>G05951830003</t>
  </si>
  <si>
    <t>G05951840003</t>
  </si>
  <si>
    <t>G05951850003</t>
  </si>
  <si>
    <t>G05951860003</t>
  </si>
  <si>
    <t>G05951870003</t>
  </si>
  <si>
    <t>G05951880003</t>
  </si>
  <si>
    <t>G05951900001</t>
  </si>
  <si>
    <t>G05951910003</t>
  </si>
  <si>
    <t>G05951920003</t>
  </si>
  <si>
    <t>G05951940001</t>
  </si>
  <si>
    <t>G05951970003</t>
  </si>
  <si>
    <t>G05951980003</t>
  </si>
  <si>
    <t>G05951990003</t>
  </si>
  <si>
    <t>G05953400004</t>
  </si>
  <si>
    <t>G05953410004</t>
  </si>
  <si>
    <t>G05957470072</t>
  </si>
  <si>
    <t>G05958980004</t>
  </si>
  <si>
    <t>G05958980005</t>
  </si>
  <si>
    <t>G05959000001</t>
  </si>
  <si>
    <t>G05959020001</t>
  </si>
  <si>
    <t>G05959050003</t>
  </si>
  <si>
    <t>G05959060003</t>
  </si>
  <si>
    <t>G05959070003</t>
  </si>
  <si>
    <t>G05959080003</t>
  </si>
  <si>
    <t>G05959090003</t>
  </si>
  <si>
    <t>G05959100003</t>
  </si>
  <si>
    <t>G05959110003</t>
  </si>
  <si>
    <t>G05959130003</t>
  </si>
  <si>
    <t>J03318740001</t>
  </si>
  <si>
    <t>G05966470002</t>
  </si>
  <si>
    <t>Q09083310002</t>
  </si>
  <si>
    <t>Q09083980002</t>
  </si>
  <si>
    <t>S09042550003</t>
  </si>
  <si>
    <t>S09043060003</t>
  </si>
  <si>
    <t>S09043070003</t>
  </si>
  <si>
    <t>S09043170003</t>
  </si>
  <si>
    <t>G05964260001</t>
  </si>
  <si>
    <t>G05965360004</t>
  </si>
  <si>
    <t>G05965370004</t>
  </si>
  <si>
    <t>G05965380004</t>
  </si>
  <si>
    <t>G05965390004</t>
  </si>
  <si>
    <t>G05965400004</t>
  </si>
  <si>
    <t>G05965440004</t>
  </si>
  <si>
    <t>G05965450004</t>
  </si>
  <si>
    <t>G05965500003</t>
  </si>
  <si>
    <t>G05965510003</t>
  </si>
  <si>
    <t>G05965520003</t>
  </si>
  <si>
    <t>G05966380003</t>
  </si>
  <si>
    <t>G05966400003</t>
  </si>
  <si>
    <t>G05966420004</t>
  </si>
  <si>
    <t>G05966430004</t>
  </si>
  <si>
    <t>G05966460018</t>
  </si>
  <si>
    <t>G05966480001</t>
  </si>
  <si>
    <t>G05966500001</t>
  </si>
  <si>
    <t>G05968770001</t>
  </si>
  <si>
    <t>G05970220001</t>
  </si>
  <si>
    <t>J03319220001</t>
  </si>
  <si>
    <t>J03319230001</t>
  </si>
  <si>
    <t>J03319240001</t>
  </si>
  <si>
    <t>J03319250001</t>
  </si>
  <si>
    <t>J03319260001</t>
  </si>
  <si>
    <t>J03319270001</t>
  </si>
  <si>
    <t>J03319280001</t>
  </si>
  <si>
    <t>J03319290001</t>
  </si>
  <si>
    <t>J03319910002</t>
  </si>
  <si>
    <t>J03319920002</t>
  </si>
  <si>
    <t>J03321000001</t>
  </si>
  <si>
    <t>J03321010001</t>
  </si>
  <si>
    <t>J03321020001</t>
  </si>
  <si>
    <t>J03321030001</t>
  </si>
  <si>
    <t>J03321040001</t>
  </si>
  <si>
    <t>J03321050001</t>
  </si>
  <si>
    <t>J03321060001</t>
  </si>
  <si>
    <t>J03321070001</t>
  </si>
  <si>
    <t>J03321080001</t>
  </si>
  <si>
    <t>J03321090001</t>
  </si>
  <si>
    <t>J03321100001</t>
  </si>
  <si>
    <t>J03321110001</t>
  </si>
  <si>
    <t>S09043750003</t>
  </si>
  <si>
    <t>S09044230003</t>
  </si>
  <si>
    <t>J03320620001</t>
  </si>
  <si>
    <t>J03320630001</t>
  </si>
  <si>
    <t>J03320640001</t>
  </si>
  <si>
    <t>J03320650001</t>
  </si>
  <si>
    <t>J03320660001</t>
  </si>
  <si>
    <t>J03320670001</t>
  </si>
  <si>
    <t>J03320680001</t>
  </si>
  <si>
    <t>J03320690001</t>
  </si>
  <si>
    <t>J03320700001</t>
  </si>
  <si>
    <t>J03320710001</t>
  </si>
  <si>
    <t>J03320720001</t>
  </si>
  <si>
    <t>J03320740001</t>
  </si>
  <si>
    <t>J03320750001</t>
  </si>
  <si>
    <t>J03320760001</t>
  </si>
  <si>
    <t>J03320770001</t>
  </si>
  <si>
    <t>J03320780001</t>
  </si>
  <si>
    <t>J03320790001</t>
  </si>
  <si>
    <t>J03320800001</t>
  </si>
  <si>
    <t>J03320810001</t>
  </si>
  <si>
    <t>J03320820001</t>
  </si>
  <si>
    <t>J03320830001</t>
  </si>
  <si>
    <t>J03320840001</t>
  </si>
  <si>
    <t>J03320850001</t>
  </si>
  <si>
    <t>J03320860001</t>
  </si>
  <si>
    <t>J03320870001</t>
  </si>
  <si>
    <t>J03320880001</t>
  </si>
  <si>
    <t>J03320890001</t>
  </si>
  <si>
    <t>J03320900001</t>
  </si>
  <si>
    <t>J03320910001</t>
  </si>
  <si>
    <t>J03320920001</t>
  </si>
  <si>
    <t>J03320930001</t>
  </si>
  <si>
    <t>J03320940001</t>
  </si>
  <si>
    <t>J03320950001</t>
  </si>
  <si>
    <t>J03320960001</t>
  </si>
  <si>
    <t>J03320970001</t>
  </si>
  <si>
    <t>J03320980001</t>
  </si>
  <si>
    <t>J03320990001</t>
  </si>
  <si>
    <t>G05971760004</t>
  </si>
  <si>
    <t>G05971760005</t>
  </si>
  <si>
    <t>G05974900001</t>
  </si>
  <si>
    <t>G05976280004</t>
  </si>
  <si>
    <t>G05976290007</t>
  </si>
  <si>
    <t>G05980670001</t>
  </si>
  <si>
    <t>G05980690001</t>
  </si>
  <si>
    <t>G05980710001</t>
  </si>
  <si>
    <t>G05980750001</t>
  </si>
  <si>
    <t>G05980770001</t>
  </si>
  <si>
    <t>G05980790001</t>
  </si>
  <si>
    <t>G05980910003</t>
  </si>
  <si>
    <t>G05980930001</t>
  </si>
  <si>
    <t>G05983010001</t>
  </si>
  <si>
    <t>G05983040003</t>
  </si>
  <si>
    <t>J03319930001</t>
  </si>
  <si>
    <t>J03319940001</t>
  </si>
  <si>
    <t>J03319950001</t>
  </si>
  <si>
    <t>J03319960001</t>
  </si>
  <si>
    <t>J03319970001</t>
  </si>
  <si>
    <t>J03320030001</t>
  </si>
  <si>
    <t>J03320040001</t>
  </si>
  <si>
    <t>J03320050001</t>
  </si>
  <si>
    <t>J03320060001</t>
  </si>
  <si>
    <t>J03320070001</t>
  </si>
  <si>
    <t>J03320080001</t>
  </si>
  <si>
    <t>J03320090001</t>
  </si>
  <si>
    <t>J03320140001</t>
  </si>
  <si>
    <t>J03320150001</t>
  </si>
  <si>
    <t>J03320160001</t>
  </si>
  <si>
    <t>G05987810002</t>
  </si>
  <si>
    <t>Q09093710002</t>
  </si>
  <si>
    <t>Q09094790002</t>
  </si>
  <si>
    <t>Q09094820002</t>
  </si>
  <si>
    <t>S09045440002</t>
  </si>
  <si>
    <t>S09045610001</t>
  </si>
  <si>
    <t>S09045610004</t>
  </si>
  <si>
    <t>S09045660001</t>
  </si>
  <si>
    <t>S09045700001</t>
  </si>
  <si>
    <t>S09045700004</t>
  </si>
  <si>
    <t>S09045710001</t>
  </si>
  <si>
    <t>S09045710004</t>
  </si>
  <si>
    <t>S09045770001</t>
  </si>
  <si>
    <t>S09045770004</t>
  </si>
  <si>
    <t>S09045820001</t>
  </si>
  <si>
    <t>S09045820004</t>
  </si>
  <si>
    <t>S09045840003</t>
  </si>
  <si>
    <t>S09045850003</t>
  </si>
  <si>
    <t>G05986160003</t>
  </si>
  <si>
    <t>G05986170003</t>
  </si>
  <si>
    <t>G05987250004</t>
  </si>
  <si>
    <t>G05987250005</t>
  </si>
  <si>
    <t>G05987260004</t>
  </si>
  <si>
    <t>G05987260005</t>
  </si>
  <si>
    <t>G05987820001</t>
  </si>
  <si>
    <t>G05987830003</t>
  </si>
  <si>
    <t>G05994730001</t>
  </si>
  <si>
    <t>G05994790001</t>
  </si>
  <si>
    <t>G05994860003</t>
  </si>
  <si>
    <t>G05995880004</t>
  </si>
  <si>
    <t>G05995880005</t>
  </si>
  <si>
    <t>J03321260001</t>
  </si>
  <si>
    <t>J03321570001</t>
  </si>
  <si>
    <t>J03321580001</t>
  </si>
  <si>
    <t>J03321590001</t>
  </si>
  <si>
    <t>J03321600001</t>
  </si>
  <si>
    <t>J03321610001</t>
  </si>
  <si>
    <t>J03321620001</t>
  </si>
  <si>
    <t>G06002490002</t>
  </si>
  <si>
    <t>G06007960002</t>
  </si>
  <si>
    <t>G06007980002</t>
  </si>
  <si>
    <t>J03321760002</t>
  </si>
  <si>
    <t>J03321800002</t>
  </si>
  <si>
    <t>Q09099370002</t>
  </si>
  <si>
    <t>J03322070001</t>
  </si>
  <si>
    <t>J03322080001</t>
  </si>
  <si>
    <t>J03322090001</t>
  </si>
  <si>
    <t>J03322100001</t>
  </si>
  <si>
    <t>J03322110001</t>
  </si>
  <si>
    <t>J03322120001</t>
  </si>
  <si>
    <t>J03322130001</t>
  </si>
  <si>
    <t>J03322140001</t>
  </si>
  <si>
    <t>S09046070001</t>
  </si>
  <si>
    <t>S09046450003</t>
  </si>
  <si>
    <t>S09046460001</t>
  </si>
  <si>
    <t>S09046700003</t>
  </si>
  <si>
    <t>S09046880003</t>
  </si>
  <si>
    <t>S09046900003</t>
  </si>
  <si>
    <t>G06000510004</t>
  </si>
  <si>
    <t>G06000560004</t>
  </si>
  <si>
    <t>G06001240003</t>
  </si>
  <si>
    <t>G06001250003</t>
  </si>
  <si>
    <t>G06001260003</t>
  </si>
  <si>
    <t>G06001270003</t>
  </si>
  <si>
    <t>G06002420004</t>
  </si>
  <si>
    <t>G06002450004</t>
  </si>
  <si>
    <t>G06002460004</t>
  </si>
  <si>
    <t>G06002480001</t>
  </si>
  <si>
    <t>G06002500001</t>
  </si>
  <si>
    <t>G06003450004</t>
  </si>
  <si>
    <t>G06004400004</t>
  </si>
  <si>
    <t>G06004410004</t>
  </si>
  <si>
    <t>G06004420004</t>
  </si>
  <si>
    <t>G06004430004</t>
  </si>
  <si>
    <t>G06004490001</t>
  </si>
  <si>
    <t>G06007920001</t>
  </si>
  <si>
    <t>G06007970001</t>
  </si>
  <si>
    <t>G06007990001</t>
  </si>
  <si>
    <t>J03321680001</t>
  </si>
  <si>
    <t>J03321690001</t>
  </si>
  <si>
    <t>J03321700001</t>
  </si>
  <si>
    <t>J03321710001</t>
  </si>
  <si>
    <t>J03321720001</t>
  </si>
  <si>
    <t>J03321730001</t>
  </si>
  <si>
    <t>J03321740001</t>
  </si>
  <si>
    <t>J03321750001</t>
  </si>
  <si>
    <t>J03321890001</t>
  </si>
  <si>
    <t>J03321900001</t>
  </si>
  <si>
    <t>J03321910001</t>
  </si>
  <si>
    <t>J03321920001</t>
  </si>
  <si>
    <t>J03321930001</t>
  </si>
  <si>
    <t>J03321940001</t>
  </si>
  <si>
    <t>J03321950001</t>
  </si>
  <si>
    <t>J03321960001</t>
  </si>
  <si>
    <t>G06008740002</t>
  </si>
  <si>
    <t>G06008960002</t>
  </si>
  <si>
    <t>J03322890002</t>
  </si>
  <si>
    <t>J03322900002</t>
  </si>
  <si>
    <t>Q09102710002</t>
  </si>
  <si>
    <t>S09047600002</t>
  </si>
  <si>
    <t>J03322840001</t>
  </si>
  <si>
    <t>J03322850001</t>
  </si>
  <si>
    <t>J03322860001</t>
  </si>
  <si>
    <t>J03322870001</t>
  </si>
  <si>
    <t>J03322880001</t>
  </si>
  <si>
    <t>S09047060001</t>
  </si>
  <si>
    <t>S09047130001</t>
  </si>
  <si>
    <t>S09047170003</t>
  </si>
  <si>
    <t>S09047580003</t>
  </si>
  <si>
    <t>S09047680001</t>
  </si>
  <si>
    <t>S09047680003</t>
  </si>
  <si>
    <t>S09047790001</t>
  </si>
  <si>
    <t>S09047800003</t>
  </si>
  <si>
    <t>S09047810003</t>
  </si>
  <si>
    <t>S09047960001</t>
  </si>
  <si>
    <t>E00463870001</t>
  </si>
  <si>
    <t>E00463900001</t>
  </si>
  <si>
    <t>E00463910001</t>
  </si>
  <si>
    <t>G06008710004</t>
  </si>
  <si>
    <t>G06008710005</t>
  </si>
  <si>
    <t>G06008720004</t>
  </si>
  <si>
    <t>G06008730004</t>
  </si>
  <si>
    <t>G06008730005</t>
  </si>
  <si>
    <t>G06008750001</t>
  </si>
  <si>
    <t>G06008800003</t>
  </si>
  <si>
    <t>G06008830003</t>
  </si>
  <si>
    <t>G06008910004</t>
  </si>
  <si>
    <t>G06008950003</t>
  </si>
  <si>
    <t>G06008970001</t>
  </si>
  <si>
    <t>G06014540003</t>
  </si>
  <si>
    <t>G06014550003</t>
  </si>
  <si>
    <t>J03322340001</t>
  </si>
  <si>
    <t>J03322350001</t>
  </si>
  <si>
    <t>J03322530001</t>
  </si>
  <si>
    <t>J03322540001</t>
  </si>
  <si>
    <t>J03322550001</t>
  </si>
  <si>
    <t>J03322560001</t>
  </si>
  <si>
    <t>J03322580001</t>
  </si>
  <si>
    <t>J03322610001</t>
  </si>
  <si>
    <t>J03322620001</t>
  </si>
  <si>
    <t>J03322630001</t>
  </si>
  <si>
    <t>J03322640001</t>
  </si>
  <si>
    <t>J03322650001</t>
  </si>
  <si>
    <t>J03322660001</t>
  </si>
  <si>
    <t>J03322670001</t>
  </si>
  <si>
    <t>J03322680001</t>
  </si>
  <si>
    <t>J03322690001</t>
  </si>
  <si>
    <t>J03322700001</t>
  </si>
  <si>
    <t>J03322710001</t>
  </si>
  <si>
    <t>J03322720001</t>
  </si>
  <si>
    <t>J03322730001</t>
  </si>
  <si>
    <t>J03322740001</t>
  </si>
  <si>
    <t>J03322750001</t>
  </si>
  <si>
    <t>J03322760001</t>
  </si>
  <si>
    <t>J03322770001</t>
  </si>
  <si>
    <t>J03322780001</t>
  </si>
  <si>
    <t>J03322790001</t>
  </si>
  <si>
    <t>J03322800001</t>
  </si>
  <si>
    <t>J03322810001</t>
  </si>
  <si>
    <t>J03322820001</t>
  </si>
  <si>
    <t>J03322830001</t>
  </si>
  <si>
    <t>J03323710002</t>
  </si>
  <si>
    <t>J03323910001</t>
  </si>
  <si>
    <t>J03323920001</t>
  </si>
  <si>
    <t>S09048690004</t>
  </si>
  <si>
    <t>G06019800003</t>
  </si>
  <si>
    <t>G06024780004</t>
  </si>
  <si>
    <t>J03323180001</t>
  </si>
  <si>
    <t>J03323190001</t>
  </si>
  <si>
    <t>J03323200001</t>
  </si>
  <si>
    <t>J03323210001</t>
  </si>
  <si>
    <t>J03323220001</t>
  </si>
  <si>
    <t>J03323230001</t>
  </si>
  <si>
    <t>J03323240001</t>
  </si>
  <si>
    <t>J03323250001</t>
  </si>
  <si>
    <t>J03323260001</t>
  </si>
  <si>
    <t>J03323270001</t>
  </si>
  <si>
    <t>J03323400001</t>
  </si>
  <si>
    <t>J03323410001</t>
  </si>
  <si>
    <t>J03323420001</t>
  </si>
  <si>
    <t>J03323430001</t>
  </si>
  <si>
    <t>J03323440001</t>
  </si>
  <si>
    <t>J03323450001</t>
  </si>
  <si>
    <t>J03323460001</t>
  </si>
  <si>
    <t>J03323500001</t>
  </si>
  <si>
    <t>J03323510001</t>
  </si>
  <si>
    <t>J03323520001</t>
  </si>
  <si>
    <t>J03323530001</t>
  </si>
  <si>
    <t>J03323540001</t>
  </si>
  <si>
    <t>J03323550001</t>
  </si>
  <si>
    <t>J03323560001</t>
  </si>
  <si>
    <t>J03323570001</t>
  </si>
  <si>
    <t>J03323580001</t>
  </si>
  <si>
    <t>J03323590001</t>
  </si>
  <si>
    <t>J03323600001</t>
  </si>
  <si>
    <t>J03323610001</t>
  </si>
  <si>
    <t>J03323620001</t>
  </si>
  <si>
    <t>J03323630001</t>
  </si>
  <si>
    <t>J03323640001</t>
  </si>
  <si>
    <t>J03323650001</t>
  </si>
  <si>
    <t>J03323660001</t>
  </si>
  <si>
    <t>J03323670001</t>
  </si>
  <si>
    <t>J03323680001</t>
  </si>
  <si>
    <t>J03323690001</t>
  </si>
  <si>
    <t>G06033430002</t>
  </si>
  <si>
    <t>G06033450002</t>
  </si>
  <si>
    <t>G06037930002</t>
  </si>
  <si>
    <t>G06037960003</t>
  </si>
  <si>
    <t>J03324170002</t>
  </si>
  <si>
    <t>J03324650002</t>
  </si>
  <si>
    <t>Q09114560002</t>
  </si>
  <si>
    <t>S09050280003</t>
  </si>
  <si>
    <t>J03324270001</t>
  </si>
  <si>
    <t>J03324280001</t>
  </si>
  <si>
    <t>J03324430001</t>
  </si>
  <si>
    <t>J03324440001</t>
  </si>
  <si>
    <t>J03324450001</t>
  </si>
  <si>
    <t>J03324460001</t>
  </si>
  <si>
    <t>J03324470001</t>
  </si>
  <si>
    <t>J03324480001</t>
  </si>
  <si>
    <t>J03324490001</t>
  </si>
  <si>
    <t>J03324520001</t>
  </si>
  <si>
    <t>J03324600001</t>
  </si>
  <si>
    <t>J03324610001</t>
  </si>
  <si>
    <t>J03324620001</t>
  </si>
  <si>
    <t>J03324630001</t>
  </si>
  <si>
    <t>J03324640001</t>
  </si>
  <si>
    <t>J03324660001</t>
  </si>
  <si>
    <t>J03324670001</t>
  </si>
  <si>
    <t>J03324700001</t>
  </si>
  <si>
    <t>J03324710001</t>
  </si>
  <si>
    <t>S09049160001</t>
  </si>
  <si>
    <t>G06030140003</t>
  </si>
  <si>
    <t>G06030150003</t>
  </si>
  <si>
    <t>G06030170003</t>
  </si>
  <si>
    <t>G06030270003</t>
  </si>
  <si>
    <t>G06032040004</t>
  </si>
  <si>
    <t>G06032050003</t>
  </si>
  <si>
    <t>G06033360004</t>
  </si>
  <si>
    <t>G06033370004</t>
  </si>
  <si>
    <t>G06033380004</t>
  </si>
  <si>
    <t>G06033390004</t>
  </si>
  <si>
    <t>G06033420001</t>
  </si>
  <si>
    <t>G06033440001</t>
  </si>
  <si>
    <t>G06033460001</t>
  </si>
  <si>
    <t>G06033480004</t>
  </si>
  <si>
    <t>G06033480005</t>
  </si>
  <si>
    <t>G06034640001</t>
  </si>
  <si>
    <t>G06034660001</t>
  </si>
  <si>
    <t>G06034670004</t>
  </si>
  <si>
    <t>G06034680004</t>
  </si>
  <si>
    <t>G06034690004</t>
  </si>
  <si>
    <t>G06034700004</t>
  </si>
  <si>
    <t>G06035670003</t>
  </si>
  <si>
    <t>G06035680003</t>
  </si>
  <si>
    <t>G06036670004</t>
  </si>
  <si>
    <t>G06036690004</t>
  </si>
  <si>
    <t>G06036690005</t>
  </si>
  <si>
    <t>G06036700004</t>
  </si>
  <si>
    <t>G06036700005</t>
  </si>
  <si>
    <t>G06037970004</t>
  </si>
  <si>
    <t>G06037970005</t>
  </si>
  <si>
    <t>G06037980004</t>
  </si>
  <si>
    <t>G06037980005</t>
  </si>
  <si>
    <t>G06038020001</t>
  </si>
  <si>
    <t>G06038040001</t>
  </si>
  <si>
    <t>G06038060001</t>
  </si>
  <si>
    <t>G06038100001</t>
  </si>
  <si>
    <t>G06039520001</t>
  </si>
  <si>
    <t>J03324060001</t>
  </si>
  <si>
    <t>J03324070001</t>
  </si>
  <si>
    <t>J03324080001</t>
  </si>
  <si>
    <t>J03324090001</t>
  </si>
  <si>
    <t>J03324100001</t>
  </si>
  <si>
    <t>J03324110001</t>
  </si>
  <si>
    <t>J03324130001</t>
  </si>
  <si>
    <t>J03324150001</t>
  </si>
  <si>
    <t>J03325440002</t>
  </si>
  <si>
    <t>J03325450002</t>
  </si>
  <si>
    <t>Q09121460002</t>
  </si>
  <si>
    <t>S09051710002</t>
  </si>
  <si>
    <t>J03325040001</t>
  </si>
  <si>
    <t>J03325050001</t>
  </si>
  <si>
    <t>J03325060001</t>
  </si>
  <si>
    <t>J03325070001</t>
  </si>
  <si>
    <t>J03325080001</t>
  </si>
  <si>
    <t>J03325090001</t>
  </si>
  <si>
    <t>J03325100001</t>
  </si>
  <si>
    <t>J03325110001</t>
  </si>
  <si>
    <t>J03325120001</t>
  </si>
  <si>
    <t>J03325130001</t>
  </si>
  <si>
    <t>J03325140001</t>
  </si>
  <si>
    <t>J03325150001</t>
  </si>
  <si>
    <t>J03325160001</t>
  </si>
  <si>
    <t>J03325170001</t>
  </si>
  <si>
    <t>J03325180001</t>
  </si>
  <si>
    <t>J03325190001</t>
  </si>
  <si>
    <t>J03325200001</t>
  </si>
  <si>
    <t>J03325210001</t>
  </si>
  <si>
    <t>J03325220001</t>
  </si>
  <si>
    <t>J03325230001</t>
  </si>
  <si>
    <t>J03325240001</t>
  </si>
  <si>
    <t>J03325250001</t>
  </si>
  <si>
    <t>J03325260001</t>
  </si>
  <si>
    <t>J03325270001</t>
  </si>
  <si>
    <t>J03325280001</t>
  </si>
  <si>
    <t>J03325290001</t>
  </si>
  <si>
    <t>J03325310001</t>
  </si>
  <si>
    <t>J03325330001</t>
  </si>
  <si>
    <t>J03325340001</t>
  </si>
  <si>
    <t>S09051260003</t>
  </si>
  <si>
    <t>S09052940004</t>
  </si>
  <si>
    <t>G06042430003</t>
  </si>
  <si>
    <t>G06042440003</t>
  </si>
  <si>
    <t>G06042450003</t>
  </si>
  <si>
    <t>G06042460003</t>
  </si>
  <si>
    <t>G06042470003</t>
  </si>
  <si>
    <t>G06042480004</t>
  </si>
  <si>
    <t>G06042480005</t>
  </si>
  <si>
    <t>G06042490004</t>
  </si>
  <si>
    <t>G06042490005</t>
  </si>
  <si>
    <t>G06042510003</t>
  </si>
  <si>
    <t>G06042520003</t>
  </si>
  <si>
    <t>G06042550003</t>
  </si>
  <si>
    <t>G06042580003</t>
  </si>
  <si>
    <t>G06043240003</t>
  </si>
  <si>
    <t>G06043270003</t>
  </si>
  <si>
    <t>G06043280003</t>
  </si>
  <si>
    <t>G06043290003</t>
  </si>
  <si>
    <t>G06043340003</t>
  </si>
  <si>
    <t>G06043350003</t>
  </si>
  <si>
    <t>G06043360003</t>
  </si>
  <si>
    <t>G06043370003</t>
  </si>
  <si>
    <t>G06043380003</t>
  </si>
  <si>
    <t>G06043390003</t>
  </si>
  <si>
    <t>G06043400003</t>
  </si>
  <si>
    <t>G06043410003</t>
  </si>
  <si>
    <t>G06043450004</t>
  </si>
  <si>
    <t>G06043490004</t>
  </si>
  <si>
    <t>G06043500004</t>
  </si>
  <si>
    <t>G06043510003</t>
  </si>
  <si>
    <t>G06043520003</t>
  </si>
  <si>
    <t>G06043530003</t>
  </si>
  <si>
    <t>G06043540003</t>
  </si>
  <si>
    <t>G06043890003</t>
  </si>
  <si>
    <t>J03324790001</t>
  </si>
  <si>
    <t>J03324800001</t>
  </si>
  <si>
    <t>J03324810001</t>
  </si>
  <si>
    <t>J03324820001</t>
  </si>
  <si>
    <t>J03324830001</t>
  </si>
  <si>
    <t>J03324840001</t>
  </si>
  <si>
    <t>J03324850001</t>
  </si>
  <si>
    <t>J03324860001</t>
  </si>
  <si>
    <t>J03324970001</t>
  </si>
  <si>
    <t>J03324980001</t>
  </si>
  <si>
    <t>J03324990001</t>
  </si>
  <si>
    <t>J03325000001</t>
  </si>
  <si>
    <t>J03325010001</t>
  </si>
  <si>
    <t>J03325020001</t>
  </si>
  <si>
    <t>J03325030001</t>
  </si>
  <si>
    <t>G06048200002</t>
  </si>
  <si>
    <t>Q09127600002</t>
  </si>
  <si>
    <t>S09054980002</t>
  </si>
  <si>
    <t>J03326060001</t>
  </si>
  <si>
    <t>J03326070001</t>
  </si>
  <si>
    <t>J03326080001</t>
  </si>
  <si>
    <t>S09053740001</t>
  </si>
  <si>
    <t>S09055480003</t>
  </si>
  <si>
    <t>S09055740003</t>
  </si>
  <si>
    <t>G06046610003</t>
  </si>
  <si>
    <t>G06046620003</t>
  </si>
  <si>
    <t>G06048070003</t>
  </si>
  <si>
    <t>G06048210001</t>
  </si>
  <si>
    <t>G06048260004</t>
  </si>
  <si>
    <t>G06048260005</t>
  </si>
  <si>
    <t>G06048270003</t>
  </si>
  <si>
    <t>G06054080005</t>
  </si>
  <si>
    <t>G06054090004</t>
  </si>
  <si>
    <t>G06054100004</t>
  </si>
  <si>
    <t>G06054110004</t>
  </si>
  <si>
    <t>G06054120004</t>
  </si>
  <si>
    <t>G06054670004</t>
  </si>
  <si>
    <t>G06057560001</t>
  </si>
  <si>
    <t>J03325690001</t>
  </si>
  <si>
    <t>J03325700001</t>
  </si>
  <si>
    <t>J03325710001</t>
  </si>
  <si>
    <t>J03325720001</t>
  </si>
  <si>
    <t>J03325730001</t>
  </si>
  <si>
    <t>J03325740001</t>
  </si>
  <si>
    <t>J03325750001</t>
  </si>
  <si>
    <t>J03325760001</t>
  </si>
  <si>
    <t>J03325770001</t>
  </si>
  <si>
    <t>J03325780001</t>
  </si>
  <si>
    <t>J03325790001</t>
  </si>
  <si>
    <t>J03325800001</t>
  </si>
  <si>
    <t>J03325810001</t>
  </si>
  <si>
    <t>J03325970001</t>
  </si>
  <si>
    <t>J03325980001</t>
  </si>
  <si>
    <t>J03325990001</t>
  </si>
  <si>
    <t>J03326000001</t>
  </si>
  <si>
    <t>J03326010001</t>
  </si>
  <si>
    <t>J03326020001</t>
  </si>
  <si>
    <t>J03326030001</t>
  </si>
  <si>
    <t>J03326040001</t>
  </si>
  <si>
    <t>J03326050001</t>
  </si>
  <si>
    <t>J03326720002</t>
  </si>
  <si>
    <t>J03326750002</t>
  </si>
  <si>
    <t>J03327070002</t>
  </si>
  <si>
    <t>Q09128630002</t>
  </si>
  <si>
    <t>Q09130040002</t>
  </si>
  <si>
    <t>T03766910001</t>
  </si>
  <si>
    <t>T03766930001</t>
  </si>
  <si>
    <t>T03766950001</t>
  </si>
  <si>
    <t>T03766970001</t>
  </si>
  <si>
    <t>T03766990001</t>
  </si>
  <si>
    <t>T03767010001</t>
  </si>
  <si>
    <t>T03767030001</t>
  </si>
  <si>
    <t>T03767050001</t>
  </si>
  <si>
    <t>T03767070001</t>
  </si>
  <si>
    <t>T03767090001</t>
  </si>
  <si>
    <t>T03767110001</t>
  </si>
  <si>
    <t>T03767130001</t>
  </si>
  <si>
    <t>T03767150001</t>
  </si>
  <si>
    <t>T03767170001</t>
  </si>
  <si>
    <t>T03767190001</t>
  </si>
  <si>
    <t>T03767210001</t>
  </si>
  <si>
    <t>T03767230001</t>
  </si>
  <si>
    <t>T03767250001</t>
  </si>
  <si>
    <t>T03767280001</t>
  </si>
  <si>
    <t>T03767300001</t>
  </si>
  <si>
    <t>T03767320001</t>
  </si>
  <si>
    <t>T03767340001</t>
  </si>
  <si>
    <t>T03767360001</t>
  </si>
  <si>
    <t>T03767380001</t>
  </si>
  <si>
    <t>T03767400001</t>
  </si>
  <si>
    <t>T03767420001</t>
  </si>
  <si>
    <t>T03765630001</t>
  </si>
  <si>
    <t>T03765650001</t>
  </si>
  <si>
    <t>T03765670001</t>
  </si>
  <si>
    <t>T03765690001</t>
  </si>
  <si>
    <t>T03765710001</t>
  </si>
  <si>
    <t>T03765730001</t>
  </si>
  <si>
    <t>T03765750001</t>
  </si>
  <si>
    <t>T03765770001</t>
  </si>
  <si>
    <t>T03765790001</t>
  </si>
  <si>
    <t>T03765810001</t>
  </si>
  <si>
    <t>T03765830001</t>
  </si>
  <si>
    <t>T03765850001</t>
  </si>
  <si>
    <t>T03765870001</t>
  </si>
  <si>
    <t>T03765890001</t>
  </si>
  <si>
    <t>T03765910001</t>
  </si>
  <si>
    <t>T03765930001</t>
  </si>
  <si>
    <t>T03765950001</t>
  </si>
  <si>
    <t>T03765970001</t>
  </si>
  <si>
    <t>T03765990001</t>
  </si>
  <si>
    <t>T03766010001</t>
  </si>
  <si>
    <t>T03766030001</t>
  </si>
  <si>
    <t>T03766050001</t>
  </si>
  <si>
    <t>T03766070001</t>
  </si>
  <si>
    <t>T03766090001</t>
  </si>
  <si>
    <t>T03766110001</t>
  </si>
  <si>
    <t>T03766130001</t>
  </si>
  <si>
    <t>T03766150001</t>
  </si>
  <si>
    <t>T03766170001</t>
  </si>
  <si>
    <t>T03766190001</t>
  </si>
  <si>
    <t>T03766210001</t>
  </si>
  <si>
    <t>T03766230001</t>
  </si>
  <si>
    <t>T03766250001</t>
  </si>
  <si>
    <t>T03766270001</t>
  </si>
  <si>
    <t>T03766290001</t>
  </si>
  <si>
    <t>T03766310001</t>
  </si>
  <si>
    <t>T03766330001</t>
  </si>
  <si>
    <t>T03766350001</t>
  </si>
  <si>
    <t>T03766370001</t>
  </si>
  <si>
    <t>T03766390001</t>
  </si>
  <si>
    <t>T03766410001</t>
  </si>
  <si>
    <t>T03766430001</t>
  </si>
  <si>
    <t>T03766450001</t>
  </si>
  <si>
    <t>T03766470001</t>
  </si>
  <si>
    <t>T03766490001</t>
  </si>
  <si>
    <t>T03766510001</t>
  </si>
  <si>
    <t>T03766530001</t>
  </si>
  <si>
    <t>T03766550001</t>
  </si>
  <si>
    <t>T03766570001</t>
  </si>
  <si>
    <t>T03766590001</t>
  </si>
  <si>
    <t>T03766610001</t>
  </si>
  <si>
    <t>T03766630001</t>
  </si>
  <si>
    <t>T03766650001</t>
  </si>
  <si>
    <t>T03766670001</t>
  </si>
  <si>
    <t>T03766690001</t>
  </si>
  <si>
    <t>T03766710001</t>
  </si>
  <si>
    <t>T03766730001</t>
  </si>
  <si>
    <t>T03766750001</t>
  </si>
  <si>
    <t>T03766770001</t>
  </si>
  <si>
    <t>T03766790001</t>
  </si>
  <si>
    <t>T03766810001</t>
  </si>
  <si>
    <t>T03766830001</t>
  </si>
  <si>
    <t>T03766850001</t>
  </si>
  <si>
    <t>T03766870001</t>
  </si>
  <si>
    <t>T03766890001</t>
  </si>
  <si>
    <t>J03326570001</t>
  </si>
  <si>
    <t>J03326580001</t>
  </si>
  <si>
    <t>J03326590001</t>
  </si>
  <si>
    <t>J03326600001</t>
  </si>
  <si>
    <t>J03326610001</t>
  </si>
  <si>
    <t>J03326620001</t>
  </si>
  <si>
    <t>J03326630001</t>
  </si>
  <si>
    <t>J03326640001</t>
  </si>
  <si>
    <t>J03326650001</t>
  </si>
  <si>
    <t>J03326660001</t>
  </si>
  <si>
    <t>J03326670001</t>
  </si>
  <si>
    <t>J03326680001</t>
  </si>
  <si>
    <t>J03326690001</t>
  </si>
  <si>
    <t>J03326700001</t>
  </si>
  <si>
    <t>J03327040001</t>
  </si>
  <si>
    <t>S09056100003</t>
  </si>
  <si>
    <t>S09056450001</t>
  </si>
  <si>
    <t>S09057120003</t>
  </si>
  <si>
    <t>S09057390003</t>
  </si>
  <si>
    <t>S09057570003</t>
  </si>
  <si>
    <t>S09057600004</t>
  </si>
  <si>
    <t>T03765330001</t>
  </si>
  <si>
    <t>T03765350001</t>
  </si>
  <si>
    <t>T03765370001</t>
  </si>
  <si>
    <t>T03765390001</t>
  </si>
  <si>
    <t>T03765410001</t>
  </si>
  <si>
    <t>T03765430001</t>
  </si>
  <si>
    <t>T03765450001</t>
  </si>
  <si>
    <t>T03765470001</t>
  </si>
  <si>
    <t>T03765490001</t>
  </si>
  <si>
    <t>T03765510001</t>
  </si>
  <si>
    <t>T03765530001</t>
  </si>
  <si>
    <t>T03765550001</t>
  </si>
  <si>
    <t>T03765570001</t>
  </si>
  <si>
    <t>T03765590001</t>
  </si>
  <si>
    <t>T03765610001</t>
  </si>
  <si>
    <t>G06061760004</t>
  </si>
  <si>
    <t>G06061760005</t>
  </si>
  <si>
    <t>G06061770004</t>
  </si>
  <si>
    <t>G06061770005</t>
  </si>
  <si>
    <t>G06063310004</t>
  </si>
  <si>
    <t>G06063390004</t>
  </si>
  <si>
    <t>G06064170004</t>
  </si>
  <si>
    <t>G06065720004</t>
  </si>
  <si>
    <t>G06065810001</t>
  </si>
  <si>
    <t>G06070220004</t>
  </si>
  <si>
    <t>G06070220005</t>
  </si>
  <si>
    <t>G06070440004</t>
  </si>
  <si>
    <t>G06070440005</t>
  </si>
  <si>
    <t>J03326550001</t>
  </si>
  <si>
    <t>J03326560001</t>
  </si>
  <si>
    <t>J03327520002</t>
  </si>
  <si>
    <t>Q09137400002</t>
  </si>
  <si>
    <t>S09059110002</t>
  </si>
  <si>
    <t>J03327760001</t>
  </si>
  <si>
    <t>S09058800003</t>
  </si>
  <si>
    <t>S09059710001</t>
  </si>
  <si>
    <t>S09059710003</t>
  </si>
  <si>
    <t>S09059800003</t>
  </si>
  <si>
    <t>S09059810003</t>
  </si>
  <si>
    <t>S09059820003</t>
  </si>
  <si>
    <t>S09059840003</t>
  </si>
  <si>
    <t>G06071840003</t>
  </si>
  <si>
    <t>G06073120003</t>
  </si>
  <si>
    <t>G06073170003</t>
  </si>
  <si>
    <t>G06074480004</t>
  </si>
  <si>
    <t>G06074500004</t>
  </si>
  <si>
    <t>G06074510003</t>
  </si>
  <si>
    <t>G06074520004</t>
  </si>
  <si>
    <t>G06079360004</t>
  </si>
  <si>
    <t>G06079370004</t>
  </si>
  <si>
    <t>G06079380004</t>
  </si>
  <si>
    <t>G06079390004</t>
  </si>
  <si>
    <t>G06079400004</t>
  </si>
  <si>
    <t>G06079410004</t>
  </si>
  <si>
    <t>G06079430004</t>
  </si>
  <si>
    <t>G06079440004</t>
  </si>
  <si>
    <t>G06083880001</t>
  </si>
  <si>
    <t>00047081101 DEPOSITO DE EFECTIVO, DEPOSITANTE: DAVID FELICIANO MONTAÑO  MONTAÑO, CONCEPTO: DEVOLUCIÓN DE FONDOS EN AVANCE - PAGO DE REFRIGERIO MES FEBRERO, CUENTA DE DEPOSITO: CUENTA UNICA DEL TESORO</t>
  </si>
  <si>
    <t>00047081101 DEPOSITO DE EFECTIVO, DEPOSITANTE: DAVID FELICIANO MONTAÑO MONTAÑO, CONCEPTO: DEVOLUCIÓN DE FONDOS EN AVANCE - PAGO DE REFRIGERIO MES ENERO, CUENTA DE DEPOSITO: CUENTA UNICA DEL TESORO</t>
  </si>
  <si>
    <t>00047081101 DEPOSITO DE EFECTIVO, DEPOSITANTE: WALTER ALBERTO LIMPIAS PARADA, CONCEPTO: DEVOLUCIÓN DE FONDOS EN AVANCE, CUENTA DE DEPOSITO: CUENTA UNICA DEL TESORO</t>
  </si>
  <si>
    <t>00099021001 DEPOSITO DE EFECTIVO, DEPOSITANTE: MINISTERIO DE EDUCACION NESTOR HUCHANI QUISPE, CONCEPTO: DEVOLUCION DE FONDOS DE PASAJES Y VIATICOS NO UTILIZADOS, CUENTA DE DEPOSITO: CUENTA UNICA DEL TESORO</t>
  </si>
  <si>
    <t>00086018041 DEPOSITO DE EFECTIVO, DEPOSITANTE: FABIOLA SUAREZ GUZMAN - MMAYA - DGBAP, CONCEPTO: DEV. DE FONDOS EN AVANCE - DINAMARCA - MMAYA - BS- FORT-PROM MANEJO SOST RRNN Y EJER. DER, CUENTA DE DEPOSITO: CUENTA UNICA DEL TESORO</t>
  </si>
  <si>
    <t>00099021001 DEPOSITO DE EFECTIVO, DEPOSITANTE: DIRECCION DEPARTAMENTAL SANTA CRUZ, CONCEPTO: DEVOLUCION DEL SALDO NO EJECUTADO C31 N° 1817, CUENTA DE DEPOSITO: CUENTA UNICA DEL TESORO</t>
  </si>
  <si>
    <t>00099021001 DEPOSITO DE EFECTIVO, DEPOSITANTE: MILKA BARRIGA ORTEGA, CONCEPTO: DEVOLUCION DE VIATICOS-VIAJE A COBIJA 05 AL 06-08-17/C3-333, CUENTA DE DEPOSITO: CUENTA UNICA DEL TESORO</t>
  </si>
  <si>
    <t>00099021001 DEPOSITO DE EFECTIVO, DEPOSITANTE: ASFI-RODRIGO JOSE LIMPIAS PALOMEQUE, CONCEPTO: DEVOLUCION DE TASA DE AEROPUERTO, CUENTA DE DEPOSITO: CUENTA UNICA DEL TESORO</t>
  </si>
  <si>
    <t>00099021001 DEPOSITO DE EFECTIVO, DEPOSITANTE: ASFI-GISEL MARCELA ALI ARENAS, CONCEPTO: DEVOLUCION DE TASA DE AEROPUERTO, CUENTA DE DEPOSITO: CUENTA UNICA DEL TESORO</t>
  </si>
  <si>
    <t>00047081101 DEPOSITO DE EFECTIVO, DEPOSITANTE: CLAUDIA MARITA LEIGUE VARGAS, CONCEPTO: DEVOLUCIÓN PAGO DE REFRIGERIO MES SEPTIEMBRE, CUENTA DE DEPOSITO: CUENTA UNICA DEL TESORO</t>
  </si>
  <si>
    <t>00047081103 DEPOSITO DE EFECTIVO, DEPOSITANTE: RUTH MERY CORCUY RUA, CONCEPTO: MANIPULEO - DUI, CUENTA DE DEPOSITO: CUENTA UNICA DEL TESORO</t>
  </si>
  <si>
    <t>00086018041 DEPOSITO DE EFECTIVO, DEPOSITANTE: MIRTHA VELASQUEZ RAMIREZ, CONCEPTO: DEP. POR IMPUESTOS DE LEY, CUENTA DE DEPOSITO: CUENTA UNICA DEL TESORO</t>
  </si>
  <si>
    <t>00047081103 DEPOSITO DE EFECTIVO, DEPOSITANTE: RUTH MERY CORCUY RUA, CONCEPTO: DEVOLUCIÓN DE COMISIÓN BANCARIA, CUENTA DE DEPOSITO: CUENTA UNICA DEL TESORO</t>
  </si>
  <si>
    <t>00047081101 DEPOSITO DE EFECTIVO, DEPOSITANTE: RUTH MERY CORCUY RUA, CONCEPTO: DEVOLUCIÓN DE COMISIÓN BANCARIA, CUENTA DE DEPOSITO: CUENTA UNICA DEL TESORO</t>
  </si>
  <si>
    <t>00099021001 DEPOSITO DE EFECTIVO, DEPOSITANTE: OCTAVIO CHOQUERIBE CHOQUE, CONCEPTO: DEVOLUCION DE VIATICOS, CUENTA DE DEPOSITO: CUENTA UNICA DEL TESORO</t>
  </si>
  <si>
    <t>00046104203 DEPOSITO DE EFECTIVO, DEPOSITANTE: SAFCI-MI SALUD, CONCEPTO: REVERSION, CUENTA DE DEPOSITO: CUENTA UNICA DEL TESORO</t>
  </si>
  <si>
    <t>00099021001 DEPOSITO DE EFECTIVO, DEPOSITANTE: RUPERTO CHURATA MAMANI, CONCEPTO: COBRO INDEBIDO, CUENTA DE DEPOSITO: CUENTA UNICA DEL TESORO</t>
  </si>
  <si>
    <t>00099021001 DEPOSITO DE EFECTIVO, DEPOSITANTE: VICTOR HUGO LOZA DELGADO, CONCEPTO: DEVOLUCION DE PASAJE, CUENTA DE DEPOSITO: CUENTA UNICA DEL TESORO</t>
  </si>
  <si>
    <t>00099021001 DEPOSITO DE EFECTIVO, DEPOSITANTE: ANDRES CARLOS PEREDO FLORES, CONCEPTO: DEVOLUCION DE PASAJES, CUENTA DE DEPOSITO: CUENTA UNICA DEL TESORO</t>
  </si>
  <si>
    <t>00070011102 DEPOSITO DE EFECTIVO, DEPOSITANTE: MTEPS, CONCEPTO: DEVOLUCION DE SALDO POR CIERRE DE CAJA CHICA JDT-POTOSI C-31 N° 1053,26, CUENTA DE DEPOSITO: CUENTA UNICA DEL TESORO</t>
  </si>
  <si>
    <t>00070011102 DEPOSITO DE EFECTIVO, DEPOSITANTE: MTEPS, CONCEPTO: DEVOLUCION DE SALDO DE CAJA CHICA JRT-WARNES C-31 N° 1053.27, CUENTA DE DEPOSITO: CUENTA UNICA DEL TESORO</t>
  </si>
  <si>
    <t>00099021001 DEPOSITO DE EFECTIVO, DEPOSITANTE: CARLOS P. PONCE DE LEON MENDIETA CI 1819799 TJA, CONCEPTO: REVERSION PASAJES, CUENTA DE DEPOSITO: CUENTA UNICA DEL TESORO</t>
  </si>
  <si>
    <t>00099021001 DEPOSITO DE EFECTIVO, DEPOSITANTE: LISSET GIRONDA, CONCEPTO: DEVOLUCIÓN DE SALDO DE FONDOS EN AVANCE, CUENTA DE DEPOSITO: CUENTA UNICA DEL TESORO</t>
  </si>
  <si>
    <t>00099021001 DEPOSITO DE EFECTIVO, DEPOSITANTE: GERONIMO MAYTA ROMERO, CONCEPTO: CONVENIO DE PAGO POR COBRO INDEBIDO N°029-17, CUENTA DE DEPOSITO: CUENTA UNICA DEL TESORO</t>
  </si>
  <si>
    <t>00253014308 DEPOSITO DE EFECTIVO, DEPOSITANTE: EMAGUA - JULIO INFANTES RIOJA, CONCEPTO: DEVOLUCION SALDOS FONDOS EN AVANCE, CUENTA DE DEPOSITO: CUENTA UNICA DEL TESORO</t>
  </si>
  <si>
    <t>00099021001 DEPOSITO DE EFECTIVO, DEPOSITANTE: LIMBERTH CAMPOS MARIN, CONCEPTO: DEVOLUCION DE PAGO DE VIATICOS, CUENTA DE DEPOSITO: CUENTA UNICA DEL TESORO</t>
  </si>
  <si>
    <t>00099021001 DEPOSITO DE EFECTIVO, DEPOSITANTE: LIMBERTH CAMPOS MARIN, CONCEPTO: DEVOLUCION DE PAGO DE VIATICOS TERRESTRES, CUENTA DE DEPOSITO: CUENTA UNICA DEL TESORO</t>
  </si>
  <si>
    <t>00099021001 DEPOSITO DE EFECTIVO, DEPOSITANTE: JOSE LUIS PAZ HURTADO, CONCEPTO: DOBLE PERCEPCIÓN, CUENTA DE DEPOSITO: CUENTA UNICA DEL TESORO</t>
  </si>
  <si>
    <t>00035018001 DEPOSITO DE EFECTIVO, DEPOSITANTE: MARCELO OSCAR TICONA CHIPANA, CONCEPTO: DEVOLUCION POR CONCEPTO DE REFRIGERIO (FONDOS EN AVANCE), CUENTA DE DEPOSITO: CUENTA UNICA DEL TESORO</t>
  </si>
  <si>
    <t>00099021001 DEPOSITO DE EFECTIVO, DEPOSITANTE: JUAN CANCIO ROJAS PLATA, CONCEPTO: DEVOLUCION DE PAGO UNICO, CUENTA DE DEPOSITO: CUENTA UNICA DEL TESORO</t>
  </si>
  <si>
    <t>00342012001 DEP.DE CHEQ.AJENOS,RET.DE CAM.,CONCEPTO: DEVOLUCION VIATICOS SEPTIEMBRE C-31 N° 1423,DEP.: AEV REGIONAL COCHABAMBA , PROCEDENCIA: BANCO UNION S.A., CHEQUE: 528, FECHA DE EMISION:12/10/2017</t>
  </si>
  <si>
    <t>00313012004 DEP.DE CHEQ.AJENOS,RET.DE CAM.,CONCEPTO: DEVOLUCIÓN POR BAJAS MÉDICAS - AGOSTO,DEP.: CAJA BANCARIA - CSBP , PROCEDENCIA: BANCO NACIONAL DE BOLIVIA S.A., CHEQUE: 6347663, FECHA DE EMISION:05/10/2017</t>
  </si>
  <si>
    <t>00523012001 DEP.DE CHEQ.AJENOS,RET.DE CAM.,CONCEPTO: PAGO POR SERVICIO PRESTADOS,DEP.: ECOBOL , PROCEDENCIA: BANCO UNION S.A., CHEQUE: 151191, FECHA DE EMISION:12/10/2017</t>
  </si>
  <si>
    <t>00099021001 DEP.DE CHEQ.AJENOS,RET.DE CAM.,CONCEPTO: PAGO INCAPACIDADES TEMPORALES (REEMBOLSO) MINISTERIO DE ECONOMÍA FINANZAS PÚBLICAS,DEP.: CAJA NACIONAL DE SALUD , PROCEDENCIA: BANCO UNION S.A., CHEQUE: 13990, FECHA DE EMISION:01/11/2017</t>
  </si>
  <si>
    <t>00342012001 DEP.DE CHEQ.AJENOS,RET.DE CAM.,CONCEPTO: DEVOLUCION VIATICOS SEPTIEMBRE C-31 N° 1433,DEP.: AEV REGIONAL SUCRE , PROCEDENCIA: BANCO UNION S.A., CHEQUE: 379, FECHA DE EMISION:05/10/2017</t>
  </si>
  <si>
    <t>00070011102 DEPOSITO DE EFECTIVO, DEPOSITANTE: SILVIA BASCOPE DE DURANBOGER CI. 341228 LP, CONCEPTO: DEVOLUCION, CUENTA DE DEPOSITO: CUENTA UNICA DEL TESORO</t>
  </si>
  <si>
    <t>00099021001 DEPOSITO DE EFECTIVO, DEPOSITANTE: MINISTERIO DE MEDIO AMBIENTE Y AGUA, CONCEPTO: DEV. FONDOS EN AVANCE ENTIDAD: 86, DA:07 PARTIDA 33400, CUENTA DE DEPOSITO: CUENTA UNICA DEL TESORO</t>
  </si>
  <si>
    <t>00099021001 DEPOSITO DE EFECTIVO, DEPOSITANTE: MINISTERIO DE MEDIO AMBIENTE Y AGUA, CONCEPTO: DEV. FONDOS EN AVANCE ENTIDADA : 86 DA: 07 PARTIDA 33300, CUENTA DE DEPOSITO: CUENTA UNICA DEL TESORO</t>
  </si>
  <si>
    <t>00099021001 DEPOSITO DE EFECTIVO, DEPOSITANTE: LOURDES M. CARRASCO MEJIA, CONCEPTO: DEVOLUCION, CUENTA DE DEPOSITO: CUENTA UNICA DEL TESORO</t>
  </si>
  <si>
    <t>00099021001 DEPOSITO DE EFECTIVO, DEPOSITANTE: MIN DE EDUCACION - INCEM CRUZ, CONCEPTO: DEVOLCUION DE TASAS DE AEROPUERTO, CUENTA DE DEPOSITO: CUENTA UNICA DEL TESORO</t>
  </si>
  <si>
    <t>00099021001 DEPOSITO DE EFECTIVO, DEPOSITANTE: MIN DE EDUCACION - INCEM CRUZ, CONCEPTO: DEVOLUCION DE PASAJES INTERPROVINCIALES 7MA OCEPB DELEGACION PANDO, CUENTA DE DEPOSITO: CUENTA UNICA DEL TESORO</t>
  </si>
  <si>
    <t>00081011105 DEPOSITO DE EFECTIVO, DEPOSITANTE: CHRISTIAN PATRICIO URQUIZO DELPINO, CONCEPTO: DEVOLUCION SALDO FONDOS EN AVANCE CON CARGO A RENDICION DE CUENTAS, CUENTA DE DEPOSITO: CUENTA UNICA DEL TESORO</t>
  </si>
  <si>
    <t>00099021001 DEPOSITO DE EFECTIVO, DEPOSITANTE: ROSALIA ELIZABET GUTIERREZ LOAYZA, CONCEPTO: PERCEPCIÓN INDEBIDA MES DE JULIO, CUENTA DE DEPOSITO: CUENTA UNICA DEL TESORO</t>
  </si>
  <si>
    <t>00099021001 DEPOSITO DE EFECTIVO, DEPOSITANTE: ROSALIA ELIZABET GUTIERREZ LOAYZA, CONCEPTO: PERCEPCIÓN INDEBIDA MES DE AGOSTO, CUENTA DE DEPOSITO: CUENTA UNICA DEL TESORO</t>
  </si>
  <si>
    <t>00099021001 DEPOSITO DE EFECTIVO, DEPOSITANTE: ROSALIA ELIZABET GUTIERREZ LOAYZA, CONCEPTO: PERCEPCIÓN INDEBIDA RETROACTIVO, CUENTA DE DEPOSITO: CUENTA UNICA DEL TESORO</t>
  </si>
  <si>
    <t>00099021001 DEPOSITO DE EFECTIVO, DEPOSITANTE: IRMA MENESES VDA. ALDUNATE, CONCEPTO: DEVOLUCIÓN A SENASIR, CUENTA DE DEPOSITO: CUENTA UNICA DEL TESORO</t>
  </si>
  <si>
    <t>00099021001 DEPOSITO DE EFECTIVO, DEPOSITANTE: FREDDY HUMBERTO VASQUEZ SANDOVAL, CONCEPTO: DEVOLUCIÓN POR DOBLE PERCEPCIÓN, CUENTA DE DEPOSITO: CUENTA UNICA DEL TESORO</t>
  </si>
  <si>
    <t>00099021001 DEPOSITO DE EFECTIVO, DEPOSITANTE: MARCO ANTONIO QUISPE CARRASCO, CONCEPTO: DEP. REVERSION GASTOS P/ALIMENTACION PREV 6132, CUENTA DE DEPOSITO: CUENTA UNICA DEL TESORO</t>
  </si>
  <si>
    <t>00099021001 DEPOSITO DE EFECTIVO, DEPOSITANTE: JUAN AGUSTIN TORRICO MERIDA, CONCEPTO: DEVOLUCION MONTO 100  BECAS, CUENTA DE DEPOSITO: CUENTA UNICA DEL TESORO</t>
  </si>
  <si>
    <t>00099021001 DEPOSITO DE EFECTIVO, DEPOSITANTE: ARMADA BOLIVIANA, CONCEPTO: REVERSIÓN SERVICIOS BÁSICOS DN-1, CUENTA DE DEPOSITO: CUENTA UNICA DEL TESORO</t>
  </si>
  <si>
    <t>00378012002 DEPOSITO DE EFECTIVO, DEPOSITANTE: MARCO ANTONIO USNAYO, CONCEPTO: DEVOLUCION PREVENTIVO N° 526, CUENTA DE DEPOSITO: CUENTA UNICA DEL TESORO</t>
  </si>
  <si>
    <t>00378012002 DEPOSITO DE EFECTIVO, DEPOSITANTE: MARCO ANTONIO USNAYO, CONCEPTO: DEVOLUCION PREVENTIVO N° 526 ( RETENCIONES ), CUENTA DE DEPOSITO: CUENTA UNICA DEL TESORO</t>
  </si>
  <si>
    <t>00016011101 DEPOSITO DE EFECTIVO, DEPOSITANTE: MIN EDUCACION-LUCIA HERRERA VELASQUES, CONCEPTO: DEVOLUCION DE FONDOS, CUENTA DE DEPOSITO: CUENTA UNICA DEL TESORO</t>
  </si>
  <si>
    <t>00016011101 DEPOSITO DE EFECTIVO, DEPOSITANTE: MIN EDUCACION-EDGAR SUXO, CONCEPTO: DEVOLUCION DE FONDOS, CUENTA DE DEPOSITO: CUENTA UNICA DEL TESORO</t>
  </si>
  <si>
    <t>00373024105 DEPOSITO DE EFECTIVO, DEPOSITANTE: JOSE LUIS COLQUE JIMENEZ, CONCEPTO: DEVOLUCION POR CONCEPTO DE 3 DIAS DE SALARIO DEL MES DE MAYO 2015, CUENTA DE DEPOSITO: CUENTA UNICA DEL TESORO</t>
  </si>
  <si>
    <t>00099021001 DEPOSITO DE EFECTIVO, DEPOSITANTE: JOSE LUIS VARGAS SUAREZ, CONCEPTO: DEVOLUCION DE FONDOS EN AVANCE SIN USO, CUENTA DE DEPOSITO: CUENTA UNICA DEL TESORO</t>
  </si>
  <si>
    <t>00099021001 DEPOSITO DE EFECTIVO, DEPOSITANTE: GONZALO CHURA LOZA, CONCEPTO: DEVOLUCION DE FONDOS EN AVANCE, CUENTA DE DEPOSITO: CUENTA UNICA DEL TESORO</t>
  </si>
  <si>
    <t>00099021001 DEPOSITO DE EFECTIVO, DEPOSITANTE: MIGUEL TINTAYA AZUCENA, CONCEPTO: DEVOLUCION DE PAGO EN DEMASIA, CUENTA DE DEPOSITO: CUENTA UNICA DEL TESORO</t>
  </si>
  <si>
    <t>00099021001 DEPOSITO DE EFECTIVO, DEPOSITANTE: NELLY GONZALES BALDIVIESO, CONCEPTO: DOBLE PERCEPCIÓN, CUENTA DE DEPOSITO: CUENTA UNICA DEL TESORO</t>
  </si>
  <si>
    <t>00099021001 DEPOSITO DE EFECTIVO, DEPOSITANTE: ESPERANZA CORI, CONCEPTO: DEVOLUCION POR DOBLE PERCEPCION, CUENTA DE DEPOSITO: CUENTA UNICA DEL TESORO</t>
  </si>
  <si>
    <t>00099021001 DEPOSITO DE EFECTIVO, DEPOSITANTE: JOSE LUIS VARGAS SUAREZ, CONCEPTO: DEVOLUCIÓN DE FONDOS EN AVANCE SIN USO, CUENTA DE DEPOSITO: CUENTA UNICA DEL TESORO</t>
  </si>
  <si>
    <t>00234014202 DEPOSITO DE EFECTIVO, DEPOSITANTE: FORTUNATO COLQUEHUANCA TICONA, CONCEPTO: DEVOLUCION AL C-31 N° 1230, PARTIDA N° 31120, GASTOS, CUENTA DE DEPOSITO: CUENTA UNICA DEL TESORO</t>
  </si>
  <si>
    <t>00283012002 DEP.DE CHEQ.AJENOS,RET.DE CAM.,CONCEPTO: PROCESO CIVIL CONTRA ALBO S.A.,DEP.: ADUANA NACIONAL , PROCEDENCIA: BANCO UNION S.A., CHEQUE: 2760, FECHA DE EMISION:26/10/2017</t>
  </si>
  <si>
    <t>00590012001 DEP.DE CHEQ.AJENOS,RET.DE CAM.,CONCEPTO: PAGO INCAPACIDAD TEMPORAL DEL PERSONAL QUIPUS CORRESPONDIENTE MES JULIO A SEPTIEMBRE 2017,DEP.: CAJA DE SALUD DE CAMINOS Y RA. , PROCEDENCIA: BANCO UNION S.A., CHEQUE: 8423, FECHA DE EMISION:24/10/2017</t>
  </si>
  <si>
    <t>00130012002 DEP.DE CHEQ.AJENOS,RET.DE CAM.,CONCEPTO: PAGO INCAPACIDAD TEMPORAL DEL PERSONAL F.O.F.I.M. CORRESPONDIENTE MES SEPTIEMBRE 2017,DEP.: CAJA DE SALUD DE CAMINOS Y RA , PROCEDENCIA: BANCO UNION S.A., CHEQUE: 8418, FECHA DE EMISION:20/10/2017</t>
  </si>
  <si>
    <t>00117012001 DEP.DE CHEQ.AJENOS,RET.DE CAM.,CONCEPTO: DEVOLUCION DE VIATICOS CBTE N° 2550/17,DEP.: RIDER ANTELO SANTIVAÑEZ , PROCEDENCIA: BANCO UNION S.A., CHEQUE: 7152, FECHA DE EMISION:31/10/2017</t>
  </si>
  <si>
    <t>00099021001 DEP.DE CHEQ.AJENOS,RET.DE CAM.,CONCEPTO: DEVOLUCION POR CONCEPTO DE COMBUSTIBLE,DEP.: YPFB , PROCEDENCIA: BANCO UNION S.A., CHEQUE: 6183, FECHA DE EMISION:01/11/2017</t>
  </si>
  <si>
    <t>00592012001 DEP.DE CHEQ.AJENOS,RET.DE CAM.,CONCEPTO: UNION BOLIVIA SRL - IBERIA GESTIÓN 2016 BOLETO DE RELACIONES EXTERIORES,DEP.: UNION BOLIVIA SRL , PROCEDENCIA: BANCO BISA S.A., CHEQUE: 5737, FECHA DE EMISION:31/10/2017</t>
  </si>
  <si>
    <t>00292012001 DEP.DE CHEQ.AJENOS,RET.DE CAM.,CONCEPTO: DEVOLUCION DE SALDOS REG SCZ PAGO EN DEMASIA TRANSPORTE - REFRIGERIOS,DEP.: VIAS BOLIVIA , PROCEDENCIA: BANCO UNION S.A., CHEQUE: 3335, FECHA DE EMISION:26/10/2017</t>
  </si>
  <si>
    <t>00578012002 DEP.DE CHEQ.AJENOS,RET.DE CAM.,CONCEPTO: REVERSION,DEP.: BOLIVIANA DE AVIACION , PROCEDENCIA: BANCO UNION S.A., CHEQUE: 5535, FECHA DE EMISION:01/11/2017</t>
  </si>
  <si>
    <t>00313012004 DEP.DE CHEQ.AJENOS,RET.DE CAM.,CONCEPTO: PAGO POR SUBSIDIO DE MATERNIDAD,DEP.: CAJA DE SALUD  DE LA BANCA PRIVADA , PROCEDENCIA: BANCO NACIONAL DE BOLIVIA S.A., CHEQUE: 6758518, FECHA DE EMISION:26/10/2017</t>
  </si>
  <si>
    <t>00099021001 DEP.DE CHEQ.AJENOS,RET.DE CAM.,CONCEPTO: REEMBOLSO DE BAJAS MEDICAS POR ENFERMEDAD,DEP.: CAJA DE SALUD DE LA BANCA PRIVADA , PROCEDENCIA: BANCO NACIONAL DE BOLIVIA S.A., CHEQUE: 6758520, FECHA DE EMISION:26/10/2017</t>
  </si>
  <si>
    <t>00015011108 DEP.DE CHEQ.AJENOS,RET.DE CAM.,CONCEPTO: DEVOLUCION DE FONDOS,DEP.: MIN. DE GOBIERNO , PROCEDENCIA: BANCO UNION S.A., CHEQUE: 50911, FECHA DE EMISION:27/10/2017</t>
  </si>
  <si>
    <t>00086011109 DEP.DE CHEQ.AJENOS,RET.DE CAM.,CONCEPTO: DEPÓSITO EJECUCIÓN BOLETA DE GARANTÍA,DEP.: MINISTERIO DE MEDIO AMBIENTE Y AGUA , PROCEDENCIA: BANCO NACIONAL DE BOLIVIA S.A., CHEQUE: 74302, FECHA DE EMISION:18/10/2017</t>
  </si>
  <si>
    <t>00099021001 DEPOSITO DE EFECTIVO, DEPOSITANTE: ROSALIA ELIZABETH GUTIERREZ LOAYZA, CONCEPTO: PERCEPCIÓN INDEBIDA MAGISTERIO MES DE MARZO, CUENTA DE DEPOSITO: CUENTA UNICA DEL TESORO</t>
  </si>
  <si>
    <t>00099021001 DEPOSITO DE EFECTIVO, DEPOSITANTE: ROSALIA ELIZABET GUTIERREZ LOAYZA, CONCEPTO: PERCEPCIÓN INDEBIDA MES DE ABRIL, CUENTA DE DEPOSITO: CUENTA UNICA DEL TESORO</t>
  </si>
  <si>
    <t>00099021001 DEPOSITO DE EFECTIVO, DEPOSITANTE: ROSALIA ELIZABET GUTIERREZ LOAYZA, CONCEPTO: PERCEPCIÓN INDEBIDA MES DE MAYO, CUENTA DE DEPOSITO: CUENTA UNICA DEL TESORO</t>
  </si>
  <si>
    <t>00099021001 DEPOSITO DE EFECTIVO, DEPOSITANTE: ROSALIA ELIZABET GUTIERREZ LOAYZA, CONCEPTO: PERCEPCIÓN INDEBIDA MES DE JUNIO, CUENTA DE DEPOSITO: CUENTA UNICA DEL TESORO</t>
  </si>
  <si>
    <t>00099021001 DEPOSITO DE EFECTIVO, DEPOSITANTE: JOSE ANTONIO CARVAJAL, CONCEPTO: DEVOLUCION DE FONDOS S/G INFORME DE AUDITORIA, CUENTA DE DEPOSITO: CUENTA UNICA DEL TESORO</t>
  </si>
  <si>
    <t>00292032001 DEPOSITO DE EFECTIVO, DEPOSITANTE: SANTOS BLADIMIR VICHINI TARQUI, CONCEPTO: DAÑO ECONOMICO, CUENTA DE DEPOSITO: CUENTA UNICA DEL TESORO</t>
  </si>
  <si>
    <t>00234012001 DEPOSITO DE EFECTIVO, DEPOSITANTE: DILBER PEREIRA VILLAFUERTE, CONCEPTO: EN CUMPLIMIENTO AL INFORME DE AUDITORIA INTERNA SGM-VAI-AUD-CI N°001/2017, CUENTA DE DEPOSITO: CUENTA UNICA DEL TESORO</t>
  </si>
  <si>
    <t>00526012001 DEPOSITO DE EFECTIVO, DEPOSITANTE: MANUEL ALIAGA RAMIREZ - FUNCIONARIO BOLIVIA TV, CONCEPTO: DEVOLUCIÓIN DE FONDO EN AVANCE, CUENTA DE DEPOSITO: CUENTA UNICA DEL TESORO</t>
  </si>
  <si>
    <t>00526012001 DEPOSITO DE EFECTIVO, DEPOSITANTE: MANUEL ALIAGA RAMIREZ - FUNCIONARIO BOLIVIA TV, CONCEPTO: DEVOLUCIÓN DE FONDO EN AVANCE, CUENTA DE DEPOSITO: CUENTA UNICA DEL TESORO</t>
  </si>
  <si>
    <t>00041031107 DEPOSITO DE EFECTIVO, DEPOSITANTE: MIRIAM VIRGINIA YEVARA MORALES, CONCEPTO: DEVOLUCION DE VIATICOS, CUENTA DE DEPOSITO: CUENTA UNICA DEL TESORO</t>
  </si>
  <si>
    <t>00010011101 DEPOSITO DE EFECTIVO, DEPOSITANTE: ROBERT NELSON CUBA ROLDAN, CONCEPTO: DEVOLUCION DEL SALDO NO EJECUTADO C31 N° 2562, CUENTA DE DEPOSITO: CUENTA UNICA DEL TESORO</t>
  </si>
  <si>
    <t>00340012003 DEPOSITO DE EFECTIVO, DEPOSITANTE: VERONICA ARANCIBIA NOGALES, CONCEPTO: DEVOLUCION HONORARIOS CONSULTA INDIVIDUAL DE LINEA, CUENTA DE DEPOSITO: CUENTA UNICA DEL TESORO</t>
  </si>
  <si>
    <t>00099021001 DEPOSITO DE EFECTIVO, DEPOSITANTE: RENÉ ESAÚ NINA TINTAYA, CONCEPTO: DEVOLUCIÓN DE SALDO NO EJECUTADO DE FONDOS EN AVANCE, CUENTA DE DEPOSITO: CUENTA UNICA DEL TESORO</t>
  </si>
  <si>
    <t>00099021001 DEPOSITO DE EFECTIVO, DEPOSITANTE: SAMMY BRISEIDA CASTILLO NAO, CONCEPTO: DEVOLUCION DE 12 DIAS DE TRABAJO, CUENTA DE DEPOSITO: CUENTA UNICA DEL TESORO</t>
  </si>
  <si>
    <t>00099021001 DEPOSITO DE EFECTIVO, DEPOSITANTE: SENASIR - LAUREANA QUISPE VDA. DE CANAVIRI, CONCEPTO: COBRO INDEBIDO, CUENTA DE DEPOSITO: CUENTA UNICA DEL TESORO</t>
  </si>
  <si>
    <t>00099021001 DEPOSITO DE EFECTIVO, DEPOSITANTE: DAVID ALFREDO GUTIERREZ BOLIVAR, CONCEPTO: DEV POR DOBLE PERCEPCIÓN, FECHA DE PAGO 6-11-17 A FAVOR DE DAVID GUTIERREZ BOLIVAR (2201522 LP), CUENTA DE DEPOSITO: CUENTA UNICA DEL TESORO</t>
  </si>
  <si>
    <t>00512012001 DEPOSITO DE EFECTIVO, DEPOSITANTE: MELBY DIANA ENCINAS ROJAS, CONCEPTO: DEVOLUCION DE PASAJES, CUENTA DE DEPOSITO: CUENTA UNICA DEL TESORO</t>
  </si>
  <si>
    <t>00099021001 DEPOSITO DE EFECTIVO, DEPOSITANTE: JULIO RENE MUÑOZ RIVEROS, CONCEPTO: DOBLE PERCEPCION, CUENTA DE DEPOSITO: CUENTA UNICA DEL TESORO</t>
  </si>
  <si>
    <t>00099021001 DEPOSITO DE EFECTIVO, DEPOSITANTE: RENÉ AUGUSTO PEREIRA MORATÓ, CONCEPTO: DOBLE PERCEPCIÓN, CUENTA DE DEPOSITO: CUENTA UNICA DEL TESORO</t>
  </si>
  <si>
    <t>00046058003 DEPOSITO DE EFECTIVO, DEPOSITANTE: GABRIEL ALEJANDRO JIMENEZ OJALVO, CONCEPTO: DEVOLUCIÓN DE SALDO GASOLINA ACTIVIDAD SUPERVISIÓN RIBERALTA, CUENTA DE DEPOSITO: CUENTA UNICA DEL TESORO</t>
  </si>
  <si>
    <t>00133012001 DEPOSITO DE EFECTIVO, DEPOSITANTE: LOTERIA NACIONAL DE B Y S, CONCEPTO: MEL SALDO PAGO PREMIOSMENORES SORTEO "" VIRGENCITA DE URKUPIÑA"", CUENTA DE DEPOSITO: CUENTA UNICA DEL TESORO</t>
  </si>
  <si>
    <t>00234014202 DEPOSITO DE EFECTIVO, DEPOSITANTE: AUGUSTO MACHICADO MENDOZA, CONCEPTO: DEV. AL C-31 N° 1154 PARTIDA N° 23400, CUENTA DE DEPOSITO: CUENTA UNICA DEL TESORO</t>
  </si>
  <si>
    <t>00234014202 DEPOSITO DE EFECTIVO, DEPOSITANTE: AUGUSTO MACHICADO MENDOZA, CONCEPTO: DEV. AL C-31 N° 1154 PARTIDA N° 25900, CUENTA DE DEPOSITO: CUENTA UNICA DEL TESORO</t>
  </si>
  <si>
    <t>00234014202 DEPOSITO DE EFECTIVO, DEPOSITANTE: AUGUSTO MACHICADO MENDOZA, CONCEPTO: DEV. AL C-31 N° 1154 PARTIDA N° 24120, CUENTA DE DEPOSITO: CUENTA UNICA DEL TESORO</t>
  </si>
  <si>
    <t>00234014202 DEPOSITO DE EFECTIVO, DEPOSITANTE: AUGUSTO MACHICADO MENDOZA, CONCEPTO: DEV. AL C-31 N° 1154 PARTIDA N° 34110, CUENTA DE DEPOSITO: CUENTA UNICA DEL TESORO</t>
  </si>
  <si>
    <t>00234014202 DEPOSITO DE EFECTIVO, DEPOSITANTE: AUGUSTO MACHICADO MENDOZA, CONCEPTO: DEV. AL C-31 N° 1155 PARTIDA N° 85100, CUENTA DE DEPOSITO: CUENTA UNICA DEL TESORO</t>
  </si>
  <si>
    <t>00291012002 DEPOSITO DE EFECTIVO, DEPOSITANTE: DONATO YURI HUANCA CONDORI, CONCEPTO: REPOSICION DE CREDENCIAL, CUENTA DE DEPOSITO: CUENTA UNICA DEL TESORO</t>
  </si>
  <si>
    <t>00099021001 DEPOSITO DE EFECTIVO, DEPOSITANTE: JAIME RODRIGUEZ SAENZ, CONCEPTO: DEVOLUCION DOBLE PERCEPCION, CUENTA DE DEPOSITO: CUENTA UNICA DEL TESORO</t>
  </si>
  <si>
    <t>00020031101 DEPOSITO DE EFECTIVO, DEPOSITANTE: JORGE QUINTANILLA MONTALVO, CONCEPTO: REVERSIÓN, CUENTA DE DEPOSITO: CUENTA UNICA DEL TESORO</t>
  </si>
  <si>
    <t>00046031102 DEPOSITO DE EFECTIVO, DEPOSITANTE: ELIZABETH TORRICO HELGUERO, CONCEPTO: DEVOLUCION DE RECURSOS, CUENTA DE DEPOSITO: CUENTA UNICA DEL TESORO</t>
  </si>
  <si>
    <t>00099021001 DEPOSITO DE EFECTIVO, DEPOSITANTE: NARDA MARCA SUAREZ CI 6720368 LP, CONCEPTO: DEVOLUCION MONTO 100 BECAS, CUENTA DE DEPOSITO: CUENTA UNICA DEL TESORO</t>
  </si>
  <si>
    <t>00133012001 DEPOSITO DE EFECTIVO, DEPOSITANTE: LOTERIA NACIONAL DE B Y S, CONCEPTO: DEVOLUCION VIATICO VIAJE NO REALIZADO A STA CRUZ - SR. MIGUEL ANGEL OLIVA M., CUENTA DE DEPOSITO: CUENTA UNICA DEL TESORO</t>
  </si>
  <si>
    <t>00133012001 DEPOSITO DE EFECTIVO, DEPOSITANTE: LOTERIA NACIONAL DE B Y S, CONCEPTO: DEVOLUCION VIATICO VIAJE NO REALIZADO A STA.CRUZ - SR. NERY OSCAR MONTERO L., CUENTA DE DEPOSITO: CUENTA UNICA DEL TESORO</t>
  </si>
  <si>
    <t>00526012001 DEPOSITO DE EFECTIVO, DEPOSITANTE: BOLIVIA TV - TIMOTEO ALARCON CHOQUE, CONCEPTO: DEVOLUCION DE PASAJES, CUENTA DE DEPOSITO: CUENTA UNICA DEL TESORO</t>
  </si>
  <si>
    <t>00526012001 DEPOSITO DE EFECTIVO, DEPOSITANTE: BOLIVIA TV - JUAN TEODORO PACO TORREZ, CONCEPTO: DEVOLUCION DE PASAJE TERRESTRE, CUENTA DE DEPOSITO: CUENTA UNICA DEL TESORO</t>
  </si>
  <si>
    <t>00373024102 DEPOSITO DE EFECTIVO, DEPOSITANTE: FDI - EUSEBIO MANUEL BALBOA SOLDADO, CONCEPTO: DEVOLUCION DE FONDOS EN AVANCE, CUENTA DE DEPOSITO: CUENTA UNICA DEL TESORO</t>
  </si>
  <si>
    <t>00046104203 DEPOSITO DE EFECTIVO, DEPOSITANTE: JIMMY ZURITA PONCE, CONCEPTO: REVERSION DE FONDOS NO UTILIZADOS, CUENTA DE DEPOSITO: CUENTA UNICA DEL TESORO</t>
  </si>
  <si>
    <t>00086018041 DEPOSITO DE EFECTIVO, DEPOSITANTE: GUSTAVO MARCELO REY ORTIZ, CONCEPTO: DEVOLUCION DE FONDOS EN AVANCE, CUENTA DE DEPOSITO: CUENTA UNICA DEL TESORO</t>
  </si>
  <si>
    <t>00249012001 DEP.DE CHEQ.AJENOS,RET.DE CAM.,CONCEPTO: DEVOLUCIÓN DEL SR. ROLANDO ROJAS CHURQUI POR CONCEPTO DE VENTAS,DEP.: CAROLINA POMA CALLIZAYA , PROCEDENCIA: BANCO UNION S.A., CHEQUE: 1509, FECHA DE EMISION:03/11/2017</t>
  </si>
  <si>
    <t>00660012006 DEP.DE CHEQ.AJENOS,RET.DE CAM.,CONCEPTO: DEVOLUCIÓN DE PASAJES AEREOS GESTIÓN 2015 Y 2016,DEP.: ORGANO JUDICIAL - DISTRITO TARIJA , PROCEDENCIA: BANCO UNION S.A., CHEQUE: 2058, FECHA DE EMISION:27/10/2017</t>
  </si>
  <si>
    <t>00290012001 DEP.DE CHEQ.AJENOS,RET.DE CAM.,CONCEPTO: DEPÖSITO DE MULTAS Y ATRASOS DURANTE LOS MESES DE AGOSTO Y SEPTIEMBRE /2017 GD QLLO,DEP.: SERVICIO DE IMPUESTOS NACIONALES , PROCEDENCIA: BANCO UNION S.A., CHEQUE: 4560, FECHA DE EMISION:30/10/2017</t>
  </si>
  <si>
    <t>00290012001 DEP.DE CHEQ.AJENOS,RET.DE CAM.,CONCEPTO: DEPÖSITO DE MULTAS Y ATRASOS DURANTE EL MES DE SEPTIEMBRE/2017 GDTJ,DEP.: SERVICIO DE IMPUESTOS NACIONALES , PROCEDENCIA: BANCO UNION S.A., CHEQUE: 4559, FECHA DE EMISION:30/10/2017</t>
  </si>
  <si>
    <t>00099021001 DEP.DE CHEQ.AJENOS,RET.DE CAM.,CONCEPTO: DEVOLUCION DE PASAJES KARINA MARCONI,DEP.: KARINA MARCONI , PROCEDENCIA: BANCO UNION S.A., CHEQUE: 8073, FECHA DE EMISION:17/10/2017</t>
  </si>
  <si>
    <t>00587012001 DEP.DE CHEQ.AJENOS,RET.DE CAM.,CONCEPTO: PAGO POR INCAPACIDAD TEMPORAL DE PERSONAL EBC CORRESPONDIENTE MES SEPTIEMBRE 2017,DEP.: CAJA DE SALUD DE CAMINOS YRA , PROCEDENCIA: BANCO UNION S.A., CHEQUE: 8439, FECHA DE EMISION:26/10/2017</t>
  </si>
  <si>
    <t>00099021001 DEP.DE CHEQ.AJENOS,RET.DE CAM.,CONCEPTO: DEVOLUCION DE CC NO COBRADA JULIO 2017,DEP.: LA VITALICIA SEGUROS Y REASEGUROS DE VIDA  S.A. , PROCEDENCIA: BANCO BISA S.A., CHEQUE: 41764, FECHA DE EMISION:06/11/2017</t>
  </si>
  <si>
    <t>00249012001 DEPOSITO DE EFECTIVO, DEPOSITANTE: CAROLINA POMA CALLIZAYA, CONCEPTO: POR CONCEPTO DE TRAMITES DESADUANIZACIÓN PRODUCTO JADELLE, CUENTA DE DEPOSITO: CUENTA UNICA DEL TESORO</t>
  </si>
  <si>
    <t>00099021001 DEPOSITO DE EFECTIVO, DEPOSITANTE: ANA ANDREA VERA MOSCOSO CI 4844897 LP, CONCEPTO: DEVOLUCION DE RECURSOS NO EJECUTADOS DE C31-1942, CUENTA DE DEPOSITO: CUENTA UNICA DEL TESORO</t>
  </si>
  <si>
    <t>00099021001 DEPOSITO DE EFECTIVO, DEPOSITANTE: SANDRA CACERES COPA, CONCEPTO: DEVOLUCIÓN SALDO DE PAGO DE PASAJE Y VIÁTICOS, CUENTA DE DEPOSITO: CUENTA UNICA DEL TESORO</t>
  </si>
  <si>
    <t>00016011101 DEPOSITO DE EFECTIVO, DEPOSITANTE: SANDRA CACERES COPA, CONCEPTO: DEVOLUCIÓN DE SALDO DE PAGO DE VIÁTICOS, CUENTA DE DEPOSITO: CUENTA UNICA DEL TESORO</t>
  </si>
  <si>
    <t>00081011105 DEPOSITO DE EFECTIVO, DEPOSITANTE: UNIDAD EJEC DE TIT-MOPSV-CHRISTIAN URQUIZO DELPINO, CONCEPTO: DEVOLUCION SALDO FONDOS EN AVANCE, CUENTA DE DEPOSITO: CUENTA UNICA DEL TESORO</t>
  </si>
  <si>
    <t>00099021001 DEPOSITO DE EFECTIVO, DEPOSITANTE: MARTIN YAHUASI MAMANI CI 2224699 LP, CONCEPTO: PLAN DE PAGOS SENASIR, CUENTA DE DEPOSITO: CUENTA UNICA DEL TESORO</t>
  </si>
  <si>
    <t>00099021001 DEPOSITO DE EFECTIVO, DEPOSITANTE: ALVARO MUNGUIA ROMERO, CONCEPTO: DEVOLUCION PAGO EN DEMASIA VIATICOS, CUENTA DE DEPOSITO: CUENTA UNICA DEL TESORO</t>
  </si>
  <si>
    <t>00099021001 DEPOSITO DE EFECTIVO, DEPOSITANTE: ANGEL CAMACHO SUAREZ, CONCEPTO: DOBLE PERCEPCIÓN, CUENTA DE DEPOSITO: CUENTA UNICA DEL TESORO</t>
  </si>
  <si>
    <t>00020011103 DEPOSITO DE EFECTIVO, DEPOSITANTE: ARNOLD RAMIRO GUARACHI TABOADA, CONCEPTO: DEVOLUCION DE VIATICOS, CUENTA DE DEPOSITO: CUENTA UNICA DEL TESORO</t>
  </si>
  <si>
    <t>00099021001 DEPOSITO DE EFECTIVO, DEPOSITANTE: VICEMINISTERIO DE COCA Y DESARROLLO INTEGRAL, CONCEPTO: DEVOLUCIÓN DE FONDOS EN AVANCE DE DIGCOIN LA PAZ DEL SR. JUAN REYNALDO PEÑARANDA MURIEL, CUENTA DE DEPOSITO: CUENTA UNICA DEL TESORO</t>
  </si>
  <si>
    <t>00099021001 DEPOSITO DE EFECTIVO, DEPOSITANTE: DIDOCE-MARCO ANTONIO DOCKAR CHUQUIMIA, CONCEPTO: DEVOLUCION SERVICIO DE TE MES SEPTIEMBRE DE 2017,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</si>
  <si>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</si>
  <si>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ALEX LLAVE HUAYTA, CONCEPTO: DEVOLUCIÓN DE SALDO NO EJECUTADO, CUENTA DE DEPOSITO: CUENTA UNICA DEL TESORO</t>
  </si>
  <si>
    <t>00099021001 DEPOSITO DE EFECTIVO, DEPOSITANTE: MARTHA LUCIA GUTIERREZ, CONCEPTO: COBRO INDEBIDO POR NUEVAS NUPCIAS, CUENTA DE DEPOSITO: CUENTA UNICA DEL TESORO</t>
  </si>
  <si>
    <t>00099021001 DEPOSITO DE EFECTIVO, DEPOSITANTE: CIRO FELIX TORRICO MARTINEZ CI:3099112 OR, CONCEPTO: DEVOLUCIÓN DE PASAJES, CUENTA DE DEPOSITO: CUENTA UNICA DEL TESORO</t>
  </si>
  <si>
    <t>00099021001 DEPOSITO DE EFECTIVO, DEPOSITANTE: JAIME MERCADO MACIAS CI:3099830 OR, CONCEPTO: DEVOLUCIÓN DE PASAJES, CUENTA DE DEPOSITO: CUENTA UNICA DEL TESORO</t>
  </si>
  <si>
    <t>00212082001 DEPOSITO DE EFECTIVO, DEPOSITANTE: LUIS ALFREDO PACO VISALUQUE, CONCEPTO: DEVOLUCION DE GASTOS OPERATIVOS, CUENTA DE DEPOSITO: CUENTA UNICA DEL TESORO</t>
  </si>
  <si>
    <t>00099021001 DEPOSITO DE EFECTIVO, DEPOSITANTE: LUCIO BAUTISTA DELGADO, CONCEPTO: DEVOLUCION DOBLE PERCEPCION PENSION SOLIDARIA, CUENTA DE DEPOSITO: CUENTA UNICA DEL TESORO</t>
  </si>
  <si>
    <t>00224012002 DEPOSITO DE EFECTIVO, DEPOSITANTE: ERNESTO RIOS CASTELLON, CONCEPTO: DEVOLUCIÓN DE SALDO NO UTILIZADO EN PASAJES, CUENTA DE DEPOSITO: CUENTA UNICA DEL TESORO</t>
  </si>
  <si>
    <t>00592012001 DEPOSITO DE EFECTIVO, DEPOSITANTE: CAROLA CHAMBI, CONCEPTO: ND92352 - REGULARIZACION COI 1999 GESTION 2016, CUENTA DE DEPOSITO: CUENTA UNICA DEL TESORO</t>
  </si>
  <si>
    <t>00099021001 DEPOSITO DE EFECTIVO, DEPOSITANTE: MINISTERIO DE DEFENSA, CONCEPTO: DEVOLUCIÓN DE VIÁTICOS, CUENTA DE DEPOSITO: CUENTA UNICA DEL TESORO</t>
  </si>
  <si>
    <t>00020021102 DEPOSITO DE EFECTIVO, DEPOSITANTE: EAEN - RAFAEL SANCHEZ CAMPANINI  C.I. 3678173 PT., CONCEPTO: DEVOLUCION POR CONCEPTO DE VIATICOS, CUENTA DE DEPOSITO: CUENTA UNICA DEL TESORO</t>
  </si>
  <si>
    <t>00020021102 DEPOSITO DE EFECTIVO, DEPOSITANTE: EAEN-EDWIN SALGUERO SEMPERTEGUI  C.I. 3428183 LP, CONCEPTO: DEVOLUCION POR CONCEPTO DE VIATICOS, CUENTA DE DEPOSITO: CUENTA UNICA DEL TESORO</t>
  </si>
  <si>
    <t>00046104203 DEPOSITO DE EFECTIVO, DEPOSITANTE: JIMMY WILSON ZURITA PONCE, CONCEPTO: REVERSIÓN DE FONDOS NO UTILIZADOS, CUENTA DE DEPOSITO: CUENTA UNICA DEL TESORO</t>
  </si>
  <si>
    <t>00099021001 DEPOSITO DE EFECTIVO, DEPOSITANTE: FREDDY MENDOZA QUISPE, CONCEPTO: MULTA PROCESO ADMINISTRATIVO DIRECCIÓN DEPARTAMENTAL DE EDUCACIÓN EN LA PAZ, CUENTA DE DEPOSITO: CUENTA UNICA DEL TESORO</t>
  </si>
  <si>
    <t>00099021001 DEP.DE CHEQ.AJENOS,RET.DE CAM.,CONCEPTO: DEPÓSITO BAJAS TEMPORARIAS,DEP.: UIF , PROCEDENCIA: BANCO UNION S.A., CHEQUE: 24467, FECHA DE EMISION:13/10/2017</t>
  </si>
  <si>
    <t>00099021001 DEP.DE CHEQ.AJENOS,RET.DE CAM.,CONCEPTO: DEVOLUCIÓN DE COTIZACIÓN EXCESO,DEP.: FUTURO DE BOLIVIA S.A. AFP , PROCEDENCIA: BANCO DE CREDITO DE BOLIVIA S.A., CHEQUE: 51185, FECHA DE EMISION:06/11/2017</t>
  </si>
  <si>
    <t>00099021001 DEP.DE CHEQ.AJENOS,RET.DE CAM.,CONCEPTO: DEVOLUCION DE PASAJE AEREO NO UTILIZADO GESTION 2017 (SERGIO GAMARRA),DEP.: BOA - OFICINA REG LA PAZ , PROCEDENCIA: BANCO UNION S.A., CHEQUE: 8109, FECHA DE EMISION:25/10/2017</t>
  </si>
  <si>
    <t>00035031101 DEP.DE CHEQ.AJENOS,RET.DE CAM.,CONCEPTO: ARRENDAMIENTO CAMPO FERIAL PARA LA FIPAZ 2017,DEP.: MEFP - UCPP , PROCEDENCIA: BANCO UNION S.A., CHEQUE: 1117, FECHA DE EMISION:03/11/2017</t>
  </si>
  <si>
    <t>00035031101 DEP.DE CHEQ.AJENOS,RET.DE CAM.,CONCEPTO: ARRENDAMIENTO INTERNET Y MOBILIARIO PREMIOS ICQUS,DEP.: MEFP - UCPP , PROCEDENCIA: BANCO UNION S.A., CHEQUE: 1116, FECHA DE EMISION:03/11/2017</t>
  </si>
  <si>
    <t>00035031101 DEP.DE CHEQ.AJENOS,RET.DE CAM.,CONCEPTO: ARRENDAMIENTO ENTEL PANTALLA LED EN CAMPO FERIAL CHUQUIAGO MARKA,DEP.: MEFP - UCPP , PROCEDENCIA: BANCO UNION S.A., CHEQUE: 1114, FECHA DE EMISION:30/10/2017</t>
  </si>
  <si>
    <t>00035031101 DEP.DE CHEQ.AJENOS,RET.DE CAM.,CONCEPTO: ARRENDAMIENTO STANDS AGENCIA BOLIVIANA ESPACIAL FERIA LA PAZ EXPONE 2017,DEP.: MEFP - UCPP , PROCEDENCIA: BANCO UNION S.A., CHEQUE: 1113, FECHA DE EMISION:30/10/2017</t>
  </si>
  <si>
    <t>00035031101 DEP.DE CHEQ.AJENOS,RET.DE CAM.,CONCEPTO: ARRENDAMIENTO STANDS BOLIVIANA DE AVIACIÓN FERIA LA PAZ EXPONE 2017,DEP.: MEFP - UCPP , PROCEDENCIA: BANCO UNION S.A., CHEQUE: 1112, FECHA DE EMISION:30/10/2017</t>
  </si>
  <si>
    <t>00035031101 DEP.DE CHEQ.AJENOS,RET.DE CAM.,CONCEPTO: ARRENDAMIENTO STANDS VARIOS FESTIVAL VINO, SINGANIS Y SABORES 2017,DEP.: MEFP - UCPP , PROCEDENCIA: BANCO UNION S.A., CHEQUE: 1111, FECHA DE EMISION:30/10/2017</t>
  </si>
  <si>
    <t>00099021001 DEP.DE CHEQ.AJENOS,RET.DE CAM.,CONCEPTO: REEMBOLSO POR BAJAS MÉDICAS DE INCAPACIDAD TEMPORAL,DEP.: MINISTERIO DE SALUD , PROCEDENCIA: BANCO UNION S.A., CHEQUE: 24675, FECHA DE EMISION:30/10/2017</t>
  </si>
  <si>
    <t>00046024204 DEP.DE CHEQ.AJENOS,RET.DE CAM.,CONCEPTO: REEMBOLSO POR BAJAS MÉDICAS DE INCAPACIDAD TEMPORAL,DEP.: MINISTERIO DE SALUD , PROCEDENCIA: BANCO UNION S.A., CHEQUE: 24676, FECHA DE EMISION:30/10/2017</t>
  </si>
  <si>
    <t>00224012006 DEP.DE CHEQ.AJENOS,RET.DE CAM.,CONCEPTO: TRANSFERENCIA PARA REALIZAR PAGOS VÍA SEGIP,DEP.: INSUMOS BOLIVIA , PROCEDENCIA: BANCO UNION S.A., CHEQUE: 195, FECHA DE EMISION:06/11/2017</t>
  </si>
  <si>
    <t>00099021001 DEPOSITO DE EFECTIVO, DEPOSITANTE: RICARDO FLORES VALERIANO, CONCEPTO: DOBLE PERCEPCION, CUENTA DE DEPOSITO: CUENTA UNICA DEL TESORO</t>
  </si>
  <si>
    <t>00099021001 DEPOSITO DE EFECTIVO, DEPOSITANTE: VICENTE MANCACHI MAMANI, CONCEPTO: DEVOLUCIÓN DE FONDOS EN AVANCE DE DIGCOIN LA PAZ DEL SR. VICENTE MANCACHI, CUENTA DE DEPOSITO: CUENTA UNICA DEL TESORO</t>
  </si>
  <si>
    <t>00099021001 DEPOSITO DE EFECTIVO, DEPOSITANTE: GUIDO CRESPO VALLEJOS, CONCEPTO: DEVOLUCION PRA, CUENTA DE DEPOSITO: CUENTA UNICA DEL TESORO</t>
  </si>
  <si>
    <t>00513012003 DEPOSITO DE EFECTIVO, DEPOSITANTE: BORIS CORDOVA TERRAZAS, CONCEPTO: DEVOLUCION SUBSIDIO NATALIDAD YPFB, CUENTA DE DEPOSITO: CUENTA UNICA DEL TESORO</t>
  </si>
  <si>
    <t>00099021001 DEPOSITO DE EFECTIVO, DEPOSITANTE: ALICIA EXALTACION ALVAREZ FERNANDEZ, CONCEPTO: MONTO A REVERTIR, CUENTA DE DEPOSITO: CUENTA UNICA DEL TESORO</t>
  </si>
  <si>
    <t>00133012001 DEPOSITO DE EFECTIVO, DEPOSITANTE: LOTERIA NACIONAL DE B Y S, CONCEPTO: DEVOLUCION DE VIATICOS - MARITZA FLORES AGUANTA VIAJE NO REALIZADO A TARIJA - COCHABAMBA, CUENTA DE DEPOSITO: CUENTA UNICA DEL TESORO</t>
  </si>
  <si>
    <t>00133012001 DEPOSITO DE EFECTIVO, DEPOSITANTE: LOTERIA NACIONAL DE B Y S, CONCEPTO: DEVOLUCION VIATICOS - MARITZA FLORES AGUANTA VIAJE NO REALIZADO A POTOSI, CUENTA DE DEPOSITO: CUENTA UNICA DEL TESORO</t>
  </si>
  <si>
    <t>00133012001 DEPOSITO DE EFECTIVO, DEPOSITANTE: LOTERIA NACIONAL DE B Y S, CONCEPTO: DEVOLUCION  VIATICOS - MARITZA FLORES AGUANTA VIAJE NO REALIZADO A ORURO, CUENTA DE DEPOSITO: CUENTA UNICA DEL TESORO</t>
  </si>
  <si>
    <t>00133012001 DEPOSITO DE EFECTIVO, DEPOSITANTE: LOTERIA NACIONAL DE B Y S, CONCEPTO: DEVOLUCION VIATICOS - MARITZA FLORES AGUANTA VIAJE NO REALIZADO A TARIJA, CUENTA DE DEPOSITO: CUENTA UNICA DEL TESORO</t>
  </si>
  <si>
    <t>00212012001 DEPOSITO DE EFECTIVO, DEPOSITANTE: FREDDY GUTIERREZ PALLARICO-INRA-DN, CONCEPTO: DEVOLUCION DE GASTOS OPERATIVOS (COMBUSTIBLE), CUENTA DE DEPOSITO: CUENTA UNICA DEL TESORO</t>
  </si>
  <si>
    <t>00099021001 DEPOSITO DE EFECTIVO, DEPOSITANTE: PAOLA ROSA ARGUATA, CONCEPTO: DEVOLUCIÓN DE FONDOS EN AVANCE OCTUBRE 2017, CUENTA DE DEPOSITO: CUENTA UNICA DEL TESORO</t>
  </si>
  <si>
    <t>00099021001 DEPOSITO DE EFECTIVO, DEPOSITANTE: HILARION COPA CRUZ - MAGISTERIO, CONCEPTO: DEVOLUCION DE COBRO INDEBIDO, CUENTA DE DEPOSITO: CUENTA UNICA DEL TESORO</t>
  </si>
  <si>
    <t>00593019201 DEPOSITO DE EFECTIVO, DEPOSITANTE: EMPRESA ESTATAL YACANA, CONCEPTO: REVERSIÓIN DE AGUINALDOS AL PREVENTIVO N°351/2016, CUENTA DE DEPOSITO: CUENTA UNICA DEL TESORO</t>
  </si>
  <si>
    <t>00099021001 DEPOSITO DE EFECTIVO, DEPOSITANTE: MIN RELACIONES EXTERIORES ALFREDO LANDIVAR QUEVEDO, CONCEPTO: SALDO NO EJECUTADO CAMPAÑA UNILATERAL CON BRASIL C-31 N° 2321, CUENTA DE DEPOSITO: CUENTA UNICA DEL TESORO</t>
  </si>
  <si>
    <t>00592012001 DEPOSITO DE EFECTIVO, DEPOSITANTE: GABRIEL EDGARDO REYES AGUIRRE, CONCEPTO: ND 53002 - GESTION 2016, CUENTA DE DEPOSITO: CUENTA UNICA DEL TESORO</t>
  </si>
  <si>
    <t>00224012002 DEPOSITO DE EFECTIVO, DEPOSITANTE: MARIA TERESA VARGAS CAMPOS - INSUMOS BOLIVIA, CONCEPTO: DEVOLUCION DE SALDO NO UTILIZADO EN PASAJES, CUENTA DE DEPOSITO: CUENTA UNICA DEL TESORO</t>
  </si>
  <si>
    <t>00234014202 DEPOSITO DE EFECTIVO, DEPOSITANTE: EDSON MIRANDA, CONCEPTO: DEV. C-31 N° 1265 PARTIDA 31110 GASTOS POR REFRIGERIO, CUENTA DE DEPOSITO: CUENTA UNICA DEL TESORO</t>
  </si>
  <si>
    <t>00099021001 DEPOSITO DE EFECTIVO, DEPOSITANTE: DENIS MIRANDA, CONCEPTO: DEV. TASA DE EMBARQUE LPZ-SCZ-LPZ ANH, CUENTA DE DEPOSITO: CUENTA UNICA DEL TESORO</t>
  </si>
  <si>
    <t>00132079201 DEPOSITO DE EFECTIVO, DEPOSITANTE: PATRICK RONALD BALCAZAR MUÑOZ, CONCEPTO: DEVOLUCIÓN DE FONDOS NO UTILIZADOS, CUENTA DE DEPOSITO: CUENTA UNICA DEL TESORO</t>
  </si>
  <si>
    <t>00099021001 DEPOSITO DE EFECTIVO, DEPOSITANTE: MINISTERIO PUBLICO, CONCEPTO: DEVOLUCION DE FONDOS ASIGNADOS DE FERIA INSTITUCIONAL POR EL LIC. GARY HERRERA Q., CUENTA DE DEPOSITO: CUENTA UNICA DEL TESORO</t>
  </si>
  <si>
    <t>00016011101 DEPOSITO DE EFECTIVO, DEPOSITANTE: MINISTERIO DE EDUCACIÓN - ALAM VARGAS, CONCEPTO: DEVOLUCIÓN DE PASAJES TERRESTRES - SALDO, CUENTA DE DEPOSITO: CUENTA UNICA DEL TESORO</t>
  </si>
  <si>
    <t>00580012001 DEPOSITO DE EFECTIVO, DEPOSITANTE: PAOLO EDSON MARIÑO VILLARROEL, CONCEPTO: DEVOLUCION DE PASAJES, CUENTA DE DEPOSITO: CUENTA UNICA DEL TESORO</t>
  </si>
  <si>
    <t>00580012001 DEPOSITO DE EFECTIVO, DEPOSITANTE: VICTOR EDUARDO DABALOS BOLIVAR, CONCEPTO: DEVOLUCION DE PASAJES, CUENTA DE DEPOSITO: CUENTA UNICA DEL TESORO</t>
  </si>
  <si>
    <t>00041044201 DEPOSITO DE EFECTIVO, DEPOSITANTE: IMPORTADORA Y COMERCIALIZADORA CLARABELLA, CONCEPTO: DEP. DEVOLUCIÓN POR COBRO INCORRECTO, CUENTA DE DEPOSITO: CUENTA UNICA DEL TESORO</t>
  </si>
  <si>
    <t>00020031101 DEPOSITO DE EFECTIVO, DEPOSITANTE: RIS-16 TCNL. JORDAN, CONCEPTO: REVERSIÓN DE ALIMENTOS NO ADQUIRIDOS CORRESP AL MES DE SEPT DEL PUESTO DE SEGURIDAD P.E.M.M.S.S., CUENTA DE DEPOSITO: CUENTA UNICA DEL TESORO</t>
  </si>
  <si>
    <t>00020031101 DEPOSITO DE EFECTIVO, DEPOSITANTE: RIS-16 TCNL. JORDAN, CONCEPTO: RET DEL 8% POR ALIMENTOS ADQUIRIDOS PARA BRINDAR SEGURIDAD EN DEPENDENCIAS DE EMP MAXAN FANEXA, CUENTA DE DEPOSITO: CUENTA UNICA DEL TESORO</t>
  </si>
  <si>
    <t>00578012002 DEP.DE CHEQ.AJENOS,RET.DE CAM.,CONCEPTO: REVERSION,DEP.: BOLIVIANA DE AVIACION , PROCEDENCIA: BANCO UNION S.A., CHEQUE: 2211, FECHA DE EMISION:01/11/2017</t>
  </si>
  <si>
    <t>00099021001 DEP.DE CHEQ.AJENOS,RET.DE CAM.,CONCEPTO: SERVICIOS BASICOS,DEP.: CMDO.DPTAL.POLICIAL - POTOSI , PROCEDENCIA: BANCO UNION S.A., CHEQUE: 3527, FECHA DE EMISION:30/10/2017</t>
  </si>
  <si>
    <t>00015024201 DEP.DE CHEQ.AJENOS,RET.DE CAM.,CONCEPTO: GASTOS DE OPERACION,DEP.: CMDA. DPTAL POLICIA POTOSI , PROCEDENCIA: BANCO UNION S.A., CHEQUE: 3530, FECHA DE EMISION:30/10/2017</t>
  </si>
  <si>
    <t>00015021102 DEP.DE CHEQ.AJENOS,RET.DE CAM.,CONCEPTO: GASTOS DE OPERACION BSF,DEP.: CMDO.DPTAL.POLICIAL - POTOSI , PROCEDENCIA: BANCO UNION S.A., CHEQUE: 3528, FECHA DE EMISION:30/10/2017</t>
  </si>
  <si>
    <t>00523012001 DEP.DE CHEQ.AJENOS,RET.DE CAM.,CONCEPTO: PAGO POR SERVICIOS PRESTADOS,DEP.: ECOBOL , PROCEDENCIA: BANCO GANADERO S.A., CHEQUE: 3034, FECHA DE EMISION:26/10/2017</t>
  </si>
  <si>
    <t>00592012001 DEP.DE CHEQ.AJENOS,RET.DE CAM.,CONCEPTO: TRANSFERENCIA DE RECURSOS DEL 01 AL 31 DE OCTUBRE,DEP.: IVAN GONZALES , PROCEDENCIA: BANCO UNION S.A., CHEQUE: 628, FECHA DE EMISION:08/11/2017</t>
  </si>
  <si>
    <t>00592012001 DEP.DE CHEQ.AJENOS,RET.DE CAM.,CONCEPTO: TRANSFERENCIA DE RECURSOS DEL 01 AL 4 DE NOVIEMBRE,DEP.: IVAN GONZALES , PROCEDENCIA: BANCO UNION S.A., CHEQUE: 629, FECHA DE EMISION:08/11/2017</t>
  </si>
  <si>
    <t>00660042001 DEP.DE CHEQ.AJENOS,RET.DE CAM.,CONCEPTO: CUENTAS POR COBRAR  FREDDY OCHOA,DEP.: ORGANO JUDICIAL - TRIBUNAL AGROAMBIENTAL , PROCEDENCIA: BANCO UNION S.A., CHEQUE: 495, FECHA DE EMISION:06/11/2017</t>
  </si>
  <si>
    <t>00099021001 DEP.DE CHEQ.AJENOS,RET.DE CAM.,CONCEPTO: RESTITUCION IMPORTE EJECUCION DE LA BOLETA DE GARANTIA,DEP.: MINISTERIO DE GOBIERNO-UELICN , PROCEDENCIA: BANCO UNION S.A., CHEQUE: 7699, FECHA DE EMISION:06/11/2017</t>
  </si>
  <si>
    <t>00578012002 DEP.DE CHEQ.AJENOS,RET.DE CAM.,CONCEPTO: REVERSION,DEP.: BOLIVIANA DE AVIACION , PROCEDENCIA: BANCO UNION S.A., CHEQUE: 2206, FECHA DE EMISION:01/11/2017</t>
  </si>
  <si>
    <t>00212012001 DEPOSITO DE EFECTIVO, DEPOSITANTE: JAVIER QUINO HUANCA - INRA - DN, CONCEPTO: DEVOLUCIÓN DE GASTOS OPERATIVOS (COMBUSTIBLE), CUENTA DE DEPOSITO: CUENTA UNICA DEL TESORO</t>
  </si>
  <si>
    <t>00132062001 DEPOSITO DE EFECTIVO, DEPOSITANTE: SAMUEL W. MALAGA ARTEAGA, CONCEPTO: REPOSICION DE GASTOS NO EFECTUADOS, CUENTA DE DEPOSITO: CUENTA UNICA DEL TESORO</t>
  </si>
  <si>
    <t>00070011102 DEPOSITO DE EFECTIVO, DEPOSITANTE: RUDDY CHOQUEHUANCA DE LA CRUZ, CONCEPTO: DEVOLUCION DE FONDOS EN AVANCE - VIAJE A COCHABAMBA, CUENTA DE DEPOSITO: CUENTA UNICA DEL TESORO</t>
  </si>
  <si>
    <t>00070011102 DEPOSITO DE EFECTIVO, DEPOSITANTE: RUDDY CHOQUEHUANCA DE LA CRUZ, CONCEPTO: DEVOLUCION DE VIATICOS - VIAJE A COCHABAMBA, CUENTA DE DEPOSITO: CUENTA UNICA DEL TESORO</t>
  </si>
  <si>
    <t>00041021101 DEPOSITO DE EFECTIVO, DEPOSITANTE: SENAPI - RUITER ALVARO MURILLO GUZMAN, CONCEPTO: DEVOLUCION DE REFRIGERIO NO UTILIZADO, CUENTA DE DEPOSITO: CUENTA UNICA DEL TESORO</t>
  </si>
  <si>
    <t>00099021001 DEPOSITO DE EFECTIVO, DEPOSITANTE: CRISTINA LUCIA VALENCIA REA, CONCEPTO: DEVOLUCION DE DEUDA DE DOBLE PERCEPCION A SENASIR, CUENTA DE DEPOSITO: CUENTA UNICA DEL TESORO</t>
  </si>
  <si>
    <t>00047257001 DEPOSITO DE EFECTIVO, DEPOSITANTE: DANIELA AVENDAÑO ARCIÉNEGA, CONCEPTO: DEVOLUCIÓN DE SALDOS GESTIÓN 2014 DE NELLY CAÑARI Y OSCAR AQUIZE, CUENTA DE DEPOSITO: CUENTA UNICA DEL TESORO</t>
  </si>
  <si>
    <t>00099021001 DEPOSITO DE EFECTIVO, DEPOSITANTE: VIVIANA CUMARA TONCONI-MAGISTERIO, CONCEPTO: DEVOLUCION DE HABER POR 8 HRS MAGISTERIO, CUENTA DE DEPOSITO: CUENTA UNICA DEL TESORO</t>
  </si>
  <si>
    <t>00099021001 DEPOSITO DE EFECTIVO, DEPOSITANTE: AMELIA APAZA DE APAZA, CONCEPTO: DEVOLUCION POR CONCEPTO SENASIR, CUENTA DE DEPOSITO: CUENTA UNICA DEL TESORO</t>
  </si>
  <si>
    <t>00580012001 DEPOSITO DE EFECTIVO, DEPOSITANTE: JAIME RONALD SILVA ZAPATA, CONCEPTO: DEVOLUCION DE PASAJES, CUENTA DE DEPOSITO: CUENTA UNICA DEL TESORO</t>
  </si>
  <si>
    <t>00201032001 DEPOSITO DE EFECTIVO, DEPOSITANTE: ADEMAF - JAIME ANTELO FELICIA, CONCEPTO: DEVOLUCION DE RECURSOS PREV. 523  ( DA.3 ), CUENTA DE DEPOSITO: CUENTA UNICA DEL TESORO</t>
  </si>
  <si>
    <t>00201032001 DEPOSITO DE EFECTIVO, DEPOSITANTE: ADEMAF - GARCIA ECHEVERRIA LITZI JHOVANA, CONCEPTO: DEVOLUCION DE RECURSOS PREV. 523  ( DA.3 ), CUENTA DE DEPOSITO: CUENTA UNICA DEL TESORO</t>
  </si>
  <si>
    <t>00201032001 DEPOSITO DE EFECTIVO, DEPOSITANTE: ADEMAF - CARLA TEJERINA YUCRA, CONCEPTO: DEVOLUCION DE RECURSOS PREV. 523  ( DA.3 ), CUENTA DE DEPOSITO: CUENTA UNICA DEL TESORO</t>
  </si>
  <si>
    <t>00099021001 DEPOSITO DE EFECTIVO, DEPOSITANTE: DANIEL FERNANDEZ SALINAS, CONCEPTO: DEVOLUCIÓN POR CONCEPTO DE DERECHO DE AEROPUERTO, CUENTA DE DEPOSITO: CUENTA UNICA DEL TESORO</t>
  </si>
  <si>
    <t>00342012001 DEPOSITO DE EFECTIVO, DEPOSITANTE: WILMA PAMELA CASTRO AGUIRRE, CONCEPTO: COSTOS EMERGENTES POR CAMBIO DE ITINERARIO VIAJE LPZ-BENI (RIBERALTA)-LPZ F.10/06/2015, CUENTA DE DEPOSITO: CUENTA UNICA DEL TESORO</t>
  </si>
  <si>
    <t>00099021001 DEPOSITO DE EFECTIVO, DEPOSITANTE: MIN EDUCACION -MAGALI PAZ, CONCEPTO: DEVOLUCION SALDO CARGO A CUENTA-MIN EDUCACION, CUENTA DE DEPOSITO: CUENTA UNICA DEL TESORO</t>
  </si>
  <si>
    <t>00099021001 DEPOSITO DE EFECTIVO, DEPOSITANTE: AUTORIDAD DE SUPERVISIÓN DEL SISTEMA FINANCIERO, CONCEPTO: POR CONCEPTO DE DEPÓSITOS DE PASAJE TERRESTRE, CUENTA DE DEPOSITO: CUENTA UNICA DEL TESORO</t>
  </si>
  <si>
    <t>00030014201 DEPOSITO DE EFECTIVO, DEPOSITANTE: OLVIS EUSEBIO ZENTENO MAMANI, CONCEPTO: DEVOLUCION POR CONCEPTO DE SALDO DE FONDOS EN AVANCE, CUENTA DE DEPOSITO: CUENTA UNICA DEL TESORO</t>
  </si>
  <si>
    <t>00070011102 DEPOSITO DE EFECTIVO, DEPOSITANTE: DIEGO JOSE LUIS TARIFA ORELLANA, CONCEPTO: DEVOLUCION DE FONDOS EN AVANCE, CUENTA DE DEPOSITO: CUENTA UNICA DEL TESORO</t>
  </si>
  <si>
    <t>00099021001 DEPOSITO DE EFECTIVO, DEPOSITANTE: IRENE MOLLO CHAMBILLA, CONCEPTO: REVERSION, CUENTA DE DEPOSITO: CUENTA UNICA DEL TESORO</t>
  </si>
  <si>
    <t>00070011102 DEPOSITO DE EFECTIVO, DEPOSITANTE: TELMO MARIO ROMAN ROJAS - CI 245453 LP, CONCEPTO: DEVOLUCION DE FONDOS - SUSPENCION DE ACTIVIDAD, CUENTA DE DEPOSITO: CUENTA UNICA DEL TESORO</t>
  </si>
  <si>
    <t>00099021001 DEPOSITO DE EFECTIVO, DEPOSITANTE: RAMIRO ANDRES COLQUEHUANCA GUTIERREZ, CONCEPTO: DEVOLUCION DE VIATICOS, CUENTA DE DEPOSITO: CUENTA UNICA DEL TESORO</t>
  </si>
  <si>
    <t>00099021001 DEPOSITO DE EFECTIVO, DEPOSITANTE: RIDER ONTIVEROS CORRALES, CONCEPTO: DEVOLUCION DE VIATICOS, CUENTA DE DEPOSITO: CUENTA UNICA DEL TESORO</t>
  </si>
  <si>
    <t>00099021001 DEPOSITO DE EFECTIVO, DEPOSITANTE: WILLIAMS GUZMAN NOGALES, CONCEPTO: DEVOLUCION DE VIATICOS, CUENTA DE DEPOSITO: CUENTA UNICA DEL TESORO</t>
  </si>
  <si>
    <t>00099021001 DEPOSITO DE EFECTIVO, DEPOSITANTE: GUERY RICHARD JALDIN PASTOR, CONCEPTO: DEVOLUCION DE VIATICOS, CUENTA DE DEPOSITO: CUENTA UNICA DEL TESORO</t>
  </si>
  <si>
    <t>00099021001 DEPOSITO DE EFECTIVO, DEPOSITANTE: LUIS EDUARDO CALVIMONTES NOVILLO, CONCEPTO: DOBLE PERCEPCION, CUENTA DE DEPOSITO: CUENTA UNICA DEL TESORO</t>
  </si>
  <si>
    <t>00099021001 DEPOSITO DE EFECTIVO, DEPOSITANTE: MELISA ABALOS CHOQUE, CONCEPTO: SALDO DE FONDO EN AVANCE, CUENTA DE DEPOSITO: CUENTA UNICA DEL TESORO</t>
  </si>
  <si>
    <t>00378012002 DEPOSITO DE EFECTIVO, DEPOSITANTE: SERVICIO NACIONAL TEXTIL-SENATEX, CONCEPTO: DEVOLUCION POR RETENCION IVA DEL MES DE OCTUBRE DE 2017 AL C31-502, CUENTA DE DEPOSITO: CUENTA UNICA DEL TESORO</t>
  </si>
  <si>
    <t>00212082001 DEPOSITO DE EFECTIVO, DEPOSITANTE: DARWIN SANTIAGO PALOMINO LOPEZ, CONCEPTO: DEVOLUCIÓN DE GASTOS PARA COMBUSTIBLE, CUENTA DE DEPOSITO: CUENTA UNICA DEL TESORO</t>
  </si>
  <si>
    <t>00378012002 DEPOSITO DE EFECTIVO, DEPOSITANTE: MANUEL VALERIANO CAMARGO, CONCEPTO: DEVOLUCIÓN FONDOS EN AVANCE, CUENTA DE DEPOSITO: CUENTA UNICA DEL TESORO</t>
  </si>
  <si>
    <t>00526012001 DEPOSITO DE EFECTIVO, DEPOSITANTE: BOLIVIA TV - FRANZ LLIULLY CHIPANA, CONCEPTO: DEVOLUCION DE VIATICOS, CUENTA DE DEPOSITO: CUENTA UNICA DEL TESORO</t>
  </si>
  <si>
    <t>00020028001 DEPOSITO DE EFECTIVO, DEPOSITANTE: COMANDO EN JEFE DE LAS FF AA DEL ESTADO, CONCEPTO: REVERSION POR CONCEPTO DE PASAJES NO EJECUTADO DAKAR 2017, CUENTA DE DEPOSITO: CUENTA UNICA DEL TESORO</t>
  </si>
  <si>
    <t>00099021001 DEPOSITO DE EFECTIVO, DEPOSITANTE: CARLOS CARDENAS USQUIANO, CONCEPTO: DEVOLUCIÓN POR DOBLE PERCEPCIÓN, CUENTA DE DEPOSITO: CUENTA UNICA DEL TESORO</t>
  </si>
  <si>
    <t>00580012001 DEP.DE CHEQ.AJENOS,RET.DE CAM.,CONCEPTO: DEV. A CUENTA 1-3428138 POR REVERSION DE COMP. 0-312358 REFRIGERIO ELIZABETH FLORES,DEP.: DEPOSITÓS ADUANEROS BOLIVIANOS , PROCEDENCIA: BANCO UNION S.A., CHEQUE: 7211, FECHA DE EMISION:01/11/2017</t>
  </si>
  <si>
    <t>00099021001 DEP.DE CHEQ.AJENOS,RET.DE CAM.,CONCEPTO: DEVOLUCION DEL COSTO DE EXAMEN PREOCUPACIONAL MARCELINO MARCO ANTONIO LUCERO LEON,DEP.: DEFENSORIA DEL PUEBLO , PROCEDENCIA: BANCO UNION S.A., CHEQUE: 884, FECHA DE EMISION:01/11/2017</t>
  </si>
  <si>
    <t>00271022001 DEP.DE CHEQ.AJENOS,RET.DE CAM.,CONCEPTO: MARIELA RIVERO DURAN,DEP.: BANCO UNION  S.A. , PROCEDENCIA: BANCO UNION S.A., CHEQUE: 150663, FECHA DE EMISION:09/11/2017</t>
  </si>
  <si>
    <t>00099021001 DEP.DE CHEQ.AJENOS,RET.DE CAM.,CONCEPTO: JUAN PABLO MARTINEZ PASTOR,DEP.: BANCO UNION  S.A. , PROCEDENCIA: BANCO UNION S.A., CHEQUE: 150664, FECHA DE EMISION:09/11/2017</t>
  </si>
  <si>
    <t>00670012001 DEP.DE CHEQ.AJENOS,RET.DE CAM.,CONCEPTO: DEPÖSITO MULTAS ELECTORALES JURADOS NO ASISTENTES,DEP.: TRIBUNAL ELECTORAL DPTAL DE COCHABAMBA , PROCEDENCIA: BANCO UNION S.A., CHEQUE: 6078, FECHA DE EMISION:08/11/2017</t>
  </si>
  <si>
    <t>00070011102 DEP.DE CHEQ.AJENOS,RET.DE CAM.,CONCEPTO: DEPÖSITO POR GARANTIA DE SEGURIDAD DE PROPUESTA,DEP.: DESARROLLO CIUDADES COMPROMETIDAS CONSULTORES SRL , PROCEDENCIA: BANCO BISA S.A., CHEQUE: 41113, FECHA DE EMISION:19/10/2017</t>
  </si>
  <si>
    <t>00287102012 DEP.DE CHEQ.AJENOS,RET.DE CAM.,CONCEPTO: PAGO DE LA FACTURA N°60 POR EL MINISTERIO DE CULTURAS Y TURISMO PROY. LA SOMBRERERIA DE SUCRE,DEP.: FPS/SUPERVISIÓN , PROCEDENCIA: BANCO UNION S.A., CHEQUE: 667, FECHA DE EMISION:08/11/2017</t>
  </si>
  <si>
    <t>00378012002 DEPOSITO DE EFECTIVO, DEPOSITANTE: SERVICIO NACIONAL TEXTIL-SENATEX, CONCEPTO: DEVOLUCION DE SALDO DEL MES DE OCTUBRE DE 2017 AL C31-502, CUENTA DE DEPOSITO: CUENTA UNICA DEL TESORO</t>
  </si>
  <si>
    <t>00292032001 DEPOSITO DE EFECTIVO, DEPOSITANTE: LUIS GERMAN FERNANDEZ POSARI, CONCEPTO: REPOSICIÓN, CUENTA DE DEPOSITO: CUENTA UNICA DEL TESORO</t>
  </si>
  <si>
    <t>00020031101 DEPOSITO DE EFECTIVO, DEPOSITANTE: DIDOCE - MARCO A. DOCKAR CHUQUIMIA, CONCEPTO: DEVOLUCIÓN SERVICIO DE TÉ OCTUBRE DEL 2017, CUENTA DE DEPOSITO: CUENTA UNICA DEL TESORO</t>
  </si>
  <si>
    <t>00099021001 DEPOSITO DE EFECTIVO, DEPOSITANTE: LUIS EDUARDO GONZALES, CONCEPTO: DEVOLUCIÓN DE COMBUSTIBLE DEL N° PREVENTIVO 755, CUENTA DE DEPOSITO: CUENTA UNICA DEL TESORO</t>
  </si>
  <si>
    <t>00099021001 DEPOSITO DE EFECTIVO, DEPOSITANTE: BERNA MAMANI PORCO, CONCEPTO: DEVOLUCIÓN POR GESTIÓN DE LIC. AMB. PROYECTO ""FRUTAS-LP"", CUENTA DE DEPOSITO: CUENTA UNICA DEL TESORO</t>
  </si>
  <si>
    <t>00099021001 DEPOSITO DE EFECTIVO, DEPOSITANTE: RUBEN VERA TOLA, CONCEPTO: DEVOLUCION DE FONDOS, CUENTA DE DEPOSITO: CUENTA UNICA DEL TESORO</t>
  </si>
  <si>
    <t>00378012002 DEPOSITO DE EFECTIVO, DEPOSITANTE: SENATEX, CONCEPTO: DEVOLUCION FONDO EN AVANCE PREVENTIVO 482, CUENTA DE DEPOSITO: CUENTA UNICA DEL TESORO</t>
  </si>
  <si>
    <t>00010011101 DEPOSITO DE EFECTIVO, DEPOSITANTE: RUBEN FERNANDEZ, CONCEPTO: DEVOLUCION DE RECURSOS TRABAJOS DE CAMPO BOLIVIA PERU C31: 2574, CUENTA DE DEPOSITO: CUENTA UNICA DEL TESORO</t>
  </si>
  <si>
    <t>00010011101 DEPOSITO DE EFECTIVO, DEPOSITANTE: RUBEN FERNANDEZ, CONCEPTO: DEVOLUCION DE RECURSOS TRABAJOS DE CAMPO BOLIVIA-PERU C31:2574, CUENTA DE DEPOSITO: CUENTA UNICA DEL TESORO</t>
  </si>
  <si>
    <t>00132022002 DEPOSITO DE EFECTIVO, DEPOSITANTE: PAPELBOL / SEDEM, CONCEPTO: DEVOLUCIÓN DE FONDOS, CUENTA DE DEPOSITO: CUENTA UNICA DEL TESORO</t>
  </si>
  <si>
    <t>00201032001 DEPOSITO DE EFECTIVO, DEPOSITANTE: GARCIA ECHEVERRIA LITZI JHOVANA - ADEMAF, CONCEPTO: DEVOLUCIÓN DE RECURSOS PREV. 523 (DA3), CUENTA DE DEPOSITO: CUENTA UNICA DEL TESORO</t>
  </si>
  <si>
    <t>00212012001 DEPOSITO DE EFECTIVO, DEPOSITANTE: EUFRACIO CHOQUE CORONEL, CONCEPTO: DEVOLUCION, CUENTA DE DEPOSITO: CUENTA UNICA DEL TESORO</t>
  </si>
  <si>
    <t>00099021001 DEPOSITO DE EFECTIVO, DEPOSITANTE: SUSANA ROJAS CRUZ, CONCEPTO: DEVOLUCION DE BAJA POR INCAPACIDAD DEL SR ESPIRIDION VILLANUEVA HERVOZO, CUENTA DE DEPOSITO: CUENTA UNICA DEL TESORO</t>
  </si>
  <si>
    <t>00340012003 DEPOSITO DE EFECTIVO, DEPOSITANTE: SEGIP OFICINA NACIONAL, CONCEPTO: DEV DE SALDO DE COMPROBANTE C-31 N° 1418, TERCER FONDO MADRID ESPAÑA FUENTE 20, CUENTA DE DEPOSITO: CUENTA UNICA DEL TESORO</t>
  </si>
  <si>
    <t>00099021001 DEPOSITO DE EFECTIVO, DEPOSITANTE: NESTOR EDUARDO AGREDA CORRALES, CONCEPTO: DEVOLUCION SALDO CONVENIO DOBLE PERCEPCION, CUENTA DE DEPOSITO: CUENTA UNICA DEL TESORO</t>
  </si>
  <si>
    <t>00099021001 DEPOSITO DE EFECTIVO, DEPOSITANTE: NELSON ISAAC CHAVEZ PEREZ, CONCEPTO: DEVOLUCION DE SALARIO - OCT. 2016 OTROS INGRESOS, CUENTA DE DEPOSITO: CUENTA UNICA DEL TESORO</t>
  </si>
  <si>
    <t>00099021001 DEPOSITO DE EFECTIVO, DEPOSITANTE: NELSON ISAAC CHAVEZ PEREZ, CONCEPTO: DEVOLUCION DE SALARIO - OCT. 2016, CUENTA DE DEPOSITO: CUENTA UNICA DEL TESORO</t>
  </si>
  <si>
    <t>00099021001 DEPOSITO DE EFECTIVO, DEPOSITANTE: NELSON ISAAC CHAVEZ PEREZ, CONCEPTO: DEVOLUCION DE SALARIO - SEPT. 2016 OTROS INGRESOS, CUENTA DE DEPOSITO: CUENTA UNICA DEL TESORO</t>
  </si>
  <si>
    <t>00099021001 DEPOSITO DE EFECTIVO, DEPOSITANTE: NELSON ISAAC CHAVEZ PEREZ, CONCEPTO: DEVOLUCION DE SALARIO - SEPT. 2016, CUENTA DE DEPOSITO: CUENTA UNICA DEL TESORO</t>
  </si>
  <si>
    <t>00015031101 DEPOSITO DE EFECTIVO, DEPOSITANTE: AGENCIA REG. TRAVEL  SRL, CONCEPTO: DEVOLUCION DE PASAJES - DEPOSITA  REG. TRAVEL  SRL, CUENTA DE DEPOSITO: CUENTA UNICA DEL TESORO</t>
  </si>
  <si>
    <t>00041044201 DEPOSITO DE EFECTIVO, DEPOSITANTE: PATRICIA INES HUARAYA CABRERA, CONCEPTO: DEVOLUCION DE FONDO EN AVANCE POR EVENTO DIA NACIONAL DE LA LECHE ELABORACION DE QUESOS, CUENTA DE DEPOSITO: CUENTA UNICA DEL TESORO</t>
  </si>
  <si>
    <t>00041044201 DEPOSITO DE EFECTIVO, DEPOSITANTE: PATRICIA HUARAYA CABRERA, CONCEPTO: DEVOLUCION DE FONDO EN AVANCE POR EVENTO DIA NACIONAL DE LA LECHE STAND ELABORACION DE QUESOS, CUENTA DE DEPOSITO: CUENTA UNICA DEL TESORO</t>
  </si>
  <si>
    <t>00099021001 DEPOSITO DE EFECTIVO, DEPOSITANTE: MINISTERIO DE EDUCACION-MAGALI PAZ GARCIA, CONCEPTO: DEVOLUCION SALDO CARGO A CUENTA-MIN EDUCACION, CUENTA DE DEPOSITO: CUENTA UNICA DEL TESORO</t>
  </si>
  <si>
    <t>00099021001 DEPOSITO DE EFECTIVO, DEPOSITANTE: JHASMANI BORJA FLORES - ADEMAF, CONCEPTO: DEVOLUCIÓN DE RECURSOS PREVENTIVO N°901, CUENTA DE DEPOSITO: CUENTA UNICA DEL TESORO</t>
  </si>
  <si>
    <t>00190012003 DEPOSITO DE EFECTIVO, DEPOSITANTE: JAIME CUELLAR IMAÑA, CONCEPTO: DEVOLUCION DE FONDOS EN AVANCE PARA EJECUCION DE INSPECCION DE MINERIA ILEGAL, CUENTA DE DEPOSITO: CUENTA UNICA DEL TESORO</t>
  </si>
  <si>
    <t>00078014205 DEPOSITO DE EFECTIVO, DEPOSITANTE: ANA JULIA ILLIMURI APANA, CONCEPTO: DEVOLUCIÓN DE PAGO DE REFRIGEIO, CUENTA DE DEPOSITO: CUENTA UNICA DEL TESORO</t>
  </si>
  <si>
    <t>00099021001 DEPOSITO DE EFECTIVO, DEPOSITANTE: JULIAN CESAR ROMERO C., CONCEPTO: DEVOLUCIÓN DE SALDO NO EJECUTADO DE FONDOS EN AVANCE, CUENTA DE DEPOSITO: CUENTA UNICA DEL TESORO</t>
  </si>
  <si>
    <t>00099021001 DEPOSITO DE EFECTIVO, DEPOSITANTE: LUCY MONASTERIOS QUISPE, CONCEPTO: DEVOLUCION POR CARGO DE CUENTA DOCUMENTADA, CUENTA DE DEPOSITO: CUENTA UNICA DEL TESORO</t>
  </si>
  <si>
    <t>00099021001 DEPOSITO DE EFECTIVO, DEPOSITANTE: CARLOS MIGUEL TORREZ, CONCEPTO: DEVOLUCION DE PASAJES, CUENTA DE DEPOSITO: CUENTA UNICA DEL TESORO</t>
  </si>
  <si>
    <t>00046058003 DEPOSITO DE EFECTIVO, DEPOSITANTE: MARIA ANGELA VERA C., CONCEPTO: DEVOLUCION DE SALDO, CUENTA DE DEPOSITO: CUENTA UNICA DEL TESORO</t>
  </si>
  <si>
    <t>00099021001 DEPOSITO DE EFECTIVO, DEPOSITANTE: SERGIO BARRAZA SALAZAR, CONCEPTO: REVERSION DEL C-31 1086 - 1 - 1  POR PASAJES, CUENTA DE DEPOSITO: CUENTA UNICA DEL TESORO</t>
  </si>
  <si>
    <t>00099021001 DEPOSITO DE EFECTIVO, DEPOSITANTE: ELSA ROCHA VALLES, CONCEPTO: REVERSION DEL C-31  1086 - 1 - 1  POR PASAJES, CUENTA DE DEPOSITO: CUENTA UNICA DEL TESORO</t>
  </si>
  <si>
    <t>00587012009 DEPOSITO DE EFECTIVO, DEPOSITANTE: ROLANDO ROBERTO ARGANDOÑA VILLARROEL, CONCEPTO: DEVOLUCION DE FONDOS, CUENTA DE DEPOSITO: CUENTA UNICA DEL TESORO</t>
  </si>
  <si>
    <t>00292032001 DEPOSITO DE EFECTIVO, DEPOSITANTE: VIAS BOLIVIA - MARCELO RUIZ QUINTANILLA, CONCEPTO: DEVOLUCIÓN FONDOS EN AVANCE, CUENTA DE DEPOSITO: CUENTA UNICA DEL TESORO</t>
  </si>
  <si>
    <t>00099021001 DEPOSITO DE EFECTIVO, DEPOSITANTE: ANGEL ABEL CALATAYUD VILLA, CONCEPTO: DOBLE PERCEPCION, CUENTA DE DEPOSITO: CUENTA UNICA DEL TESORO</t>
  </si>
  <si>
    <t>00234012001 DEPOSITO DE EFECTIVO, DEPOSITANTE: SILVIA VASQUEZ CHOQUE, CONCEPTO: AUDITORIA DE SUMINISTROS EN ALMACENES GESTION 2012, CUENTA DE DEPOSITO: CUENTA UNICA DEL TESORO</t>
  </si>
  <si>
    <t>00020011103 DEPOSITO DE EFECTIVO, DEPOSITANTE: JULIO RAUL CAMACHO GARCIA, CONCEPTO: DEVOLUCION DE PASAJES, CUENTA DE DEPOSITO: CUENTA UNICA DEL TESORO</t>
  </si>
  <si>
    <t>00020011103 DEPOSITO DE EFECTIVO, DEPOSITANTE: ALVARO RENÉ VISCARRA ALARCÓN, CONCEPTO: DEVOLUCIÓN PASAJES, CUENTA DE DEPOSITO: CUENTA UNICA DEL TESORO</t>
  </si>
  <si>
    <t>00660062001 DEP.DE CHEQ.AJENOS,RET.DE CAM.,CONCEPTO: DEPÓSITO POR VIAJES NO REALIZADOS GESTIÓN 2017,DEP.: ORGANO JUDICIAL - DISTRITO CHUQUISACA , PROCEDENCIA: BANCO UNION S.A., CHEQUE: 985, FECHA DE EMISION:06/11/2017</t>
  </si>
  <si>
    <t>00660062001 DEP.DE CHEQ.AJENOS,RET.DE CAM.,CONCEPTO: VIAJE NO REALIZADO GESTIÓN 2017,DEP.: ORGANO JUDICIAL - DISTRITO CHUQUISACA , PROCEDENCIA: BANCO UNION S.A., CHEQUE: 986, FECHA DE EMISION:06/11/2017</t>
  </si>
  <si>
    <t>00660062001 DEP.DE CHEQ.AJENOS,RET.DE CAM.,CONCEPTO: EXCEDENTE TELEFONICO GESTIÓN 2017,DEP.: ORGANO JUDICIAL - DISTRITO CHUQUISACA , PROCEDENCIA: BANCO UNION S.A., CHEQUE: 988, FECHA DE EMISION:06/11/2017</t>
  </si>
  <si>
    <t>00660062001 DEP.DE CHEQ.AJENOS,RET.DE CAM.,CONCEPTO: EXCEDENTE TELEFONICO GESTIÓN 2017,DEP.: ORGANO JUDICIAL - DISTRITO CHUQUISACA , PROCEDENCIA: BANCO UNION S.A., CHEQUE: 990, FECHA DE EMISION:07/11/2017</t>
  </si>
  <si>
    <t>00099021001 DEP.DE CHEQ.AJENOS,RET.DE CAM.,CONCEPTO: PAGO POR INCAPACIDAD TEMPORAL DEL PERSONAL ABC CORRESPONDIENTE MES SEPTIEMBRE 2017,DEP.: CAJA DE SALUD DE CAMINOS Y RA , PROCEDENCIA: BANCO UNION S.A., CHEQUE: 8440, FECHA DE EMISION:26/10/2017</t>
  </si>
  <si>
    <t>00099021001 DEP.DE CHEQ.AJENOS,RET.DE CAM.,CONCEPTO: PAGO POR INCAPACIDAD TEMPORAL DEL PERSONAL SEGIP CORRESPONDIENTE MES SEPTIEMBRE 2017,DEP.: CAJA DE SALUD DE CAMINOS Y RA , PROCEDENCIA: BANCO UNION S.A., CHEQUE: 8449, FECHA DE EMISION:27/10/2017</t>
  </si>
  <si>
    <t>00340012003 DEP.DE CHEQ.AJENOS,RET.DE CAM.,CONCEPTO: PAGO POR INCAPACIDAD TEMPORAL DEL PERSONAL SEGIP CORRESPONDIENTE MES SEPTIEMBRE 2017,DEP.: CAJA DE SALUD DE CAMINOS Y RA , PROCEDENCIA: BANCO UNION S.A., CHEQUE: 8448, FECHA DE EMISION:27/10/2017</t>
  </si>
  <si>
    <t>CA</t>
  </si>
  <si>
    <t>00099021001 DEP.DE CHEQ.AJENOS,RET.DE CAM.,CONCEPTO: LAREDO DAZA IVAN,DEP.: BANCO UNION S.A. , PROCEDENCIA: BANCO UNION S.A., CHEQUE: 150666, FECHA DE EMISION:10/11/2017</t>
  </si>
  <si>
    <t>00681018004 DEP.DE CHEQ.AJENOS,RET.DE CAM.,CONCEPTO: CIERRE EN EL BANCO UNION DE LA CUENTA FISCAL-DINAMARCA PROGRAMA PAIS,DEP.: MINISTERIO PUBLICO , PROCEDENCIA: BANCO UNION S.A., CHEQUE: 21802, FECHA DE EMISION:06/11/2017</t>
  </si>
  <si>
    <t>00099024113 DEP.DE CHEQ.AJENOS,RET.DE CAM.,CONCEPTO: MULTA PROY. CONSTRUCCIÓN TINGLADO Y CANCHA POLIFUNCIONAL BARRIO PARAISO EMPRESA NAVIARTE SRL,DEP.: MINISTERIO DE LA PRESIDENCIA UPRE</t>
  </si>
  <si>
    <t>00099024113 DEP.DE CHEQ.AJENOS,RET.DE CAM.,CONCEPTO: PAGO MULTA PROY. TINGLADOO Y GRADERIAS U.E. GUALBERTO VILLARROEL EMP CONSTR Y CONSULTORA LUZ BLANCA,DEP.: MINISTERIO DE LA PRESIDENCIA UPRE</t>
  </si>
  <si>
    <t>00099024113 DEP.DE CHEQ.AJENOS,RET.DE CAM.,CONCEPTO: MULTA PROY. CONSTRUCCIÓN TINGLADO Y GRADERIAS U.E. IDELFONSO MURGUIA EMP CONST Y CONS LUZ BLANCA,DEP.: MINISTERIO DE LA PRESIDENCIA - UPRE</t>
  </si>
  <si>
    <t>00523012001 DEP.DE CHEQ.AJENOS,RET.DE CAM.,CONCEPTO: PAGO POR SERVICIOS PRESTADOS,DEP.: ECOBOL , PROCEDENCIA: BANCO GANADERO S.A., CHEQUE: 26320, FECHA DE EMISION:25/10/2017</t>
  </si>
  <si>
    <t>00099021001 DEP.DE CHEQ.AJENOS,RET.DE CAM.,CONCEPTO: BAJAS MEDICAS DE ENFERMEDAD,DEP.: CAJA DE SALUD DE LA BANCA PRIVADA , PROCEDENCIA: BANCO NACIONAL DE BOLIVIA S.A., CHEQUE: 6758686, FECHA DE EMISION:31/10/2017</t>
  </si>
  <si>
    <t>00595012001 DEP.DE CHEQ.AJENOS,RET.DE CAM.,CONCEPTO: REEMBOLSO POR INCAPACIDAD TEMPORAL,DEP.: CAJA DE SALUD DE LA BANCA PRIVADA , PROCEDENCIA: BANCO NACIONAL DE BOLIVIA S.A., CHEQUE: 6758687, FECHA DE EMISION:31/10/2017</t>
  </si>
  <si>
    <t>00099021001 DEP.DE CHEQ.AJENOS,RET.DE CAM.,CONCEPTO: REEMBOLSO POR SUBSIDIO DE ENFERMEDAD TEMPORAL,DEP.: CAJA DE SALUD DE LA BANCA PRIVADA , PROCEDENCIA: BANCO NACIONAL DE BOLIVIA S.A., CHEQUE: 6758678, FECHA DE EMISION:31/10/2017</t>
  </si>
  <si>
    <t>00574012002 DEP.DE CHEQ.AJENOS,RET.DE CAM.,CONCEPTO: DEVOLUCIÓN DE FONDOS - CARANAVI,DEP.: LACTEOSBOL , PROCEDENCIA: BANCO UNION S.A., CHEQUE: 4615, FECHA DE EMISION:08/11/2017</t>
  </si>
  <si>
    <t>00574012003 DEP.DE CHEQ.AJENOS,RET.DE CAM.,CONCEPTO: DEVOLUCIÓN DE FONDOS - COCHABAMBA,DEP.: LACTEOSBOL , PROCEDENCIA: BANCO UNION S.A., CHEQUE: 4613, FECHA DE EMISION:06/11/2017</t>
  </si>
  <si>
    <t>00574012002 DEP.DE CHEQ.AJENOS,RET.DE CAM.,CONCEPTO: DEVOLUCIÓN DE FONDOS ACHACACHI - IVIRGARZAMA - CARANAVI,DEP.: LACTEOSBOL , PROCEDENCIA: BANCO UNION S.A., CHEQUE: 4612, FECHA DE EMISION:06/11/2017</t>
  </si>
  <si>
    <t>00099021001 DEP.DE CHEQ.AJENOS,RET.DE CAM.,CONCEPTO: DINEROS RECUPERADOS POR DAÑO ECONOMICO AL ESTADO-PROCESOS COATIVOS FISCALES,DEP.: SERVICIO DEPARTAMENTAL DE SALUD-CBBA , PROCEDENCIA: BANCO UNION S.A., CHEQUE: 9801, FECHA DE EMISION:19/10/2017</t>
  </si>
  <si>
    <t>00578012002 DEP.DE CHEQ.AJENOS,RET.DE CAM.,CONCEPTO: REVERSION,DEP.: BOLIVIANA DE AVIACION , PROCEDENCIA: BANCO UNION S.A., CHEQUE: 2202, FECHA DE EMISION:25/10/2017</t>
  </si>
  <si>
    <t>00010011102 DEP.DE CHEQ.AJENOS,RET.DE CAM.,CONCEPTO: RECAUDACION GESTORIA CONSULAR MES DE SEPTIEMBRE Y OCTUBRE POR EL CONSULADO BOLIVIA EN LA QUIACA-ARGE,DEP.: CONSULADO DE BOLIVIA EN LA QUIACA - ARGENTINA</t>
  </si>
  <si>
    <t>00660012006 DEP.DE CHEQ.AJENOS,RET.DE CAM.,CONCEPTO: DESCARGO DE VIAJES NO REALIZADOS GESTIÓN 2016,DEP.: ORGANO JUDICIAL - DISTRITO CHUQUISACA , PROCEDENCIA: BANCO UNION S.A., CHEQUE: 983, FECHA DE EMISION:06/11/2017</t>
  </si>
  <si>
    <t>00660012006 DEP.DE CHEQ.AJENOS,RET.DE CAM.,CONCEPTO: EXCEDENTE TELEFONICO GESTIÓN 2016,DEP.: ORGANO JUDICIAL - DISTRITO CHUQUISACA , PROCEDENCIA: BANCO UNION S.A., CHEQUE: 987, FECHA DE EMISION:06/11/2017</t>
  </si>
  <si>
    <t>00099021001 DEP.DE CHEQ.AJENOS,RET.DE CAM.,CONCEPTO: COMPENSACION MENSUAL DE COTIZACION,DEP.: FUTURO DE BOLIVIA S.A.  AFP , PROCEDENCIA: BANCO DE CREDITO DE BOLIVIA S.A., CHEQUE: 51285, FECHA DE EMISION:10/11/2017</t>
  </si>
  <si>
    <t>00099021001 DEP.DE CHEQ.AJENOS,RET.DE CAM.,CONCEPTO: FRACCION COMPLEMENTARIA MENSUAL,DEP.: FUTURO DE BOLIVIA S.A.  AFP , PROCEDENCIA: BANCO DE CREDITO DE BOLIVIA S.A., CHEQUE: 51286, FECHA DE EMISION:10/11/2017</t>
  </si>
  <si>
    <t>00283072001 DEP.DE CHEQ.AJENOS,RET.DE CAM.,CONCEPTO: DEVOLUCION DE VIATICOS GERENCIA REGIONAL POTOSI,DEP.: ADUANA NACIONAL , PROCEDENCIA: BANCO UNION S.A., CHEQUE: 2763, FECHA DE EMISION:07/11/2017</t>
  </si>
  <si>
    <t>00283072001 DEP.DE CHEQ.AJENOS,RET.DE CAM.,CONCEPTO: DEVOLUCION DE VIATICOS GERENCIA REGIONAL POTOSI,DEP.: ADUANA NACIONAL , PROCEDENCIA: BANCO UNION S.A., CHEQUE: 2764, FECHA DE EMISION:07/11/2017</t>
  </si>
  <si>
    <t>00291012005 DEP.DE CHEQ.AJENOS,RET.DE CAM.,CONCEPTO: PAGO ESPACIO PUBLICITARIO TRAMO AUTOPISTA LA PAZ - EL ALTO,DEP.: ENTEL  S.A. , PROCEDENCIA: BANCO MERCANTIL SANTA CRUZ SA., CHEQUE: 206997, FECHA DE EMISION:09/11/2017</t>
  </si>
  <si>
    <t>00099021001 DEPOSITO DE EFECTIVO, DEPOSITANTE: SUSANA MACHACA TOLA, CONCEPTO: DEVOLUCIÓN DE DINERO POR CONCEPTO DE GASOLINA SEGÚN PREVENTIVO 756, CUENTA DE DEPOSITO: CUENTA UNICA DEL TESORO</t>
  </si>
  <si>
    <t>00041031107 DEPOSITO DE EFECTIVO, DEPOSITANTE: ROVER DANIEL TAPIA VELASQUEZ, CONCEPTO: DEVOLUCIÓN POR CONCEPTO DE GASTOS OPERATIVOS, CUENTA DE DEPOSITO: CUENTA UNICA DEL TESORO</t>
  </si>
  <si>
    <t>00099021001 DEPOSITO DE EFECTIVO, DEPOSITANTE: ANCELMO PACO MAMANI, CONCEPTO: DOBLE PERCEPCIÓN, CUENTA DE DEPOSITO: CUENTA UNICA DEL TESORO</t>
  </si>
  <si>
    <t>00099021001 DEPOSITO DE EFECTIVO, DEPOSITANTE: TCNL. DEM. JUAN L. USQUIANO MONTES, CONCEPTO: SALDOS NO EJECUTADOS ( 34110 ) COMBUSTIBLE, CUENTA DE DEPOSITO: CUENTA UNICA DEL TESORO</t>
  </si>
  <si>
    <t>00099021001 DEPOSITO DE EFECTIVO, DEPOSITANTE: CNL. DAEN WILDER SEVERICH SARAVIA, CONCEPTO: SALDOS NO EJECUTADOS ( 21200 ) ENERGIA ELECTRICA, CUENTA DE DEPOSITO: CUENTA UNICA DEL TESORO</t>
  </si>
  <si>
    <t>00099021001 DEPOSITO DE EFECTIVO, DEPOSITANTE: CNL. DAEN WILDER SEVERICH SARAVIA, CONCEPTO: SALDOS NO EJECUTADOS ( 21300 ) AGUA, CUENTA DE DEPOSITO: CUENTA UNICA DEL TESORO</t>
  </si>
  <si>
    <t>00292012001 DEPOSITO DE EFECTIVO, DEPOSITANTE: NESTOR PAZ VILLAMOR, CONCEPTO: CONVENIO ENTRE VIAS BOLIVIA Y FEDERACION 1 RO DE MAYO, CUENTA DE DEPOSITO: CUENTA UNICA DEL TESORO</t>
  </si>
  <si>
    <t>00046058003 DEPOSITO DE EFECTIVO, DEPOSITANTE: ROSMERY BALTAZAR LIMA, CONCEPTO: DEVOLUCION DE SALDO, CUENTA DE DEPOSITO: CUENTA UNICA DEL TESORO</t>
  </si>
  <si>
    <t>00099021001 DEPOSITO DE EFECTIVO, DEPOSITANTE: CARMEN MIRANDA, CONCEPTO: DEVOLUCION DE PASAJE AEREO BYC- TJA N°2890300078735, CUENTA DE DEPOSITO: CUENTA UNICA DEL TESORO</t>
  </si>
  <si>
    <t>00099021001 DEPOSITO DE EFECTIVO, DEPOSITANTE: JORGE BARRON DIAZ, CONCEPTO: DEVOLUCION DE PASAJE AEREO SRE - LPB N| 930-1381889387, CUENTA DE DEPOSITO: CUENTA UNICA DEL TESORO</t>
  </si>
  <si>
    <t>00020011103 DEPOSITO DE EFECTIVO, DEPOSITANTE: ROLANDO MEDARDO FLORES ARIAS, CONCEPTO: REVERSIÓN PASAJES PREV.6909/17 N°CARGO CUENTA, CUENTA DE DEPOSITO: CUENTA UNICA DEL TESORO</t>
  </si>
  <si>
    <t>00572012001 DEPOSITO DE EFECTIVO, DEPOSITANTE: MONICA IVANA ARANCIBIA MALDONADO, CONCEPTO: CURSO DE POLITICAS PUBLICAS, CUENTA DE DEPOSITO: CUENTA UNICA DEL TESORO</t>
  </si>
  <si>
    <t>00099021001 DEPOSITO DE EFECTIVO, DEPOSITANTE: JOSE JOAQUIN SOLIZ ALANEZ, CONCEPTO: PAGO AL SEDES - ORURO, CUENTA DE DEPOSITO: CUENTA UNICA DEL TESORO</t>
  </si>
  <si>
    <t>00378012002 DEPOSITO DE EFECTIVO, DEPOSITANTE: GERARDO MARTINEZ APAZA - SENATEX, CONCEPTO: DEVOLUCION POR SALDO NO EJECUTADO DEL MES DE OCTUBRE 2017 AL  C 31 470, CUENTA DE DEPOSITO: CUENTA UNICA DEL TESORO</t>
  </si>
  <si>
    <t>00378012002 DEPOSITO DE EFECTIVO, DEPOSITANTE: GERARDO MARTINEZ APAZA - SENATEX, CONCEPTO: DEVOLUCION POR RETENCIONES IVA DEL MES DE OCTUBRE 2017 AL C 31 - 470, CUENTA DE DEPOSITO: CUENTA UNICA DEL TESORO</t>
  </si>
  <si>
    <t>00020011103 DEPOSITO DE EFECTIVO, DEPOSITANTE: CRISTOBAL TORRICO CAMACHO, CONCEPTO: REVERSIÓN PASAJES PREV.7301/2017 PARTIDA 221, CUENTA DE DEPOSITO: CUENTA UNICA DEL TESORO</t>
  </si>
  <si>
    <t>00099021001 DEPOSITO DE EFECTIVO, DEPOSITANTE: MINISTERIO DE EDUCACIÓN - FELIX MAMANI POMA, CONCEPTO: DEVOLUCIÓN DE VIÁTICOS, CUENTA DE DEPOSITO: CUENTA UNICA DEL TESORO</t>
  </si>
  <si>
    <t>00020011103 DEPOSITO DE EFECTIVO, DEPOSITANTE: CHAQUER DAVID TALAMAS PERDRIEL, CONCEPTO: REVERSIÓN PASAJES PREVENTIVO 7300/2017 PARTIDA 221, CUENTA DE DEPOSITO: CUENTA UNICA DEL TESORO</t>
  </si>
  <si>
    <t>00380014201 DEPOSITO DE EFECTIVO, DEPOSITANTE: DEMETRIO EDWIN BARAÑADO LOREDO, CONCEPTO: DEVOLUCION FONDOS EN AVANCE, CUENTA DE DEPOSITO: CUENTA UNICA DEL TESORO</t>
  </si>
  <si>
    <t>00099021001 DEPOSITO DE EFECTIVO, DEPOSITANTE: ERIK MURILLO F., CONCEPTO: DEVOLUCIÓN, CUENTA DE DEPOSITO: CUENTA UNICA DEL TESORO</t>
  </si>
  <si>
    <t>00099021001 DEPOSITO DE EFECTIVO, DEPOSITANTE: GONZALO VELASQUEZ Q., CONCEPTO: DEVOLUCIÓN, CUENTA DE DEPOSITO: CUENTA UNICA DEL TESORO</t>
  </si>
  <si>
    <t>00099021001 DEPOSITO DE EFECTIVO, DEPOSITANTE: DAVID FUNES OVANDO, CONCEPTO: REVERSION AL C-31 # 389, CUENTA DE DEPOSITO: CUENTA UNICA DEL TESORO</t>
  </si>
  <si>
    <t>00592012001 DEPOSITO DE EFECTIVO, DEPOSITANTE: VICTOR CORTEZ, CONCEPTO: 128503-ND, GESTION 2017, CUENTA DE DEPOSITO: CUENTA UNICA DEL TESORO</t>
  </si>
  <si>
    <t>00041031107 DEPOSITO DE EFECTIVO, DEPOSITANTE: WILLY CRUZ CHOQUE, CONCEPTO: DEVOLUCION POR GASTOS DE TASA DE RODAJE, CUENTA DE DEPOSITO: CUENTA UNICA DEL TESORO</t>
  </si>
  <si>
    <t>00041031107 DEPOSITO DE EFECTIVO, DEPOSITANTE: WILLY CRUZ CHOQUE, CONCEPTO: DEVOLUCION POR GASTOS DE COMBUSTIBLE, CUENTA DE DEPOSITO: CUENTA UNICA DEL TESORO</t>
  </si>
  <si>
    <t>00099021001 DEPOSITO DE EFECTIVO, DEPOSITANTE: FERNANDO LAURA QUIA, CONCEPTO: DEVOLUCIÓN DE RECURSOS NO UTILIZADOS, CUENTA DE DEPOSITO: CUENTA UNICA DEL TESORO</t>
  </si>
  <si>
    <t>00070011102 DEPOSITO DE EFECTIVO, DEPOSITANTE: WILLYAM SILVA PEREZ, CONCEPTO: DEVOLUCION DE CARGO DE CUENTA, CUENTA DE DEPOSITO: CUENTA UNICA DEL TESORO</t>
  </si>
  <si>
    <t>00047081103 DEPOSITO DE EFECTIVO, DEPOSITANTE: RUTH MERY CORCUY RUA, CONCEPTO: DESADUANIZACION, CUENTA DE DEPOSITO: CUENTA UNICA DEL TESORO</t>
  </si>
  <si>
    <t>00047081101 DEPOSITO DE EFECTIVO, DEPOSITANTE: RUTH MERY CORCUY RUA, CONCEPTO: COMISIONES BANCARIAS, CUENTA DE DEPOSITO: CUENTA UNICA DEL TESORO</t>
  </si>
  <si>
    <t>00086011105 DEPOSITO DE EFECTIVO, DEPOSITANTE: ALVARO NEMO BAEZ FLORES, CONCEPTO: DEVOLUCION SALDO FONDOS EN AVANCE, CUENTA DE DEPOSITO: CUENTA UNICA DEL TESORO</t>
  </si>
  <si>
    <t>00015011108 DEP.DE CHEQ.AJENOS,RET.DE CAM.,CONCEPTO: DEVOLUCION DE FONDOS,DEP.: MIN GOBIERNO , PROCEDENCIA: BANCO UNION S.A., CHEQUE: 50920, FECHA DE EMISION:31/10/2017</t>
  </si>
  <si>
    <t>00342012001 DEP.DE CHEQ.AJENOS,RET.DE CAM.,CONCEPTO: DEVOLUCIÓN FONDOS EN AVANCE,DEP.: A.E.V. REGIONAL ORURO , PROCEDENCIA: BANCO UNION S.A., CHEQUE: 946, FECHA DE EMISION:06/11/2017</t>
  </si>
  <si>
    <t>00290012001 DEP.DE CHEQ.AJENOS,RET.DE CAM.,CONCEPTO: DEPÓSITO A LA CUT, POR DESCUENTO POR ATRASOS A CONSULTORES GERENCIA DISTRITAL COCHABAMBA,DEP.: SERVICIO DE IMPUESTOS NACIONALES , PROCEDENCIA: BANCO UNION S.A., CHEQUE: 4561, FECHA DE EMISION:06/11/2017</t>
  </si>
  <si>
    <t>00070011102 DEP.DE CHEQ.AJENOS,RET.DE CAM.,CONCEPTO: DEP POR EXTRAVIO DE CREDENCIAL ABOG. OSAMAR ARIEL RAMIREZ MEDINA C-31 N°364,DEP.: MTEPS , PROCEDENCIA: BANCO UNION S.A., CHEQUE: 8457, FECHA DE EMISION:10/11/2017</t>
  </si>
  <si>
    <t>00070011102 DEP.DE CHEQ.AJENOS,RET.DE CAM.,CONCEPTO: DEVOLUCIÓN DE SALDO DE CARGO A RENDIR A JORGE CALDERON ZUÑIGA JRT-CAMIRI C31 1053,8,DEP.: MTEPS , PROCEDENCIA: BANCO UNION S.A., CHEQUE: 8449, FECHA DE EMISION:31/10/2017</t>
  </si>
  <si>
    <t>00070011102 DEP.DE CHEQ.AJENOS,RET.DE CAM.,CONCEPTO: DEVOLUCIÓN SALDO DE CARGO A RENDIR DE CARLOS CAVERO RAMIREZ JDT-BENI C-31 N°1053.11,DEP.: MTEPS , PROCEDENCIA: BANCO UNION S.A., CHEQUE: 8448, FECHA DE EMISION:31/10/2017</t>
  </si>
  <si>
    <t>00070011102 DEP.DE CHEQ.AJENOS,RET.DE CAM.,CONCEPTO: DEVOLUCIÓN DE SALDO DE CARGO A RENDIR MAURO SALAS QUISPE JRT-CHAPARE C-31 N°1053.10,DEP.: MTEPS , PROCEDENCIA: BANCO UNION S.A., CHEQUE: 8447, FECHA DE EMISION:31/10/2017</t>
  </si>
  <si>
    <t>00591012001 DEP.DE CHEQ.AJENOS,RET.DE CAM.,CONCEPTO: DEVOLUCION TASA AEROPORTUARIA,DEP.: EMP. ESTATAL DE TRANS. POR CABLE MI TELEFERICO , PROCEDENCIA: BANCO UNION S.A., CHEQUE: 1413, FECHA DE EMISION:30/10/2017</t>
  </si>
  <si>
    <t>00010011102 DEP.DE CHEQ.AJENOS,RET.DE CAM.,CONCEPTO: REC.- GESTORIA CONSULAR POR LOS MESES DE JULIO A OCTUBRE DE 2017 CONSULADO DE BOLIVIA EN PUNO PERU,DEP.: CONSULADO DE BOLIVIA EN PUNO PERU</t>
  </si>
  <si>
    <t>00271022001 DEP.DE CHEQ.AJENOS,RET.DE CAM.,CONCEPTO: GARCIA ESCOBAR KAREN,DEP.: BANCO UNION  S.A. , PROCEDENCIA: BANCO UNION S.A., CHEQUE: 150667, FECHA DE EMISION:13/11/2017</t>
  </si>
  <si>
    <t>00099021001 DEP.DE CHEQ.AJENOS,RET.DE CAM.,CONCEPTO: ALPIRE SEGOVIA HUMBERTO,DEP.: BANCO UNION  S.A. , PROCEDENCIA: BANCO UNION S.A., CHEQUE: 150668, FECHA DE EMISION:13/11/2017</t>
  </si>
  <si>
    <t>00660012006 DEP.DE CHEQ.AJENOS,RET.DE CAM.,CONCEPTO: POR OBSERVACIÓN DE AUDITORIA ESPECIAL DE EGRESOS DE 2015,DEP.: ORGANO JUDICIAL - DISTRITO COCHABAMBA , PROCEDENCIA: BANCO UNION S.A., CHEQUE: 2958, FECHA DE EMISION:07/11/2017</t>
  </si>
  <si>
    <t>00070011102 DEPOSITO DE EFECTIVO, DEPOSITANTE: LUIS NIETO GUTIERREZ, CONCEPTO: DEVOLUCIÓN DE VIÁTICOS, CUENTA DE DEPOSITO: CUENTA UNICA DEL TESORO</t>
  </si>
  <si>
    <t>00086038007 DEP.DE CHEQ.AJENOS,RET.DE CAM.,CONCEPTO: DEP. POR REVERSION DE FONDOS DE LA FUENTE DINAMARCA,DEP.: SERNAP  PNANMI MADIDI , PROCEDENCIA: BANCO UNION S.A., CHEQUE: 1375, FECHA DE EMISION:09/11/2017</t>
  </si>
  <si>
    <t>00086031108 DEP.DE CHEQ.AJENOS,RET.DE CAM.,CONCEPTO: DEP. POR CONCEPTO DE REVESION DE FONDOS POR MULTAS E INFRACCIONES DE LA FUENTE SISCO,DEP.: SERNAP PNANMI MADIDI , PROCEDENCIA: BANCO UNION S.A., CHEQUE: 1376, FECHA DE EMISION:09/11/2017</t>
  </si>
  <si>
    <t>00099021001 DEPOSITO DE EFECTIVO, DEPOSITANTE: IVAN RODRIGO COCARICO MAMANI, CONCEPTO: DEVOLUCION DE VIATICOS DE C-31  1843, CUENTA DE DEPOSITO: CUENTA UNICA DEL TESORO</t>
  </si>
  <si>
    <t>00046114201 DEPOSITO DE EFECTIVO, DEPOSITANTE: IVAN RODRIGO COCARICO MAMANI, CONCEPTO: DEVOLUCION DE RECURSOS NO EJECUTADOS C-31  1844, CUENTA DE DEPOSITO: CUENTA UNICA DEL TESORO</t>
  </si>
  <si>
    <t>00099021001 DEPOSITO DE EFECTIVO, DEPOSITANTE: JORGE MEJIA HARB, CONCEPTO: DEVOLUCION DE VIATICOS DE C-31  1843, CUENTA DE DEPOSITO: CUENTA UNICA DEL TESORO</t>
  </si>
  <si>
    <t>00373024102 DEPOSITO DE EFECTIVO, DEPOSITANTE: RAUL PABLO ANTEQUERA QUISBERT, CONCEPTO: DEVOLUCION DE FONDOS EN AVANCE DEL FONDO DE DESARROLLO INDIGENA, CUENTA DE DEPOSITO: CUENTA UNICA DEL TESORO</t>
  </si>
  <si>
    <t>00099021001 DEPOSITO DE EFECTIVO, DEPOSITANTE: ASFI - VICTOR HUGO MONROY, CONCEPTO: DEVOLUCION DE FONDOS POR PAGO DERECHO DE AEROPUERTO, CUENTA DE DEPOSITO: CUENTA UNICA DEL TESORO</t>
  </si>
  <si>
    <t>00099021001 DEPOSITO DE EFECTIVO, DEPOSITANTE: ASFI - CLAUDIA BAYA, CONCEPTO: DEVOLUCION DE FONDOS POR PASAJES TERRESTRES, CUENTA DE DEPOSITO: CUENTA UNICA DEL TESORO</t>
  </si>
  <si>
    <t>00099021001 DEPOSITO DE EFECTIVO, DEPOSITANTE: ASFI - VICTOR HUGO MONROY, CONCEPTO: DEVOLUCION DE FONDOS POR PASAJES TERRESTRES, CUENTA DE DEPOSITO: CUENTA UNICA DEL TESORO</t>
  </si>
  <si>
    <t>00574012002 DEPOSITO DE EFECTIVO, DEPOSITANTE: SANDRA CARI CHAVEZ 8398988 LP, CONCEPTO: DEVOLUCION DE FONDOS EN AVANCE POR CONCEPTO DE AFILIACION A LA CAJA DE CAMINOS, CUENTA DE DEPOSITO: CUENTA UNICA DEL TESORO</t>
  </si>
  <si>
    <t>00020031101 DEPOSITO DE EFECTIVO, DEPOSITANTE: RI -4 ""LOA"", CONCEPTO: DEP. POR RETENCIONES 8% SOBRE ALIMENTACION DE AGO-SEP/2017 (PREVENTIVO 5586), CUENTA DE DEPOSITO: CUENTA UNICA DEL TESORO</t>
  </si>
  <si>
    <t>00020031101 DEPOSITO DE EFECTIVO, DEPOSITANTE: RI -4 ""LOA"", CONCEPTO: DEP POR RETENCIONES 8% SOBRE ALIMENTACION DE AGO-SEP/17 (PREVENTIVO 5572), CUENTA DE DEPOSITO: CUENTA UNICA DEL TESORO</t>
  </si>
  <si>
    <t>00526012001 DEPOSITO DE EFECTIVO, DEPOSITANTE: ALEXANDRO SARSURI FLORES - BOLIVIA TV, CONCEPTO: DEVOLUCIÓN POR CONCEPTO DE PASAJES - POTOSI, CUENTA DE DEPOSITO: CUENTA UNICA DEL TESORO</t>
  </si>
  <si>
    <t>00016011101 DEPOSITO DE EFECTIVO, DEPOSITANTE: HERNAN  MUÑOZ ORTIZ, CONCEPTO: DEVOLUCION DE SALDOS DE PASAJES TERRESTRES, CUENTA DE DEPOSITO: CUENTA UNICA DEL TESORO</t>
  </si>
  <si>
    <t>00046104203 DEPOSITO DE EFECTIVO, DEPOSITANTE: SANTOS ISMAEL BALDIVIEZO SALAS, CONCEPTO: REVERSION, CUENTA DE DEPOSITO: CUENTA UNICA DEL TESORO</t>
  </si>
  <si>
    <t>00225024101 DEPOSITO DE EFECTIVO, DEPOSITANTE: SENASBA-COPARTICIPACION TRIBUTARIA GOBIERNOS, CONCEPTO: DEVOLUCION FONDOS EN AVANCE,PARTIDA PRESUPUESTARIA 39800 (OTROS REPUESTOS Y ACCESORIOS), CUENTA DE DEPOSITO: CUENTA UNICA DEL TESORO</t>
  </si>
  <si>
    <t>00041044201 DEPOSITO DE EFECTIVO, DEPOSITANTE: ELIZABETH PATIÑO BUENO, CONCEPTO: DEP. LIBRETA (SALDO NO UTILIZADO), CUENTA DE DEPOSITO: CUENTA UNICA DEL TESORO</t>
  </si>
  <si>
    <t>00041031107 DEPOSITO DE EFECTIVO, DEPOSITANTE: ROGER FERNANDO RAMIREZ CALLE, CONCEPTO: DEVOLUCIÓN EN GASTO DE PASAJES, CUENTA DE DEPOSITO: CUENTA UNICA DEL TESORO</t>
  </si>
  <si>
    <t>00041031107 DEPOSITO DE EFECTIVO, DEPOSITANTE: BORIS ESCALANTE VARGAS, CONCEPTO: DEVOLUCION EN GASTO DE PASAJE, CUENTA DE DEPOSITO: CUENTA UNICA DEL TESORO</t>
  </si>
  <si>
    <t>00117012001 DEPOSITO DE EFECTIVO, DEPOSITANTE: SANTIAGO QUENTA LUNA, CONCEPTO: REVERSION PARCIAL C-31 = 2918, CUENTA DE DEPOSITO: CUENTA UNICA DEL TESORO</t>
  </si>
  <si>
    <t>00117012001 DEPOSITO DE EFECTIVO, DEPOSITANTE: IVAN ALANOCA NAVIA, CONCEPTO: REVERSION PARCIAL C31-2978, CUENTA DE DEPOSITO: CUENTA UNICA DEL TESORO</t>
  </si>
  <si>
    <t>00099021001 DEPOSITO DE EFECTIVO, DEPOSITANTE: MINISTERIO DE DEPORTES-EDUARDO SORIA GALVARRO, CONCEPTO: DEVOLUCION SALDOS NO UTILIZADOS VIAJE CBBA SUPERVISION OBRAS VILLA SUDAMERICANA Y OTROS, CUENTA DE DEPOSITO: CUENTA UNICA DEL TESORO</t>
  </si>
  <si>
    <t>00290012001 DEPOSITO DE EFECTIVO, DEPOSITANTE: MARCO ANTONIO ALIAGA TERÁN, CONCEPTO: DEVOLUCIÓN DE PASE A BORDO, CUENTA DE DEPOSITO: CUENTA UNICA DEL TESORO</t>
  </si>
  <si>
    <t>00099021001 DEPOSITO DE EFECTIVO, DEPOSITANTE: ASFI - COLET ARACELI RAMOS TAMBO, CONCEPTO: DEVOLUCIÓN DE FONDOS POR ASIGNACIÓN DE VIÁTICOS, CUENTA DE DEPOSITO: CUENTA UNICA DEL TESORO</t>
  </si>
  <si>
    <t>00016011101 DEPOSITO DE EFECTIVO, DEPOSITANTE: MINISTERIO DE EDUCACION-LUCIA HERRERA VELASQUEZ, CONCEPTO: DEVOLUCION SALDO, CUENTA DE DEPOSITO: CUENTA UNICA DEL TESORO</t>
  </si>
  <si>
    <t>00099021001 DEPOSITO DE EFECTIVO, DEPOSITANTE: RC - 10  MERCADO, CONCEPTO: RETENSION, CUENTA DE DEPOSITO: CUENTA UNICA DEL TESORO</t>
  </si>
  <si>
    <t>00099021001 DEPOSITO DE EFECTIVO, DEPOSITANTE: ERICK TANABE ARISPE - MINISTERIO DE DEPORTES, CONCEPTO: DEVOLUCIÓN FONDOS EN AVANCE PARA EL ENVIO DE MATERIAL DEPORTIVO PARA LOS JDEP NIVEL PRIM Y SEC, CUENTA DE DEPOSITO: CUENTA UNICA DEL TESORO</t>
  </si>
  <si>
    <t>00099021001 DEP.DE CHEQ.AJENOS,RET.DE CAM.,CONCEPTO: DEVOLUCIÓN DE RECURSOS PREV.3/2016 (D.A.2), 65/2016 (D.A.2) Y 1601/2016 (D.A.1),DEP.: ADEMAF - MONICA VARGAS RUIZ , PROCEDENCIA: BANCO UNION S.A., CHEQUE: 1163, FECHA DE EMISION:13/11/2017</t>
  </si>
  <si>
    <t>00523012001 DEP.DE CHEQ.AJENOS,RET.DE CAM.,CONCEPTO: VENTA DE SERVICIO ECOBOL,DEP.: BENJAMIN AQUINO , PROCEDENCIA: BANCO UNION S.A., CHEQUE: 675, FECHA DE EMISION:30/10/2017</t>
  </si>
  <si>
    <t>00523012001 DEP.DE CHEQ.AJENOS,RET.DE CAM.,CONCEPTO: VENTA DE SERVICIO ECOBOL,DEP.: BENJAMIN AQUINO , PROCEDENCIA: BANCO UNION S.A., CHEQUE: 676, FECHA DE EMISION:30/10/2017</t>
  </si>
  <si>
    <t>00099024113 DEP.DE CHEQ.AJENOS,RET.DE CAM.,CONCEPTO: MULTA CONST. TINGLADO PARA POLIFUNCIONAL U.E. GUILLERMO MOLINA II NUCLEO AYACUCHO,DEP.: MIN. DE LA PRESIDENCIA , PROCEDENCIA: BANCO UNION S.A., CHEQUE: 430, FECHA DE EMISION:26/10/2017</t>
  </si>
  <si>
    <t>00212032002 DEP.DE CHEQ.AJENOS,RET.DE CAM.,CONCEPTO: APORTES VOLUNTARIOS INRA - COCHABAMBA,DEP.: INRA - COCHABAMBA , PROCEDENCIA: BANCO UNION S.A., CHEQUE: 5790, FECHA DE EMISION:31/10/2017</t>
  </si>
  <si>
    <t>00523012001 DEP.DE CHEQ.AJENOS,RET.DE CAM.,CONCEPTO: VENTA DE SERVICIO ECOBOL,DEP.: BENJAMIN AQUINO , PROCEDENCIA: BANCO DE CREDITO DE BOLIVIA S.A., CHEQUE: 148547, FECHA DE EMISION:26/10/2017</t>
  </si>
  <si>
    <t>00660142001 DEP.DE CHEQ.AJENOS,RET.DE CAM.,CONCEPTO: CUENTAS POR COBRAR GESTION 2005, ALBERTO PINTO,DEP.: ORGANO JUDICIAL-DISTRITO PANDO , PROCEDENCIA: BANCO UNION S.A., CHEQUE: 709, FECHA DE EMISION:08/11/2017</t>
  </si>
  <si>
    <t>00290012001 DEP.DE CHEQ.AJENOS,RET.DE CAM.,CONCEPTO: DEPÓSITO A LA CUT-3987 POR CIERRE DE LA CUENTA CORRIENTE FISCAL N°1-6784371 ""SIN- PROYECTO MASI"",DEP.: SERVICIO DE IMPUESTOS NACIONALES</t>
  </si>
  <si>
    <t>00130012001 DEP.DE CHEQ.AJENOS,RET.DE CAM.,CONCEPTO: PAGO DE INTERES ORDINARIO CUOTA # 93,DEP.: COMERMIN , PROCEDENCIA: BANCO MERCANTIL SANTA CRUZ SA., CHEQUE: 7743, FECHA DE EMISION:08/11/2017</t>
  </si>
  <si>
    <t>00130012001 DEP.DE CHEQ.AJENOS,RET.DE CAM.,CONCEPTO: PAGO A CAPITAL CUOTA # 93,DEP.: COMERMIN , PROCEDENCIA: BANCO MERCANTIL SANTA CRUZ SA., CHEQUE: 7742, FECHA DE EMISION:08/11/2017</t>
  </si>
  <si>
    <t>00283012001 DEP.DE CHEQ.AJENOS,RET.DE CAM.,CONCEPTO: EXTRAVIO DE TARJETAS DE APROXIMACION Y CREDENCIALES,DEP.: ADUANA NACIONAL , PROCEDENCIA: BANCO UNION S.A., CHEQUE: 2786, FECHA DE EMISION:08/11/2017</t>
  </si>
  <si>
    <t>00283072001 DEP.DE CHEQ.AJENOS,RET.DE CAM.,CONCEPTO: DEVOLUCION DE VIATICOS GERENCIA REGIONAL POTOSI,DEP.: ADUANA NACIONAL , PROCEDENCIA: BANCO UNION S.A., CHEQUE: 2784, FECHA DE EMISION:08/11/2017</t>
  </si>
  <si>
    <t>00283014101 DEP.DE CHEQ.AJENOS,RET.DE CAM.,CONCEPTO: SOBREGIRO DE CELULARES OFICINA CENTRAL,DEP.: ADUANA NACIONAL , PROCEDENCIA: BANCO UNION S.A., CHEQUE: 2785, FECHA DE EMISION:08/11/2017</t>
  </si>
  <si>
    <t>00222018010 DEP.DE CHEQ.AJENOS,RET.DE CAM.,CONCEPTO: REVERSION C-31 2063,DEP.: INIAF - TARIJA , PROCEDENCIA: BANCO UNION S.A., CHEQUE: 2294, FECHA DE EMISION:17/10/2017</t>
  </si>
  <si>
    <t>00099021001 DEPOSITO DE EFECTIVO, DEPOSITANTE: HUGO BOZO OLIVARES, CONCEPTO: DEVOLUCION DE VIATICOS, CUENTA DE DEPOSITO: CUENTA UNICA DEL TESORO</t>
  </si>
  <si>
    <t>00099021001 DEPOSITO DE EFECTIVO, DEPOSITANTE: FRANCISCO CALLEJAS N., CONCEPTO: DEVOLUCION DE RECURSOS NO EJECUTADOS, CUENTA DE DEPOSITO: CUENTA UNICA DEL TESORO</t>
  </si>
  <si>
    <t>00234012001 DEPOSITO DE EFECTIVO, DEPOSITANTE: SERGEOMIN - FREDDY CABALLOTTY SARAVIA, CONCEPTO: DEVOLUCION AL C-31 N° 1255 ; PARTIDA N° 85100 TASAS, CUENTA DE DEPOSITO: CUENTA UNICA DEL TESORO</t>
  </si>
  <si>
    <t>00234012001 DEPOSITO DE EFECTIVO, DEPOSITANTE: SERGEOMIN - FREDDY CABALLOTTY SARAVIA, CONCEPTO: DEVOLUCION AL C-31 N° 1254; PARTIDA N° 34110 COMBUSTIBLE, LUBRICANTES Y DERIVADOS PARA CONSUMO, CUENTA DE DEPOSITO: CUENTA UNICA DEL TESORO</t>
  </si>
  <si>
    <t>00099021001 DEPOSITO DE EFECTIVO, DEPOSITANTE: VICTOR CABA TAPIA - SEPDAVI, CONCEPTO: DEVOLUCION FONDOS EN AVNACE, CUENTA DE DEPOSITO: CUENTA UNICA DEL TESORO</t>
  </si>
  <si>
    <t>00099021001 DEPOSITO DE EFECTIVO, DEPOSITANTE: JORGE VICENTE FUNES MORALES, CONCEPTO: PASAJE NO UTILIZADO, CUENTA DE DEPOSITO: CUENTA UNICA DEL TESORO</t>
  </si>
  <si>
    <t>00099021001 DEPOSITO DE EFECTIVO, DEPOSITANTE: CARLA MARIA ZAMORANO TOLA, CONCEPTO: PASAJE NO UTILIZADO, CUENTA DE DEPOSITO: CUENTA UNICA DEL TESORO</t>
  </si>
  <si>
    <t>00086058002 DEPOSITO DE EFECTIVO, DEPOSITANTE: MMAYA/UCP-PAAP-PC OSCAR CHINO CHOQUE, CONCEPTO: DEVOLUCION FONDOS EN AVANCE, CUENTA DE DEPOSITO: CUENTA UNICA DEL TESORO</t>
  </si>
  <si>
    <t>00099021001 DEPOSITO DE EFECTIVO, DEPOSITANTE: MIN. EDUCACION-NEYDA FERNANDEZ, CONCEPTO: DEVOLUCION DE RECURSOS ASIGNADOS PARA COMPRA DE REFRIGERIOS, CUENTA DE DEPOSITO: CUENTA UNICA DEL TESORO</t>
  </si>
  <si>
    <t>00099021001 DEPOSITO DE EFECTIVO, DEPOSITANTE: ANDRES TAPIA, CONCEPTO: DEVOLUCION TELEFONO, CUENTA DE DEPOSITO: CUENTA UNICA DEL TESORO</t>
  </si>
  <si>
    <t>00099021001 DEPOSITO DE EFECTIVO, DEPOSITANTE: FLORA RODRIGUEZ SIRPA, CONCEPTO: DEVOLUCION POR COBRO INDEBIDO - SENASIR, CUENTA DE DEPOSITO: CUENTA UNICA DEL TESORO</t>
  </si>
  <si>
    <t>00580012001 DEPOSITO DE EFECTIVO, DEPOSITANTE: JOSE LEONARDO SARAVIA HUANCA, CONCEPTO: DEVOLUCION DE PASAJES, CUENTA DE DEPOSITO: CUENTA UNICA DEL TESORO</t>
  </si>
  <si>
    <t>00580012001 DEPOSITO DE EFECTIVO, DEPOSITANTE: ELIZABETH ROXANA FLORES HUANCA, CONCEPTO: DEVOLUCION DE PASAJES, CUENTA DE DEPOSITO: CUENTA UNICA DEL TESORO</t>
  </si>
  <si>
    <t>00591012001 DEPOSITO DE EFECTIVO, DEPOSITANTE: SOUTH AMERICAN FRANCHISES SRL, CONCEPTO: PAGO DE CONSUMO DE AGUA POTABLE, CUENTA DE DEPOSITO: CUENTA UNICA DEL TESORO</t>
  </si>
  <si>
    <t>00086031101 DEPOSITO DE EFECTIVO, DEPOSITANTE: SERNAP - COTAPATA, CONCEPTO: POR CONCEPTO DE INGRESOS DE SERVICIOS HIGIÉNICOS DEL MES DE SEPTIEMBRE, CUENTA DE DEPOSITO: CUENTA UNICA DEL TESORO</t>
  </si>
  <si>
    <t>00086031101 DEPOSITO DE EFECTIVO, DEPOSITANTE: SERNAP - COTAPATA, CONCEPTO: POR CONCEPTO DE INGRESOS DE SERVICIOS HIGIÉNICOS DE MES OCTUBRE, CUENTA DE DEPOSITO: CUENTA UNICA DEL TESORO</t>
  </si>
  <si>
    <t>00582012003 DEPOSITO DE EFECTIVO, DEPOSITANTE: RAQUEL POMA, CONCEPTO: RECURSOS NO UTILIZADOS PREVENTIVOS, CUENTA DE DEPOSITO: CUENTA UNICA DEL TESORO</t>
  </si>
  <si>
    <t>00099021001 DEPOSITO DE EFECTIVO, DEPOSITANTE: YOLANDA LILIANA GONZALES RIOS, CONCEPTO: DEVOLUCIÓN DE HABERES MES DE AGOSTO, CUENTA DE DEPOSITO: CUENTA UNICA DEL TESORO</t>
  </si>
  <si>
    <t>00099021001 DEPOSITO DE EFECTIVO, DEPOSITANTE: YOLANDA LILIANA GONZALES RIOS, CONCEPTO: DEVOLUCIÓN DE HABERES MES SEPTIEMBRE, CUENTA DE DEPOSITO: CUENTA UNICA DEL TESORO</t>
  </si>
  <si>
    <t>00523012001 DEPOSITO DE EFECTIVO, DEPOSITANTE: ECOBOL, CONCEPTO: INGRESO - EXTRAORDINARIO, CUENTA DE DEPOSITO: CUENTA UNICA DEL TESORO</t>
  </si>
  <si>
    <t>00047011104 DEPOSITO DE EFECTIVO, DEPOSITANTE: LIC HUGO ALTAMIRANO IBARRA CI:34568267 SCZ, CONCEPTO: DEVOLUCIÓN PASAJES Y VIÁTICOS, CUENTA DE DEPOSITO: CUENTA UNICA DEL TESORO</t>
  </si>
  <si>
    <t>00099021001 DEPOSITO DE EFECTIVO, DEPOSITANTE: CONTRALORIA GENERAL DEL ESTADO, CONCEPTO: COBRO DE MULTA DE 2% JUZG. PUB. 21, CUENTA DE DEPOSITO: CUENTA UNICA DEL TESORO</t>
  </si>
  <si>
    <t>00016011101 DEPOSITO DE EFECTIVO, DEPOSITANTE: MIN EDUCACIÓN - EDIBERTO TARQUI, CONCEPTO: DEVOLUCIÓN DE FONDO, CUENTA DE DEPOSITO: CUENTA UNICA DEL TESORO</t>
  </si>
  <si>
    <t>00016011101 DEPOSITO DE EFECTIVO, DEPOSITANTE: MIN. EDUCACIÓN - EDWIN QUISBERT, CONCEPTO: DEVOLUCIÓN DE FONDO, CUENTA DE DEPOSITO: CUENTA UNICA DEL TESORO</t>
  </si>
  <si>
    <t>00020031101 DEPOSITO DE EFECTIVO, DEPOSITANTE: EJERCITO DE BOLIVIA, CONCEPTO: DEVOLUCIÓN DE GASTOS, CUENTA DE DEPOSITO: CUENTA UNICA DEL TESORO</t>
  </si>
  <si>
    <t>00234012001 DEPOSITO DE EFECTIVO, DEPOSITANTE: MARIO MARISCAL QUISPE, CONCEPTO: DEVOLUCION AL C-31 1257 PARTIDA 851 TASAS, CUENTA DE DEPOSITO: CUENTA UNICA DEL TESORO</t>
  </si>
  <si>
    <t>00099021001 DEPOSITO DE EFECTIVO, DEPOSITANTE: BOLTUR, CONCEPTO: PASAJES Y VIATICOS MMAYA, CUENTA DE DEPOSITO: CUENTA UNICA DEL TESORO</t>
  </si>
  <si>
    <t>00081011105 DEPOSITO DE EFECTIVO, DEPOSITANTE: EDDY DORIAN AYALA GOMEZ - MIN DE OBRAS PUBL, CONCEPTO: DEVOLUCIÓN DE FONDOS EN AVANCE ASIGNADOS PARA LA ADQUISICIÓN DE INSUMOS Y MATERIALES, CUENTA DE DEPOSITO: CUENTA UNICA DEL TESORO</t>
  </si>
  <si>
    <t>00591012001 DEPOSITO DE EFECTIVO, DEPOSITANTE: EFRAIN YANARICO MAMANI-ESTACION AJAYU LINEA ROJA, CONCEPTO: CANCELACION DE ENERGIA ELECTRICA, CUENTA DE DEPOSITO: CUENTA UNICA DEL TESORO</t>
  </si>
  <si>
    <t>00099021001 DEPOSITO DE EFECTIVO, DEPOSITANTE: MARIA RENE ROJAS C., CONCEPTO: DEVOLUCION SABSA, CUENTA DE DEPOSITO: CUENTA UNICA DEL TESORO</t>
  </si>
  <si>
    <t>00046024204 DEPOSITO DE EFECTIVO, DEPOSITANTE: ROSENDO VARGAS LOZA, CONCEPTO: SALDO DE FONDOS EN AVANCE SEGUN C-31 N° 3689, CUENTA DE DEPOSITO: CUENTA UNICA DEL TESORO</t>
  </si>
  <si>
    <t>00578012002 DEP.DE CHEQ.AJENOS,RET.DE CAM.,CONCEPTO: REVERSION,DEP.: BOLIVIANA DE AVIACION , PROCEDENCIA: BANCO UNION S.A., CHEQUE: 8137, FECHA DE EMISION:14/11/2017</t>
  </si>
  <si>
    <t>00290012001 DEP.DE CHEQ.AJENOS,RET.DE CAM.,CONCEPTO: DEP. POR DESCUENTO MULTAS POR ATRASOS CONSULTORES SEPTIEMBRE/2017 OFICINA CENTRAL,DEP.: SERVICIO DE IMPUESTOS NACIONALES , PROCEDENCIA: BANCO UNION S.A., CHEQUE: 4568, FECHA DE EMISION:10/11/2017</t>
  </si>
  <si>
    <t>00290012001 DEP.DE CHEQ.AJENOS,RET.DE CAM.,CONCEPTO: DEP. POR DESCUENTO A CONSULTORES DE MARZO A SEPTIEMBRE/2017 DIST MONTERO,DEP.: SERVICIO DE IMPUESTOS NACIONALES , PROCEDENCIA: BANCO UNION S.A., CHEQUE: 4570, FECHA DE EMISION:13/11/2017</t>
  </si>
  <si>
    <t>00290012001 DEP.DE CHEQ.AJENOS,RET.DE CAM.,CONCEPTO: DEP. POR DESCUENTOS A CONSULTORES POR ATRASOS JULIO Y AGOSTO/2017 DIST COCHABAMBA,DEP.: SERVICIO DE IMPUESTOS NACIONALES , PROCEDENCIA: BANCO UNION S.A., CHEQUE: 4572, FECHA DE EMISION:13/11/2017</t>
  </si>
  <si>
    <t>00290012001 DEP.DE CHEQ.AJENOS,RET.DE CAM.,CONCEPTO: DEP. POR DESCUENTO A CONSULTORES POR ATRASOS, JULIO,AGOSTO OCTUBRE Y DICIEMBRE/2016 DIST MONTERO,DEP.: SERVICIO DE IMPUESTOS NACIONALES</t>
  </si>
  <si>
    <t>00290012001 DEP.DE CHEQ.AJENOS,RET.DE CAM.,CONCEPTO: DEP. POR DESCUENTOS A CONSULTORES POR ATRASOS,LICENCIAS SEPT/2017, DISTRITAL CHUQUISACA,DEP.: SERVICIO DE IMPUESTOS NACIONALES , PROCEDENCIA: BANCO UNION S.A., CHEQUE: 4566, FECHA DE EMISION:08/11/2017</t>
  </si>
  <si>
    <t>00290012001 DEP.DE CHEQ.AJENOS,RET.DE CAM.,CONCEPTO: DEP. POR DESCUENTOS, ATRASOS DE CONSULTORES SEP/2017; GRACO LA PAZ,DEP.: SERVICIO DE IMPUESTOS NACIONALES , PROCEDENCIA: BANCO UNION S.A., CHEQUE: 4569, FECHA DE EMISION:10/11/2017</t>
  </si>
  <si>
    <t>00099021001 DEP.DE CHEQ.AJENOS,RET.DE CAM.,CONCEPTO: DEVOLUCION PASAJE AEREO DE AMAZONAS - BOLTUR,DEP.: BOLTUR , PROCEDENCIA: BANCO UNION S.A., CHEQUE: 4069, FECHA DE EMISION:13/11/2017</t>
  </si>
  <si>
    <t>00526012001 DEP.DE CHEQ.AJENOS,RET.DE CAM.,CONCEPTO: DEPOSITÓ POR LA DEV. DE VIATICOS DE FUNCIONARIOS DE BOLIVIA TV PARAREVERSIONES INF. SR. SANJINEZ,DEP.: BOLIVIA  TV , PROCEDENCIA: BANCO UNION S.A., CHEQUE: 15996, FECHA DE EMISION:10/11/2017</t>
  </si>
  <si>
    <t>00206018001 DEP.DE CHEQ.AJENOS,RET.DE CAM.,CONCEPTO: DESEMBOLSOS DEL UNFPA - PROYECTO BOL5U707,DEP.: INE , PROCEDENCIA: BANCO UNION S.A., CHEQUE: 4405, FECHA DE EMISION:13/11/2017</t>
  </si>
  <si>
    <t>00222014302 DEP.DE CHEQ.AJENOS,RET.DE CAM.,CONCEPTO: REVERSION,DEP.: UNIVERSIDAD AUTONOMA DEL BENI "JOSE BALLIVIAN" , PROCEDENCIA: BANCO NACIONAL DE BOLIVIA S.A., CHEQUE: 5313120, FECHA DE EMISION:07/11/2017</t>
  </si>
  <si>
    <t>00041011101 DEP.DE CHEQ.AJENOS,RET.DE CAM.,CONCEPTO: GACETA ELECTRONICA,DEP.: FUNDEMPRESA , PROCEDENCIA: BANCO FORTALEZA SOCIEDAD ANONIMA (BANCO FORTALEZA S.A.), CHEQUE: 106, FECHA DE EMISION</t>
  </si>
  <si>
    <t>00041011101 DEP.DE CHEQ.AJENOS,RET.DE CAM.,CONCEPTO: DERECHO DE CONCESIÓN,DEP.: FUNDEMPRESA , PROCEDENCIA: BANCO BISA S.A., CHEQUE: 8123, FECHA DE EMISION:07/11/2017</t>
  </si>
  <si>
    <t>00099021001 DEP.DE CHEQ.AJENOS,RET.DE CAM.,CONCEPTO: PREV. 1482/2017, DEP. POR DEVOLUCION SALDO DE VIATICOS Y PASAJES NO UTILIZADOS, S/G HR. 17347,DEP.: CAMARA DE DIPUTADOS , PROCEDENCIA: BANCO UNION S.A., CHEQUE: 16135, FECHA DE EMISION:03/11/2017</t>
  </si>
  <si>
    <t>00099021001 DEPOSITO DE EFECTIVO, DEPOSITANTE: ASFI-SOLIZ OMAR, CONCEPTO: DEVOLUCION TASA DE AEROPUERTO, CUENTA DE DEPOSITO: CUENTA UNICA DEL TESORO</t>
  </si>
  <si>
    <t>00099021001 DEPOSITO DE EFECTIVO, DEPOSITANTE: ASFI-CHOQUE CARLOS, CONCEPTO: DEVOLUCION TASA AEROPUERTO, CUENTA DE DEPOSITO: CUENTA UNICA DEL TESORO</t>
  </si>
  <si>
    <t>00099021001 DEPOSITO DE EFECTIVO, DEPOSITANTE: ASFI-MORALES VERONICA, CONCEPTO: DEVOLUCION TASA AEROPUERTO, CUENTA DE DEPOSITO: CUENTA UNICA DEL TESORO</t>
  </si>
  <si>
    <t>00099021001 DEPOSITO DE EFECTIVO, DEPOSITANTE: ASFI-MONZON JUAN, CONCEPTO: DEVOLUCION TASA AEROPUERTO, CUENTA DE DEPOSITO: CUENTA UNICA DEL TESORO</t>
  </si>
  <si>
    <t>00099021001 DEPOSITO DE EFECTIVO, DEPOSITANTE: ASFI-GONZALES OMAR, CONCEPTO: DEVOLUCION TASA AEROPUERTO, CUENTA DE DEPOSITO: CUENTA UNICA DEL TESORO</t>
  </si>
  <si>
    <t>00099021001 DEPOSITO DE EFECTIVO, DEPOSITANTE: ASFI-GUZMAN IVAN, CONCEPTO: DEVOLUCION FONDOS POR PASAJE TERRESTRE, CUENTA DE DEPOSITO: CUENTA UNICA DEL TESORO</t>
  </si>
  <si>
    <t>00099021001 DEPOSITO DE EFECTIVO, DEPOSITANTE: DIEGO ARMANDO CAMBEROS SALAZAR, CONCEPTO: REVERSIÓN POR CONCEPTO DE PASAJES, CUENTA DE DEPOSITO: CUENTA UNICA DEL TESORO</t>
  </si>
  <si>
    <t>00099021001 DEPOSITO DE EFECTIVO, DEPOSITANTE: GROVER ADAN TAPIA DOMINGUEZ, CONCEPTO: DEVOLUCION DE HABERES CORRESPONDIENTE AL MES DE MARZO 2011, CUENTA DE DEPOSITO: CUENTA UNICA DEL TESORO</t>
  </si>
  <si>
    <t>00099021001 DEPOSITO DE EFECTIVO, DEPOSITANTE: VIVIAN CASTRO A., CONCEPTO: DEVOLUCION DE DIFERENCIA DE PASAJES NDD 42315, CUENTA DE DEPOSITO: CUENTA UNICA DEL TESORO</t>
  </si>
  <si>
    <t>00046104203 DEPOSITO DE EFECTIVO, DEPOSITANTE: LUIS CARLOS SUAREZ MONTAÑO, CONCEPTO: REVERSION, CUENTA DE DEPOSITO: CUENTA UNICA DEL TESORO</t>
  </si>
  <si>
    <t>00099021001 DEPOSITO DE EFECTIVO, DEPOSITANTE: RICARDO IGNACIO HUERTA SAAVEDRA, CONCEPTO: DEVOLUCION MONTO "100 BECAS", CUENTA DE DEPOSITO: CUENTA UNICA DEL TESORO</t>
  </si>
  <si>
    <t>00132079201 DEPOSITO DE EFECTIVO, DEPOSITANTE: JOAQUIN GONZALES, CONCEPTO: DEVOLUCION REFRIGERIO JUNIO-JULIO, CUENTA DE DEPOSITO: CUENTA UNICA DEL TESORO</t>
  </si>
  <si>
    <t>00099021001 DEPOSITO DE EFECTIVO, DEPOSITANTE: ERICK KARNINCIC FIGUEREDO, CONCEPTO: REVERSION PASAJES PREV. N° 2862/17 DE CARGO DE CUENTA, CUENTA DE DEPOSITO: CUENTA UNICA DEL TESORO</t>
  </si>
  <si>
    <t>00047081102 DEPOSITO DE EFECTIVO, DEPOSITANTE: ROLANDO MARQUINA VARGAS-CI 5239150, CONCEPTO: DEVOLUCION DE CTAS POR COBRAR LIDIVECO-CBBA, CUENTA DE DEPOSITO: CUENTA UNICA DEL TESORO</t>
  </si>
  <si>
    <t>00047081101 DEPOSITO DE EFECTIVO, DEPOSITANTE: ELIAS RONALD VILLALBA CAMACHO, CONCEPTO: REVERSION DE SUELDO MES OCTUBRE 2017, CUENTA DE DEPOSITO: CUENTA UNICA DEL TESORO</t>
  </si>
  <si>
    <t>00046058003 DEPOSITO DE EFECTIVO, DEPOSITANTE: JHONNY ALANOCA ALVAREZ, CONCEPTO: DEVOLUCION SALDO, CUENTA DE DEPOSITO: CUENTA UNICA DEL TESORO</t>
  </si>
  <si>
    <t>00086031106 DEPOSITO DE EFECTIVO, DEPOSITANTE: ANTONIO PEREIRA, CONCEPTO: DEP POR REVERSION DE FONDOS NO UTILIZADOS, CUENTA DE DEPOSITO: CUENTA UNICA DEL TESORO</t>
  </si>
  <si>
    <t>00099021001 DEPOSITO DE EFECTIVO, DEPOSITANTE: AUTORIDAD DE FISCALIZACION DEL JUEGO, CONCEPTO: DEVOLUCION DE REFRIGERIO MES DE SEPTIEMBRE 2017, CUENTA DE DEPOSITO: CUENTA UNICA DEL TESORO</t>
  </si>
  <si>
    <t>00099021001 DEPOSITO DE EFECTIVO, DEPOSITANTE: AUTORIDAD DE FISCALIZACION DEL JUEGO, CONCEPTO: DEVOLUCION DE REFRIGERIOS MES DE AGOSTO 2017, CUENTA DE DEPOSITO: CUENTA UNICA DEL TESORO</t>
  </si>
  <si>
    <t>00099021001 DEPOSITO DE EFECTIVO, DEPOSITANTE: AUTORIDAD DE FISCALIZACION DEL JUEGO, CONCEPTO: DEVOLUCION DE REFRIGERIOS MES DE JULIO 2017, CUENTA DE DEPOSITO: CUENTA UNICA DEL TESORO</t>
  </si>
  <si>
    <t>00099021001 DEPOSITO DE EFECTIVO, DEPOSITANTE: MIN DE EDUCACION-LUIS ALBERTO MARAÑON CONDORI, CONCEPTO: DEVOLUCION DE PAGO DE ALQUILER DE BUSES, CUENTA DE DEPOSITO: CUENTA UNICA DEL TESORO</t>
  </si>
  <si>
    <t>00099021001 DEPOSITO DE EFECTIVO, DEPOSITANTE: EDSON RAMIRO POLO CRUZ-MINISTERIO DE DEPORTES, CONCEPTO: DEVOL DE VIATICO DE FECHA 05-NOVIEMBRE-2017 DE LA CARRERA PEDESTRE 10K TRINIDAD-BENI, CUENTA DE DEPOSITO: CUENTA UNICA DEL TESORO</t>
  </si>
  <si>
    <t>00099021001 DEPOSITO DE EFECTIVO, DEPOSITANTE: MARIA LIZETH LISIDRO RAMOS-MINISTERIO DE DEPORTES, CONCEPTO: DEVOL DE VIATICO DE FECHA 05-NOVIEMBRE-2017 DE LA CARRERA PEDESTRE 10K TRINIDAD-BENI, CUENTA DE DEPOSITO: CUENTA UNICA DEL TESORO</t>
  </si>
  <si>
    <t>00046104203 DEPOSITO DE EFECTIVO, DEPOSITANTE: NICODEM AQUINO CALDERON, CONCEPTO: REVERSION DE FONDOS NO UTILIZADOS, CUENTA DE DEPOSITO: CUENTA UNICA DEL TESORO</t>
  </si>
  <si>
    <t>00526012001 DEPOSITO DE EFECTIVO, DEPOSITANTE: BOLIVIA TV - JESIKA NILDA VILLCA JIMENEZ, CONCEPTO: DEVOLUCION DE PASAJES, CUENTA DE DEPOSITO: CUENTA UNICA DEL TESORO</t>
  </si>
  <si>
    <t>00086031101 DEP.DE CHEQ.AJENOS,RET.DE CAM.,CONCEPTO: DEP POR MULTA,DEP.: SERNAP-PILON LAJAS , PROCEDENCIA: BANCO UNION S.A., CHEQUE: 1029, FECHA DE EMISION:27/10/2017</t>
  </si>
  <si>
    <t>00086031101 DEP.DE CHEQ.AJENOS,RET.DE CAM.,CONCEPTO: DEP POR MULTAS,DEP.: SERNAP-IÑAO , PROCEDENCIA: BANCO UNION S.A., CHEQUE: 755, FECHA DE EMISION:31/10/2017</t>
  </si>
  <si>
    <t>00086038003 DEP.DE CHEQ.AJENOS,RET.DE CAM.,CONCEPTO: DEP POR REVERSION DE FONDOS NO UTILIZADOS,DEP.: SERNAP - OTUQUIS , PROCEDENCIA: BANCO UNION S.A., CHEQUE: 806, FECHA DE EMISION:03/11/2017</t>
  </si>
  <si>
    <t>00086038003 DEP.DE CHEQ.AJENOS,RET.DE CAM.,CONCEPTO: DEP POR REVERSION DE FONDOS NO UTILIZADOS,DEP.: SERNAP- TORO TORO , PROCEDENCIA: BANCO UNION S.A., CHEQUE: 824, FECHA DE EMISION:25/10/2017</t>
  </si>
  <si>
    <t>00086031101 DEP.DE CHEQ.AJENOS,RET.DE CAM.,CONCEPTO: DEP POR REVERSION DE FONDOS NO UTILIZADOS,DEP.: SERNAP-PALMAR , PROCEDENCIA: BANCO UNION S.A., CHEQUE: 950, FECHA DE EMISION:10/11/2017</t>
  </si>
  <si>
    <t>00099024113 DEP.DE CHEQ.AJENOS,RET.DE CAM.,CONCEPTO: EJECUCION DE BOLETA DE GARANTIA FINANCIADOS POR LA UPRE PROY CONST PUENTE VEHICULAR CHAQUETY,DEP.: GOBIERNO AUTONOMO MUNICIPAL DE LA ASUNTA</t>
  </si>
  <si>
    <t>00099024113 DEP.DE CHEQ.AJENOS,RET.DE CAM.,CONCEPTO: EJECUCION DE BOLETA DE GARANTIA FINANCIADOS POR LA UPRE PROY CONST PUENTE VEHICULAR TOQUIBOMBO,DEP.: GOBIERNO AUTONOMO MUNICIPAL DE LA ASUNTA</t>
  </si>
  <si>
    <t>00523012001 DEP.DE CHEQ.AJENOS,RET.DE CAM.,CONCEPTO: PAGO POR SERVICIOS PRESTADOS,DEP.: ECOBOL , PROCEDENCIA: BANCO NACIONAL DE BOLIVIA S.A., CHEQUE: 938866, FECHA DE EMISION:27/10/2017</t>
  </si>
  <si>
    <t>00660012006 DEP.DE CHEQ.AJENOS,RET.DE CAM.,CONCEPTO: DEVOLUCIÓN DE PASAJES AEREOS 2015 JOSE LENZ,DEP.: ORGANO JUDICIAL - DISTRITO TARIJA , PROCEDENCIA: BANCO UNION S.A., CHEQUE: 2067, FECHA DE EMISION:10/11/2017</t>
  </si>
  <si>
    <t>00035031101 DEP.DE CHEQ.AJENOS,RET.DE CAM.,CONCEPTO: ARRIENDO STANDS MINISTERIO DE DESARROLLO PRODUCTIVO EN FERIA LA PAZ EXPONE 2017,DEP.: MEFP-UCPP , PROCEDENCIA: BANCO UNION S.A., CHEQUE: 1118, FECHA DE EMISION:13/11/2017</t>
  </si>
  <si>
    <t>00035031101 DEP.DE CHEQ.AJENOS,RET.DE CAM.,CONCEPTO: ARRIENDO ESPACIO EN PARQUEO DEL CAMPO FERIAL DURANTE LA FIPAZ 2017,DEP.: MEFP-UCPP , PROCEDENCIA: BANCO UNION S.A., CHEQUE: 1119, FECHA DE EMISION:13/11/2017</t>
  </si>
  <si>
    <t>00035031101 DEP.DE CHEQ.AJENOS,RET.DE CAM.,CONCEPTO: ARRIENDO ESPACIOS EN PARQUEO DEL CAMPO FERIAL DURANTE LA FIPAZ 2017,DEP.: MEFP-UCPP , PROCEDENCIA: BANCO UNION S.A., CHEQUE: 1120, FECHA DE EMISION:13/11/2017</t>
  </si>
  <si>
    <t>00035031101 DEP.DE CHEQ.AJENOS,RET.DE CAM.,CONCEPTO: ARRIENDO STANDS FESTIVAL DE VINOS, SINGANIS Y SABORES 2017,DEP.: MEFP-UCPP , PROCEDENCIA: BANCO UNION S.A., CHEQUE: 1121, FECHA DE EMISION:13/11/2017</t>
  </si>
  <si>
    <t>00035031101 DEP.DE CHEQ.AJENOS,RET.DE CAM.,CONCEPTO: ARRIENDO SERVICIO DE INTERNET EN FIPAZ 2017,DEP.: MEFP-UCPP , PROCEDENCIA: BANCO UNION S.A., CHEQUE: 1122, FECHA DE EMISION:13/11/2017</t>
  </si>
  <si>
    <t>00035031101 DEP.DE CHEQ.AJENOS,RET.DE CAM.,CONCEPTO: ARRIENDO PANTALLA LED A ENTEL EN CAMPO FERIAL,DEP.: MEFP-UCPP , PROCEDENCIA: BANCO UNION S.A., CHEQUE: 1123, FECHA DE EMISION:13/11/2017</t>
  </si>
  <si>
    <t>00035031101 DEP.DE CHEQ.AJENOS,RET.DE CAM.,CONCEPTO: ARRIENDO SALAS DE EXPOSICION A FIPAZ 2017. PAGO DEL SALDO,DEP.: MEFP-UCPP , PROCEDENCIA: BANCO UNION S.A., CHEQUE: 1124, FECHA DE EMISION:13/11/2017</t>
  </si>
  <si>
    <t>00035031101 DEP.DE CHEQ.AJENOS,RET.DE CAM.,CONCEPTO: INGRESO PROVENIENTE DE LA FERIA DE EDUCACION SUPERIOR 2017,DEP.: MEFP-UCPP , PROCEDENCIA: BANCO UNION S.A., CHEQUE: 1125, FECHA DE EMISION:13/11/2017</t>
  </si>
  <si>
    <t>00099021001 DEPOSITO DE EFECTIVO, DEPOSITANTE: JUAN CARLOS QUISPE LAYME, CONCEPTO: DEVOLUCION DE SALDO DE FONDOS EN AVANCE, CUENTA DE DEPOSITO: CUENTA UNICA DEL TESORO</t>
  </si>
  <si>
    <t>00016011101 DEPOSITO DE EFECTIVO, DEPOSITANTE: LUZ KAREN MENESES CHIRINOS - MIN DE EDUCACIÓN, CONCEPTO: DEVOLUCIÓN UN DÍA DE VIÁTICO, CUENTA DE DEPOSITO: CUENTA UNICA DEL TESORO</t>
  </si>
  <si>
    <t>00099021001 DEPOSITO DE EFECTIVO, DEPOSITANTE: RC-7 CHICHAS, CONCEPTO: RETENCIÓN DE IMPUESTOS POR CONCEPTO DE ALIMENTACIÓN PARA ANIMALES, CUENTA DE DEPOSITO: CUENTA UNICA DEL TESORO</t>
  </si>
  <si>
    <t>00099021001 DEPOSITO DE EFECTIVO, DEPOSITANTE: GROVER REYNALDO FLORES VILLCA, CONCEPTO: DEVOLUCION MONTO "100 BECAS", CUENTA DE DEPOSITO: CUENTA UNICA DEL TESORO</t>
  </si>
  <si>
    <t>00099021001 DEPOSITO DE EFECTIVO, DEPOSITANTE: ADOLFO MOLLO ALONZO CI. 2774292 OR, CONCEPTO: REVERSION HABERES OCTUBRE A DICIEMBRE 2010 POLICIA BOLIVIANA, CUENTA DE DEPOSITO: CUENTA UNICA DEL TESORO</t>
  </si>
  <si>
    <t>00099021001 DEPOSITO DE EFECTIVO, DEPOSITANTE: ADOLFO MOLLO ALONZO CI. 2774292 OR, CONCEPTO: REVERSION DE HABERES ENERO A OCTUBRE 2011 POLICIA BOLIVIANA, CUENTA DE DEPOSITO: CUENTA UNICA DEL TESORO</t>
  </si>
  <si>
    <t>00099021001 DEPOSITO DE EFECTIVO, DEPOSITANTE: ADOLFO MOLLO ALONZO CI. 2774292 OR, CONCEPTO: REVERSION AGUINALDOS 2010 (DUODECIMAS) POLICIA BOLIVIANA, CUENTA DE DEPOSITO: CUENTA UNICA DEL TESORO</t>
  </si>
  <si>
    <t>00099021001 DEPOSITO DE EFECTIVO, DEPOSITANTE: ADOLFO MOLLO ALONZO CI. 2774292 OR, CONCEPTO: REVERSION DE AGUINALDOS 2011 (DUODECIMAS) POLICIA BOLIVIANA, CUENTA DE DEPOSITO: CUENTA UNICA DEL TESORO</t>
  </si>
  <si>
    <t>00234012001 DEPOSITO DE EFECTIVO, DEPOSITANTE: MARIO MARISCAL QUISPE, CONCEPTO: DEVOLUCION AL C-31 1256 PARTIDA 34110 COMBUSTIBLE, CUENTA DE DEPOSITO: CUENTA UNICA DEL TESORO</t>
  </si>
  <si>
    <t>00086031106 DEPOSITO DE EFECTIVO, DEPOSITANTE: NOEL A. DURAN LAURA, CONCEPTO: DEP. POR REVERSION DE FONDOS NO UTILIZADOS: NOEL A. DURAN LAURA, CUENTA DE DEPOSITO: CUENTA UNICA DEL TESORO</t>
  </si>
  <si>
    <t>00283012002 DEPOSITO DE EFECTIVO, DEPOSITANTE: FRANZ PEDRO ROZICH BRAVO, CONCEPTO: DEVOLUCION DE VIATICOS, CUENTA DE DEPOSITO: CUENTA UNICA DEL TESORO</t>
  </si>
  <si>
    <t>00099021001 DEPOSITO DE EFECTIVO, DEPOSITANTE: LUIS ADOLFO HERRERA BLANCO, CONCEPTO: REVERSION SOAT, CUENTA DE DEPOSITO: CUENTA UNICA DEL TESORO</t>
  </si>
  <si>
    <t>00373024102 DEPOSITO DE EFECTIVO, DEPOSITANTE: JAIME MOLLO CHAVEZ, CONCEPTO: DEVOLUCION DE FONDO EN AVACNCE, CUENTA DE DEPOSITO: CUENTA UNICA DEL TESORO</t>
  </si>
  <si>
    <t>00513012003 DEPOSITO DE EFECTIVO, DEPOSITANTE: DELFIN RAMOS, CONCEPTO: DEVOLUCION DE HABERES Y.P.F.B., CUENTA DE DEPOSITO: CUENTA UNICA DEL TESORO</t>
  </si>
  <si>
    <t>00070011102 DEPOSITO DE EFECTIVO, DEPOSITANTE: CLAUDIA BALDIVIESO, CONCEPTO: SALDO DEL PAGO REALIZADO POR ALQUILER DE SILLAS Y MESAS PARA LA EXPOFENCOOP, CUENTA DE DEPOSITO: CUENTA UNICA DEL TESORO</t>
  </si>
  <si>
    <t>00099021001 DEPOSITO DE EFECTIVO, DEPOSITANTE: NELSON NERY PATIÑO COSSIO, CONCEPTO: DEVOLUCION PAGO DE HABERES GESTION 2010, CUENTA DE DEPOSITO: CUENTA UNICA DEL TESORO</t>
  </si>
  <si>
    <t>00099021001 DEPOSITO DE EFECTIVO, DEPOSITANTE: LUDY GARNICA OSORIO, CONCEPTO: PAGO POR 8 HORAS NO TRABAJADAS EN EL MES DE FEBRERO 2017, CUENTA DE DEPOSITO: CUENTA UNICA DEL TESORO</t>
  </si>
  <si>
    <t>00099021001 DEPOSITO DE EFECTIVO, DEPOSITANTE: ASFI-SANDSTEIN MARCELO, CONCEPTO: DEVOLUCION FONDOS POR PASAJE TERRESTRE, CUENTA DE DEPOSITO: CUENTA UNICA DEL TESORO</t>
  </si>
  <si>
    <t>00099021001 DEPOSITO DE EFECTIVO, DEPOSITANTE: MARIA JESUS HOYOS CASTRO, CONCEPTO: COBRO INDEBIDO POR NUEVAS NUPCIAS, CUENTA DE DEPOSITO: CUENTA UNICA DEL TESORO</t>
  </si>
  <si>
    <t>00016011101 DEPOSITO DE EFECTIVO, DEPOSITANTE: ROSARIO POMA Q., CONCEPTO: DEVOLUCION DE SALDOS, CUENTA DE DEPOSITO: CUENTA UNICA DEL TESORO</t>
  </si>
  <si>
    <t>00016011101 DEPOSITO DE EFECTIVO, DEPOSITANTE: MELINA CASTRO VILLALPANDO, CONCEPTO: DEVOLUCION DE SALDOS, CUENTA DE DEPOSITO: CUENTA UNICA DEL TESORO</t>
  </si>
  <si>
    <t>00046034201 DEPOSITO DE EFECTIVO, DEPOSITANTE: MS - INLASA, CONCEPTO: DEV.SALDO DE COMPRA DE REFRIGERIO PARA "JORNADAS CIENTIFICAS 109 ANIVERSARIO INLASA", CUENTA DE DEPOSITO: CUENTA UNICA DEL TESORO</t>
  </si>
  <si>
    <t>00526012001 DEPOSITO DE EFECTIVO, DEPOSITANTE: LETICIA CATUMO GARCIA, CONCEPTO: DEVOLUCION DE VIATICOS, CUENTA DE DEPOSITO: CUENTA UNICA DEL TESORO</t>
  </si>
  <si>
    <t>00234012001 DEPOSITO DE EFECTIVO, DEPOSITANTE: RENE RAMOS COLQUE, CONCEPTO: DEVOLUCION AL C-31 N° 1332; PARTIDA N° 347 MINERALES, CUENTA DE DEPOSITO: CUENTA UNICA DEL TESORO</t>
  </si>
  <si>
    <t>00234012001 DEPOSITO DE EFECTIVO, DEPOSITANTE: RENE RAMOS COLQUE, CONCEPTO: DEVOLUCION AL C31 N° 1332 PARTIDA N° 346 PRODUCTOS METALICOS, CUENTA DE DEPOSITO: CUENTA UNICA DEL TESORO</t>
  </si>
  <si>
    <t>00234014201 DEPOSITO DE EFECTIVO, DEPOSITANTE: SERGIO ERNESTO FERNANDEZ GUACHALLA, CONCEPTO: DEVOLUCION AL C-31 N° 1326 PARTIDA 22210 VIATICOS POR VIAJES AL INTERIOR DEL PAIS, CUENTA DE DEPOSITO: CUENTA UNICA DEL TESORO</t>
  </si>
  <si>
    <t>00099021001 DEPOSITO DE EFECTIVO, DEPOSITANTE: VICENTE MONTECINOS DIAZ, CONCEPTO: DEVOLUCION PASAJES, CUENTA DE DEPOSITO: CUENTA UNICA DEL TESORO</t>
  </si>
  <si>
    <t>00099021001 DEPOSITO DE EFECTIVO, DEPOSITANTE: HERNAN SOLIZ LOZA, CONCEPTO: DEVOLUCION SALDO DE CARGO A CUENTA, CUENTA DE DEPOSITO: CUENTA UNICA DEL TESORO</t>
  </si>
  <si>
    <t>00290012001 DEPOSITO DE EFECTIVO, DEPOSITANTE: PEDRO ALEX MONTAÑO TINTA, CONCEPTO: DEVOLUCION DE PASAJE DE VUELO DE LA LINEA BOA POR ATRASO, CUENTA DE DEPOSITO: CUENTA UNICA DEL TESORO</t>
  </si>
  <si>
    <t>00290012001 DEPOSITO DE EFECTIVO, DEPOSITANTE: RENE A. PRADO ROSPIGLIOSI, CONCEPTO: DEVOLUCION DE PASE A BORDO, CUENTA DE DEPOSITO: CUENTA UNICA DEL TESORO</t>
  </si>
  <si>
    <t>00099021001 DEPOSITO DE EFECTIVO, DEPOSITANTE: NOEMI DIAZ TABORGA, CONCEPTO: DEVOLUCION DE 1 DIA DE VIATICO Y 1 DIA DE GASTO DE REPRESENTACION, CUENTA DE DEPOSITO: CUENTA UNICA DEL TESORO</t>
  </si>
  <si>
    <t>00020011103 DEPOSITO DE EFECTIVO, DEPOSITANTE: MARIO ANTONIO CHIPANA QUISPE, CONCEPTO: REVERSION DE PASAJES 6635, CUENTA DE DEPOSITO: CUENTA UNICA DEL TESORO</t>
  </si>
  <si>
    <t>00020011103 DEPOSITO DE EFECTIVO, DEPOSITANTE: JAIME AUGUSTO ESCALANTE CASAS, CONCEPTO: REVERSION DE PASAJES  6632, CUENTA DE DEPOSITO: CUENTA UNICA DEL TESORO</t>
  </si>
  <si>
    <t>00099021001 DEPOSITO DE EFECTIVO, DEPOSITANTE: FREDDY CHOQUE HUANCA, CONCEPTO: POR CONCEPTO DE REFRIGERIO PGE 2018, CUENTA DE DEPOSITO: CUENTA UNICA DEL TESORO</t>
  </si>
  <si>
    <t>00047011110 DEPOSITO DE EFECTIVO, DEPOSITANTE: PATRICIA GUZMAN FERRUFINO, CONCEPTO: DEVOLUCION DE FONDO EN AVANCE POR CONCEPTO DE CONTRATO NOTARIO DE FE PUBLICA Y PAGO PEAJE, CUENTA DE DEPOSITO: CUENTA UNICA DEL TESORO</t>
  </si>
  <si>
    <t>00212082001 DEPOSITO DE EFECTIVO, DEPOSITANTE: INRA-LA PAZ JORGE CARLOS VELASCO ESPRELLA, CONCEPTO: DEVOLUCION GASTOS OPERATIVOS C-31 N° 1082, CUENTA DE DEPOSITO: CUENTA UNICA DEL TESORO</t>
  </si>
  <si>
    <t>00099021001 DEPOSITO DE EFECTIVO, DEPOSITANTE: MARCO ANTONIO GÓMEZ VACA, CONCEPTO: REVERSION SOCORRO Y OTROS PREV. 6215,1 / 17 N° CARGO DE CUENTA, CUENTA DE DEPOSITO: CUENTA UNICA DEL TESORO</t>
  </si>
  <si>
    <t>00099024113 DEP.DE CHEQ.AJENOS,RET.DE CAM.,CONCEPTO: MULTA PROY. CONST. SEDE SINDICAL CONFEDERACION GENERAL DE TRABAJADORES FABRILES DE BOLIVIA LA PAZ,DEP.: MIN. DE LA PRESIDENCIA , PROCEDENCIA: BANCO UNION S.A., CHEQUE: 451, FECHA DE EMISION:13/11/2017</t>
  </si>
  <si>
    <t>00253014103 DEP.DE CHEQ.AJENOS,RET.DE CAM.,CONCEPTO: TRANSF. DE RECURSOS GAM ZUDAÑEZ PROY CONSTRUCCION SISTEMA DE RIEGO ZUDAÑEZ - PRESA PITULILLO PROAR,DEP.: GAM ZUDAÑEZ , PROCEDENCIA: BANCO UNION S.A., CHEQUE: 1142, FECHA DE EMISION:16/11/2017</t>
  </si>
  <si>
    <t>00253014103 DEP.DE CHEQ.AJENOS,RET.DE CAM.,CONCEPTO: TRANFERENCIA RECURSOS DE GAM POJO PROY CONSTRUCCION DE RIEGO CHHOQO POJO PROAR,DEP.: GAM POJO , PROCEDENCIA: BANCO UNION S.A., CHEQUE: 1143, FECHA DE EMISION:16/11/2017</t>
  </si>
  <si>
    <t>00253014103 DEP.DE CHEQ.AJENOS,RET.DE CAM.,CONCEPTO: TRANSFERENCIA DE RECURSOS DE LA GAM POJO PROY CONSTRUCCION SISTEMA DE RIEGO CHHOQO LAGUNA POJO PROAR,DEP.: GAM POJO , PROCEDENCIA: BANCO UNION S.A., CHEQUE: 1144, FECHA DE EMISION:16/11/2017</t>
  </si>
  <si>
    <t>00253014207 DEP.DE CHEQ.AJENOS,RET.DE CAM.,CONCEPTO: TRANSFERENCIA DE RECURSOS DE LA GAM POJO PROY CONSTRUCCION SISTEMA DE RIEGO CHHOQO LAGUNA POJO PROAR,DEP.: GAM POJO , PROCEDENCIA: BANCO UNION S.A., CHEQUE: 1145, FECHA DE EMISION:16/11/2017</t>
  </si>
  <si>
    <t>00523012001 DEP.DE CHEQ.AJENOS,RET.DE CAM.,CONCEPTO: PAGO POR SERVICIOS PRESTADOS,DEP.: ECOBOL , PROCEDENCIA: BANCO NACIONAL DE BOLIVIA S.A., CHEQUE: 6438287, FECHA DE EMISION:30/10/2017</t>
  </si>
  <si>
    <t>00523012001 DEP.DE CHEQ.AJENOS,RET.DE CAM.,CONCEPTO: PAGO POR SERVICIOS PRESTADOS,DEP.: ECOBOL , PROCEDENCIA: BANCO NACIONAL DE BOLIVIA S.A., CHEQUE: 6438286, FECHA DE EMISION:30/10/2017</t>
  </si>
  <si>
    <t>00523012001 DEP.DE CHEQ.AJENOS,RET.DE CAM.,CONCEPTO: PAGO POR SERVICIOS PRESTADOS,DEP.: ECOBOL , PROCEDENCIA: BANCO NACIONAL DE BOLIVIA S.A., CHEQUE: 6438285, FECHA DE EMISION:30/10/2017</t>
  </si>
  <si>
    <t>00523012001 DEP.DE CHEQ.AJENOS,RET.DE CAM.,CONCEPTO: PAGO POR SERVICIOS PRESTADOS,DEP.: ECOBOL , PROCEDENCIA: BANCO NACIONAL DE BOLIVIA S.A., CHEQUE: 6438292, FECHA DE EMISION:30/10/2017</t>
  </si>
  <si>
    <t>00523012001 DEP.DE CHEQ.AJENOS,RET.DE CAM.,CONCEPTO: PAGO POR SERVICIOS PRESTADOS,DEP.: ECOBOL , PROCEDENCIA: BANCO NACIONAL DE BOLIVIA S.A., CHEQUE: 921281, FECHA DE EMISION:26/10/2017</t>
  </si>
  <si>
    <t>00523012001 DEP.DE CHEQ.AJENOS,RET.DE CAM.,CONCEPTO: PAGO POR SERVICIOS PRESTADOS,DEP.: ECOBOL , PROCEDENCIA: BANCO NACIONAL DE BOLIVIA S.A., CHEQUE: 921279, FECHA DE EMISION:25/10/2017</t>
  </si>
  <si>
    <t>00587012005 DEP.DE CHEQ.AJENOS,RET.DE CAM.,CONCEPTO: DEVOLUCION DE FONDOS,DEP.: OSWALDO TEJERINA , PROCEDENCIA: BANCO UNION S.A., CHEQUE: 1058, FECHA DE EMISION:26/10/2017</t>
  </si>
  <si>
    <t>00587012006 DEP.DE CHEQ.AJENOS,RET.DE CAM.,CONCEPTO: DEVOLUCION DE FONDOS,DEP.: OSWALDO TEJERINA , PROCEDENCIA: BANCO UNION S.A., CHEQUE: 1055, FECHA DE EMISION:26/10/2017</t>
  </si>
  <si>
    <t>00587012009 DEP.DE CHEQ.AJENOS,RET.DE CAM.,CONCEPTO: DEVOLUCION DE FONDOS,DEP.: BISMARCK CHINO , PROCEDENCIA: BANCO UNION S.A., CHEQUE: 1062, FECHA DE EMISION:10/11/2017</t>
  </si>
  <si>
    <t>00587012009 DEP.DE CHEQ.AJENOS,RET.DE CAM.,CONCEPTO: DEVOLUCION DE FONDOS,DEP.: RENE SURCO , PROCEDENCIA: BANCO UNION S.A., CHEQUE: 1063, FECHA DE EMISION:10/11/2017</t>
  </si>
  <si>
    <t>00587012009 DEP.DE CHEQ.AJENOS,RET.DE CAM.,CONCEPTO: DEVOLUCION DE FONDOS,DEP.: BISMARCK CHINO , PROCEDENCIA: BANCO UNION S.A., CHEQUE: 1059, FECHA DE EMISION:10/11/2017</t>
  </si>
  <si>
    <t>00587012009 DEP.DE CHEQ.AJENOS,RET.DE CAM.,CONCEPTO: DEVOLUCION DE FONDOS,DEP.: BISMARCK CHINO , PROCEDENCIA: BANCO UNION S.A., CHEQUE: 1064, FECHA DE EMISION:10/11/2017</t>
  </si>
  <si>
    <t>00587012009 DEP.DE CHEQ.AJENOS,RET.DE CAM.,CONCEPTO: DEVOLUCION DE FONDOS,DEP.: BISMARCK CHINO , PROCEDENCIA: BANCO UNION S.A., CHEQUE: 1061, FECHA DE EMISION:10/11/2017</t>
  </si>
  <si>
    <t>00587012009 DEP.DE CHEQ.AJENOS,RET.DE CAM.,CONCEPTO: DEVOLUCION DE FONDOS,DEP.: BISMARCK CHINO , PROCEDENCIA: BANCO UNION S.A., CHEQUE: 1060, FECHA DE EMISION:10/11/2017</t>
  </si>
  <si>
    <t>00099021001 DEP.DE CHEQ.AJENOS,RET.DE CAM.,CONCEPTO: PAGO INCAPACIDADES TEMPORALES (REEMBOLSO) MINISTERIO DE ECONOMIA Y FINANZAS PUBLICAS,DEP.: CAJA NACIONAL DE SALUD , PROCEDENCIA: BANCO UNION S.A., CHEQUE: 13988, FECHA DE EMISION:17/11/2017</t>
  </si>
  <si>
    <t>00099021001 DEP.DE CHEQ.AJENOS,RET.DE CAM.,CONCEPTO: PAGO INCAPACIDADES TEMPORALES (REEMBOLSO) MINISTERIO DE ECONOMIA Y FINANZAS PUBLICAS,DEP.: CAJA NACIONAL DE SALUD , PROCEDENCIA: BANCO UNION S.A., CHEQUE: 14274, FECHA DE EMISION:17/11/2017</t>
  </si>
  <si>
    <t>00290012001 DEP.DE CHEQ.AJENOS,RET.DE CAM.,CONCEPTO: PARA SER REGISTRADO RESULTADOS DE GESTIONES ANTERIORES REP DOBLE COMISIONES BANCARIAS 2011 PROY MASI,DEP.: SERVICIO DE IMPUESTOS NACIONALES</t>
  </si>
  <si>
    <t>00523012001 DEP.DE CHEQ.AJENOS,RET.DE CAM.,CONCEPTO: VENTA DE SERVICIOS ECOBOL,DEP.: ECOBOL , PROCEDENCIA: BANCO BISA S.A., CHEQUE: 7150, FECHA DE EMISION:06/11/2017</t>
  </si>
  <si>
    <t>00574012002 DEP.DE CHEQ.AJENOS,RET.DE CAM.,CONCEPTO: DEVOLUCIÓN DE FONDOS,DEP.: LACTEOSBOL , PROCEDENCIA: BANCO UNION S.A., CHEQUE: 4619, FECHA DE EMISION:13/11/2017</t>
  </si>
  <si>
    <t>00574012002 DEP.DE CHEQ.AJENOS,RET.DE CAM.,CONCEPTO: DEVOLUCIÓN DE FONDOS - ANGEL AUSBERTO CAYO,DEP.: LACTEOSBOL , PROCEDENCIA: BANCO UNION S.A., CHEQUE: 4621, FECHA DE EMISION:15/11/2017</t>
  </si>
  <si>
    <t>00574012002 DEP.DE CHEQ.AJENOS,RET.DE CAM.,CONCEPTO: DEVOLUCIÓN DE FONDOS - ESTACIÓN DE SERVICIO ALEX,DEP.: LACTEOSBOL , PROCEDENCIA: BANCO UNION S.A., CHEQUE: 4622, FECHA DE EMISION:15/11/2017</t>
  </si>
  <si>
    <t>00099024113 DEP.DE CHEQ.AJENOS,RET.DE CAM.,CONCEPTO: MULTA PROY.CONSTRUCCION COLISEO TUPAC KATARI EVO MORALES AYMA DE COMUNIDAD DE TOTORA PAMPA,DEP.: MINISTERIO DE LA PRESIDENCIA - UPRE</t>
  </si>
  <si>
    <t>00224012002 DEP.DE CHEQ.AJENOS,RET.DE CAM.,CONCEPTO: TRANSFERENCIA DE RECURSOS PARA REALIZAR PAGOS VIA SIGEP,DEP.: INSUMOS BOLIVIA , PROCEDENCIA: BANCO UNION S.A., CHEQUE: 2160, FECHA DE EMISION:17/11/2017</t>
  </si>
  <si>
    <t>00224012002 DEP.DE CHEQ.AJENOS,RET.DE CAM.,CONCEPTO: TRANSFERENCIA DE RECURSOS PARA REALIZAR PAGOS VIA SIGEP,DEP.: INSUMOS BOLIVIA , PROCEDENCIA: BANCO UNION S.A., CHEQUE: 3295, FECHA DE EMISION:17/11/2017</t>
  </si>
  <si>
    <t>00041048004 DEP.DE CHEQ.AJENOS,RET.DE CAM.,CONCEPTO: DEP. PRIMER DESEMBOLSO P1-17-LP-51,DEP.: FUNDESNAP , PROCEDENCIA: BANCO BISA S.A., CHEQUE: 12, FECHA DE EMISION:16/11/2017</t>
  </si>
  <si>
    <t>00660012005 DEP.DE CHEQ.AJENOS,RET.DE CAM.,CONCEPTO: DEPÖSITO POR IMPUESTOS MELVY ZABALAGA,DEP.: ORGANO JUDICIAL - DAF NACIONAL , PROCEDENCIA: BANCO UNION S.A., CHEQUE: 2255, FECHA DE EMISION:14/11/2017</t>
  </si>
  <si>
    <t>00660012005 DEP.DE CHEQ.AJENOS,RET.DE CAM.,CONCEPTO: DEPÖSITO HABERES 2004 MARIA SEJAS,DEP.: ORGANO JUDICIAL - DAF NACIONAL , PROCEDENCIA: BANCO UNION S.A., CHEQUE: 2256, FECHA DE EMISION:14/11/2017</t>
  </si>
  <si>
    <t>00660012005 DEP.DE CHEQ.AJENOS,RET.DE CAM.,CONCEPTO: EXCEDENTE TELEFONICO ABRIL 2012,DEP.: ORGANO JUDICIAL - DAF NACIONAL , PROCEDENCIA: BANCO UNION S.A., CHEQUE: 2258, FECHA DE EMISION:14/11/2017</t>
  </si>
  <si>
    <t>00099021001 DEP.DE CHEQ.AJENOS,RET.DE CAM.,CONCEPTO: VARGAS DORADO ALEX,DEP.: BANCO UNIÓN S.A. , PROCEDENCIA: BANCO UNION S.A., CHEQUE: 150675, FECHA DE EMISION:20/11/2017</t>
  </si>
  <si>
    <t>00099021001 DEP.DE CHEQ.AJENOS,RET.DE CAM.,CONCEPTO: PEREDO LINARES EDGAR GUSTAVO,DEP.: BANCO UNIÓN S.A. , PROCEDENCIA: BANCO UNION S.A., CHEQUE: 150674, FECHA DE EMISION:20/11/2017</t>
  </si>
  <si>
    <t>00099021001 DEP.DE CHEQ.AJENOS,RET.DE CAM.,CONCEPTO: DEVOLUCION DE FONDOS EN AVANCE DISTRITAL CHUQUISACA CUARTO DESEMBOLSO ANH,DEP.: ANH DIRECCION DISTRITAL CHUQUISACA , PROCEDENCIA: BANCO UNION S.A., CHEQUE: 427, FECHA DE EMISION:06/11/2017</t>
  </si>
  <si>
    <t>00099021001 DEP.DE CHEQ.AJENOS,RET.DE CAM.,CONCEPTO: DEVOLUCION DE FONDOS EN AVANCE DISTRITAL TARIJA, OCTAVO DESEMBOLSO ANH,DEP.: ANH DIRECCION DISTRITAL TARIJA , PROCEDENCIA: BANCO UNION S.A., CHEQUE: 900, FECHA DE EMISION:09/11/2017</t>
  </si>
  <si>
    <t>00041048002 DEP.DE CHEQ.AJENOS,RET.DE CAM.,CONCEPTO: SALDOS NO EJECUTADOS,DEP.: OSINAGA VALDEZ RODRIGO RAUL , PROCEDENCIA: BANCO UNION S.A., CHEQUE: 385, FECHA DE EMISION:17/11/2017</t>
  </si>
  <si>
    <t>00041048002 DEP.DE CHEQ.AJENOS,RET.DE CAM.,CONCEPTO: SALDOS NO EJECUTADOS,DEP.: OSINAGA VALDEZ RODRIGO RAUL , PROCEDENCIA: BANCO UNION S.A., CHEQUE: 387, FECHA DE EMISION:17/11/2017</t>
  </si>
  <si>
    <t>00099021001 DEP.DE CHEQ.AJENOS,RET.DE CAM.,CONCEPTO: RECUPERACION DE RECURSOS SR. MARCELO HORACIO BARBA CHAVEZ GESTION 2008-2009,DEP.: CAMARA DE SENADORES , PROCEDENCIA: BANCO UNION S.A., CHEQUE: 6708, FECHA DE EMISION:20/11/2017</t>
  </si>
  <si>
    <t>00099021001 DEP.DE CHEQ.AJENOS,RET.DE CAM.,CONCEPTO: DEVOLUCION DE FONDOS,DEP.: MINISTERIO DE EDUCACION , PROCEDENCIA: BANCO UNION S.A., CHEQUE: 21481, FECHA DE EMISION:17/11/2017</t>
  </si>
  <si>
    <t>00086038003 DEP.DE CHEQ.AJENOS,RET.DE CAM.,CONCEPTO: DEPÖSITO 4TO DESEMBOLSO FUNDESNAP,DEP.: FUNDESNAP , PROCEDENCIA: BANCO UNION S.A., CHEQUE: 918, FECHA DE EMISION:17/11/2017</t>
  </si>
  <si>
    <t>00086038003 DEP.DE CHEQ.AJENOS,RET.DE CAM.,CONCEPTO: DEPÖSITO 4TO DESEMBOLSO FUNDESNAP,DEP.: FUNDESNAP , PROCEDENCIA: BANCO UNION S.A., CHEQUE: 917, FECHA DE EMISION:17/11/2017</t>
  </si>
  <si>
    <t>00099021001 DEP.DE CHEQ.AJENOS,RET.DE CAM.,CONCEPTO: DEVOLUCION RECURSOS PREV 1342/2015, 1380 Y 1381/2015, 1057/2014 DE LA D.A. 1,DEP.: ADEMAF MONICA VARGAS RUIZ , PROCEDENCIA: BANCO UNION S.A., CHEQUE: 1168, FECHA DE EMISION:16/11/2017</t>
  </si>
  <si>
    <t>00099021001 DEP.DE CHEQ.AJENOS,RET.DE CAM.,CONCEPTO: DEVOLUCION POR PASAJES AEREOS GESTION 2017,DEP.: ADEMAF MONICA VARGAS RUIZ , PROCEDENCIA: BANCO UNION S.A., CHEQUE: 1171, FECHA DE EMISION:17/11/2017</t>
  </si>
  <si>
    <t>00099021001 DEP.DE CHEQ.AJENOS,RET.DE CAM.,CONCEPTO: DEVOLUCION POR PASAJES AEREOS GESTION 2016,DEP.: ADEMAF MONICA VARGAS RUIZ , PROCEDENCIA: BANCO UNION S.A., CHEQUE: 1170, FECHA DE EMISION:17/11/2017</t>
  </si>
  <si>
    <t>00099021001 DEPOSITO DE EFECTIVO, DEPOSITANTE: DORYAM NINA Z. MIN EDUCACION, CONCEPTO: DEVOLUCION DE PASAJES TERRESTRE DE RURRENABAQUE DE LOS VIII JUEGOS PLURINACIONALES, CUENTA DE DEPOSITO: CUENTA UNICA DEL TESORO</t>
  </si>
  <si>
    <t>00099021001 DEPOSITO DE EFECTIVO, DEPOSITANTE: LEONCIO JUAN TOLA MAMANI, CONCEPTO: TASAS - REVERSIÓN DE TRAMITES DE INSPECCIÓN VEHICULAR GESTIÓN 2017, CUENTA DE DEPOSITO: CUENTA UNICA DEL TESORO</t>
  </si>
  <si>
    <t>00212012001 DEPOSITO DE EFECTIVO, DEPOSITANTE: ROLANDO MARCIAL YUJRA SEGALES, CONCEPTO: INRA NACIONAL REPOSICION CREDENCIAL, CUENTA DE DEPOSITO: CUENTA UNICA DEL TESORO</t>
  </si>
  <si>
    <t>00047261101 DEPOSITO DE EFECTIVO, DEPOSITANTE: JOSE LUIS MAMANI LEON, CONCEPTO: DEVOLUCION DE RECURSOS NO UTILIZADOS FONDOS EN AVANCE C-31 PREVENTIVO 95, CUENTA DE DEPOSITO: CUENTA UNICA DEL TESORO</t>
  </si>
  <si>
    <t>00099021001 DEPOSITO DE EFECTIVO, DEPOSITANTE: EFRAIN CHUQUIMIA ZAPATA, CONCEPTO: DEVOLUCIÓN PASAJES TERRESTRES, CUENTA DE DEPOSITO: CUENTA UNICA DEL TESORO</t>
  </si>
  <si>
    <t>00099021001 DEPOSITO DE EFECTIVO, DEPOSITANTE: ENRRIQUE VERA SANJINES, CONCEPTO: DEVOLUCIÓN DE PASAJES TERRESTRES, CUENTA DE DEPOSITO: CUENTA UNICA DEL TESORO</t>
  </si>
  <si>
    <t>00016011101 DEPOSITO DE EFECTIVO, DEPOSITANTE: MIN EDUCACION- EDWIN QUISBERT, CONCEPTO: DEVOLUCION DE FONDOS NO UTILIZADOS, CUENTA DE DEPOSITO: CUENTA UNICA DEL TESORO</t>
  </si>
  <si>
    <t>00283032001 DEPOSITO DE EFECTIVO, DEPOSITANTE: ADUANA NACIONAL, CONCEPTO: OTROS INGRESOS POR DESCUENTO A CONSULTOR DE LÍNEA, CUENTA DE DEPOSITO: CUENTA UNICA DEL TESORO</t>
  </si>
  <si>
    <t>00046021109 DEPOSITO DE EFECTIVO, DEPOSITANTE: MINISTERIO DE SALUD, CONCEPTO: REVERSION DE FONDOS, CUENTA DE DEPOSITO: CUENTA UNICA DEL TESORO</t>
  </si>
  <si>
    <t>00046034201 DEPOSITO DE EFECTIVO, DEPOSITANTE: INLASA, CONCEPTO: DEVOLUCION DE SALDO N° PREVENTIVO N° 563, CUENTA DE DEPOSITO: CUENTA UNICA DEL TESORO</t>
  </si>
  <si>
    <t>00099021001 DEPOSITO DE EFECTIVO, DEPOSITANTE: GONZALO CHURA LOZA, CONCEPTO: DEVOLUCION PASAJES TERRESTRES, CUENTA DE DEPOSITO: CUENTA UNICA DEL TESORO</t>
  </si>
  <si>
    <t>00086011105 DEPOSITO DE EFECTIVO, DEPOSITANTE: ALVARO BAEZ FLORES, CONCEPTO: DEVOLUCIÓN FONDOS EN AVANCE / RECURSOS PROPIOS, CUENTA DE DEPOSITO: CUENTA UNICA DEL TESORO</t>
  </si>
  <si>
    <t>00373024105 DEPOSITO DE EFECTIVO, DEPOSITANTE: PROYECTO GANADERIA 1ERO DE MAYO CBBA COD 60355, CONCEPTO: DEVOLUCION SALDOS PROYECTO GANADERIA 1ERO DE MAYO CODIGO 60355, CUENTA DE DEPOSITO: CUENTA UNICA DEL TESORO</t>
  </si>
  <si>
    <t>00283012002 DEPOSITO DE EFECTIVO, DEPOSITANTE: ZULMA VILLALOBOS V., CONCEPTO: DEVOLUCION DE VIATICOS, CUENTA DE DEPOSITO: CUENTA UNICA DEL TESORO</t>
  </si>
  <si>
    <t>00574012002 DEPOSITO DE EFECTIVO, DEPOSITANTE: MUÑOZ HINOJOSA MELVA, CONCEPTO: REVERSION PARCIAL OCTUBRE 2017, CUENTA DE DEPOSITO: CUENTA UNICA DEL TESORO</t>
  </si>
  <si>
    <t>00283012002 DEPOSITO DE EFECTIVO, DEPOSITANTE: CARLA VASQUEZ G., CONCEPTO: DEVOLUCION DE VIATICOS, CUENTA DE DEPOSITO: CUENTA UNICA DEL TESORO</t>
  </si>
  <si>
    <t>00099021001 DEPOSITO DE EFECTIVO, DEPOSITANTE: JORGE JESUS JULIO GONZALES BOHORQUEZ, CONCEPTO: USO INDEVIDUO, CUENTA DE DEPOSITO: CUENTA UNICA DEL TESORO</t>
  </si>
  <si>
    <t>00099021001 DEPOSITO DE EFECTIVO, DEPOSITANTE: NOEMI ELIANA GUTIERREZ CALAMANI, CONCEPTO: DEVOLUCION DE VIATICOS, CUENTA DE DEPOSITO: CUENTA UNICA DEL TESORO</t>
  </si>
  <si>
    <t>00099021001 DEPOSITO DE EFECTIVO, DEPOSITANTE: JOSE ALFREDO TRUJILLO DAZA, CONCEPTO: DEVOLUCION DE VIATICOS, CUENTA DE DEPOSITO: CUENTA UNICA DEL TESORO</t>
  </si>
  <si>
    <t>00099021001 DEPOSITO DE EFECTIVO, DEPOSITANTE: BERNARDO HUANCA LAURA, CONCEPTO: DEVOLUCIÓN CARGO DE CUENTA (TRANSPORTE DPTAL. INTERNO Y COMBUSTIBLE), CUENTA DE DEPOSITO: CUENTA UNICA DEL TESORO</t>
  </si>
  <si>
    <t>00099021001 DEPOSITO DE EFECTIVO, DEPOSITANTE: HUMBERTO CARRASCO T., CONCEPTO: DEVOLUCION CARGO DE CUENTA (PASAJES) TRANSPORTE INTERNO, CUENTA DE DEPOSITO: CUENTA UNICA DEL TESORO</t>
  </si>
  <si>
    <t>00086011102 DEPOSITO DE EFECTIVO, DEPOSITANTE: WALTER OSCO FRIAS, CONCEPTO: IMPUESTO IT, CUENTA DE DEPOSITO: CUENTA UNICA DEL TESORO</t>
  </si>
  <si>
    <t>00086011102 DEPOSITO DE EFECTIVO, DEPOSITANTE: WALTER OSCO FRIAS, CONCEPTO: IMPUESTO IUE, CUENTA DE DEPOSITO: CUENTA UNICA DEL TESORO</t>
  </si>
  <si>
    <t>00086018041 DEPOSITO DE EFECTIVO, DEPOSITANTE: GUSTAVO UZQUIANO, CONCEPTO: DEVOLUCIÓN FONDOS EN AVANCE, CUENTA DE DEPOSITO: CUENTA UNICA DEL TESORO</t>
  </si>
  <si>
    <t>00086018041 DEPOSITO DE EFECTIVO, DEPOSITANTE: PAOLA BOHORQUEZ MORALES, CONCEPTO: DEVOLUCIÓN FONDOS EN AVANCE, CUENTA DE DEPOSITO: CUENTA UNICA DEL TESORO</t>
  </si>
  <si>
    <t>00086018041 DEPOSITO DE EFECTIVO, DEPOSITANTE: PAOLA BOHORQUEZ MORALES, CONCEPTO: IMPUESTO IUE, CUENTA DE DEPOSITO: CUENTA UNICA DEL TESORO</t>
  </si>
  <si>
    <t>00086018041 DEPOSITO DE EFECTIVO, DEPOSITANTE: PAOLA BOHORQUEZ MORALES, CONCEPTO: IMPUESTO IT, CUENTA DE DEPOSITO: CUENTA UNICA DEL TESORO</t>
  </si>
  <si>
    <t>00378012002 DEPOSITO DE EFECTIVO, DEPOSITANTE: SENATEX, CONCEPTO: RETENCIONES IMPOSITIVAS IUE E IT, CUENTA DE DEPOSITO: CUENTA UNICA DEL TESORO</t>
  </si>
  <si>
    <t>00378012002 DEPOSITO DE EFECTIVO, DEPOSITANTE: SENATEX, CONCEPTO: DEVOLUCION DE FONDOS EN AVANCE NO EJECUTADOS, CUENTA DE DEPOSITO: CUENTA UNICA DEL TESORO</t>
  </si>
  <si>
    <t>00378012002 DEPOSITO DE EFECTIVO, DEPOSITANTE: SENATEX, CONCEPTO: REVERSION DEL SALDO NO EJECUTADO, CUENTA DE DEPOSITO: CUENTA UNICA DEL TESORO</t>
  </si>
  <si>
    <t>00099021001 DEPOSITO DE EFECTIVO, DEPOSITANTE: DAVID ANTEQUERA FRIAS, CONCEPTO: SALDO A DIFERENCIA DEL DEP DE CAMBIO DE SISTEMA O RENOVACION DE CERRADURA, CUENTA DE DEPOSITO: CUENTA UNICA DEL TESORO</t>
  </si>
  <si>
    <t>00046024204 DEPOSITO DE EFECTIVO, DEPOSITANTE: MINISTERIO DE SALUD-AMILCAR BARRIGA V., CONCEPTO: DEVOLUCION DE FONDOS NO UTILIZADOS CC 3417 PREV 4373 C31 4373/17 UE.100 42/230, CUENTA DE DEPOSITO: CUENTA UNICA DEL TESORO</t>
  </si>
  <si>
    <t>00580012001 DEPOSITO DE EFECTIVO, DEPOSITANTE: CRISTINA GALLARDO SANCHEZ, CONCEPTO: DEVOLUCIÓN DE PASAJES, CUENTA DE DEPOSITO: CUENTA UNICA DEL TESORO</t>
  </si>
  <si>
    <t>00201032001 DEPOSITO DE EFECTIVO, DEPOSITANTE: ADEMAF-JUAN IVAN MERCADO BLANCO, CONCEPTO: DEVOLUCION DE RECURSOS PREV-224 (C-2) (DA-3), CUENTA DE DEPOSITO: CUENTA UNICA DEL TESORO</t>
  </si>
  <si>
    <t>00099021001 DEPOSITO DE EFECTIVO, DEPOSITANTE: RUTH MIRIAM FLORES CORI, CONCEPTO: DEVOLUCIÓN REFRIGERIO MES DE SEPTIEMBRE 2017, CUENTA DE DEPOSITO: CUENTA UNICA DEL TESORO</t>
  </si>
  <si>
    <t>00099021001 DEPOSITO DE EFECTIVO, DEPOSITANTE: ISMAEL AGNE CONDORI CI. 2290926LP, CONCEPTO: REVERSION DE HABERES DE ENERO Y REINTEGRO 2017, CUENTA DE DEPOSITO: CUENTA UNICA DEL TESORO</t>
  </si>
  <si>
    <t>00099021001 DEPOSITO DE EFECTIVO, DEPOSITANTE: HOMER ANTONIO MENACHO SORIA, CONCEPTO: DEV. 1 DIA VIATICOS Y 1 DIA DE GASTOS DE REPRESENTACION, CUENTA DE DEPOSITO: CUENTA UNICA DEL TESORO</t>
  </si>
  <si>
    <t>00099021001 DEPOSITO DE EFECTIVO, DEPOSITANTE: JOHN ANTONIO PARDO SALAS, CONCEPTO: PAGO POR EXCEDENTE CONSUMO TELEFONÍA MOVIL MES DE OCTUBRE 2017, CUENTA DE DEPOSITO: CUENTA UNICA DEL TESORO</t>
  </si>
  <si>
    <t>00099021001 DEPOSITO DE EFECTIVO, DEPOSITANTE: ERNESTO FLORES A., CONCEPTO: DEVOLUCION REFRIGERIOS Y COMPRA COMBUSTIBLE, CUENTA DE DEPOSITO: CUENTA UNICA DEL TESORO</t>
  </si>
  <si>
    <t>00046031102 DEPOSITO DE EFECTIVO, DEPOSITANTE: MARIA ANGELICA MENDOZA SORIA, CONCEPTO: DEVOLUCIÓN DE REFRIGERIO, CUENTA DE DEPOSITO: CUENTA UNICA DEL TESORO</t>
  </si>
  <si>
    <t>00030018017 DEPOSITO DE EFECTIVO, DEPOSITANTE: GUILLERMO MARTIN LA MAR VELASCO, CONCEPTO: DEVOLUCION DE FONDOS EN AVANCE PARA TALLERES DE CONTROL SOCIAL, CUENTA DE DEPOSITO: CUENTA UNICA DEL TESORO</t>
  </si>
  <si>
    <t>00041031107 DEPOSITO DE EFECTIVO, DEPOSITANTE: WILLY CRUZ CHOQUE, CONCEPTO: DEVOLUCIÓN POR GASTOS DE COMBUSTIBLE, CUENTA DE DEPOSITO: CUENTA UNICA DEL TESORO</t>
  </si>
  <si>
    <t>00041031107 DEPOSITO DE EFECTIVO, DEPOSITANTE: WILLY CRUZ CHOQUE, CONCEPTO: DEVOLUCIÓN POR GASTOS DE TASA DE RODAJE, CUENTA DE DEPOSITO: CUENTA UNICA DEL TESORO</t>
  </si>
  <si>
    <t>00046058003 DEPOSITO DE EFECTIVO, DEPOSITANTE: FLOR PATRICIA SORUCO MARCA, CONCEPTO: DEVOLUCION SALDO, CUENTA DE DEPOSITO: CUENTA UNICA DEL TESORO</t>
  </si>
  <si>
    <t>00099021001 DEPOSITO DE EFECTIVO, DEPOSITANTE: MINISTERIO DE EDUCACION EDDY MAMANI CHIRINOS, CONCEPTO: DEVOLUCION DEL CARGO A CUENTA (PAGO DE ALQUILER DE BUSES, MINIBUSES Y TASAS DE RODAJE), CUENTA DE DEPOSITO: CUENTA UNICA DEL TESORO</t>
  </si>
  <si>
    <t>00099021001 DEPOSITO DE EFECTIVO, DEPOSITANTE: FUNDACIÓN BRIGADA MÉDICA CUBANA, CONCEPTO: DEVOLUCIÓN POR CONCEPTO DE COMUNICACIONES (ENCOMIENDAS) CORRESPONDIENTE AL MES DE OCTUBRE, CUENTA DE DEPOSITO: CUENTA UNICA DEL TESORO</t>
  </si>
  <si>
    <t>00099021001 DEPOSITO DE EFECTIVO, DEPOSITANTE: FUNDACIÓN BRIGADA MÉDICA CUBANA, CONCEPTO: DEVOLUCIÓN POR CONCEPTO DE TASAS (PEAJES) CORRESPONDIENTE AL MES DE OCTUBRE, CUENTA DE DEPOSITO: CUENTA UNICA DEL TESORO</t>
  </si>
  <si>
    <t>00099021001 DEPOSITO DE EFECTIVO, DEPOSITANTE: FUNDACIÓN BRIGADA MÉDICA CUBANA, CONCEPTO: DEVOLUCIÓN POR CONCEPTO DE MANTENIMIENTO Y REPARACIÓN DE VEHÍCULO CORRESP AL ME DE OCTUBRE, CUENTA DE DEPOSITO: CUENTA UNICA DEL TESORO</t>
  </si>
  <si>
    <t>00099021001 DEPOSITO DE EFECTIVO, DEPOSITANTE: FUNDACIÓN BRIGADA MÉDICA CUBANA, CONCEPTO: DEVOLUCIÓN POR CONCEPTO COMBUSTIBLE CORRESPONDIENTE AL MES DE OCTUBRE, CUENTA DE DEPOSITO: CUENTA UNICA DEL TESORO</t>
  </si>
  <si>
    <t>00099021001 DEPOSITO DE EFECTIVO, DEPOSITANTE: FUNDACIÓN BRIGADA MÉDICA CUBANA, CONCEPTO: DEVOLUCIÓN POR CONCEPTO DE ALIMENTO CORRESPONDIENTE AL MES DE OCTUBRE, CUENTA DE DEPOSITO: CUENTA UNICA DEL TESORO</t>
  </si>
  <si>
    <t>00099021001 DEPOSITO DE EFECTIVO, DEPOSITANTE: FUNDACIÓN BRIGADA MÉDICA CUBANA, CONCEPTO: DEVOLUCIÓN POR CONCEPTO DE GAS LICUADO CORRESPONDIENTE AL MES DE OCTUBRE, CUENTA DE DEPOSITO: CUENTA UNICA DEL TESORO</t>
  </si>
  <si>
    <t>00099021001 DEPOSITO DE EFECTIVO, DEPOSITANTE: NANCY BERTHA HUANCA FERNANDEZ, CONCEPTO: DEVOLUCION DE SALDO NO EJECUTADO FONDO EN AVANCE, CUENTA DE DEPOSITO: CUENTA UNICA DEL TESORO</t>
  </si>
  <si>
    <t>00070011102 DEPOSITO DE EFECTIVO, DEPOSITANTE: FELIPE OROSCO MAMANI, CONCEPTO: DEVOLUCION DE FONDOS EN AVANCE PARA LA COMPRA DE GASOLINA, CUENTA DE DEPOSITO: CUENTA UNICA DEL TESORO</t>
  </si>
  <si>
    <t>00099021001 DEPOSITO DE EFECTIVO, DEPOSITANTE: MIN.DE EDUCACION-LUIS ALBERTO MARAÑON CONDORI, CONCEPTO: DEVOLUCION DE PAGO DE TASAS DE RODAJE, CUENTA DE DEPOSITO: CUENTA UNICA DEL TESORO</t>
  </si>
  <si>
    <t>00099021001 DEPOSITO DE EFECTIVO, DEPOSITANTE: MARIA ELENA AREVALO V., CONCEPTO: DEVOLUCION DE CARGO A CUENTA POR PASAJES INTERNOS DELEGACION SUCRE, CUENTA DE DEPOSITO: CUENTA UNICA DEL TESORO</t>
  </si>
  <si>
    <t>00099021001 DEPOSITO DE EFECTIVO, DEPOSITANTE: MARIA ELENA AREVALO V., CONCEPTO: DEVOLUCION DE CARGO A CUENTA POR GASTO DE GASOLINA PATRULLA DE SUCRE, CUENTA DE DEPOSITO: CUENTA UNICA DEL TESORO</t>
  </si>
  <si>
    <t>00099021001 DEPOSITO DE EFECTIVO, DEPOSITANTE: MARIA ELENA AREVALO VALDEZ, CONCEPTO: DEVOLUCION DE PASAJES TERRESTRE DELEGACION DE SUCRE, CUENTA DE DEPOSITO: CUENTA UNICA DEL TESORO</t>
  </si>
  <si>
    <t>00572012001 DEPOSITO DE EFECTIVO, DEPOSITANTE: ELIZABETH SANDRA GUTIERREZ SALAZAR, CONCEPTO: DEVOLUCION DE VIATICOS, CUENTA DE DEPOSITO: CUENTA UNICA DEL TESORO</t>
  </si>
  <si>
    <t>00572012001 DEPOSITO DE EFECTIVO, DEPOSITANTE: ARIEL GUZMAN CALDERON, CONCEPTO: DEVOLUCION DE VIATICOS, CUENTA DE DEPOSITO: CUENTA UNICA DEL TESORO</t>
  </si>
  <si>
    <t>00523012001 DEP.DE CHEQ.AJENOS,RET.DE CAM.,CONCEPTO: PAGO POR SERVICIOS PRESTADOS,DEP.: ECOBOL , PROCEDENCIA: BANCO BISA S.A., CHEQUE: 5525, FECHA DE EMISION:10/11/2017</t>
  </si>
  <si>
    <t>00099021001 DEP.DE CHEQ.AJENOS,RET.DE CAM.,CONCEPTO: DEVOLUCION PASAJES NACIONALES 2016 - 2017,DEP.: BOA - OFICINA NACIONAL LA PAZ , PROCEDENCIA: BANCO UNION S.A., CHEQUE: 8154, FECHA DE EMISION:16/11/2017</t>
  </si>
  <si>
    <t>00290012001 DEP.DE CHEQ.AJENOS,RET.DE CAM.,CONCEPTO: DEPOSITÓ A LA CUT 3987 POR DEVOLUCION DE LA CAJA PETROLERA DE SALUD,DEP.: SERVICIO DE IMPUESTOS NACIONALES , PROCEDENCIA: BANCO UNION S.A., CHEQUE: 4578, FECHA DE EMISION:16/11/2017</t>
  </si>
  <si>
    <t>00099024113 DEP.DE CHEQ.AJENOS,RET.DE CAM.,CONCEPTO: MULTA PROY. CONSTRUCCION U.E. TOMAS KATARI LAJASTAMBO EMPRESA SIDSUR,DEP.: MIN PRESIDENCIA - UPRE , PROCEDENCIA: BANCO UNION S.A., CHEQUE: 461, FECHA DE EMISION:16/11/2017</t>
  </si>
  <si>
    <t>00523012001 DEP.DE CHEQ.AJENOS,RET.DE CAM.,CONCEPTO: VENTA DE SERVICIOS ECOBOL,DEP.: ECOBOL , PROCEDENCIA: BANCO BISA S.A., CHEQUE: 8590, FECHA DE EMISION:13/11/2017</t>
  </si>
  <si>
    <t>00342012001 DEP.DE CHEQ.AJENOS,RET.DE CAM.,CONCEPTO: DEVOLUCION FONDOS EN AVANCE,DEP.: A.E.V. REGIONAL TARIJA , PROCEDENCIA: BANCO UNION S.A., CHEQUE: 1183, FECHA DE EMISION:13/11/2017</t>
  </si>
  <si>
    <t>00342012001 DEP.DE CHEQ.AJENOS,RET.DE CAM.,CONCEPTO: DEVOLUCION FONDOS EN AVANCE,DEP.: A.E.V. REGIONAL TARIJA , PROCEDENCIA: BANCO UNION S.A., CHEQUE: 1182, FECHA DE EMISION:13/11/2017</t>
  </si>
  <si>
    <t>00342012001 DEP.DE CHEQ.AJENOS,RET.DE CAM.,CONCEPTO: DEVOLUCION VIATICOS OCTUBRE C-31 N° 1657,DEP.: A.E.V. REGIONAL SUCRE , PROCEDENCIA: BANCO UNION S.A., CHEQUE: 384, FECHA DE EMISION:14/11/2017</t>
  </si>
  <si>
    <t>00342012001 DEP.DE CHEQ.AJENOS,RET.DE CAM.,CONCEPTO: DEVOLUCION PASAJES COMBUSTIBLE OCTUBRE C-31 N° 1656,DEP.: A.E.V. REGIONAL SUCRE , PROCEDENCIA: BANCO UNION S.A., CHEQUE: 385, FECHA DE EMISION:14/11/2017</t>
  </si>
  <si>
    <t>00163012001 DEP.DE CHEQ.AJENOS,RET.DE CAM.,CONCEPTO: DEVOLUCIÓN DE PRIMAS POLIZA DE VIDA EN GRUPO LP-0001298,DEP.: SEGUROS PROVIDA S.A. , PROCEDENCIA: BANCO BISA S.A., CHEQUE: 20790, FECHA DE EMISION:15/11/2017</t>
  </si>
  <si>
    <t>00526012001 DEP.DE CHEQ.AJENOS,RET.DE CAM.,CONCEPTO: DEPOSITÓ PARA LA REVERSION C-31 6900 (PARCIAL) POR DIFERENCIA EN PAGO DE IMPUESTOS BTV,DEP.: BOLIVIA TV , PROCEDENCIA: BANCO UNION S.A., CHEQUE: 16004, FECHA DE EMISION:20/11/2017</t>
  </si>
  <si>
    <t>00099021001 DEP.DE CHEQ.AJENOS,RET.DE CAM.,CONCEPTO: DEP. CUT,DEP.: MINISTERIO DE MEDIO AMBIENTE Y AGUA , PROCEDENCIA: BANCO UNION S.A., CHEQUE: 920, FECHA DE EMISION:09/11/2017</t>
  </si>
  <si>
    <t>00099021001 DEP.DE CHEQ.AJENOS,RET.DE CAM.,CONCEPTO: DEP. CUT.,DEP.: MINISTERIO DE MEDIO AMBIENTE Y AGUA , PROCEDENCIA: BANCO UNION S.A., CHEQUE: 922, FECHA DE EMISION:10/11/2017</t>
  </si>
  <si>
    <t>00099021001 DEP.DE CHEQ.AJENOS,RET.DE CAM.,CONCEPTO: DEVOLUCION DE SALDOS NO EJECUTADOS,DEP.: PROGRAMA NACIONAL DE POST ALFABETIZACION , PROCEDENCIA: BANCO UNION S.A., CHEQUE: 5573, FECHA DE EMISION:21/11/2017</t>
  </si>
  <si>
    <t>00523012001 DEPOSITO DE EFECTIVO, DEPOSITANTE: BENJAMIN AQUINO, CONCEPTO: OTROS INGRESOS ECOBOL, CUENTA DE DEPOSITO: CUENTA UNICA DEL TESORO</t>
  </si>
  <si>
    <t>00070011102 DEPOSITO DE EFECTIVO, DEPOSITANTE: EFRAIN NINA, CONCEPTO: DEVOLUCION COMBUSTIBLE, CUENTA DE DEPOSITO: CUENTA UNICA DEL TESORO</t>
  </si>
  <si>
    <t>00526012001 DEPOSITO DE EFECTIVO, DEPOSITANTE: WILFREDO QUISBERT MATTA, CONCEPTO: DEVOLUCION PASAJES BOLIVIA TV, CUENTA DE DEPOSITO: CUENTA UNICA DEL TESORO</t>
  </si>
  <si>
    <t>00099021001 DEPOSITO DE EFECTIVO, DEPOSITANTE: MDRYT-FREDDY PAHE HUANCA, CONCEPTO: DEVOLUCION FONDOS EN AVANCE, CUENTA DE DEPOSITO: CUENTA UNICA DEL TESORO</t>
  </si>
  <si>
    <t>00070011102 DEPOSITO DE EFECTIVO, DEPOSITANTE: CLAUDIA PLATA CANAHUI, CONCEPTO: DEVOLUCIÓN DE FONDO EN AVANCE, CUENTA DE DEPOSITO: CUENTA UNICA DEL TESORO</t>
  </si>
  <si>
    <t>00099021001 DEPOSITO DE EFECTIVO, DEPOSITANTE: ABRAHAN CORRALES ORTIZ CI. 6477510 CBBA, CONCEPTO: REVERSION DE HABERES AGOSTO, CUENTA DE DEPOSITO: CUENTA UNICA DEL TESORO</t>
  </si>
  <si>
    <t>00099021001 DEPOSITO DE EFECTIVO, DEPOSITANTE: ABRAHAN CORRALES ORTIZ CI. 6477510 CBBA, CONCEPTO: REVERSION DE HABERES SEPTIEMBRE, CUENTA DE DEPOSITO: CUENTA UNICA DEL TESORO</t>
  </si>
  <si>
    <t>00099021001 DEPOSITO DE EFECTIVO, DEPOSITANTE: ABRAHAN CORRALES ORTIZ CI. 6477510 CBBA, CONCEPTO: REVERSION DE HABERES OCTUBRE, CUENTA DE DEPOSITO: CUENTA UNICA DEL TESORO</t>
  </si>
  <si>
    <t>00099021001 DEPOSITO DE EFECTIVO, DEPOSITANTE: FUERZA AEREA BOLIVIANA, CONCEPTO: REVERSION POR CONCEPTO DE PASAJES, CUENTA DE DEPOSITO: CUENTA UNICA DEL TESORO</t>
  </si>
  <si>
    <t>00099021001 DEPOSITO DE EFECTIVO, DEPOSITANTE: FUERZA AEREA BOLIVIANA, CONCEPTO: REVERSION POR CONCEPTO DE COMBUSTIBLE TERRESTRE, CUENTA DE DEPOSITO: CUENTA UNICA DEL TESORO</t>
  </si>
  <si>
    <t>00020041101 DEPOSITO DE EFECTIVO, DEPOSITANTE: FUERZA AEREA BOLIVIANA, CONCEPTO: REVERSION POR CONCEPTO DE MATERIAL DE ESCRITORIO, CUENTA DE DEPOSITO: CUENTA UNICA DEL TESORO</t>
  </si>
  <si>
    <t>00020041101 DEPOSITO DE EFECTIVO, DEPOSITANTE: FUERZA AEREA BOLIVIANA, CONCEPTO: REVERSION POR CONCEPTO DE INTERNET, CUENTA DE DEPOSITO: CUENTA UNICA DEL TESORO</t>
  </si>
  <si>
    <t>00099021001 DEPOSITO DE EFECTIVO, DEPOSITANTE: FUERZA AEREA BOLIVIANA, CONCEPTO: REVERSION POR DEVOLUCION DE PASAJES, CUENTA DE DEPOSITO: CUENTA UNICA DEL TESORO</t>
  </si>
  <si>
    <t>00099021001 DEPOSITO DE EFECTIVO, DEPOSITANTE: FUERZA AEREA BOLIVIANA, CONCEPTO: REVERSION POR DEVOLUCION PASAJES, CUENTA DE DEPOSITO: CUENTA UNICA DEL TESORO</t>
  </si>
  <si>
    <t>00099021001 DEPOSITO DE EFECTIVO, DEPOSITANTE: FUERZA AEREA BOLIVIANA, CONCEPTO: REVERSION POR CONCEPTO DE AGUA POTABLE, CUENTA DE DEPOSITO: CUENTA UNICA DEL TESORO</t>
  </si>
  <si>
    <t>00099021001 DEPOSITO DE EFECTIVO, DEPOSITANTE: FUERZA AEREA BOLIVIANA, CONCEPTO: REVERSION POR CONCEPTO DE PASA JES, CUENTA DE DEPOSITO: CUENTA UNICA DEL TESORO</t>
  </si>
  <si>
    <t>00099021001 DEPOSITO DE EFECTIVO, DEPOSITANTE: FUERZA AEREA BOLIVIANA, CONCEPTO: REVERSION POR CONCEPTO DE INSTALACION, CUENTA DE DEPOSITO: CUENTA UNICA DEL TESORO</t>
  </si>
  <si>
    <t>00046104203 DEPOSITO DE EFECTIVO, DEPOSITANTE: NICODEM L. AQUINO CALDERÓN, CONCEPTO: REVERSIÓN DE FONDOS NO EJECUTADOS, CUENTA DE DEPOSITO: CUENTA UNICA DEL TESORO</t>
  </si>
  <si>
    <t>00099021001 DEPOSITO DE EFECTIVO, DEPOSITANTE: SERRUDO PEÑARANDA ELVA, CONCEPTO: REVERSION ANTICIPADA, CUENTA DE DEPOSITO: CUENTA UNICA DEL TESORO</t>
  </si>
  <si>
    <t>00046021109 DEPOSITO DE EFECTIVO, DEPOSITANTE: MIN.DE SALUD - NESTOR GONZALO JIMENEZ SIRPA, CONCEPTO: DEVOLUCION FONDOS EN AVANCE, CUENTA DE DEPOSITO: CUENTA UNICA DEL TESORO</t>
  </si>
  <si>
    <t>00046058003 DEPOSITO DE EFECTIVO, DEPOSITANTE: PEDRO CUEVAS RAMOS, CONCEPTO: DEVOLUCION DE SALDOS, CUENTA DE DEPOSITO: CUENTA UNICA DEL TESORO</t>
  </si>
  <si>
    <t>00099021001 DEPOSITO DE EFECTIVO, DEPOSITANTE: ALVARADO VELASQUEZ CARMELO DOMINGO, CONCEPTO: DEVOLUCION DOBLE PERCEPCION PERIODO DICIEMBRE DE 2015, CUENTA DE DEPOSITO: CUENTA UNICA DEL TESORO</t>
  </si>
  <si>
    <t>00016018008 DEPOSITO DE EFECTIVO, DEPOSITANTE: MIN DE EDUCACIÓN - EDWIN LAZARTE ANTURIANO, CONCEPTO: DEVOLUCIÓN DE VIÁTICO, CUENTA DE DEPOSITO: CUENTA UNICA DEL TESORO</t>
  </si>
  <si>
    <t>00099021001 DEPOSITO DE EFECTIVO, DEPOSITANTE: JAEEL BARRA CASTILLO, CONCEPTO: DEVOLUCION DE SALDO NO EJECUTADO SEGUN LIBRETA, CUENTA DE DEPOSITO: CUENTA UNICA DEL TESORO</t>
  </si>
  <si>
    <t>00099021001 DEPOSITO DE EFECTIVO, DEPOSITANTE: EMILIO HEREDIA URBANO, CONCEPTO: PROCESO ADMINISTRATIVO, CUENTA DE DEPOSITO: CUENTA UNICA DEL TESORO</t>
  </si>
  <si>
    <t>00526012001 DEPOSITO DE EFECTIVO, DEPOSITANTE: BOLIVIA TV - MILTON ANTONIO SOSA VIRUEZ, CONCEPTO: DEVOLUCION PASAJE NO GASTADO, CUENTA DE DEPOSITO: CUENTA UNICA DEL TESORO</t>
  </si>
  <si>
    <t>00099021001 DEPOSITO DE EFECTIVO, DEPOSITANTE: QUINO MAMANI TOMAS, CONCEPTO: DOBLE PERCEPCION, CUENTA DE DEPOSITO: CUENTA UNICA DEL TESORO</t>
  </si>
  <si>
    <t>00590012001 DEPOSITO DE EFECTIVO, DEPOSITANTE: CARLOS EDUARDO HUMEREZ BOCANGEL, CONCEPTO: REEMBOLSO DE GASTOS DESADUANIZACION TAGS - UNIVIDA, CUENTA DE DEPOSITO: CUENTA UNICA DEL TESORO</t>
  </si>
  <si>
    <t>00099021001 DEPOSITO DE EFECTIVO, DEPOSITANTE: EDWIN TAPIA CHOQUE, CONCEPTO: DEVOLUCION DE PASAJES DE C31-2082, CUENTA DE DEPOSITO: CUENTA UNICA DEL TESORO</t>
  </si>
  <si>
    <t>00212012001 DEPOSITO DE EFECTIVO, DEPOSITANTE: ALEXANDRO FAVIO AVENDAÑO QUISPE, CONCEPTO: REPOSICION DE CREDENCIAL, CUENTA DE DEPOSITO: CUENTA UNICA DEL TESORO</t>
  </si>
  <si>
    <t>00117012001 DEPOSITO DE EFECTIVO, DEPOSITANTE: MARTIN ALEJANDRO MORALES TELLERIA, CONCEPTO: DEVOLUCION DE PASAJES, CUENTA DE DEPOSITO: CUENTA UNICA DEL TESORO</t>
  </si>
  <si>
    <t>00292032001 DEPOSITO DE EFECTIVO, DEPOSITANTE: ARIEL BORIS CONDORI MARCA, CONCEPTO: DE LA VENTA DE VALORES RECAUDACIONES DE PEAJE EN LOS RETENES, CUENTA DE DEPOSITO: CUENTA UNICA DEL TESORO</t>
  </si>
  <si>
    <t>00292032001 DEPOSITO DE EFECTIVO, DEPOSITANTE: PATRICIA ARMINDA QUISBERT VARGAS, CONCEPTO: INEXISTENCIA DE BOLETOS VALORADOS EN EL RETEN AUTOPISTA, CUENTA DE DEPOSITO: CUENTA UNICA DEL TESORO</t>
  </si>
  <si>
    <t>00283042001 DEPOSITO DE EFECTIVO, DEPOSITANTE: GERENCIA REGIONAL ORURO ADUANA NACIONAL, CONCEPTO: DEVOLUCIÓN CONSULTORES MULTAS, CUENTA DE DEPOSITO: CUENTA UNICA DEL TESORO</t>
  </si>
  <si>
    <t>00046058003 DEPOSITO DE EFECTIVO, DEPOSITANTE: TATIANA BUENO CAMACHO, CONCEPTO: DEVOLUCION SALDO, CUENTA DE DEPOSITO: CUENTA UNICA DEL TESORO</t>
  </si>
  <si>
    <t>00070011102 DEPOSITO DE EFECTIVO, DEPOSITANTE: MINISTERIO DE TRABAJO EMPLEO Y PREVISIÓN SOCIAL, CONCEPTO: DEVOLUCIÓN POR CONCEPTO DE REFRIGERIO, CUENTA DE DEPOSITO: CUENTA UNICA DEL TESORO</t>
  </si>
  <si>
    <t>00086047002 DEPOSITO DE EFECTIVO, DEPOSITANTE: RAMIRO WALDO LOZA PARI, CONCEPTO: DEVOLUCIÓN POR CONCEPTO DE HONORARIOS, CUENTA DE DEPOSITO: CUENTA UNICA DEL TESORO</t>
  </si>
  <si>
    <t>00041011101 DEPOSITO DE EFECTIVO, DEPOSITANTE: MDPYEP-PERCY ANTONIO BELMONTE CORNEJO, CONCEPTO: DEVOLUCION DE VIATICOS, CUENTA DE DEPOSITO: CUENTA UNICA DEL TESORO</t>
  </si>
  <si>
    <t>00099021001 DEPOSITO DE EFECTIVO, DEPOSITANTE: ROLANDO LUIS ALIPAZ GOMEZ - MIN.DE DEFENSA, CONCEPTO: REVERSION PREV. N° 3496.1, CUENTA DE DEPOSITO: CUENTA UNICA DEL TESORO</t>
  </si>
  <si>
    <t>00046104203 DEPOSITO DE EFECTIVO, DEPOSITANTE: LAIME ALACA NESTOR, CONCEPTO: REVERSION, CUENTA DE DEPOSITO: CUENTA UNICA DEL TESORO</t>
  </si>
  <si>
    <t>00574012002 DEP.DE CHEQ.AJENOS,RET.DE CAM.,CONCEPTO: DEVOLUCIÓN DE FONDOS,DEP.: LACTEOSBOL , PROCEDENCIA: BANCO UNION S.A., CHEQUE: 4629, FECHA DE EMISION:21/11/2017</t>
  </si>
  <si>
    <t>00287100054 DEP.DE CHEQ.AJENOS,RET.DE CAM.,CONCEPTO: DEVOLUCION DE RECURSOS POR PARTE EA CONSTRUCTORA MIROVAR C-FPS-PND-004551 PANDO,DEP.: FPS-OFICINA CENTRAL , PROCEDENCIA: BANCO UNION S.A., CHEQUE: 944, FECHA DE EMISION:30/10/2017</t>
  </si>
  <si>
    <t>00086038003 DEP.DE CHEQ.AJENOS,RET.DE CAM.,CONCEPTO: DEPOSITÓ POR REVERSION DE FONDOS,DEP.: SERNAP - TUNARI , PROCEDENCIA: BANCO UNION S.A., CHEQUE: 378, FECHA DE EMISION:16/11/2017</t>
  </si>
  <si>
    <t>00086031101 DEP.DE CHEQ.AJENOS,RET.DE CAM.,CONCEPTO: DEPOSITÓ POR COBROS SISCO - AMBORO,DEP.: SERNAP - AMBORO , PROCEDENCIA: BANCO UNION S.A., CHEQUE: 1013, FECHA DE EMISION:20/11/2017</t>
  </si>
  <si>
    <t>00099021001 DEP.DE CHEQ.AJENOS,RET.DE CAM.,CONCEPTO: DEPOSITÓ POR REVERSION DE FONDOS,DEP.: SERNAP - AMBORO , PROCEDENCIA: BANCO UNION S.A., CHEQUE: 1014, FECHA DE EMISION:20/11/2017</t>
  </si>
  <si>
    <t>00086038003 DEP.DE CHEQ.AJENOS,RET.DE CAM.,CONCEPTO: DEPOSITÓ POR REVERSION DE FONDOS,DEP.: SERNAP - IÑAO , PROCEDENCIA: BANCO UNION S.A., CHEQUE: 758, FECHA DE EMISION:15/11/2017</t>
  </si>
  <si>
    <t>00291012008 DEP.DE CHEQ.AJENOS,RET.DE CAM.,CONCEPTO: TRABAJOS DE LABORATORIO,DEP.: CONTRALORIA GENERAL DE LA NACION , PROCEDENCIA: BANCO UNION S.A., CHEQUE: 3124, FECHA DE EMISION:20/11/2017</t>
  </si>
  <si>
    <t>00291012006 DEP.DE CHEQ.AJENOS,RET.DE CAM.,CONCEPTO: MULTA POR DERECHO DE VIA,DEP.: SERVICIOS PETROLEROS , PROCEDENCIA: BANCO UNION S.A., CHEQUE: 3123, FECHA DE EMISION:20/11/2017</t>
  </si>
  <si>
    <t>00222018014 DEP.DE CHEQ.AJENOS,RET.DE CAM.,CONCEPTO: REVERSION C-31 N° 1811,DEP.: INIAF - MONTERO , PROCEDENCIA: BANCO UNION S.A., CHEQUE: 2303, FECHA DE EMISION:06/11/2017</t>
  </si>
  <si>
    <t>00099024113 DEP.DE CHEQ.AJENOS,RET.DE CAM.,CONCEPTO: TUPA ORTEGA ARTURO FELIPE,DEP.: BANCO UNION S.A. , PROCEDENCIA: BANCO UNION S.A., CHEQUE: 150678, FECHA DE EMISION:22/11/2017</t>
  </si>
  <si>
    <t>00035031101 DEP.DE CHEQ.AJENOS,RET.DE CAM.,CONCEPTO: ARRIENDO PARQUEO GUSTU GASTRONOMIA POR OCTUBRE 2017,DEP.: MEFP-UCPP , PROCEDENCIA: BANCO UNION S.A., CHEQUE: 1129, FECHA DE EMISION:20/11/2017</t>
  </si>
  <si>
    <t>00099021001 DEP.DE CHEQ.AJENOS,RET.DE CAM.,CONCEPTO: MIRANDA CRUZ GERSON JESUS,DEP.: BANCO UNION S.A. , PROCEDENCIA: BANCO UNION S.A., CHEQUE: 150679, FECHA DE EMISION:22/11/2017</t>
  </si>
  <si>
    <t>00035031101 DEP.DE CHEQ.AJENOS,RET.DE CAM.,CONCEPTO: INGRESOS POR PARQUEO Y PRIMERA SEMANA DE NOVIEMBRE 2017,DEP.: MEFP-UCPP , PROCEDENCIA: BANCO UNION S.A., CHEQUE: 1128, FECHA DE EMISION:20/11/2017</t>
  </si>
  <si>
    <t>00035031101 DEP.DE CHEQ.AJENOS,RET.DE CAM.,CONCEPTO: ARRIENDO 2 STANDS FESTIVAL DE VINOS, SINGANIS Y SABORES 2017,DEP.: MEFP-UCPP , PROCEDENCIA: BANCO UNION S.A., CHEQUE: 1127, FECHA DE EMISION:20/11/2017</t>
  </si>
  <si>
    <t>00035031101 DEP.DE CHEQ.AJENOS,RET.DE CAM.,CONCEPTO: ARRIENDO CAJERO AUTOMATICO BANCO UNION NOVIEMBRE 2017,DEP.: MEFP-UCPP , PROCEDENCIA: BANCO UNION S.A., CHEQUE: 1126, FECHA DE EMISION:20/11/2017</t>
  </si>
  <si>
    <t>00046084101 DEP.DE CHEQ.AJENOS,RET.DE CAM.,CONCEPTO: PAGO CONTRAPARTE PROYECTO CONSTRUCCION Y EQUIPAMIENTO DE CENTRO DE SALUD,DEP.: GOB AUTONOMO MUNICIPAL DE IRUPANA , PROCEDENCIA: BANCO UNION S.A., CHEQUE: 5370, FECHA DE EMISION:19/11/2017</t>
  </si>
  <si>
    <t>00593019201 DEP.DE CHEQ.AJENOS,RET.DE CAM.,CONCEPTO: DESEMBOLSO POR BAJAS MÉDICAS DE LA CAJA DE SALUD CORDES A LA EMPRESA ESTATAL YACANA,DEP.: CAJA DE SALUD CORDES , PROCEDENCIA: BANCO UNION S.A., CHEQUE: 6113, FECHA DE EMISION:17/11/2017</t>
  </si>
  <si>
    <t>00099021001 DEP.DE CHEQ.AJENOS,RET.DE CAM.,CONCEPTO: DES POR BAJAS MÉDICAS DE LA CAJA DE SALUD CORDES A EMP SERV PARA LA PREVENCIÓN DE LA TORTURA SEPRET,DEP.: CAJA DE SALUD CORDES , PROCEDENCIA: BANCO UNION S.A., CHEQUE: 6112, FECHA DE EMISION:17/11/2017</t>
  </si>
  <si>
    <t>00099021001 DEP.DE CHEQ.AJENOS,RET.DE CAM.,CONCEPTO: DES POR BAJAS MÉDICAS DE CAJA DE SALUD CORDES A LA EMP DE AUTORIDAD PLURINACIONAL MADRE TIERRA,DEP.: CAJA DE SALUD CORDES , PROCEDENCIA: BANCO UNION S.A., CHEQUE: 6111, FECHA DE EMISION:17/11/2017</t>
  </si>
  <si>
    <t>00099021001 DEP.DE CHEQ.AJENOS,RET.DE CAM.,CONCEPTO: DES POR BAJAS MÉDICAS DE CAJA DE SALUD CORDES A UNID DE COORD DE PROGRAMA Y PROY - UCPP,DEP.: CAJA DE SALUD CORDES , PROCEDENCIA: BANCO UNION S.A., CHEQUE: 6107, FECHA DE EMISION:16/11/2017</t>
  </si>
  <si>
    <t>00578012002 DEP.DE CHEQ.AJENOS,RET.DE CAM.,CONCEPTO: REVERSION,DEP.: BOLIVIANA DE AVIACION , PROCEDENCIA: BANCO UNION S.A., CHEQUE: 2226, FECHA DE EMISION:16/11/2017</t>
  </si>
  <si>
    <t>00578012002 DEP.DE CHEQ.AJENOS,RET.DE CAM.,CONCEPTO: REVERSION,DEP.: BOLIVIANA DE AVIACION , PROCEDENCIA: BANCO UNION S.A., CHEQUE: 2225, FECHA DE EMISION:16/11/2017</t>
  </si>
  <si>
    <t>00099021001 DEP.DE CHEQ.AJENOS,RET.DE CAM.,CONCEPTO: DES POR BAJAS MÉDICAS DE CAJA DE SALUD CORDES A LA AUT JURISDICCIONAL ADM MINERA AJAM,DEP.: CAJA DE SALUD CORDES , PROCEDENCIA: BANCO UNION S.A., CHEQUE: 6108, FECHA DE EMISION:16/11/2017</t>
  </si>
  <si>
    <t>00099021001 DEP.DE CHEQ.AJENOS,RET.DE CAM.,CONCEPTO: DES POR BAJAS MÉDICAS DE CAJA DE SALUD CORDES AL MINISTERIO DE MEDIO AMBIENTE Y AGUA,DEP.: CAJA DE SALUD CORDES , PROCEDENCIA: BANCO UNION S.A., CHEQUE: 6109, FECHA DE EMISION:16/11/2017</t>
  </si>
  <si>
    <t>00578012002 DEP.DE CHEQ.AJENOS,RET.DE CAM.,CONCEPTO: REVERSION,DEP.: BOLIVIANA DE AVIACION , PROCEDENCIA: BANCO UNION S.A., CHEQUE: 2224, FECHA DE EMISION:16/11/2017</t>
  </si>
  <si>
    <t>00099021001 DEP.DE CHEQ.AJENOS,RET.DE CAM.,CONCEPTO: DESEMBOLSO POR BAJAS MÉDICAS DE CAJA DE SALUD CORDES AL MINISTERIO DE DEPORTES,DEP.: CAJA DE SALUD CORDES , PROCEDENCIA: BANCO UNION S.A., CHEQUE: 6110, FECHA DE EMISION:17/11/2017</t>
  </si>
  <si>
    <t>00578012002 DEP.DE CHEQ.AJENOS,RET.DE CAM.,CONCEPTO: REVERSION,DEP.: BOLIVIANA DE AVIACION , PROCEDENCIA: BANCO UNION S.A., CHEQUE: 2223, FECHA DE EMISION:16/11/2017</t>
  </si>
  <si>
    <t>00578012002 DEP.DE CHEQ.AJENOS,RET.DE CAM.,CONCEPTO: REVERSION,DEP.: BOLIVIANA DE AVIACION , PROCEDENCIA: BANCO UNION S.A., CHEQUE: 2222, FECHA DE EMISION:16/11/2017</t>
  </si>
  <si>
    <t>00578012002 DEP.DE CHEQ.AJENOS,RET.DE CAM.,CONCEPTO: REVERSION,DEP.: BOLIVIANA DE AVIACION , PROCEDENCIA: BANCO UNION S.A., CHEQUE: 2242, FECHA DE EMISION:20/11/2017</t>
  </si>
  <si>
    <t>00578012002 DEP.DE CHEQ.AJENOS,RET.DE CAM.,CONCEPTO: REVERSION,DEP.: BOLIVIANA DE AVIACION , PROCEDENCIA: BANCO UNION S.A., CHEQUE: 2241, FECHA DE EMISION:17/11/2017</t>
  </si>
  <si>
    <t>00578012002 DEP.DE CHEQ.AJENOS,RET.DE CAM.,CONCEPTO: REVERSION,DEP.: BOLIVIANA DE AVIACION , PROCEDENCIA: BANCO UNION S.A., CHEQUE: 2240, FECHA DE EMISION:17/11/2017</t>
  </si>
  <si>
    <t>00578012002 DEP.DE CHEQ.AJENOS,RET.DE CAM.,CONCEPTO: REVERSION,DEP.: BOLIVIANA DE AVIACION , PROCEDENCIA: BANCO UNION S.A., CHEQUE: 2239, FECHA DE EMISION:17/11/2017</t>
  </si>
  <si>
    <t>00578012002 DEP.DE CHEQ.AJENOS,RET.DE CAM.,CONCEPTO: REVERSION,DEP.: BOLIVIANA DE AVIACION , PROCEDENCIA: BANCO UNION S.A., CHEQUE: 2238, FECHA DE EMISION:17/11/2017</t>
  </si>
  <si>
    <t>00578012002 DEP.DE CHEQ.AJENOS,RET.DE CAM.,CONCEPTO: REVERSION,DEP.: BOLIVIANA DE AVIACION , PROCEDENCIA: BANCO UNION S.A., CHEQUE: 2237, FECHA DE EMISION:17/11/2017</t>
  </si>
  <si>
    <t>00578012002 DEP.DE CHEQ.AJENOS,RET.DE CAM.,CONCEPTO: REVERSION,DEP.: BOLIVIANA DE AVIACION , PROCEDENCIA: BANCO UNION S.A., CHEQUE: 2236, FECHA DE EMISION:17/11/2017</t>
  </si>
  <si>
    <t>00578012002 DEP.DE CHEQ.AJENOS,RET.DE CAM.,CONCEPTO: REVERSION,DEP.: BOLIVIANA DE AVIACION , PROCEDENCIA: BANCO UNION S.A., CHEQUE: 2235, FECHA DE EMISION:17/11/2017</t>
  </si>
  <si>
    <t>00578012002 DEP.DE CHEQ.AJENOS,RET.DE CAM.,CONCEPTO: REVERSION,DEP.: BOLIVIANA DE AVIACION , PROCEDENCIA: BANCO UNION S.A., CHEQUE: 2234, FECHA DE EMISION:17/11/2017</t>
  </si>
  <si>
    <t>00578012002 DEP.DE CHEQ.AJENOS,RET.DE CAM.,CONCEPTO: REVERSION,DEP.: BOLIVIANA DE AVIACION , PROCEDENCIA: BANCO UNION S.A., CHEQUE: 2233, FECHA DE EMISION:17/11/2017</t>
  </si>
  <si>
    <t>00578012002 DEP.DE CHEQ.AJENOS,RET.DE CAM.,CONCEPTO: REVERSION,DEP.: BOLIVIANA DE AVIACION , PROCEDENCIA: BANCO UNION S.A., CHEQUE: 2232, FECHA DE EMISION:16/11/2017</t>
  </si>
  <si>
    <t>00578012002 DEP.DE CHEQ.AJENOS,RET.DE CAM.,CONCEPTO: REVERSION,DEP.: BOLIVIANA DE AVIACION , PROCEDENCIA: BANCO UNION S.A., CHEQUE: 2231, FECHA DE EMISION:16/11/2017</t>
  </si>
  <si>
    <t>00578012002 DEP.DE CHEQ.AJENOS,RET.DE CAM.,CONCEPTO: REVERSION,DEP.: BOLIVIANA DE AVIACION , PROCEDENCIA: BANCO UNION S.A., CHEQUE: 2230, FECHA DE EMISION:16/11/2017</t>
  </si>
  <si>
    <t>00578012002 DEP.DE CHEQ.AJENOS,RET.DE CAM.,CONCEPTO: REVERSION,DEP.: BOLIVIANA DE AVIACION , PROCEDENCIA: BANCO UNION S.A., CHEQUE: 2229, FECHA DE EMISION:16/11/2017</t>
  </si>
  <si>
    <t>00283012002 DEP.DE CHEQ.AJENOS,RET.DE CAM.,CONCEPTO: EXTRAVIO DE CREDENCIALES OFICINA CENTRAL,DEP.: ADUANA NACIONAL , PROCEDENCIA: BANCO UNION S.A., CHEQUE: 2789, FECHA DE EMISION:16/11/2017</t>
  </si>
  <si>
    <t>00578012002 DEP.DE CHEQ.AJENOS,RET.DE CAM.,CONCEPTO: RERVERSION,DEP.: BOLIVIANA DE AVIACION , PROCEDENCIA: BANCO UNION S.A., CHEQUE: 2228, FECHA DE EMISION:16/11/2017</t>
  </si>
  <si>
    <t>00578012002 DEP.DE CHEQ.AJENOS,RET.DE CAM.,CONCEPTO: REVERSION,DEP.: BOLIVIANA DE AVIACION , PROCEDENCIA: BANCO UNION S.A., CHEQUE: 2227, FECHA DE EMISION:16/11/2017</t>
  </si>
  <si>
    <t>00251012001 DEP.DE CHEQ.AJENOS,RET.DE CAM.,CONCEPTO: DEPÓSITO A LA LIBRETA,DEP.: INSTITUTO NACIONAL DE SALUD OCUPACIONAL , PROCEDENCIA: BANCO UNION S.A., CHEQUE: 3690, FECHA DE EMISION:22/11/2017</t>
  </si>
  <si>
    <t>00513082001 DEP.DE CHEQ.AJENOS,RET.DE CAM.,CONCEPTO: REPOSICION DE PASES DE INGRESO,DEP.: Y.P.F.B. - D.R.L.P. , PROCEDENCIA: BANCO UNION S.A., CHEQUE: 798, FECHA DE EMISION:16/11/2017</t>
  </si>
  <si>
    <t>00670072001 DEP.DE CHEQ.AJENOS,RET.DE CAM.,CONCEPTO: DEVOLUCION DE VIATICOS T.E.D. POTOSI,DEP.: ORGANO ELECTORAL PLURINACIONAL , PROCEDENCIA: BANCO UNION S.A., CHEQUE: 3868, FECHA DE EMISION:20/11/2017</t>
  </si>
  <si>
    <t>00133012001 DEPOSITO DE EFECTIVO, DEPOSITANTE: LOTERIA NACIONAL DE B. Y S., CONCEPTO: DEVOLUCION VIATICOS VIAJE NO REALIZADO A ORURO-MAYELA QUISPE MARAÑON, CUENTA DE DEPOSITO: CUENTA UNICA DEL TESORO</t>
  </si>
  <si>
    <t>00099021001 DEPOSITO DE EFECTIVO, DEPOSITANTE: ASFI - LUIS JAIMES, CONCEPTO: DEVOLUCIÓN FONDOS POR PASAJES TERRESTRES, CUENTA DE DEPOSITO: CUENTA UNICA DEL TESORO</t>
  </si>
  <si>
    <t>00046058003 DEPOSITO DE EFECTIVO, DEPOSITANTE: MIN SALUD-G. CALA F., CONCEPTO: REVERSION DEL SALDO-CT/CONAN, CUENTA DE DEPOSITO: CUENTA UNICA DEL TESORO</t>
  </si>
  <si>
    <t>00132062001 DEPOSITO DE EFECTIVO, DEPOSITANTE: JUAN CARLOS GUZMAN MEDINA, CONCEPTO: DEVOLUCIÓN SALDOS DE FONDOS EN AVANCE, CUENTA DE DEPOSITO: CUENTA UNICA DEL TESORO</t>
  </si>
  <si>
    <t>00099021001 DEPOSITO DE EFECTIVO, DEPOSITANTE: WALTER AMADEO MOLINA TUFIÑO, CONCEPTO: DEVOLUCION DOBLE PERCEPCION, CUENTA DE DEPOSITO: CUENTA UNICA DEL TESORO</t>
  </si>
  <si>
    <t>00020011103 DEPOSITO DE EFECTIVO, DEPOSITANTE: ARNOLD R. GUARACHI TABOADA, CONCEPTO: DEVOLUCIÓN DE VIÁTICOS, CUENTA DE DEPOSITO: CUENTA UNICA DEL TESORO</t>
  </si>
  <si>
    <t>00192014101 DEPOSITO DE EFECTIVO, DEPOSITANTE: SEMENA - ROSA ARTEAGA, CONCEPTO: SOBRANTE DE COMBUSTIBLE DE LA INSPECCION A LAS ESTACIONES LIMNIMETRICA FASE DOS C-31 PREV 491, CUENTA DE DEPOSITO: CUENTA UNICA DEL TESORO</t>
  </si>
  <si>
    <t>00192014101 DEPOSITO DE EFECTIVO, DEPOSITANTE: SEMENA ALFONZO PAZ, CONCEPTO: C-31 PREV 488 VIATICOS NO UTILIZADOS EN LA INSPECCION GESTION 2016, CUENTA DE DEPOSITO: CUENTA UNICA DEL TESORO</t>
  </si>
  <si>
    <t>00234014202 DEPOSITO DE EFECTIVO, DEPOSITANTE: ARTURO ROJAS SUAREZ, CONCEPTO: DEVOLUCION C-31 N° 1308 PARTIDA 34110 COMBUSTIBLE, CUENTA DE DEPOSITO: CUENTA UNICA DEL TESORO</t>
  </si>
  <si>
    <t>00234014202 DEPOSITO DE EFECTIVO, DEPOSITANTE: ARTURO ROJAS SUAREZ, CONCEPTO: DEVOLUCION C-31 N° 1309, PARTIDA 851 TASAS, CUENTA DE DEPOSITO: CUENTA UNICA DEL TESORO</t>
  </si>
  <si>
    <t>00222018010 DEPOSITO DE EFECTIVO, DEPOSITANTE: INIAF - REGIONAL MONTERO, CONCEPTO: REVERSION C-31 854, CUENTA DE DEPOSITO: CUENTA UNICA DEL TESORO</t>
  </si>
  <si>
    <t>00070011102 DEPOSITO DE EFECTIVO, DEPOSITANTE: MTEPS - MINISTERIO DE TRABAJO, CONCEPTO: DEVOLUCIÓN DE FONDOS - CARGO A RENDIR, CUENTA DE DEPOSITO: CUENTA UNICA DEL TESORO</t>
  </si>
  <si>
    <t>00099021001 DEPOSITO DE EFECTIVO, DEPOSITANTE: LUIS ANGEL ALIAGA SANCHEZ, CONCEPTO: DEVOLUCIÓN POR DOBLE PERCEPCIÓN OCTUBRE 2017, CUENTA DE DEPOSITO: CUENTA UNICA DEL TESORO</t>
  </si>
  <si>
    <t>00041031107 DEPOSITO DE EFECTIVO, DEPOSITANTE: IBMETRO-JOSE LUIS MARCA, CONCEPTO: DEVOLUCION DE PASAJES, CUENTA DE DEPOSITO: CUENTA UNICA DEL TESORO</t>
  </si>
  <si>
    <t>00513132001 DEPOSITO DE EFECTIVO, DEPOSITANTE: INTER CLEAN SRL., CONCEPTO: MULTA POR INCUMPLIMIENTO DE CONTRATO POR EL SERVICIO DE LIMPIEZA DEL MES DE OCTUBRE 2017, CUENTA DE DEPOSITO: CUENTA UNICA DEL TESORO</t>
  </si>
  <si>
    <t>00070011102 DEPOSITO DE EFECTIVO, DEPOSITANTE: GILKA MARCELA ALCOCER RODRIGUEZ, CONCEPTO: DEVOLUCION DE VIATICOS, CUENTA DE DEPOSITO: CUENTA UNICA DEL TESORO</t>
  </si>
  <si>
    <t>00234012001 DEPOSITO DE EFECTIVO, DEPOSITANTE: GUNTER NUMA CLAURE SEMPERTEGUI, CONCEPTO: DEVOLUCION C-31 - 1352 PARTIDA 22210 VIATICOS, CUENTA DE DEPOSITO: CUENTA UNICA DEL TESORO</t>
  </si>
  <si>
    <t>00234012001 DEPOSITO DE EFECTIVO, DEPOSITANTE: GUNTER NUMA CLAURE SEMPERTEGUI, CONCEPTO: DEVOLUCION C-31 1352 PARTIDA 34110 COMBUSTIBLE, CUENTA DE DEPOSITO: CUENTA UNICA DEL TESORO</t>
  </si>
  <si>
    <t>00234012001 DEPOSITO DE EFECTIVO, DEPOSITANTE: GUNTER NUMA CLAURE SEMPERTEGUI, CONCEPTO: DEVOLUCION C-31 - 1256 PARTIDA 259 SERVICIOS MANUALES, CUENTA DE DEPOSITO: CUENTA UNICA DEL TESORO</t>
  </si>
  <si>
    <t>00099021001 DEPOSITO DE EFECTIVO, DEPOSITANTE: CHINO BARBERITO CARMEN DEYSI, CONCEPTO: REVERSIÓN, CUENTA DE DEPOSITO: CUENTA UNICA DEL TESORO</t>
  </si>
  <si>
    <t>00234012001 DEPOSITO DE EFECTIVO, DEPOSITANTE: GUNTER NUMA CLAURE SEMPERTEGUI, CONCEPTO: DEVOLUCION C-31 - 1353 PARTIDA 851 TASAS, CUENTA DE DEPOSITO: CUENTA UNICA DEL TESORO</t>
  </si>
  <si>
    <t>00046104203 DEPOSITO DE EFECTIVO, DEPOSITANTE: WILLIAN VICENTE LEAÑO HERRERA, CONCEPTO: REVERSIÓN, CUENTA DE DEPOSITO: CUENTA UNICA DEL TESORO</t>
  </si>
  <si>
    <t>00099021001 DEPOSITO DE EFECTIVO, DEPOSITANTE: GONZALO CHURA LOZA, CONCEPTO: DEVOLUCION DE FONDOS EN AVANCE ASIGNADOS PARA GASTOS EN TRASLADO DE BIENES DE UCS - MEFP, CUENTA DE DEPOSITO: CUENTA UNICA DEL TESORO</t>
  </si>
  <si>
    <t>00574012002 DEPOSITO DE EFECTIVO, DEPOSITANTE: LACTEOSBOL - ESTHER FANNY LLANQUE PAUCARA, CONCEPTO: DEVOLUCION POR PASES A BORDO NO DECLARADOS, CUENTA DE DEPOSITO: CUENTA UNICA DEL TESORO</t>
  </si>
  <si>
    <t>00099021001 DEPOSITO DE EFECTIVO, DEPOSITANTE: JAVIER ERWIN FERNANDEZ REVOLLO, CONCEPTO: DEVOLUCION PASAJES INTERIOR Y DEVOLUCION ALIMENTACION, CUENTA DE DEPOSITO: CUENTA UNICA DEL TESORO</t>
  </si>
  <si>
    <t>00099021001 DEPOSITO DE EFECTIVO, DEPOSITANTE: EDGAR BLANCO ALI, CONCEPTO: DEVOLUCION DE SALDOS DE PASAJES, CUENTA DE DEPOSITO: CUENTA UNICA DEL TESORO</t>
  </si>
  <si>
    <t>00016011101 DEPOSITO DE EFECTIVO, DEPOSITANTE: MINISTERIO DE EDUCACIÓN, CONCEPTO: DEVOLUCIÓN DE VIÁTICOS, CUENTA DE DEPOSITO: CUENTA UNICA DEL TESORO</t>
  </si>
  <si>
    <t>00046057005 DEPOSITO DE EFECTIVO, DEPOSITANTE: ISMAEL YUCRA MAMANI-M. DE SALUD, CONCEPTO: DEVOLUCION PAGO DE HABERES MES DE AGOSTO-TUTOR DE BRIGADA MOVIL-CHUQUISACA, CUENTA DE DEPOSITO: CUENTA UNICA DEL TESORO</t>
  </si>
  <si>
    <t>00099021001 DEPOSITO DE EFECTIVO, DEPOSITANTE: HARAS DEL EJERCITO, CONCEPTO: RETENCION IUE E IT COMPRA DE ALIMENTOS PARA ANIMALES, CORRESPONDIENTE AL MES DE SEPTIEMBRE/17, CUENTA DE DEPOSITO: CUENTA UNICA DEL TESORO</t>
  </si>
  <si>
    <t>00099021001 DEPOSITO DE EFECTIVO, DEPOSITANTE: ESCUELA MILITAR DE EQUITACION DEL EJERCITO, CONCEPTO: RETENCION IUE E IT COMPRA DE ALIMENTOS PARA ANIMALES, CORRESPONDIENTE AL MES DE OCTUBRE/17, CUENTA DE DEPOSITO: CUENTA UNICA DEL TESORO</t>
  </si>
  <si>
    <t>00020041101 DEPOSITO DE EFECTIVO, DEPOSITANTE: FUERZA AEREA BOLIVIANA, CONCEPTO: REVERSION POR COMPRA DE ALIMENTOS PARA ANIMALES, CUENTA DE DEPOSITO: CUENTA UNICA DEL TESORO</t>
  </si>
  <si>
    <t>00046058003 DEPOSITO DE EFECTIVO, DEPOSITANTE: MOISES S. POMIER OCAMPO, CONCEPTO: DEVOLUCION SALDO, CUENTA DE DEPOSITO: CUENTA UNICA DEL TESORO</t>
  </si>
  <si>
    <t>00099021001 DEPOSITO DE EFECTIVO, DEPOSITANTE: JENNY ROCIO MARANGANI PLATA, CONCEPTO: DEVOLUCION DE RECURSOS NO EJECUTADOS DE C31-282, CUENTA DE DEPOSITO: CUENTA UNICA DEL TESORO</t>
  </si>
  <si>
    <t>00046114201 DEPOSITO DE EFECTIVO, DEPOSITANTE: CRESPO BUTRON PAULO, CONCEPTO: DEVOLUCION DE RECURSOS NO EJECUTADOS DE C31-1759, CUENTA DE DEPOSITO: CUENTA UNICA DEL TESORO</t>
  </si>
  <si>
    <t>00046104203 DEPOSITO DE EFECTIVO, DEPOSITANTE: WILLIAM LEAÑO HERRERA, CONCEPTO: REVERSION, CUENTA DE DEPOSITO: CUENTA UNICA DEL TESORO</t>
  </si>
  <si>
    <t>00660012002 DEPOSITO DE EFECTIVO, DEPOSITANTE: LIZ MILENKA GUTIERREZ GUTIERREZ, CONCEPTO: REVERSION DE JUNIO 2017, CUENTA DE DEPOSITO: CUENTA UNICA DEL TESORO</t>
  </si>
  <si>
    <t>00046104203 DEPOSITO DE EFECTIVO, DEPOSITANTE: JOEL SANTIAGO GUTIERREZ BLACUTT, CONCEPTO: REVERSION, CUENTA DE DEPOSITO: CUENTA UNICA DEL TESORO</t>
  </si>
  <si>
    <t>00099021001 DEPOSITO DE EFECTIVO, DEPOSITANTE: JULIAN CESAR ROMERO CONDE, CONCEPTO: DEVOLUCION DE SALDO NO EJECUTADO DE FONDO EN AVACE, CUENTA DE DEPOSITO: CUENTA UNICA DEL TESORO</t>
  </si>
  <si>
    <t>00660012002 DEPOSITO DE EFECTIVO, DEPOSITANTE: LIZ MILENKA GUTIERREZ GUTIERREZ, CONCEPTO: REVERSION MES DE JULIO 2017, CUENTA DE DEPOSITO: CUENTA UNICA DEL TESORO</t>
  </si>
  <si>
    <t>00099021001 DEPOSITO DE EFECTIVO, DEPOSITANTE: ASFI-GARY GABRIEL GUTIERREZ VELASQUEZ, CONCEPTO: PAGO EXCEDENTE EN LA FACTURACION USO DE CELULAR, CUENTA DE DEPOSITO: CUENTA UNICA DEL TESORO</t>
  </si>
  <si>
    <t>00292012001 DEPOSITO DE EFECTIVO, DEPOSITANTE: JUAN FLORES SANCHEZ, CONCEPTO: DEVOLUCION COSTO DE ROPA DE TRABAJO, CUENTA DE DEPOSITO: CUENTA UNICA DEL TESORO</t>
  </si>
  <si>
    <t>00047297001 DEPOSITO DE EFECTIVO, DEPOSITANTE: LEONARDO FLORES TICONA - CI 3498898 LP, CONCEPTO: DEVOLUCION DE GASTOS NO EJECUTADOS, CUENTA DE DEPOSITO: CUENTA UNICA DEL TESORO</t>
  </si>
  <si>
    <t>00041018002 DEPOSITO DE EFECTIVO, DEPOSITANTE: MDPYEP - REYNA DAFNE ROQUE ALCARAZ, CONCEPTO: DEVOLUCION DE FONDOS, CUENTA DE DEPOSITO: CUENTA UNICA DEL TESORO</t>
  </si>
  <si>
    <t>00041021101 DEPOSITO DE EFECTIVO, DEPOSITANTE: SENAPI - LESLY PAMELA NIEVES NAVA BARRIENTOS, CONCEPTO: DEVOLUCION POR COMPRA DE REFRIGERIOS, CUENTA DE DEPOSITO: CUENTA UNICA DEL TESORO</t>
  </si>
  <si>
    <t>00526012001 DEPOSITO DE EFECTIVO, DEPOSITANTE: JUAN CARLOS CANDIA C.I. 4982771 LP., CONCEPTO: DEVOLUCION DE PASAJES - BOLIVIA TV, CUENTA DE DEPOSITO: CUENTA UNICA DEL TESORO</t>
  </si>
  <si>
    <t>00046104203 DEPOSITO DE EFECTIVO, DEPOSITANTE: JUAN JOSE MENDEZ TALAVERA, CONCEPTO: REVERSION, CUENTA DE DEPOSITO: CUENTA UNICA DEL TESORO</t>
  </si>
  <si>
    <t>00234012001 DEPOSITO DE EFECTIVO, DEPOSITANTE: SERGEOMIN-PERCY OSCAR ACARAPI MEJILLONES, CONCEPTO: DEVOLUCION AL C-31, 1293 PARTIDA 851 (TASAS), CUENTA DE DEPOSITO: CUENTA UNICA DEL TESORO</t>
  </si>
  <si>
    <t>00234012001 DEPOSITO DE EFECTIVO, DEPOSITANTE: SERGEOMIN-PERCY OSCAR ACARAPI MEJILLONES, CONCEPTO: DEVOLUCION AL C-31-1293 PARTIDA 34110 (COMBUSTIBLE,LUBRICANTES Y DERIVADOS PARA CONSUMO), CUENTA DE DEPOSITO: CUENTA UNICA DEL TESORO</t>
  </si>
  <si>
    <t>00234012001 DEPOSITO DE EFECTIVO, DEPOSITANTE: SERGEOMIN-PERCY OSCAR ACARAPI MEJILLONES, CONCEPTO: DEVOLUCION AL C31-1293 PARTIDA 24120(MANTENIMIENTO Y REPARACION DE VEHICULOS MAQUINARIA Y EQUIPO), CUENTA DE DEPOSITO: CUENTA UNICA DEL TESORO</t>
  </si>
  <si>
    <t>00234012001 DEPOSITO DE EFECTIVO, DEPOSITANTE: SERGEOMIN-PERCY OSCAR ACARAPI MEJILLONES, CONCEPTO: DEVOLUCION AL C31-1293 PARTIDA 234 (OTROS ALQUILERES), CUENTA DE DEPOSITO: CUENTA UNICA DEL TESORO</t>
  </si>
  <si>
    <t>00212082001 DEPOSITO DE EFECTIVO, DEPOSITANTE: LUIS ALBERTO CHAMBI QUISPE, CONCEPTO: DEVOLUCION DE GASTO OPERATIVO C-31 N° 1108, CUENTA DE DEPOSITO: CUENTA UNICA DEL TESORO</t>
  </si>
  <si>
    <t>00344012001 DEPOSITO DE EFECTIVO, DEPOSITANTE: IPELC, CONCEPTO: DEVOLUCION DE SALDOS POR CONCEPTO DE ACTIVIDADES DEL INFORME N° 11, CUENTA DE DEPOSITO: CUENTA UNICA DEL TESORO</t>
  </si>
  <si>
    <t>00344012001 DEPOSITO DE EFECTIVO, DEPOSITANTE: IPELC, CONCEPTO: DEVOLUCION DE SALDOS POR CONCEPTO DE ACTIVIDADES DEL INFORME N° 8, CUENTA DE DEPOSITO: CUENTA UNICA DEL TESORO</t>
  </si>
  <si>
    <t>00344012001 DEPOSITO DE EFECTIVO, DEPOSITANTE: IPELC, CONCEPTO: DEVOLUCION DE SALDOS POR CONCEPTO DE ACTIVIDADES DEL INFORME N° 7, CUENTA DE DEPOSITO: CUENTA UNICA DEL TESORO</t>
  </si>
  <si>
    <t>00344012001 DEPOSITO DE EFECTIVO, DEPOSITANTE: IPELC, CONCEPTO: DEVOLUCION DE SALDOS POR CONCEPTO DE ACTIVIDADES DEL INFORME N° 5, CUENTA DE DEPOSITO: CUENTA UNICA DEL TESORO</t>
  </si>
  <si>
    <t>00344012001 DEPOSITO DE EFECTIVO, DEPOSITANTE: IPELC, CONCEPTO: DEVOLUCION DE SALDOS POR CONCEPTO DE ACTIVIDADES DEL INFORME N° 4, CUENTA DE DEPOSITO: CUENTA UNICA DEL TESORO</t>
  </si>
  <si>
    <t>00344012001 DEPOSITO DE EFECTIVO, DEPOSITANTE: IPELC, CONCEPTO: DEVOLUCION DE SALDOS POR CONCEPTO DE ACTIVIDADES DEL INFORME N° 2, CUENTA DE DEPOSITO: CUENTA UNICA DEL TESORO</t>
  </si>
  <si>
    <t>00344012001 DEPOSITO DE EFECTIVO, DEPOSITANTE: IPELC, CONCEPTO: DEVOLUCION DE SALDOS POR CONCEPTO DE ACTIVIDADES DEL INFORME N° 1, CUENTA DE DEPOSITO: CUENTA UNICA DEL TESORO</t>
  </si>
  <si>
    <t>00591012001 DEPOSITO DE EFECTIVO, DEPOSITANTE: EMP.ESTATAL DE TRANS.POR CABLE MI TELEFERICO, CONCEPTO: SERVICIOS BASICOS, CUENTA DE DEPOSITO: CUENTA UNICA DEL TESORO</t>
  </si>
  <si>
    <t>00099021001 DEPOSITO DE EFECTIVO, DEPOSITANTE: RAQUEL DINA TAPIA CHOQUE, CONCEPTO: DEVOLUCION DE SUELDO, CUENTA DE DEPOSITO: CUENTA UNICA DEL TESORO</t>
  </si>
  <si>
    <t>00234014202 DEPOSITO DE EFECTIVO, DEPOSITANTE: SERGEOMIN - PEDRO WILFREDO VALDIVIA, CONCEPTO: DEVOLUCION FONDOS EN AVANCE PARTIDA 851 ( TASAS ), CUENTA DE DEPOSITO: CUENTA UNICA DEL TESORO</t>
  </si>
  <si>
    <t>00344012001 DEPOSITO DE EFECTIVO, DEPOSITANTE: IPELC, CONCEPTO: DEVOLUCION DE SALDOS POR CONCEPTO DE ACTIVIDADES DEL INFORME N° 13, CUENTA DE DEPOSITO: CUENTA UNICA DEL TESORO</t>
  </si>
  <si>
    <t>00344012001 DEPOSITO DE EFECTIVO, DEPOSITANTE: IPELC, CONCEPTO: DEVOLUCION DE SALDOS POR CONCEPTO DE ACTIVIDADES DEL INFORME N° 15, CUENTA DE DEPOSITO: CUENTA UNICA DEL TESORO</t>
  </si>
  <si>
    <t>00344012001 DEPOSITO DE EFECTIVO, DEPOSITANTE: IPELC, CONCEPTO: DEVOLUCION DE SALDOS POR CONCEPTO DE ACTIVIDADES DEL INFORME N° 18, CUENTA DE DEPOSITO: CUENTA UNICA DEL TESORO</t>
  </si>
  <si>
    <t>00344012001 DEPOSITO DE EFECTIVO, DEPOSITANTE: IPELC, CONCEPTO: DEVOLUCION DE SALDOS POR CONCEPTO DE ACTIVIDADES DEL INFORME N° 19, CUENTA DE DEPOSITO: CUENTA UNICA DEL TESORO</t>
  </si>
  <si>
    <t>00344012001 DEPOSITO DE EFECTIVO, DEPOSITANTE: IPELC, CONCEPTO: DEVOLUCION DE SALDOS POR CONCEPTO DE ACTIVIDADES DEL INFORME N° 20, CUENTA DE DEPOSITO: CUENTA UNICA DEL TESORO</t>
  </si>
  <si>
    <t>00344012001 DEPOSITO DE EFECTIVO, DEPOSITANTE: IPELC, CONCEPTO: DEVOLUCION DE SALDOS POR CONCEPTO DE ACTIVIDADES DEL INFORME N° 25, CUENTA DE DEPOSITO: CUENTA UNICA DEL TESORO</t>
  </si>
  <si>
    <t>00099021001 DEPOSITO DE EFECTIVO, DEPOSITANTE: MINISTERIO DE EDUCACION-EDDY MAMANI CHIRINOS, CONCEPTO: DEVOLUCION DEL CARGO A CUENTA ( PAGO DE ALQUILER DE BUSES,MINIBUSES Y TASAS DE RODAJE ), CUENTA DE DEPOSITO: CUENTA UNICA DEL TESORO</t>
  </si>
  <si>
    <t>00099021001 DEPOSITO DE EFECTIVO, DEPOSITANTE: A.N.H., CONCEPTO: DEVOLUCIÓN DE RECURSOS - ANH, CUENTA DE DEPOSITO: CUENTA UNICA DEL TESORO</t>
  </si>
  <si>
    <t>00099021001 DEPOSITO DE EFECTIVO, DEPOSITANTE: LOTTY ADRIANA SOTOMAYOR SEGALES, CONCEPTO: REVERSIÓN PASAJES PREV.7621.1/17, CUENTA DE DEPOSITO: CUENTA UNICA DEL TESORO</t>
  </si>
  <si>
    <t>00020051101 DEPOSITO DE EFECTIVO, DEPOSITANTE: ESCUELA DE IDIOMAS ARMADA BOLIVIANA, CONCEPTO: REVERSION, CUENTA DE DEPOSITO: CUENTA UNICA DEL TESORO</t>
  </si>
  <si>
    <t>00526012001 DEPOSITO DE EFECTIVO, DEPOSITANTE: JHERMY LUIS CANTUTA URUCHI, CONCEPTO: DEVOLUCIÓN DE PASAJES, CUENTA DE DEPOSITO: CUENTA UNICA DEL TESORO</t>
  </si>
  <si>
    <t>00010011101 DEPOSITO DE EFECTIVO, DEPOSITANTE: M CLEMENCIA PEREIRA GONZALES, CONCEPTO: CARATULA MINISTERIAL FUENTE 11, CUENTA DE DEPOSITO: CUENTA UNICA DEL TESORO</t>
  </si>
  <si>
    <t>00099021001 DEPOSITO DE EFECTIVO, DEPOSITANTE: MARIELA SARMIENTO JIMENEZ, CONCEPTO: DEVOLUCION MONTO ""100 BECAS"", CUENTA DE DEPOSITO: CUENTA UNICA DEL TESORO</t>
  </si>
  <si>
    <t>00020031101 DEPOSITO DE EFECTIVO, DEPOSITANTE: RI-3 ''PEREZ'', CONCEPTO: RETENCION PARA SOBRE ALIMENTACION PARA SEGURIDAD FISICA MESES AGOSTO Y SEPTIEMBRE EMP MAXAM FANEXA, CUENTA DE DEPOSITO: CUENTA UNICA DEL TESORO</t>
  </si>
  <si>
    <t>00234014202 DEPOSITO DE EFECTIVO, DEPOSITANTE: FELIX CARLOS RAMALLO BUSTILLOS, CONCEPTO: DEVOLUCION AL PREVENTIVO N° 1258 PARTIDA N° 398 OTROS REPEUSTOS, CUENTA DE DEPOSITO: CUENTA UNICA DEL TESORO</t>
  </si>
  <si>
    <t>00099021001 DEPOSITO DE EFECTIVO, DEPOSITANTE: ALAIN NIENY MIRANDA ZAPATA, CONCEPTO: INFORME DE AUDITORIA INTERNA DE AUTORIDAD DE JUEGOS, CUENTA DE DEPOSITO: CUENTA UNICA DEL TESORO</t>
  </si>
  <si>
    <t>00290012001 DEPOSITO DE EFECTIVO, DEPOSITANTE: ROSSE MARY MEDRANO ROMERO  CI. 4786066 LP., CONCEPTO: PAGO TASA AEROPORTUARIA SABSA - TITULAR : ROSSE MARY MEDRANO ROMERO  CI. 4786066 LP., CUENTA DE DEPOSITO: CUENTA UNICA DEL TESORO</t>
  </si>
  <si>
    <t>00099021001 DEPOSITO DE EFECTIVO, DEPOSITANTE: EDUARDO LOAYZA OSINAGA, CONCEPTO: DEVOLUCION DE VIATICO POR UN DIA BS. 371.- S/G C31-4575, CUENTA DE DEPOSITO: CUENTA UNICA DEL TESORO</t>
  </si>
  <si>
    <t>00099021001 DEPOSITO DE EFECTIVO, DEPOSITANTE: KARIDUEN ROSSIO VILLAFUERTE ALFARO, CONCEPTO: DEVOLUCION DE PASAJES AEREO SZ-LPZ N° 930-5763248690, CUENTA DE DEPOSITO: CUENTA UNICA DEL TESORO</t>
  </si>
  <si>
    <t>00099021001 DEPOSITO DE EFECTIVO, DEPOSITANTE: MARIO ALEJANDRO VARGAS RICO TORO, CONCEPTO: DEVOLUCION POR CAMBIO DE FECHA DE PASAJE AEREO FAC N° 930-2819783147 S/G C31-5185, CUENTA DE DEPOSITO: CUENTA UNICA DEL TESORO</t>
  </si>
  <si>
    <t>00099021001 DEPOSITO DE EFECTIVO, DEPOSITANTE: NELSON HUANCA PINTO, CONCEPTO: DEVOLUCION DE FONDOS EN AVANCE, CUENTA DE DEPOSITO: CUENTA UNICA DEL TESORO</t>
  </si>
  <si>
    <t>00030014201 DEPOSITO DE EFECTIVO, DEPOSITANTE: NELSON HUANCA PINTO, CONCEPTO: DEVOLUCION DE FONDOS EN AVANCE, CUENTA DE DEPOSITO: CUENTA UNICA DEL TESORO</t>
  </si>
  <si>
    <t>00234014202 DEPOSITO DE EFECTIVO, DEPOSITANTE: SERGEOMIN - PEDRO WILFREDO VALDIVIA, CONCEPTO: DEV.FONDOS EN AVANCE PARTIDA 34110 COMBUSTIBLE LUBRICANTES Y DERIVADOS PARA CONSUMO, CUENTA DE DEPOSITO: CUENTA UNICA DEL TESORO</t>
  </si>
  <si>
    <t>00234014202 DEPOSITO DE EFECTIVO, DEPOSITANTE: SERGEOMIN - PEDRO WILFREDO VALDIVIA, CONCEPTO: DEV.FONDOS EN AVANCE PARTIDA 24120(MANTENIMIENTO Y REPARACION DE VEHICULOS,MAQUINARIA Y EQUIPOS), CUENTA DE DEPOSITO: CUENTA UNICA DEL TESORO</t>
  </si>
  <si>
    <t>00344012001 DEPOSITO DE EFECTIVO, DEPOSITANTE: IPELC, CONCEPTO: DEVOLUCION DE SALDOS POR CONCEPTO DE ACTIVIDADES DEL INFORME N°31, CUENTA DE DEPOSITO: CUENTA UNICA DEL TESORO</t>
  </si>
  <si>
    <t>00046104203 DEPOSITO DE EFECTIVO, DEPOSITANTE: DELIA ANA ROSSO POVEDA, CONCEPTO: REVERSIÓN, CUENTA DE DEPOSITO: CUENTA UNICA DEL TESORO</t>
  </si>
  <si>
    <t>00344012001 DEPOSITO DE EFECTIVO, DEPOSITANTE: IPELC, CONCEPTO: DEVOLUCION DE SALDOS POR CONCEPTO DE ACTIVIDADES DEL INFORME N°32, CUENTA DE DEPOSITO: CUENTA UNICA DEL TESORO</t>
  </si>
  <si>
    <t>00344012001 DEPOSITO DE EFECTIVO, DEPOSITANTE: IPELC, CONCEPTO: DEVOLUCION DE SALDOS POR CONCEPTO DE ACTIVIDADES DEL INFORME N°33, CUENTA DE DEPOSITO: CUENTA UNICA DEL TESORO</t>
  </si>
  <si>
    <t>00344012001 DEPOSITO DE EFECTIVO, DEPOSITANTE: IPELC, CONCEPTO: DEVOLUCION DE SALDOS POR CONCEPTO DE ACTIVIDADES DEL INFORME N°34, CUENTA DE DEPOSITO: CUENTA UNICA DEL TESORO</t>
  </si>
  <si>
    <t>00344012001 DEPOSITO DE EFECTIVO, DEPOSITANTE: IPELC, CONCEPTO: DEVOLUCION DE SALDOS POR CONCEPTO DE ACTIVIDADES DEL INFORME N°36, CUENTA DE DEPOSITO: CUENTA UNICA DEL TESORO</t>
  </si>
  <si>
    <t>00344012001 DEPOSITO DE EFECTIVO, DEPOSITANTE: IPELC, CONCEPTO: DEVOLUCION DE SALDOS POR CONCEPTO DE ACTIVIDADES DEL INFORME N°41, CUENTA DE DEPOSITO: CUENTA UNICA DEL TESORO</t>
  </si>
  <si>
    <t>00344012001 DEPOSITO DE EFECTIVO, DEPOSITANTE: IPELC, CONCEPTO: DEVOLUCION DE SALDOS POR CONCEPTO DE ACTIVIDADES DEL INFORME N°38, CUENTA DE DEPOSITO: CUENTA UNICA DEL TESORO</t>
  </si>
  <si>
    <t>00099021001 DEPOSITO DE EFECTIVO, DEPOSITANTE: LORENA DORADO BADANI CI:6119535 LP, CONCEPTO: DEVOLUCIÓN DE GASTOS NO EJECUTADOS, CUENTA DE DEPOSITO: CUENTA UNICA DEL TESORO</t>
  </si>
  <si>
    <t>00526012001 DEPOSITO DE EFECTIVO, DEPOSITANTE: BOLIVIA TV-GABRIEL D. MOLINA PEREZ, CONCEPTO: DEVOLUCION FONDOS EN AVANCE, CUENTA DE DEPOSITO: CUENTA UNICA DEL TESORO</t>
  </si>
  <si>
    <t>00582012001 DEPOSITO DE EFECTIVO, DEPOSITANTE: EBA-MARVIN LLANQUE CHAVEZ, CONCEPTO: RECURSOS NO UTILIZADOS PREV 4261-4265, CUENTA DE DEPOSITO: CUENTA UNICA DEL TESORO</t>
  </si>
  <si>
    <t>00046024204 DEPOSITO DE EFECTIVO, DEPOSITANTE: MINISTERIO DE SALUD - IVET CAMPOS CAMPOS, CONCEPTO: DEVOLUCION FONDOS EN AVANCE, CUENTA DE DEPOSITO: CUENTA UNICA DEL TESORO</t>
  </si>
  <si>
    <t>00526012001 DEPOSITO DE EFECTIVO, DEPOSITANTE: DAVID OSCAR LAURA MAMANI CI:6033418 LP, CONCEPTO: DEVOLUCIÓN FONDOS EN AVANCE BOLIVIA TV, CUENTA DE DEPOSITO: CUENTA UNICA DEL TESORO</t>
  </si>
  <si>
    <t>00020011103 DEPOSITO DE EFECTIVO, DEPOSITANTE: ALVARO RENE VISCARRA ALARCON, CONCEPTO: DEVOLUCION DE PASAJES, CUENTA DE DEPOSITO: CUENTA UNICA DEL TESORO</t>
  </si>
  <si>
    <t>00099021001 DEPOSITO DE EFECTIVO, DEPOSITANTE: EMILIANA IRMA JOVE NINA - MAGISTERIO, CONCEPTO: DEVOLUCION DOBLE PERCEPCION, CUENTA DE DEPOSITO: CUENTA UNICA DEL TESORO</t>
  </si>
  <si>
    <t>00099021001 DEPOSITO DE EFECTIVO, DEPOSITANTE: YOHASIR MACHACA COROMINOLA CI. 4848730 LP, CONCEPTO: POR DEVOLUCION DE PASAJES TERRESTRES, CUENTA DE DEPOSITO: CUENTA UNICA DEL TESORO</t>
  </si>
  <si>
    <t>00234014201 DEPOSITO DE EFECTIVO, DEPOSITANTE: PIRMO CHURA, CONCEPTO: DEVOLUCIÓN AL C-31 N°1327 PARTIDA N°851; TASAS, CUENTA DE DEPOSITO: CUENTA UNICA DEL TESORO</t>
  </si>
  <si>
    <t>00234014201 DEPOSITO DE EFECTIVO, DEPOSITANTE: PIRMO CHURA, CONCEPTO: DEVOLUCIÓN AL C-31 N°1326; PARTIDA N°34110, COMBUSTIBLE, LUBRICANTES Y DERIVADOS PARA CONSUMO, CUENTA DE DEPOSITO: CUENTA UNICA DEL TESORO</t>
  </si>
  <si>
    <t>00585012002 DEPOSITO DE EFECTIVO, DEPOSITANTE: AGENCIA BOLIVIANA ESPACIAL, CONCEPTO: DEVOLUCION FONDOS EN AVANCE, CUENTA DE DEPOSITO: CUENTA UNICA DEL TESORO</t>
  </si>
  <si>
    <t>00344012001 DEPOSITO DE EFECTIVO, DEPOSITANTE: IPELC, CONCEPTO: DEVOLUCION DE SALDOS POR CONCEPTO DE ACTIVIDADES DEL INFORME N° 22, CUENTA DE DEPOSITO: CUENTA UNICA DEL TESORO</t>
  </si>
  <si>
    <t>00344012001 DEPOSITO DE EFECTIVO, DEPOSITANTE: IPELC, CONCEPTO: DEVOLUCION DE SALDOS POR CONCEPTO DE ACTIVIDADES DEL INFORME N° 23, CUENTA DE DEPOSITO: CUENTA UNICA DEL TESORO</t>
  </si>
  <si>
    <t>00344012001 DEPOSITO DE EFECTIVO, DEPOSITANTE: IPELC, CONCEPTO: DEVOLUCION DE SALDOS POR CONCEPTO DE ACTIVIDADES DEL INFORME N°24, CUENTA DE DEPOSITO: CUENTA UNICA DEL TESORO</t>
  </si>
  <si>
    <t>00344012001 DEPOSITO DE EFECTIVO, DEPOSITANTE: IPELC, CONCEPTO: DEVOLUCION DE SALDOS POR CONCEPTO DE ACTIVIDADES DEL INFORME N°27, CUENTA DE DEPOSITO: CUENTA UNICA DEL TESORO</t>
  </si>
  <si>
    <t>00344012001 DEPOSITO DE EFECTIVO, DEPOSITANTE: IPELC, CONCEPTO: DEVOLUCION DE SALDOS POR CONCEPTO DE ACTIVIDADES DEL INFORME N°28, CUENTA DE DEPOSITO: CUENTA UNICA DEL TESORO</t>
  </si>
  <si>
    <t>00046104203 DEPOSITO DE EFECTIVO, DEPOSITANTE: WILLIAM LEAÑO HERRERA, CONCEPTO: REVERSIÓN, CUENTA DE DEPOSITO: CUENTA UNICA DEL TESORO</t>
  </si>
  <si>
    <t>00344012001 DEPOSITO DE EFECTIVO, DEPOSITANTE: IPELC, CONCEPTO: DEVOLUCION DE SALDOS POR CONCEPTO DE ACTIVIDADES DEL INFORME N°29, CUENTA DE DEPOSITO: CUENTA UNICA DEL TESORO</t>
  </si>
  <si>
    <t>00046104203 DEPOSITO DE EFECTIVO, DEPOSITANTE: MIGUEL LUIS CALLAU GUARDIA, CONCEPTO: REVERSIÓN, CUENTA DE DEPOSITO: CUENTA UNICA DEL TESORO</t>
  </si>
  <si>
    <t>00523012001 DEP.DE CHEQ.AJENOS,RET.DE CAM.,CONCEPTO: VENTA DE SERVICIOS ECOBOL,DEP.: ECOBOL , PROCEDENCIA: BANCO MERCANTIL SANTA CRUZ SA., CHEQUE: 9427, FECHA DE EMISION:16/11/2017</t>
  </si>
  <si>
    <t>00099021001 DEP.DE CHEQ.AJENOS,RET.DE CAM.,CONCEPTO: DEP PAGO DE EJEC DE GARANTIA A 1ER REQ N°010891 EN MARCO CONTRATO SC-CONALTID-CONT-APS-024/2017,DEP.: SECRETARIA DE COORDINACIÓN CONALTID MIN DE GOB</t>
  </si>
  <si>
    <t>00046024204 DEP.DE CHEQ.AJENOS,RET.DE CAM.,CONCEPTO: REVERSIÓN DE FONDOS,DEP.: SEDES SANTA CRUZ , PROCEDENCIA: BANCO UNION S.A., CHEQUE: 12800, FECHA DE EMISION:09/11/2017</t>
  </si>
  <si>
    <t>00287102012 DEP.DE CHEQ.AJENOS,RET.DE CAM.,CONCEPTO: PAGO DE LA FACTURA N° 72 POR EL MIN CULTURAS Y TURISMO PROY LA SOMBRERERIA DE SUCRE FASE I,DEP.: FPS/SUPERVISION , PROCEDENCIA: BANCO UNION S.A., CHEQUE: 668, FECHA DE EMISION:08/11/2017</t>
  </si>
  <si>
    <t>00291014343 DEP.DE CHEQ.AJENOS,RET.DE CAM.,CONCEPTO: DEVOLUCIÓN DE FONDOS,DEP.: COORDINADOR ET-PPI , PROCEDENCIA: BANCO UNION S.A., CHEQUE: 3126, FECHA DE EMISION:20/11/2017</t>
  </si>
  <si>
    <t>00291012002 DEP.DE CHEQ.AJENOS,RET.DE CAM.,CONCEPTO: SEMINARIO GESTIÓN DE ACTIVOS VIALES,DEP.: ABC SANTA CRUZ , PROCEDENCIA: BANCO UNION S.A., CHEQUE: 3153, FECHA DE EMISION:22/11/2017</t>
  </si>
  <si>
    <t>00099021001 DEP.DE CHEQ.AJENOS,RET.DE CAM.,CONCEPTO: REEMBOLSO DE SIT PERIODO SEPTIEMBRE/2017 BS. 45.019,70  Y PERIODO JUNIO/2017 BS. 240,80,DEP.: MINISTERIO DE ECONOMIA Y FINANZAS PUBLICAS</t>
  </si>
  <si>
    <t>00035011105 DEP.DE CHEQ.AJENOS,RET.DE CAM.,CONCEPTO: REEMBOLSO EN SUBSIDIO POR INCAPACIDAD TEMPORAL PERIODO SEPTIEMBRE/2017,DEP.: MINISTERIO DE ECONOMIA Y FINANZAS PUBLICAS , PROCEDENCIA: BANCO UNION S.A., CHEQUE: 24758, FECHA DE EMISION:13/11/2017</t>
  </si>
  <si>
    <t>00249012003 DEPOSITO DE EFECTIVO, DEPOSITANTE: CEASS, CONCEPTO: DEVOL DE FONDOS NO EJECUTADOS POR CURSO TALLER CAPACIDADES GESTION LOGISTICA, CUENTA DE DEPOSITO: CUENTA UNICA DEL TESORO</t>
  </si>
  <si>
    <t>00099021001 DEPOSITO DE EFECTIVO, DEPOSITANTE: RAMIRO MARTIN BURGOS SIÑANI CI. 2448774 LP., CONCEPTO: PAGO POR INF DE AUD INTERNA RELATIVA A LA ADMISION DE PROD QUIMICOS (MDP Y EP/INF/UAI N° 15/15), CUENTA DE DEPOSITO: CUENTA UNICA DEL TESORO</t>
  </si>
  <si>
    <t>00099021001 DEPOSITO DE EFECTIVO, DEPOSITANTE: MINISTERIO PUBLICO, CONCEPTO: DEVOLUCION DE FONDOS ASIGNADOS POR ABOG. GRISEL ARANCIBIA GUTIERREZ, CUENTA DE DEPOSITO: CUENTA UNICA DEL TESORO</t>
  </si>
  <si>
    <t>00099021001 DEPOSITO DE EFECTIVO, DEPOSITANTE: MINISTERIO PUBLICO, CONCEPTO: DEVOLUCION DE GASTOS DE INVESTIGACION POR LA DRA. TECLA CANAVIRI TAPIA, CUENTA DE DEPOSITO: CUENTA UNICA DEL TESORO</t>
  </si>
  <si>
    <t>00291012006 DEPOSITO DE EFECTIVO, DEPOSITANTE: ABC - OFICINA CENTRAL, CONCEPTO: DEVOLUCIÓN DE SALDO VIÁTICOS, CUENTA DE DEPOSITO: CUENTA UNICA DEL TESORO</t>
  </si>
  <si>
    <t>00099021001 DEPOSITO DE EFECTIVO, DEPOSITANTE: GONZALO RUIZ CISNEROS, CONCEPTO: REVERSION DE VIATICOS, CUENTA DE DEPOSITO: CUENTA UNICA DEL TESORO</t>
  </si>
  <si>
    <t>00046028011 DEPOSITO DE EFECTIVO, DEPOSITANTE: GLADYS CRESPO, CONCEPTO: DEVOLUCION DE SALDO PAGO DE REFRIGERIOS EN EL TALLER DE BENI, CUENTA DE DEPOSITO: CUENTA UNICA DEL TESORO</t>
  </si>
  <si>
    <t>00015011108 DEPOSITO DE EFECTIVO, DEPOSITANTE: RICARDO OSORIO PIRIR-MINISTERIO DE GOBIERNO, CONCEPTO: CONSUMO DE LLAMADA LINEA TELEFONICA MES JUNIO, CUENTA DE DEPOSITO: CUENTA UNICA DEL TESORO</t>
  </si>
  <si>
    <t>00015011108 DEPOSITO DE EFECTIVO, DEPOSITANTE: RICARDO OSORIO PIRIR-MINISTERIO DE GOBIERNO, CONCEPTO: LINEA TELEFONICA DE LLAMADAS ENERO A MAYO, CUENTA DE DEPOSITO: CUENTA UNICA DEL TESORO</t>
  </si>
  <si>
    <t>00099021001 DEPOSITO DE EFECTIVO, DEPOSITANTE: MIN DE DEPORTES- J. REYNALDO URIONA HIDALGO, CONCEPTO: DEVOLUCION SALDO NO UTILIZADO CARRERA PEDESTRE 10K PRESIDENTE EVO-POTOSI 2017, CUENTA DE DEPOSITO: CUENTA UNICA DEL TESORO</t>
  </si>
  <si>
    <t>00099021001 DEPOSITO DE EFECTIVO, DEPOSITANTE: MIN DE DEPORTES- J. REYNALDO URIONA HIDALGO, CONCEPTO: DEVOLUCION SALDO NO UTILIZADO CARRERA PEDESTRE 10 K PRESIDENTE EVO-BENI 2017, CUENTA DE DEPOSITO: CUENTA UNICA DEL TESORO</t>
  </si>
  <si>
    <t>00513012003 DEPOSITO DE EFECTIVO, DEPOSITANTE: MIGUEL ANGEL CORTEZ SANCHEZ, CONCEPTO: DEP. DE VIATICOS NO DESCARGADOS, CUENTA DE DEPOSITO: CUENTA UNICA DEL TESORO</t>
  </si>
  <si>
    <t>00117012001 DEPOSITO DE EFECTIVO, DEPOSITANTE: MURILO DELFINO JIMENEZ ROCHA, CONCEPTO: DEVOLUCIÓN DE PASAJE, CUENTA DE DEPOSITO: CUENTA UNICA DEL TESORO</t>
  </si>
  <si>
    <t>00015011108 DEPOSITO DE EFECTIVO, DEPOSITANTE: RICARDO OSORIO PIRIR-MINISTERIO DE GOBIERNO, CONCEPTO: CONSUMO DE LLAMADAS LINEA TELEFONICA MES JULIO, CUENTA DE DEPOSITO: CUENTA UNICA DEL TESORO</t>
  </si>
  <si>
    <t>00046024204 DEPOSITO DE EFECTIVO, DEPOSITANTE: ROGER BLACUTT PANIAGUA, CONCEPTO: SALDO DE FONDOS EN AVANCE ASIGNADOS A ROGER BLACUTT PANIAGUA SEGUN C-31 4307, CUENTA DE DEPOSITO: CUENTA UNICA DEL TESORO</t>
  </si>
  <si>
    <t>00020011102 DEPOSITO DE EFECTIVO, DEPOSITANTE: TRANSPORTE AEREO MILITAR, CONCEPTO: PAGO DE HABERES PERSONAL CONSULTOR MES DE OCTUBRE DGTAM, CUENTA DE DEPOSITO: CUENTA UNICA DEL TESORO</t>
  </si>
  <si>
    <t>00020011102 DEPOSITO DE EFECTIVO, DEPOSITANTE: TRANSPORTE AEREO MILITAR, CONCEPTO: PAGO DE HABERES PERSONAL EVENTUAL MES DE OCTUBRE / 17  DGTAM, CUENTA DE DEPOSITO: CUENTA UNICA DEL TESORO</t>
  </si>
  <si>
    <t>00592012001 DEPOSITO DE EFECTIVO, DEPOSITANTE: MINISTERIO DE DESARROLLO RURAL Y TIERRAS, CONCEPTO: PAGO DE ND 84508 GESTION 2016, CUENTA DE DEPOSITO: CUENTA UNICA DEL TESORO</t>
  </si>
  <si>
    <t>00130012001 DEPOSITO DE EFECTIVO, DEPOSITANTE: COOP. MINERA " 16 DE JULIO " RL., CONCEPTO: PAGO CUOTA 30 ; 3RA AMPLIACION COOP. MINERA " 16 DE JULIO " RL., CUENTA DE DEPOSITO: CUENTA UNICA DEL TESORO</t>
  </si>
  <si>
    <t>00190012003 DEPOSITO DE EFECTIVO, DEPOSITANTE: MARIO MALDONADO MAMANI, CONCEPTO: DEVOLUCION DE PAGO MENSUAL CORRESPONDIENTE A OCTUBRE, CUENTA DE DEPOSITO: CUENTA UNICA DEL TESORO</t>
  </si>
  <si>
    <t>00099021001 DEPOSITO DE EFECTIVO, DEPOSITANTE: RUBEN BALLESTEROS AGUIRRE, CONCEPTO: DEVOLUCION PAGO SIN INFORME, CUENTA DE DEPOSITO: CUENTA UNICA DEL TESORO</t>
  </si>
  <si>
    <t>00234012001 DEPOSITO DE EFECTIVO, DEPOSITANTE: JUAN ROQUE LOBATON, CONCEPTO: DEVOLUCION AL C-31 N° 1303 PARTIDA N° 34110, CUENTA DE DEPOSITO: CUENTA UNICA DEL TESORO</t>
  </si>
  <si>
    <t>00099021001 DEPOSITO DE EFECTIVO, DEPOSITANTE: EJERCITO DE BOLIVIA - EMTE, CONCEPTO: REVERSION POR CONCEPTO DE TELEFONIA CORRESPONDIENTE AL MES SEP / 17, CUENTA DE DEPOSITO: CUENTA UNICA DEL TESORO</t>
  </si>
  <si>
    <t>00234012001 DEPOSITO DE EFECTIVO, DEPOSITANTE: JUAN ROQUE LOBATON, CONCEPTO: DEVOLUCION AL C-31 N° 1303 PARTIDA N° 234, CUENTA DE DEPOSITO: CUENTA UNICA DEL TESORO</t>
  </si>
  <si>
    <t>00234012001 DEPOSITO DE EFECTIVO, DEPOSITANTE: JUAN ROQUE LOBATON, CONCEPTO: DEVOLUCION AL C-31 N° 1303 PARTIDA 24120, CUENTA DE DEPOSITO: CUENTA UNICA DEL TESORO</t>
  </si>
  <si>
    <t>00099021001 DEPOSITO DE EFECTIVO, DEPOSITANTE: FELIX ERNESTO JIMENEZ M., CONCEPTO: DEVOLUCIÓN DE SUELDO EN DEMASÍA, CUENTA DE DEPOSITO: CUENTA UNICA DEL TESORO</t>
  </si>
  <si>
    <t>00099021001 DEPOSITO DE EFECTIVO, DEPOSITANTE: FELIPE MAMANI CHOQUE, CONCEPTO: DEVOLUCIÓN, CUENTA DE DEPOSITO: CUENTA UNICA DEL TESORO</t>
  </si>
  <si>
    <t>00046024204 DEPOSITO DE EFECTIVO, DEPOSITANTE: PETER DWIGHT PAZÓN CHACÓN, CONCEPTO: REVERSIÓN DE FONDOS PARA LA REPOSICIÓN DE GASTOS MÉDICOS DE LA PACIENTE SANDRA ROCIO MAMANI ACHO, CUENTA DE DEPOSITO: CUENTA UNICA DEL TESORO</t>
  </si>
  <si>
    <t>00292032001 DEPOSITO DE EFECTIVO, DEPOSITANTE: MARCO ANTONIO ARICOMA FERNANDEZ, CONCEPTO: PAGO PEAJE 15 CISTERNAS LP - POTOSI TRANCAS ACHICA ARRIBA, SICA SICA, VICHULOMA, VENTILLA 03/08/17, CUENTA DE DEPOSITO: CUENTA UNICA DEL TESORO</t>
  </si>
  <si>
    <t>00580012001 DEPOSITO DE EFECTIVO, DEPOSITANTE: DEPOSITOS ADUANEROS BOLIVIANOS, CONCEPTO: DEVOLUCION DE FONDOS POR PAGO EN EXCESO SALARIO MES SEPTIEMBRE 2017, CUENTA DE DEPOSITO: CUENTA UNICA DEL TESORO</t>
  </si>
  <si>
    <t>00234012001 DEPOSITO DE EFECTIVO, DEPOSITANTE: GUIDO HUACOTO SIÑANI, CONCEPTO: DEVOLUCION AL C-31 N° 1254; PARTIDA N° 34110; COMBUSTIBLE, LUBRICANTES Y DERIVADOS PARA CONSUMO, CUENTA DE DEPOSITO: CUENTA UNICA DEL TESORO</t>
  </si>
  <si>
    <t>00592012001 DEPOSITO DE EFECTIVO, DEPOSITANTE: MINISTERIO DE SALUD, CONCEPTO: PAGO NOTAS DE DEBITO N° 55859-57022-71774-94286, CUENTA DE DEPOSITO: CUENTA UNICA DEL TESORO</t>
  </si>
  <si>
    <t>00342012001 DEPOSITO DE EFECTIVO, DEPOSITANTE: PATRICIA CHAVEZ GUTIERREZ CI. 3380963LP, CONCEPTO: DEVOLUCION DE GASTOS POR CAMBIO DE ITINERARIO DE PASAJES, CUENTA DE DEPOSITO: CUENTA UNICA DEL TESORO</t>
  </si>
  <si>
    <t>00046104203 DEPOSITO DE EFECTIVO, DEPOSITANTE: JOSE ANTONIO LLERENA MARIACA, CONCEPTO: REVERSION, CUENTA DE DEPOSITO: CUENTA UNICA DEL TESORO</t>
  </si>
  <si>
    <t>00234012001 DEPOSITO DE EFECTIVO, DEPOSITANTE: JUAN ROQUE LOBATON, CONCEPTO: DEVOLUCION AL C-31 N° 1304 PARTIDA 851, CUENTA DE DEPOSITO: CUENTA UNICA DEL TESORO</t>
  </si>
  <si>
    <t>00234012001 DEPOSITO DE EFECTIVO, DEPOSITANTE: JUAN ROQUE LOBATON, CONCEPTO: DEVOLUCION AL C-31 N° 1352 PARTIDA N° 22210, CUENTA DE DEPOSITO: CUENTA UNICA DEL TESORO</t>
  </si>
  <si>
    <t>00574012002 DEPOSITO DE EFECTIVO, DEPOSITANTE: LACTEOSBOL - DIONICIO ARCANI RAMOS, CONCEPTO: DEVOLUCIÓN DE FONDOS NO UTILIZADOS, CUENTA DE DEPOSITO: CUENTA UNICA DEL TESORO</t>
  </si>
  <si>
    <t>00249012001 DEPOSITO DE EFECTIVO, DEPOSITANTE: EDGAR QUISPE ULO, CONCEPTO: DEVOLUCIÓN, CUENTA DE DEPOSITO: CUENTA UNICA DEL TESORO</t>
  </si>
  <si>
    <t>00099021001 DEPOSITO DE EFECTIVO, DEPOSITANTE: RONALD LUCERO COYO, CONCEPTO: DEVOLUCIÓN DE VIÁTICO POR UN DÍA BS.323 C31-5186, CUENTA DE DEPOSITO: CUENTA UNICA DEL TESORO</t>
  </si>
  <si>
    <t>00047011110 DEPOSITO DE EFECTIVO, DEPOSITANTE: VICENTE MANCACHI M., CONCEPTO: DEVOLUCION DE EFECTIVO POR CONCEPTO DE PRESENTES NAVIDEÑOS GESTION 2013 SR. VICENTE MANCACHI, CUENTA DE DEPOSITO: CUENTA UNICA DEL TESORO</t>
  </si>
  <si>
    <t>00378012002 DEPOSITO DE EFECTIVO, DEPOSITANTE: SENATEX, CONCEPTO: RETENCION IMPOSITIVA C-31 PREVENTIVO 557, CUENTA DE DEPOSITO: CUENTA UNICA DEL TESORO</t>
  </si>
  <si>
    <t>00513132001 DEPOSITO DE EFECTIVO, DEPOSITANTE: HERGO LTDA., CONCEPTO: MULTA POR INCUMPLIMIENTO DE PLAZO EN PROCESO DE CONTRATACION CON CODIGO GCC-EPNE-DRCB-089-17, CUENTA DE DEPOSITO: CUENTA UNICA DEL TESORO</t>
  </si>
  <si>
    <t>00046104203 DEPOSITO DE EFECTIVO, DEPOSITANTE: SONIA PALLY MONTAÑO, CONCEPTO: REVERSION, CUENTA DE DEPOSITO: CUENTA UNICA DEL TESORO</t>
  </si>
  <si>
    <t>00046104203 DEPOSITO DE EFECTIVO, DEPOSITANTE: MARY ZUNA RODRIGUEZ, CONCEPTO: REVERSION, CUENTA DE DEPOSITO: CUENTA UNICA DEL TESORO</t>
  </si>
  <si>
    <t>00046104203 DEPOSITO DE EFECTIVO, DEPOSITANTE: NORMA ROCIO SARAVIA MIRANDA, CONCEPTO: REVERSION, CUENTA DE DEPOSITO: CUENTA UNICA DEL TESORO</t>
  </si>
  <si>
    <t>00046104203 DEPOSITO DE EFECTIVO, DEPOSITANTE: JUAN NUÑEZ BRICHERT, CONCEPTO: REVERSION, CUENTA DE DEPOSITO: CUENTA UNICA DEL TESORO</t>
  </si>
  <si>
    <t>00047228001 DEPOSITO DE EFECTIVO, DEPOSITANTE: GOBIERNO AUTONOMO MUNICIPAL DE LURIBAY, CONCEPTO: REVERSION RECURSOS OP ACS-GESTION 2017 EMPODERAR DETI, PROY MEJ SISTEMA DE RIEGO COM CONDADO,LURIBAY, CUENTA DE DEPOSITO: CUENTA UNICA DEL TESORO</t>
  </si>
  <si>
    <t>00526012001 DEPOSITO DE EFECTIVO, DEPOSITANTE: BOLIVIA TV-ALVARO MORALES TRUJILLO, CONCEPTO: DEVOLUCION DE PASAJES, CUENTA DE DEPOSITO: CUENTA UNICA DEL TESORO</t>
  </si>
  <si>
    <t>00526012001 DEPOSITO DE EFECTIVO, DEPOSITANTE: BOLIVIA TV - ESTEBAN RENE GUARACHI CHARCA, CONCEPTO: DEVOLUCIÓN DE PASAJES, CUENTA DE DEPOSITO: CUENTA UNICA DEL TESORO</t>
  </si>
  <si>
    <t>00292032001 DEPOSITO DE EFECTIVO, DEPOSITANTE: VIAS BOLIVIA - SHIRLEY AVILA, CONCEPTO: REPOSICIÓN DE RECAUDACIÓN, CUENTA DE DEPOSITO: CUENTA UNICA DEL TESORO</t>
  </si>
  <si>
    <t>00592012001 DEPOSITO DE EFECTIVO, DEPOSITANTE: MARIA RENEE CIVERA, CONCEPTO: CHURNING, CUENTA DE DEPOSITO: CUENTA UNICA DEL TESORO</t>
  </si>
  <si>
    <t>00234012001 DEPOSITO DE EFECTIVO, DEPOSITANTE: GUIDO HUACOTO SIÑANI, CONCEPTO: DEVOLUCION AL C-31 N° 1255; PARTIDA N° 851; TASAS, CUENTA DE DEPOSITO: CUENTA UNICA DEL TESORO</t>
  </si>
  <si>
    <t>00234012001 DEPOSITO DE EFECTIVO, DEPOSITANTE: GUIDO HUACOTO SIÑANI, CONCEPTO: DEVOLUCION AL C-31; N° 1352; PARTIDA N° 22210; VIATICOS POR VIAJES AL INTERIOR DEL PAIS, CUENTA DE DEPOSITO: CUENTA UNICA DEL TESORO</t>
  </si>
  <si>
    <t>00283012002 DEP.DE CHEQ.AJENOS,RET.DE CAM.,CONCEPTO: EXTRAVIO DE CREDENCIALES OFICINA CENTRAL,DEP.: ADUANA NACIONAL , PROCEDENCIA: BANCO UNION S.A., CHEQUE: 2795, FECHA DE EMISION:21/11/2017</t>
  </si>
  <si>
    <t>00283062001 DEP.DE CHEQ.AJENOS,RET.DE CAM.,CONCEPTO: LIQUIDACION DE VIATICOS,DEP.: ADUANA NACIONAL , PROCEDENCIA: BANCO UNION S.A., CHEQUE: 2797, FECHA DE EMISION:23/11/2017</t>
  </si>
  <si>
    <t>00283012002 DEP.DE CHEQ.AJENOS,RET.DE CAM.,CONCEPTO: EXTRAVIO DE CREDENCIAL OFICINA CENTRAL,DEP.: ADUANA NACIONAL , PROCEDENCIA: BANCO UNION S.A., CHEQUE: 2794, FECHA DE EMISION:21/11/2017</t>
  </si>
  <si>
    <t>00223012001 DEP.DE CHEQ.AJENOS,RET.DE CAM.,CONCEPTO: DEVOLUCION DE VIATICOS C-31 N° 9,DEP.: JOAQUIN COIMBRA ARIAS , PROCEDENCIA: BANCO UNION S.A., CHEQUE: 630, FECHA DE EMISION:20/11/2017</t>
  </si>
  <si>
    <t>00224012003 DEP.DE CHEQ.AJENOS,RET.DE CAM.,CONCEPTO: TRANSFERENCIA PARA REALIZAR PAGO VIA SIGEP,DEP.: INSUMOS BOLIVIA , PROCEDENCIA: BANCO UNION S.A., CHEQUE: 1591, FECHA DE EMISION:24/11/2017</t>
  </si>
  <si>
    <t>00591012001 DEP.DE CHEQ.AJENOS,RET.DE CAM.,CONCEPTO: INGRESOS PROPIOS POR RECAUDACION,DEP.: EMP. ESTATAL DE TRANS POR CABLE MI TELEFERICO , PROCEDENCIA: BANCO UNION S.A., CHEQUE: 1421, FECHA DE EMISION:20/11/2017</t>
  </si>
  <si>
    <t>00578012002 DEP.DE CHEQ.AJENOS,RET.DE CAM.,CONCEPTO: REVERSION,DEP.: BOLIVIANA DE AVIACION , PROCEDENCIA: BANCO UNION S.A., CHEQUE: 8217, FECHA DE EMISION:23/11/2017</t>
  </si>
  <si>
    <t>00099021001 DEP.DE CHEQ.AJENOS,RET.DE CAM.,CONCEPTO: DEVOLUCIÓN PASAJES POR BOLTUR GESTIÓN 2016,DEP.: MINISTERIO DE PLANIFICACIÓN DEL DESARROLLO , PROCEDENCIA: BANCO UNION S.A., CHEQUE: 6538, FECHA DE EMISION:15/11/2017</t>
  </si>
  <si>
    <t>00099021001 DEP.DE CHEQ.AJENOS,RET.DE CAM.,CONCEPTO: DEVOLUCIÓN PASAJES AEREOS POR BOLTUR GESTIÓN 2017,DEP.: MINISTERIO DE PLANIFICACIÓN DEL DESARROLLO , PROCEDENCIA: BANCO UNION S.A., CHEQUE: 6539, FECHA DE EMISION:15/11/2017</t>
  </si>
  <si>
    <t>00099021001 DEP.DE CHEQ.AJENOS,RET.DE CAM.,CONCEPTO: DEVOLUCIÓN PASAJES AEREOS POR BOLTUR GESTIÓN 2016,DEP.: MINISTERIO DE PLANIFICACIÓN DEL DESARROLLO , PROCEDENCIA: BANCO UNION S.A., CHEQUE: 6541, FECHA DE EMISION:22/11/2017</t>
  </si>
  <si>
    <t>00046021107 DEP.DE CHEQ.AJENOS,RET.DE CAM.,CONCEPTO: PAGO DE SUELDOS,DEP.: MINISTERIO DE SALUD , PROCEDENCIA: BANCO UNION S.A., CHEQUE: 12364, FECHA DE EMISION:21/11/2017</t>
  </si>
  <si>
    <t>00660018004 DEP.DE CHEQ.AJENOS,RET.DE CAM.,CONCEPTO: DEVOLUCION VIATICO EDUARDO GONZALEZ,DEP.: ORGANO JUDICIAL-PROYECTO DINAMARCA , PROCEDENCIA: BANCO UNION S.A., CHEQUE: 2285, FECHA DE EMISION:22/11/2017</t>
  </si>
  <si>
    <t>00660018004 DEP.DE CHEQ.AJENOS,RET.DE CAM.,CONCEPTO: DEVOLUCION VIATICO EFRAIN VILLCA,DEP.: ORGANO JUDICIAL-PROYECTO DINAMARCA , PROCEDENCIA: BANCO UNION S.A., CHEQUE: 2284, FECHA DE EMISION:22/11/2017</t>
  </si>
  <si>
    <t>00660018004 DEP.DE CHEQ.AJENOS,RET.DE CAM.,CONCEPTO: DEVOLUCION VIATICO, GUSTAVO ROSAS,DEP.: ORGANO JUDICIAL-PROYECTO DINAMARCA , PROCEDENCIA: BANCO UNION S.A., CHEQUE: 2286, FECHA DE EMISION:22/11/2017</t>
  </si>
  <si>
    <t>00287102012 DEP.DE CHEQ.AJENOS,RET.DE CAM.,CONCEPTO: PAGO DE LA FACTURA N| 71 POR EL MIN DE DEPORTES PROY CONST VILLA DEPORTIVA SURAMERICANA,DEP.: FPS/SUPERVISION , PROCEDENCIA: BANCO UNION S.A., CHEQUE: 671, FECHA DE EMISION:22/11/2017</t>
  </si>
  <si>
    <t>00287102012 DEP.DE CHEQ.AJENOS,RET.DE CAM.,CONCEPTO: PAGO DE LAS FACTURAS N° 62 Y 63 POR EL MIN DE EDUCACION PROY U.E. NUEVA MIRAFLORES,DEP.: FPS/SUPERVISION , PROCEDENCIA: BANCO UNION S.A., CHEQUE: 672, FECHA DE EMISION:22/11/2017</t>
  </si>
  <si>
    <t>00523012001 DEP.DE CHEQ.AJENOS,RET.DE CAM.,CONCEPTO: PAGO POR SERVICIOS PRESTADOS,DEP.: ECOBOL , PROCEDENCIA: BANCO BISA S.A., CHEQUE: 5559, FECHA DE EMISION:16/11/2017</t>
  </si>
  <si>
    <t>00287100001 DEP.DE CHEQ.AJENOS,RET.DE CAM.,CONCEPTO: DEP. DE GARANTIA POR ACTIVIDADES PENDIENTES POR BS 8.946,00,DEP.: FPS-OFICINA CENTRAL , PROCEDENCIA: BANCO UNION S.A., CHEQUE: 673, FECHA DE EMISION:22/11/2017</t>
  </si>
  <si>
    <t>00287102001 DEP.DE CHEQ.AJENOS,RET.DE CAM.,CONCEPTO: REVERSION DE C-31 N° 446 DA 1,DEP.: FPS-OFICINA CENTRAL , PROCEDENCIA: BANCO UNION S.A., CHEQUE: 2532, FECHA DE EMISION:21/11/2017</t>
  </si>
  <si>
    <t>00291012006 DEP.DE CHEQ.AJENOS,RET.DE CAM.,CONCEPTO: 3ERA CUOTA USO Y DERECHO DE VIAS GEST/2017,DEP.: AXS BOLIVIA S.A. , PROCEDENCIA: BANCO BISA S.A., CHEQUE: 31300, FECHA DE EMISION:24/11/2017</t>
  </si>
  <si>
    <t>00342012001 DEP.DE CHEQ.AJENOS,RET.DE CAM.,CONCEPTO: DEVOLUCIÓN REFRIGERIOS AGOSTO C-31 N°1598,DEP.: A.E.V. - REGIONAL COCHABAMBA , PROCEDENCIA: BANCO UNION S.A., CHEQUE: 542, FECHA DE EMISION:21/11/2017</t>
  </si>
  <si>
    <t>00253014212 DEP.DE CHEQ.AJENOS,RET.DE CAM.,CONCEPTO: DEVOLUCIÓN FONDOS EN AVANCE GLADYS EUGENIA FERNANDEZ TUDELA,DEP.: GLADYS EUGENIA FERNANDEZ TUDELA , PROCEDENCIA: BANCO UNION S.A., CHEQUE: 1146, FECHA DE EMISION:20/11/2017</t>
  </si>
  <si>
    <t>00222018010 DEP.DE CHEQ.AJENOS,RET.DE CAM.,CONCEPTO: REVERSION C-31 N° 2384,DEP.: INIAF-POTOSI , PROCEDENCIA: BANCO UNION S.A., CHEQUE: 2225, FECHA DE EMISION:20/11/2017</t>
  </si>
  <si>
    <t>00253014104 DEP.DE CHEQ.AJENOS,RET.DE CAM.,CONCEPTO: GOBIERNO AUTONOMO MUNICIPAL VIACHA,DEP.: GOBIERNO AUTONOMO MUNICIPAL VIACHA , PROCEDENCIA: BANCO UNION S.A., CHEQUE: 1157, FECHA DE EMISION:22/11/2017</t>
  </si>
  <si>
    <t>00253014104 DEP.DE CHEQ.AJENOS,RET.DE CAM.,CONCEPTO: GOBIERNO AUTÓNOMO MUNICIPAL PAMPA GRANDE,DEP.: GOBIERNO AUTÓNOMO MUNICIPAL PAMPA GRANDE , PROCEDENCIA: BANCO UNION S.A., CHEQUE: 1153, FECHA DE EMISION:22/11/2017</t>
  </si>
  <si>
    <t>00253014209 DEP.DE CHEQ.AJENOS,RET.DE CAM.,CONCEPTO: GOBIERNO AUTÓNOMO MUNICIPAL PAMPA GRANDE,DEP.: GOBIERNO AUTÓNOMO MUNICIPAL PAMPA GRANDE , PROCEDENCIA: BANCO UNION S.A., CHEQUE: 1155, FECHA DE EMISION:22/11/2017</t>
  </si>
  <si>
    <t>00253014104 DEP.DE CHEQ.AJENOS,RET.DE CAM.,CONCEPTO: GOBIERNO AUTÓNOMO MUNICIPAL PAMPA GRANDE,DEP.: GOBIERNO AUTÓNOMO MUNICIPAL PAMPA GRANDE , PROCEDENCIA: BANCO UNION S.A., CHEQUE: 1154, FECHA DE EMISION:22/11/2017</t>
  </si>
  <si>
    <t>00253014428 DEP.DE CHEQ.AJENOS,RET.DE CAM.,CONCEPTO: GOBIERNO AUTÓNOMO MUNICIPAL PAMPA GRANDE,DEP.: GOBIERNO AUTÓNOMO MUNICIPAL PAMPA GRANDE , PROCEDENCIA: BANCO UNION S.A., CHEQUE: 1156, FECHA DE EMISION:22/11/2017</t>
  </si>
  <si>
    <t>00660032001 DEP.DE CHEQ.AJENOS,RET.DE CAM.,CONCEPTO: EXCESO DE LLAMADAS TELEFONICAS OCTUBRE 2017,DEP.: ORGANO JUDICIAL-CONSEJO DE LA MAGISTRATURA , PROCEDENCIA: BANCO UNION S.A., CHEQUE: 723, FECHA DE EMISION:22/11/2017</t>
  </si>
  <si>
    <t>00099021001 DEP.DE CHEQ.AJENOS,RET.DE CAM.,CONCEPTO: DEVOL DE SALDOS NO EJECUTADOS PROY CONSTRUCCION AULAS UNIDAD EDC PUENTE VILLA MUNICIPIO YANACACHI,DEP.: GOBIERNO AUTONOMO MUNICIPAL DE YANACACHI</t>
  </si>
  <si>
    <t>00099021001 DEPOSITO DE EFECTIVO, DEPOSITANTE: ALVARO MARCO ANTONIO CABA OLIVAREZ CI2377522LP, CONCEPTO: CITE: MEFP/VTCP/DGPOT/UAIS-CPI/N°030/2016 REGULARIZACION MARZO-ABRIL2017, CUENTA DE DEPOSITO: CUENTA UNICA DEL TESORO</t>
  </si>
  <si>
    <t>00046171101 DEPOSITO DE EFECTIVO, DEPOSITANTE: MAYRA PATRICIA CHIPANA QUISPE - AGEMED, CONCEPTO: DEVOLUCION REFRIGERIO TALLER CAPACITACION TRINIDAD AL C-31 N° 333, CUENTA DE DEPOSITO: CUENTA UNICA DEL TESORO</t>
  </si>
  <si>
    <t>00030018010 DEPOSITO DE EFECTIVO, DEPOSITANTE: DINA ABAYO QUEZADA, CONCEPTO: DEVOLUCION DE SALDOS NO EJECUTADOS, CUENTA DE DEPOSITO: CUENTA UNICA DEL TESORO</t>
  </si>
  <si>
    <t>00099021001 DEPOSITO DE EFECTIVO, DEPOSITANTE: FELIPA MERINO TRUJILLO, CONCEPTO: DEVOLUCION DE LOS VIATICOS ASIGNADOS, CUENTA DE DEPOSITO: CUENTA UNICA DEL TESORO</t>
  </si>
  <si>
    <t>00099021001 DEPOSITO DE EFECTIVO, DEPOSITANTE: VANESA ERIKA TAPIA MARTINEZ, CONCEPTO: DEVOLUCION DE LOS VIATICOS ASIGNADOS, CUENTA DE DEPOSITO: CUENTA UNICA DEL TESORO</t>
  </si>
  <si>
    <t>00046104203 DEPOSITO DE EFECTIVO, DEPOSITANTE: DOLLYS ANA SACACA BAÑOS, CONCEPTO: REVERSION, CUENTA DE DEPOSITO: CUENTA UNICA DEL TESORO</t>
  </si>
  <si>
    <t>00046024204 DEPOSITO DE EFECTIVO, DEPOSITANTE: GUNDER ROLANDO AGUIRRE NINA, CONCEPTO: DEVOLUCION DE SALDO NO EJECUTADO DE COMBUSTIBLE Y DERIVADOS, CUENTA DE DEPOSITO: CUENTA UNICA DEL TESORO</t>
  </si>
  <si>
    <t>00234012001 DEPOSITO DE EFECTIVO, DEPOSITANTE: ANNA OFELIA HILKENS ZAMBRANA, CONCEPTO: DEVOLUCIÓN C-31  1352 - PARTIDA 22210, CUENTA DE DEPOSITO: CUENTA UNICA DEL TESORO</t>
  </si>
  <si>
    <t>00016011101 DEPOSITO DE EFECTIVO, DEPOSITANTE: ROXANA LUNA TELLEZ, CONCEPTO: DEVOLUCIÓN SALDO CARGO DE CUENTA - RECURSOS PROPIOS, CUENTA DE DEPOSITO: CUENTA UNICA DEL TESORO</t>
  </si>
  <si>
    <t>00283012002 DEPOSITO DE EFECTIVO, DEPOSITANTE: KARLA ZURITA, CONCEPTO: DEVOLUCION DE VIATICOS, CUENTA DE DEPOSITO: CUENTA UNICA DEL TESORO</t>
  </si>
  <si>
    <t>00099021001 DEPOSITO DE EFECTIVO, DEPOSITANTE: ISRAEL MARCELO VASQUEZ SALAZAR, CONCEPTO: (COM) DES FONDOS AVANCE VIÁTICOS AL INTERIOR Y RET IMP 13% RC-IVA 1 DÍA COM VIAJE PATACAMAYA 27/10, CUENTA DE DEPOSITO: CUENTA UNICA DEL TESORO</t>
  </si>
  <si>
    <t>00046024204 DEPOSITO DE EFECTIVO, DEPOSITANTE: JHONNY CALLE RAMIREZ, CONCEPTO: DEVOLUCION DE FONDOS EN AVANCE, CUENTA DE DEPOSITO: CUENTA UNICA DEL TESORO</t>
  </si>
  <si>
    <t>00099021001 DEPOSITO DE EFECTIVO, DEPOSITANTE: MACARENA ROMINA ARGOTE SANCHEZ, CONCEPTO: DEVOLUCION DE VIATICOS MEMORANDUM N° 1210, CUENTA DE DEPOSITO: CUENTA UNICA DEL TESORO</t>
  </si>
  <si>
    <t>00099021001 DEPOSITO DE EFECTIVO, DEPOSITANTE: JIMENA GUTIERREZ, CONCEPTO: DEVOLUCION, CUENTA DE DEPOSITO: CUENTA UNICA DEL TESORO</t>
  </si>
  <si>
    <t>00016011101 DEPOSITO DE EFECTIVO, DEPOSITANTE: MINISTERIO DE EDUCACIÓN, CONCEPTO: DEVOLUCIÓN DE SALDOS COMBUSTIBLE, FLETES Y ALMACENAMIENTO, CUENTA DE DEPOSITO: CUENTA UNICA DEL TESORO</t>
  </si>
  <si>
    <t>00099021001 DEPOSITO DE EFECTIVO, DEPOSITANTE: ADMINISTRADORA BOLIVIANA DE CARRETERAS ABC, CONCEPTO: PREVENTIVO C-31 547, CUENTA DE DEPOSITO: CUENTA UNICA DEL TESORO</t>
  </si>
  <si>
    <t>00099021001 DEPOSITO DE EFECTIVO, DEPOSITANTE: WENDY JULIETA ANDRADE LOZA, CONCEPTO: DEP. DE SALDO NO EJECUTADO, CUENTA DE DEPOSITO: CUENTA UNICA DEL TESORO</t>
  </si>
  <si>
    <t>00016018008 DEPOSITO DE EFECTIVO, DEPOSITANTE: MINISTERIO DE EDUCACION-MARIBEL RAMOS MITA, CONCEPTO: DEVOLUCION DE PASAJE TERRESTRE, CUENTA DE DEPOSITO: CUENTA UNICA DEL TESORO</t>
  </si>
  <si>
    <t>00099021001 DEPOSITO DE EFECTIVO, DEPOSITANTE: ROBERTO J. ANTEZANA PILLCO, CONCEPTO: DEVOLUCION DE VIATICO A LA CIUDAD DE SANTA CRUZ, CUENTA DE DEPOSITO: CUENTA UNICA DEL TESORO</t>
  </si>
  <si>
    <t>00099021001 DEPOSITO DE EFECTIVO, DEPOSITANTE: ELIANA M. MONTERO GUEVARA, CONCEPTO: SALDO DEL PREVENTIVO N° 798 PARA LA COMPRA DE COMBUSTIBLE Y LAVADO DE VEHICULO, CUENTA DE DEPOSITO: CUENTA UNICA DEL TESORO</t>
  </si>
  <si>
    <t>00593019201 DEPOSITO DE EFECTIVO, DEPOSITANTE: ALEJANDRO SIERRA SALINAS, CONCEPTO: DEPOSITÓ POR REVERSION DE FONDOS EN AVANCE, CUENTA DE DEPOSITO: CUENTA UNICA DEL TESORO</t>
  </si>
  <si>
    <t>00020031101 DEPOSITO DE EFECTIVO, DEPOSITANTE: EJERCITO DE BOLIVIA, CONCEPTO: REVERSION, CUENTA DE DEPOSITO: CUENTA UNICA DEL TESORO</t>
  </si>
  <si>
    <t>00046024204 DEPOSITO DE EFECTIVO, DEPOSITANTE: MINISTERIO DE SALUD, CONCEPTO: REVERSION DE FONDOS (SALDO DEL MES DE JUNIO), CUENTA DE DEPOSITO: CUENTA UNICA DEL TESORO</t>
  </si>
  <si>
    <t>00099021001 DEPOSITO DE EFECTIVO, DEPOSITANTE: RICHAR PARISACA P., CONCEPTO: DEVOLUCIÓN DE VIÁTICOS, CUENTA DE DEPOSITO: CUENTA UNICA DEL TESORO</t>
  </si>
  <si>
    <t>00076011101 DEPOSITO DE EFECTIVO, DEPOSITANTE: SOHIA FANNY DEL CASTILLO TORO, CONCEPTO: PAGO MULTA AFP PREVISION SEGUN INF/AI/CB N004/2017, CUENTA DE DEPOSITO: CUENTA UNICA DEL TESORO</t>
  </si>
  <si>
    <t>00099021001 DEPOSITO DE EFECTIVO, DEPOSITANTE: CARMEN SILVIA MARCO PONCE, CONCEPTO: DEVOLUCIÓN, CUENTA DE DEPOSITO: CUENTA UNICA DEL TESORO</t>
  </si>
  <si>
    <t>00234014202 DEPOSITO DE EFECTIVO, DEPOSITANTE: ATILIO HUCHANI BUSTOS, CONCEPTO: DEV.FONDOS AL C-31 N° 1403 PARTIDA  22210 POR VIATICOS, CUENTA DE DEPOSITO: CUENTA UNICA DEL TESORO</t>
  </si>
  <si>
    <t>00234014202 DEPOSITO DE EFECTIVO, DEPOSITANTE: ATILIO HUCHANI BUSTOS, CONCEPTO: DEV.FONDOS AL C-31 N° 1403 PARTIDA 24120 POR MANTENIMIENTO Y REPARACION, CUENTA DE DEPOSITO: CUENTA UNICA DEL TESORO</t>
  </si>
  <si>
    <t>00234014202 DEPOSITO DE EFECTIVO, DEPOSITANTE: ATILIO HUCHANI BUSTOS, CONCEPTO: DEV. FONDOS AL C-31 N° 1403 PARTIDA 34110 POR GASOLINA, CUENTA DE DEPOSITO: CUENTA UNICA DEL TESORO</t>
  </si>
  <si>
    <t>00234014202 DEPOSITO DE EFECTIVO, DEPOSITANTE: ATILIO HUCHANI BUSTOS, CONCEPTO: DEV. FONDOS AL C-31 N° 1404 PARTIDA 851 POR TASAS, CUENTA DE DEPOSITO: CUENTA UNICA DEL TESORO</t>
  </si>
  <si>
    <t>00099021001 DEPOSITO DE EFECTIVO, DEPOSITANTE: MARCELINA MAMANI, CONCEPTO: DEVOLUCION, CUENTA DE DEPOSITO: CUENTA UNICA DEL TESORO</t>
  </si>
  <si>
    <t>00587012009 DEPOSITO DE EFECTIVO, DEPOSITANTE: RENE SURCO MOYA, CONCEPTO: SALDO DE VIAJE ISINUTA FONDOS EN AVANCE, CUENTA DE DEPOSITO: CUENTA UNICA DEL TESORO</t>
  </si>
  <si>
    <t>00212012001 DEPOSITO DE EFECTIVO, DEPOSITANTE: CHAVEZ-NAVARRO INRA DN, CONCEPTO: DEVOLUCION FONDO EN AVANCE INRA, CUENTA DE DEPOSITO: CUENTA UNICA DEL TESORO</t>
  </si>
  <si>
    <t>00070011102 DEPOSITO DE EFECTIVO, DEPOSITANTE: ABDON D. CARASILO LUJAN, CONCEPTO: POR CONCEPTO DE GASTOS DE COMBUSTIBLE, CUENTA DE DEPOSITO: CUENTA UNICA DEL TESORO</t>
  </si>
  <si>
    <t>00070011102 DEPOSITO DE EFECTIVO, DEPOSITANTE: JOSE CARLOS SALAS QUISBERT, CONCEPTO: DEVOLUCION POR GASTOS DE ALIMENTACION, CUENTA DE DEPOSITO: CUENTA UNICA DEL TESORO</t>
  </si>
  <si>
    <t>00041031107 DEPOSITO DE EFECTIVO, DEPOSITANTE: IBMETRO - JAIME MENDOZA CARVALLO, CONCEPTO: DEVOLUCION VIATICOS, CUENTA DE DEPOSITO: CUENTA UNICA DEL TESORO</t>
  </si>
  <si>
    <t>00086011102 DEPOSITO DE EFECTIVO, DEPOSITANTE: DANIEL WILSON FERNANDEZ ENCINAS, CONCEPTO: DEVOLUCION POR CONCEPTO DE TALLER DE LOS DIAS 22 Y 23-NOV CBBA, CUENTA DE DEPOSITO: CUENTA UNICA DEL TESORO</t>
  </si>
  <si>
    <t>00041018002 DEPOSITO DE EFECTIVO, DEPOSITANTE: MDPYEP-REYNA ROQUE ALCARAZ, CONCEPTO: DEVOLUCION DE FONDOS EN AVANCE, CUENTA DE DEPOSITO: CUENTA UNICA DEL TESORO</t>
  </si>
  <si>
    <t>00046024204 DEPOSITO DE EFECTIVO, DEPOSITANTE: CINTHYA ELIANA VERA CALLISAYA, CONCEPTO: SALDO NO EJECUTADO DEL PREVENTIVO 4584, CUENTA DE DEPOSITO: CUENTA UNICA DEL TESORO</t>
  </si>
  <si>
    <t>00526012001 DEPOSITO DE EFECTIVO, DEPOSITANTE: BOLIVIA TV RUBEN AUZA CASTILLO, CONCEPTO: DEVOLUCION DE PASAJES-BOLIVIA TV, CUENTA DE DEPOSITO: CUENTA UNICA DEL TESORO</t>
  </si>
  <si>
    <t>00526012001 DEPOSITO DE EFECTIVO, DEPOSITANTE: BOLIVIA TV RODRIGO GUIBARRA PARRADO, CONCEPTO: DEVOLUCION DE FONDOS EN AVANCE, CUENTA DE DEPOSITO: CUENTA UNICA DEL TESORO</t>
  </si>
  <si>
    <t>00526012001 DEPOSITO DE EFECTIVO, DEPOSITANTE: BOLIVIA TV MARCO ANTONIO LLANOS CALDERON, CONCEPTO: DEVOLUCION DE VIATICOS, CUENTA DE DEPOSITO: CUENTA UNICA DEL TESORO</t>
  </si>
  <si>
    <t>00099021001 DEPOSITO DE EFECTIVO, DEPOSITANTE: ANER LUIS AGUILAR PEREZ, CONCEPTO: DEVOLUCION POR DIFERENCIA DE 1 DIA DE VIATICO, CUENTA DE DEPOSITO: CUENTA UNICA DEL TESORO</t>
  </si>
  <si>
    <t>00016018008 DEPOSITO DE EFECTIVO, DEPOSITANTE: MIN DE EDUCACION-MARIA RUTH VALDIVIA RODRIGUEZ, CONCEPTO: DEVOLUCION DE PASAJE TERRESTRE, CUENTA DE DEPOSITO: CUENTA UNICA DEL TESORO</t>
  </si>
  <si>
    <t>00099021001 DEPOSITO DE EFECTIVO, DEPOSITANTE: JOSE LUIS BEGAZO AMPUERO, CONCEPTO: REVERCION DE PASAJES PREVIO, CUENTA DE DEPOSITO: CUENTA UNICA DEL TESORO</t>
  </si>
  <si>
    <t>00523012001 DEP.DE CHEQ.AJENOS,RET.DE CAM.,CONCEPTO: VENTA DE SERVICIOS ECOBOL,DEP.: BENJAMIN AQUINO , PROCEDENCIA: BANCO BISA S.A., CHEQUE: 1905, FECHA DE EMISION:31/10/2017</t>
  </si>
  <si>
    <t>00523012001 DEP.DE CHEQ.AJENOS,RET.DE CAM.,CONCEPTO: VENTA DE SERVICIOS ECOBOL,DEP.: BENJAMIN AQUINO , PROCEDENCIA: BANCO NACIONAL DE BOLIVIA S.A., CHEQUE: 948330, FECHA DE EMISION:31/10/2017</t>
  </si>
  <si>
    <t>00523012001 DEP.DE CHEQ.AJENOS,RET.DE CAM.,CONCEPTO: PAGO POR PRESTACION DE SERVICIOS POSTALES,DEP.: ECOBOL , PROCEDENCIA: BANCO UNION S.A., CHEQUE: 17114, FECHA DE EMISION:01/11/2017</t>
  </si>
  <si>
    <t>00523012001 DEP.DE CHEQ.AJENOS,RET.DE CAM.,CONCEPTO: PAGO POR PRESTACION DE SERVICIOS POSTALES,DEP.: ECOBOL , PROCEDENCIA: BANCO UNION S.A., CHEQUE: 17115, FECHA DE EMISION:01/11/2017</t>
  </si>
  <si>
    <t>00523012001 DEP.DE CHEQ.AJENOS,RET.DE CAM.,CONCEPTO: VENTA SERVICIOS ECOBOL,DEP.: ECOBOL , PROCEDENCIA: BANCO DE CREDITO DE BOLIVIA S.A., CHEQUE: 5492, FECHA DE EMISION:16/11/2017</t>
  </si>
  <si>
    <t>00660102001 DEP.DE CHEQ.AJENOS,RET.DE CAM.,CONCEPTO: DEVOLUCION DE VIATICOS 2017,DEP.: ORGANO JUDICIAL-DISTRITO POTOSI , PROCEDENCIA: BANCO UNION S.A., CHEQUE: 1110, FECHA DE EMISION:22/11/2017</t>
  </si>
  <si>
    <t>00660122001 DEP.DE CHEQ.AJENOS,RET.DE CAM.,CONCEPTO: EXCEDENTE TELEFONICO, VIATICO E INTERNET, PREV 162,DEP.: ORGANO JUDICIAL-DISTRITO SANTA CRUZ , PROCEDENCIA: BANCO UNION S.A., CHEQUE: 3993, FECHA DE EMISION:24/11/2017</t>
  </si>
  <si>
    <t>00660012006 DEP.DE CHEQ.AJENOS,RET.DE CAM.,CONCEPTO: DEVOLUCION EXCESO DE LLAMADAS TELEFONICAS 2014,DEP.: ORGANO JUDICIAL-DISTRITO POTOSI , PROCEDENCIA: BANCO UNION S.A., CHEQUE: 1106, FECHA DE EMISION:22/11/2017</t>
  </si>
  <si>
    <t>00660102001 DEP.DE CHEQ.AJENOS,RET.DE CAM.,CONCEPTO: EXCESO DE LLAMADAS TELEFONICAS MARZO A JUNIO 2012,DEP.: ORGANO JUDICIAL-DISTRITO POTOSI , PROCEDENCIA: BANCO UNION S.A., CHEQUE: 1107, FECHA DE EMISION:22/11/2017</t>
  </si>
  <si>
    <t>00660102001 DEP.DE CHEQ.AJENOS,RET.DE CAM.,CONCEPTO: DEVOLUCION DE BONO DE TE, VIATICOS Y PAGO EN DEMASIA 2017,DEP.: ORGANO JUDICIAL-DISTRITO POTOSI , PROCEDENCIA: BANCO UNION S.A., CHEQUE: 1108, FECHA DE EMISION:22/11/2017</t>
  </si>
  <si>
    <t>00283062001 DEP.DE CHEQ.AJENOS,RET.DE CAM.,CONCEPTO: DEVOLUCION DE VIATICOS GRSCZ,DEP.: ADUANA NACIONAL , PROCEDENCIA: BANCO UNION S.A., CHEQUE: 2800, FECHA DE EMISION:23/11/2017</t>
  </si>
  <si>
    <t>00283062001 DEP.DE CHEQ.AJENOS,RET.DE CAM.,CONCEPTO: DEVOLUCION DE VIATICOS GRSCZ,DEP.: ADUANA NACIONAL , PROCEDENCIA: BANCO UNION S.A., CHEQUE: 2799, FECHA DE EMISION:23/11/2017</t>
  </si>
  <si>
    <t>00299014101 DEP.DE CHEQ.AJENOS,RET.DE CAM.,CONCEPTO: INCREMENTO PARA GASTOS ADMINISTRATIVOS PROVENIENTES DE LA GOBERNACION,DEP.: SERVICIO DEPARTAMENTAL DE RIEGO DE LA PAZ , PROCEDENCIA: BANCO UNION S.A., CHEQUE: 67822, FECHA DE EMISION:24/11/2017</t>
  </si>
  <si>
    <t>00099021001 DEPOSITO DE EFECTIVO, DEPOSITANTE: NESTOR ALANOCA CONDE - MDR Y T, CONCEPTO: DEVOLUCIÓN DE FONDOS EN AVANCE, CUENTA DE DEPOSITO: CUENTA UNICA DEL TESORO</t>
  </si>
  <si>
    <t>00099021001 DEPOSITO DE EFECTIVO, DEPOSITANTE: JUAN ARI MAMANI, CONCEPTO: DEVOLUCION DEL PAGO UNICO SEGUN D.S. 822, CUENTA DE DEPOSITO: CUENTA UNICA DEL TESORO</t>
  </si>
  <si>
    <t>00526012001 DEPOSITO DE EFECTIVO, DEPOSITANTE: MILTON SOSA - BOLIVIA TV, CONCEPTO: DEVOLUCIÓN PASAJE NO GASTADO, CUENTA DE DEPOSITO: CUENTA UNICA DEL TESORO</t>
  </si>
  <si>
    <t>00234014202 DEPOSITO DE EFECTIVO, DEPOSITANTE: CRISTHIAN JAVIER SAAVEDRA ROJAS, CONCEPTO: DEVOLUCION DE FONDOS POR VIATICOS PARTIDAS 22210 POR BS. 20, CUENTA DE DEPOSITO: CUENTA UNICA DEL TESORO</t>
  </si>
  <si>
    <t>00099021001 DEPOSITO DE EFECTIVO, DEPOSITANTE: JUAN CARLOS MAMANI MAMANI, CONCEPTO: DEPOSITÓ A FAVOR DEL ESTADO POR CONCEPTO DE FLETE Y ALMACENAMIENTO, CUENTA DE DEPOSITO: CUENTA UNICA DEL TESORO</t>
  </si>
  <si>
    <t>00099021001 DEPOSITO DE EFECTIVO, DEPOSITANTE: ROLANDO GROVER LIMACHI COPA, CONCEPTO: DEVOLUCION POR ABANDONO DE CURSOS DE AIMARA NIVEL INTERMEDIO, CUENTA DE DEPOSITO: CUENTA UNICA DEL TESORO</t>
  </si>
  <si>
    <t>00078014206 DEPOSITO DE EFECTIVO, DEPOSITANTE: DIEGO FERNANDO VEGA IBARRA, CONCEPTO: DEPÖSITO DE FONDOS EN AVANCE NO OTILIZADOS, CUENTA DE DEPOSITO: CUENTA UNICA DEL TESORO</t>
  </si>
  <si>
    <t>00526012001 DEPOSITO DE EFECTIVO, DEPOSITANTE: MANUEL ALIAGA RAMIREZ -BOLIVIA TV, CONCEPTO: DEVOLUCION DE FONDOS EN AVANCE, CUENTA DE DEPOSITO: CUENTA UNICA DEL TESORO</t>
  </si>
  <si>
    <t>00222018010 DEPOSITO DE EFECTIVO, DEPOSITANTE: FEDERACION CAÑEROS SANTA CRUZ, CONCEPTO: REVERSION, CUENTA DE DEPOSITO: CUENTA UNICA DEL TESORO</t>
  </si>
  <si>
    <t>00526012001 DEPOSITO DE EFECTIVO, DEPOSITANTE: BOLIVIA TV-JUAN CARLOS MAMANI HUANCA, CONCEPTO: DEVOLUCION DE VIATICOS, CUENTA DE DEPOSITO: CUENTA UNICA DEL TESORO</t>
  </si>
  <si>
    <t>00081011101 DEPOSITO DE EFECTIVO, DEPOSITANTE: ERNESTO GUILLERMO FLORES SANCHEZ-MOPSV, CONCEPTO: DEVOLUCION FONDOS EN AVANCE, CUENTA DE DEPOSITO: CUENTA UNICA DEL TESORO</t>
  </si>
  <si>
    <t>00099021001 DEPOSITO DE EFECTIVO, DEPOSITANTE: ADOLFO MIRAN TAPIA MENDOZA, CONCEPTO: DEVOLUCION DE HONORARIOS, CUENTA DE DEPOSITO: CUENTA UNICA DEL TESORO</t>
  </si>
  <si>
    <t>00099021001 DEPOSITO DE EFECTIVO, DEPOSITANTE: GABRIELA ALBA HUANCA, CONCEPTO: DEVOLUCION VIATICOS, CUENTA DE DEPOSITO: CUENTA UNICA DEL TESORO</t>
  </si>
  <si>
    <t>00016011101 DEPOSITO DE EFECTIVO, DEPOSITANTE: MINISTERIO DE EDUCACION MARIO SUCRE CHAMBI, CONCEPTO: DEVOLUCION DE VIATICOS, CUENTA DE DEPOSITO: CUENTA UNICA DEL TESORO</t>
  </si>
  <si>
    <t>00099021001 DEPOSITO DE EFECTIVO, DEPOSITANTE: NESTOR RUBEN YUJRA ARUQUIPA - MIN DE EDUCACIÓN, CONCEPTO: DEPÓSITO POR SANCIÓN ADMINISTRATIVA, CUENTA DE DEPOSITO: CUENTA UNICA DEL TESORO</t>
  </si>
  <si>
    <t>00526012001 DEPOSITO DE EFECTIVO, DEPOSITANTE: BOLIVIA TV-JESUS HENRY VILLCA MADENI, CONCEPTO: DEVOLUCION PASAJES, CUENTA DE DEPOSITO: CUENTA UNICA DEL TESORO</t>
  </si>
  <si>
    <t>00526012001 DEPOSITO DE EFECTIVO, DEPOSITANTE: SOFIA CHAMBI RODRIGUEZ - BOLIVIA TV, CONCEPTO: DEVOLUCIÓN PASAJES, CUENTA DE DEPOSITO: CUENTA UNICA DEL TESORO</t>
  </si>
  <si>
    <t>00234012001 DEPOSITO DE EFECTIVO, DEPOSITANTE: ULISES BAUTISTA CRUZ, CONCEPTO: DEVOLUCION AL C-31 N° 1352; PARTIDA N° 22210; VIATICOS POR VIAJE AL INTERIOR DEL PAIS, CUENTA DE DEPOSITO: CUENTA UNICA DEL TESORO</t>
  </si>
  <si>
    <t>00099021001 DEPOSITO DE EFECTIVO, DEPOSITANTE: LAURA QUINTEROS NOGALES, CONCEPTO: DEVOLUCION DE VIATICO MEMORANDUM N° 1219, CUENTA DE DEPOSITO: CUENTA UNICA DEL TESORO</t>
  </si>
  <si>
    <t>00046104203 DEPOSITO DE EFECTIVO, DEPOSITANTE: DAVID ISMAEL MAMANI CALDERON, CONCEPTO: REVERSION, CUENTA DE DEPOSITO: CUENTA UNICA DEL TESORO</t>
  </si>
  <si>
    <t>00526012001 DEPOSITO DE EFECTIVO, DEPOSITANTE: MILTON SOSA-BOLIVIA TV, CONCEPTO: DEVOLUCION PASAJE NO GASTADO, CUENTA DE DEPOSITO: CUENTA UNICA DEL TESORO</t>
  </si>
  <si>
    <t>00526012001 DEPOSITO DE EFECTIVO, DEPOSITANTE: LUIS G. CONDE SILVA - BOLIVIA TV, CONCEPTO: DEVOLUCION DE VIATICOS, CUENTA DE DEPOSITO: CUENTA UNICA DEL TESORO</t>
  </si>
  <si>
    <t>00526012001 DEPOSITO DE EFECTIVO, DEPOSITANTE: JUVENAL ARNALDO ACARAPI MAGUEÑO, CONCEPTO: DEVOLUCIÓN FONDOS EN AVANCE BOLIVIA TV, CUENTA DE DEPOSITO: CUENTA UNICA DEL TESORO</t>
  </si>
  <si>
    <t>00212012001 DEPOSITO DE EFECTIVO, DEPOSITANTE: JAVIER QUINO HUANCA - INRA NACIONAL, CONCEPTO: DEVOLUCIÓN DE GASTOS OPERATIVOS, CUENTA DE DEPOSITO: CUENTA UNICA DEL TESORO</t>
  </si>
  <si>
    <t>00099021001 DEPOSITO DE EFECTIVO, DEPOSITANTE: DENISE NILDA CAVERO JIMENEZ, CONCEPTO: REVERSIÓN PASAJES PREVENTIVO 2438.1, CUENTA DE DEPOSITO: CUENTA UNICA DEL TESORO</t>
  </si>
  <si>
    <t>00099021001 DEPOSITO DE EFECTIVO, DEPOSITANTE: CARLA PATRICIA VILLARTE CHOQUE, CONCEPTO: REVERSIÓN PASAJES PREVENTIVO 2437.1, CUENTA DE DEPOSITO: CUENTA UNICA DEL TESORO</t>
  </si>
  <si>
    <t>00020031101 DEPOSITO DE EFECTIVO, DEPOSITANTE: RS. 1 TTE. GRAL. GERMAN BUSCH, CONCEPTO: DEVOLUCION ALIMENTACION POR CONCEPTO DE RETENCION RC-IVA, CUENTA DE DEPOSITO: CUENTA UNICA DEL TESORO</t>
  </si>
  <si>
    <t>00234014202 DEPOSITO DE EFECTIVO, DEPOSITANTE: JOSE LUIS MAMANI SALGUERO, CONCEPTO: DEVOLUCION AL C-31 N° 1380 PARTIDA N° 24120, CUENTA DE DEPOSITO: CUENTA UNICA DEL TESORO</t>
  </si>
  <si>
    <t>00234014202 DEPOSITO DE EFECTIVO, DEPOSITANTE: JOSE LUIS MAMANI SALGUERO, CONCEPTO: DEVOLUCION AL C-31 N° 1381 PARTIDA 851, CUENTA DE DEPOSITO: CUENTA UNICA DEL TESORO</t>
  </si>
  <si>
    <t>00234014202 DEPOSITO DE EFECTIVO, DEPOSITANTE: JOSE LUIS MAMANI SALGUERO, CONCEPTO: DEVOLUCION AL C-31 N° 1380 PARTIDA N° 34110, CUENTA DE DEPOSITO: CUENTA UNICA DEL TESORO</t>
  </si>
  <si>
    <t>00526012001 DEPOSITO DE EFECTIVO, DEPOSITANTE: MANUEL ALIAGA RAMIREZ -BOLIVIA TV, CONCEPTO: DEVOLUCION DE VIATICO, CUENTA DE DEPOSITO: CUENTA UNICA DEL TESORO</t>
  </si>
  <si>
    <t>00099021001 DEPOSITO DE EFECTIVO, DEPOSITANTE: ANTONIO APAZA HUANCA, CONCEPTO: DEVOLUCION GASTOS DE COMBUSTIBLE, CUENTA DE DEPOSITO: CUENTA UNICA DEL TESORO</t>
  </si>
  <si>
    <t>00132062001 DEPOSITO DE EFECTIVO, DEPOSITANTE: CIRILO BUSTAMANTE VARGAS, CONCEPTO: DEVOLUCIÓN DE FONDOS EN AVANCE COMPRA DE PANALES DE ABEJA - PROMIEL, CUENTA DE DEPOSITO: CUENTA UNICA DEL TESORO</t>
  </si>
  <si>
    <t>00099021001 DEPOSITO DE EFECTIVO, DEPOSITANTE: MARIO CRISTIAN ILLANES FERNANDEZ, CONCEPTO: REVERSION PASAJES PREVENTIVO N° 7620, CUENTA DE DEPOSITO: CUENTA UNICA DEL TESORO</t>
  </si>
  <si>
    <t>00099021001 DEPOSITO DE EFECTIVO, DEPOSITANTE: LUISA GUEIL JORDAN LOZA, CONCEPTO: REVERSION PASAJES - PREV. 7624, CUENTA DE DEPOSITO: CUENTA UNICA DEL TESORO</t>
  </si>
  <si>
    <t>00099021001 DEPOSITO DE EFECTIVO, DEPOSITANTE: JOSE LUIS MAMANI IPORRE, CONCEPTO: DEV.DEL CONSUMO EXCEDIDO DE TELEFONIA DEL VICE ABOG.CARLOS QUISPE DEL MES DE OCTUBRE 2017, CUENTA DE DEPOSITO: CUENTA UNICA DEL TESORO</t>
  </si>
  <si>
    <t>00030018008 DEPOSITO DE EFECTIVO, DEPOSITANTE: JAVIER SALGUERO ARAMAYO - MIN DE JUS Y TRANS INS, CONCEPTO: DEVOLUCIÓN DE VIÁTICO POR NO REALIZAR EL VIAJE A POTOSI - SUCRE, CUENTA DE DEPOSITO: CUENTA UNICA DEL TESORO</t>
  </si>
  <si>
    <t>00099021001 DEPOSITO DE EFECTIVO, DEPOSITANTE: EDSON BORIS RIOS GONZALES, CONCEPTO: SOBRANTE DE FONDOS EN AVANCE PARA LA GASOLINA, CUENTA DE DEPOSITO: CUENTA UNICA DEL TESORO</t>
  </si>
  <si>
    <t>00234014202 DEPOSITO DE EFECTIVO, DEPOSITANTE: ANDRES CAZAS, CONCEPTO: DEVOLUCION C31-1286 PARTIDA 259, CUENTA DE DEPOSITO: CUENTA UNICA DEL TESORO</t>
  </si>
  <si>
    <t>00070011102 DEPOSITO DE EFECTIVO, DEPOSITANTE: MTEPS, CONCEPTO: DEVOLUCION DE VIATICOS DEL LIC. HECTOR HINOJOSA RODRIGUEZ, CUENTA DE DEPOSITO: CUENTA UNICA DEL TESORO</t>
  </si>
  <si>
    <t>00047228001 DEPOSITO DE EFECTIVO, DEPOSITANTE: SHAM HEBERT RIOS MENDOZA, CONCEPTO: REVERSION DE RECURSOS EN LA PARTIDA 22210, CUENTA DE DEPOSITO: CUENTA UNICA DEL TESORO</t>
  </si>
  <si>
    <t>00047228001 DEPOSITO DE EFECTIVO, DEPOSITANTE: SHAM HEBERT RIOS MENDOZA, CONCEPTO: REVERSION DE RECURSOS EN LA PARTIDA 31120, CUENTA DE DEPOSITO: CUENTA UNICA DEL TESORO</t>
  </si>
  <si>
    <t>00526012001 DEPOSITO DE EFECTIVO, DEPOSITANTE: HEBER MICHEL OÑA - BOLIVIA TV, CONCEPTO: DEVOLUCIÓN DE PASAJES, CUENTA DE DEPOSITO: CUENTA UNICA DEL TESORO</t>
  </si>
  <si>
    <t>00035018001 DEPOSITO DE EFECTIVO, DEPOSITANTE: PAMELA DAYANA TARIFA ZEBALLOS, CONCEPTO: DEVOLUCIÓN RESTANTE FONDOS EN AVANCE POR CONCEPTO DE REFRIGERIOS - TALLER NNA MONTEAGUDO, CUENTA DE DEPOSITO: CUENTA UNICA DEL TESORO</t>
  </si>
  <si>
    <t>00020031101 DEPOSITO DE EFECTIVO, DEPOSITANTE: EJERCITO DE BOLIVIA, CONCEPTO: REVERSION DE REFRIGERIO, CUENTA DE DEPOSITO: CUENTA UNICA DEL TESORO</t>
  </si>
  <si>
    <t>00342012001 DEPOSITO DE EFECTIVO, DEPOSITANTE: JOSE A. URRUTIA MAMANI, CONCEPTO: DEVOLUCIÓN DE EXCESO DE LLAMADAS DE TELEFONO, CUENTA DE DEPOSITO: CUENTA UNICA DEL TESORO</t>
  </si>
  <si>
    <t>00041044201 DEPOSITO DE EFECTIVO, DEPOSITANTE: MARINA EUGENIA NINA VALENCIA, CONCEPTO: RECURSOS NO UTILIZADOS POR EL PAGO DE LUZ TEMPORAL EN EL DIA NACIONAL DE LA LECHE, CUENTA DE DEPOSITO: CUENTA UNICA DEL TESORO</t>
  </si>
  <si>
    <t>00020011103 DEPOSITO DE EFECTIVO, DEPOSITANTE: JOSE MAYTE LEDO REBOLLO, CONCEPTO: DEVOLUCIÓN DE PASAJES PREVENTIVO 7558/17, CUENTA DE DEPOSITO: CUENTA UNICA DEL TESORO</t>
  </si>
  <si>
    <t>00234012001 DEPOSITO DE EFECTIVO, DEPOSITANTE: JORGE MARTIN VALDEZ CASTRO, CONCEPTO: DEVOLUCION AL C-31 N° 1352 PARTIDA N° 22210 VIATICOS POR VIAJES AL INTERIOR DEL PAIS, CUENTA DE DEPOSITO: CUENTA UNICA DEL TESORO</t>
  </si>
  <si>
    <t>00234012001 DEPOSITO DE EFECTIVO, DEPOSITANTE: JORGE MARTIN VALDEZ CASTRO, CONCEPTO: DEVOLUCION AL C-31 N° 1283 PARTIDA N° 34110 COMBUSTIBLES LUBRICANTES Y DERIVADOS PARA CONSUMO, CUENTA DE DEPOSITO: CUENTA UNICA DEL TESORO</t>
  </si>
  <si>
    <t>00078014206 DEPOSITO DE EFECTIVO, DEPOSITANTE: GIAFFAR HASSEM LEYTON ALE, CONCEPTO: DEPOSITÓ DE FONDOS EN AVANCE NO UTILIZADOS, CUENTA DE DEPOSITO: CUENTA UNICA DEL TESORO</t>
  </si>
  <si>
    <t>00099021001 DEPOSITO DE EFECTIVO, DEPOSITANTE: SONIA MAMANI CORNEJO, CONCEPTO: REVERSION, CUENTA DE DEPOSITO: CUENTA UNICA DEL TESORO</t>
  </si>
  <si>
    <t>00070011102 DEPOSITO DE EFECTIVO, DEPOSITANTE: VANIA LIZETH MAMANI SIRPA, CONCEPTO: DEVOLUCIÓN DE VIÁTICOS OTORGADOS, CUENTA DE DEPOSITO: CUENTA UNICA DEL TESORO</t>
  </si>
  <si>
    <t>00119012001 DEPOSITO DE EFECTIVO, DEPOSITANTE: GUADALUPE CHALLCO PUCHO, CONCEPTO: DEVOLUCIÓN DE RECURSOS, CUENTA DE DEPOSITO: CUENTA UNICA DEL TESORO</t>
  </si>
  <si>
    <t>00030018005 DEPOSITO DE EFECTIVO, DEPOSITANTE: FORTUNATO CHOQUEHUANCA, CONCEPTO: DEVOLUCIÓN DE FONDO EN AVANCE, CUENTA DE DEPOSITO: CUENTA UNICA DEL TESORO</t>
  </si>
  <si>
    <t>00099021001 DEPOSITO DE EFECTIVO, DEPOSITANTE: WENDY G. CHAVEZ FERNANDEZ, CONCEPTO: DEVOLUCION POR CURSO DE AYMARA, CUENTA DE DEPOSITO: CUENTA UNICA DEL TESORO</t>
  </si>
  <si>
    <t>00016011101 DEPOSITO DE EFECTIVO, DEPOSITANTE: MINISTERIO DE EDUCACIÓN - NORTHON PAUL CHOQUE M, CONCEPTO: DEVOLUCIÓN DE PASAJES, CUENTA DE DEPOSITO: CUENTA UNICA DEL TESORO</t>
  </si>
  <si>
    <t>00046104203 DEPOSITO DE EFECTIVO, DEPOSITANTE: LUIS SUAREZ MONTAÑO, CONCEPTO: REVERSIÓN DE FONDOS NO UTILIZADOS SEGÚN LIBRETA, CUENTA DE DEPOSITO: CUENTA UNICA DEL TESORO</t>
  </si>
  <si>
    <t>00046104203 DEPOSITO DE EFECTIVO, DEPOSITANTE: DOLLYS ANA SACACA BAÑOS, CONCEPTO: REVERSIÓN DE FONDOS NO UTLIZADOS SEGÚN LIBRETA, CUENTA DE DEPOSITO: CUENTA UNICA DEL TESORO</t>
  </si>
  <si>
    <t>00046104203 DEPOSITO DE EFECTIVO, DEPOSITANTE: DOLLYS ANA SACACA BAÑOS, CONCEPTO: REVERSIÓN DE FONDOS NO UTILIZADOS SEGÚN LIBRETA, CUENTA DE DEPOSITO: CUENTA UNICA DEL TESORO</t>
  </si>
  <si>
    <t>00070011102 DEPOSITO DE EFECTIVO, DEPOSITANTE: MARIO SALINAS REYES, CONCEPTO: DEVOLUCION PASAJES, CUENTA DE DEPOSITO: CUENTA UNICA DEL TESORO</t>
  </si>
  <si>
    <t>00016018008 DEPOSITO DE EFECTIVO, DEPOSITANTE: MINISTERIO DE EDUCACION-SARA SALGUERO ROJAS, CONCEPTO: DEVOLUCION DE VIATICOS, CUENTA DE DEPOSITO: CUENTA UNICA DEL TESORO</t>
  </si>
  <si>
    <t>00016018008 DEPOSITO DE EFECTIVO, DEPOSITANTE: MINISTERIO DE EDUCACION-SARA SALGUERO ROJAS, CONCEPTO: DEVOLUCION DE PASAJE TERRESTRE, CUENTA DE DEPOSITO: CUENTA UNICA DEL TESORO</t>
  </si>
  <si>
    <t>00099021001 DEP.DE CHEQ.AJENOS,RET.DE CAM.,CONCEPTO: REEMBOLSO SUBSIDIO INCAPACIDAD TEMPORAL GERENCIA SUCRE,DEP.: CONTRALORIA GENERAL DEL ESTADO , PROCEDENCIA: BANCO UNION S.A., CHEQUE: 5363, FECHA DE EMISION:03/11/2017</t>
  </si>
  <si>
    <t>00099021001 DEP.DE CHEQ.AJENOS,RET.DE CAM.,CONCEPTO: SUBSIDIO POR INCAPACIDAD TEMPORAL,DEP.: CONTRALORIA GENERAL DEL ESTADO , PROCEDENCIA: BANCO NACIONAL DE BOLIVIA S.A., CHEQUE: 6347858, FECHA DE EMISION:10/11/2017</t>
  </si>
  <si>
    <t>00099021001 DEP.DE CHEQ.AJENOS,RET.DE CAM.,CONCEPTO: DEVOLUCION DE RECURSOS PREV 151/2017 (D.A.4),DEP.: ADEMAF-MONICA VARGAS RUIZ , PROCEDENCIA: BANCO UNION S.A., CHEQUE: 1175, FECHA DE EMISION:28/11/2017</t>
  </si>
  <si>
    <t>00099021001 DEP.DE CHEQ.AJENOS,RET.DE CAM.,CONCEPTO: DEVOLUCION SALDO VIATICO COMISION LA PAZ,DEP.: CONTRALORIA GENERAL DEL ESTADO , PROCEDENCIA: BANCO UNION S.A., CHEQUE: 5359, FECHA DE EMISION:03/11/2017</t>
  </si>
  <si>
    <t>00680012001 DEP.DE CHEQ.AJENOS,RET.DE CAM.,CONCEPTO: DEVOLUCON DE PASAJES TERRESTRES COMISION LA PAZ,DEP.: CONTRALORIA GENERAL DEL ESTADO , PROCEDENCIA: BANCO UNION S.A., CHEQUE: 5360, FECHA DE EMISION:03/11/2017</t>
  </si>
  <si>
    <t>00099021001 DEP.DE CHEQ.AJENOS,RET.DE CAM.,CONCEPTO: REVERSION,DEP.: INSTITUTO DEL SEGURO AGRARIO , PROCEDENCIA: BANCO UNION S.A., CHEQUE: 1456, FECHA DE EMISION:28/11/2017</t>
  </si>
  <si>
    <t>00099021001 DEP.DE CHEQ.AJENOS,RET.DE CAM.,CONCEPTO: REVERSION,DEP.: INSTITUTO DEL SEGURO AGRARIO , PROCEDENCIA: BANCO UNION S.A., CHEQUE: 1457, FECHA DE EMISION:28/11/2017</t>
  </si>
  <si>
    <t>00099021001 DEP.DE CHEQ.AJENOS,RET.DE CAM.,CONCEPTO: REVERSION,DEP.: INSTITUTO DEL SEGURO AGRARIO , PROCEDENCIA: BANCO UNION S.A., CHEQUE: 1458, FECHA DE EMISION:28/11/2017</t>
  </si>
  <si>
    <t>00253018007 DEP.DE CHEQ.AJENOS,RET.DE CAM.,CONCEPTO: RONALD MAYGUA IRIARTE DEVOLUCION FONDOS EN AVANCE,DEP.: RONALD MAYGUA IRIARTE , PROCEDENCIA: BANCO UNION S.A., CHEQUE: 1158, FECHA DE EMISION:22/11/2017</t>
  </si>
  <si>
    <t>00212064404 DEP.DE CHEQ.AJENOS,RET.DE CAM.,CONCEPTO: APORTE MUNICIPIO DE YOTALA INRA - CHUQUISACA,DEP.: INRA - CHUQUISACA , PROCEDENCIA: BANCO UNION S.A., CHEQUE: 1633, FECHA DE EMISION:24/11/2017</t>
  </si>
  <si>
    <t>00047228001 DEP.DE CHEQ.AJENOS,RET.DE CAM.,CONCEPTO: DEVOLUCION,DEP.: ASOCIACION DE APICULTORES DE PANDO , PROCEDENCIA: BANCO UNION S.A., CHEQUE: 16, FECHA DE EMISION:21/11/2017</t>
  </si>
  <si>
    <t>00046024204 DEP.DE CHEQ.AJENOS,RET.DE CAM.,CONCEPTO: REVERSION DE FONDOS SEDES-BENI,DEP.: MINISTERIO DE SALUD , PROCEDENCIA: BANCO UNION S.A., CHEQUE: 1763, FECHA DE EMISION:22/11/2017</t>
  </si>
  <si>
    <t>00099021001 DEP.DE CHEQ.AJENOS,RET.DE CAM.,CONCEPTO: DEVOLUCIÓN COTIZACIÓN EXCESO,DEP.: FUTURO DE BOLIVIA S.A. AFP , PROCEDENCIA: BANCO DE CREDITO DE BOLIVIA S.A., CHEQUE: 51446, FECHA DE EMISION:28/11/2017</t>
  </si>
  <si>
    <t>00099021001 DEP.DE CHEQ.AJENOS,RET.DE CAM.,CONCEPTO: DEVOLUCIÓN DE COTIZACIÓN EXCESO,DEP.: FUTURO DE BOLIVIA S.A. AFP , PROCEDENCIA: BANCO DE CREDITO DE BOLIVIA S.A., CHEQUE: 51445, FECHA DE EMISION:28/11/2017</t>
  </si>
  <si>
    <t>00099021001 DEP.DE CHEQ.AJENOS,RET.DE CAM.,CONCEPTO: DEVOLUCIÓN COTIZACIÓN EXCESO,DEP.: FUTURO DE BOLIVIA S.A. AFP , PROCEDENCIA: BANCO DE CREDITO DE BOLIVIA S.A., CHEQUE: 51448, FECHA DE EMISION:27/11/2017</t>
  </si>
  <si>
    <t>00099021001 DEP.DE CHEQ.AJENOS,RET.DE CAM.,CONCEPTO: DEVOLUCIÓN COTIZACIÓN EXCESO,DEP.: FUTURO DE BOLIVIA S.A. AFP , PROCEDENCIA: BANCO DE CREDITO DE BOLIVIA S.A., CHEQUE: 51447, FECHA DE EMISION:27/11/2017</t>
  </si>
  <si>
    <t>00222018010 DEP.DE CHEQ.AJENOS,RET.DE CAM.,CONCEPTO: REVERSION DE FONDOS,DEP.: CHACO-INIAF , PROCEDENCIA: BANCO UNION S.A., CHEQUE: 3751, FECHA DE EMISION:16/11/2017</t>
  </si>
  <si>
    <t>00222018010 DEP.DE CHEQ.AJENOS,RET.DE CAM.,CONCEPTO: REVERSION C-31 2437,DEP.: INIAF-REGIONAL YACUIBA , PROCEDENCIA: BANCO UNION S.A., CHEQUE: 1841, FECHA DE EMISION:07/11/2017</t>
  </si>
  <si>
    <t>00292012001 DEP.DE CHEQ.AJENOS,RET.DE CAM.,CONCEPTO: DEVOLUCIÓN DE SALDOS POR REVERSIÓN DE PLANILLA SCZ,DEP.: VIAS BOLIVIA , PROCEDENCIA: BANCO UNION S.A., CHEQUE: 3349, FECHA DE EMISION:28/11/2017</t>
  </si>
  <si>
    <t>00574012002 DEP.DE CHEQ.AJENOS,RET.DE CAM.,CONCEPTO: DEVOLUCION DE FONDOS- IVIRGARZAMA LACTEOSBOL,DEP.: LACTEOSBOL , PROCEDENCIA: BANCO UNION S.A., CHEQUE: 4631, FECHA DE EMISION:27/11/2017</t>
  </si>
  <si>
    <t>00574012002 DEP.DE CHEQ.AJENOS,RET.DE CAM.,CONCEPTO: DEVOLUCION DE MULTAS RRHH GESTION 2014,DEP.: LACTEOSBOL , PROCEDENCIA: BANCO UNION S.A., CHEQUE: 4630, FECHA DE EMISION:27/11/2017</t>
  </si>
  <si>
    <t>00523012001 DEP.DE CHEQ.AJENOS,RET.DE CAM.,CONCEPTO: VENTA DE SERVICIO ECOBOL,DEP.: BENJAMIN AQUINO , PROCEDENCIA: BANCO DE CREDITO DE BOLIVIA S.A., CHEQUE: 26, FECHA DE EMISION:21/11/2017</t>
  </si>
  <si>
    <t>00099021001 DEP.DE CHEQ.AJENOS,RET.DE CAM.,CONCEPTO: PREV 1705/2017 DEPÖSITO DEVOLUCION SALDO NO UTILIZADO S/G HR 19575,DEP.: CAMARA DE DIPUTADOS , PROCEDENCIA: BANCO UNION S.A., CHEQUE: 16259, FECHA DE EMISION:17/11/2017</t>
  </si>
  <si>
    <t>00099021001 DEP.DE CHEQ.AJENOS,RET.DE CAM.,CONCEPTO: PREV 1628/2017 DEPÖSITO DEVOLUCION SALDO DE PASAJES NO UTILIZADO S/G HR 18704,DEP.: CAMARA DE DIPUTADOS , PROCEDENCIA: BANCO UNION S.A., CHEQUE: 16260, FECHA DE EMISION:17/11/2017</t>
  </si>
  <si>
    <t>00099021001 DEP.DE CHEQ.AJENOS,RET.DE CAM.,CONCEPTO: PREV 1787/2017 DEPÖSITO, DEVOLUCION SALDO DE VIATICOS NO UTILIZADO S/G HR 20354,DEP.: CAMARA DE DIPUTADOS , PROCEDENCIA: BANCO UNION S.A., CHEQUE: 16261, FECHA DE EMISION:17/11/2017</t>
  </si>
  <si>
    <t>00099021001 DEP.DE CHEQ.AJENOS,RET.DE CAM.,CONCEPTO: PREV 1736/2017 DEPÖSITO SALDO DE VIATICOS NO UTILIZADO S/G HRA 19828,DEP.: CAMARA DE DIPUTADOS , PROCEDENCIA: BANCO UNION S.A., CHEQUE: 16262, FECHA DE EMISION:17/11/2017</t>
  </si>
  <si>
    <t>00099021001 DEP.DE CHEQ.AJENOS,RET.DE CAM.,CONCEPTO: PREV 1634/2017 DEPÖSITO DEVOLUCION SALDO DE PASAJES NO UTILIZADO S/G HR 18668,DEP.: CAMARA DE DIPUTADOS , PROCEDENCIA: BANCO UNION S.A., CHEQUE: 16267, FECHA DE EMISION:20/11/2017</t>
  </si>
  <si>
    <t>00292052001 DEP.DE CHEQ.AJENOS,RET.DE CAM.,CONCEPTO: DEVOLUCION DE SALDOS NO EJECUTADOS ORURO,DEP.: VIAS BOLIVIA , PROCEDENCIA: BANCO UNION S.A., CHEQUE: 407, FECHA DE EMISION:13/11/2017</t>
  </si>
  <si>
    <t>00099021001 DEP.DE CHEQ.AJENOS,RET.DE CAM.,CONCEPTO: FSFA 012/2017 DEPÖSITO POR CONTRATO ADMINISTRATIVO USO DE ENERGIA ELECTRICA SEPTIEMBRE/2017,DEP.: CAMARA DE DIPUTADOS , PROCEDENCIA: BANCO UNION S.A., CHEQUE: 16236, FECHA DE EMISION:16/11/2017</t>
  </si>
  <si>
    <t>00292062001 DEP.DE CHEQ.AJENOS,RET.DE CAM.,CONCEPTO: DEVOLUCION DE SALDOS NO EJECUTADOS POTOSI,DEP.: VIAS BOLIVIA , PROCEDENCIA: BANCO UNION S.A., CHEQUE: 907, FECHA DE EMISION:13/11/2017</t>
  </si>
  <si>
    <t>00099021001 DEP.DE CHEQ.AJENOS,RET.DE CAM.,CONCEPTO: PREV 1946/2017 DEPÖSITO POR EXISTENCIA DE CENTAVOS, EN RETENCION IMPOSITIVA S/G OP 1014,DEP.: CAMARA DE DIPUTADOS , PROCEDENCIA: BANCO UNION S.A., CHEQUE: 16341, FECHA DE EMISION:27/11/2017</t>
  </si>
  <si>
    <t>00523012001 DEP.DE CHEQ.AJENOS,RET.DE CAM.,CONCEPTO: VENTA SERVICIOS ECOBOL,DEP.: ECOBOL , PROCEDENCIA: BANCO DE CREDITO DE BOLIVIA S.A., CHEQUE: 148977, FECHA DE EMISION:22/11/2017</t>
  </si>
  <si>
    <t>00070011102 DEP.DE CHEQ.AJENOS,RET.DE CAM.,CONCEPTO: DEP EN DEMASIA INPUESTOS OCTUBRE 2017,DEP.: MTEPS , PROCEDENCIA: BANCO UNION S.A., CHEQUE: 8466, FECHA DE EMISION:20/11/2017</t>
  </si>
  <si>
    <t>00578012002 DEP.DE CHEQ.AJENOS,RET.DE CAM.,CONCEPTO: REVERSIÓN,DEP.: BOLIVIANA DE AVIACIÓN , PROCEDENCIA: BANCO UNION S.A., CHEQUE: 9171, FECHA DE EMISION:27/11/2017</t>
  </si>
  <si>
    <t>00578012002 DEP.DE CHEQ.AJENOS,RET.DE CAM.,CONCEPTO: REVERSIÓN,DEP.: BOLIVIANA DE AVIACIÓN , PROCEDENCIA: BANCO UNION S.A., CHEQUE: 9170, FECHA DE EMISION:24/11/2017</t>
  </si>
  <si>
    <t>00099021001 DEP.DE CHEQ.AJENOS,RET.DE CAM.,CONCEPTO: REEMBOLSO RETROACTIVO SUBS INCAPACIDAD TEMPORAL OFICINA CENTRAL,DEP.: CONTRALORIA GENERAL DEL ESTADO , PROCEDENCIA: BANCO UNION S.A., CHEQUE: 5364, FECHA DE EMISION:03/11/2017</t>
  </si>
  <si>
    <t>00680012001 DEP.DE CHEQ.AJENOS,RET.DE CAM.,CONCEPTO: DEVOLUCION TOTAL PASAJES TERRESTRES LA PAZ,DEP.: CONTRALORIA GENERAL DEL ESTADO , PROCEDENCIA: BANCO UNION S.A., CHEQUE: 5362, FECHA DE EMISION:03/11/2017</t>
  </si>
  <si>
    <t>00099021001 DEP.DE CHEQ.AJENOS,RET.DE CAM.,CONCEPTO: DEVOLUCION TOTAL VIATICOS LA PAZ,DEP.: CONTRALORIA GENERAL DEL ESTADO , PROCEDENCIA: BANCO UNION S.A., CHEQUE: 5361, FECHA DE EMISION:03/11/2017</t>
  </si>
  <si>
    <t>00222018010 DEP.DE CHEQ.AJENOS,RET.DE CAM.,CONCEPTO: REVERSION C-31-2364,DEP.: INIAF-REGIONAL YACUIBA , PROCEDENCIA: BANCO UNION S.A., CHEQUE: 1842, FECHA DE EMISION:07/11/2017</t>
  </si>
  <si>
    <t>00222018010 DEP.DE CHEQ.AJENOS,RET.DE CAM.,CONCEPTO: REVERSION C-31 2257,DEP.: INIAF-REGIONAL YACUIBA , PROCEDENCIA: BANCO UNION S.A., CHEQUE: 1838, FECHA DE EMISION:07/11/2017</t>
  </si>
  <si>
    <t>00222018010 DEP.DE CHEQ.AJENOS,RET.DE CAM.,CONCEPTO: REVERSION C-31-2366,DEP.: INIAF-REGIONAL YACUIBA , PROCEDENCIA: BANCO UNION S.A., CHEQUE: 1839, FECHA DE EMISION:07/11/2017</t>
  </si>
  <si>
    <t>00099021001 DEP.DE CHEQ.AJENOS,RET.DE CAM.,CONCEPTO: DEVOLUCION PASAJES AEREO DE FIDEL LAURA,DEP.: BOLIVIANA DE AVIACION-BOA , PROCEDENCIA: BANCO UNION S.A., CHEQUE: 8146, FECHA DE EMISION:15/11/2017</t>
  </si>
  <si>
    <t>00086058001 DEPOSITO DE EFECTIVO, DEPOSITANTE: MMAYA/UCP-PAAP I, CONCEPTO: DEVOLUCION DE LLAMADAS, CUENTA DE DEPOSITO: CUENTA UNICA DEL TESORO</t>
  </si>
  <si>
    <t>00086058002 DEPOSITO DE EFECTIVO, DEPOSITANTE: MMAYA/UCP-PAAP -PC, CONCEPTO: DEVOLUCION LLAMADAS, CUENTA DE DEPOSITO: CUENTA UNICA DEL TESORO</t>
  </si>
  <si>
    <t>00086057003 DEPOSITO DE EFECTIVO, DEPOSITANTE: MMAYA/UCP-PAAP II, CONCEPTO: DEVOLUCION DE LLAMADAS, CUENTA DE DEPOSITO: CUENTA UNICA DEL TESORO</t>
  </si>
  <si>
    <t>00670012002 DEPOSITO DE EFECTIVO, DEPOSITANTE: RAMIRO BALBOA APAZA, CONCEPTO: DEVOLUCIÓN DE GASOLINA Y PEAJES, CUENTA DE DEPOSITO: CUENTA UNICA DEL TESORO</t>
  </si>
  <si>
    <t>00086057002 DEPOSITO DE EFECTIVO, DEPOSITANTE: MMAYA/UCP-PAAP-RS, CONCEPTO: DEVOLUCION LLAMADAS, CUENTA DE DEPOSITO: CUENTA UNICA DEL TESORO</t>
  </si>
  <si>
    <t>00041031107 DEPOSITO DE EFECTIVO, DEPOSITANTE: DAVID PASTOR YUGAR CACERES, CONCEPTO: DEVOLUCIÓN POR CONCEPTO DE PASAJES TERRESTRES, CUENTA DE DEPOSITO: CUENTA UNICA DEL TESORO</t>
  </si>
  <si>
    <t>00041031107 DEPOSITO DE EFECTIVO, DEPOSITANTE: RIGOBERTO VIDAURRE AYLLON, CONCEPTO: DEVOLUCION POR CONCEPTO DE PASAJES TERRESTRES, CUENTA DE DEPOSITO: CUENTA UNICA DEL TESORO</t>
  </si>
  <si>
    <t>00016018008 DEPOSITO DE EFECTIVO, DEPOSITANTE: MINISTERIO DE EDUCACIÓN - JERZY DE LA BARRA ALIAGA, CONCEPTO: DEVOLUCIÓN DE PASAJE TERRESTRE, CUENTA DE DEPOSITO: CUENTA UNICA DEL TESORO</t>
  </si>
  <si>
    <t>00046058009 DEPOSITO DE EFECTIVO, DEPOSITANTE: PROYECTO GAVI-FSSI VICTOR CHALLAPA FELIPE, CONCEPTO: DEVOLUCION DE VIATICOS POR VIAJE A TARIJA-SUCRE Y POTOSI, CUENTA DE DEPOSITO: CUENTA UNICA DEL TESORO</t>
  </si>
  <si>
    <t>00046058009 DEPOSITO DE EFECTIVO, DEPOSITANTE: PROYECTO GAVI-FSSI VICTOR CHALLAPA FELIPE, CONCEPTO: DEVOLUCION DE PASAJES TERRESTRES: SUCRE-POTOSI-SUCRE, CUENTA DE DEPOSITO: CUENTA UNICA DEL TESORO</t>
  </si>
  <si>
    <t>00016018008 DEPOSITO DE EFECTIVO, DEPOSITANTE: MINIST. DE EDUCACION VICTOR HUGO BEJARANO RENDON, CONCEPTO: DEVOLUCION DE PASAJE TERRESTRE, CUENTA DE DEPOSITO: CUENTA UNICA DEL TESORO</t>
  </si>
  <si>
    <t>00099021001 DEPOSITO DE EFECTIVO, DEPOSITANTE: PAOLA ROSA ARGUATA, CONCEPTO: DEV. DE FONDOS PARA LA GRADUAC. MASIVA DE PARTICIP QUE CULMINARON EL PLAN DE ESTUDIOS DEL PNP-DEP LP, CUENTA DE DEPOSITO: CUENTA UNICA DEL TESORO</t>
  </si>
  <si>
    <t>00099021001 DEPOSITO DE EFECTIVO, DEPOSITANTE: RENE LIMBERT PATZI MEDINA, CONCEPTO: DEVOLUCION POR PAGO EN EXCESO POR REEMBOLSO DE PASAJES, CUENTA DE DEPOSITO: CUENTA UNICA DEL TESORO</t>
  </si>
  <si>
    <t>00047247001 DEPOSITO DE EFECTIVO, DEPOSITANTE: MDRYT-PROGRAMA EMPODERAR, CONCEPTO: DEVOLUCION FONDO ROTATORIA DE SEP/2017 PRE:1766 (234-40,00) (254-473,00), CUENTA DE DEPOSITO: CUENTA UNICA DEL TESORO</t>
  </si>
  <si>
    <t>00234014202 DEPOSITO DE EFECTIVO, DEPOSITANTE: JOSE LUIS VILLARROEL FERNANDEZ, CONCEPTO: DEVOLUCION C31 N° 1342 PARTIDA 22110 PASAJES, CUENTA DE DEPOSITO: CUENTA UNICA DEL TESORO</t>
  </si>
  <si>
    <t>00212082001 DEPOSITO DE EFECTIVO, DEPOSITANTE: INRA - LUIS FERNANDO GUTIERREZ YUJRA, CONCEPTO: DEVOLUCION DE GASTOS OPERATIVOS C-31 N° 1121, CUENTA DE DEPOSITO: CUENTA UNICA DEL TESORO</t>
  </si>
  <si>
    <t>00016011101 DEPOSITO DE EFECTIVO, DEPOSITANTE: MINISTERIO DE EDUCACION, CONCEPTO: DEVOLUCION A CUENTA, CUENTA DE DEPOSITO: CUENTA UNICA DEL TESORO</t>
  </si>
  <si>
    <t>00099021001 DEPOSITO DE EFECTIVO, DEPOSITANTE: WILFREDO BALTAZAR FLORES, CONCEPTO: REVERSIÓN TOTAL DE PARTIDA 21400 TELEFONIA OCT/2015, CUENTA DE DEPOSITO: CUENTA UNICA DEL TESORO</t>
  </si>
  <si>
    <t>00099021001 DEPOSITO DE EFECTIVO, DEPOSITANTE: TRIBUNAL DEPARTAMENTAL DE JUSTICIA - BENI, CONCEPTO: REVERSIÓN, CUENTA DE DEPOSITO: CUENTA UNICA DEL TESORO</t>
  </si>
  <si>
    <t>00526012001 DEPOSITO DE EFECTIVO, DEPOSITANTE: BOLIVIA TV-FREDDY ESPRELLA ROJAS, CONCEPTO: DEVOLUCION DE PASAJES, CUENTA DE DEPOSITO: CUENTA UNICA DEL TESORO</t>
  </si>
  <si>
    <t>00099021001 DEPOSITO DE EFECTIVO, DEPOSITANTE: GUSTAVO CARRASCO AYMA, CONCEPTO: DEVOLUCION TASA DE EMBARQUE TRAMO LP-SC. 14/11/17 ANH, CUENTA DE DEPOSITO: CUENTA UNICA DEL TESORO</t>
  </si>
  <si>
    <t>00035031101 DEP.DE CHEQ.AJENOS,RET.DE CAM.,CONCEPTO: ARRIENDO STANDS TODO NAVIDAD EN EL CHUQUIAGO A REALIZARSE DEL 9 AL 25 DE DICIEMBRE,DEP.: MEFP - UCPP , PROCEDENCIA: BANCO UNION S.A., CHEQUE: 1136, FECHA DE EMISION:24/11/2017</t>
  </si>
  <si>
    <t>00035031101 DEP.DE CHEQ.AJENOS,RET.DE CAM.,CONCEPTO: ARRIENDO AUDITORIO ILLIMANI SESION DE HONOR ASAMBLEA DEPARTAMENTAL DE LA PAZ,DEP.: MEFP - UCPP , PROCEDENCIA: BANCO UNION S.A., CHEQUE: 1137, FECHA DE EMISION:24/11/2017</t>
  </si>
  <si>
    <t>00035031101 DEP.DE CHEQ.AJENOS,RET.DE CAM.,CONCEPTO: ARRIENDO PLAZA KALASASAYA PARA EVENTO LA PAZ STREET FOOD FESTIVAL,DEP.: MEFP - UCPP , PROCEDENCIA: BANCO UNION S.A., CHEQUE: 1138, FECHA DE EMISION:24/11/2017</t>
  </si>
  <si>
    <t>00035031101 DEP.DE CHEQ.AJENOS,RET.DE CAM.,CONCEPTO: ARRIENDO STANDS TODO NAVIDAD EN EL CHUQUIAGO 2 A REALIZARSE DEL 9 AL 25 DE DICIEMBRE,DEP.: MEFP - UCPP , PROCEDENCIA: BANCO UNION S.A., CHEQUE: 1139, FECHA DE EMISION:24/11/2017</t>
  </si>
  <si>
    <t>00035031101 DEP.DE CHEQ.AJENOS,RET.DE CAM.,CONCEPTO: ARRIENDO AUDITORIO ILLIMANI PARA CUMBRE GLOBAL DEL LIDERAZGO,DEP.: MEFP - UCPP , PROCEDENCIA: BANCO UNION S.A., CHEQUE: 1140, FECHA DE EMISION:24/11/2017</t>
  </si>
  <si>
    <t>00099021001 DEP.DE CHEQ.AJENOS,RET.DE CAM.,CONCEPTO: REVERSION SALDOS NO EJECUTADOS SOCORROS GESTION 2017 SEPTIEMBRE,DEP.: MINISTERIO DE DEFENSA , PROCEDENCIA: BANCO UNION S.A., CHEQUE: 94, FECHA DE EMISION:23/11/2017</t>
  </si>
  <si>
    <t>00099021001 DEP.DE CHEQ.AJENOS,RET.DE CAM.,CONCEPTO: REVERSION SALDOS NO EJECUTADOS ALIMENTACION GESTION 2017 DIF UNIDADES,DEP.: MINISTERIO DE DEFENSA , PROCEDENCIA: BANCO UNION S.A., CHEQUE: 113, FECHA DE EMISION:14/11/2017</t>
  </si>
  <si>
    <t>00099021001 DEP.DE CHEQ.AJENOS,RET.DE CAM.,CONCEPTO: REVERSIONES SALDOS NO EJECUTADOS GESTIONES 2002 - 2014 DEPÖSITOS ERRONEOS,DEP.: MINISTERIO DE DEFENSA , PROCEDENCIA: BANCO UNION S.A., CHEQUE: 15524, FECHA DE EMISION:22/11/2017</t>
  </si>
  <si>
    <t>00086031101 DEP.DE CHEQ.AJENOS,RET.DE CAM.,CONCEPTO: DEP POR CONCEPTO DE TRASPASO DE FONDOS RECIBIDOS DEL CONVENIO COOPERACION ENDE-SERNAP,DEP.: SERNAP-TUNARI , PROCEDENCIA: BANCO UNION S.A., CHEQUE: 397, FECHA DE EMISION:24/11/2017</t>
  </si>
  <si>
    <t>00020051101 DEP.DE CHEQ.AJENOS,RET.DE CAM.,CONCEPTO: TRANSFERENCIA DE RECURSOS A LA ARMADA FTE 11,DEP.: MINISTERIO DE DEFENSA , PROCEDENCIA: BANCO UNION S.A., CHEQUE: 15529, FECHA DE EMISION:23/11/2017</t>
  </si>
  <si>
    <t>00086031101 DEP.DE CHEQ.AJENOS,RET.DE CAM.,CONCEPTO: DEP POR CONCEPTO DE COBRO POR MULTAS,DEP.: SERNAP-TUNARI , PROCEDENCIA: BANCO UNION S.A., CHEQUE: 396, FECHA DE EMISION:20/11/2017</t>
  </si>
  <si>
    <t>00099021001 DEP.DE CHEQ.AJENOS,RET.DE CAM.,CONCEPTO: REVERSION SALDOS NO EJECUTADOS POR SOCORROS DIF. UNIDADES,DEP.: MINISTERIO DE DEFENSA , PROCEDENCIA: BANCO UNION S.A., CHEQUE: 19192, FECHA DE EMISION:22/11/2017</t>
  </si>
  <si>
    <t>00020051101 DEP.DE CHEQ.AJENOS,RET.DE CAM.,CONCEPTO: TRANSFERENCIA DE RECURSOS A LA ARMADA BOLIVIANA FTE11,DEP.: MINISTERIO DE DEFENSA , PROCEDENCIA: BANCO UNION S.A., CHEQUE: 15528, FECHA DE EMISION:23/11/2017</t>
  </si>
  <si>
    <t>00099021001 DEP.DE CHEQ.AJENOS,RET.DE CAM.,CONCEPTO: REVERSION DE SALDOS NO EJECUTADOS GESTIONES ANTERIORES FUENTE 10,DEP.: MINISTERIO DE DEFENSA , PROCEDENCIA: BANCO UNION S.A., CHEQUE: 19191, FECHA DE EMISION:22/11/2017</t>
  </si>
  <si>
    <t>00283062001 DEP.DE CHEQ.AJENOS,RET.DE CAM.,CONCEPTO: DEVOLUCION DE VIATICOS - GRSCZ,DEP.: ADUANA NACIONAL , PROCEDENCIA: BANCO UNION S.A., CHEQUE: 2803, FECHA DE EMISION:28/11/2017</t>
  </si>
  <si>
    <t>00099021001 DEP.DE CHEQ.AJENOS,RET.DE CAM.,CONCEPTO: DEVOLUCION SALDOS NO EJECUTADOS FTE 10 POR DEPÖSITOS ERRONEOS,DEP.: MINISTERIO DE DEFENSA , PROCEDENCIA: BANCO UNION S.A., CHEQUE: 15518, FECHA DE EMISION:14/11/2017</t>
  </si>
  <si>
    <t>00099021001 DEP.DE CHEQ.AJENOS,RET.DE CAM.,CONCEPTO: PARA REPOSICION DE CREDENCIAL,DEP.: MINISTERIO DE COMUNICACION , PROCEDENCIA: BANCO UNION S.A., CHEQUE: 9322, FECHA DE EMISION:27/11/2017</t>
  </si>
  <si>
    <t>00523012001 DEP.DE CHEQ.AJENOS,RET.DE CAM.,CONCEPTO: PAGO POR SERVICIOS PRESTADOS,DEP.: ECOBOL , PROCEDENCIA: BANCO MERCANTIL SANTA CRUZ SA., CHEQUE: 269, FECHA DE EMISION:21/11/2017</t>
  </si>
  <si>
    <t>00523012001 DEP.DE CHEQ.AJENOS,RET.DE CAM.,CONCEPTO: PAGO POR SERVICIOS PRESTADOS,DEP.: ECOBOL , PROCEDENCIA: BANCO UNION S.A., CHEQUE: 3093, FECHA DE EMISION:03/11/2017</t>
  </si>
  <si>
    <t>00523012001 DEP.DE CHEQ.AJENOS,RET.DE CAM.,CONCEPTO: PAGO POR SERVICIOS PRESTADOS,DEP.: ECOBOL , PROCEDENCIA: BANCO UNION S.A., CHEQUE: 3092, FECHA DE EMISION:03/11/2017</t>
  </si>
  <si>
    <t>00212022001 DEP.DE CHEQ.AJENOS,RET.DE CAM.,CONCEPTO: DEVOLUCIÓN FONDOS INRA - SANTA CRUZ,DEP.: INRA - SANTA CRUZ , PROCEDENCIA: BANCO UNION S.A., CHEQUE: 14425, FECHA DE EMISION:03/11/2017</t>
  </si>
  <si>
    <t>00212022001 DEP.DE CHEQ.AJENOS,RET.DE CAM.,CONCEPTO: DEVOLUCIÓN FONDOS INRA - SANTA CRUZ,DEP.: INRA - SANTA CRUZ , PROCEDENCIA: BANCO UNION S.A., CHEQUE: 14424, FECHA DE EMISION:03/11/2017</t>
  </si>
  <si>
    <t>00523012001 DEP.DE CHEQ.AJENOS,RET.DE CAM.,CONCEPTO: PAGO POR SERVICIOS PRESTADOS,DEP.: ECOBOL , PROCEDENCIA: BANCO UNION S.A., CHEQUE: 3091, FECHA DE EMISION:03/11/2017</t>
  </si>
  <si>
    <t>00212022001 DEP.DE CHEQ.AJENOS,RET.DE CAM.,CONCEPTO: DEVOLUCIÓN FONDOS INRA - SANTA CRUZ,DEP.: INRA - SANTA CRUZ , PROCEDENCIA: BANCO UNION S.A., CHEQUE: 14409, FECHA DE EMISION:31/10/2017</t>
  </si>
  <si>
    <t>00081011101 DEP.DE CHEQ.AJENOS,RET.DE CAM.,CONCEPTO: DEVOLUCION DE SUBSIDIO DE LACTANCIA,DEP.: EMPRESA BOLIVIANA DE ALMENDRAS , PROCEDENCIA: BANCO UNION S.A., CHEQUE: 2298, FECHA DE EMISION:28/11/2017</t>
  </si>
  <si>
    <t>00212022001 DEP.DE CHEQ.AJENOS,RET.DE CAM.,CONCEPTO: DEVOLUCIÓN FONDOS INRA - SANTA CRUZ,DEP.: INRA - SANTA CRUZ , PROCEDENCIA: BANCO UNION S.A., CHEQUE: 14408, FECHA DE EMISION:31/10/2017</t>
  </si>
  <si>
    <t>00212022001 DEP.DE CHEQ.AJENOS,RET.DE CAM.,CONCEPTO: DEVOLUCION DE FONDOS  INRA-SANTA CRUZ,DEP.: INRA-SANTA CRUZ , PROCEDENCIA: BANCO UNION S.A., CHEQUE: 14402, FECHA DE EMISION:31/10/2017</t>
  </si>
  <si>
    <t>00290212001 DEP.DE CHEQ.AJENOS,RET.DE CAM.,CONCEPTO: CIERRE FONDO ROTATIVO DISTRITAL MONTERO,DEP.: SERVICIO DE IMPUESTOS NACIONALES , PROCEDENCIA: BANCO UNION S.A., CHEQUE: 4583, FECHA DE EMISION:22/11/2017</t>
  </si>
  <si>
    <t>00290214101 DEP.DE CHEQ.AJENOS,RET.DE CAM.,CONCEPTO: CIERRE FONDO ROTATIVO DISTRITAL MONTERO,DEP.: SERVICIO DE IMPUESTOS NACIONALES , PROCEDENCIA: BANCO UNION S.A., CHEQUE: 4586, FECHA DE EMISION:22/11/2017</t>
  </si>
  <si>
    <t>00572012001 DEP.DE CHEQ.AJENOS,RET.DE CAM.,CONCEPTO: DEVOLUCION DE HABERES MES JULIO / 17,DEP.: RICARDO BUSTAMANTE TOMICHA - EMAPA , PROCEDENCIA: BANCO UNION S.A., CHEQUE: 23323, FECHA DE EMISION:28/11/2017</t>
  </si>
  <si>
    <t>00099021001 DEP.DE CHEQ.AJENOS,RET.DE CAM.,CONCEPTO: INCAPACIDAD TEMPORAL,DEP.: CAJA DE SALUD DE LA BANCA PRIVADA , PROCEDENCIA: BANCO NACIONAL DE BOLIVIA S.A., CHEQUE: 6347857, FECHA DE EMISION:10/11/2017</t>
  </si>
  <si>
    <t>00035031101 DEP.DE CHEQ.AJENOS,RET.DE CAM.,CONCEPTO: ARRIENDO AUDITORIO ILLIMANI PARA LA NOCHE DEL DINERO,DEP.: MEFP - UCPP , PROCEDENCIA: BANCO UNION S.A., CHEQUE: 1141, FECHA DE EMISION:24/11/2017</t>
  </si>
  <si>
    <t>00010011101 DEP.DE CHEQ.AJENOS,RET.DE CAM.,CONCEPTO: DEP.POR DEV.SOBRESTADIAS ADELANTADAS,DESADUANIZACION CONTENEDOR POR LA EMB.DE BOL. EN ALEMANIA,DEP.: MINISTERIO DE RALACIONES EXTERIORES</t>
  </si>
  <si>
    <t>00099021001 DEP.DE CHEQ.AJENOS,RET.DE CAM.,CONCEPTO: TAPIA TERCEROS MIGUEL HEBERT,DEP.: BANCO UNIÓN S.A. , PROCEDENCIA: BANCO UNION S.A., CHEQUE: 150683, FECHA DE EMISION:29/11/2017</t>
  </si>
  <si>
    <t>00099021001 DEP.DE CHEQ.AJENOS,RET.DE CAM.,CONCEPTO: GARCIA SAINZ MARIO,DEP.: BANCO UNIÓN S.A. , PROCEDENCIA: BANCO UNION S.A., CHEQUE: 150682, FECHA DE EMISION:29/11/2017</t>
  </si>
  <si>
    <t>00526012001 DEP.DE CHEQ.AJENOS,RET.DE CAM.,CONCEPTO: DEP P/REVERSION C-31 ORIGEN P/DEVOLUCION DE VIATICOS Y/O PASAJES  PERSONAL BTV H.R. 6919 PIÑACOBO,DEP.: BOLIVIA TV , PROCEDENCIA: BANCO UNION S.A., CHEQUE: 16023, FECHA DE EMISION:28/11/2017</t>
  </si>
  <si>
    <t>00523012001 DEP.DE CHEQ.AJENOS,RET.DE CAM.,CONCEPTO: PAGO POR PRESTACION DE SERVICIOS POSTALES,DEP.: ECOBOL , PROCEDENCIA: BANCO DE CREDITO DE BOLIVIA S.A., CHEQUE: 4326, FECHA DE EMISION:06/11/2017</t>
  </si>
  <si>
    <t>00526012001 DEP.DE CHEQ.AJENOS,RET.DE CAM.,CONCEPTO: DEP P/REVERSION C-31 ORIGEN P/DEVOLUCION DE VIATICOS Y/O PASAJES  PERSONAL BTV H.R. 8268 PIÑACOBO,DEP.: BOLIVIA TV , PROCEDENCIA: BANCO UNION S.A., CHEQUE: 16016, FECHA DE EMISION:28/11/2017</t>
  </si>
  <si>
    <t>00526012001 DEP.DE CHEQ.AJENOS,RET.DE CAM.,CONCEPTO: DEP P/REVERSION C-31 ORIGEN P/DEVOLUCION DE VIATICOS Y/O PASAJES  PERSONAL BTV H.R. 9706 PIÑACOBO,DEP.: BOLIVIATV , PROCEDENCIA: BANCO UNION S.A., CHEQUE: 16017, FECHA DE EMISION:28/11/2017</t>
  </si>
  <si>
    <t>00526012001 DEP.DE CHEQ.AJENOS,RET.DE CAM.,CONCEPTO: DEP P/REVERSION C-31 ORIGEN P/DEVOLUCION DE VIATICOS Y/O PASAJES  PERSONAL BTV H.R. 9706 PIÑACOBO,DEP.: BOLIVIA TV , PROCEDENCIA: BANCO UNION S.A., CHEQUE: 16026, FECHA DE EMISION:28/11/2017</t>
  </si>
  <si>
    <t>00513182001 DEP.DE CHEQ.AJENOS,RET.DE CAM.,CONCEPTO: DEVOLUCION DE SALDOS NO EJECUTADOS,DEP.: Y.P.F.B. DISTRITO COMERCIAL SUCRE , PROCEDENCIA: BANCO UNION S.A., CHEQUE: 9365, FECHA DE EMISION:22/11/2017</t>
  </si>
  <si>
    <t>00526012001 DEP.DE CHEQ.AJENOS,RET.DE CAM.,CONCEPTO: DEP P/REVERSION C-31 ORIGEN P/DEVOLUCION DE VIATICOS Y/O PASAJES  PERSONAL BTV H.R. 11839 PIÑACOBO,DEP.: BOLIVIA TV , PROCEDENCIA: BANCO UNION S.A., CHEQUE: 16018, FECHA DE EMISION:28/11/2017</t>
  </si>
  <si>
    <t>00526012001 DEP.DE CHEQ.AJENOS,RET.DE CAM.,CONCEPTO: DEP P/REVERSION C-31 ORIGEN P/DEVOLUCION DE VIATICOS Y/O PASAJES  PERSONAL BTV H.R. 13835 PIÑACOBO,DEP.: BOLIVIA TV , PROCEDENCIA: BANCO UNION S.A., CHEQUE: 16019, FECHA DE EMISION:28/11/2017</t>
  </si>
  <si>
    <t>00526012001 DEP.DE CHEQ.AJENOS,RET.DE CAM.,CONCEPTO: DEP P/REVERSION C-31 ORIGEN P/DEVOLUCION DE VIATICOS Y/O PASAJES  PERSONAL BTV H.R. 17348 PIÑACOBO,DEP.: BOLIVIA TV , PROCEDENCIA: BANCO UNION S.A., CHEQUE: 16020, FECHA DE EMISION:28/11/2017</t>
  </si>
  <si>
    <t>00526012001 DEP.DE CHEQ.AJENOS,RET.DE CAM.,CONCEPTO: DEP P/REVERSION C-31 P/DEVOLUCION DE VIATICOS Y/O PASAJES DEL PERSONAL DE BTV H.R.18062 PIÑACOBO,DEP.: BOLIVIA TV , PROCEDENCIA: BANCO UNION S.A., CHEQUE: 16021, FECHA DE EMISION:28/11/2017</t>
  </si>
  <si>
    <t>00526012001 DEP.DE CHEQ.AJENOS,RET.DE CAM.,CONCEPTO: DEP P/ REVERSION C-31 ORIGEN P/DEVOLUCION DE VIATICOS Y PASAJES OP/ PERSONAL BTV RUTA 21885 PIÑACOBO,DEP.: BOLIVIA TV , PROCEDENCIA: BANCO UNION S.A., CHEQUE: 16022, FECHA DE EMISION:28/11/2017</t>
  </si>
  <si>
    <t>00526012001 DEP.DE CHEQ.AJENOS,RET.DE CAM.,CONCEPTO: DEPÖSITOS DE SALDOS NO UTILIZADOS EN FAV - BTV PARA LA REVERSION DE PREVENTIVOS,DEP.: BOLIVIA TV , PROCEDENCIA: BANCO UNION S.A., CHEQUE: 16024, FECHA DE EMISION:28/11/2017</t>
  </si>
  <si>
    <t>00130012001 DEP.DE CHEQ.AJENOS,RET.DE CAM.,CONCEPTO: PAGO DE CAPITAL CUOTA #94,DEP.: COMERMIN , PROCEDENCIA: BANCO MERCANTIL SANTA CRUZ SA., CHEQUE: 7774, FECHA DE EMISION:28/11/2017</t>
  </si>
  <si>
    <t>00130012001 DEP.DE CHEQ.AJENOS,RET.DE CAM.,CONCEPTO: PAGO DE INTERES ORDINARIO CUOTA #94,DEP.: COMERMIN , PROCEDENCIA: BANCO MERCANTIL SANTA CRUZ SA., CHEQUE: 7775, FECHA DE EMISION:28/11/2017</t>
  </si>
  <si>
    <t>00591012001 DEPOSITO DE EFECTIVO, DEPOSITANTE: GABRIEL ULO ARTEAGA, CONCEPTO: PAGO DEL AGUA HASTA SEPTIEMBRE 2017, CUENTA DE DEPOSITO: CUENTA UNICA DEL TESORO</t>
  </si>
  <si>
    <t>00133012001 DEPOSITO DE EFECTIVO, DEPOSITANTE: LOTERIA NACIONAL DE B Y S, CONCEPTO: DEVOLUCION DE VIATICOS POR VIAJE NO RELIZADO A TRINIDAD - NELZON MALDONADO ESPINOZA, CUENTA DE DEPOSITO: CUENTA UNICA DEL TESORO</t>
  </si>
  <si>
    <t>00099021001 DEPOSITO DE EFECTIVO, DEPOSITANTE: VICEPRESIDENCIA DEL ESTADO, CONCEPTO: REVERSIÓN AL PREVENTIVO 1862 POR CONCEPTO DEVOLUCIÓN VIÁTICO (HOSPEDAJE), CUENTA DE DEPOSITO: CUENTA UNICA DEL TESORO</t>
  </si>
  <si>
    <t>00099021001 DEPOSITO DE EFECTIVO, DEPOSITANTE: RENE JOAQUINO CABRERA, CONCEPTO: DEVOLUCION UN DIA DE VIATICO, CUENTA DE DEPOSITO: CUENTA UNICA DEL TESORO</t>
  </si>
  <si>
    <t>00234014202 DEPOSITO DE EFECTIVO, DEPOSITANTE: CARINA CANCHARI MONTALVO, CONCEPTO: DEVOLUCIÓN B2 C-31 1478, PARTIDA 22110, CUENTA DE DEPOSITO: CUENTA UNICA DEL TESORO</t>
  </si>
  <si>
    <t>00526012001 DEPOSITO DE EFECTIVO, DEPOSITANTE: BTV - RAMIRO COAQUIRA RIVAS, CONCEPTO: DEVOLUCIÓN POR CONCEPTO DE VIÁTICOS, CUENTA DE DEPOSITO: CUENTA UNICA DEL TESORO</t>
  </si>
  <si>
    <t>00099021001 DEPOSITO DE EFECTIVO, DEPOSITANTE: MIGUEL ANGEL SOTO BUEZO, CONCEPTO: DEVOLUCION DE PASAJES, CUENTA DE DEPOSITO: CUENTA UNICA DEL TESORO</t>
  </si>
  <si>
    <t>00099021001 DEPOSITO DE EFECTIVO, DEPOSITANTE: OSCAR EDUARDO CHAVEZ ADORNO, CONCEPTO: DEVOLUCION DE PASAJE, CUENTA DE DEPOSITO: CUENTA UNICA DEL TESORO</t>
  </si>
  <si>
    <t>00035018001 DEPOSITO DE EFECTIVO, DEPOSITANTE: PAMELA DAYANA TARIFA ZEBALLOS, CONCEPTO: DEVOLUCION SALDO FONDOS EN AVANCE POR CONCEPTO DE REFRIGERIOS TALLERES NNA-TARIJA, CUENTA DE DEPOSITO: CUENTA UNICA DEL TESORO</t>
  </si>
  <si>
    <t>00117012001 DEPOSITO DE EFECTIVO, DEPOSITANTE: JAVIER CAMPOS GONZÁLES, CONCEPTO: DEVOLUCIÓN DE VIÁTICOS CBTE 3058/17, CUENTA DE DEPOSITO: CUENTA UNICA DEL TESORO</t>
  </si>
  <si>
    <t>00117012001 DEPOSITO DE EFECTIVO, DEPOSITANTE: MIJAEL VARGAS PONCE DE LEÓN, CONCEPTO: DEVOLUCIÓN DE VIÁTICOS CBTE 3059/17, CUENTA DE DEPOSITO: CUENTA UNICA DEL TESORO</t>
  </si>
  <si>
    <t>00117012001 DEPOSITO DE EFECTIVO, DEPOSITANTE: JAIME YURI ALVAREZ MIRANDA, CONCEPTO: DEVOLUCIÓN DE VIÁTICOS CBTE 3057, CUENTA DE DEPOSITO: CUENTA UNICA DEL TESORO</t>
  </si>
  <si>
    <t>00070011102 DEPOSITO DE EFECTIVO, DEPOSITANTE: ROLANDO GERMÁN GOMEZ MAMANI, CONCEPTO: DEVOLUCIÓN DE FONDOS DESEMBOLSADOS PARA LA ESCUELA DEL 24-25 DE NOVIEMBRE DE 2017, CUENTA DE DEPOSITO: CUENTA UNICA DEL TESORO</t>
  </si>
  <si>
    <t>00070011102 DEPOSITO DE EFECTIVO, DEPOSITANTE: ROLANDO GERMÁN GOMEZ MAMANI, CONCEPTO: DEVOLUCIÓN DE VIÁTICOS, CUENTA DE DEPOSITO: CUENTA UNICA DEL TESORO</t>
  </si>
  <si>
    <t>00099021001 DEPOSITO DE EFECTIVO, DEPOSITANTE: MINISTERIO DE EDUCACION-DORYAM NINA ZEGARRA, CONCEPTO: DEVOLUCION DE LOS VIII JUEGOS PLURINACIONALES PRESIDENTE EVO CARGO DE CUENTA, CUENTA DE DEPOSITO: CUENTA UNICA DEL TESORO</t>
  </si>
  <si>
    <t>00070011102 DEPOSITO DE EFECTIVO, DEPOSITANTE: FRANK RICHARD GOMEZ ROCHA, CONCEPTO: DEVOLUCION DE GASTOS NO UTILIZADOS ( COMPRA DE TOKENS ), CUENTA DE DEPOSITO: CUENTA UNICA DEL TESORO</t>
  </si>
  <si>
    <t>00099021001 DEPOSITO DE EFECTIVO, DEPOSITANTE: MINISTERIO DE DEPORTES, CONCEPTO: EXEDENTE TELEFONIA MOVIL AGOSTO 2017, CUENTA DE DEPOSITO: CUENTA UNICA DEL TESORO</t>
  </si>
  <si>
    <t>00099021001 DEPOSITO DE EFECTIVO, DEPOSITANTE: CHRISTIAN MOISES CORTEZ PEREZ, CONCEPTO: DEVOLUCION FONDOS EN AVANCE SALDO NO EJECUTADO, CUENTA DE DEPOSITO: CUENTA UNICA DEL TESORO</t>
  </si>
  <si>
    <t>00015011108 DEPOSITO DE EFECTIVO, DEPOSITANTE: COSSET FELICIDAD ESTENSSORO TORRICOS, CONCEPTO: USO DE TELEFONIA CELULAR, CUENTA DE DEPOSITO: CUENTA UNICA DEL TESORO</t>
  </si>
  <si>
    <t>00290012001 DEPOSITO DE EFECTIVO, DEPOSITANTE: JULIA C. GUTIERREZ Q., CONCEPTO: DEVOLUCION DE VIATICOS, CUENTA DE DEPOSITO: CUENTA UNICA DEL TESORO</t>
  </si>
  <si>
    <t>00070011102 DEPOSITO DE EFECTIVO, DEPOSITANTE: ABDON D. CARASILO LUJAN, CONCEPTO: POR CONCEPTO DEVOLUCION POR CARGO A RENDIR, CUENTA DE DEPOSITO: CUENTA UNICA DEL TESORO</t>
  </si>
  <si>
    <t>00046058003 DEPOSITO DE EFECTIVO, DEPOSITANTE: OSWALDO JULIO AJUACHO TARQUI, CONCEPTO: DEVOLUCION, CUENTA DE DEPOSITO: CUENTA UNICA DEL TESORO</t>
  </si>
  <si>
    <t>00591012001 DEPOSITO DE EFECTIVO, DEPOSITANTE: GABRIEL ULO ARTEAGA, CONCEPTO: PAGO DE ENERGIA ELECTRICA HASTA SEP. 2017, CUENTA DE DEPOSITO: CUENTA UNICA DEL TESORO</t>
  </si>
  <si>
    <t>00670012004 DEP.DE CHEQ.AJENOS,RET.DE CAM.,CONCEPTO: DEP DE CERTIFICADOS DE NO MILITANCIA DEL MES DE OCTUBRE 2017 TED SANTA CRUZ,DEP.: ORGANO ELECTORAL PLURINACIONAL , PROCEDENCIA: BANCO UNION S.A., CHEQUE: 6360, FECHA DE EMISION:15/11/2017</t>
  </si>
  <si>
    <t>00670012001 DEP.DE CHEQ.AJENOS,RET.DE CAM.,CONCEPTO: MULTAS ELECTORALES GESTION 2016 Y 2017 TED SANTA CRUZ,DEP.: ORGANO ELECTORAL PLURINACIONAL , PROCEDENCIA: BANCO UNION S.A., CHEQUE: 6359, FECHA DE EMISION:15/11/2017</t>
  </si>
  <si>
    <t>00670092001 DEP.DE CHEQ.AJENOS,RET.DE CAM.,CONCEPTO: REVERSION DE GASTO DE COMBUSTIBLE TED SANTA CRUZ,DEP.: ORGANO ELECTORAL PLURINACIONAL , PROCEDENCIA: BANCO UNION S.A., CHEQUE: 6432, FECHA DE EMISION:27/11/2017</t>
  </si>
  <si>
    <t>00046024204 DEP.DE CHEQ.AJENOS,RET.DE CAM.,CONCEPTO: REVERSIÓN DE FONDOS,DEP.: SEDES SANTA CRUZ , PROCEDENCIA: BANCO UNION S.A., CHEQUE: 12910, FECHA DE EMISION:22/11/2017</t>
  </si>
  <si>
    <t>00046024204 DEP.DE CHEQ.AJENOS,RET.DE CAM.,CONCEPTO: REVERSIÓN DE FONDOS,DEP.: SEDES SANTA CRUZ , PROCEDENCIA: BANCO UNION S.A., CHEQUE: 12901, FECHA DE EMISION:21/11/2017</t>
  </si>
  <si>
    <t>00046024204 DEP.DE CHEQ.AJENOS,RET.DE CAM.,CONCEPTO: REVERSIÓN DE FONDOS,DEP.: SEDES SANTA CRUZ , PROCEDENCIA: BANCO UNION S.A., CHEQUE: 12920, FECHA DE EMISION:23/11/2017</t>
  </si>
  <si>
    <t>00046024204 DEP.DE CHEQ.AJENOS,RET.DE CAM.,CONCEPTO: REVERSIÓN DE FONDOS,DEP.: SEDES SANTA CRUZ , PROCEDENCIA: BANCO UNION S.A., CHEQUE: 12923, FECHA DE EMISION:24/11/2017</t>
  </si>
  <si>
    <t>00047228001 DEP.DE CHEQ.AJENOS,RET.DE CAM.,CONCEPTO: DEVOLUCION TRANSFERENCIA,DEP.: O.A.P.A.R.Y. , PROCEDENCIA: BANCO UNION S.A., CHEQUE: 45, FECHA DE EMISION:30/11/2017</t>
  </si>
  <si>
    <t>00287102012 DEP.DE CHEQ.AJENOS,RET.DE CAM.,CONCEPTO: PAGO DE LA FACTURA N°70 POR EL MIN. DE EDUCACION PROY. U.E. VICENTE DONOSO TORREZ,DEP.: FPS SUPERVISION , PROCEDENCIA: BANCO UNION S.A., CHEQUE: 678, FECHA DE EMISION:28/11/2017</t>
  </si>
  <si>
    <t>00287102012 DEP.DE CHEQ.AJENOS,RET.DE CAM.,CONCEPTO: PAGO DE LA FACTURA N°68 POR EL MIN. DE COMUNICACION PROY. EDITORIAL DEL ESTADO PLUR DE BOLIVIA,DEP.: FPS SUPERVISION , PROCEDENCIA: BANCO UNION S.A., CHEQUE: 680, FECHA DE EMISION:28/11/2017</t>
  </si>
  <si>
    <t>00287102012 DEP.DE CHEQ.AJENOS,RET.DE CAM.,CONCEPTO: PAGO DE LA FACTURA N° 69 MIN. DE COMUNICACION PROY. EDITORIAL DEL ESTADO PLUR DE BOLIVIA,DEP.: FPS SUPERVISION , PROCEDENCIA: BANCO UNION S.A., CHEQUE: 679, FECHA DE EMISION:28/11/2017</t>
  </si>
  <si>
    <t>00287102012 DEP.DE CHEQ.AJENOS,RET.DE CAM.,CONCEPTO: PAGO DE LA FACTURA N°67 POR EL MIN. COMUNICACION PROY EDITORIAL DEL ESTADO PLUR. DE BOLIVIA,DEP.: FPS SUPERVISION , PROCEDENCIA: BANCO UNION S.A., CHEQUE: 681, FECHA DE EMISION:28/11/2017</t>
  </si>
  <si>
    <t>00099021001 DEP.DE CHEQ.AJENOS,RET.DE CAM.,CONCEPTO: DEVOLUCION,DEP.: M E F P , PROCEDENCIA: BANCO UNION S.A., CHEQUE: 6321, FECHA DE EMISION:29/11/2017</t>
  </si>
  <si>
    <t>00526012001 DEP.DE CHEQ.AJENOS,RET.DE CAM.,CONCEPTO: DEP.P/REVERSION C-31 ORIGEN P/DEVOLUCION DE VIATICOS Y / O PASAJES DEL PERSONAL DE BTV SR. PIÑACOBO,DEP.: BOLIVIA TV , PROCEDENCIA: BANCO UNION S.A., CHEQUE: 16025, FECHA DE EMISION:28/11/2017</t>
  </si>
  <si>
    <t>00660092001 DEP.DE CHEQ.AJENOS,RET.DE CAM.,CONCEPTO: DEVOLUCION DE REFRIGERIO, JUAN MONTOYA, 2017,DEP.: ORGANO JUDICIAL - DISTRITO ORURO , PROCEDENCIA: BANCO UNION S.A., CHEQUE: 900, FECHA DE EMISION:27/11/2017</t>
  </si>
  <si>
    <t>00660092001 DEP.DE CHEQ.AJENOS,RET.DE CAM.,CONCEPTO: CUENTAS POR COBRAR, ELVYS VARGAS,DEP.: ORGANO JUDICIAL - DISTRITO ORURO , PROCEDENCIA: BANCO UNION S.A., CHEQUE: 901, FECHA DE EMISION:27/11/2017</t>
  </si>
  <si>
    <t>00523012001 DEP.DE CHEQ.AJENOS,RET.DE CAM.,CONCEPTO: PAGO DE ALQUILER DE AMBIENTES,DEP.: ECOBOL , PROCEDENCIA: BANCO UNION S.A., CHEQUE: 151293, FECHA DE EMISION:14/11/2017</t>
  </si>
  <si>
    <t>00016011101 DEP.DE CHEQ.AJENOS,RET.DE CAM.,CONCEPTO: DEP POR DEVOLUCION DE PASAJES,DEP.: MINISTERIO DE EDUCACION , PROCEDENCIA: BANCO UNION S.A., CHEQUE: 21504, FECHA DE EMISION:29/11/2017</t>
  </si>
  <si>
    <t>00523012001 DEP.DE CHEQ.AJENOS,RET.DE CAM.,CONCEPTO: PAGO POR SERVICIOS PRESTADOS,DEP.: ECOBOL , PROCEDENCIA: BANCO BISA S.A., CHEQUE: 2204, FECHA DE EMISION:17/11/2017</t>
  </si>
  <si>
    <t>00523012001 DEP.DE CHEQ.AJENOS,RET.DE CAM.,CONCEPTO: PAGO POR SERVICIOS PRESTADOS,DEP.: ECOBOL , PROCEDENCIA: BANCO NACIONAL DE BOLIVIA S.A., CHEQUE: 926956, FECHA DE EMISION:08/11/2017</t>
  </si>
  <si>
    <t>00523012001 DEP.DE CHEQ.AJENOS,RET.DE CAM.,CONCEPTO: PAGO POR SERVICIOS PRESTADOS,DEP.: ECOBOL , PROCEDENCIA: BANCO NACIONAL DE BOLIVIA S.A., CHEQUE: 878977, FECHA DE EMISION:28/11/2017</t>
  </si>
  <si>
    <t>00523012001 DEP.DE CHEQ.AJENOS,RET.DE CAM.,CONCEPTO: PAGO POR SERVICIOS PRESTADOS,DEP.: ECOBOL , PROCEDENCIA: BANCO UNION S.A., CHEQUE: 18087, FECHA DE EMISION:01/11/2017</t>
  </si>
  <si>
    <t>00047228001 DEP.DE CHEQ.AJENOS,RET.DE CAM.,CONCEPTO: DEVOLUCION,DEP.: UOR - AMAZONIA RIBERALTA , PROCEDENCIA: BANCO UNION S.A., CHEQUE: 559, FECHA DE EMISION:23/11/2017</t>
  </si>
  <si>
    <t>00047228001 DEP.DE CHEQ.AJENOS,RET.DE CAM.,CONCEPTO: DEVOLUCION,DEP.: UOR - AMAZONIA RIBERALTA , PROCEDENCIA: BANCO UNION S.A., CHEQUE: 558, FECHA DE EMISION:23/11/2017</t>
  </si>
  <si>
    <t>00099021001 DEP.DE CHEQ.AJENOS,RET.DE CAM.,CONCEPTO: DEVOLUCIÓN DE COTIZACIÓN EXCESO,DEP.: FUTURO DE BOLIVIA S.A. AFP , PROCEDENCIA: BANCO DE CREDITO DE BOLIVIA S.A., CHEQUE: 51478, FECHA DE EMISION:30/11/2017</t>
  </si>
  <si>
    <t>00099021001 DEP.DE CHEQ.AJENOS,RET.DE CAM.,CONCEPTO: DEVOLUCION DE RECURSOS ECONOMICOS POR EXTRAVIO DE CREDENCIALES,DEP.: CAMARA DE SENADORES , PROCEDENCIA: BANCO UNION S.A., CHEQUE: 6728, FECHA DE EMISION:30/11/2017</t>
  </si>
  <si>
    <t>00076014201 DEP.DE CHEQ.AJENOS,RET.DE CAM.,CONCEPTO: DEVOLUCIÓN DE IMPUESTO RC-IVA 13% DEL VIÁTICO DE JOVINO MENDOZA 09/11/17,DEP.: MIN MINERIA Y METALURGIA , PROCEDENCIA: BANCO UNION S.A., CHEQUE: 3122, FECHA DE EMISION:28/11/2017</t>
  </si>
  <si>
    <t>00224012006 DEP.DE CHEQ.AJENOS,RET.DE CAM.,CONCEPTO: TRANSFERENCIA DE FONDOS PARA REALIZAR PAGOS VIA SIGEP,DEP.: INSUMOS BOLIVIA , PROCEDENCIA: BANCO UNION S.A., CHEQUE: 198, FECHA DE EMISION:30/11/2017</t>
  </si>
  <si>
    <t>00099021001 DEP.DE CHEQ.AJENOS,RET.DE CAM.,CONCEPTO: DEVOLUCION FONDOS EN AVANCE DISTRITAL POTOSI CUARTA TRANSFERENCIA ANH,DEP.: ANH DIRECCION DISTRITAL POTOSI , PROCEDENCIA: BANCO UNION S.A., CHEQUE: 367, FECHA DE EMISION:21/11/2017</t>
  </si>
  <si>
    <t>00099021001 DEP.DE CHEQ.AJENOS,RET.DE CAM.,CONCEPTO: DEVOLUCION SALDOS NO EJECUTADOS,DEP.: PROGRAMA NACIONAL DE POSTALFABETIZACION , PROCEDENCIA: BANCO UNION S.A., CHEQUE: 5576, FECHA DE EMISION:30/11/2017</t>
  </si>
  <si>
    <t>00660072001 DEP.DE CHEQ.AJENOS,RET.DE CAM.,CONCEPTO: CIERRE DE CUENTAS POR COBRAR GESTIONES ANTERIORES SR. SERGIO ROLANDO SANDOVAL RADA,DEP.: ORGANO JUDICIAL , PROCEDENCIA: BANCO UNION S.A., CHEQUE: 1972, FECHA DE EMISION:30/11/2017</t>
  </si>
  <si>
    <t>00660072001 DEP.DE CHEQ.AJENOS,RET.DE CAM.,CONCEPTO: CIERRE DE CUENTAS POR COBRAR GESTIONES ANTERIORES SRA. GABY ERIKA CHURA HUAYHUA,DEP.: ORGANO JUDICIAL , PROCEDENCIA: BANCO UNION S.A., CHEQUE: 1973, FECHA DE EMISION:30/11/2017</t>
  </si>
  <si>
    <t>00041031107 DEPOSITO DE EFECTIVO, DEPOSITANTE: PATRICIO QUISPE TARQUI, CONCEPTO: DEVOLUCION DE PASAJE, CUENTA DE DEPOSITO: CUENTA UNICA DEL TESORO</t>
  </si>
  <si>
    <t>00099021001 DEPOSITO DE EFECTIVO, DEPOSITANTE: ANH, CONCEPTO: REVERSION DE PLANILLA, CUENTA DE DEPOSITO: CUENTA UNICA DEL TESORO</t>
  </si>
  <si>
    <t>00070011102 DEPOSITO DE EFECTIVO, DEPOSITANTE: FERNANDO FUENTES DAZA, CONCEPTO: DEVOL DE PAGO POR NO FILIACION A LA CAJA DE SALUD DEBIDO A NO REALIZACION EN ESTUDIO PREOCUPACIONAL, CUENTA DE DEPOSITO: CUENTA UNICA DEL TESORO</t>
  </si>
  <si>
    <t>00020031101 DEPOSITO DE EFECTIVO, DEPOSITANTE: JULIO RENE MONTALVO MARISCAL, CONCEPTO: RETENCION PRODUCTOS DEL SERVICIO DE TEE DEL MES DE OCTUBRE, CUENTA DE DEPOSITO: CUENTA UNICA DEL TESORO</t>
  </si>
  <si>
    <t>00099021001 DEPOSITO DE EFECTIVO, DEPOSITANTE: MINISTERIO DE DEFENSA, CONCEPTO: REVERSION GASTOS POR ALIMENTACION PREV 7166, CUENTA DE DEPOSITO: CUENTA UNICA DEL TESORO</t>
  </si>
  <si>
    <t>00099021001 DEPOSITO DE EFECTIVO, DEPOSITANTE: M.P.D. ERNESTO LAURA MOYA CI 485001 LP, CONCEPTO: DEVOLUCION POR EXEDENTE CONSUMO DE TELEFONO CELULAR 71521145, CUENTA DE DEPOSITO: CUENTA UNICA DEL TESORO</t>
  </si>
  <si>
    <t>00070011102 DEPOSITO DE EFECTIVO, DEPOSITANTE: SANDRA GOMEZ MENDIVIL, CONCEPTO: DEVOLUCION DE VIATICOS, CUENTA DE DEPOSITO: CUENTA UNICA DEL TESORO</t>
  </si>
  <si>
    <t>00593019201 DEPOSITO DE EFECTIVO, DEPOSITANTE: ALEJANDRO SIERRA SALINAS, CONCEPTO: DEPÓSITO POR REVERSIÓN DE FONDOS EN AVANCE, CUENTA DE DEPOSITO: CUENTA UNICA DEL TESORO</t>
  </si>
  <si>
    <t>00099021001 DEPOSITO DE EFECTIVO, DEPOSITANTE: RI - 11 BOQUERON, CONCEPTO: REVERSION DE COMBUSTIBLE CORRESPONDIENTE AL MES DE OCTUBRE, CUENTA DE DEPOSITO: CUENTA UNICA DEL TESORO</t>
  </si>
  <si>
    <t>00046024204 DEPOSITO DE EFECTIVO, DEPOSITANTE: JUANA DELMA SARAVIA LOBATON, CONCEPTO: REVERSION SALDOS NO EJECUTADOS, CUENTA DE DEPOSITO: CUENTA UNICA DEL TESORO</t>
  </si>
  <si>
    <t>00099021001 DEPOSITO DE EFECTIVO, DEPOSITANTE: ISAAC QUISPE QUISPE - VCDI, CONCEPTO: DEV DE FONDOS EN AVANCE MIN DE COCA Y DESARR INTEGRAL LA PAZ DEL SR ISAAC QUISPE QUISPE, CUENTA DE DEPOSITO: CUENTA UNICA DEL TESORO</t>
  </si>
  <si>
    <t>00099021001 DEPOSITO DE EFECTIVO, DEPOSITANTE: DIEGO ALFONSO CHAVARE LANZA, CONCEPTO: DEVOLUCION DE EXCEDENTE DEL CAMBIO DE RUTA COCHABAMBA - SANTA CRUZ, CUENTA DE DEPOSITO: CUENTA UNICA DEL TESORO</t>
  </si>
  <si>
    <t>00099021001 DEPOSITO DE EFECTIVO, DEPOSITANTE: ABC-OFICINA CENTRAL, CONCEPTO: DEVOLUCION DE SALDO VIATICOS, CUENTA DE DEPOSITO: CUENTA UNICA DEL TESORO</t>
  </si>
  <si>
    <t>00046024204 DEPOSITO DE EFECTIVO, DEPOSITANTE: MINISTERIO DE SALUD, CONCEPTO: DEVOLUCIÓN DE GASTOS POR ALIMENTACIÓN Y OTROS SIMILARES, CUENTA DE DEPOSITO: CUENTA UNICA DEL TESORO</t>
  </si>
  <si>
    <t>00155012001 DEPOSITO DE EFECTIVO, DEPOSITANTE: ALVARO VARGAS VILLA, CONCEPTO: DEP DE RECURSOS POR CONCEPTO DE IMPUESTOS, CUENTA DE DEPOSITO: CUENTA UNICA DEL TESORO</t>
  </si>
  <si>
    <t>00099021001 DEPOSITO DE EFECTIVO, DEPOSITANTE: MDP Y EP -OSCAR CHAVEZ GONZALES, CONCEPTO: PLAN DE PAGOS - CUENTAS POR COBRAR (GESTIONES ANTERIORES), CUENTA DE DEPOSITO: CUENTA UNICA DEL TESORO</t>
  </si>
  <si>
    <t>00099021001 DEPOSITO DE EFECTIVO, DEPOSITANTE: MAX MARCELO POZO TORRICO, CONCEPTO: DEVOLUCION DE VIATICOS, CUENTA DE DEPOSITO: CUENTA UNICA DEL TESORO</t>
  </si>
  <si>
    <t>00099021001 DEPOSITO DE EFECTIVO, DEPOSITANTE: RUITER SIGFRIDO DEL CASTILLO RODRIGUEZ, CONCEPTO: DEVOLUCION DE VIATICOS, CUENTA DE DEPOSITO: CUENTA UNICA DEL TESORO</t>
  </si>
  <si>
    <t>00099021001 DEPOSITO DE EFECTIVO, DEPOSITANTE: CHRISTIAN SUCOJAYO ARUQUIPA, CONCEPTO: DEVOLUCION DE VIATICOS, CUENTA DE DEPOSITO: CUENTA UNICA DEL TESORO</t>
  </si>
  <si>
    <t>00041018003 DEPOSITO DE EFECTIVO, DEPOSITANTE: MDPYEP - PEDRO ROBERTO AMADOR TORRES VALDA, CONCEPTO: DEVOLUCION A FONDOS EN AVANCE, CUENTA DE DEPOSITO: CUENTA UNICA DEL TESORO</t>
  </si>
  <si>
    <t>00047228001 DEPOSITO DE EFECTIVO, DEPOSITANTE: GOBIERNO AUTONOMO MUNICIPAL DE TOLEDO, CONCEPTO: DEVOLUCION POR CONCEPTO DE SALDOS PROYECTO CONSTRUCCION CAMPO FERIAL TOMA TOMA 2DA FASE, CUENTA DE DEPOSITO: CUENTA UNICA DEL TESORO</t>
  </si>
  <si>
    <t>00047228001 DEPOSITO DE EFECTIVO, DEPOSITANTE: GOBIERNO AUTONOMO MUNICIPAL DE TOLEDO, CONCEPTO: DEVOL DE SALDOS PROY IMPLEMENTACION EQUIPOS AGRICOLAS PARA LA PROD DE CULTIVOS ANDINOS MUN DE TOLEDO, CUENTA DE DEPOSITO: CUENTA UNICA DEL TESORO</t>
  </si>
  <si>
    <t>00373024105 DEPOSITO DE EFECTIVO, DEPOSITANTE: CRIA Y REPOBLAMIENTO DE GANADO DE ENGORDE, CONCEPTO: DEVOLUCION DE GASTOS NO EJECUTADOS CODIGO 50031, CUENTA DE DEPOSITO: CUENTA UNICA DEL TESORO</t>
  </si>
  <si>
    <t>00380014201 DEPOSITO DE EFECTIVO, DEPOSITANTE: GERMAN BARBA OSINAGA, CONCEPTO: DEVOLUCION POR TALLER DE UNIFICACION DE CRITERIOS DE AUDITORIA, CUENTA DE DEPOSITO: CUENTA UNICA DEL TESORO</t>
  </si>
  <si>
    <t>00081094201 DEPOSITO DE EFECTIVO, DEPOSITANTE: ANDREA THAMES, CONCEPTO: DEVOLUCIÓN FONDOS EN AVANCE, CUENTA DE DEPOSITO: CUENTA UNICA DEL TESORO</t>
  </si>
  <si>
    <t>00041031107 DEPOSITO DE EFECTIVO, DEPOSITANTE: GERSON ISRAEL CHACON LIMACHI, CONCEPTO: DEVOLUCION POR CONCEPTO DE PASAJES, CUENTA DE DEPOSITO: CUENTA UNICA DEL TESORO</t>
  </si>
  <si>
    <t>00046024204 DEPOSITO DE EFECTIVO, DEPOSITANTE: TERESA WAYRA KOLLE VALENZUELA, CONCEPTO: DEVOLUCION DE SALDO NO EJECUTADO PREVENTIVO N° 4111, CUENTA DE DEPOSITO: CUENTA UNICA DEL TESORO</t>
  </si>
  <si>
    <t>00047011110 DEPOSITO DE EFECTIVO, DEPOSITANTE: PATRICIA GUZMAN FERRUFINO, CONCEPTO: DEVOLUCION DE FONDO EN AVANCE POR CONCEPTO DE TASAS (PEAJE) NO UTILIZADO, CUENTA DE DEPOSITO: CUENTA UNICA DEL TESORO</t>
  </si>
  <si>
    <t>00526012001 DEPOSITO DE EFECTIVO, DEPOSITANTE: BOLIVIA TV HORACIO MARTINEZ SUVIABLE, CONCEPTO: DEVOLUCION DE PASAJES, CUENTA DE DEPOSITO: CUENTA UNICA DEL TESORO</t>
  </si>
  <si>
    <t>00099021001 DEPOSITO DE EFECTIVO, DEPOSITANTE: MINISTERIO PUBLICO, CONCEPTO: DEVOLUCION DEL FONDO ASIGNADO DE LA FERIA EN POTOSI POR ABOG MARIA E. CRUZ ARANCIBIA, CUENTA DE DEPOSITO: CUENTA UNICA DEL TESORO</t>
  </si>
  <si>
    <t>00099021001 DEPOSITO DE EFECTIVO, DEPOSITANTE: MINISTERIO PUBLICO, CONCEPTO: DEVOLUCION DE FONDO ASIGNADO DE LA FERIA DE TRINIDAD POR INGRID CASTILLO GAMARRA, CUENTA DE DEPOSITO: CUENTA UNICA DEL TESORO</t>
  </si>
  <si>
    <t>00041031107 DEPOSITO DE EFECTIVO, DEPOSITANTE: ROGER FERNANDO RAMIREZ CALLE, CONCEPTO: DEVOLUCION EN GASTO DE PASAJE, CUENTA DE DEPOSITO: CUENTA UNICA DEL TESORO</t>
  </si>
  <si>
    <t>00020031101 DEPOSITO DE EFECTIVO, DEPOSITANTE: RC-7 CHICHAS, CONCEPTO: RETENCION IMPUESTOS POR SOBRE ALIMENTACION PARA EL PERSONAL DE SOLDADOS, CUENTA DE DEPOSITO: CUENTA UNICA DEL TESORO</t>
  </si>
  <si>
    <t>00099021001 DEPOSITO DE EFECTIVO, DEPOSITANTE: UNIVERSIDAD MAYOR DE SAN ANDRES PETAENG - DERECHO, CONCEPTO: DEV. EXCESO TOPE SALARIAL DIRECCION A.I. PETENG DERECHO - UMSA/JUNIO17-OCTUBRE/17, CUENTA DE DEPOSITO: CUENTA UNICA DEL TESORO</t>
  </si>
  <si>
    <t>00020031101 DEPOSITO DE EFECTIVO, DEPOSITANTE: RC-7 CHICHAS, CONCEPTO: RETENCION IMPUESTOS POR SOBRE ALIMENTACION PARA PERSONAL DE SOLDADOS, CUENTA DE DEPOSITO: CUENTA UNICA DEL TESORO</t>
  </si>
  <si>
    <t>00070011102 DEPOSITO DE EFECTIVO, DEPOSITANTE: JOSE MARIA ARTURO ALESSANDRI SEVERICHZ, CONCEPTO: DEVOLUCION DE VIATICOS, CUENTA DE DEPOSITO: CUENTA UNICA DEL TESORO</t>
  </si>
  <si>
    <t>00046058009 DEPOSITO DE EFECTIVO, DEPOSITANTE: NOEMI CELINA MENDOZA SARCO-PROYECTO GAVI-FSSI, CONCEPTO: DEVOLUCION DE PASAJES TERRESTRES SUCRE-POTOSI-SUCRE DE FECHA 22-NOVIEMBRE-DE 2017, CUENTA DE DEPOSITO: CUENTA UNICA DEL TESORO</t>
  </si>
  <si>
    <t>00046058009 DEPOSITO DE EFECTIVO, DEPOSITANTE: NOEMI CELINA MENDOZA SARCO-PROYECTO GAVI-FSSI, CONCEPTO: DEVOLUCION DE VIATICOS DEL 30 % DE FECHA MIERCOLES 22-NOVIEMBRE DE 2017, CUENTA DE DEPOSITO: CUENTA UNICA DEL TESORO</t>
  </si>
  <si>
    <t>00099021001 DEPOSITO DE EFECTIVO, DEPOSITANTE: MARCELA BEATRIZ AYALA AVILA, CONCEPTO: REVERSION ALIMENTACION N°PREV 6459, CUENTA DE DEPOSITO: CUENTA UNICA DEL TESORO</t>
  </si>
  <si>
    <t>00070011102 DEPOSITO DE EFECTIVO, DEPOSITANTE: IVONNE RAQUEL CASTRO MURILLO, CONCEPTO: DEVOLUCIÓN DE REFRIGERIOS DE ESCUELA DE FORMACIÓN POLÍTICA, CUENTA DE DEPOSITO: CUENTA UNICA DEL TESORO</t>
  </si>
  <si>
    <t>00526012001 DEPOSITO DE EFECTIVO, DEPOSITANTE: BOLIVIA TV-FREDDY ESPRELLA ROJAS, CONCEPTO: DEVOLUCION DE VIATICOS, CUENTA DE DEPOSITO: CUENTA UNICA DEL TESORO</t>
  </si>
  <si>
    <t>00099021001 DEPOSITO DE EFECTIVO, DEPOSITANTE: OF TECNICA PARA EL FORT DE LA EMPRESA PUBLICA, CONCEPTO: PAGO CONSUMO DE AGUA POTABLE CORRESPONDIENTE AL MES DE OCTUBRE OFICINAS OFEP, CUENTA DE DEPOSITO: CUENTA UNICA DEL TESORO</t>
  </si>
  <si>
    <t>00046024204 DEPOSITO DE EFECTIVO, DEPOSITANTE: HP MEDICAL SRL, CONCEPTO: MULTA POR INCUMPLIMIENTO A CONTRATO, CUENTA DE DEPOSITO: CUENTA UNICA DEL TESORO</t>
  </si>
  <si>
    <t>00249012001 DEPOSITO DE EFECTIVO, DEPOSITANTE: CASIANO GUARACHI CONDORI, CONCEPTO: DESCARGO POR COMBUSTIBLE VIAJE SUCRE-TARIJA, CUENTA DE DEPOSITO: CUENTA UNICA DEL TESORO</t>
  </si>
  <si>
    <t>00225014304 DEPOSITO DE EFECTIVO, DEPOSITANTE: JUAN CESAR COCA CAMACHO, CONCEPTO: DEVOLUCION DE FONDOS EN AVANCE, CUENTA DE DEPOSITO: CUENTA UNICA DEL TESORO</t>
  </si>
  <si>
    <t>00225028001 DEPOSITO DE EFECTIVO, DEPOSITANTE: CIRILO MARCONI SOLIZ, CONCEPTO: DEVOLUCION DE FONDOS EN AVANCE, CUENTA DE DEPOSITO: CUENTA UNICA DEL TESORO</t>
  </si>
  <si>
    <t>00132079201 DEPOSITO DE EFECTIVO, DEPOSITANTE: VLADIMIR CHACÓN MAMANI, CONCEPTO: DEVOLUCIÓN DE FONDOS NO UTILIZADOS, CUENTA DE DEPOSITO: CUENTA UNICA DEL TESORO</t>
  </si>
  <si>
    <t>00015011108 DEPOSITO DE EFECTIVO, DEPOSITANTE: TERRAZAS CESPEDES SUSANA, CONCEPTO: DEVOLUCIÓN DE FONDOS EN AVANCE, CUENTA DE DEPOSITO: CUENTA UNICA DEL TESORO</t>
  </si>
  <si>
    <t>00047081101 DEPOSITO DE EFECTIVO, DEPOSITANTE: VICTOR MANUEL LIMA YUJO, CONCEPTO: DEVOLUCIÓN DE VIÁTICOS, CUENTA DE DEPOSITO: CUENTA UNICA DEL TESORO</t>
  </si>
  <si>
    <t>00234014202 DEPOSITO DE EFECTIVO, DEPOSITANTE: MARIEL PIZARRO B, CONCEPTO: DEVOLUCIÓN FONDOS C31-1446-PASAJES 22/10, CUENTA DE DEPOSITO: CUENTA UNICA DEL TESORO</t>
  </si>
  <si>
    <t>00016011101 DEPOSITO DE EFECTIVO, DEPOSITANTE: VERONICA LOURDES ARMAZA NUÑEZ, CONCEPTO: DEVOL DE PAGO DE ALIMENTACION PARA LA REVISION DE MALLAS CURRICULARES, CUENTA DE DEPOSITO: CUENTA UNICA DEL TESORO</t>
  </si>
  <si>
    <t>00070011102 DEPOSITO DE EFECTIVO, DEPOSITANTE: FREDY GERMAN CHOQUE MENDOZA, CONCEPTO: DEVOLUCION POR CONCEPTO DE COMBUSTIBLE, CUENTA DE DEPOSITO: CUENTA UNICA DEL TESORO</t>
  </si>
  <si>
    <t>00099021001 DEPOSITO DE EFECTIVO, DEPOSITANTE: WALTER ALBERTO THENIER VILLA, CONCEPTO: DEVOLUCION TASA DE EMBARQUE TRAMO SCZ-CBB 14/10/2017 ANH, CUENTA DE DEPOSITO: CUENTA UNICA DEL TESORO</t>
  </si>
  <si>
    <t>00099021001 DEPOSITO DE EFECTIVO, DEPOSITANTE: DIEGO ANDRES MOLINA HORTA, CONCEPTO: DEVOLUCION PASAJES AEREOS TRAMO LA PAZ-LIMA-LAPAZ, CUENTA DE DEPOSITO: CUENTA UNICA DEL TESORO</t>
  </si>
  <si>
    <t>00099021001 DEPOSITO DE EFECTIVO, DEPOSITANTE: ROBERTO ALMENDRAS ROCHA JEMIO, CONCEPTO: DEVOLUCION POR CONCEPTO DE PASAJE RUTA ORURO - LA PAZ, CUENTA DE DEPOSITO: CUENTA UNICA DEL TESORO</t>
  </si>
  <si>
    <t>00099021001 DEPOSITO DE EFECTIVO, DEPOSITANTE: MARIANA ALEJANDRA ROJAS GUARACHI - UCPP, CONCEPTO: DEV.SALDO FONDOS EN AVANCE PROY.HITO BR-94 VIAJE PARA MEDICION CON EL INRA, CUENTA DE DEPOSITO: CUENTA UNICA DEL TESORO</t>
  </si>
  <si>
    <t>00582012002 DEPOSITO DE EFECTIVO, DEPOSITANTE: RAQUEL POMA, CONCEPTO: RECURSOS NO UTILIZADOS PREVENTIVOS , SUBSIDIO UNIVERSAL, CUENTA DE DEPOSITO: CUENTA UNICA DEL TESORO</t>
  </si>
  <si>
    <t>NUMERO DE LIBRETA CUT: Cuenta Unica del Tesoro OPERACIÓN E18 TRANSFERENCIA DEL SISTEMA FINANCIERO POR CUENTA DE TERCEROS A LA CUT Devolucion de aportes en excesos TGN</t>
  </si>
  <si>
    <t>||TRANSFERENCIA DE FONDOS SEGUN FORMULARIO CITE BUN/CF463/17, DE LA FECHA, (HRE-TSO-5449). A SOLICITUD DEL GOBIERNO AUTONOMO MUNICIPAL DE CHULUMANI TRANSF.PARA EL MIN.DE SALUD LIBRETA N°00046084101, PROY.DISEÑO EQUIP.CENTROS DE SALUD CHIRCA; BUN.</t>
  </si>
  <si>
    <t>||2° DESEMBOLSO CRED. EXT. OTORGADO AL MEFP PROY. "TRANSP. CABLE TELEFÉRICO" SG RD N° 18/13, 50/14, 71/14, 18/15, CONT. SANO N° 156/14, ADENDAS N° 55/15 Y 461/15, SG. NOTA MEFP VTCP DGCP UEPS 1490/17 (TRAM TGL 16420), INFORMES BCB GOM - GAL 186 Y 329 RECIBIDOS EN LA FECHA. ABONO EN LA LIBRETA N°00990201001 "TGN RECURSOS ORDINARIOS" (2° DES.SIST.TRANSP.CABLE TELEFÉRICO)</t>
  </si>
  <si>
    <t>||3° DESEMBOLSO CRED. EXT. OTORGADO AL MEFP PROY. "TRANSP. CABLE TELEFÉRICO" SG RD N° 18/13, 50/14, 71/14, 18/15, CONT. SANO N° 156/14, ADENDAS N° 55/15 Y 461/15, SG. NOTA MEFP VTCP DGCP UEPS 1493/17 (TRAM TGL 16421), INFORMES BCB GOM - GAL 187 Y 330 RECIBIDOS EN LA FECHA. ABONO EN LA LIBRETA N°00990201001 "TGN RECURSOS ORDINARIOS" (3° DES.SIST.TRANSP.CABLE TELEFÉRICO)</t>
  </si>
  <si>
    <t>||TRANSFERENCIA DE FONDOS SEGUN FORMULARIO CITE BUN681/17, DE LA FECHA, (HRE-TSO-5459). A SOLICITUD DEL GOB. AUTONOMO MCPAL. DE ANZALDO. ABONO A LIBRETA N°00099024113 BOLIVIA CAMBIA, DEVOL. SALDOS NO EJECUTADOS; BUN.</t>
  </si>
  <si>
    <t>De: 00099024113 Transferencia en cumplimiento al DS N0913 de 15/06/2011 y el Convenio Intergubernativo de Financiamiento UPRE-CIF-IG 140/2017, suscrito entre la UPRE y el GAM Filadelfia, Proyecto Const. Comedor y Bateria de Banos U.E. Luz de America - Comunidad Luz de America, correspondiente al pag</t>
  </si>
  <si>
    <t>De: 00099024113 Transferencia en cumplimiento al DS N0913 de 15/06/2011 y el Convenio Intergubernativo de Financiamiento UPRE-CIF-IG 138/2017, suscrito entre la UPRE y el GAM Filadelfia, Proyecto Const. Dos Aulas U.E. Felix Roca - Comunidad Villa Sacrificio, correspondiente al pago de la planilla N</t>
  </si>
  <si>
    <t>De: 00099024113 Transferencia en cumplimiento al DS N0913 de 15/06/2011 y el Convenio Intergubernativo de Financiamiento UPRE-CIF-IG 013/2017, suscrito entre la UPRE y el GAD Oruro, Proyecto Construccion Unidad Educativa Abopane, correspondiente al pago de la planilla N 2, segun la UPRE.</t>
  </si>
  <si>
    <t>De: 00099024113 Transferencia en cumplimiento al DS N0913 de 15/06/2011 y el Convenio Intergubernativo de Financiamiento UPRE-CIF-IG 484/2016, suscrito entre la UPRE y el GAM Entre Rios, Proyecto Construccion Modulo Educativo U.E. Carlos Villegas, correspondiente al pago de la planilla N 5, segun la</t>
  </si>
  <si>
    <t>De: 00099024113 Transferencia en cumplimiento al DS N0913 de 15/06/2011 y el Convenio Intergubernativo de Financiamiento UPRE-CIF-IG 051/2017, suscrito entre la UPRE y el GAM Villa Tunari, Proyecto Construccion Residencia Estudiantil San Francisco Km 21, correspondiente al pago de la planilla N 1, s</t>
  </si>
  <si>
    <t>||VENTA DE DIVISAS S/G NOTA SEDEM/GG/EV/2017-0186 Y ASIG DE DIVISAS EFECTUADA POR EL MEFP CODIGO 007806 3373 DEL 18/10/2017 REF.: EMISION LC I-2017-047 COM EMISION LC 0.15% S/USD 723.800.- POR 720 DIAS, REEM GTOS COM BS220.- Y EMISION CBTE CONTABLE BS50.- CGO.LIB.N°00132079201 SEDEM-PLANTA ENV VIDRIO CH - MUNICIPIO ZUDANEZ REF.:COM EMISION LC I-2017-047</t>
  </si>
  <si>
    <t>COBRO DE||COSTO ÚTILES ESCRITORIO POR LA EMISIÓN DEL COMPROBANTE CONTABLE N° 902962 DE LA FECHA DE LA LIBRETA N° 00990201001 "TGN RECURSOS ORDINARIOS" POR COSTO ÚTILES ESCRITORIO</t>
  </si>
  <si>
    <t>COBRO DE||COSTO ÚTILES ESCRITORIO POR LA EMISIÓN DEL COMPROBANTE CONTABLE N° 902965 DE LA FECHA DE LA LIBRETA N° 00990201001 TGN RECURSOS ORDINARIOS" POR COSTO ÚTILES ESCRITORIO</t>
  </si>
  <si>
    <t>||TRANSFERENCIA DE FONDOS S/G. MENSAJE SWIFT NRO. 15782 DE LA FECHA. (SECTOR PUBLICO). DEBITO DE LA LIBRETA 00117012001 DGAC, REPOSICION UTILES DE ESCRITORIO.</t>
  </si>
  <si>
    <t>De: 00099024113 Transferencia en cumplimiento al DS N0913 de 15/06/2011 y el Convenio Intergubernativo de Financiamiento UPRE-CIF-IG/106/2016, suscrito entre la UPRE y el GAM de San Rafael proyecto Construccion Tinglado Unidad Educativa Zoilo Flores San Rafael, correspondiente al pago de la planill</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</si>
  <si>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pago de la plani</t>
  </si>
  <si>
    <t>De: 00099024113 Transferencia en cumplimiento al DS N0913 de 15/06/2011 y el Convenio Intergubernativo de Financiamiento UPRE-CIF-IG 156/2017, suscrito entre la UPRE y el GAM Santos Mercado, Proyecto Const. Tinglado y Polifuncional con Graderias U.E. 11 de Septiembre C.C. Villa Victoria, correspond</t>
  </si>
  <si>
    <t>De: 00099024113 Transferencia en cumplimiento al DS N0913 de 15/06/2011 y el Convenio Intergubernativo de Financiamiento UPRE-CIF-IG/469/2016, suscrito entre la UPRE y el GAM Cobija, Proyecto Const. Unidad Educativa Cobija A Barrio Conavi, correspondiente al pago de la planilla N2, segun la UPRE.</t>
  </si>
  <si>
    <t>De: 00099024113 Transferencia en cumplimiento al DS N0913 de 15/06/2011 y el Convenio Intergubernativo de Financiamiento UPRE-CIF-IG/090/2016, suscrito entre la UPRE y el GAM Pailon, Proyecto Construccion Tinglado y Graderia Cancha Comunidad Canada Larga, correspondiente al pago de la planilla N3 d</t>
  </si>
  <si>
    <t>De: 00099024113 Transferencia en cumplimiento al DS N0913 de 15/06/2011 y el Convenio Intergubernativo de Financiamiento UPRE-CIF-IG 512/2016, suscrito entre la UPRE y el GAM Villa Tunari, Proyecto Construccion Tinglado y Graderias U.E. Valle Alto B D-8, correspondiente al pago de la planilla N4 de</t>
  </si>
  <si>
    <t>De: 00099024113 Transferencia en cumplimiento al DS N0913 de 15/06/2011 y el Convenio Intergubernativo de Financiamiento UPRE-CIF-IG 526/2016, suscrito entre la UPRE y el GAM Villa Tunari, Proyecto Construccion Dos Aulas U.E. Itirapampa D-9, correspondiente al pago de la planilla N2 de cierre, segun</t>
  </si>
  <si>
    <t>De: 00099024113 Transferencia en cumplimiento al DS N0913 de 15/06/2011 y el Convenio Intergubernativo de Financiamiento UPRE-CIF-IG 001/2017, suscrito entre la UPRE y el GAM Uriondo, Proyecto Construccion Centro de Capacitacion Productiva Calamuchita, correspondiente al pago de la planilla N4, segu</t>
  </si>
  <si>
    <t>De: 00099024113 Transferencia en cumplimiento al DS N0913 de 15/06/2011 y el Convenio Intergubernativo de Financiamiento UPRE-CIF-IG 001/2017, suscrito entre la UPRE y el GAM Uriondo, Proyecto Construccion Centro de Capacitacion Productiva Calamuchita, correspondiente al pago de la planilla N3, segu</t>
  </si>
  <si>
    <t>De: 00099024113 Transferencia en cumplimiento al DS N0913 de 15/06/2011 y el Convenio Intergubernativo de Financiamiento UPRE-CIF-IG 137/2017, suscrito entre la UPRE y el GAM Filadelfia, Proyecto Const. Bateria de Banos U.E. Espiritu Comunidad Espiritu, correspondiente al pago de la planilla N2, se</t>
  </si>
  <si>
    <t>De: 00099024113 Transferencia en cumplimiento al DS N0913 de 15/06/2011 y el Convenio Intergubernativo de Financiamiento UPRE-CIF-IG 018/2017, suscrito entre la UPRE y el GAM Oruro, Proyecto Construccion Unidad Educativa Mejillones 1, correspondiente al pago de la planilla N2, segun la UPRE.</t>
  </si>
  <si>
    <t>De: 00099024113 Transferencia en cumplimiento al DS N0913 de 15/06/2011 y el Convenio Intergubernativo de Financiamiento UPRE-CIF-IG 086/2017, suscrito entre la UPRE y el GAM Villa Tunari, Proyecto Construccion Coliseo Isinuta Distrito N 7, correspondiente al pago de la planilla N2, segun la UPRE.</t>
  </si>
  <si>
    <t>De: 00099024113 Transferencia en cumplimiento al DS N0913 de 15/06/2011 y el Convenio Intergubernativo de Financiamiento UPRE-CIF-IG/004/2015, suscrito entre la UPRE y el GAM Bolpebra, Proyecto Construccion Polifuncional Comunidad Veracruz, correspondiente al pago de la devolucion de retencion del 7</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</si>
  <si>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N6, segun la</t>
  </si>
  <si>
    <t>De: 00099024113 Transferencia en cumplimiento al DS N0913 de 15/06/2011 y el Convenio Intergubernativo de Financiamiento UPRE-CIF-IG/092/2016, suscrito entre la UPRE y el GAM Pailon, Proyecto Construccion Tinglado y Graderia para Cancha Polifuncional U.E. Eduardo Abaroa Comunidad 25 de Mayo, corres</t>
  </si>
  <si>
    <t>De: 00099024113 Transferencia en cumplimiento al DS N0913 de 15/06/2011 y el Convenio Intergubernativo de Financiamiento UPRE-CIF-IG/539/2016, suscrito entre la UPRE y el GAM Arampampa, Proyecto Const. Internado U.E. Jatun Kasa, correspondiente al pago de la planilla N2, segun la UPRE.</t>
  </si>
  <si>
    <t>De: 00099024113 Transferencia en cumplimiento al DS N0913 de 15/06/2011 y el Convenio Intergubernativo de Financiamiento UPRE-CIF-IG/454/2016, suscrito entre la UPRE y el GAM San Agustin, Proyecto Const. Unidad Educativa Cerro Gordo Union Progreso, correspondiente al pago de la planilla N1, segun la</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</si>
  <si>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</si>
  <si>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De: 00099024113 Transferencia en cumplimiento al DS N0913 de 15/06/2011 y el Convenio Intergubernativo de Financiamiento UPRE-CIF-IG 417/2016, suscrito entre la UPRE y el GAM de Sacaba proyecto Construccion Unidad Educativa Gral. Juan Jose Torrez Gonzales Nivel Secundario D-6, correspondiente al pa</t>
  </si>
  <si>
    <t>De: 00099024113 Transferencia en cumplimiento al DS N0913 de 15/06/2011 y el Convenio Intergubernativo de Financiamiento UPRE-CIF-IG/523/2016, suscrito entre la UPRE y el GAM Cocapata, Proyecto Construccion Centro de Salud con Internacion Comunidad de Choro, correspondiente al pago de la planilla N</t>
  </si>
  <si>
    <t>COBRO COSTOS DE PAPELERIA SEGUN TRANSFERENCIA DEL EXTERIOR POR ORDEN DE CORPORACION PETROLERA S.A. REF.: PAGO SEGUN PRE-FACTURA NRO. 431/2017 LIB. 00513062001 YPFB-OPERACIONES PLANTA DE SEPARACION DE LIQUIDOS RIO GRANDE</t>
  </si>
  <si>
    <t>COBRO COSTOS DE PAPELERIA SEGUN TRANSFERENCIA DEL EXTERIOR POR ORDEN DE VICTORIA JUAN GAS S.A.C. REF:6TA CUOTA DE ACTA DE CONCILIACION GESTION 2016 LIB. 00513062001 YPFB-OPERACIONES PLANTA DE SEPARACION DE LIQUIDOS RIO GRANDE</t>
  </si>
  <si>
    <t>VENTA DE DIVISAS A SOLICITUD DE YACIMIENTOS PETROLIFEROS FISCALES BOLIVIANOS SEGUN SOLICITUD 3482 REF: PAGO A YPFB TRANSPORTE SA POR SERVICIO DE ALMACENAJE DE DIESEL OIL EN TERMINAL ARICA CORRESPONDIENTE AGOSTO DE 2017 SEGUN FACTURAS N 28 Y 29 DE ACUERDO A DOCUMENTACION ADJUNTA LIB. 00513012004 LBP-YPFB-UNICOMERCIAL (4030005415/1-2188907)</t>
  </si>
  <si>
    <t>VENTA DE DIVISAS CON TRANSFERENCIA DE FONDOS A SOLICITUD DE ADMINISTRACION DE SERVICIOS PORTUARIOS BOLIVIA SEGUN SOLICITUD 3491 REF: H.R. 1650 - PAGO TOTAL FACTURA A TUV RHEINLAND ARGENTINA S.A. POR CONCEPTO DE CONSULTORIA POR PRODUCTO PARA LA CONTRATACION DE UN ORGANISMO ACREDITADO CERTIFICACION IS LIB. 00594012001 ASP-B FONDO DE OPERACIONES</t>
  </si>
  <si>
    <t>VENTA DE DIVISAS CON TRANSFERENCIA DE FONDOS A SOLICITUD DE DIRECCION ESTRATEGICA DE REIVINDICACION MARITIMA DIREMAR SEGUN SOLICITUD 3477 REF: PAGO AL CONSULTOR MOHAMMED BEDJAOUI POR EL SERVICIO DE ASESORAMIENTO EN DERECHO INTERNACIONAL SEGUN INFORME CONJUNTO IC DIREMAR ICD NO 07 2017 LIB. 00099021001 TGN-RECURSOS ORDINARIOS (3987)</t>
  </si>
  <si>
    <t>VENTA DE DIVISAS CON TRANSFERENCIA DE FONDOS A SOLICITUD DE DIRECCION ESTRATEGICA DE REIVINDICACION MARITIMA DIREMAR SEGUN SOLICITUD 3478 REF: PAGO AL CONSULTOR MOHAMMED BEDJAOUI POR EL SERVICIO DE ASESORAMIENTO EN DERECHO INTERNACIONAL SEGUN INFORME CONJUNTO IC DIREMAR ICD NO 07 2017 LIB. 00099021001 TGN-RECURSOS ORDINARIOS (3987)</t>
  </si>
  <si>
    <t>VENTA DE DIVISAS CON TRANSFERENCIA DE FONDOS A SOLICITUD DE DIRECCION ESTRATEGICA DE REIVINDICACION MARITIMA DIREMAR SEGUN SOLICITUD 3481 REF: PAGO AL SR GABRIEL ELIAHU ECKSTEIN POR EL SERVICIO DE ASESORAMIENTO EN DERECHO INTERNACIONAL SEGUN INFORME IF DIREMAR DDS NO 022 2017 LIB. 00099021001 TGN-RECURSOS ORDINARIOS (3987)</t>
  </si>
  <si>
    <t>VENTA DE DIVISAS CON TRANSFERENCIA DE FONDOS A SOLICITUD DE DIRECCION ESTRATEGICA DE REIVINDICACION MARITIMA DIREMAR SEGUN SOLICITUD 3479 REF: PAGO AL SR GABRIEL ELIAHU ECKSTEIN POR EL SERVICIO DE ASESORAMIENTO EN DERECHO INTERNACIONAL SEGUN INFORME IF DIREMAR DDS NO 022 2017 LIB. 00099021001 TGN-RECURSOS ORDINARIOS (3987)</t>
  </si>
  <si>
    <t>VENTA DE DIVISAS CON TRANSFERENCIA DE FONDOS A SOLICITUD DE SERVICIO DESARROLLO EMPRESAS PUBLICAS PRODUCTIVAS SEGUN SOLICITUD 3493 REF: TRANSFERENCIA DE FONDOS A LA EMPRESA ZECCHETTI S.R.L. POR EL SERVICIO LOGISTICO Y DE TRANSPORTE DE LA PROVISION DE EQUIPOS DE ZONA FRIA, POR USD. 65.990.- A T/C 6. LIB. 00132079201 SEDEM-PLANTA ENVASES DE VIDRIO CHUQUISACA - MUNICIPIO ZUDAÑEZ</t>
  </si>
  <si>
    <t>VENTA DE DIVISAS CON TRANSFERENCIA DE FONDOS A SOLICITUD DE ADMINISTRACION DE SERVICIOS PORTUARIOS BOLIVIA SEGUN SOLICITUD 3492 REF: H.R. 1085 - ENVIO DE RECURSOS PUERTO DE ARICA POR SERVICIO DE LIMPIEZA DE LAS OFICINAS DE LA ASP-B, CORRESPONDIENTE AL MES DE SEPTIEMBRE/2017 SEGUN ORDEN DE PAGO ASP-B LIB. 00594012001 ASP-B FONDO DE OPERACIONES</t>
  </si>
  <si>
    <t>VENTA DE DIVISAS CON TRANSFERENCIA DE FONDOS A SOLICITUD DE DIRECCION ESTRATEGICA DE REIVINDICACION MARITIMA DIREMAR SEGUN SOLICITUD 3480 REF: PAGO A FAVOR DE FLOSOLUTIONS POR LA ASISTENCIA EN ACTIVIDADES DE SUPERVISION RELACIONADAS A LA PERFORACION DE POZOS EN EL SILALA SEGUN INFORME IF DIREMAR UTS LIB. 00099021001 TGN-RECURSOS ORDINARIOS (3987)</t>
  </si>
  <si>
    <t>VENTA DE DIVISAS CON TRANSFERENCIA DE FONDOS A SOLICITUD DE YACIMIENTOS PETROLIFEROS FISCALES BOLIVIANOS SEGUN SOLICITUD 3483 REF: PAGO A JAGUAR EXPLORATION INC FACTURA NUMERO 16 0132 CORRESPONDIENTE AL OCTAVO PAGO POR EL APOYO TECNICO PARA LA ADQUISICION SISMICA 2D EN EL ALTIPLANO NORTE SEGUN CONTR LIB. 00513042001 YPFB - OPERACIONES G N E E</t>
  </si>
  <si>
    <t>VENTA DE DIVISAS CON TRANSFERENCIA DE FONDOS A SOLICITUD DE YACIMIENTOS PETROLIFEROS FISCALES BOLIVIANOS SEGUN SOLICITUD 3484 REF: PAGO A VITOL SA SEGUN FACTURAS FINALES POR SUMINISTRO DE DIESEL OIL SEPTIEMBRE 2017 BUQUE NAVIG8 Y DOCUMENTACION ADJUNTA LIB. 00513012004 LBP-YPFB-UNICOMERCIAL (4030005415/1-2188907)</t>
  </si>
  <si>
    <t>VENTA DE DIVISAS CON TRANSFERENCIA DE FONDOS A SOLICITUD DE GESTORA PUBLICA DE LA SEG. SOCIAL SEGUN SOLICITUD 3494 REF: CUARTO PAGO A LA EMPRESA SYSDE SEGUN POR FASE 1 HITOS 5 7 9 11 Y 13 CONTRA CONCLUSION DE NORMATIVA DE ACUERDO A CONTRATO ADMINISTRATIVO N 002/2017, NOTA INTERNA GS 079 2017 FIRMADA LIB. 00595019201 GPSSLP-PRÉSTAMO DE RECURSOS ESPECIFICOS (FIDEICOMISO)</t>
  </si>
  <si>
    <t>COBRO COSTOS DE PAPELERIA SEGUN TRANSFERENCIA DEL EXTERIOR POR ORDEN DE VICTORIA JUAN GAS S.A.C. LIB. 00513062001 YPFB-OPERACIONES PLANTA DE SEPARACION DE LIQUIDOS RIO GRANDE</t>
  </si>
  <si>
    <t>De: 00099024113 Transferencia en cumplimiento al DS N0913 de 15/06/2011 y el Convenio Interinstitucional de Financiamiento UPRE-CIF-275/12, suscrito entre la UPRE y el GAM de Potosi proyecto Construccion Reconversion Integral Pasaje Boulevard y Recuperacion Plaza 6 de Agosto, correspondiente al pago</t>
  </si>
  <si>
    <t>De: 00099024113 Transferencia en cumplimiento al DS N0913 de 15/06/2011 y el Convenio Intergubernativo de Financiamiento UPRE-CIF-IG 741/2017, suscrito entre la UPRE y el GAM Cliza, Proyecto Construccion Tinglado, Graderias y Cancha Multiple Capilla Ucurena-Cliza, correspondiente al pago del 20% de</t>
  </si>
  <si>
    <t>De: 00099024113 Transferencia en cumplimiento al DS N0913 de 15/06/2011 y el Convenio Intergubernativo de Financiamiento UPRE-CIF-IG/035/2015, suscrito entre la UPRE y el GAM de Santos Mercado proyecto Const. Tinglado Metalico U.E. 21 de Mayo, correspondiente al pago de la planilla N 2 de cierre, se</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</si>
  <si>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al pago de</t>
  </si>
  <si>
    <t>De: 00099024113 Transferencia en cumplimiento al DS N0913 de 15/06/2011 y el Convenio Intergubernativo de Financiamiento UPRE-CIF-IG/465/2015, suscrito entre la UPRE y el GAM de General Agustin Saavedra proyecto Construccion Modulo Educativo Unidad Educativa Rvdo. Santiago Courneen Comunidad Puente</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</si>
  <si>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5, segun</t>
  </si>
  <si>
    <t>De: 00099024113 Transferencia en cumplimiento al DS N0913 de 15/06/2011 y el Convenio Intergubernativo de Financiamiento UPRE-CIF-IG/445/2015, suscrito entre la UPRE y el GAM de Vallegrande proyecto Construccion Centro de Interpretacion de la Guerrilla Vallegrande, correspondiente al pago de la plan</t>
  </si>
  <si>
    <t>De: 00099024113 Transferencia en cumplimiento al DS N0913 de 15/06/2011 y el Convenio Intergubernativo de Financiamiento UPRE-CIF-IG/519/2016, suscrito entre la UPRE y el GAM de Cobija proyecto Construccion Centro de Capacitacion Agraria - Eureka Cobija, correspondiente al pago de la planilla N 5,</t>
  </si>
  <si>
    <t>De: 00099024113 Transferencia en cumplimiento al DS N0913 de 15/06/2011 y el Convenio Intergubernativo de Financiamiento UPRE-CIF-IG 056/2017, suscrito entre la UPRE y el GAM de Colomi proyecto Construccion Puente Vehicular Villa Naranjos D-4, correspondiente al pago de la planilla N 3, segun la UPR</t>
  </si>
  <si>
    <t>De: 00099024113 Transferencia en cumplimiento al DS N0913 de 15/06/2011 y el Convenio Intergubernativo de Financiamiento UPRE-CIF-IG/481/2016, suscrito entre la UPRE y el GAM de Santa Rosa del Sara proyecto Construccion Coliseo Municipal Juan Evo Morales Ayma, correspondiente al pago de la planilla</t>
  </si>
  <si>
    <t>De: 00099024113 Transferencia en cumplimiento al DS N0913 de 15/06/2011 y el Convenio Intergubernativo de Financiamiento UPRE-CIF-IG 076/2017, suscrito entre la UPRE y el GAM de Entre Rios proyecto Construccion Tinglado Unidad Educativa Gareca, correspondiente al pago de la planilla N 2, segun la UP</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</si>
  <si>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4,</t>
  </si>
  <si>
    <t>De: 00099024113 Transferencia en cumplimiento al DS N0913 de 15/06/2011 y el Convenio Intergubernativo de Financiamiento UPRE-CIF-IG 518/2016, suscrito entre la UPRE y el GAM de Villa Tunari proyecto Construccion Ocho Aulas y Bateria de Banos en la U.E. Ichoa D-8, correspondiente al pago de la plani</t>
  </si>
  <si>
    <t>TRANSFERENCIA DEL EXTERIOR SEGUN SWIFT 15869 DE FECHA 03/11/2017 ORDENANTE: CONSULADO GENERAL DE BOLIVIA-GINEBRA-SUIZA LIB. 00010011102 MIN.RELACIONES EXTERIORES - GESTORIA CONSULAR LEY Nº 3108</t>
  </si>
  <si>
    <t>TRANSFERENCIA DEL EXTERIOR SEGUN SWIFT NOS.15858-15840 DE FECHA 03/11/2017 ORDENANTE: CONSULADO GENERAL DE BOLIVIA REF:SERVICIOS DEL GOBIERNO LIB. 00340012005 SEGIP - RECAUDACION EXTERIOR - CEDULAS DE IDENTIDAD</t>
  </si>
  <si>
    <t>TRANSFERENCIA DEL EXTERIOR SEGUN SWIFT NO.15871 DE FECHA 03/11/2017 ORDENANTE: CONSULADO DE LA REP DE BOLIVIA-VIEDMA ARGENTINA REF:GESTORIA CONSULAR LIB. 00010011102 MIN.RELACIONES EXTERIORES - GESTORIA CONSULAR LEY Nº 3108</t>
  </si>
  <si>
    <t>TRANSFERENCIA DEL EXTERIOR SEGUN SWIFT NO.15864 DE FECHA 03/11/2017 ORDENANTE: SEZIONE CONSOLARE AMBASCIATA DE BOLIVIA REF:GESTORIA CONSULAR OCT 2017 LIB. 00010011102 MIN.RELACIONES EXTERIORES - GESTORIA CONSULAR LEY Nº 3108</t>
  </si>
  <si>
    <t>TRANSFERENCIA DEL EXTERIOR SEGUN SWIFT 15852 DE FECHA 03/11/2017 ORDENANTE: EMBAJADA DE BOLIVIA,SECCION CONSULAR - TOKYO-JAPON LIB. 00010011102 MIN.RELACIONES EXTERIORES - GESTORIA CONSULAR LEY Nº 3108</t>
  </si>
  <si>
    <t>TRANSFERENCIA DEL EXTERIOR SEGUN SWIFT 15940 DE FECHA 03/11/2017 ORDENANTE: EMBAJADA DE BOLIVIA EN OTTAWA-CANADA.REF.:GESTORIA CONSULAR OCTUBRE 2017 LIB. 00010011102 MIN.RELACIONES EXTERIORES - GESTORIA CONSULAR LEY Nº 3108</t>
  </si>
  <si>
    <t>TRANSFERENCIA DEL EXTERIOR SEGUN SWIFT 15872 DE FECHA 03/11/2017 ORDENANTE: VICECONSULADO DE BOLIVIA LA PLATA-ARGENTINA LIB. 00010011102 MIN.RELACIONES EXTERIORES - GESTORIA CONSULAR LEY Nº 3108</t>
  </si>
  <si>
    <t>A:00099021001 Pago de capital e interes corriente a favor del TGN, adeudado por el GAD Cochabamba, correspondiente al Prestamo Convenio Subsidiario CAF 2324, Proyecto de Electrificacion Rural Fase III.</t>
  </si>
  <si>
    <t>NÚMERO DE LIBRETA CUT: 99031009.00 OPERACIÓN T01 TRANSFERENCIA DE FONDOS A LA CUT - TESORO DIRECTO DE BANCO UNION S.A. A CUENTA UNICA DEL TESORO CON NUMERO DE SOLICITUD = 2252625 Y NUMERO CORRELATIVO = 91320003112017748 TRANSFERENCIA POR OPERACIONES DE VENTA BONOS BTX</t>
  </si>
  <si>
    <t>||TRANSFERENCIA DE FONDOS SEGUN FORMULARIO CITE BUN/CF466/17, DE LA FECHA, (HRE-TSO-5474)A SOLICITUD DEL GOBIERNO AUTONOMO MUNICIPAL UMALA, UNIDAD DE PROYECTOS ESPECIALES "UPRE". TRANSFERENCIA DE FONOS A LA LIBRETA N°00099024113, POR DEVOLUCION DE RECURSOS; BUN.</t>
  </si>
  <si>
    <t>De: 00099024113 Transferencia en cumplimiento al DS N0913 de 15/06/2011 y el Convenio Intergubernativo de Financiamiento UPRE-CIF-IG/440/2015, suscrito entre la UPRE y el GAM de San Rafael proyecto Construccion Modulo Educativo U.E. Nacional Godofredo Trenker San Rafael de Velasco, correspondiente</t>
  </si>
  <si>
    <t>De: 00099024113 Transferencia en cumplimiento al DS N0913 de 15/06/2011 y el Convenio Intergubernativo de Financiamiento UPRE-CIF-IG/489/2015, suscrito entre la UPRE y el GAM de Bella Flor proyecto Construccion Unidad Educativa Santa Lourdes Nivel Inicial Primario y Secundario, correspondiente al pa</t>
  </si>
  <si>
    <t>De: 00099024113 Transferencia en cumplimiento al DS N0913 de 15/06/2011 y el Convenio Intergubernativo de Financiamiento UPRE-CIF-IG/039/2015, suscrito entre la UPRE y el GAM de Santos Mercado proyecto Const. Casa de Acogida a la Mujer CC Reserva, correspondiente a la devolucion por retencion del 7</t>
  </si>
  <si>
    <t>De: 00099024113 Transferencia en cumplimiento al DS N0913 de 15/06/2011 y el Convenio Intergubernativo de Financiamiento UPRE-CIF-IG/037/2015, suscrito entre la UPRE y el GAM de Santos Mercado proyecto Const. Posta Sanitaria CC Chiripa, correspondiente a la devolucion por retencion del 7% de cumpli</t>
  </si>
  <si>
    <t>De: 00099024113 Transferencia en cumplimiento al DS N0913 de 15/06/2011 y el Convenio Intergubernativo de Financiamiento UPRE-CIF-IG 187/2017, suscrito entre la UPRE y el GAD de Pando proyecto Const. Centro de Capacitacion Departamental para el Apoyo a la Produccion de Los Pueblos Indigenas de Pando</t>
  </si>
  <si>
    <t>De: 00099024113 Transferencia en cumplimiento al DS N0913 de 15/06/2011 y el Convenio Intergubernativo de Financiamiento UPRE-CIF-IG/005/2015, suscrito entre la UPRE y el GAM Bolpebra, Proyecto Construccion Polifuncional Comunidad Bioceanica, correspondiente al pago de la devolucion de retencion del</t>
  </si>
  <si>
    <t>De: 00099024113 Transferencia en cumplimiento al DS N0913 de 15/06/2011 y el Convenio Intergubernativo de Financiamiento UPRE-CIF-IG/005/2015, suscrito entre la UPRE y el GAM Bolpebra, Proyecto Construccion Polifuncional Comunidad Bioceanica, correspondiente al pago de la planilla N3 de cierre, segu</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</si>
  <si>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</si>
  <si>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De: 00099024113 Transferencia en cumplimiento al DS N0913 de 15/06/2011 y el Convenio Intergubernativo de Financiamiento UPRE-CIF-IG/471/2016, suscrito entre la UPRE y el GAM Cobija, Proyecto Const. Graderia y Campo Deportivo Stadio Municipal Hugo Zabala Barrio Villa Busch, correspondiente al pago</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</si>
  <si>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</si>
  <si>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De: 00099024113 Transferencia en cumplimiento al DS N0913 de 15/06/2011 y el Convenio Interinstitucional de Financiamiento UPRE-CIF-IG 136/2015, suscrito entre la UPRE y el GAM Villa Tunari, Proyecto Construccion Mercado Modelo Villa 14 de Septiembre, correspondiente al pago de la planilla N9 de cie</t>
  </si>
  <si>
    <t>De: 00099024113 Transferencia en cumplimiento al DS N0913 de 15/06/2011 y el Convenio Intergubernativo de Financiamiento UPRE-CIF-IG/036/2015, suscrito entre la UPRE y el GAM Santos Mercado, Proyecto Const. Posta Sanitaria CC Villa Victoria, correspondiente al pago de la devolucion de retencion del</t>
  </si>
  <si>
    <t>De: 00099024113 Transferencia en cumplimiento al DS N0913 de 15/06/2011 y el Convenio Intergubernativo de Financiamiento UPRE-CIF-IG/501/2016, suscrito entre la UPRE y el GAM Cobija, Proyecto Construccion Piscina Olimpica Municipal Evo Morales - Cobija, correspondiente al pago de la planilla N1, seg</t>
  </si>
  <si>
    <t>||TRANSFERENCIA DE FONDOS S/G. MENSAJE SWIFT NRO. 15850 DE LA FECHA. (SECTOR PUBLICO). DEBITO DE LA LIBRETA 00117012001 DGAC, REPOSICION UTILES DE ESCRITORIO.</t>
  </si>
  <si>
    <t>||TRANSFERENCIA DE FONDOS S/G. MENSAJE SWIFT NRO. 15853 DE LA FECHA. (SECTOR PUBLICO). DEBITO DE LA LIBRETA 00117012001 DGAC, REPOSICION UTILES DE ESCRITORIO.</t>
  </si>
  <si>
    <t>||TRANSFERENCIA DE FONDOS EN ATENCIÓN A MENSAJES SWIFT 15848 Y 15838 DE LA FECHA (SECTOR PUBLICO). DEBITO DE LA LIBRETA 00117012001DGAC, REPOSICION UTILES DE ESCRITORIO.</t>
  </si>
  <si>
    <t>||TRANSFERENCIA DE FONDOS S/G. MENSAJE SWIFT NRO. 15942 DE LA FECHA. (SECTOR PUBLICO). DEBITO DE LA LIBRETA 00117012001 DGAC, REPOSICION UTILES DE ESCRITORIO.</t>
  </si>
  <si>
    <t>PAGO A CAF PRÉSTAMO CFA003177 VCTO. 03-nov-2017 POR CUENTA DE TGN , NTI. 009980 VALOR 03-nov-2017 CAPITAL USD 1.388.217,46 INTERESES USD 184.656,06 CTA. 3987 CUENTA UNICA DEL TESORO-3987 LIB. 00099021001 REF.: COMISIONES BANCARIAS</t>
  </si>
  <si>
    <t>PAGO A CAF PRÉSTAMO CFA003179 VCTO. 03-nov-2017 POR CUENTA DE TGN , NTI. 009991 VALOR 03-nov-2017 CAPITAL USD 590.524,46 INTERESES USD 78.549,60 CTA. 3987 CUENTA UNICA DEL TESORO-3987 LIB. 00099021001 REF.: COMISIONES BANCARIAS</t>
  </si>
  <si>
    <t>COBRO COSTOS DE PAPELERIA SEGUN TRANSFERENCIA DEL EXTERIOR POR ORDEN DE HERCO COMBUSTIBLES S.A.LIMA-PERU LIB. 00513062001 YPFB-OPERACIONES PLANTA DE SEPARACION DE LIQUIDOS RIO GRANDE</t>
  </si>
  <si>
    <t>COBRO COSTOS DE PAPELERIA SEGUN TRANSFERENCIA DEL EXTERIOR POR ORDEN DE CONSULADO GENERAL DE BOLIVIA-GINEBRA-SUIZA LIB. 00010011102 MIN.RELACIONES EXTERIORES - GESTORIA CONSULAR LEY Nº 3108</t>
  </si>
  <si>
    <t>COBRO COSTOS DE PAPELERIA SEGUN TRANSFERENCIA DEL EXTERIOR POR ORDEN DE CONSULADO GENERAL DE BOLIVIA REF:SERVICIOS DEL GOBIERNO LIB. 00340012003 RECAUDACION EXTRANJERIA - C.I. -L.C.</t>
  </si>
  <si>
    <t>COBRO COSTOS DE PAPELERIA SEGUN TRANSFERENCIA DEL EXTERIOR POR ORDEN DE CONSULADO DE LA REP DE BOLIVIA-VIEDMA ARGENTINA REF:GESTORIA CONSULAR LIB. 00010011102 MIN.RELACIONES EXTERIORES - GESTORIA CONSULAR LEY Nº 3108</t>
  </si>
  <si>
    <t>COBRO COSTOS DE PAPELERIA SEGUN TRANSFERENCIA DEL EXTERIOR POR ORDEN DE SEZIONE CONSOLARE AMBASCIATA DE BOLIVIA REF:GESTORIA CONSULAR OCT 2017 LIB. 00010011102 MIN.RELACIONES EXTERIORES - GESTORIA CONSULAR LEY Nº 3108</t>
  </si>
  <si>
    <t>COBRO COSTOS DE PAPELERIA SEGUN TRANSFERENCIA DEL EXTERIOR POR ORDEN DE EMBAJADA DE BOLIVIA,SECCION CONSULAR - TOKYO-JAPON LIB. 00010011102 MIN.RELACIONES EXTERIORES - GESTORIA CONSULAR LEY Nº 3108</t>
  </si>
  <si>
    <t>COBRO COSTOS DE PAPELERIA SEGUN TRANSFERENCIA DEL EXTERIOR POR ORDEN DE EMBAJADA DE BOLIVIA EN OTTAWA-CANADA.REF.:GESTORIA CONSULAR OCTUBRE 2017 LIB. 00010011102 MIN.RELACIONES EXTERIORES - GESTORIA CONSULAR LEY Nº 3108</t>
  </si>
  <si>
    <t>COBRO COSTOS DE PAPELERIA SEGUN TRANSFERENCIA DEL EXTERIOR POR ORDEN DE BONA FIDE DISTRIBUIDORA IMPORTADORA EXPORTADORA LIB. 00513062001 YPFB-OPERACIONES PLANTA DE SEPARACION DE LIQUIDOS RIO GRANDE</t>
  </si>
  <si>
    <t>COBRO COSTOS DE PAPELERIA SEGUN TRANSFERENCIA DEL EXTERIOR POR ORDEN DE VICECONSULADO DE BOLIVIA LA PLATA-ARGENTINA LIB. 00010011102 MIN.RELACIONES EXTERIORES - GESTORIA CONSULAR LEY Nº 3108</t>
  </si>
  <si>
    <t>De: 00099024113 Transferencia en cumplimiento al DS N0913 de 15/06/2011 y el Convenio Intergubernativo de Financiamiento UPRE-CIF-IG 827/2017, suscrito entre la UPRE y el GAM San Ignacio (San Ignacio de Velasco), Proyecto Construccion Tinglado, Cancha y Graderias en U.E. Jorge Prestel Kehl (San Ign</t>
  </si>
  <si>
    <t>De: 00099024113 Transferencia en cumplimiento al DS N0913 de 15/06/2011 y el Convenio Intergubernativo de Financiamiento UPRE-CIF-IG 826/2017, suscrito entre la UPRE y el GAM San Ignacio (San Ignacio de Velasco), Proyecto Construccion Tinglado, Cancha y Graderias en U.E. Facundo Flores Jimenez (San</t>
  </si>
  <si>
    <t>De: 00099024113 Transferencia en cumplimiento al DS N0913 de 15/06/2011 y el Convenio Intergubernativo de Financiamiento UPRE-CIF-IG 828/2017, suscrito entre la UPRE y el GAM San Ignacio (San Ignacio de Velasco), Proyecto Construccion Tinglado y Graderias en U.E. Totaisal (San Ignacio de Velasco) c</t>
  </si>
  <si>
    <t>De: 00099024113 Transferencia en cumplimiento al DS N0913 de 15/06/2011 y el Convenio Intergubernativo de Financiamiento UPRE-CIF-IG/503/2015, suscrito entre la UPRE y el GAM Riberalta, Proyecto Construccion Unidad Educativa Litoral - B. Tamarindo D4 - Riberalta, correspondiente al pago de la planil</t>
  </si>
  <si>
    <t>De: 00099024113 Transferencia en cumplimiento al DS N0913 de 15/06/2011 y el Convenio Intergubernativo de Financiamiento UPRE-CIF-IG 562/2017, suscrito entre la UPRE y el GAM Caquiaviri, Proyecto Const. Cancha Cesped Sintetico U.E. Nacional de Achiri, correspondiente al pago de la planilla N 2, segu</t>
  </si>
  <si>
    <t>De: 00099024113 Transferencia en cumplimiento al DS N0913 de 15/06/2011 y el Convenio Intergubernativo de Financiamiento UPRE-CIF-IG 157/2017, suscrito entre la UPRE y el GAM San Lorenzo, Proyecto Const. Centro de Salud con Internacion Comunidad Blanca Flor, correspondiente al pago de la planilla N</t>
  </si>
  <si>
    <t>De: 00099024113 Transferencia en cumplimiento al DS N0913 de 15/06/2011 y el Convenio Intergubernativo de Financiamiento UPRE-CIF-IG/557/2016, suscrito entre la UPRE y el GAD Beni, Proyecto Construccion U.E. Gilberto Eguez Parada y Polifuncional - Comunidad Pueblo Nuevo, correspondiente al pago de l</t>
  </si>
  <si>
    <t>De: 00099024113 Transferencia en cumplimiento al DS N0913 de 15/06/2011 y el Convenio Intergubernativo de Financiamiento UPRE-CIF-IG/374/2016, suscrito entre la UPRE y el GAM San Lorenzo, Proyecto Const. Modulo para la U.E. 24 de Septiembre, Com. Blanca Flor, correspondiente al pago de la planilla N</t>
  </si>
  <si>
    <t>De: 00099024113 Transferencia en cumplimiento al DS N0913 de 15/06/2011 y el Convenio Intergubernativo de Financiamiento UPRE-CIF-IG 068/2017, suscrito entre la UPRE y el GAM Uriondo, Proyecto Construccion Aulas Multigrado Y Bateria de Banos U.E. Sunchuhuayco - 27 de Mayo - JUAN XXIII, correspondien</t>
  </si>
  <si>
    <t>De: 00099024113 Transferencia en cumplimiento al DS N0913 de 15/06/2011 y el Convenio Intergubernativo de Financiamiento UPRE-CIF-IG 042/2017, suscrito entre la UPRE y el GAM Shinahota, Proyecto Construccion Area Administrativa, Amurallado y Graderias U.E. Demetrio Canelas, correspondiente al pago d</t>
  </si>
  <si>
    <t>De: 00099024113 Transferencia en cumplimiento al DS N0913 de 15/06/2011 y el Convenio Intergubernativo de Financiamiento UPRE-CIF-IG 014/2017, suscrito entre la UPRE y el GAD Oruro, Proyecto Construccion U.E. 3 de Mayo Senor de la Cruz, correspondiente al pago de la planilla N 4, segun la UPRE.</t>
  </si>
  <si>
    <t>De: 00099024113 Transferencia en cumplimiento al DS N0913 de 15/06/2011 y el Convenio Intergubernativo de Financiamiento UPRE-CIF-IG 385/2016, suscrito entre la UPRE y el GAD de Tarija proyecto Construccion Instituto Tecnologico 2 de agosto Iscayachi, correspondiente al pago de la planilla N 7 de ci</t>
  </si>
  <si>
    <t>De: 00099024113 Transferencia en cumplimiento al DS N0913 de 15/06/2011 y el Convenio Intergubernativo de Financiamiento UPRE-CIF-IG 435/2016, suscrito entre la UPRE y el GAD de Tarija proyecto Construccion Cancha Deportiva con Cesped Sintetico Huacanqui, correspondiente al pago de la planilla N 2 d</t>
  </si>
  <si>
    <t>De: 00099024113 Transferencia en cumplimiento al DS N0913 de 15/06/2011 y el Convenio Intergubernativo de Financiamiento UPRE-CIF-IG 002/2017, suscrito entre la UPRE y el GAM de Yacuiba proyecto Construccion U.E. Ferroviaria, correspondiente al pago de la planilla N 3, segun la UPRE.</t>
  </si>
  <si>
    <t>De: 00099024113 Transferencia en cumplimiento al DS N0913 de 15/06/2011 y el Convenio Intergubernativo de Financiamiento UPRE-CIF-IG 185/2017, suscrito entre la UPRE y el GAM de Bella Flor proyecto Const. Puesto de Salud Comunidad Puerto Evo, correspondiente al pago de la planilla N 2, segun la UPR</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</si>
  <si>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</si>
  <si>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TRANSFERENCIA DEL EXTERIOR SEGUN SWIFT NO.15971 DE FECHA 06/11/2017 ORDENANTE: CONSULATE GENL OF THE PLURINATIONAL STATE OF BOLIVIA (NEW YORK, NY) REF.: GESTORIA CONSULAR RECAUDACIONS POR REVALIDACION LIB. 00010011102 MIN.RELACIONES EXTERIORES - GESTORIA CONSULAR LEY Nº 3108</t>
  </si>
  <si>
    <t>TRANSFERENCIA DEL EXTERIOR SEGUN SWIFT 15973 DE FECHA 06/11/2017 ORDENANTE: CONSULADO DE BOLIVIA EN MURCIA REF.: GESTORIA CONSULAR OCTUBRE/2017 LIB. 00010011102 MIN.RELACIONES EXTERIORES - GESTORIA CONSULAR LEY Nº 3108</t>
  </si>
  <si>
    <t>REGULARIZACION DE TRANSFERENCIA DEL EXTERIOR SEGUN SWIFT NO.15863 DE FECHA 06/11/2017 ORDENANTE: CONSULADO DE BOLIVIA ROSARIO-ARGENTINA REF:GESTORIA CONSULAR ABRIL A OCTUBRE DE 2017 LIB. 00010011102 MIN.RELACIONES EXTERIORES - GESTORIA CONSULAR LEY Nº 3108</t>
  </si>
  <si>
    <t>A:00099021001 Pago de capital e interes corriente a favor del TGN, adeudados por el GAD Oruro, correspondiente al Proyecto de Electrificacion Subestacion Corque.</t>
  </si>
  <si>
    <t>A:00099021001 El concepto de la mencionada operacion corresponde a la transferencia de capital por el mes de Octubre de 2017 del Fideicomiso Programa de Reconversion Productiva y Comercial al TGN.</t>
  </si>
  <si>
    <t>NUMERO DE LIBRETA CUT: 00523012001 OPERACIÓN E18 TRANSFERENCIA DEL SISTEMA FINANCIERO POR CUENTA DE TERCEROS A LA CUT EMPRESA DE CORREOS DE BOLIVIA, A SOLICITUD DE PNUD BOLIVIA REF: 6530055618</t>
  </si>
  <si>
    <t>NÚMERO DE LIBRETA CUT: 99031009.00 OPERACIÓN T01 TRANSFERENCIA DE FONDOS A LA CUT - TESORO DIRECTO DE BANCO UNION S.A. A CUENTA UNICA DEL TESORO CON NUMERO DE SOLICITUD = 2256197 Y NUMERO CORRELATIVO = 91320006112017806 TRANSFERENCIA POR OPERACIONES DE VENTA BONOS BTX</t>
  </si>
  <si>
    <t>||TRANSFERENCIA DE FONDOS SEGUN FORMULARIO CITE BUN/CF470/17, DE LA FECHA, (HRE-TSO-5496). A SOLICITUD DEL GOBIERNO AUTONO MUNICIPAL DE COPACABANA. PROYECTO CONST. AULAS- DIRECCION U.E. YUMANI ISLA DEL SOL,U.E.16 DE JULIO LOCKA Y U.E. VILLA ROSARIO DE CHISSI. ABONO A LA LIB. N°0099204115 BOLIVIA CAMBIA, POR DEVOLUCION DE RECURSOS NO EJECUTADOS 2016; BUN.</t>
  </si>
  <si>
    <t>'TRANSFERENCIA DE FONDOS||S/G. NOTA CITE: MEFP/VTCP/DGCP/UODP-839/17 DE LA FECHA, DEL MIN.DE ECO. Y FINAN.PUB.(HRE-TSO-5492), S/G. DISPOSICIÓN SEGUNDA DE LA RESOLUCION MINISTERIAL N°282 DE 27 DE JUNIO DE 2008. CTA. UNICA DEL TESORO LIBRETA N°00099037014 PAR.BID 2908-PROG.MULT.REORD.URBANO DE LA CEJA F1 GAMEA</t>
  </si>
  <si>
    <t>'TRANSFERENCIA DE FONDOS||S/G. NOTA CITE: MEFP/VTCP/DGCP/UODP-839/17 DE LA FECHA, DEL MIN.DE ECO. Y FINAN.PUB.(HRE-TSO-5492), S/G. DISPOSICIÓN SEGUNDA DE LA RESOLUCION MINISTERIAL N°282 DE 27 DE JUNIO DE 2008. COBRO UTILES DE ESCRITORIO.</t>
  </si>
  <si>
    <t>||REGISTRO COBRO COMISION TRANSFERENCIA AL EXTERIO 0,10% S/USD155.802,80 REEMB. GTOS DE COMUNICACION BS220.- Y EMISION DE CBTE. CTBLE BS50.- EN COMPLEMENTO A CBTE. ADJUNTO DE LA FECHA CGO. LIB. N°0013219202 SEDEM PLANTA ENVASES DE VIDRIO CH MUN SUDAÑEZ REF.: COM. PAGO I-2016-043</t>
  </si>
  <si>
    <t>PROVISION DE FONDOS A SOLICITUD DE YACIMIENTOS PETROLIFEROS FISCALES BOLIVIANOS SEGUN SOLICITUD YPFB-0310-2017 REF: PAGO SERV INTERRUMPIBLE DE TRANS GN MI DUCTO MENOR CARRASCO BULO BULO SEP 17 A YPFB CHACO LIB. 00513012007 YPFB - RECURSOS NACIONALIZACIÓN</t>
  </si>
  <si>
    <t>PROVISION DE FONDOS A SOLICITUD DE YACIMIENTOS PETROLIFEROS FISCALES BOLIVIANOS SEGUN SOLICITUD YPFB-0311-2017 REF: PAGO REALIZADO SERV TRANS DE GN SEP 2017 A YPFB TRANSPORTE LIB. 00513012007 YPFB - RECURSOS NACIONALIZACIÓN</t>
  </si>
  <si>
    <t>COBRO COSTOS DE PAPELERIA SEGUN TRANSFERENCIA DEL EXTERIOR POR ORDEN DE CONSULATE GENL OF THE PLURINATIONAL STATE OF BOLIVIA (NEW YORK, NY) REF.: GESTORIA CONSULAR RECAUDACIONS POR REVALIDACION LIB. 00010011102 MIN.RELACIONES EXTERIORES - GESTORIA CONSULAR LEY Nº 3108</t>
  </si>
  <si>
    <t>PAGO A BID PRÉSTAMO 3385/BL-BO VCTO. 04-nov-2017 POR CUENTA DE TGN , NTI. 009955 VALOR 06-nov-2017 INTERESES USD 758.965,95 COMISIONES USD 249.434,60 CTA. 3987 CUENTA UNICA DEL TESORO-3987 LIB. 00099021001 REF.: COMISIONES BANCARIAS</t>
  </si>
  <si>
    <t>PAGO A BID PRÉSTAMO 3385/BL-BO VCTO. 04-nov-2017 POR CUENTA DE TGN , NTI. 009956 VALOR 06-nov-2017 INTERESES USD 15.576,84 CTA. 3987 CUENTA UNICA DEL TESORO-3987 LIB. 00099021001 REF.: COMISIONES BANCARIAS</t>
  </si>
  <si>
    <t>COBRO COSTOS DE PAPELERIA SEGUN TRANSFERENCIA DEL EXTERIOR POR ORDEN DE CONSULADO DE BOLIVIA EN MURCIA REF.: GESTORIA CONSULAR OCTUBRE/2017 LIB. 00010011102 MIN.RELACIONES EXTERIORES - GESTORIA CONSULAR LEY Nº 3108</t>
  </si>
  <si>
    <t>VENTA DE DIVISAS CON TRANSFERENCIA DE FONDOS A SOLICITUD DE ADMINISTRACION DE SERVICIOS PORTUARIOS BOLIVIA SEGUN SOLICITUD 3396 REF: H.R. 1425-2313-2482 - PAGO DE FACTURAS AL TPA POR SERVICIO DE REFRIGERACION DE CONTENEDORES, EXPORTACIONES JULIO Y AGOSTO / 2017 SEGUN COMUNICACION INTERNA ASP-B/DOP/U LIB. 00594012001 ASP-B FONDO DE OPERACIONES</t>
  </si>
  <si>
    <t>VENTA DE DIVISAS CON TRANSFERENCIA DE FONDOS A SOLICITUD DE MINISTERIO DE RELACIONES EXTERIORES SEGUN SOLICITUD 3504 REF: REMISION DE RECURSOSO PARA EL PAGO DE REPATRIACION A FAVOR DEL CONSULADO EN LIMA - PERU, S/G GM-DGAJ-UGJ-NI-1361/2017 LIB. 00010011102 MIN.RELACIONES EXTERIORES - GESTORIA CONSULAR LEY Nº 3108</t>
  </si>
  <si>
    <t>VENTA DE DIVISAS CON TRANSFERENCIA DE FONDOS A SOLICITUD DE YACIMIENTOS PETROLIFEROS FISCALES BOLIVIANOS SEGUN SOLICITUD 3499 REF: PAGO A GEOSERVE S.A.C. FACTURA OFSHORE 0004-127 MES DE SEPTIEMBRE 2017, POR EL SERVICIO DE APOYO TECNICO ADQUISICION INTEGRAL MAGNETOTELURICA SUBANDINO NORTE, CONTRAT LIB. 00513022001 YPFB - "OPERACIONES"</t>
  </si>
  <si>
    <t>VENTA DE DIVISAS CON TRANSFERENCIA DE FONDOS A SOLICITUD DE YACIMIENTOS PETROLIFEROS FISCALES BOLIVIANOS SEGUN SOLICITUD 3500 REF: PAGO A GEOSERVE S.A.C. FACTURA OFSHORE 0004-128 MES DE SEPTIEMBRE 2017, POR EL SERVICIO DE APOYO TECNICO ADQUISICION INTEGRAL MAGNETOTELURICA SUBANDINO SUR, CONTRATO U LIB. 00513022001 YPFB - "OPERACIONES"</t>
  </si>
  <si>
    <t>VENTA DE DIVISAS CON TRANSFERENCIA DE FONDOS A SOLICITUD DE YACIMIENTOS PETROLIFEROS FISCALES BOLIVIANOS SEGUN SOLICITUD 3501 REF: PAGO A SOLAR TURBINES POR SERVICIO DE ASESORAMIENTO Y ASISTENCIA TECNICA DE UN TECNICO ESPECIALISTA EN TURBINAS SOLAR MARS90 SEGUN HR YPFB SCZ PRS VPNO 17993 2017 ORDEN LIB. 00513062001 YPFB-OPERACIONES PLANTA DE SEPARACION DE LIQUIDOS RIO GRANDE</t>
  </si>
  <si>
    <t>VENTA DE DIVISAS CON TRANSFERENCIA DE FONDOS A SOLICITUD DE MINISTERIO DE RELACIONES EXTERIORES SEGUN SOLICITUD 3502 REF: REMISION DE RECURSOS PARA EL PAGO A LA EMPRESA ROYAL FBO SERVICE, PARA EL PAGO DE COMBUSTIBLE Y OTROS,S/G NROS DE FACTURA 001-004-004398 Y BSL 070017052797/17 LIB. 00099021001 TGN-RECURSOS ORDINARIOS (3987)</t>
  </si>
  <si>
    <t>VENTA DE DIVISAS CON TRANSFERENCIA DE FONDOS A SOLICITUD DE MINISTERIO DE RELACIONES EXTERIORES SEGUN SOLICITUD 3503 REF: REMISION DE RECURSOS PARA EL PAGO DE GASTOS FUNERARIOS Y DE REPATRIACION, A FAVOR DE LOS CONSULADOE EN MURCIA Y MILAN, S/G GM-DGAA-UFI-PRP-NI-147/2017 LIB. 00010011102 MIN.RELACIONES EXTERIORES - GESTORIA CONSULAR LEY Nº 3108</t>
  </si>
  <si>
    <t>COBRO COSTOS DE PAPELERIA SEGUN TRANSFERENCIA DEL EXTERIOR POR ORDEN DE CORPORACION PETROLERA S.A. REEF.: OPE 0/363022 LIB. 00513062001 YPFB-OPERACIONES PLANTA DE SEPARACION DE LIQUIDOS RIO GRANDE</t>
  </si>
  <si>
    <t>COBRO COSTOS DE PAPELERIA SEGUN TRANSFERENCIA DEL EXTERIOR POR ORDEN DE MINISTRY OF FOREIGN AFFAIRS OF DENMARK LIB. 00047228001 EMPODERAR DETI</t>
  </si>
  <si>
    <t>COBRO COSTOS DE PAPELERIA POR REGULARIZACION DE TRANSFERENCIA DEL EXTERIOR POR ORDEN DE CONSULADO DE BOLIVIA ROSARIO-ARGENTINA REF:GESTORIA CONSULAR ABRIL A OCTUBRE DE 2017 LIB. 00010011102 MIN.RELACIONES EXTERIORES - GESTORIA CONSULAR LEY Nº 3108</t>
  </si>
  <si>
    <t>De: 00099024113 Transferencia en cumplimiento al DS N0913 de 15/06/2011 y el Convenio Intergubernativo de Financiamiento UPRE-CIF-IG/304/2016, suscrito entre la UPRE y el GAM de Vacas proyecto Const. Aulas Talleres P/ U.E. Toribio Claure, correspondiente al pago de la planilla N 6 de cierre, segun l</t>
  </si>
  <si>
    <t>De: 00099024113 Transferencia en cumplimiento al DS N0913 de 15/06/2011 y el Convenio Intergubernativo de Financiamiento UPRE-CIF-IG 031/2017, suscrito entre la UPRE y el GAM de Vinto proyecto Construccion Unidad Educativa Evo Morales Ayma, correspondiente al pago de la planilla N 4, segun la UPRE.</t>
  </si>
  <si>
    <t>De: 00099024113 Transferencia en cumplimiento al DS N0913 de 15/06/2011 y el Convenio Intergubernativo de Financiamiento UPRE-CIF-IG 066/2017, suscrito entre la UPRE y el GAM de Entre Rios proyecto Construccion Tinglado U.E. Saican, correspondiente al pago de la planilla N 2, segun la UPRE.</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</si>
  <si>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3 de</t>
  </si>
  <si>
    <t>De: 00099024113 Transferencia en cumplimiento al DS N0913 de 15/06/2011 y el Convenio Intergubernativo de Financiamiento UPRE-CIF-IG/105/2015, suscrito entre la UPRE y el GAM de Tacobamba proyecto Construccion Internado Unidad Educativa Chalviri, correspondiente al pago de la planilla N 3 de cierre,</t>
  </si>
  <si>
    <t>De: 00099024113 Transferencia en cumplimiento al DS N0913 de 15/06/2011 y el Convenio Intergubernativo de Financiamiento UPRE-CIF-IG/543/2016, suscrito entre la UPRE y el GAM de Arampampa proyecto Const. Aulas Multigrado U.E. Cahuaca, correspondiente al pago de la planilla N 1 de cierre, segun la UP</t>
  </si>
  <si>
    <t>De: 00099024113 Transferencia en cumplimiento al DS N0913 de 15/06/2011 y el Convenio Intergubernativo de Financiamiento UPRE-CIF-IG/422/2016, suscrito entre la UPRE y el GAM de Potosi proyecto Construccion Bloque Aulas, Comedor y Tinglado U.E. 1ro. de Mayo de San Idelfonso D-16, correspondiente al</t>
  </si>
  <si>
    <t>De: 00099024113 Transferencia en cumplimiento al DS N0913 de 15/06/2011 y el Convenio Intergubernativo de Financiamiento UPRE-CIF-IG 491/2016, suscrito entre la UPRE y el GAM de Cliza proyecto Construccion Unidad Educativa Mcal. Sucre, correspondiente al pago de la planilla N 5, segun la UPRE.</t>
  </si>
  <si>
    <t>De: 00099024113 Transferencia en cumplimiento al DS N0913 de 15/06/2011 y el Convenio Intergubernativo de Financiamiento UPRE-CIF-IG 186/2017, suscrito entre la UPRE y el GAM de Bella Flor proyecto Const. Tinglado Polifuncional U.E. Evo Morales Ayma Comunidad Puerto Evo, correspondiente al pago de l</t>
  </si>
  <si>
    <t>De: 00099024113 Transferencia en cumplimiento al DS N0913 de 15/06/2011 y el Convenio Intergubernativo de Financiamiento UPRE-CIF-IG/136/2016, suscrito entre la UPRE y el GAM de Challapata proyecto Construccion Graderias Estadio Hugo Palenque - Challapata, correspondiente al pago de la planilla N 2,</t>
  </si>
  <si>
    <t>De: 00099024113 Transferencia en cumplimiento al DS N0913 de 15/06/2011 y el Convenio Intergubernativo de Financiamiento UPRE-CIF-IG/565/2016, suscrito entre la UPRE y el GAD del Beni proyecto Construccion Centro de Salud Bermeo Comunidad Bermeo, correspondiente al pago de la planilla N 4, segun la</t>
  </si>
  <si>
    <t>De: 00099024113 Transferencia en cumplimiento al DS N0913 de 15/06/2011 y el Convenio Intergubernativo de Financiamiento UPRE-CIF-IG 063/2017, suscrito entre la UPRE y el GAM de Yunchara proyecto Construccion Unidad Educativa 27 de Mayo Municipio de Yunchara, correspondiente al pago de la planilla</t>
  </si>
  <si>
    <t>De: 00099024113 Transferencia en cumplimiento al DS N0913 de 15/06/2011 y el Convenio Intergubernativo de Financiamiento UPRE-CIF-IG 065/2017, suscrito entre la UPRE y el GAM de Entre Rios proyecto Construccion Tinglado U.E. Loma Alta, correspondiente al pago de la planilla N 3, segun la UPRE.</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</si>
  <si>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5, segun la UPRE</t>
  </si>
  <si>
    <t>De: 00099024113 Transferencia en cumplimiento al DS N0913 de 15/06/2011 y el Convenio Intergubernativo de Financiamiento UPRE-CIF-IG/063/2015, suscrito entre la UPRE y el GAM de Tahua proyecto Construccion Bloque de Aulas U.E. John Fitzgerald Kennedy - Tahua, correspondiente al pago de la planilla N</t>
  </si>
  <si>
    <t>De: 00099024113 Transferencia en cumplimiento al DS N0913 de 15/06/2011 y el Convenio Intergubernativo de Financiamiento UPRE-CIF-IG/322/2015, suscrito entre la UPRE y el GAM de Potosi proyecto Construccion Graderias, Tinglado, Cancha Polifuncional y Banos J.V. Paraiso Distrito 12, correspondiente a</t>
  </si>
  <si>
    <t>TRANSFERENCIA DEL EXTERIOR SEGUN SWIFT 16031 DE FECHA 07/11/2017 ORDENANTE: BOLIVIAN CONSULATE-LONDON (GB) LIB. 00010011102 MIN.RELACIONES EXTERIORES - GESTORIA CONSULAR LEY Nº 3108</t>
  </si>
  <si>
    <t>TRANSFERENCIA DEL EXTERIOR SEGUN SWIFT NO.16029 DE FECHA 07/11/2017 ORDENANTE: CONSULADO GENERAL DE BOLIVIA EN MILAN REF:GESTORIA CONSULAR OCT 17 LIB. 00010011102 MIN.RELACIONES EXTERIORES - GESTORIA CONSULAR LEY Nº 3108</t>
  </si>
  <si>
    <t>TRANSFERENCIA DEL EXTERIOR SEGUN SWIFT 16062 DE FECHA 07/11/2017 ORDENANTE: CONSULADO GENERAL DE ESTADO PLURINACIONAL DE BOLIVIA-DORAL,FL LIB. 00010011102 MIN.RELACIONES EXTERIORES - GESTORIA CONSULAR LEY Nº 3108</t>
  </si>
  <si>
    <t>De: 00099024113 Transferencia en cumplimiento al DS N0913 de 15/06/2011 y el Convenio Intergubernativo de Financiamiento UPRE-CIF-IG/573/2016, suscrito entre la UPRE y el GAM de Uyuni proyecto Construccion U.E. German Busch Comunidad Rio Mulato, correspondiente al pago de la planilla N 2, segun la U</t>
  </si>
  <si>
    <t>De: 00099024113 Transferencia en cumplimiento al DS N0913 de 15/06/2011 y el Convenio Intergubernativo de Financiamiento UPRE-CIF-IG/038/2015, suscrito entre la UPRE y el GAM de Santos Mercado proyecto Const. Vivienda para Maestros U.E. 19 de Octubre, correspondiente a la devolucion por retencion de</t>
  </si>
  <si>
    <t>POR TRANSFERENCIA DE FONDOS||SG CITE: ABC/GNA/SAF/ATE/2017-0597 DE LA A.B.C. REC. EN LA FECHA REF: CARTA ORDEN N 1 UE LAIF CARRETERA F-21 TRAMO UYUNI - TUPIZA - AP COSTOS LAIF CERT. AV. OBRA 35-36 AGO-SEP/17, TR I UYUNI, CERT. 36-37 AGO-SEP/17, TR II - TUPIZA DE LA LIBRETA N° 00291012002 ABC-RECURSOS PROPIOS, COSTO ÚTILES DE ESCRITORIO</t>
  </si>
  <si>
    <t>COBRO COSTOS DE PAPELERIA SEGUN TRANSFERENCIA DEL EXTERIOR POR ORDEN DE BOLIVIAN CONSULATE-LONDON (GB) LIB. 00010011102 MIN.RELACIONES EXTERIORES - GESTORIA CONSULAR LEY Nº 3108</t>
  </si>
  <si>
    <t>COBRO COSTOS DE PAPELERIA SEGUN TRANSFERENCIA DEL EXTERIOR POR ORDEN DE CONSULADO GENERAL DE BOLIVIA EN MILAN REF:GESTORIA CONSULAR OCT 17 LIB. 00010011102 MIN.RELACIONES EXTERIORES - GESTORIA CONSULAR LEY Nº 3108</t>
  </si>
  <si>
    <t>VENTA DE DIVISAS CON TRANSFERENCIA DE FONDOS A SOLICITUD DE VICEPRESIDENCIA DEL ESTADO SEGUN SOLICITUD 3508 REF: PAGO A ROYAL FBO SERVICE, POR EL SERVICIO DE PROVISION DE COMBUSTIBLE Y SERVICIO DE TRIP SUPPORT Y HANDLING, POR EL VIAJE OFICIAL DEL SR VICEPRESIDENTE REALIZADO A LA CIUDAD DE LIMA PERU LIB. 00099021001 TGN-RECURSOS ORDINARIOS (3987)</t>
  </si>
  <si>
    <t>VENTA DE DIVISAS CON TRANSFERENCIA DE FONDOS A SOLICITUD DE MINISTERIO DE PLANIFICACION DEL DESARROLLO SEGUN SOLICITUD 3506 REF: REF. TF 16494-BO, UNUTILIZED DESIGNATED ACCOUNT - ATTN: R.PANTOJA/L.WERNER. DEVOLUCION DEL SALDO NO UTILIZADO, DE LA DONACION TF 16494 PROYECTO DE FORTALECIMIENTO DE LAS C LIB. 00099021001 TGN-RECURSOS ORDINARIOS (3987)</t>
  </si>
  <si>
    <t>VENTA DE DIVISAS CON TRANSFERENCIA DE FONDOS A SOLICITUD DE VICEPRESIDENCIA DEL ESTADO SEGUN SOLICITUD 3510 REF: PAGO A ROYAL FBO SERVICE S.A., POR EL SERVICIO DE PROVISION DE COMBUSTIBLE Y TRIP SUPPORT Y HANDLING EN EL VIAJE OFICIAL REALIZADO POR EL SR. VICEPRESIDENTE DEL ESTADO A LA CIUDAD DE LIMA LIB. 00099021001 TGN-RECURSOS ORDINARIOS (3987)</t>
  </si>
  <si>
    <t>TRANSFERENCIA DE FONDOS AL EXTERIOR A SOLICITUD DE MINISTERIO DE DEFENSA SEGUN SOLICITUD 3509 REF: TRANSFERENCIA VIA BCB A LA EMPRESA TEX-AIR PARTS INTERNATIONAL LTD., POR LA ADQUISICION DE REPUESTOS, MATERIAL ELECTRICO PRODUCTOS METALICOS, LUBRICANTES Y OTROS MATERIALES Y SUMINISTROS CON DESTINO A LIB. 00099021001 TGN-RECURSOS ORDINARIOS (3987)</t>
  </si>
  <si>
    <t>COBRO COSTOS DE PAPELERIA SEGUN TRANSFERENCIA DEL EXTERIOR POR ORDEN DE CONSULADO GENERAL DE ESTADO PLURINACIONAL DE BOLIVIA-DORAL,FL LIB. 00010011102 MIN.RELACIONES EXTERIORES - GESTORIA CONSULAR LEY Nº 3108</t>
  </si>
  <si>
    <t>COBRO COSTOS DE PAPELERIA SEGUN TRANSFERENCIA DEL EXTERIOR POR ORDEN DE AMBAR ENERGIA LTDA LIB. 00513012007 YPFB - RECURSOS NACIONALIZACIÓN</t>
  </si>
  <si>
    <t>COBRO COSTOS DE PAPELERIA SEGUN TRANSFERENCIA DEL EXTERIOR POR ORDEN DE AMBAR ENERGIA LTDA. LIB. 00513012007 YPFB - RECURSOS NACIONALIZACIÓN</t>
  </si>
  <si>
    <t>De: 00099024113 Transferencia en cumplimiento al DS N0913 de 15/06/2011 y el Convenio Intergubernativo de Financiamiento UPRE-CIF-IG 069/2017, suscrito entre la UPRE y el GAM de Uriondo proyecto Construccion Tinglado U.E. Virgen del Rosario Calamuchita, correspondiente al pago de la planilla N 3, se</t>
  </si>
  <si>
    <t>De: 00099024113 Transferencia en cumplimiento al DS N0913 de 15/06/2011 y el Convenio Intergubernativo de Financiamiento UPRE-CIF-IG 459/2015, suscrito entre la UPRE y el GAM de Reyes proyecto Construccion Hospital de II Nivel H.S.J.D.D. Municipio de Reyes Fase II Zona Fatima, correspondiente al pag</t>
  </si>
  <si>
    <t>De: 00099024113 Transferencia en cumplimiento al DS N0913 de 15/06/2011 y el Convenio Intergubernativo de Financiamiento UPRE-CIF-IG 408/2016, suscrito entre la UPRE y el GAM de Sacaba proyecto Construccion Coliseo Municipal Distrito 2, correspondiente al pago de la planilla N 3, segun la UPRE.</t>
  </si>
  <si>
    <t>De: 00099024113 Transferencia en cumplimiento al DS N0913 de 15/06/2011 y el Convenio Intergubernativo de Financiamiento UPRE-CIF-IG 567/2016, suscrito entre la UPRE y el GAM de El Puente proyecto Construccion Unidad Educativa 12 de Abril Septapas Fase III, correspondiente al pago de la planilla N</t>
  </si>
  <si>
    <t>De: 00099024113 Transferencia en cumplimiento al DS N0913 de 15/06/2011 y el Convenio Intergubernativo de Financiamiento UPRE-CIF-IG 085/2017, suscrito entre la UPRE y el GAM de Tarija proyecto Construccion Unidad Educ. Br. San Antonio de la Ciudad de Tarija, correspondiente al pago de la planilla N</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</si>
  <si>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</si>
  <si>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De: 00099024113 Transferencia en cumplimiento al DS N0913 de 15/06/2011 y el Convenio Interinstitucional de Financiamiento UPRE-CIF-137/2015, suscrito entre la UPRE y el GAM de Potosi proyecto Construccion Coliseo Liceo Sucre, correspondiente al pago de la planilla N 6, segun la UPRE.</t>
  </si>
  <si>
    <t>De: 00099024113 Transferencia en cumplimiento al DS N0913 de 15/06/2011 y el Convenio Intergubernativo de Financiamiento UPRE-CIF-IG 155/2017, suscrito entre la UPRE y el GAM de Santos Mercado proyecto Const. Vivienda para Medico C.C. Reserva, correspondiente al pago de la planilla N 2, segun la UP</t>
  </si>
  <si>
    <t>De: 00099024113 Transferencia en cumplimiento al DS N0913 de 15/06/2011 y el Convenio Intergubernativo de Financiamiento UPRE-CIF-IG/421/2016, suscrito entre la UPRE y el GAM de Potosi proyecto Construccion Mercado Villa Banzer D-10, correspondiente al pago de la planilla N 2, segun la UPRE.</t>
  </si>
  <si>
    <t>De: 00099024113 Transferencia en cumplimiento al DS N0913 de 15/06/2011 y el Convenio Intergubernativo de Financiamiento UPRE-CIF-IG/571/2016, suscrito entre la UPRE y el GAD de Potosi proyecto Construccion Mercado Campesino Cantumarca, correspondiente al pago de la planilla N 1, segun la UPRE.</t>
  </si>
  <si>
    <t>De: 00099024113 Transferencia en cumplimiento al DS N0913 de 15/06/2011 y el Convenio Intergubernativo de Financiamiento UPRE-CIF-IG/476/2016, suscrito entre la UPRE y el GAM de San Pablo de Lipez proyecto Construccion Unidad Educativa Nueva Esperanza de Polulos Comunidad de Polulos, correspondiente</t>
  </si>
  <si>
    <t>De: 00099024113 Transferencia en cumplimiento al DS N0913 de 15/06/2011 y el Convenio Intergubernativo de Financiamiento UPRE-CIF-IG 536/2016, suscrito entre la UPRE y el GAM de Entre Rios proyecto Construccion Puente Vehicular Chiquiaca Centro, correspondiente al pago de la planilla N 5, segun la U</t>
  </si>
  <si>
    <t>De: 00099024113 Transferencia en cumplimiento al DS N0913 de 15/06/2011 y el Convenio Intergubernativo de Financiamiento UPRE-CIF-IG/461/2016, suscrito entre la UPRE y el GAM de San Antonio de Esmoruco proyecto Construccion Unidad Educativa Prof. Florencio Mamani Toconas, correspondiente al pago de</t>
  </si>
  <si>
    <t>REGULARIZACION DE TRANSFERENCIA DEL EXTERIOR SEGUN SWIFT 16061 DE FECHA 08/11/2017 ORDENANTE: CONSULADO DE BOLIVIA MONTEVIDEO UY REF.: GESTORIA CONSULAR OCT 2017 LIB. 00010011102 MIN.RELACIONES EXTERIORES - GESTORIA CONSULAR LEY Nº 3108</t>
  </si>
  <si>
    <t>TRANSFERENCIA DEL EXTERIOR SEGUN SWIFT NO.16086 DE FECHA 08/11/2017 ORDENANTE: CONSULADO DE BOLIVIA EN SEVILLA RE.: RECAUDACION GESTORIA CONSULAR OCTUBRE 2017 LIB. 00010011102 MIN.RELACIONES EXTERIORES - GESTORIA CONSULAR LEY Nº 3108</t>
  </si>
  <si>
    <t>TRANSFERENCIA DEL EXTERIOR SEGUN SWIFT 16119 DE FECHA 08/11/2017 ORDENANTE: CONSULADO DE BOLIVIA EN MADRID, ES LIB. 00010011102 MIN.RELACIONES EXTERIORES - GESTORIA CONSULAR LEY Nº 3108</t>
  </si>
  <si>
    <t>REGULARIZACION DE TRANSFERENCIA DEL EXTERIOR SEGUN SWIFT NO.16030 DE FECHA 08/11/2017 ORDENANTE: BOTSCHAFT DES PLURINATIONALEN BERLIN-ALEMANIA REF:GESTORIA CONSULAR OCTUBRE 2017 LIB. 00010011102 MIN.RELACIONES EXTERIORES - GESTORIA CONSULAR LEY Nº 3108</t>
  </si>
  <si>
    <t>REGULARIZACION DE TRANSFERENCIA DEL EXTERIOR SEGUN SWIFT NO.16070 DE FECHA 08/11/2017 ORDENANTE: CONS DEL ESTADO PLURINAC DE BOLIVIA-CORDOBA ARGENTINA REF:GESTORIA CONSULAR SEPTIEMBRE Y OCTUBRE 2017 LIB. 00010011102 MIN.RELACIONES EXTERIORES - GESTORIA CONSULAR LEY Nº 3108</t>
  </si>
  <si>
    <t>TRANSFERENCIA DEL EXTERIOR SEGUN SWIFT 16120 DE FECHA 08/11/2017 ORDENANTE: EMBAJADA DE BOLIVIA EN BRUSELAS-SECCION CONSULAR LIB. 00010011102 MIN.RELACIONES EXTERIORES - GESTORIA CONSULAR LEY Nº 3108</t>
  </si>
  <si>
    <t>TRANSFERENCIA DEL EXTERIOR SEGUN SWIFT 16124 DE FECHA 08/11/2017 ORDENANTE: CONSULADO GENERAL DE BOLIVIA EN SAO PAULO BR. LIB. 00010011102 MIN.RELACIONES EXTERIORES - GESTORIA CONSULAR LEY Nº 3108</t>
  </si>
  <si>
    <t>A:00099021001 Pago de capital e interes corriente a favor del TGN, adeudado por el GAD Santa Cruz, correspondientes a los Convenios Subsidiarios CAF 2324 de los Proyectos de Electrificacion: Cordillera PID I, San Antonio del Lomerio Fase III y Velasco PID 4.</t>
  </si>
  <si>
    <t>||TRANSFERENCIA DE FONDOS S/G. FORMULARIO, CITE' BUN0697/2017 DE LA FECHA (HRE-TSO-5519). EN RAZON A QUE TODO PAGO SE DEBERA PROCESAR A TRAVES DEL SISTEMA DE GESTION PUBLICA. A SOLICITUD DE LA ABT; LIBRETA 00312014201 ABT OTROS RECURSOS ESPECIFICOS; BUN.</t>
  </si>
  <si>
    <t>De: 00099024113 Transferencia en cumplimiento al DS N0913 de 15/06/2011 y el Convenio Intergubernativo de Financiamiento UPRE-CIF-IG 508/2016, suscrito entre la UPRE y el GAM de Villa Tunari proyecto Construccion Tinglado, Graderias y Cancha Multiple U.E. Litoral A, correspondiente al pago de la pla</t>
  </si>
  <si>
    <t>||VENTA DE DIVISAS SEGUN NOTA SEDEM/GG/EV/2017-0187 Y ASIG. DE DIVISAS EFECTUADA POR MEFP ADJ. REF.: EMISION LC I-2017-049 COM. EMISION LC 0,15% S/USD 447,167.- POR 360 DIAS, REEMB. GTOS DE COMUNICACION BS220.- Y EMISION CBTE. CONTABLE BS50.- CGO. LIB. N°00132079201 SEDEM-PLANTA ENVASES DE VIDRIO CHUQUISACA MUNICIPIO ZUDAÑEZ RE.: I-2017-049</t>
  </si>
  <si>
    <t>||TRANSFERENCIA DE FONDOS SEGÚN CITE: MEFP/VTCP/DGCP/UODP-854/2017 DEL MEFP RECIBIDA EN LA FECHA REF: PAGO VENCIMIENTOS CLAVE PIZARRA TGNBCBU207 (TRAM-TSO-5513) EQUIVALENTE A UFV 28.410,98 T/C. UFV 2,22774 DE LA LIBRETA N° 00990201001TGN RECURSOS ORDINARIOS - MONEDA NACIONAL</t>
  </si>
  <si>
    <t>COBRO DE||ÚTILES DE ESCRITORIO POR LA ELABORACIÓN DEL COMPROBANTE CONTABLE N° 0903408 DE LA FECHA DE LA LIBRETA N° 00990201001 TGN RECURSOS ORDINARIOS - MONEDA NACIONAL, COSTO ÚTILES DE ESCRITORIO</t>
  </si>
  <si>
    <t>||REGISTRO COBRO COMISION AVISO STANDBY BS220.- Y EMISION CBTE CONTABLE BS50.- REF.: 01/03026/6071561 (BCB.: SB-R-2017-042) EN COMPLEMENTO A CBTE. S-0903421 ADJUNTO DE LA FECHA. CGO.LIB.N°00132019202 SEDEM-PLANTA ENV DE VIDRIO CHUQ MUN ZUDAÑEZ REF.:COM AVISO AVISO SB-R-2017-042</t>
  </si>
  <si>
    <t>||TRANSFERENCIA DE FONDOS S/G. MENSAJE SWIFT NRO.16127 DE LA FECHA (SECTOR PUBLICO). DEBITO DE LA LIBRETA 00117012001 DGAC, REPOSICION UTILES DE ESCRITORIO.</t>
  </si>
  <si>
    <t>COBRO COSTOS DE PAPELERIA POR REGULARIZACION DE TRANSFERENCIA DEL EXTERIOR POR ORDEN DE CONSULADO DE BOLIVIA MONTEVIDEO UY REF.: GESTORIA CONSULAR OCT 2017 LIB. 00010011102 MIN.RELACIONES EXTERIORES - GESTORIA CONSULAR LEY Nº 3108</t>
  </si>
  <si>
    <t>PAGO A FONPLATA PRÉSTAMO BOL 21/2014 VCTO. 08-nov-2017 POR CUENTA DE TGN , NTI. 010008 VALOR 08-nov-2017 CAPITAL USD 717.269,69 INTERESES USD 237.297,65 COMISIONES USD 42.779,02 CTA. 3987 CUENTA UNICA DEL TESORO-3987 LIB. 00099021001 REF.: COMISIONES BANCARIAS</t>
  </si>
  <si>
    <t>COBRO COSTOS DE PAPELERIA SEGUN TRANSFERENCIA DEL EXTERIOR POR ORDEN DE CONSULADO DE BOLIVIA EN SEVILLA RE.: RECAUDACION GESTORIA CONSULAR OCTUBRE 2017 LIB. 00010011102 MIN.RELACIONES EXTERIORES - GESTORIA CONSULAR LEY Nº 3108</t>
  </si>
  <si>
    <t>TRANSFERENCIA RECIBIDA DEL EXTERIOR SEGÚN MENSAJES SWIFT Nos. 16090-16082 (REM.EXT.) DE FECHA 08-11-2017 POR DESEMBOLSO DE CAF PRÉSTAMO CFA007860 CARRETERA CHACAPUCO RAVELO SOLICITUD DE DESEMBOLSO NRO. 42 LIBRETA N° 00291012002 ABC-RECURSOS PROPIOS REF.: UTILES DE ESCRITORIO</t>
  </si>
  <si>
    <t>VENTA DE DIVISAS A SOLICITUD DE YACIMIENTOS PETROLIFEROS FISCALES BOLIVIANOS SEGUN SOLICITUD 3536 REF: PAGO A PLUSPETROL BOLIVIA POR RETRIBUCIONES AL TITULARPOR RETRIBUCIONES AL TITULAR MERCADO INTERNO CORRESPONDIENTE AL MES DE JULIO DE 2017 LIB. 00513012007 YPFB - RECURSOS NACIONALIZACIÓN</t>
  </si>
  <si>
    <t>VENTA DE DIVISAS A SOLICITUD DE YACIMIENTOS PETROLIFEROS FISCALES BOLIVIANOS SEGUN SOLICITUD 3524 REF: PAGO A SHELL BOLIVIA CORPORATION POR RETRIBUCIONES AL TITULAR MERCADO INTERNO CORRESPONDIENTE AL MES DE JULIO DE 2017 LIB. 00513012007 YPFB - RECURSOS NACIONALIZACIÓN</t>
  </si>
  <si>
    <t>VENTA DE DIVISAS A SOLICITUD DE YACIMIENTOS PETROLIFEROS FISCALES BOLIVIANOS SEGUN SOLICITUD 3537 REF: PAGO A PLUSPETROL BOLIVIA POR RETRIBUCIONES AL TITULAR MERCADO INTERNO CORRESPONDIENTE AL MES DE JULIO DE 2017 LIB. 00513012007 YPFB - RECURSOS NACIONALIZACIÓN</t>
  </si>
  <si>
    <t>COBRO COSTOS DE PAPELERIA SEGUN TRANSFERENCIA DEL EXTERIOR POR ORDEN DE HERCO COMBUSTIBLES SA REF.: CONTRATO CONDENSADO DE GAS N 27 LIB. 00513062001 YPFB-OPERACIONES PLANTA DE SEPARACION DE LIQUIDOS RIO GRANDE</t>
  </si>
  <si>
    <t>VENTA DE DIVISAS CON TRANSFERENCIA DE FONDOS A SOLICITUD DE EMPRESA PUBLICA QUIPUS SEGUN SOLICITUD 3544 REF: SEXTO PAGO A LA EMPRESA TATWAH S.A. POR USD 6.856.- Y DEVOLUCION DE RETENCION GTIA. CUMPL. CONTRATO DE USD 153.888.- AL T/C 6.96, POR LA ADQUISICION DE RFDI, CON DESCUENTO DE USD 76.921.92 P LIB. 00590012001 EMPRESA PÚBLICA QUIPUS - RECURSOS ESPECÍFICOS</t>
  </si>
  <si>
    <t>COBRO COSTOS DE PAPELERIA SEGUN TRANSFERENCIA DEL EXTERIOR POR ORDEN DE COPAPE PROD DE PETROLEO LTDA. (BRAZIL SAO PAULO) REF.: INV 437/2017 LIB. 00513062001 YPFB-OPERACIONES PLANTA DE SEPARACION DE LIQUIDOS RIO GRANDE</t>
  </si>
  <si>
    <t>COBRO COSTOS DE PAPELERIA SEGUN TRANSFERENCIA DEL EXTERIOR POR ORDEN DE CONSULADO DE BOLIVIA EN MADRID, ES LIB. 00010011102 MIN.RELACIONES EXTERIORES - GESTORIA CONSULAR LEY Nº 3108</t>
  </si>
  <si>
    <t>COBRO COSTOS DE PAPELERIA POR REGULARIZACION DE TRANSFERENCIA DEL EXTERIOR POR ORDEN DE BOTSCHAFT DES PLURINATIONALEN BERLIN-ALEMANIA REF:GESTORIA CONSULAR OCTUBRE 2017 LIB. 00010011102 MIN.RELACIONES EXTERIORES - GESTORIA CONSULAR LEY Nº 3108</t>
  </si>
  <si>
    <t>COBRO COSTOS DE PAPELERIA POR REGULARIZACION DE TRANSFERENCIA DEL EXTERIOR POR ORDEN DE CONS DEL ESTADO PLURINAC DE BOLIVIA-CORDOBA ARGENTINA REF:GESTORIA CONSULAR SEPTIEMBRE Y OCTUBRE 2017 LIB. 00010011102 MIN.RELACIONES EXTERIORES - GESTORIA CONSULAR LEY Nº 3108</t>
  </si>
  <si>
    <t>COBRO COSTOS DE PAPELERIA SEGUN TRANSFERENCIA DEL EXTERIOR POR ORDEN DE EMBAJADA DE BOLIVIA EN BRUSELAS-SECCION CONSULAR LIB. 00010011102 MIN.RELACIONES EXTERIORES - GESTORIA CONSULAR LEY Nº 3108</t>
  </si>
  <si>
    <t>COBRO COSTOS DE PAPELERIA SEGUN TRANSFERENCIA DEL EXTERIOR POR ORDEN DE CONSULADO GENERAL DE BOLIVIA EN SAO PAULO BR. LIB. 00010011102 MIN.RELACIONES EXTERIORES - GESTORIA CONSULAR LEY Nº 3108</t>
  </si>
  <si>
    <t>TRANSFERENCIA RECIBIDA DEL EXTERIOR SEGÚN MENSAJES SWIFT Nos. 16125-16112 (REM.EXT.) DE FECHA 08-11-2017 POR DESEMBOLSO DE OPEP PRÉSTAMO 1653-P WA NO. 6 OFID LOAN 1653P FIRST LIBRETA N° 00291012002 ABC-RECURSOS PROPIOS REF.: UTILES DE ESCRITORIO</t>
  </si>
  <si>
    <t>TRANSFERENCIA DEL EXTERIOR SEGUN SWIFT NO.16172 DE FECHA 09/11/2017 ORDENANTE: CONSULAT GENERAL BOLIVIE (FRANCIA PARIS) REF.: GESTORIA CONSULAR RECAUDACIONES OCTUBRE 2017. LIB. 00010011102 MIN.RELACIONES EXTERIORES - GESTORIA CONSULAR LEY Nº 3108</t>
  </si>
  <si>
    <t>REGULARIZACION DE TRANSFERENCIA DEL EXTERIOR SEGUN SWIFT 16135 DE FECHA 09/11/2017 ORDENANTE: CONSULADO DE BOLIVIA EN SALTA ARGENTINA REF.: RECAUDACIONES CONSULARES OCTUBRE /17 LIB. 00010011102 MIN.RELACIONES EXTERIORES - GESTORIA CONSULAR LEY Nº 3108</t>
  </si>
  <si>
    <t>A:00373024101 Transferencia de recursos segun informe CITE: MEFP/VTCP/DGPOT/UPCFTGN/INF/N2330/2017. Ref: Transferencia de recursos para gastos de funcionamiento del FDI, Octubre 2017.</t>
  </si>
  <si>
    <t>A:00373024104 Transferencia de recursos segun informe CITE: MEFP/VTCP/DGPOT/UPCFTGN/INF/N2329/2017. Ref: Transferencia de recursos al FDI para su posterior acreditacion a las UNIBOL, correspondiente al mes de Octubre de 2017.</t>
  </si>
  <si>
    <t>NUMERO DE LIBRETA CUT: 00099021001 OPERACIÓN E18 TRANSFERENCIA DEL SISTEMA FINANCIERO POR CUENTA DE TERCEROS A LA CUT TRANSFERENCIA DE FONDOS POR PAGOS INDEBIDO RP OCTUBRE 2017</t>
  </si>
  <si>
    <t>NUMERO DE LIBRETA CUT: 00099021001 OPERACIÓN E18 TRANSFERENCIA DEL SISTEMA FINANCIERO POR CUENTA DE TERCEROS A LA CUT TRANSFERENCIA DE FONDOS POR PAGOS ADELANTADOS PRA RP OCTUBRE 2017</t>
  </si>
  <si>
    <t>||TRANSFERENCIA A LA CUENTA UNICA DEL TESORO IMPORTE RETENIDO A WALTER ABRAHAM PEREZ ALANDIA POR REMUNERACION MAXIMA CORRESP. AL MES DE OCTUBRE/2017 - LIBRETA N° 00990201001, SEGUN COMUNICACION INTERNA BCB-DIR-CI-2017-164 DE 07/11/2017, DOC. ADJ. Y "ROC" N°1597/2017 TRANSFERENCIA POR REMUNERACION MAXIMA - WALTER PEREZ ALANDIA - OCTUBRE/2017 LIBRETA N° 00990201001</t>
  </si>
  <si>
    <t>||TRANSF. DE FONDOS DEL EXTERIOR SG SWIFT NOS.15781-15780 DE FECHA 01/11/2017 ORDENANTE INTERA GROUP LLC A FAVOR DE EMPRESA ESTATAL BOLIVIANA DE TURISMO SG SOL. EN NOTA BOLTUR/GAF/NE/NO.00446/2017 RECIBIDA EN LA FECHA. LIBRETA 00592012001 BOLTUR-BOLETAJE Y VENTA DE PAQUETES TURISTICOS</t>
  </si>
  <si>
    <t>||REGULARIZACION DE LA OPERACION NRO. G-0587265 DE F. 06/11/2017 SEGÚN ESTADO DE CUENTA DEL DPTO. DE OPERACIONES CAMBIARIAS, EN ATENCIÓN A NOTA DEL INIAF, CITE' MDRYT/INIAF/DAF/N°429/2017 DE F. 08/11/2017 RECIBIDA EN LA FECHA (HRE-TGL-16819). P/CTA. RURAL DEVELOPMENT ADMINISTRATION; LIBRETA 00222018012 INIAF - KOLFACI.</t>
  </si>
  <si>
    <t>De: 00041031107 Transferencia que realizamos a solicitud del Instituto Boliviano de Metrologia mediante notas CITE: IBMETRO DAF-CE-Nos. 1214 y 1375/2017 y en virtud a la nota interna CITE: MEFP/VPCF/DGCF/UCCF No 1155/2017</t>
  </si>
  <si>
    <t>||REGISTRO COBRO COMISION NOT. EMISION CARTA DE CREDITO STANDBY BS220.- Y EMISION DE CBTE. CTBLE. BS50.- REF.: 01/03026/6071557 (BCB: SB-R-2017-043) A/F DE ENVIBOL LIB. 00132019202 SEDEM - PLANTA ENV. DE VIDRIO CHUQ-MUN. ZUDANEZ REF.: COM. AVISO 01/03026/6071557</t>
  </si>
  <si>
    <t>||REGULARIZACION DE LA OPERACION NRO. G-0587265 DE F. 06/11/2017 SEGÚN ESTADO DE CUENTA DEL DPTO. DE OPERACIONES CAMBIARIAS, EN ATENCIÓN A NOTA DEL INIAF, CITE' MDRYT/INIAF/DAF/N°429/2017 DE F. 08/11/2017 RECIBIDA EN LA FECHA (HRE-TGL-16819). DEBITO DE LA LIBRETA 00222018012 COBRO UTILES DE ESCRITORIO.</t>
  </si>
  <si>
    <t>VENTA DE DIVISAS CON TRANSFERENCIA DE FONDOS A SOLICITUD DE DIRECCION ESTRATEGICA DE REIVINDICACION MARITIMA DIREMAR SEGUN SOLICITUD 3518 REF: PAGO AL CONSULTOR INTERNACIONAL MATHIAS FORTEAU POR EL SERVICIO DE ASESORAMIENTO EN MATERIA DE DERECHO INTERNACIONAL PUBLICO SOLICITADO POR EL AREA SUSTANTIV LIB. 00099021001 TGN-RECURSOS ORDINARIOS (3987) POR DIFERENCIAL CAMBIARIO</t>
  </si>
  <si>
    <t>VENTA DE DIVISAS CON TRANSFERENCIA DE FONDOS A SOLICITUD DE DIRECCION ESTRATEGICA DE REIVINDICACION MARITIMA DIREMAR SEGUN SOLICITUD 3518 REF: PAGO AL CONSULTOR INTERNACIONAL MATHIAS FORTEAU POR EL SERVICIO DE ASESORAMIENTO EN MATERIA DE DERECHO INTERNACIONAL PUBLICO SOLICITADO POR EL AREA SUSTANTIV LIB. 00099021001 TGN-RECURSOS ORDINARIOS (3987)</t>
  </si>
  <si>
    <t>COBRO COSTOS DE PAPELERIA SEGUN TRANSFERENCIA DEL EXTERIOR POR ORDEN DE CONSULAT GENERAL BOLIVIE (FRANCIA PARIS) REF.: GESTORIA CONSULAR RECAUDACIONES OCTUBRE 2017. LIB. 00010011102 MIN.RELACIONES EXTERIORES - GESTORIA CONSULAR LEY Nº 3108</t>
  </si>
  <si>
    <t>COBRO COSTOS DE PAPELERIA POR REGULARIZACION DE TRANSFERENCIA DEL EXTERIOR POR ORDEN DE CONSULADO DE BOLIVIA EN SALTA ARGENTINA REF.: RECAUDACIONES CONSULARES OCTUBRE /17 LIB. 00010011102 MIN.RELACIONES EXTERIORES - GESTORIA CONSULAR LEY Nº 3108</t>
  </si>
  <si>
    <t>COBRO COSTOS DE PAPELERIA POR REGULARIZACION DE TRANSFERENCIA DEL EXTERIOR POR ORDEN DE SOLGAS SA LIB. 00513012004 LBP-YPFB-UNICOMERCIAL (4030005415/1-2188907)</t>
  </si>
  <si>
    <t>COBRO COSTOS DE PAPELERIA SEGUN TRANSFERENCIA DEL EXTERIOR POR ORDEN DE CORPORACION PARAGUAYA DISTRIBUIDORA DE DERIVADOS DE PETROLEO S.A. LIB. 00513062001 YPFB-OPERACIONES PLANTA DE SEPARACION DE LIQUIDOS RIO GRANDE</t>
  </si>
  <si>
    <t>VENTA DE DIVISAS CON TRANSFERENCIA DE FONDOS A SOLICITUD DE YACIMIENTOS PETROLIFEROS FISCALES BOLIVIANOS SEGUN SOLICITUD 3551 REF: PAGO A OIL TEST INTERNACIONAL OTI POR SERVICIOS DE INSPECCION EN LA DESCARGA DE BUQUE DIESEL OIL TERMINAL ARICA CHILE CORRESPONDIENTES A MAYO Y JUNIO DE 2017 SEGUN DOCUM LIB. 00513012004 LBP-YPFB-UNICOMERCIAL (4030005415/1-2188907)</t>
  </si>
  <si>
    <t>VENTA DE DIVISAS CON TRANSFERENCIA DE FONDOS A SOLICITUD DE YACIMIENTOS PETROLIFEROS FISCALES BOLIVIANOS SEGUN SOLICITUD 3553 REF: PAGO A EMPRESA GEOSERVE S.A.C. POR EL SERVICIO DE APOYO TECNICO ADQUISICION INTEGRAL MAGNETOTELURICA SUBANDINO SUR, MES DE AGOSTO, SEGUN CONTRATO ULG-SCZ-010-2017. LIB. 00513022001 YPFB - "OPERACIONES"</t>
  </si>
  <si>
    <t>VENTA DE DIVISAS CON TRANSFERENCIA DE FONDOS A SOLICITUD DE YACIMIENTOS PETROLIFEROS FISCALES BOLIVIANOS SEGUN SOLICITUD 3552 REF: PAGO A EMPRESA SANDER GEOPHYSICS LIMITED POR SERVICIO DE CONSULTORIA PARA LA ADQUISICION INTEGRAL AEROGRAVIMETRICA ? AEROMAGNETOMETRICA EN LA SUBCUENCA ROBORE, SEGUN C LIB. 00513022001 YPFB - "OPERACIONES"</t>
  </si>
  <si>
    <t>VENTA DE DIVISAS CON TRANSFERENCIA DE FONDOS A SOLICITUD DE MINISTERIO DE SALUD SEGUN SOLICITUD 3547 REF: PAGO A LA OFICINA SANITARIA PANAMERICANA, POR LA COMPRA INSECTICIDA BENDIOCARD 80 PARA EL PROGRAMA CHAGAS, CITIBANK, 111 WALL STREET, NEW YORK, NY 10043, CUENTA 3615-9769 SWIFT CITIUS33 ABA 021 LIB. 00046024204 MS - 5% ENTES GESTORES PROGRAMAS PREVENC. Y PROYECTOS NALES.</t>
  </si>
  <si>
    <t>TRANSFERENCIA DE FONDOS AL EXTERIOR A SOLICITUD DE MINISTERIO DE SALUD SEGUN SOLICITUD 3548 REF: PAGO AL CONSORCIO PGI-ANTARES-CASA SOLO, FV16230030, FV17230075 Y FV15230092, POR LA ENTREGA DE LOS PRODUCTOS EXPEDIENTE TECNICO DEFINITIVO Y MODULO DE CAPACITACION ELEMENTOS PARA LA PUESTA EN MARCHA DE LIB. 00046057007 MS-$US-BID 2822/BL-BO MEJORAMIENTO ACCESOS A SERVICIOS</t>
  </si>
  <si>
    <t>TRANSFERENCIA DE FONDOS AL EXTERIOR A SOLICITUD DE MINISTERIO DE SALUD SEGUN SOLICITUD 3549 REF: PAGO AL CONSORCIO PGI-ANTARES CASA SOLO, FV15230092, POR LA ENTREGA DE LOS PRODUCTOS MODULO DE CAPACITACION EN GESTION CLINICA Y GESTION DE CALIDAD Y MODULO DE CAPACITACION EN GESTION DE LAS PERSONAS, LIB. 00046057007 MS-$US-BID 2822/BL-BO MEJORAMIENTO ACCESOS A SERVICIOS</t>
  </si>
  <si>
    <t>VENTA DE DIVISAS CON TRANSFERENCIA DE FONDOS A SOLICITUD DE YACIMIENTOS PETROLIFEROS FISCALES BOLIVIANOS SEGUN SOLICITUD 3554 REF: PAGO A LA EMPRESA GEOSERVE S.A.C. POR EL SERVICIO DE APOYO TECNICO ADQUISICION INTEGRAL MAGNETOTELURICA SUBANDINO NORTE, MES DE AGOSTO, CONTRATO ULG-SCZ-041-2017. LIB. 00513022001 YPFB - "OPERACIONES"</t>
  </si>
  <si>
    <t>VENTA DE DIVISAS CON TRANSFERENCIA DE FONDOS A SOLICITUD DE YACIMIENTOS PETROLIFEROS FISCALES BOLIVIANOS SEGUN SOLICITUD 3555 REF: PAGO A VITOL SA POR SUMINISTRO SUR DE DE INSUMOS Y ADITIVOS Y DIESEL OIL CORRESPONDIENTE AL MES DE NOVIEMBRE 2017 SEGUN DOCUEMNTACION ADJUNTA LIB. 00513012004 LBP-YPFB-UNICOMERCIAL (4030005415/1-2188907)</t>
  </si>
  <si>
    <t>COBRO COSTOS DE PAPELERIA SEGUN TRANSFERENCIA DEL EXTERIOR POR ORDEN DE GAS TOTAL S.A. LIB. 00513062001 YPFB-OPERACIONES PLANTA DE SEPARACION DE LIQUIDOS RIO GRANDE</t>
  </si>
  <si>
    <t>COBRO COSTOS DE PAPELERIA SEGUN TRANSFERENCIA DEL EXTERIOR POR ORDEN DE PERUANA DE COMBUSTIBLES S.A. LIB. 00513062001 YPFB-OPERACIONES PLANTA DE SEPARACION DE LIQUIDOS RIO GRANDE</t>
  </si>
  <si>
    <t>De: 00099024113 Transferencia en cumplimiento al DS N0913 de 15/06/2011 y el Convenio Intergubernativo de Financiamiento UPRE-CIF-IG/470/2016, suscrito entre la UPRE y el GAM Cobija, Proyecto Const. U.E. Tecnico Humanistico Alberto Ovando Candia - Barrio 27 de Junio, correspondiente al pago de la pl</t>
  </si>
  <si>
    <t>TRANSFERENCIA DEL EXTERIOR SEGUN SWIFT NO.16237 DE FECHA 10/11/2017 ORDENANTE: CONSULADO GENL DE BOLIVIA EN HOUSTON REF:GESTORIA OCT 2017 LIB. 00010011102 MIN.RELACIONES EXTERIORES - GESTORIA CONSULAR LEY Nº 3108</t>
  </si>
  <si>
    <t>TRANSFERENCIA DEL EXTERIOR SEGUN SWIFT NO.16236 DE FECHA 10/11/2017 ORDENANTE: CONSULADO DE BOLIVIA EN VALENCIA REF.: RECAUDACIONES GESTORIA CONSULAR LIB. 00010011102 MIN.RELACIONES EXTERIORES - GESTORIA CONSULAR LEY Nº 3108</t>
  </si>
  <si>
    <t>TRANSFERENCIA DEL EXTERIOR SEGUN SWIFT NO.16234 DE FECHA 10/11/2017 ORDENANTE: CONSULADO DE BOLIVIA EN IQUIQUE REF.: GESTORIA CONSULAR OCTUBRE 2017 LIB. 00010011102 MIN.RELACIONES EXTERIORES - GESTORIA CONSULAR LEY Nº 3108</t>
  </si>
  <si>
    <t>REGULARIZACION DE TRANSFERENCIA DEL EXTERIOR SEGUN SWIFT 16200 DE FECHA 10/11/2017 ORDENANTE: CONSULADO GENERAL DE BOLIVIA BUENOS AIRES - ARGENTINA LIB. 00010011102 MIN.RELACIONES EXTERIORES - GESTORIA CONSULAR LEY Nº 3108</t>
  </si>
  <si>
    <t>TRANSFERENCIA DEL EXTERIOR SEGUN SWIFT 16233 DE FECHA 10/11/2017 ORDENANTE: CONSULADO DEL ESTADO PLURINACIONAL DE BOLIVIA-COMODORO RIVADAVIA-ARGENTINA LIB. 00010011102 MIN.RELACIONES EXTERIORES - GESTORIA CONSULAR LEY Nº 3108</t>
  </si>
  <si>
    <t>TRANSFERENCIA DEL EXTERIOR SEGUN SWIFT 16235 DE FECHA 10/11/2017 ORDENANTE: CONSULADO DE BOLIVIA EN CALAMA-CL LIB. 00010011102 MIN.RELACIONES EXTERIORES - GESTORIA CONSULAR LEY Nº 3108</t>
  </si>
  <si>
    <t>TRANSFERENCIA DEL EXTERIOR SEGUN SWIFT NO.16243 DE FECHA 10/11/2017 ORDENANTE: MINISTRY OF FOREIGN AFFAIRS OF DENMARK REF: DONACIONES LIB. 00086018041 MMAYA-BS-FORT PROM MANEJO SOST RRNN Y EJER DERECHOS</t>
  </si>
  <si>
    <t>REGULARIZACION DE TRANSFERENCIA DEL EXTERIOR SEGUN SWIFT NO.16216 DE FECHA 10/11/2017 ORDENANTE: CONSULADO GENERAL DE BOLIVIA SANTIAGO -CHILE REF:GESTORIA CONSULAR MES DE OCTUBRE LIB. 00010011102 MIN.RELACIONES EXTERIORES - GESTORIA CONSULAR LEY Nº 3108</t>
  </si>
  <si>
    <t>TRANSFERENCIA DEL EXTERIOR SEGUN SWIFT NO.16264 DE FECHA 10/11/2017 ORDENANTE: CONSULATE GENERAL OF BOLIVIA (LOS ANGELES) REF.: GESTORIA CONSULAR LIB. 00010011102 MIN.RELACIONES EXTERIORES - GESTORIA CONSULAR LEY Nº 3108</t>
  </si>
  <si>
    <t>De: 00099024113 Transferencia en cumplimiento al DS N0913 de 15/06/2011 y el Convenio Intergubernativo de Financiamiento UPRE-CIF-IG 956/2017, suscrito entre la UPRE y el GAM de Chaqui proyecto Construccion de Aulas Unidad Educativa Jinchapulo (Jinchapulo), correspondiente al primer desembolso equiv</t>
  </si>
  <si>
    <t>De: 00099024113 Transferencia en cumplimiento al DS N0913 de 15/06/2011 y el Convenio Intergubernativo de Financiamiento UPRE-CIF-IG 920/2017, suscrito entre la UPRE y el GAM de Caiza D proyecto Const. U.E. Jose Alonso de Ibanez Nivel Secundario (Caiza D), correspondiente al primer desembolso equiv</t>
  </si>
  <si>
    <t>De: 00099024113 Transferencia en cumplimiento al DS N0913 de 15/06/2011 y el Convenio Intergubernativo de Financiamiento UPRE-CIF-IG 950/2017, suscrito entre la UPRE y el GAM de Ravelo proyecto Const. Unidad Educativa Antora Municipio Ravelo, correspondiente al primer desembolso equivalente al 20% d</t>
  </si>
  <si>
    <t>De: 00099024113 Transferencia en cumplimiento al DS N0913 de 15/06/2011 y el Convenio Intergubernativo de Financiamiento UPRE-CIF-IG 978/2017, suscrito entre la UPRE y el GAM de Mojinete proyecto Const. Unidad Educativa Mojinete Municipio Mojinete, correspondiente al primer desembolso equivalente al</t>
  </si>
  <si>
    <t>De: 00099024113 Transferencia en cumplimiento al DS N0913 de 15/06/2011 y el Convenio Intergubernativo de Financiamiento UPRE-CIF-IG 972/2017, suscrito entre la UPRE y el GAM Puna, Proyecto Construccion 2 Aulas, Tinglado y Polideportivo U.E. Montenegro, correspondiente al pago del 20% de anticipo de</t>
  </si>
  <si>
    <t>De: 00099024113 Transferencia en cumplimiento al DS N0913 de 15/06/2011 y el Convenio Intergubernativo de Financiamiento UPRE-CIF-IG 973/2017, suscrito entre la UPRE y el GAM Puna, Proyecto Construccion Tinglado y Graderias U.E. Litoral, correspondiente al pago del 20% de anticipo del monto financia</t>
  </si>
  <si>
    <t>De: 00099024113 Transferencia en cumplimiento al DS N0913 de 15/06/2011 y el Convenio Intergubernativo de Financiamiento UPRE-CIF-IG 974/2017, suscrito entre la UPRE y el GAM Puna, Proyecto Construccion Tinglado y Campo Deportivo U.E. Vilamani, correspondiente al pago del 20% de anticipo del monto f</t>
  </si>
  <si>
    <t>De: 00099024113 Transferencia en cumplimiento al DS N0913 de 15/06/2011 y el Convenio Intergubernativo de Financiamiento UPRE-CIF-IG 975/2017, suscrito entre la UPRE y el GAM Puna, Proyecto Construccion 2 Aulas U.E. Molino Pampa, correspondiente al pago del 20% de anticipo del monto financiado, segu</t>
  </si>
  <si>
    <t>De: 00099024113 Transferencia en cumplimiento al DS N0913 de 15/06/2011 y el Convenio Intergubernativo de Financiamiento UPRE-CIF-IG 971/2017, suscrito entre la UPRE y el GAM Puna, Proyecto Construccion 5 Aulas U.E. Mcal. Andres de Santa Cruz de Kepallo, correspondiente al pago del 20% de anticipo d</t>
  </si>
  <si>
    <t>De: 00099024113 Transferencia en cumplimiento al DS N0913 de 15/06/2011 y el Convenio Intergubernativo de Financiamiento UPRE-CIF-IG 923/2017, suscrito entre la UPRE y el GAM San Pablo de Lipez, Proyecto Const. Centro de Salud con Internacion San Pablo de Lipez - Municipio San Pablo de Lipez, corres</t>
  </si>
  <si>
    <t>De: 00099024113 Transferencia en cumplimiento al DS N0913 de 15/06/2011 y el Convenio Intergubernativo de Financiamiento UPRE-CIF-IG 990/2017, suscrito entre la UPRE y el GAM Acasio, Proyecto Const. Internado U.E. Lujuni - C. Lujuni, correspondiente al pago del 20% de anticipo del monto financiado,</t>
  </si>
  <si>
    <t>De: 00099024113 Transferencia en cumplimiento al DS N0913 de 15/06/2011 y el Convenio Intergubernativo de Financiamiento UPRE-CIF-IG 991/2017, suscrito entre la UPRE y el GAM Acasio, Proyecto Const. Dos Aulas Tinglado Graderia U.E. Villque C. Villque, correspondiente al pago del 20% de anticipo del</t>
  </si>
  <si>
    <t>De: 00099024113 Transferencia en cumplimiento al DS N0913 de 15/06/2011 y el Convenio Intergubernativo de Financiamiento UPRE-CIF-IG 976/2017, suscrito entre la UPRE y el GAM Arampampa, Proyecto Const. Aula Multigrado U.E. Jarkamani Comunidad Jarcamani, correspondiente al pago del 20% de anticipo de</t>
  </si>
  <si>
    <t>De: 00099024113 Transferencia en cumplimiento al DS N0913 de 15/06/2011 y el Convenio Intergubernativo de Financiamiento UPRE-CIF-IG 977/2017, suscrito entre la UPRE y el GAM Arampampa, Proyecto Const. Internado Femenino U.E. Sarcuri Comunidad Sarcuri, correspondiente al pago del 20% de anticipo de</t>
  </si>
  <si>
    <t>De: 00099024113 Transferencia en cumplimiento al DS N0913 de 15/06/2011 y el Convenio Intergubernativo de Financiamiento UPRE-CIF-IG 979/2017, suscrito entre la UPRE y el GAM Arampampa, Proyecto Const. Cancha Polifuncional con Tinglado y Graderias U.E. Santiago Comunidad Santiago, correspondiente a</t>
  </si>
  <si>
    <t>De: 00099024113 Transferencia en cumplimiento al DS N0913 de 15/06/2011 y el Convenio Intergubernativo de Financiamiento UPRE-CIF-IG 980/2017, suscrito entre la UPRE y el GAM Arampampa, Proyecto Const. Cancha Polifuncional con Tinglado y Graderias U.E. Catacora Comunidad Catacora, correspondiente a</t>
  </si>
  <si>
    <t>De: 00099024113 Transferencia en cumplimiento al DS N0913 de 15/06/2011 y el Convenio Intergubernativo de Financiamiento UPRE-CIF-IG 983/2017, suscrito entre la UPRE y el GAM Arampampa, Proyecto Const. Cancha Polifuncional con Tinglado y Graderias U.E. Calachua Comunidad Calachua, correspondiente a</t>
  </si>
  <si>
    <t>De: 00099024113 Transferencia en cumplimiento al DS N0913 de 15/06/2011 y el Convenio Intergubernativo de Financiamiento UPRE-CIF-IG 985/2017, suscrito entre la UPRE y el GAM Arampampa, Proyecto Const. Tinglado y Graderias U.E. Nery Espinoza Mier Comunidad Coaraca, correspondiente al pago del 20% d</t>
  </si>
  <si>
    <t>De: 00099024113 Transferencia en cumplimiento al DS N0913 de 15/06/2011 y el Convenio Intergubernativo de Financiamiento UPRE-CIF-IG 1008/2017, suscrito entre la UPRE y el GAM Potosi, Proyecto Const. Bloque Aulas Tecnicas, Administrativas Unidad Educativa Mariscal Santa Cruz A, B, C y CEA, D-9, corr</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</si>
  <si>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al primer desembolso</t>
  </si>
  <si>
    <t>De: 00099024113 Transferencia en cumplimiento al DS N0913 de 15/06/2011 y el Convenio Intergubernativo de Financiamiento UPRE-CIF-IG 931/2017, suscrito entre la UPRE y el GAM Uncia, Proyecto Const. Bloque de Aulas U.E. Independencia (Uncia), correspondiente al pago del 20% de anticipo del monto fina</t>
  </si>
  <si>
    <t>De: 00099024113 Transferencia en cumplimiento al DS N0913 de 15/06/2011 y el Convenio Intergubernativo de Financiamiento UPRE-CIF-IG 926/2017, suscrito entre la UPRE y el GAM de Tacobamba proyecto Const. U.E. Juan Evo Morales Ayma C. Condes, correspondiente al primer desembolso equivalente al 20% de</t>
  </si>
  <si>
    <t>De: 00099024113 Transferencia en cumplimiento al DS N0913 de 15/06/2011 y el Convenio Intergubernativo de Financiamiento UPRE-CIF-IG 922/2017, suscrito entre la UPRE y el GAM de Cotagaita proyecto Construccion Unidad Educativa Manuel Jose Cortez - Cotagaita, correspondiente al primer desembolso equi</t>
  </si>
  <si>
    <t>De: 00099024113 Transferencia en cumplimiento al DS N0913 de 15/06/2011 y el Convenio Intergubernativo de Financiamiento UPRE-CIF-IG 984/2017, suscrito entre la UPRE y el GAM de Arampampa proyecto Const. Dos Laboratorios y Una Aula Taller U.E. Miguel Mercado - Arampampa, correspondiente al primer de</t>
  </si>
  <si>
    <t>De: 00099024113 Transferencia en cumplimiento al DS N0913 de 15/06/2011 y el Convenio Intergubernativo de Financiamiento UPRE-CIF-IG 938/2017, suscrito entre la UPRE y el GAM Llica, Proyecto Construccion Puesto de Salud Sejcihua, correspondiente al pago del 20% de anticipo del monto financiado, segu</t>
  </si>
  <si>
    <t>De: 00099024113 Transferencia en cumplimiento al DS N0913 de 15/06/2011 y el Convenio Intergubernativo de Financiamiento UPRE-CIF-IG 986/2017, suscrito entre la UPRE y el GAM de Villazon proyecto Const. Centro de Salud Eliodoro Villazon, correspondiente al primer desembolso equivalente al 20% del mo</t>
  </si>
  <si>
    <t>De: 00099024113 Transferencia en cumplimiento al DS N0913 de 15/06/2011 y el Convenio Intergubernativo de Financiamiento UPRE-CIF-IG 927/2017, suscrito entre la UPRE y el GAM Tahua, Proyecto Const. del Centro de Salud con Internacion Tahua, correspondiente al pago del 20% de anticipo del monto finan</t>
  </si>
  <si>
    <t>De: 00099024113 Transferencia en cumplimiento al DS N0913 de 15/06/2011 y el Convenio Intergubernativo de Financiamiento UPRE-CIF-IG 949/2017, suscrito entre la UPRE y el GAM de Colquechaca proyecto Const. Internado Estudiantil U.E. Juan Jose Torrez - Chacarani, correspondiente al primer desembolso</t>
  </si>
  <si>
    <t>De: 00099024113 Transferencia en cumplimiento al DS N0913 de 15/06/2011 y el Convenio Intergubernativo de Financiamiento UPRE-CIF-IG 989/2017, suscrito entre la UPRE y el GAM Atocha, Proyecto Const. Unidad Educativa Tecnico Humanistico Julio Urquieta San Vicente, correspondiente al pago del 20% de a</t>
  </si>
  <si>
    <t>De: 00099024113 Transferencia en cumplimiento al DS N0913 de 15/06/2011 y el Convenio Intergubernativo de Financiamiento UPRE-CIF-IG 957/2017, suscrito entre la UPRE y el GAM de Yocalla proyecto Const. Unidad Educativa San Antonio - Yocalla, correspondiente al primer desembolso equivalente al 20% de</t>
  </si>
  <si>
    <t>De: 00099024113 Transferencia en cumplimiento al DS N0913 de 15/06/2011 y el Convenio Intergubernativo de Financiamiento UPRE-CIF-IG 987/2017, suscrito entre la UPRE y el GAM de Uyuni proyecto Const. Unidad Educativa Campero Uyuni, correspondiente al primer desembolso equivalente al 20% del monto a</t>
  </si>
  <si>
    <t>De: 00099024113 Transferencia en cumplimiento al DS N0913 de 15/06/2011 y el Convenio Intergubernativo de Financiamiento UPRE-CIF-IG 944/2017, suscrito entre la UPRE y el GAM de San Pedro de Buena Vista proyecto Const. Unidad Educativa San Francisco de Asis de Micani San Pedro de Buena Vista, corre</t>
  </si>
  <si>
    <t>COBRO POR´||COMISION TRANSFERENCIA AL EXTERIOR 0.10% S/USD 105.827,07 REEMBOLSO GASTOS DE COMUNICACION BS220.- EMISION CBTE CONTABLE BS50.- EN COMPLEMENTO A CBTE S-0903664 ADJUNTO DE LA FECHA. CGO.LIB.N°00586019202 EASBA REF.:COMISION PAGO CARTA DE CREDITO I-2017-040</t>
  </si>
  <si>
    <t>COBRO COSTOS DE PAPELERIA SEGUN TRANSFERENCIA DEL EXTERIOR POR ORDEN DE CONSULADO GENL DE BOLIVIA EN HOUSTON REF:GESTORIA OCT 2017 LIB. 00010011102 MIN.RELACIONES EXTERIORES - GESTORIA CONSULAR LEY Nº 3108</t>
  </si>
  <si>
    <t>COBRO COSTOS DE PAPELERIA SEGUN TRANSFERENCIA DEL EXTERIOR POR ORDEN DE CONSULADO DE BOLIVIA EN VALENCIA REF.: RECAUDACIONES GESTORIA CONSULAR LIB. 00010011102 MIN.RELACIONES EXTERIORES - GESTORIA CONSULAR LEY Nº 3108</t>
  </si>
  <si>
    <t>COBRO COSTOS DE PAPELERIA SEGUN TRANSFERENCIA DEL EXTERIOR POR ORDEN DE CONSULADO DE BOLIVIA EN IQUIQUE REF.: GESTORIA CONSULAR OCTUBRE 2017 LIB. 00010011102 MIN.RELACIONES EXTERIORES - GESTORIA CONSULAR LEY Nº 3108</t>
  </si>
  <si>
    <t>COBRO COSTOS DE PAPELERIA POR REGULARIZACION DE TRANSFERENCIA DEL EXTERIOR POR ORDEN DE CONSULADO GENERAL DE BOLIVIA BUENOS AIRES - ARGENTINA LIB. 00010011102 MIN.RELACIONES EXTERIORES - GESTORIA CONSULAR LEY Nº 3108</t>
  </si>
  <si>
    <t>COBRO COSTOS DE PAPELERIA SEGUN TRANSFERENCIA DEL EXTERIOR POR ORDEN DE CONSULADO DEL ESTADO PLURINACIONAL DE BOLIVIA-COMODORO RIVADAVIA-ARGENTINA LIB. 00010011102 MIN.RELACIONES EXTERIORES - GESTORIA CONSULAR LEY Nº 3108</t>
  </si>
  <si>
    <t>COBRO COSTOS DE PAPELERIA SEGUN TRANSFERENCIA DEL EXTERIOR POR ORDEN DE CONSULADO DE BOLIVIA EN CALAMA-CL LIB. 00010011102 MIN.RELACIONES EXTERIORES - GESTORIA CONSULAR LEY Nº 3108</t>
  </si>
  <si>
    <t>VENTA DE DIVISAS CON TRANSFERENCIA DE FONDOS A SOLICITUD DE MINISTERIO DE LA PRESIDENCIA SEGUN SOLICITUD 3563 REF: DIVISAS USD 897.39 TRANSFERENCIA A SATCOM DIRECT INC POR SERVICIO TELEFONIA SATELITAL AERONAVE FAB 001 MES AGOSTO Y SEPTIEMBRE 2017, PAGO A WELLS FARGO BANK, CUENTA 2000055025245. LIB. 00099021001 TGN-RECURSOS ORDINARIOS (3987)</t>
  </si>
  <si>
    <t>COBRO COSTOS DE PAPELERIA SEGUN TRANSFERENCIA DEL EXTERIOR POR ORDEN DE MINISTRY OF FOREIGN AFFAIRS OF DENMARK REF: DONACIONES LIB. 00086018041 MMAYA-BS-FORT PROM MANEJO SOST RRNN Y EJER DERECHOS</t>
  </si>
  <si>
    <t>PAGO A BANCO EUROPEO DE INV PRÉSTAMO FIN 82800 VCTO. 10-nov-2017 POR CUENTA DE TGN , NTI. 009976 VALOR 10-nov-2017 COMISIONES USD 7.832,47 CTA. 3987 CUENTA UNICA DEL TESORO-3987 LIB. 00099021001 REF.: COMISIONES BANCARIAS</t>
  </si>
  <si>
    <t>PAGO A CAF PRÉSTAMO CFA005779 VCTO. 10-nov-2017 POR CUENTA DE TGN , NTI. 009963 VALOR 10-nov-2017 CAPITAL USD 2.350.000,00 INTERESES USD 376.923,08 CTA. 3987 CUENTA UNICA DEL TESORO-3987 LIB. 00099021001 REF.: COMISIONES BANCARIAS</t>
  </si>
  <si>
    <t>COBRO COSTOS DE PAPELERIA POR REGULARIZACION DE TRANSFERENCIA DEL EXTERIOR POR ORDEN DE CONSULADO GENERAL DE BOLIVIA SANTIAGO -CHILE REF:GESTORIA CONSULAR MES DE OCTUBRE LIB. 00010011102 MIN.RELACIONES EXTERIORES - GESTORIA CONSULAR LEY Nº 3108</t>
  </si>
  <si>
    <t>COBRO COSTOS DE PAPELERIA SEGUN TRANSFERENCIA DEL EXTERIOR POR ORDEN DE LLAMA GAS S.A. REF:FACTURA 150 LIB. 00513062001 YPFB-OPERACIONES PLANTA DE SEPARACION DE LIQUIDOS RIO GRANDE</t>
  </si>
  <si>
    <t>COBRO COSTOS DE PAPELERIA SEGUN TRANSFERENCIA DEL EXTERIOR POR ORDEN DE CONSULATE GENERAL OF BOLIVIA (LOS ANGELES) REF.: GESTORIA CONSULAR LIB. 00010011102 MIN.RELACIONES EXTERIORES - GESTORIA CONSULAR LEY Nº 3108</t>
  </si>
  <si>
    <t>De: 00099024113 Transferencia en cumplimiento al DS N0913 de 15/06/2011 y el Convenio Intergubernativo de Financiamiento UPRE-CIF-IG 959/2017, suscrito entre la UPRE y el GAM Vitichi, Proyecto Const. Tinglado Unidad Educativa Demetrio Salas Mallo - Vitichi, correspondiente al pago del 20% de anticip</t>
  </si>
  <si>
    <t>De: 00099024113 Transferencia en cumplimiento al DS N0913 de 15/06/2011 y el Convenio Intergubernativo de Financiamiento UPRE-CIF-IG 960/2017, suscrito entre la UPRE y el GAM Vitichi, Proyecto Const. Tinglado Unidad Educativa Manuel Mora - Pekajsi, correspondiente al pago del 20% de anticipo del mon</t>
  </si>
  <si>
    <t>De: 00099024113 Transferencia en cumplimiento al DS N0913 de 15/06/2011 y el Convenio Intergubernativo de Financiamiento UPRE-CIF-IG 961/2017, suscrito entre la UPRE y el GAM Vitichi, Proyecto Const. Tinglado Unidad Educativa Juan Pellegrini - Yawisla, correspondiente al pago del 20% de anticipo del</t>
  </si>
  <si>
    <t>De: 00099024113 Transferencia en cumplimiento al DS N0913 de 15/06/2011 y el Convenio Intergubernativo de Financiamiento UPRE-CIF-IG 958/2017, suscrito entre la UPRE y el GAM Vitichi, Proyecto Const. Tinglado Unidad Educativa Antonio Vique de Gelchi - Gelchi, correspondiente al pago del 20% de antic</t>
  </si>
  <si>
    <t>De: 00099024113 Transferencia en cumplimiento al DS N0913 de 15/06/2011 y el Convenio Intergubernativo de Financiamiento UPRE-CIF-IG 963/2017, suscrito entre la UPRE y el GAM Vitichi, Proyecto Const. Tinglado Unidad Educativa Calcha - Calcha, correspondiente al pago del 20% de anticipo del monto fin</t>
  </si>
  <si>
    <t>De: 00099024113 Transferencia en cumplimiento al DS N0913 de 15/06/2011 y el Convenio Intergubernativo de Financiamiento UPRE-CIF-IG 964/2017, suscrito entre la UPRE y el GAM Vitichi, Proyecto Const. Tinglado Unidad Educativa San Miguel de Tusquina - Tusquina, correspondiente al pago del 20% de anti</t>
  </si>
  <si>
    <t>De: 00099024113 Transferencia en cumplimiento al DS N0913 de 15/06/2011 y el Convenio Intergubernativo de Financiamiento UPRE-CIF-IG 965/2017, suscrito entre la UPRE y el GAM Vitichi, Proyecto Const. Tinglado Unidad Educativa Surumajchi - Surumajchi, correspondiente al pago del 20% de anticipo del m</t>
  </si>
  <si>
    <t>De: 00099024113 Transferencia en cumplimiento al DS N0913 de 15/06/2011 y el Convenio Intergubernativo de Financiamiento UPRE-CIF-IG 951/2017, suscrito entre la UPRE y el GAM de Chaqui proyecto Construccion Centro de Salud Chiutaluyo, correspondiente al primer desembolso equivalente al 20% del monto</t>
  </si>
  <si>
    <t>De: 00099024113 Transferencia en cumplimiento al DS N0913 de 15/06/2011 y el Convenio Intergubernativo de Financiamiento UPRE-CIF-IG 952/2017, suscrito entre la UPRE y el GAM de Chaqui proyecto Construccion 2 Talleres y 1 Laboratorio Colegio Nacional Chaqui (Chaqui), correspondiente al primer desemb</t>
  </si>
  <si>
    <t>De: 00099024113 Transferencia en cumplimiento al DS N0913 de 15/06/2011 y el Convenio Intergubernativo de Financiamiento UPRE-CIF-IG 953/2017, suscrito entre la UPRE y el GAM de Chaqui proyecto Construccion Bloque de Aulas U.E. Villa Imperial Chaqui Banos, correspondiente al primer desembolso equiva</t>
  </si>
  <si>
    <t>De: 00099024113 Transferencia en cumplimiento al DS N0913 de 15/06/2011 y el Convenio Intergubernativo de Financiamiento UPRE-CIF-IG 954/2017, suscrito entre la UPRE y el GAM de Chaqui proyecto Construccion Ambientes U.E. Elizardo Perez Cantuyo (Cantuyo), correspondiente al primer desembolso equival</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</si>
  <si>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al primer desembo</t>
  </si>
  <si>
    <t>TRANSFERENCIA DEL EXTERIOR SEGUN SWIFT NO.16292 DE FECHA 13/11/2017 ORDENANTE: CONSULADO DE BOLIVIA ANTOFAGASTA CHILE REF:GESTORIA CONSULAR LIB. 00010011102 MIN.RELACIONES EXTERIORES - GESTORIA CONSULAR LEY Nº 3108</t>
  </si>
  <si>
    <t>TRANSFERENCIA DEL EXTERIOR SEGUN SWIFT 16294 DE FECHA 13/11/2017 ORDENANTE: EMBAJADA DE BOLIVIA/CONSULAR LIDINGO-SUECIA LIB. 00010011102 MIN.RELACIONES EXTERIORES - GESTORIA CONSULAR LEY Nº 3108</t>
  </si>
  <si>
    <t>TRANSFERENCIA DEL EXTERIOR SEGUN SWIFT 16293 DE FECHA 13/11/2017 ORDENANTE: CONSULADO DE BOLIVIA EN ARICA CL. LIB. 00010011102 MIN.RELACIONES EXTERIORES - GESTORIA CONSULAR LEY Nº 3108</t>
  </si>
  <si>
    <t>REGULARIZACION DE TRANSFERENCIA DEL EXTERIOR SEGUN SWIFT 16266 DE FECHA 13/11/2017 ORDENANTE: CONSULADO GENERAL DE BOLIVIA EN SAO PAULO BR. LIB. 00010011102 MIN.RELACIONES EXTERIORES - GESTORIA CONSULAR LEY Nº 3108</t>
  </si>
  <si>
    <t>A:00373024105 DESEMBOLSO DE RECURSOS AL FDI PARA PROGRAMAS Y/O PROYECTOS DE LOS GOBIERNOS AUTONOMOS MUNICIPALES DEL DEPARTAMENTO DE COCHABAMBA S/G NOTA FDI/DAF/EXT/N118/2017 E INFORME MEFP/VTCP/DGPOT/UPCFTGN/INF/N2324/2017.</t>
  </si>
  <si>
    <t>A:00099024113 Transferencia que efectuamos en regularizacion de la solicitud TBC N 2771 enviada a traves del Sistema de Gestion Publica, por error en el monto de transferencia asignado a la entidad beneficiaria.</t>
  </si>
  <si>
    <t>A:00099021001 Pago de capital e interes corriente a favor del TGN, adeudado por el GAD Beni, correspondiente al Convenio Subsidiario CAF 2324 del Proyecto Fondo de Aporte Local.</t>
  </si>
  <si>
    <t>A:00099021001 Pago de capital e interes corriente a favor del TGN, adeudado por el GAD Chuquisaca, correspondiente al Convenio Subsidiario CAF 2324 del Proyecto Fondo de Aporte Local.</t>
  </si>
  <si>
    <t>A:00099021001 Pago de capital e interes corriente a favor del TGN, adeudado por el GAD Cochabamba, correspondiente al Convenio Subsidiario CAF 2324 del Proyecto Fondo de Aporte Local.</t>
  </si>
  <si>
    <t>A:00099021001 Pago de capital e interes corriente a favor del TGN, adeudado por el GAD Oruro, correspondiente al Convenio Subsidiario CAF 2324 del Proyecto Fondo de Aporte Local.</t>
  </si>
  <si>
    <t>A:00099021001 Pago de capital e interes corriente a favor del TGN, adeudado por el GAD Pando, correspondiente al Convenio Subsidiario CAF 2324 del Proyecto Fondo de Aporte Local.</t>
  </si>
  <si>
    <t>A:00099021001 Pago de capital e interes corriente a favor del TGN, adeudado por el GAD Potosi, correspondiente al Convenio Subsidiario CAF 2324 del Proyecto Fondo de Aporte Local.</t>
  </si>
  <si>
    <t>A:00099021001 Pago de capital e interes corriente a favor del TGN, adeudado por el GAD Santa Cruz, correspondiente al Convenio Subsidiario CAF 2324 del Proyecto Fondo de Aporte Local.</t>
  </si>
  <si>
    <t>NUMERO DE LIBRETA CUT: 00099021001 OPERACIÓN E18 TRANSFERENCIA DEL SISTEMA FINANCIERO POR CUENTA DE TERCEROS A LA CUT TRANSFERENCIA CANCELACION DE LA CUOTA 54 POR REEMBOLSO DE AMORTIZACION A CAPITAL Y COSTO DE CAPITAL POR LOS RECURSOS EFECTIVAMENTE RECIBIDOS POR PARTE DE LA EMPRESA METALURGICA VI</t>
  </si>
  <si>
    <t>NUMERO DE LIBRETA CUT: Cuenta Unica del Tesoro OPERACIÓN E18 TRANSFERENCIA DEL SISTEMA FINANCIERO POR CUENTA DE TERCEROS A LA CUT Pago correspondiente a octubre 2017</t>
  </si>
  <si>
    <t>||PAGO PRESTAMO BID 1020/SF-BO VCTO. 13-11-2017 POR CUENTA DEL BANCO DE DESARROLLO PRODUCTIVO SEGUN COD. LIQ 010068 DE FECHA 10-11-2017, VALOR 13-11-2017 CAPITAL BS 1.346.605,83 INTERESES BS 583.799,74 LIBRETA 00099021001 TGN-RECURSOS ORDINARIOS -3987 - ALIVIO MDRI</t>
  </si>
  <si>
    <t>||TRANSFERENCIA DE FONDOS S/G. FORMULARIO, CITE' BUN704/17 DE LA FECHA (HRE-TSO-5783). DEVOLUCION DE RECURSOS OTORGADOS A TRAVES DEL PROGRAMA "BOLIVIA CAMBIA" NO EJECUTADOS AL CIERRE DE LA GESTION 2016, PARA SU REPROGRAMACIÓN EN EL PRESUPUESTO DE LA GESTION. A SOLICITUD DEL G.A.M. SANTIAGO DE ANDAMARCA; LIBRETA 00099024113 BOLIVIA CAMBIA; BUN.</t>
  </si>
  <si>
    <t>COBRO COSTOS DE PAPELERIA SEGUN TRANSFERENCIA DEL EXTERIOR POR ORDEN DE CONSULADO DE BOLIVIA ANTOFAGASTA CHILE REF:GESTORIA CONSULAR LIB. 00010011102 MIN.RELACIONES EXTERIORES - GESTORIA CONSULAR LEY Nº 3108</t>
  </si>
  <si>
    <t>COBRO COSTOS DE PAPELERIA SEGUN TRANSFERENCIA DEL EXTERIOR POR ORDEN DE EMBAJADA DE BOLIVIA/CONSULAR LIDINGO-SUECIA LIB. 00010011102 MIN.RELACIONES EXTERIORES - GESTORIA CONSULAR LEY Nº 3108</t>
  </si>
  <si>
    <t>COBRO COSTOS DE PAPELERIA SEGUN TRANSFERENCIA DEL EXTERIOR POR ORDEN DE CONSULADO DE BOLIVIA EN ARICA CL. LIB. 00010011102 MIN.RELACIONES EXTERIORES - GESTORIA CONSULAR LEY Nº 3108</t>
  </si>
  <si>
    <t>COBRO COSTOS DE PAPELERIA POR REGULARIZACION DE TRANSFERENCIA DEL EXTERIOR POR ORDEN DE CONSULADO GENERAL DE BOLIVIA EN SAO PAULO BR. LIB. 00010011102 MIN.RELACIONES EXTERIORES - GESTORIA CONSULAR LEY Nº 3108</t>
  </si>
  <si>
    <t>PAGO PRÉSTAMO BID 755-SF-BO VCTO. 12-nov-2017 POR CUENTA DE TGN , NTI. 010014 VALOR 13-nov-2017 CAPITAL USD 63.031,08 INTERESES USD 9.454,66 CTA. 3987 CUENTA UNICA DEL TESORO-3987 LIB. 00099021001 REF.: COMISIONES BANCARIAS</t>
  </si>
  <si>
    <t>PAGO A CAF PRÉSTAMO CFA006843 VCTO. 13-nov-2017 POR CUENTA DE TGN , NTI. 010062 VALOR 13-nov-2017 CAPITAL USD 21.590,50 INTERESES USD 7.446,40 CTA. 3987 CUENTA UNICA DEL TESORO-3987 LIB. 00099021001 REF.: COMISIONES BANCARIAS</t>
  </si>
  <si>
    <t>PAGO A CAF PRÉSTAMO CFA007372 VCTO. 13-nov-2017 POR CUENTA DE TGN , NTI. 009994 VALOR 13-nov-2017 CAPITAL USD 2.884.615,38 INTERESES USD 769.795,83 CTA. 3987 CUENTA UNICA DEL TESORO-3987 LIB. 00099021001 REF.: COMISIONES BANCARIAS</t>
  </si>
  <si>
    <t>VENTA DE DIVISAS CON TRANSFERENCIA DE FONDOS A SOLICITUD DE SERVICIO GENERAL DE IDENTIFICACION PERSONAL - SEGIP SEGUN SOLICITUD 3572 REF: ENTREGA DE FONDOS A LA OFICINA DE BUENOS AIRES - ARGENTINA PARA GASTOS EN SERVICIOS BASICOS Y BIENES Y SERVICIOS, SEGUN NOTA 044/2017, SOLICITUD 5, CERT.3040, 306 LIB. 00340012003 RECAUDACION EXTRANJERIA - C.I. -L.C.</t>
  </si>
  <si>
    <t>VENTA DE DIVISAS CON TRANSFERENCIA DE FONDOS A SOLICITUD DE SERVICIO GENERAL DE IDENTIFICACION PERSONAL - SEGIP SEGUN SOLICITUD 3571 REF: ENTREGA DE FONDOS A LA OFICINA DE BUENOS AIRES - ARGENTINA PARA GASTOS EN BIENES Y SERVICIOS, SEGUN NOTA 044/2017, SOLICITUD 5, CERT.3067 Y 3075. LIB. 00340012003 RECAUDACION EXTRANJERIA - C.I. -L.C.</t>
  </si>
  <si>
    <t>VENTA DE DIVISAS CON TRANSFERENCIA DE FONDOS A SOLICITUD DE MINISTERIO DE DESARROLLO PRODUCTIVO Y ECONOMIA PLURAL SEGUN SOLICITUD 3569 REF: TRANSFERENCIA DEL SALDO DEL APORTE PAIS A SISTOLE S.A.S. OPERADORA DEL EVENTO - COLAB DEL ENCUENTRO EMPRESARIAL ANDINO 2017 EN ARMENIA COLOMBIA DE PROMUEVE BOLI LIB. 00041051101 MPM - PROMUEVE BOLIVIA RECURSOS PROPIOS</t>
  </si>
  <si>
    <t>TRANSFERENCIA DE FONDOS AL EXTERIOR A SOLICITUD DE MINISTERIO DE DEFENSA SEGUN SOLICITUD 3567 REF: TRANSFERENCIA VIA BCB A LA EMPRESA ZLIN AIRCRAFT PARA EL PAGO DE TRANSFERENCIA DE TECNOLOGIA CAPACITACION DE 6 MECANICOS, 6 PILOTOS, REPUESTOS, EQUIPO DE SOPORTE EN TIERRA, EQUIPAMIENTO ADICIONAL Y ENT LIB. 00099021001 TGN-RECURSOS ORDINARIOS (3987)</t>
  </si>
  <si>
    <t>PAGO A BID PRÉSTAMO 1020-SF-BO VCTO. 13-nov-2017 POR CUENTA DE TGN , NTI. 010099 VALOR 13-nov-2017 CAPITAL USD 41.410,30 INTERESES USD 17.952,78 CTA. 3987 CUENTA UNICA DEL TESORO-3987 LIB. 00099021001 REF.: COMISIONES BANCARIAS</t>
  </si>
  <si>
    <t>COBRO COSTOS DE PAPELERIA SEGUN TRANSFERENCIA DEL EXTERIOR POR ORDEN DE YPF EXPLORACION Y PRODUCCION DE HIDROCARBUEROS DE BOLIVIA S.A. LIB. 00513012007 YPFB - RECURSOS NACIONALIZACIÓN</t>
  </si>
  <si>
    <t>De: 00099024113 Transferencia en cumplimiento al DS N0913 de 15/06/2011 y el Convenio Intergubernativo de Financiamiento UPRE-CIF-IG 939/2017, suscrito entre la UPRE y el GAM Llica, Proyecto Construccion Centro de Salud con Internacion - Llica, correspondiente al pago del 20% de anticipo del monto f</t>
  </si>
  <si>
    <t>||COBRO REEMBOLSO GASTOS DE COMUNICACION REF.: PAGO PRESTAMO BID 1020/SF-BO VCTO. 13-11-2017 DEL BANCO DE DESARROLLO PRODUCTIVO POR CUENTA DEL TGN LIBRETA 00099021001 TGN-RECURSOS ORDINARIOS-3987 REF.: COMISIONES BANCARIAS</t>
  </si>
  <si>
    <t>A:00099021001 Pago de capital e interes corriente a favor del TGN, adeudado por el GAD La Paz, correspondiente al Convenio Subsidiario CAF 2324 del Proyecto Programa Multisectorial de Infraestructura Rural.</t>
  </si>
  <si>
    <t>||TRANSFERENCIA DE FONDOS S/G. FORMULARIO, CITE' BUN707/17 DE LA FECHA (HRE-TSO-5791). PARA GASTOS DE FUNCIONAMIENTO. A SOL. PROY.SUCRE CIUDAD UNIVERSITARIA; LIBRETA 01500104201 PSCU-GESTION INSTITUCIONAL; BUN.</t>
  </si>
  <si>
    <t>||TRANSFERENCIA DE FONDOS S/G. FORMULARIO, CITE' BUN708/17 DE LA FECHA (HRE-TSO-5790). PARA GASTOS DE FUNCIONAMIENTO PARA PRESERVACION DEL PARQUE AGUARAGUE POR SERNAP-CARAPARI. A SOLIC.GOB.AUT.REGIONAL DEL GRAN CHACO-CARAPARI; LIBRETA 00860304201 SERNAP-TRANSF.REC.ESPEC; BUN.</t>
  </si>
  <si>
    <t>De: 00099024113 Transferencia en cumplimiento al DS N0913 de 15/06/2011 y el Convenio Intergubernativo de Financiamiento UPRE-CIF-IG/382/2016, suscrito entre la UPRE y el GAM El Choro, Proyecto Const. Coliseo Cerrado San Pedro de Challacollo, correspondiente al pago de la planilla N4, segun la UPRE.</t>
  </si>
  <si>
    <t>De: 00099024113 Transferencia en cumplimiento al DS N0913 de 15/06/2011 y el Convenio Intergubernativo de Financiamiento UPRE-CIF-IG 428/2016, suscrito entre la UPRE y el GAM Colcapirhua, Proyecto Construccion Unidad Educativa Modelo Carlos Villegas, correspondiente al pago de la planilla N5, segun</t>
  </si>
  <si>
    <t>De: 00099024113 Transferencia en cumplimiento al DS N0913 de 15/06/2011 y el Convenio Intergubernativo de Financiamiento UPRE-CIF-IG 075/2017, suscrito entre la UPRE y el GAM Entre Rios, Proyecto Construccion Aula Multigrado U.E. Narvaez La Villa, correspondiente al pago de la planilla N2, segun la</t>
  </si>
  <si>
    <t>De: 00099024113 Transferencia en cumplimiento al DS N0913 de 15/06/2011 y el Convenio Interinstitucional de Financiamiento UPRE-CIF-165/2015, suscrito entre la UPRE y el GAM Entre Rios, Proyecto Const. Albergue y Comedor Unidad Educativa Naurenda, correspondiente al pago de la planilla N12 de cierre</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</si>
  <si>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al pago de la plan</t>
  </si>
  <si>
    <t>De: 00099024113 Transferencia en cumplimiento al DS N0913 de 15/06/2011 y el Convenio Intergubernativo de Financiamiento UPRE-CIF-IG 532/2016, suscrito entre la UPRE y el GAM San Lucas, Proyecto Construccion Coliseo Cerrado Ocuri - San Lucas, correspondiente al pago de la planilla N2, segun la UPRE.</t>
  </si>
  <si>
    <t>De: 00099024113 Transferencia en cumplimiento al DS N0913 de 15/06/2011 y el Convenio Intergubernativo de Financiamiento UPRE-CIF-IG 0178/2016, suscrito entre la UPRE y el GAM Camargo, Proyecto Const. Unidad Educativa 25 de Mayo - Camargo, correspondiente al pago de la planilla N8, segun la UPRE.</t>
  </si>
  <si>
    <t>De: 00099024113 Transferencia en cumplimiento al DS N0913 de 15/06/2011 y el Convenio Intergubernativo de Financiamiento UPRE-CIF-IG/524/2016, suscrito entre la UPRE y el GAM Robore, Proyecto Const. Casa de Gobierno Autonomo Municipal de Robore, correspondiente al pago de la planilla N2, segun la UP</t>
  </si>
  <si>
    <t>De: 00099024113 Transferencia en cumplimiento al DS N0913 de 15/06/2011 y el Convenio Intergubernativo de Financiamiento UPRE-CIF-IG/223/2016, suscrito entre la UPRE y el GAM Warnes, Proyecto Construccion Mercado Evo Morales Ayma Warnes, correspondiente al pago de la planilla N7, segun la UPRE.</t>
  </si>
  <si>
    <t>De: 00099024113 Transferencia en cumplimiento al DS N0913 de 15/06/2011 y el Convenio Intergubernativo de Financiamiento UPRE-CIF-IG/500/2016, suscrito entre la UPRE y el GAM Puerto Villarroel, Proyecto Construccion Unidad Educativa Dionisio Morales, correspondiente al pago de la planilla N2, segun</t>
  </si>
  <si>
    <t>De: 00099024113 Transferencia en cumplimiento al DS N0913 de 15/06/2011 y el Convenio Intergubernativo de Financiamiento UPRE-CIF-IG/340/2015, suscrito entre la UPRE y el GAM Challapata, Proyecto Construccion Coliseo Cerrado Cruce Culta, correspondiente al pago de la planilla N4, segun la UPRE.</t>
  </si>
  <si>
    <t>De: 00099024113 Transferencia en cumplimiento al DS N0913 de 15/06/2011 y el Convenio Intergubernativo de Financiamiento UPRE-CIF-IG 379/2016, suscrito entre la UPRE y el GAD Tarija, Proyecto Construccion Campo Deportivo con Cesped Sintetico en Tomatitas, correspondiente al pago de la planilla N2, s</t>
  </si>
  <si>
    <t>De: 00099024113 Transferencia en cumplimiento al DS N0913 de 15/06/2011 y el Convenio Intergubernativo de Financiamiento UPRE-CIF-IG/556/2016, suscrito entre la UPRE y el GAD Beni proyecto Construccion U.E. Santa Ana de Moseruna y Polifuncional Comunidad Santa Ana de Moseruna, correspondiente al pa</t>
  </si>
  <si>
    <t>De: 00099024113 Transferencia en cumplimiento al DS N0913 de 15/06/2011 y el Convenio Intergubernativo de Financiamiento UPRE-CIF-IG/560/2016, suscrito entre la UPRE y el GAD Beni proyecto Construccion Centro de Salud San Jose de Cavito Comunidad San Jose de Cavito, correspondiente al pago de la pla</t>
  </si>
  <si>
    <t>De: 00099024113 Transferencia en cumplimiento al DS N0913 de 15/06/2011 y el Convenio Intergubernativo de Financiamiento UPRE-CIF-IG 013/2017, suscrito entre la UPRE y el GAD de Oruro proyecto Construccion Unidad Educativa Abopane, correspondiente al pago de la planilla N 1, segun la UPRE.</t>
  </si>
  <si>
    <t>De: 00099024113 Transferencia en cumplimiento al DS N0913 de 15/06/2011 y el Convenio Intergubernativo de Financiamiento UPRE-CIF-IG 1020/2017, suscrito entre la UPRE y el GAM de Sucre proyecto Construccion Bloque de Aulas, Bateria Sanitaria y Muro de Contencion Unidad Educativa Bernardo Monteagudo</t>
  </si>
  <si>
    <t>De: 00099024113 Transferencia en cumplimiento al DS N0913 de 15/06/2011 y el Convenio Intergubernativo de Financiamiento UPRE-CIF-IG 1019/2017, suscrito entre la UPRE y el GAM de Sucre proyecto Construccion Unidad Educativa Charcas D-4, correspondiente al primer desembolso equivalente al 20% del mon</t>
  </si>
  <si>
    <t>De: 00099024113 Transferencia en cumplimiento al DS N0913 de 15/06/2011 y el Convenio Intergubernativo de Financiamiento UPRE-CIF-IG 1018/2017, suscrito entre la UPRE y el GAM de Sucre proyecto Construccion Unidad Educativa Aniceto Arce D-4, correspondiente al primer desembolso equivalente al 20% de</t>
  </si>
  <si>
    <t>De: 00099024113 Transferencia en cumplimiento al DS N0913 de 15/06/2011 y el Convenio Intergubernativo de Financiamiento UPRE-CIF-IG 1035/2017, suscrito entre la UPRE y el GAD de Potosi proyecto Construccion Unidad Educativa Manuel Ascencio Padilla - Potosi, correspondiente al primer desembolso equi</t>
  </si>
  <si>
    <t>De: 00099024113 Transferencia en cumplimiento al DS N0913 de 15/06/2011 y el Convenio Intergubernativo de Financiamiento UPRE-CIF-IG/561/2016, suscrito entre la UPRE y el GAD Beni, Proyecto Construccion U.E. Argentina y Polifuncional - Comunidad Argentina, correspondiente al pago de la planilla N3,</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</si>
  <si>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N3, segu</t>
  </si>
  <si>
    <t>COBRO COSTOS DE PAPELERIA POR REGULARIZACION DE TRANSFERENCIA DEL EXTERIOR POR ORDEN DE AMBAR ENERGIA LTDA. LIB. 00513012007 YPFB - RECURSOS NACIONALIZACIÓN</t>
  </si>
  <si>
    <t>TRANSFERENCIA RECIBIDA DEL EXTERIOR SEGÚN MENSAJES SWIFT Nos. 16361-16357 (REM.EXT.) DE FECHA 14-11-2017 POR DESEMBOLSO DE CAF PRÉSTAMO CFA008789 CARR.MONTEAGUDO-MUYUPAMPA-IPATI SOLICITUD DE DESEMBOLSO NRO. 26 LIBRETA N° 00291012002 ABC-RECURSOS PROPIOS REF.: UTILES DE ESCRITORIO</t>
  </si>
  <si>
    <t>TRANSFERENCIA RECIBIDA DEL EXTERIOR SEGÚN MENSAJES SWIFT Nos. 16358-16354 (REM.EXT.) DE FECHA 14-11-2017 POR DESEMBOLSO DE CAF PRÉSTAMO CFA009272 PROY.CARR.DOBLE VÍA SC-WARNES SOLICITUD DE DESEMBOLSO NRO. 6 LIBRETA N° 00291012002 ABC-RECURSOS PROPIOS REF.: UTILES DE ESCRITORIO</t>
  </si>
  <si>
    <t>TRANSFERENCIA RECIBIDA DEL EXTERIOR SEGÚN MENSAJES SWIFT Nos. 16360-16356 (REM.EXT.) DE FECHA 14-11-2017 POR DESEMBOLSO DE CAF PRÉSTAMO CFA009272 PROY.CARR.DOBLE VÍA SC-WARNES SOLICITUD DE DESEMBOLSO NRO. 7 LIBRETA N° 00291012002 ABC-RECURSOS PROPIOS REF.: UTILES DE ESCRITORIO</t>
  </si>
  <si>
    <t>TRANSFERENCIA RECIBIDA DEL EXTERIOR SEGÚN MENSAJES SWIFT Nos. 16359-16355 (REM.EXT.) DE FECHA 14-11-2017 POR DESEMBOLSO DE CAF PRÉSTAMO CFA009272 PROY.CARR.DOBLE VÍA SC-WARNES SOLICITUD DE DESEMBOLSO NRO. 8 LIBRETA N° 00291012002 ABC-RECURSOS PROPIOS REF.: UTILES DE ESCRITORIO</t>
  </si>
  <si>
    <t>VENTA DE DIVISAS CON TRANSFERENCIA DE FONDOS A SOLICITUD DE MINISTERIO DE LA PRESIDENCIA SEGUN SOLICITUD 3583 REF: DIVISAS USD 18,317.75 TRANSFERENCIA A SOUTHERN CROSS AVIATION POR COMPRA DE REPUESTOS Y COSTOS DE ENVIO PARA AERONAVES FAB 047 Y FAB 048, INVOICE I438448, I438467, PAGO A BANK OF AMERIC LIB. 00099021001 TGN-RECURSOS ORDINARIOS (3987)</t>
  </si>
  <si>
    <t>VENTA DE DIVISAS CON TRANSFERENCIA DE FONDOS A SOLICITUD DE AGENCIA BOLIVIANA DE ENERGIA SEGUN SOLICITUD 3584 REF: PAGO A IDOM CONULTING ENGINEERING AND ARCHITECTURE POR ASESORAMIENTO ESPECIALIZADO EN SUSCRIPCION DE CONTRATO DE INGENIERIA, SUMINISTRO Y CONSTRUCCION CIDTN. LIB. 00099021001 TGN-RECURSOS ORDINARIOS (3987)</t>
  </si>
  <si>
    <t>VENTA DE DIVISAS CON TRANSFERENCIA DE FONDOS A SOLICITUD DE ADMINISTRACION DE SERVICIOS PORTUARIOS BOLIVIA SEGUN SOLICITUD 3585 REF: H.R. 3450 - ENVIO DE RECURSOS AL PUERTO DE ARICA PARA PAGO DE SERVICIO DE LIMPIEZA CORRESPONDIENTE A OCTUBRE/2017 SEGUN ORDEN DE PAGO ASP-B/DAF/UAD/OP-478/2017, CONTRA LIB. 00594012001 ASP-B FONDO DE OPERACIONES</t>
  </si>
  <si>
    <t>VENTA DE DIVISAS CON TRANSFERENCIA DE FONDOS A SOLICITUD DE ADMINISTRACION DE SERVICIOS PORTUARIOS BOLIVIA SEGUN SOLICITUD 3586 REF: H.R. 2614 - ENVIO DE RECURSOS PUERTO DE ARICA - GASTOS DE FUNCIONAMIENTO PAGO TOTAL A LOS CBTES. 726-727-728-757-758 CORRESPONDIENTE A LA REPOSICION DE AGOSTO/2017 SEG LIB. 00594012001 ASP-B FONDO DE OPERACIONES</t>
  </si>
  <si>
    <t>VENTA DE DIVISAS CON TRANSFERENCIA DE FONDOS A SOLICITUD DE ADMINISTRACION DE SERVICIOS PORTUARIOS BOLIVIA SEGUN SOLICITUD 3587 REF: H.R. 3175 - ENVIO DE RECURSOS AL PUERTO DE ARICA - PAGO PARCIAL 2 A COMPROBANTES 914-915 - SALDO BS.575,59 - CORRESPONDIENTE A LA REPOSICION DE AGOSTO, SEPT. Y OCT./2 LIB. 00594012001 ASP-B FONDO DE OPERACIONES</t>
  </si>
  <si>
    <t>De: 00099024113 Transferencia en cumplimiento al DS N0913 de 15/06/2011 y el Convenio Intergubernativo de Financiamiento UPRE-CIF-IG 945/2017, suscrito entre la UPRE y el GAM de Pocoata proyecto Construccion Internado U.E. Tomocori, correspondiente al primer desembolso equivalente al 20% del monto a</t>
  </si>
  <si>
    <t>De: 00099024113 Transferencia en cumplimiento al DS N0913 de 15/06/2011 y el Convenio Intergubernativo de Financiamiento UPRE-CIF-IG 946/2017, suscrito entre la UPRE y el GAM de Pocoata proyecto Construccion Internado U.E. Collana Tuica, correspondiente al primer desembolso equivalente al 20% del mo</t>
  </si>
  <si>
    <t>De: 00099024113 Transferencia en cumplimiento al DS N0913 de 15/06/2011 y el Convenio Intergubernativo de Financiamiento UPRE-CIF-IG 947/2017, suscrito entre la UPRE y el GAM de Pocoata proyecto Construccion Centro de Salud Collpa Kasa, correspondiente al primer desembolso equivalente al 20% del mon</t>
  </si>
  <si>
    <t>De: 00099024113 Transferencia en cumplimiento al DS N0913 de 15/06/2011 y el Convenio Intergubernativo de Financiamiento UPRE-CIF-IG 948/2017, suscrito entre la UPRE y el GAM de Pocoata proyecto Construccion Puesto de Salud Lahuata, correspondiente al primer desembolso equivalente al 20% del monto a</t>
  </si>
  <si>
    <t>De: 00099024113 Transferencia en cumplimiento al DS N0913 de 15/06/2011 y el Convenio Intergubernativo de Financiamiento UPRE-CIF-IG 928/2017, suscrito entre la UPRE y el GAM de Ckochas proyecto Construccion de 6 Aulas, Sala de Profesores y Direccion U.E. Molles-Ckochas, correspondiente al primer de</t>
  </si>
  <si>
    <t>De: 00099024113 Transferencia en cumplimiento al DS N0913 de 15/06/2011 y el Convenio Intergubernativo de Financiamiento UPRE-CIF-IG 929/2017, suscrito entre la UPRE y el GAM de Ckochas proyecto Construccion de 6 Aulas, Sala de Profesores y Direccion U.E. Qhalapaya - Ckochas, correspondiente al prim</t>
  </si>
  <si>
    <t>De: 00099024113 Transferencia en cumplimiento al DS N0913 de 15/06/2011 y el Convenio Intergubernativo de Financiamiento UPRE-CIF-IG 930/2017, suscrito entre la UPRE y el GAM de Ckochas proyecto Construccion de 6 Aulas, Tinglado y Campo Deportivo U.E. Virgen de Encarnacion Potreros - Ckochas, corres</t>
  </si>
  <si>
    <t>De: 00099024113 Transferencia en cumplimiento al DS N0913 de 15/06/2011 y el Convenio Intergubernativo de Financiamiento UPRE-CIF-IG 1001/2017, suscrito entre la UPRE y el GAM de San Pedro de Quemes proyecto Construccion Bloque de Aulas U.E. Cornelio Saavedra Comunidad Pelcoya, correspondiente al pr</t>
  </si>
  <si>
    <t>De: 00099024113 Transferencia en cumplimiento al DS N0913 de 15/06/2011 y el Convenio Intergubernativo de Financiamiento UPRE-CIF-IG 1003/2017, suscrito entre la UPRE y el GAM de San Pedro de Quemes proyecto Construccion Cancha Raqueta Fronton San Pedro de Quemes, correspondiente al primer desembol</t>
  </si>
  <si>
    <t>De: 00099024113 Transferencia en cumplimiento al DS N0913 de 15/06/2011 y el Convenio Intergubernativo de Financiamiento UPRE-CIF-IG 1002/2017, suscrito entre la UPRE y el GAM de San Pedro de Quemes proyecto Construccion Bloque de Aulas U.E. Eduardo Abaroa Comunidad Abaroa, correspondiente al primer</t>
  </si>
  <si>
    <t>De: 00099024113 Transferencia en cumplimiento al DS N0913 de 15/06/2011 y el Convenio Intergubernativo de Financiamiento UPRE-CIF-IG 994/2017, suscrito entre la UPRE y el GAM de Tupiza proyecto Const. de Aulas U.E. Suipacha de Tupiza (Tupiza), correspondiente al primer desembolso equivalente al 20%</t>
  </si>
  <si>
    <t>De: 00099024113 Transferencia en cumplimiento al DS N0913 de 15/06/2011 y el Convenio Intergubernativo de Financiamiento UPRE-CIF-IG 995/2017, suscrito entre la UPRE y el GAM de Tupiza proyecto Const. de Aulas U.E. Genoveva Rios (Tupiza), correspondiente al primer desembolso equivalente al 20% del m</t>
  </si>
  <si>
    <t>De: 00099024113 Transferencia en cumplimiento al DS N0913 de 15/06/2011 y el Convenio Intergubernativo de Financiamiento UPRE-CIF-IG 996/2017, suscrito entre la UPRE y el GAM de Tupiza proyecto Const. de Aulas U.E. Hernando Siles (Tupiza), correspondiente al primer desembolso equivalente al 20% del</t>
  </si>
  <si>
    <t>De: 00099024113 Transferencia en cumplimiento al DS N0913 de 15/06/2011 y el Convenio Intergubernativo de Financiamiento UPRE-CIF-IG 981/2017, suscrito entre la UPRE y el GAM de San Antonio de Esmoruco proyecto Construccion Unidad Educativa Juancito Pinto (Villa Florida), correspondiente al primer d</t>
  </si>
  <si>
    <t>De: 00099024113 Transferencia en cumplimiento al DS N0913 de 15/06/2011 y el Convenio Intergubernativo de Financiamiento UPRE-CIF-IG 1088/2017, suscrito entre la UPRE y el GAM de Entre Rios proyecto Construccion Estadio Municipal Bulo Bulo, correspondiente al primer desembolso equivalente al 20% del</t>
  </si>
  <si>
    <t>De: 00099024113 Transferencia en cumplimiento al DS N0913 de 15/06/2011 y el Convenio Intergubernativo de Financiamiento UPRE-CIF-IG/557/2016, suscrito entre la UPRE y el GAD Beni, Proyecto Construccion U.E. Gilberto Eguez Parada y Polifuncional - Comundidad Pueblo Nuevo, correspondiente al pago de</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</si>
  <si>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N4, segun la</t>
  </si>
  <si>
    <t>De: 00099024113 Transferencia en cumplimiento al DS N0913 de 15/06/2011 y el Convenio Intergubernativo de Financiamiento UPRE-CIF-IG/562/2016, suscrito entre la UPRE y el GAD Beni, Proyecto Construccion U.E. Chontal y Polifuncional Comunidad San Pablo del Chontal, correspondiente al pago de la plan</t>
  </si>
  <si>
    <t>De: 00099024113 Transferencia en cumplimiento al DS N0913 de 15/06/2011 y el Convenio Intergubernativo de Financiamiento UPRE-CIF-IG 1000/2017, suscrito entre la UPRE y el GAM Chayanta, Proyecto Const. Cuatro Aulas mas Tinglado U.E. Eduardo Abaroa de Entre Rios -Chayanta, correspondiente al pago del</t>
  </si>
  <si>
    <t>De: 00099024113 Transferencia en cumplimiento al DS N0913 de 15/06/2011 y el Convenio Intergubernativo de Financiamiento UPRE-CIF-IG 999/2017, suscrito entre la UPRE y el GAM Chayanta, Proyecto Const. Cuatro Aulas U.E. Tomas Katari de Cocafaya - Chayanta, correspondiente al pago del 20% de anticipo</t>
  </si>
  <si>
    <t>De: 00099024113 Transferencia en cumplimiento al DS N0913 de 15/06/2011 y el Convenio Intergubernativo de Financiamiento UPRE-CIF-IG 997/2017, suscrito entre la UPRE y el GAM Chayanta, Proyecto Const. Cuatro Aulas U.E. Chayanta Cala Cala - Chayanta, correspondiente al pago del 20% de anticipo del mo</t>
  </si>
  <si>
    <t>De: 00099024113 Transferencia en cumplimiento al DS N0913 de 15/06/2011 y el Convenio Intergubernativo de Financiamiento UPRE-CIF-IG 998/2017, suscrito entre la UPRE y el GAM Chayanta, Proyecto Const. Tinglado U.E. Llallaguita - Chayanta, correspondiente al pago del 20% de anticipo del monto financi</t>
  </si>
  <si>
    <t>De: 00099024113 Transferencia en cumplimiento al DS N0913 de 15/06/2011 y el Convenio Intergubernativo de Financiamiento UPRE-CIF-IG 919/2017, suscrito entre la UPRE y el GAM Llallagua, Proyecto Const. Laboratorios Aulas Tecnicas U.E. Junin - Catavi, correspondiente al pago del 20% de anticipo del m</t>
  </si>
  <si>
    <t>De: 00099024113 Transferencia en cumplimiento al DS N0913 de 15/06/2011 y el Convenio Intergubernativo de Financiamiento UPRE-CIF-IG 932/2017, suscrito entre la UPRE y el GAM Ocuri, Proyecto Const. Cuatro Aulas U.E. Daniel Salamanca (Ocuri), correspondiente al pago del 20% de anticipo del monto fina</t>
  </si>
  <si>
    <t>De: 00099024113 Transferencia en cumplimiento al DS N0913 de 15/06/2011 y el Convenio Intergubernativo de Financiamiento UPRE-CIF-IG 933/2017, suscrito entre la UPRE y el GAM Ocuri, Proyecto Const. Tinglado U.E. Marcoma (Ocuri), correspondiente al pago del 20% de anticipo del monto financiado, segun</t>
  </si>
  <si>
    <t>De: 00099024113 Transferencia en cumplimiento al DS N0913 de 15/06/2011 y el Convenio Intergubernativo de Financiamiento UPRE-CIF-IG 934/2017, suscrito entre la UPRE y el GAM Ocuri, Proyecto Const. Cuatro Aulas U.E. Juthy (Ocuri), correspondiente al pago del 20% de anticipo del monto financiado, seg</t>
  </si>
  <si>
    <t>De: 00099024113 Transferencia en cumplimiento al DS N0913 de 15/06/2011 y el Convenio Intergubernativo de Financiamiento UPRE-CIF-IG 936/2017, suscrito entre la UPRE y el GAM Ocuri, Proyecto Const. Cuatro Aulas U.E. Tomas Katari de Fichicachi (Ocuri), correspondiente al pago del 20% de anticipo del</t>
  </si>
  <si>
    <t>De: 00099024113 Transferencia en cumplimiento al DS N0913 de 15/06/2011 y el Convenio Intergubernativo de Financiamiento UPRE-CIF-IG 935/2017, suscrito entre la UPRE y el GAM Ocuri, Proyecto Const. Tinglado y Graderias U.E. Simon Bolivar de Tarwaque (Ocuri), correspondiente al pago del 20% de antici</t>
  </si>
  <si>
    <t>De: 00099024113 Transferencia en cumplimiento al DS N0913 de 15/06/2011 y el Convenio Intergubernativo de Financiamiento UPRE-CIF-IG 937/2017, suscrito entre la UPRE y el GAM Ocuri, Proyecto Const. Tinglado y Graderias U.E. 10 de Noviembre Secundario (Ocuri), correspondiente al pago del 20% de antic</t>
  </si>
  <si>
    <t>De: 00099024113 Transferencia en cumplimiento al DS N0913 de 15/06/2011 y el Convenio Intergubernativo de Financiamiento UPRE-CIF-IG 918/2017, suscrito entre la UPRE y el GAM Porco, Proyecto Construccion Terminal Municipal de Autotransporte Porco, correspondiente al pago del 20% de anticipo del mont</t>
  </si>
  <si>
    <t>De: 00099024113 Transferencia en cumplimiento al DS N0913 de 15/06/2011 y el Convenio Intergubernativo de Financiamiento UPRE-CIF-IG 941/2017, suscrito entre la UPRE y el GAM Sacaca, Proyecto Construccion 6 Aulas U.E. Tarwachapi, correspondiente al pago del 20% de anticipo del monto financiado, segu</t>
  </si>
  <si>
    <t>De: 00099024113 Transferencia en cumplimiento al DS N0913 de 15/06/2011 y el Convenio Intergubernativo de Financiamiento UPRE-CIF-IG 942/2017, suscrito entre la UPRE y el GAM Sacaca, Proyecto Construccion 6 Aulas, Administracion, Tinglado, Campo Deportivo, Graderias mas Banos U.E. Sakani Alto Leque,</t>
  </si>
  <si>
    <t>De: 00099024113 Transferencia en cumplimiento al DS N0913 de 15/06/2011 y el Convenio Intergubernativo de Financiamiento UPRE-CIF-IG 943/2017, suscrito entre la UPRE y el GAM Sacaca, Proyecto Construccion Tinglado y Campo Deportivo U.E. Alonso de Ibanez, correspondiente al pago del 20% de anticipo d</t>
  </si>
  <si>
    <t>De: 00099024113 Transferencia en cumplimiento al DS N0913 de 15/06/2011 y el Convenio Intergubernativo de Financiamiento UPRE-CIF-IG 967/2017, suscrito entre la UPRE y el GAM San Agustin, Proyecto Const. Centro de Salud con Internacion Alota, correspondiente al pago del 20% de anticipo del monto fin</t>
  </si>
  <si>
    <t>De: 00099024113 Transferencia en cumplimiento al DS N0913 de 15/06/2011 y el Convenio Intergubernativo de Financiamiento UPRE-CIF-IG 925/2017, suscrito entre la UPRE y el GAM Tacobamba, Proyecto Const. Puesto de Salud Juruna, correspondiente al pago del 20% de anticipo del monto financiado, segun la</t>
  </si>
  <si>
    <t>De: 00099024113 Transferencia en cumplimiento al DS N0913 de 15/06/2011 y el Convenio Intergubernativo de Financiamiento UPRE-CIF-IG 924/2017, suscrito entre la UPRE y el GAM Tinguipaya, Proyecto Construccion U.E. Cienegoma, correspondiente al pago del 20% de anticipo del monto financiado, segun la</t>
  </si>
  <si>
    <t>De: 00099024113 Transferencia en cumplimiento al DS N0913 de 15/06/2011 y el Convenio Intergubernativo de Financiamiento UPRE-CIF-IG 1004/2017, suscrito entre la UPRE y el GAM Tomave, Proyecto Construccion Tinglado U.E. Eduardo Abaroa de Visigza - Visigza, correspondiente al pago del 20% de anticipo</t>
  </si>
  <si>
    <t>De: 00099024113 Transferencia en cumplimiento al DS N0913 de 15/06/2011 y el Convenio Intergubernativo de Financiamiento UPRE-CIF-IG 1005/2017, suscrito entre la UPRE y el GAM Tomave, Proyecto Construccion 4 Aulas mas Tinglado U.E. Mariscal Ayacucho de Carlos Machicao- Carlos Machicao, correspondien</t>
  </si>
  <si>
    <t>De: 00099024113 Transferencia en cumplimiento al DS N0913 de 15/06/2011 y el Convenio Intergubernativo de Financiamiento UPRE-CIF-IG 1006/2017, suscrito entre la UPRE y el GAM Tomave, Proyecto Construccion 4 Aulas mas Tinglado U.E. Jaime Mendoza de Jachioco - Jachioco, correspondiente al pago del 20</t>
  </si>
  <si>
    <t>De: 00099024113 Transferencia en cumplimiento al DS N0913 de 15/06/2011 y el Convenio Intergubernativo de Financiamiento UPRE-CIF-IG 1007/2017, suscrito entre la UPRE y el GAM Tomave, Proyecto Construccion Tinglado U.E. Daniel Campos de Pajcha - Pajcha, correspondiente al pago del 20% de anticipo de</t>
  </si>
  <si>
    <t>De: 00099024113 Transferencia en cumplimiento al DS N0913 de 15/06/2011 y el Convenio Intergubernativo de Financiamiento UPRE-CIF-IG 921/2017, suscrito entre la UPRE y el GAM Toro Toro, Proyecto Construccion Centro de Salud con Internacion Torotoro, correspondiente al pago del 20% de anticipo del mo</t>
  </si>
  <si>
    <t>De: 00099024113 Transferencia en cumplimiento al DS N0913 de 15/06/2011 y el Convenio Intergubernativo de Financiamiento UPRE-CIF-IG 993/2017, suscrito entre la UPRE y el GAM Colcha K, Proyecto Const. Unidad Educativa Eduardo Abaroa de Villa Mar - Mallcu Villa Mar, correspondiente al pago del 20% de</t>
  </si>
  <si>
    <t>De: 00099024113 Transferencia en cumplimiento al DS N0913 de 15/06/2011 y el Convenio Intergubernativo de Financiamiento UPRE-CIF-IG 969/2017, suscrito entre la UPRE y el GAM Urmiri, Proyecto Const. Internado U.E. Juan Jose Perez (Belen de Urmiri), correspondiente al pago del 20% de anticipo del mon</t>
  </si>
  <si>
    <t>De: 00099024113 Transferencia en cumplimiento al DS N0913 de 15/06/2011 y el Convenio Intergubernativo de Financiamiento UPRE-CIF-IG 970/2017, suscrito entre la UPRE y el GAM Urmiri, Proyecto Const. Centro de Formacion Alternativa Belen de Urmiri, correspondiente al pago del 20% de anticipo del mont</t>
  </si>
  <si>
    <t>De: 00099024113 Transferencia en cumplimiento al DS N0913 de 15/06/2011 y el Convenio Intergubernativo de Financiamiento UPRE-CIF-IG 501/2015, suscrito entre la UPRE y el GAD Tarija, Proyecto Construccion Puente Vehicular Tolomosa Oeste, correspondiente al pago de la planilla N8, segun la UPRE.</t>
  </si>
  <si>
    <t>REGULARIZACION DE TRANSFERENCIA DEL EXTERIOR SEGUN SWIFT 16404-16403 DE FECHA 15/11/2017 ORDENANTE: VICECONSULADO DE BOLIVIA EN SAN JUSTO-ARGENTINA LIB. 00010011102 MIN.RELACIONES EXTERIORES - GESTORIA CONSULAR LEY Nº 3108</t>
  </si>
  <si>
    <t>TRANSFERENCIA DEL EXTERIOR SEGUN SWIFT 16432 DE FECHA 15/11/2017 ORDENANTE: CONSULADO DE BOLIVIA EN BILBAO REF.: GESTORIA CONSULAR LIB. 00010011102 MIN.RELACIONES EXTERIORES - GESTORIA CONSULAR LEY Nº 3108</t>
  </si>
  <si>
    <t>TRANSFERENCIA DEL EXTERIOR SEGUN SWIFT NO.16461 DE FECHA 15/11/2017 ORDENANTE: CONSULADO GENERAL DE BOLIVIA LIMA PERU REF:GESTORIA CONSULAR LIB. 00010011102 MIN.RELACIONES EXTERIORES - GESTORIA CONSULAR LEY Nº 3108</t>
  </si>
  <si>
    <t>TRANSFERENCIA AUTOMATICA SEGUN INSTRUCCION DEL MINISTERIO DE ECONOMIA Y FINANZAS PUBLICAS LIBRETA 00990201001 TGN RECURSOS ORDINARIOS</t>
  </si>
  <si>
    <t>||TRANSF.DE FDOS. SG.CITE: FSFADM041/17 DEL FONDO DE DESARROLLO DEL SISTEMA FINANCIERO Y DE APOYO AL SECTOR PROD.-FONDESIF, DE LA FECHA REF:TRANSF. AL TGN. LA AMORTIZACION DE CAPITAL DE COOP. PAULO VI DE OCTUBRE/2017 DEL PRPC.TGN 9° (TRAM-TSO-5801) ABONO EN LA LIBRETA N°00099021001 TGN-RECURSOS ORDINARIOS</t>
  </si>
  <si>
    <t>||TRANSFERENCIA DE FONDOS S/G. MENSAJES SWIFT NROS. 16438 - 16427 Y CORREO ELECTRONICO DEL INSTITUTO BOLIVIANO DE METROLOGIA DE LA FECHA (SECTOR PUBLICO). P/CTA. SENER INGENIERIA Y SISTEMAS S.A. LIBRETA 00041031107 MPM - INSTITUTO BOLIVIANO DE METROLOGIA.</t>
  </si>
  <si>
    <t>REGULARIZACION PARCIAL DEL COMPROBANTE B-1561151 DE FECHA 15.11.2017 POR ERROR AL PROCESAR LA CAMARA DE COMPENSACION DE CHEQUES EN EL STES SIN REGISTRAR EL RECHAZO DEL CHEQUE N° 5313120 DEL BANCO NACIONAL DE BOLIVIA S.A. POR INSUFICIENCIA DE FONDOS. &lt;&gt;</t>
  </si>
  <si>
    <t>||VENTA DE DIVISAS S/G NOTA EETC-MT-GAF-EAE-0046-CAR/17 Y ASIG DE DIVISAS EFECTUADA POR EL MEFP CODIGO 008362 3598 DEL 15/11/2017 REF.: EMISION LC I-2017-050 COM EMISION LC 0.15% S/USD 1.003.500.- POR 90 DIAS, REEM GTOS DE COM BS220.-Y EMISION CBTE CONTABLE BS50.- CGO.LIB.N°00591012001 EMP ESTATAL DE TRANS POR CABLE MI TELEFERICO REF.: COM EMISION LC I-2017-050</t>
  </si>
  <si>
    <t>||VENTA DE DIVISAS S/G NOTAS SEDEM/GAF/UF/2017-0251 Y SEDEM/GG/EV/2017-0194, ASIG DE DIVISAS POR EL MEFP CODIGO 008271 3564 DEL 10/11/2017 REF.: EMISION LC I-2017-051 COM EMISION LC 0.15% S/USD 476.020,70 POR 166 DIAS, REEM GTOS COM BS220.- Y EMISION CBTE CONTABLE BS50.- CGO.LIB.N°00132079201 SEDEM PLANTA ENVASES DE VIDRIO CH MUN ZUDAÑEZ REF.:EMISION LC I-2017-051</t>
  </si>
  <si>
    <t>PAGO A BID PRÉSTAMO 1940/BL-BO VCTO. 15-nov-2017 POR CUENTA DE TGN , NTI. 010015 VALOR 15-nov-2017 CAPITAL USD 305.942,33 INTERESES USD 170.029,84 CTA. 3987 CUENTA UNICA DEL TESORO-3987 LIB. 00099021001 REF.: COMISIONES BANCARIAS</t>
  </si>
  <si>
    <t>PAGO A BID PRÉSTAMO 1940/BL-BO VCTO. 15-nov-2017 POR CUENTA DE TGN , NTI. 010016 VALOR 15-nov-2017 INTERESES USD 7.923,28 CTA. 3987 CUENTA UNICA DEL TESORO-3987 LIB. 00099021001 REF.: COMISIONES BANCARIAS</t>
  </si>
  <si>
    <t>PAGO A BID PRÉSTAMO 3666/BL-BO VCTO. 15-nov-2017 POR CUENTA DE TGN , NTI. 010018 VALOR 15-nov-2017 INTERESES USD 18.904,11 CTA. 3987 CUENTA UNICA DEL TESORO-3987 LIB. 00099021001 REF.: COMISIONES BANCARIAS</t>
  </si>
  <si>
    <t>PAGO A BID PRÉSTAMO 3666/BL-BO VCTO. 15-nov-2017 POR CUENTA DE TGN , NTI. 010017 VALOR 15-nov-2017 INTERESES USD 1.415.741,37 CTA. 3987 CUENTA UNICA DEL TESORO-3987 LIB. 00099021001 REF.: COMISIONES BANCARIAS</t>
  </si>
  <si>
    <t>PAGO A BID PRÉSTAMO 2828/BL-BO VCTO. 15-nov-2017 POR CUENTA DE TGN , NTI. 009997 VALOR 15-nov-2017 INTERESES USD 5.191,46 CTA. 3987 CUENTA UNICA DEL TESORO-3987 LIB. 00099021001 REF.: COMISIONES BANCARIAS</t>
  </si>
  <si>
    <t>PAGO A BID PRÉSTAMO 2828/BL-BO VCTO. 15-nov-2017 POR CUENTA DE TGN , NTI. 009995 VALOR 15-nov-2017 INTERESES USD 280.439,05 COMISIONES USD 39.125,82 CTA. 3987 CUENTA UNICA DEL TESORO-3987 LIB. 00099021001 REF.: COMISIONES BANCARIAS</t>
  </si>
  <si>
    <t>PAGO A OPEP PRÉSTAMO 911-P VCTO. 15-nov-2017 POR CUENTA DE TGN , NTI. 009967 VALOR 15-nov-2017 CAPITAL USD 186.660,00 INTERESES USD 37.336,00 CTA. 3987 CUENTA UNICA DEL TESORO-3987 LIB. 00099021001 REF.: COMISIONES BANCARIAS</t>
  </si>
  <si>
    <t>PAGO A BID PRÉSTAMO 3667/BL-BO VCTO. 15-nov-2017 POR CUENTA DE TGN , NTI. 009957 VALOR 15-nov-2017 INTERESES USD 1.175.442,41 CTA. 3987 CUENTA UNICA DEL TESORO-3987 LIB. 00099021001 REF.: COMISIONES BANCARIAS</t>
  </si>
  <si>
    <t>COBRO COSTOS DE PAPELERIA POR REGULARIZACION DE TRANSFERENCIA DEL EXTERIOR POR ORDEN DE VICECONSULADO DE BOLIVIA EN SAN JUSTO-ARGENTINA LIB. 00010011102 MIN.RELACIONES EXTERIORES - GESTORIA CONSULAR LEY Nº 3108</t>
  </si>
  <si>
    <t>PAGO A BID PRÉSTAMO 3731/OC-BO VCTO. 15-nov-2017 POR CUENTA DE TGN , NTI. 009960 VALOR 15-nov-2017 COMISIONES USD 119.297,53 CTA. 3987 CUENTA UNICA DEL TESORO-3987 LIB. 00099021001 REF.: COMISIONES BANCARIAS</t>
  </si>
  <si>
    <t>PAGO A BID PRÉSTAMO 3667/BL-BO VCTO. 15-nov-2017 POR CUENTA DE TGN , NTI. 009958 VALOR 15-nov-2017 INTERESES USD 17.013,70 CTA. 3987 CUENTA UNICA DEL TESORO-3987 LIB. 00099021001 REF.: COMISIONES BANCARIAS</t>
  </si>
  <si>
    <t>COBRO COSTOS DE PAPELERIA SEGUN TRANSFERENCIA DEL EXTERIOR POR ORDEN DE CONSULADO DE BOLIVIA EN BILBAO REF.: GESTORIA CONSULAR LIB. 00010011102 MIN.RELACIONES EXTERIORES - GESTORIA CONSULAR LEY Nº 3108</t>
  </si>
  <si>
    <t>PAGO PRÉSTAMO BID 548-SF-BO VCTO. 15-nov-2017 POR CUENTA DE TGN , NTI. 009961 VALOR 15-nov-2017 CAPITAL USD 66.666,67 INTERESES USD 2.000,00 CTA. 3987 CUENTA UNICA DEL TESORO-3987 LIB. 00099021001 REF.: COMISIONES BANCARIAS</t>
  </si>
  <si>
    <t>PAGO A BID PRÉSTAMO 3730/BL-BO VCTO. 15-nov-2017 POR CUENTA DE TGN , NTI. 009981 VALOR 15-nov-2017 INTERESES USD 126,37 CTA. 3987 CUENTA UNICA DEL TESORO-3987 LIB. 00099021001 REF.: COMISIONES BANCARIAS</t>
  </si>
  <si>
    <t>PAGO A BID PRÉSTAMO 3730/BL-BO VCTO. 15-nov-2017 POR CUENTA DE TGN , NTI. 009959 VALOR 15-nov-2017 INTERESES USD 6.444,86 COMISIONES USD 62.841,78 CTA. 3987 CUENTA UNICA DEL TESORO-3987 LIB. 00099021001 REF.: COMISIONES BANCARIAS</t>
  </si>
  <si>
    <t>VENTA DE DIVISAS CON TRANSFERENCIA DE FONDOS A SOLICITUD DE SERVICIO DESARROLLO EMPRESAS PUBLICAS PRODUCTIVAS SEGUN SOLICITUD 3594 REF: TRANSFERENCIA DE FONDOS A LA EMPRESA ANTONINI S.R.L. POR EL SERVICIO LOGISTICO Y DE TRANSPORTE DE LA PROVISION DE ARCHAS DE RECOCIDO Y DECORADO, POR USD. 55.310.- A LIB. 00132079201 SEDEM-PLANTA ENVASES DE VIDRIO CHUQUISACA - MUNICIPIO ZUDAÑEZ</t>
  </si>
  <si>
    <t>VENTA DE DIVISAS CON TRANSFERENCIA DE FONDOS A SOLICITUD DE MINISTERIO DE COMUNICACION SEGUN SOLICITUD 3597 REF: SEGUNDO PAGO A LA EMPRESA NEURONA CONSULTORIA POR PRODUCTO ESTRATEGIA COMUNICACIONAL QUE PERMITA DISENAR PROPONER E IMPLEMENTAR ACCIONES Y POLITICAS FACTURA AUFAD5 INF COM NUMERO 67 LIB. 00099021001 TGN-RECURSOS ORDINARIOS (3987)</t>
  </si>
  <si>
    <t>VENTA DE DIVISAS CON TRANSFERENCIA DE FONDOS A SOLICITUD DE MINISTERIO DE RELACIONES EXTERIORES SEGUN SOLICITUD 3595 REF: PAGO DE HABERES DEL PERSONAL DEL SERVICIO EXTERIOR CORRESPONDIENTE AL MES DE OCTUBRE 2017, SEGUN DETALLE DE ELABORACION DE C 31 Y PLANILLA DE HABERES N 101701. LIB. 00099021001 TGN-RECURSOS ORDINARIOS (3987)</t>
  </si>
  <si>
    <t>VENTA DE DIVISAS CON TRANSFERENCIA DE FONDOS A SOLICITUD DE MINISTERIO DE EDUCACION SEGUN SOLICITUD 3570 REF: TRANSFERENCIA PARA UNIVERSITY COLLEGE LONDON (LEILA CARLA ILLANES MAYTA) EQUIVALENTES 32.393,93 USD LIB. 00099021001 TGN-RECURSOS ORDINARIOS (3987) POR DIFERENCIAL CAMBIARIO</t>
  </si>
  <si>
    <t>VENTA DE DIVISAS CON TRANSFERENCIA DE FONDOS A SOLICITUD DE MINISTERIO DE EDUCACION SEGUN SOLICITUD 3570 REF: TRANSFERENCIA PARA UNIVERSITY COLLEGE LONDON (LEILA CARLA ILLANES MAYTA) EQUIVALENTES 32.393,93 USD LIB. 00099021001 TGN-RECURSOS ORDINARIOS (3987)</t>
  </si>
  <si>
    <t>COBRO COSTOS DE PAPELERIA SEGUN TRANSFERENCIA DEL EXTERIOR POR ORDEN DE CONSULADO GENERAL DE BOLIVIA LIMA PERU REF:GESTORIA CONSULAR LIB. 00010011102 MIN.RELACIONES EXTERIORES - GESTORIA CONSULAR LEY Nº 3108</t>
  </si>
  <si>
    <t>PAGO A FIDA PRÉSTAMO 354-BO VCTO. 15-nov-2017 POR CUENTA DE TGN , NTI. 010031 VALOR 15-nov-2017 CAPITAL USD 124.931,77 INTERESES USD 15.460,31 CTA. 3987 CUENTA UNICA DEL TESORO-3987 LIB. 00099021001 REF.: COMISIONES BANCARIAS</t>
  </si>
  <si>
    <t>PAGO A FIDA PRÉSTAMO 373-BO VCTO. 15-nov-2017 POR CUENTA DE TGN , NTI. 010032 VALOR 15-nov-2017 CAPITAL USD 88.593,34 INTERESES USD 11.626,95 CTA. 3987 CUENTA UNICA DEL TESORO-3987 LIB. 00099021001 REF.: COMISIONES BANCARIAS</t>
  </si>
  <si>
    <t>PAGO A FIDA PRÉSTAMO 445-BO VCTO. 15-nov-2017 POR CUENTA DE TGN , NTI. 010033 VALOR 15-nov-2017 CAPITAL USD 129.713,73 INTERESES USD 18.970,79 CTA. 3987 CUENTA UNICA DEL TESORO-3987 LIB. 00099021001 REF.: COMISIONES BANCARIAS</t>
  </si>
  <si>
    <t>PAGO A FIDA PRÉSTAMO 540-BO VCTO. 15-nov-2017 POR CUENTA DE TGN , NTI. 010034 VALOR 15-nov-2017 CAPITAL USD 181.902,67 INTERESES USD 31.377,20 CTA. 3987 CUENTA UNICA DEL TESORO-3987 LIB. 00099021001 REF.: COMISIONES BANCARIAS</t>
  </si>
  <si>
    <t>PAGO A FIDA PRÉSTAMO 714-BO VCTO. 15-nov-2017 POR CUENTA DE TGN , NTI. 010035 VALOR 15-nov-2017 CAPITAL USD 112.285,60 INTERESES USD 24.836,16 CTA. 3987 CUENTA UNICA DEL TESORO-3987 LIB. 00099021001 REF.: COMISIONES BANCARIAS</t>
  </si>
  <si>
    <t>PAGO A FIDA PRÉSTAMO 800-BO VCTO. 15-nov-2017 POR CUENTA DE TGN , NTI. 010036 VALOR 15-nov-2017 INTERESES USD 26.483,08 CTA. 3987 CUENTA UNICA DEL TESORO-3987 LIB. 00099021001 REF.: COMISIONES BANCARIAS</t>
  </si>
  <si>
    <t>PAGO A FIDA PRÉSTAMO I-858-BO VCTO. 15-nov-2017 POR CUENTA DE TGN , NTI. 010037 VALOR 15-nov-2017 INTERESES USD 53.277,85 CTA. 3987 CUENTA UNICA DEL TESORO-3987 LIB. 00099021001 REF.: COMISIONES BANCARIAS</t>
  </si>
  <si>
    <t>PAGO A FIDA PRÉSTAMO 2000000784 VCTO. 15-nov-2017 POR CUENTA DE TGN , NTI. 010039 VALOR 15-nov-2017 INTERESES USD 11.829,34 CTA. 3987 CUENTA UNICA DEL TESORO-3987 LIB. 00099021001 REF.: COMISIONES BANCARIAS</t>
  </si>
  <si>
    <t>De: 00099024113 Transferencia en cumplimiento al DS N0913 de 15/06/2011 y el Convenio Intergubernativo de Financiamiento UPRE-CIF-IG 982/2017, suscrito entre la UPRE y el GAM de San Antonio de Esmoruco proyecto Construccion Centro de Salud con Internacion San Antonio de Esmoruco, correspondiente al</t>
  </si>
  <si>
    <t>TRANSFERENCIA DEL EXTERIOR SEGUN SWIFT 16492 DE FECHA 16/11/2017 ORDENANTE: CONSULADO GENERAL DE BOLIVIA EN BARCELONA LIB. 00010011102 MIN.RELACIONES EXTERIORES - GESTORIA CONSULAR LEY Nº 3108</t>
  </si>
  <si>
    <t>NÚMERO DE LIBRETA CUT: 99031009.00 OPERACIÓN T01 TRANSFERENCIA DE FONDOS A LA CUT - TESORO DIRECTO DE BANCO UNION S.A. A CUENTA UNICA DEL TESORO CON NUMERO DE SOLICITUD = 2284761 Y NUMERO CORRELATIVO = 91320016112017301 TRANSFERENCIA POR OPERACIONES DE VENTA BONOS BTX</t>
  </si>
  <si>
    <t>NUMERO DE LIBRETA CUT: 00046021109 OPERACIÓN E18 TRANSFERENCIA DEL SISTEMA FINANCIERO POR CUENTA DE TERCEROS A LA CUT Por pago ejecución boleta de garantía nro. 12720171 Medicalmix Ltda. a solicitud del MINISTERIO DE SALUD.</t>
  </si>
  <si>
    <t>||TRANSFERENCIA DE FONDOS S/G. MENSAJE SWIFT NRO. 16498 DE LA FECHA (SECTOR PUBLICO). DEBITO DE LA LIBRETA 00117012001 DGAC, REPOSICION UTILES DE ESCRITORIO.</t>
  </si>
  <si>
    <t>||TRANSFERENCIA DE FONDOS EN ATENCION A MENSAJES SWIFT 16608 Y 16485 DE LA FECHA ( SECTOR PUBLICO). DEBITO DE LA LIBRETA 00117012001DGAC, REPOSICION UTILES DE ESCRITORIO.</t>
  </si>
  <si>
    <t>||TRANSFERENCIA DE FONDOS EN ATENCIÓN A MENSAJES SWIFT 16609 Y 16599 DE LA FECHA (SECTOR PUBLICO). DEBITO DE LA LIBRETA 00117012001DGAC, REPOSICION UTILES DE ESCRITORIO.</t>
  </si>
  <si>
    <t>||TRANSFERENCIA DE FONDOS EN ATENCIÓN A MENSAJES SWIFT 16620 Y 16619 DE LA FECHA (SECTOR PUBLICO). DEBITO DE LA LIBRETA 00117012001DGAC, REPOSICION UTILES DE ESCRITORIO.</t>
  </si>
  <si>
    <t>COBRO COSTOS DE PAPELERIA SEGUN TRANSFERENCIA DEL EXTERIOR POR ORDEN DE GAS TOTAL S.A. (NEW YORK, NY US) REF.: A CUENTA SEGUN CONTRATO NRO.62 AJUSTE DE PRECIO POR GLP LIB. 00513062001 YPFB-OPERACIONES PLANTA DE SEPARACION DE LIQUIDOS RIO GRANDE</t>
  </si>
  <si>
    <t>VENTA DE DIVISAS CON TRANSFERENCIA DE FONDOS A SOLICITUD DE SERVICIO GENERAL DE IDENTIFICACION PERSONAL - SEGIP SEGUN SOLICITUD 3609 REF: ENTREGA DE FONDOS A LA OFICINA DE SAO PAULO - BRASIL PARA GASTOS EN SERVICIOS BASICOS Y BIENES Y SERVICIOS SEGUN NOTA 006/2017, SOLICITUD 5, CERT. 3173 Y 3174. LIB. 00340012003 RECAUDACION EXTRANJERIA - C.I. -L.C.</t>
  </si>
  <si>
    <t>VENTA DE DIVISAS CON TRANSFERENCIA DE FONDOS A SOLICITUD DE SERVICIO GENERAL DE IDENTIFICACION PERSONAL - SEGIP SEGUN SOLICITUD 3608 REF: ENTREGA DE FONDOS A LA OFICINA DE SAO PAULO - BRASIL PARA GASTOS EN BIENES Y SERVICIOS SEGUN NOTA 006/2017, SOLICITUD 5, CERT. 3173 Y 3174. LIB. 00340012003 RECAUDACION EXTRANJERIA - C.I. -L.C.</t>
  </si>
  <si>
    <t>VENTA DE DIVISAS CON TRANSFERENCIA DE FONDOS A SOLICITUD DE MINISTERIO DE RELACIONES EXTERIORES SEGUN SOLICITUD 3607 REF: PAGO DE HABERES DEL PERSONAL DE EMIPAS WASHINGTON CORRESPONDIENTE AL MES DE OCTUBRE 2017, SEGUN DETALLE DE ELABORACION DE C 31 Y PLANILLA DE HABERES N 101703. LIB. 00010011102 MIN.RELACIONES EXTERIORES - GESTORIA CONSULAR LEY Nº 3108</t>
  </si>
  <si>
    <t>VENTA DE DIVISAS CON TRANSFERENCIA DE FONDOS A SOLICITUD DE MINISTERIO DE RELACIONES EXTERIORES SEGUN SOLICITUD 3605 REF: PAGO DE HABERES DEL PERSONAL DE EMIPAS MADRID CORRESPONDIENTE AL MES DE OCTUBRE 2017, SEGUN DETALLE DE ELABORACION DE C 31 Y PLANILLA DE HABERES N 101704. LIB. 00099021001 TGN-RECURSOS ORDINARIOS (3987)</t>
  </si>
  <si>
    <t>VENTA DE DIVISAS CON TRANSFERENCIA DE FONDOS A SOLICITUD DE MINISTERIO DE EDUCACION SEGUN SOLICITUD 3599 REF: TRASPASO PARA LA UNIVERSITY OF COLORADO BOULDER (TATIANA MIJAELA BLANCO QUIROGA) LIB. 00099021001 TGN-RECURSOS ORDINARIOS (3987)</t>
  </si>
  <si>
    <t>VENTA DE DIVISAS CON TRANSFERENCIA DE FONDOS A SOLICITUD DE MINISTERIO DE EDUCACION SEGUN SOLICITUD 3603 REF: TRASPASO PARA MISAEL ALI MITA LIB. 00099021001 TGN-RECURSOS ORDINARIOS (3987)</t>
  </si>
  <si>
    <t>VENTA DE DIVISAS CON TRANSFERENCIA DE FONDOS A SOLICITUD DE YACIMIENTOS PETROLIFEROS FISCALES BOLIVIANOS SEGUN SOLICITUD 3620 REF: PAGO A LA EMPRESA SANDER GEOPHYSICS LIMITED, SERVICIO DE CONSULTORIA POR PRODUCTO PARA LA ADQUISICION INTEGRAL AEROGRAVIMETRICA ? AEROMAGNETOMETRICA EN LA CUENCA DEL ALT LIB. 00513022001 YPFB - "OPERACIONES"</t>
  </si>
  <si>
    <t>PAGO A BID PRÉSTAMO 1839-SF-BO VCTO. 16-nov-2017 POR CUENTA DE TGN , NTI. 010059 VALOR 16-nov-2017 CAPITAL USD 163.247,07 INTERESES USD 98.753,30 CTA. 3987 CUENTA UNICA DEL TESORO-3987 LIB. 00099021001 REF.: COMISIONES BANCARIAS</t>
  </si>
  <si>
    <t>PAGO A BID PRÉSTAMO 2448/BL-BO VCTO. 16-nov-2017 POR CUENTA DE TGN , NTI. 009999 VALOR 16-nov-2017 INTERESES USD 7.561,64 CTA. 3987 CUENTA UNICA DEL TESORO-3987 LIB. 00099021001 REF.: COMISIONES BANCARIAS</t>
  </si>
  <si>
    <t>PAGO A BID PRÉSTAMO 2448/BL-BO VCTO. 16-nov-2017 POR CUENTA DE TGN , NTI. 009998 VALOR 16-nov-2017 CAPITAL USD 291.666,67 INTERESES USD 362.110,32 CTA. 3987 CUENTA UNICA DEL TESORO-3987 LIB. 00099021001 REF.: COMISIONES BANCARIAS</t>
  </si>
  <si>
    <t>PAGO A FIDA PRÉSTAMO E-7-BO VCTO. 15-nov-2017 POR CUENTA DE TGN , NTI. 010038 VALOR 16-nov-2017 INTERESES EUR 17.566,26 CTA. 3987 CUENTA UNICA DEL TESORO-3987 LIB. 00099021001 REF.: COMISIONES BANCARIAS</t>
  </si>
  <si>
    <t>TRANSFERENCIA RECIBIDA DEL EXTERIOR SEGÚN MENSAJES SWIFT Nos. 16494-16486 (REM.EXT.) DE FECHA 16-11-2017 POR DESEMBOLSO DE CAF PRÉSTAMO CFA007860 CARRETERA CHACAPUCO RAVELO SOLICITUD DE DESEMBOLSO NRO. 43 LIBRETA N° 00291012002 ABC-RECURSOS PROPIOS REF.: UTILES DE ESCRITORIO</t>
  </si>
  <si>
    <t>VENTA DE DIVISAS CON TRANSFERENCIA DE FONDOS A SOLICITUD DE SERVICIO GENERAL DE IDENTIFICACION PERSONAL - SEGIP SEGUN SOLICITUD 3611 REF: ENTREGA DE FONDOS A LA OFICINA DE CALAMA - CHILE PARA GASTOS EN BIENES Y SERVICIOS, SEGUN NOTA 05-2017, SOLICITUD 3, CERT 3167 Y 3168. LIB. 00340012003 RECAUDACION EXTRANJERIA - C.I. -L.C.</t>
  </si>
  <si>
    <t>VENTA DE DIVISAS CON TRANSFERENCIA DE FONDOS A SOLICITUD DE SERVICIO GENERAL DE IDENTIFICACION PERSONAL - SEGIP SEGUN SOLICITUD 3610 REF: ENTREGA DE FONDOS A LA OFICINA DE CALAMA - CHILE PARA GASTOS EN BIENES Y SERVICIOS, SEGUN NOTA 05-2017, SOLICITUD 3, CERT 3167 Y 3168. LIB. 00340012003 RECAUDACION EXTRANJERIA - C.I. -L.C.</t>
  </si>
  <si>
    <t>VENTA DE DIVISAS CON TRANSFERENCIA DE FONDOS A SOLICITUD DE MINISTERIO DE RELACIONES EXTERIORES SEGUN SOLICITUD 3606 REF: PAGO DE COSTO DE VIDA DEL PERSONAL DEL SERVICIO EXTERIOR CORRESPONDIENTE AL MES DE OCTUBRE 2017, SEGUN DETALLE DE ELABORACION DE C 31 Y PLANILLA DE HABERES N 101706. LIB. 00099021001 TGN-RECURSOS ORDINARIOS (3987)</t>
  </si>
  <si>
    <t>De: 00099024113 Transferencia en cumplimiento al DS N0913 de 15/06/2011 y el Convenio Intergubernativo de Financiamiento UPRE-CIF-IG 289/2016, suscrito entre la UPRE y el GAM de Arque proyecto Construccion Edificio Municipal Arque, correspondiente al pago de la planilla N 5 de cierre, segun la UPRE.</t>
  </si>
  <si>
    <t>De: 00099024113 Transferencia en cumplimiento al DS N0913 de 15/06/2011 y el Convenio Intergubernativo de Financiamiento UPRE-CIF-IG/471/2016, suscrito entre la UPRE y el GAM de Cobija proyecto Const. Graderias y Campo Deportivo Stadio Municipal Hugo Zabala Barrio Villa Busch, correspondiente al pa</t>
  </si>
  <si>
    <t>De: 00099024113 Transferencia en cumplimiento al DS N0913 de 15/06/2011 y el Convenio Intergubernativo de Financiamiento UPRE-CIF-IG 003/2017, suscrito entre la UPRE y el GAM de Yacuiba proyecto Construccion U.E. Tierras Nuevas, correspondiente al pago de la planilla N 4, segun la UPRE.</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</si>
  <si>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</si>
  <si>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De: 00099024113 Transferencia en cumplimiento al DS N0913 de 15/06/2011 y el Convenio Intergubernativo de Financiamiento UPRE-CIF-IG 433/2016, suscrito entre la UPRE y el GAM de Padcaya proyecto Construccion Unidad Educativa Simon Bolivar de Rejara, correspondiente al pago de la planilla N 3, segun</t>
  </si>
  <si>
    <t>De: 00099024113 Transferencia en cumplimiento al DS N0913 de 15/06/2011 y el Convenio Intergubernativo de Financiamiento UPRE-CIF-IG 064/2017, suscrito entre la UPRE y el GAM de Bermejo proyecto Construccion Nuevo Centro de Salud Comunidad Colonia Linares, correspondiente al pago de la planilla N 1,</t>
  </si>
  <si>
    <t>De: 00099024113 Transferencia en cumplimiento al DS N0913 de 15/06/2011 y el Convenio Intergubernativo de Financiamiento UPRE-CIF-IG 007/2016, suscrito entre la UPRE y el GAR del Gran Chaco proyecto Construccion Instituto Tecnologico Industrial Agropecuario Yacuiba, correspondiente al pago de la pla</t>
  </si>
  <si>
    <t>A:00373024105 TRANSFERENCIA A SOLICITUD DEL FDI S/G NOTA FDI/DGE/EXT/N276/2017 PARA LOS CATORCE (14) PROYECTOS DE LOS GOBIERNOS AUTONOMOS DEPARTAMENTALES DE SANTA CRUZ S/G INFORME MEFP/VTCP/DGPOT/UPCFTGN/INF/N2356/2017.</t>
  </si>
  <si>
    <t>A:00373024105 TRANSFERENCIA A SOLICITUD DEL FDI S/G NOTA FDI/DGE/EXT/N275/2017 PARA LOS OCHO (8) PROYECTOS DE LOS GOBIERNOS AUTONOMOS DEPARTAMENTALES DE CHUQUISACA S/G INFORME MEFP/VTCP/DGPOT/UPCFTGN/INF/N2354/2017.</t>
  </si>
  <si>
    <t>De: 00099024113 Transferencia en cumplimiento al DS N0913 de 15/06/2011 y el Convenio Intergubernativo de Financiamiento UPRE-CIF-IG 1059/2017, suscrito entre la UPRE y el GAM de Huacaraje proyecto Const. Matadero 4ta. Categoria Municipio de Huacaraje, correspondiente al primer desembolso equivalen</t>
  </si>
  <si>
    <t>De: 00099024113 Transferencia en cumplimiento al DS N0913 de 15/06/2011 y el Convenio Intergubernativo de Financiamiento UPRE-CIF-IG 1058/2017, suscrito entre la UPRE y el GAM de Huacaraje proyecto Const. Bloque de 4 Aulas en la U.E. 13 de Abril Municipio de Huacaraje, correspondiente al primer de</t>
  </si>
  <si>
    <t>De: 00099024113 Transferencia en cumplimiento al DS N0913 de 15/06/2011 y el Convenio Intergubernativo de Financiamiento UPRE-CIF-IG 1070/2017, suscrito entre la UPRE y el GAM de Magdalena proyecto Const. Auditorio en Hospital Boliviano Canadiense Santa Maria Magdalena, correspondiente al primer des</t>
  </si>
  <si>
    <t>De: 00099024113 Transferencia en cumplimiento al DS N0913 de 15/06/2011 y el Convenio Intergubernativo de Financiamiento UPRE-CIF-IG 1071/2017, suscrito entre la UPRE y el GAM de Magdalena proyecto Const. Mercado Comunidad Bella Vista (Municipio de Magdalena), correspondiente al primer desembolso eq</t>
  </si>
  <si>
    <t>De: 00099024113 Transferencia en cumplimiento al DS N0913 de 15/06/2011 y el Convenio Intergubernativo de Financiamiento UPRE-CIF-IG 1060/2017, suscrito entre la UPRE y el GAM de San Ignacio proyecto Construccion de 5 Aulas U.E. Estanislao de Marchena San Ignacio de Moxos, correspondiente al prime</t>
  </si>
  <si>
    <t>De: 00099024113 Transferencia en cumplimiento al DS N0913 de 15/06/2011 y el Convenio Intergubernativo de Financiamiento UPRE-CIF-IG 1062/2017, suscrito entre la UPRE y el GAM de San Ignacio proyecto Construccion de 6 Aulas U.E. Jose Santos Noco - San Ignacio de Moxos, correspondiente al primer des</t>
  </si>
  <si>
    <t>De: 00099024113 Transferencia en cumplimiento al DS N0913 de 15/06/2011 y el Convenio Intergubernativo de Financiamiento UPRE-CIF-IG 1061/2017, suscrito entre la UPRE y el GAM de San Ignacio proyecto Construccion de Tinglado y Polideportivo U.E. Socrates Parada Eguez San Ignacio de Moxos, correspo</t>
  </si>
  <si>
    <t>De: 00099024113 Transferencia en cumplimiento al DS N0913 de 15/06/2011 y el Convenio Intergubernativo de Financiamiento UPRE-CIF-IG 1040/2017, suscrito entre la UPRE y el GAM de Puerto Siles proyecto Const. Dos Aulas y Baterias de Banos U.E. Altura El Carmen Puerto Siles, correspondiente al primer</t>
  </si>
  <si>
    <t>De: 00099024113 Transferencia en cumplimiento al DS N0913 de 15/06/2011 y el Convenio Intergubernativo de Financiamiento UPRE-CIF-IG 1064/2017, suscrito entre la UPRE y el GAM de Loreto proyecto Const. Casa de la Cultura Municipio Loreto, correspondiente al primer desembolso equivalente al 20% del</t>
  </si>
  <si>
    <t>De: 00099024113 Transferencia en cumplimiento al DS N0913 de 15/06/2011 y el Convenio Intergubernativo de Financiamiento UPRE-CIF-IG 1055/2017, suscrito entre la UPRE y el GAM de San Ramon proyecto Const. Tinglado y Cancha Polifuncional Zona Machupo San Ramon, correspondiente al primer desembolso e</t>
  </si>
  <si>
    <t>De: 00099024113 Transferencia en cumplimiento al DS N0913 de 15/06/2011 y el Convenio Intergubernativo de Financiamiento UPRE-CIF-IG 1057/2017, suscrito entre la UPRE y el GAM de San Ramon proyecto Const. Tinglado y Cancha Polifuncional Zona 1 de Mayo San Ramon, correspondiente al primer desembolso</t>
  </si>
  <si>
    <t>De: 00099024113 Transferencia en cumplimiento al DS N0913 de 15/06/2011 y el Convenio Intergubernativo de Financiamiento UPRE-CIF-IG 1053/2017, suscrito entre la UPRE y el GAM de San Ramon proyecto Const. Tinglado U.E. Poyori San Ramon, correspondiente al primer desembolso equivalente al 20% del mo</t>
  </si>
  <si>
    <t>||TRANSFERENCIA DE FONDOS S/G. MENSAJES SWIFT NROS. 16670 Y 16660 DE LA FECHA (SECTOR PUBLICO). DEBITO DE LA LIBRETA 00117012001 DGAC, REPOSICION UTILES DE ESCRITORIO.</t>
  </si>
  <si>
    <t>||REGULARIZACION DE LA OPERACIÓN NRO. 0904316 DE F. 16/11/2017 EN ATENCIÓN A CORREO ELECTRONICO DE LA DIRECCION GENERAL DE AERONAUTICA CIVIL DE LA FECHA (SECTOR PUBLICO) DEBITO DE LA LIBRETA 00117012001 DGAC, REPOSICION UTILES DE ESCRITORIO.</t>
  </si>
  <si>
    <t>De: 00099024113 Transferencia en cumplimiento al DS N0913 de 15/06/2011 y el Convenio Intergubernativo de Financiamiento UPRE-CIF-IG 1031/2017, suscrito entre la UPRE y el GAM San Joaquin, Proyecto Const. Tinglado Metalico y Graderias Unidad Educativa 21 de Agosto - Municipio de San Joaquin, corresp</t>
  </si>
  <si>
    <t>De: 00099024113 Transferencia en cumplimiento al DS N0913 de 15/06/2011 y el Convenio Intergubernativo de Financiamiento UPRE-CIF-IG 1033/2017, suscrito entre la UPRE y el GAM San Joaquin, Proyecto Const. Pavimento Rigidos Dos Avenidas - Zona San Pedro Municipio de San Joaquin, correspondiente al pa</t>
  </si>
  <si>
    <t>De: 00099024113 Transferencia en cumplimiento al DS N0913 de 15/06/2011 y el Convenio Intergubernativo de Financiamiento UPRE-CIF-IG 1032/2017, suscrito entre la UPRE y el GAM San Joaquin, Proyecto Const. Dos Aulas Unidad Educativa Divino Pastor - Municipio de San Joaquin, correspondiente al pago de</t>
  </si>
  <si>
    <t>De: 00099024113 Transferencia en cumplimiento al DS N0913 de 15/06/2011 y el Convenio Intergubernativo de Financiamiento UPRE-CIF-IG 1067/2017, suscrito entre la UPRE y el GAM Exaltacion, Proyecto Const. Tinglado y Polideportivo para la U.E. Motacusal - Municipio Exaltacion, correspondiente al pago</t>
  </si>
  <si>
    <t>De: 00099024113 Transferencia en cumplimiento al DS N0913 de 15/06/2011 y el Convenio Intergubernativo de Financiamiento UPRE-CIF-IG 1069/2017, suscrito entre la UPRE y el GAM Exaltacion, Proyecto Const. Mercado Municipal Municipio de Exaltacion de la Santa Cruz, correspondiente al pago del 20% de</t>
  </si>
  <si>
    <t>De: 00099024113 Transferencia en cumplimiento al DS N0913 de 15/06/2011 y el Convenio Intergubernativo de Financiamiento UPRE-CIF-IG 1077/2017, suscrito entre la UPRE y el GAD Beni, Proyecto Const. U.E. La Palmera - La Palmas, correspondiente al pago del 20% de anticipo del monto financiado, segun l</t>
  </si>
  <si>
    <t>De: 00099024113 Transferencia en cumplimiento al DS N0913 de 15/06/2011 y el Convenio Intergubernativo de Financiamiento UPRE-CIF-IG 1075/2017, suscrito entre la UPRE y el GAD Beni, Proyecto Const. U.E. Arnaldo Lijeron Casanovas - Nueva Trinidad, correspondiente al pago del 20% de anticipo del monto</t>
  </si>
  <si>
    <t>De: 00099024113 Transferencia en cumplimiento al DS N0913 de 15/06/2011 y el Convenio Intergubernativo de Financiamiento UPRE-CIF-IG 1076/2017, suscrito entre la UPRE y el GAD Beni, Proyecto Const. U.E. Arturo Chavez Perales - La Magdalena, correspondiente al pago del 20% de anticipo del monto finan</t>
  </si>
  <si>
    <t>De: 00099024113 Transferencia en cumplimiento al DS N0913 de 15/06/2011 y el Convenio Intergubernativo de Financiamiento UPRE-CIF-IG 1073/2017, suscrito entre la UPRE y el GAD Beni, Proyecto Const. U.E. Cristina Argandona de Hurtado - Alborada, correspondiente al pago del 20% de anticipo del monto f</t>
  </si>
  <si>
    <t>De: 00099024113 Transferencia en cumplimiento al DS N0913 de 15/06/2011 y el Convenio Intergubernativo de Financiamiento UPRE-CIF-IG 1080/2017, suscrito entre la UPRE y el GAD Beni, Proyecto Const. Instituto Tecnologico Agroindustrial Mrcal. Jose Ballivian - Yucumo, correspondiente al pago del 20% d</t>
  </si>
  <si>
    <t>De: 00099024113 Transferencia en cumplimiento al DS N0913 de 15/06/2011 y el Convenio Intergubernativo de Financiamiento UPRE-CIF-IG 1054/2017, suscrito entre la UPRE y el GAM San Ramon, Proyecto Const. Tinglado U.E. Guacayane - San Ramon, correspondiente al pago del 20% de anticipo del monto financ</t>
  </si>
  <si>
    <t>De: 00099024113 Transferencia en cumplimiento al DS N0913 de 15/06/2011 y el Convenio Intergubernativo de Financiamiento UPRE-CIF-IG 1036/2017, suscrito entre la UPRE y el GAM Trinidad, Proyecto Const. Mercado Seccional Calle Cochabamba, correspondiente al pago del 20% de anticipo del monto financia</t>
  </si>
  <si>
    <t>De: 00099024113 Transferencia en cumplimiento al DS N0913 de 15/06/2011 y el Convenio Intergubernativo de Financiamiento UPRE-CIF-IG 1043/2017, suscrito entre la UPRE y el GAM Reyes, Proyecto Const. Tinglado Unidad Educativa San Jose Comunidad San Jose, correspondiente al pago del 20% de anticipo de</t>
  </si>
  <si>
    <t>De: 00099024113 Transferencia en cumplimiento al DS N0913 de 15/06/2011 y el Convenio Intergubernativo de Financiamiento UPRE-CIF-IG 1042/2017, suscrito entre la UPRE y el GAM Reyes, Proyecto Const. Tinglado Polideportivo Zona Norte, correspondiente al pago del 20% de anticipo del monto financiado,</t>
  </si>
  <si>
    <t>De: 00099024113 Transferencia en cumplimiento al DS N0913 de 15/06/2011 y el Convenio Intergubernativo de Financiamiento UPRE-CIF-IG 1041/2017, suscrito entre la UPRE y el GAM Reyes, Proyecto Const. Tinglado Unidad Educativa Ratije Comunidad Ratije, correspondiente al pago del 20% de anticipo del mo</t>
  </si>
  <si>
    <t>De: 00099024113 Transferencia en cumplimiento al DS N0913 de 15/06/2011 y el Convenio Intergubernativo de Financiamiento UPRE-CIF-IG 1044/2017, suscrito entre la UPRE y el GAM Reyes, Proyecto Const. Tinglado Unidad Educativa Villa Copacabana Comunidad Copacabana, correspondiente al pago del 20% de</t>
  </si>
  <si>
    <t>De: 00099024113 Transferencia en cumplimiento al DS N0913 de 15/06/2011 y el Convenio Intergubernativo de Financiamiento UPRE-CIF-IG 1050/2017, suscrito entre la UPRE y el GAM San Andres, Proyecto Const. de 3 Aulas y Bateria de Banos U.E. Poza Honda - Comunidad Poza Honda, correspondiente al pago de</t>
  </si>
  <si>
    <t>De: 00099024113 Transferencia en cumplimiento al DS N0913 de 15/06/2011 y el Convenio Intergubernativo de Financiamiento UPRE-CIF-IG 1048/2017, suscrito entre la UPRE y el GAM San Andres, Proyecto Const. Dos Aulas U.E. 2 de Agosto - Comunidad Puente San Pablo, correspondiente al pago del 20% de anti</t>
  </si>
  <si>
    <t>De: 00099024113 Transferencia en cumplimiento al DS N0913 de 15/06/2011 y el Convenio Intergubernativo de Financiamiento UPRE-CIF-IG 1046/2017, suscrito entre la UPRE y el GAM San Andres, Proyecto Const. de 4 Aulas U.E. Canaan - Comunidad Villa San Pedro, correspondiente al pago del 20% de anticipo</t>
  </si>
  <si>
    <t>De: 00099024113 Transferencia en cumplimiento al DS N0913 de 15/06/2011 y el Convenio Intergubernativo de Financiamiento UPRE-CIF-IG 1049/2017, suscrito entre la UPRE y el GAM San Andres, Proyecto Const. Tinglado y Graderias U.E. Humberto Velarde Garcia - Comunidad San Andres, correspondiente al pag</t>
  </si>
  <si>
    <t>De: 00099024113 Transferencia en cumplimiento al DS N0913 de 15/06/2011 y el Convenio Intergubernativo de Financiamiento UPRE-CIF-IG 1051/2017, suscrito entre la UPRE y el GAM San Andres, Proyecto Const. Dos Aulas y Direccion U.E. El Carmen del Dorado Comunidad Carmen del Dorado, correspondiente al</t>
  </si>
  <si>
    <t>De: 00099024113 Transferencia en cumplimiento al DS N0913 de 15/06/2011 y el Convenio Intergubernativo de Financiamiento UPRE-CIF-IG 1052/2017, suscrito entre la UPRE y el GAM San Andres, Proyecto Const. Plaza Central Comunidad San Lorenzo, correspondiente al pago del 20% de anticipo del monto finan</t>
  </si>
  <si>
    <t>De: 00099024113 Transferencia en cumplimiento al DS N0913 de 15/06/2011 y el Convenio Intergubernativo de Financiamiento UPRE-CIF-IG-496/2016, suscrito entre la UPRE y el GAM de Vinto proyecto Construccion Tecnologico Vinto, correspondiente al pago de la planilla N 3, segun la UPRE.</t>
  </si>
  <si>
    <t>De: 00099024113 Transferencia en cumplimiento al DS N0913 de 15/06/2011 y el Convenio Intergubernativo de Financiamiento UPRE-CIF-IG 1074/2017, suscrito entre la UPRE y el GAM Rurrenabaque, Proyecto Const. Aulas U.E. Collana Linares Rurrenabaque, correspondiente al pago del 20% de anticipo del monto</t>
  </si>
  <si>
    <t>De: 00099024113 Transferencia en cumplimiento al DS N0913 de 15/06/2011 y el Convenio Intergubernativo de Financiamiento UPRE-CIF-IG 1087/2017, suscrito entre la UPRE y el GAM Riberalta, Proyecto Const. Parque Urbano Heroes del Acre Riberalta, correspondiente al pago del 20% de anticipo del monto fi</t>
  </si>
  <si>
    <t>De: 00099024113 Transferencia en cumplimiento al DS N0913 de 15/06/2011 y el Convenio Intergubernativo de Financiamiento UPRE-CIF-IG 1085/2017, suscrito entre la UPRE y el GAM San Borja, Proyecto Const. Tinglado U.E. La Embocada - Municipio San Borja, correspondiente al pago del 20% de anticipo del</t>
  </si>
  <si>
    <t>De: 00099024113 Transferencia en cumplimiento al DS N0913 de 15/06/2011 y el Convenio Intergubernativo de Financiamiento UPRE-CIF-IG 1086/2017, suscrito entre la UPRE y el GAM San Borja, Proyecto Const. Tinglado U.E. Las Abras - Municipio San Borja, correspondiente al pago del 20% de anticipo del mo</t>
  </si>
  <si>
    <t>De: 00099024113 Transferencia en cumplimiento al DS N0913 de 15/06/2011 y el Convenio Intergubernativo de Financiamiento UPRE-CIF-IG 1084/2017, suscrito entre la UPRE y el GAM San Borja, Proyecto Const. Tinglado U.E. San Antonio - Municipio San Borja, correspondiente al pago del 20% de anticipo del</t>
  </si>
  <si>
    <t>De: 00099024113 Transferencia en cumplimiento al DS N0913 de 15/06/2011 y el Convenio Intergubernativo de Financiamiento UPRE-CIF-IG 1083/2017, suscrito entre la UPRE y el GAM San Borja, Proyecto Const. Centro Cultural Municipal - Municipio San Borja, correspondiente al pago del 20% de anticipo del</t>
  </si>
  <si>
    <t>De: 00099024113 Transferencia en cumplimiento al DS N0913 de 15/06/2011 y el Convenio Intergubernativo de Financiamiento UPRE-CIF-IG 1030/2017, suscrito entre la UPRE y el GAM Baures, Proyecto Const. Tinglado y Graderias U.E. San Simon - Baures, correspondiente al pago del 20% de anticipo del monto</t>
  </si>
  <si>
    <t>De: 00099024113 Transferencia en cumplimiento al DS N0913 de 15/06/2011 y el Convenio Intergubernativo de Financiamiento UPRE-CIF-IG 1028/2017, suscrito entre la UPRE y el GAM Baures, Proyecto Const. Cancha Polifuncional Tinglado y Graderias U.E. Angelica Barthelemy de Ojopi - Baures, correspondient</t>
  </si>
  <si>
    <t>De: 00099024113 Transferencia en cumplimiento al DS N0913 de 15/06/2011 y el Convenio Intergubernativo de Financiamiento UPRE-CIF-IG 1029/2017, suscrito entre la UPRE y el GAM Baures, Proyecto Const. Tinglado y Graderias U.E. Cafetal A - Baures, correspondiente al pago del 20% de anticipo del monto</t>
  </si>
  <si>
    <t>De: 00099024113 Transferencia en cumplimiento al DS N0913 de 15/06/2011 y el Convenio Intergubernativo de Financiamiento UPRE-CIF-IG 1065/2017, suscrito entre la UPRE y el GAM Loreto, Proyecto Const. Tinglado U.E. San Pablo del Isiboro - Municipio de Loreto, correspondiente al pago del 20% de antici</t>
  </si>
  <si>
    <t>De: 00099024113 Transferencia en cumplimiento al DS N0913 de 15/06/2011 y el Convenio Intergubernativo de Financiamiento UPRE-CIF-IG 1063/2017, suscrito entre la UPRE y el GAM Loreto, Proyecto Const. Plaza Comunidad Camiaco - Municipio Loreto, correspondiente al pago del 20% de anticipo del monto fi</t>
  </si>
  <si>
    <t>De: 00099024113 Transferencia en cumplimiento al DS N0913 de 15/06/2011 y el Convenio Intergubernativo de Financiamiento UPRE-CIF-IG 1066/2017, suscrito entre la UPRE y el GAM Loreto, Proyecto Const. Tinglado U.E. Gundonovia Municipio Loreto, correspondiente al pago del 20% de anticipo del monto fin</t>
  </si>
  <si>
    <t>De: 00099024113 Transferencia en cumplimiento al DS N0913 de 15/06/2011 y el Convenio Intergubernativo de Financiamiento UPRE-CIF-IG 1022/2017, suscrito entre la UPRE y el GAM Santa Ana de Yacuma, Proyecto Const. Unidad Educativa Herlan Chavez Roca Zona 26 de Julio, correspondiente al pago del 20% d</t>
  </si>
  <si>
    <t>De: 00099024113 Transferencia en cumplimiento al DS N0913 de 15/06/2011 y el Convenio Intergubernativo de Financiamiento UPRE-CIF-IG 1090/2017, suscrito entre la UPRE y el GAD Beni proyecto Ampl. Terminal Aerea Riberalta, correspondiente al primer desembolso equivalente al 20 % del monto a financiar</t>
  </si>
  <si>
    <t>VENTA DE DIVISAS CON TRANSFERENCIA DE FONDOS A SOLICITUD DE MINISTERIO DE EDUCACION SEGUN SOLICITUD 3602 REF: TRASPASO PARA HELEN LAURA COARITA FERNANDEZ EQUIVALENTES 790,66 USD LIB. 00099021001 TGN-RECURSOS ORDINARIOS (3987) POR DIFERENCIAL CAMBIARIO</t>
  </si>
  <si>
    <t>VENTA DE DIVISAS CON TRANSFERENCIA DE FONDOS A SOLICITUD DE MINISTERIO DE EDUCACION SEGUN SOLICITUD 3602 REF: TRASPASO PARA HELEN LAURA COARITA FERNANDEZ EQUIVALENTES 790,66 USD LIB. 00099021001 TGN-RECURSOS ORDINARIOS (3987)</t>
  </si>
  <si>
    <t>COBRO COSTOS DE PAPELERIA SEGUN TRANSFERENCIA DEL EXTERIOR POR ORDEN DE GAS CORONA S.A.E.C.A. (SUNCION PARAGUAY) REF.: ANTICIPO SEGUN CONTRATO YPFB DLG LIB. 00513062001 YPFB-OPERACIONES PLANTA DE SEPARACION DE LIQUIDOS RIO GRANDE</t>
  </si>
  <si>
    <t>VENTA DE DIVISAS CON TRANSFERENCIA DE FONDOS A SOLICITUD DE MINISTERIO DE RELACIONES EXTERIORES SEGUN SOLICITUD 3625 REF: PAGO DE HABERES DEL PERSONAL DEL SERVICIO EXTERIOR AUXILIARES II CORRESPONDIENTE AL MES DE OCTUBRE 2017, SEGUN DETALLE DE ELABORACION DE C 31 Y PLANILLA DE HABERES N 101702. LIB. 00010011102 MIN.RELACIONES EXTERIORES - GESTORIA CONSULAR LEY Nº 3108</t>
  </si>
  <si>
    <t>VENTA DE DIVISAS CON TRANSFERENCIA DE FONDOS A SOLICITUD DE MINISTERIO DE GOBIERNO SEGUN SOLICITUD 3624 REF: HABERES DE AGREGADOS POLICIALES EN EL EXTERIOR CORRESPONDIENTE AL MES DE OCTUBRE 2017 (CUENTAS EXTRANJERAS) LIB. 00099021001 TGN-RECURSOS ORDINARIOS (3987)</t>
  </si>
  <si>
    <t>COBRO COSTOS DE PAPELERIA SEGUN TRANSFERENCIA DEL EXTERIOR POR ORDEN DE ENERGIA ARGENTINA SA REF.: FACTURA EXA-GJA-076-17 LIB. 00513012007 YPFB - RECURSOS NACIONALIZACIÓN</t>
  </si>
  <si>
    <t>COBRO COSTOS DE PAPELERIA SEGUN TRANSFERENCIA DEL EXTERIOR POR ORDEN DE PETROLEO BRASILEIRO SA PETROBRAS REF:INV EXB GAS 220/17 REF.YPFB GAS NATURAL LIB. 00513012007 YPFB - RECURSOS NACIONALIZACIÓN</t>
  </si>
  <si>
    <t>COBRO COSTOS DE PAPELERIA SEGUN TRANSFERENCIA DEL EXTERIOR POR ORDEN DE PETROLEO BRASILEIRO SA PETROBRAS LIB. 00513012007 YPFB - RECURSOS NACIONALIZACIÓN</t>
  </si>
  <si>
    <t>COBRO COSTOS DE PAPELERIA SEGUN TRANSFERENCIA DEL EXTERIOR POR ORDEN DE ENERGIA ARGENTINA SA LIB. 00513012007 YPFB - RECURSOS NACIONALIZACIÓN</t>
  </si>
  <si>
    <t>PAGO A CAF PRÉSTAMO CFA009344 VCTO. 17-nov-2017 POR CUENTA DE TGN , NTI. 009996 VALOR 17-nov-2017 INTERESES USD 393.685,58 COMISIONES USD 81.152,22 CTA. 3987 CUENTA UNICA DEL TESORO-3987 LIB. 00099021001 REF.: COMISIONES BANCARIAS</t>
  </si>
  <si>
    <t>COBRO COSTOS DE PAPELERIA SEGUN TRANSFERENCIA DEL EXTERIOR POR ORDEN DE LIB. 00513012007 YPFB - RECURSOS NACIONALIZACIÓN</t>
  </si>
  <si>
    <t>PAGO A BID PRÉSTAMO 17-CD-BO VCTO. 17-11-2017 POR CUENTA DE TGN SEGÚN NOTA 10002 DE FECHA 15-11-2017, VALOR 17-11-2017 CAPITAL USD 16.625,51 INTERESES USD 374,07 REF.: COMISIONES BANCARIAS</t>
  </si>
  <si>
    <t>De: 00513012004 Transferencia que realizamos a solicitud de Yacimientos Petroliferos Fiscales Bolivianos mediante nota CITE: YPFB/DFC-3145 URT-1601/2017 y de acuerdo a la nota CITE:MEFP/VPCF/DGCF/UCCF No 1171/2017, para la devolucion del deposito en demasia efectuado por la Estacion de Servicios Tru</t>
  </si>
  <si>
    <t>De: 00513012004 Transferencia que realizamos a solicitud de Yacimientos Petroliferos Fiscales Bolivianos mediante nota CITE: YPFB/DFC-3144 URT-1600/2017 y de acuerdo a la nota CITE:MEFP/VPCF/DGCF/UCCF No 1171/2017, para la devolucion del deposito en demasia efectuado por la Estacion de Servicios Tru</t>
  </si>
  <si>
    <t>De: 00513012004 Transferencia que realizamos a solicitud de Yacimientos Petroliferos Fiscales Bolivianos mediante nota CITE: YPFB/DFC-3143 URT-1599/2017 y de acuerdo a la nota CITE:MEFP/VPCF/DGCF/UCCF No 1171/2017, para la devolucion del deposito en demasia efectuado por la Estacion de Servicios Los</t>
  </si>
  <si>
    <t>De: 00513012004 Transferencia que realizamos a solicitud de Yacimientos Petroliferos Fiscales Bolivianos mediante nota CITE: YPFB/DFC-3142 URT-1598/2017 y de acuerdo a la nota CITE:MEFP/VPCF/DGCF/UCCF No 1171/2017, para la devolucion del deposito en demasia efectuado por la Estacion de Servicios EE.</t>
  </si>
  <si>
    <t>De: 00513012004 Transferencia que realizamos a solicitud de Yacimientos Petroliferos Fiscales Bolivianos mediante nota CITE: YPFB/DFC-3141 URT-1597/2017 y de acuerdo a la nota CITE:MEFP/VPCF/DGCF/UCCF No 1171/2017, para la devolucion del deposito en demasia efectuado por la Estacion de Servicios Max</t>
  </si>
  <si>
    <t>De: 00513012004 Transferencia que realizamos a solicitud de Yacimientos Petroliferos Fiscales Bolivianos mediante nota CITE: YPFB/DFC-3136 URT-1592/2017 y de acuerdo a la nota CITE:MEFP/VPCF/DGCF/UCCF No 1181/2017, para la devolucion del deposito en demasia efectuado por la Estacion de Servicios Bei</t>
  </si>
  <si>
    <t>De: 00513012004 Transferencia que realizamos a solicitud de Yacimientos Petroliferos Fiscales Bolivianos mediante nota CITE: YPFB/DFC-3138 URT-1594/2017 y de acuerdo a la nota CITE:MEFP/VPCF/DGCF/UCCF No 1181/2017, para la devolucion del deposito en demasia efectuado por la Estacion de Servicios Sil</t>
  </si>
  <si>
    <t>De: 00513012004 Transferencia que realizamos a solicitud de Yacimientos Petroliferos Fiscales Bolivianos mediante nota CITE: YPFB/DFC-3139 URT-1595/2017 y de acuerdo a la nota CITE:MEFP/VPCF/DGCF/UCCF No 1181/2017, para la devolucion de los depositos en demasia efectuado por las Estaciones de Servic</t>
  </si>
  <si>
    <t>De: 00513012004 Transferencia que realizamos a solicitud de Yacimientos Petroliferos Fiscales Bolivianos mediante nota CITE: YPFB/DFC-3140 URT-1596/2017 y de acuerdo a la nota CITE:MEFP/VPCF/DGCF/UCCF No 1181/2017, para la devolucion del deposito en demasia efectuado por la Estacion de Servicios Sut</t>
  </si>
  <si>
    <t>De: 00070011102 Transferencia que realizamos a solicitud del Ministerio de Trabajo, Empleo y Prevision Social, mediante nota CITE. MTEPS/DGAA/No 356/2017 y de acuerdo a la nota CITE: MEFP/VPCF/DGCF No 1185/2017 de la Direccion General de Contabilidad Fiscal.</t>
  </si>
  <si>
    <t>De: 00070011102 Transferencia que efectuamos a requerimiento del Ministerio de Trabajo, Empleo y Prevision Social segun nota CITE: MTEPS/DGAA No.0352/2016 y en virtud a la nota interna CITE: MEFP/VPCF/DGCF/UCCF No.1184/17 de la Direccion General de Contabilidad Fiscal de esta Cartera de Estado, de a</t>
  </si>
  <si>
    <t>TRANSFERENCIA DEL EXTERIOR SEGUN SWIFT 16738 DE FECHA 20/11/2017 ORDENANTE: BANCO BILBAO VIZCAYA ARGENTARIA S.A. LIB. 00010011102 MIN.RELACIONES EXTERIORES - GESTORIA CONSULAR LEY Nº 3108</t>
  </si>
  <si>
    <t>NUMERO DE LIBRETA CUT: Cuenta Unica del Tesoro OPERACIÓN E18 TRANSFERENCIA DEL SISTEMA FINANCIERO POR CUENTA DE TERCEROS A LA CUT Devolucion de pagos CC no cobrados por afiliados Civiles y Militares correspondiente al periodo de Julio 2017</t>
  </si>
  <si>
    <t>NUMERO DE LIBRETA CUT: 00099021001 OPERACIÓN E18 TRANSFERENCIA DEL SISTEMA FINANCIERO POR CUENTA DE TERCEROS A LA CUT TRANSFERENCIA DE RECURSOS DEL FIDEICOMISO REACTIVACION OPERATIVA Y COMERCIAL DE LA EMPRESA SIDERURGICA DEL MUTUN</t>
  </si>
  <si>
    <t>NÚMERO DE LIBRETA CUT: 99031009.00 OPERACIÓN T01 TRANSFERENCIA DE FONDOS A LA CUT - TESORO DIRECTO DE BANCO UNION S.A. A CUENTA UNICA DEL TESORO CON NUMERO DE SOLICITUD = 2293200 Y NUMERO CORRELATIVO = 91320020112017425 TRANSFERENCIA POR OPERACIONES DE VENTA BONOS BTX</t>
  </si>
  <si>
    <t>||TRANSFERENCIA DE FONDOS SEGUN FORMULARIO CITE BUN0717/17, DE LA FECHA, (HRE-TSO-5856).A SOLICITUD DEL GOB.AUTONOMO MCPAL. SANTIAGO DE HUARI AB.LIBRETA 00099024113 UPRE,PAGO PLANILLA DE AVANCE N°1 PROY.CONST.CANCHA CESPED SINTETICO HUARI;BUN</t>
  </si>
  <si>
    <t>||RESPUESTA A DEBITO DEL BANQUERO SG SWIFT NO.16788 DE LA FECHA REF: COBRO COMISION EUR 12.50 POR TRANSFERENCIA DE EUR 1.933.34.- FECHA VALOR 03/10/2017 SG SOL. DEL MIN.DE EDUCACION TRANSF. DE FONDOS. LIB.00099021001 TGN-RECURSOS ORDINARIOS COBRO COMISION EUR 12.50</t>
  </si>
  <si>
    <t>||RESPUESTA A DEBITO DEL BANQUERO SG SWIFT NO.16788 DE LA FECHA REF: COBRO COMISION EUR 12.50 POR TRANSFERENCIA DE EUR 1.933.34.- FECHA VALOR 03/10/2017 SG SOL. DEL MIN.DE EDUCACION TRANSF. DE FONDOS. CGO.LIB.00099021001 TGN-RECURSOS ORDINARIOS (UTILES DE ESCRITORIO)</t>
  </si>
  <si>
    <t>||REGISTRO COBRO COMISION AVISO ENMIENDA CARTA DE CREDITO STANDBY BS220.- Y EMISION CBTE. CONTABLE BS50.- REF.: SGAX 311-117203 REF BCB: SB-R-2017-04 A FAVOR DE YPFB. CGO.LIB.N° 00513012007 YPFB - RECURSOS DE NACIONALIZACION REF.: COMISION AVISO ENMIENDA SB-R-2017-04</t>
  </si>
  <si>
    <t>||RESPUESTA A DEBITO DEL BANQUERO SEG. SWIFT 16792 DE LA FECHA. REF.: COBRO COMISION POR TRANSF. DE EUROS 146.365,03 SEG. SOLICITUD DE DIREMAR PAGO A FAVOR DE DHI LIB.00099021001 TGN-RECURSOS ORDINARIOS. COMISION DEL BANQUERO EUR 6,72</t>
  </si>
  <si>
    <t>||RESPUESTA A DEBITO DEL BANQUERO SEG. SWIFT 16792 DE LA FECHA. REF.: COBRO COMISION POR TRANSF. DE EUROS 146.365,03 SEG. SOLICITUD DE DIREMAR PAGO A FAVOR DE DHI LIB.00099021001 TGN-RECURSOS ORDINARIOS. REF.: UTILES DE ESCRITORIO</t>
  </si>
  <si>
    <t>||RESPUESTA DEBITO DEL BANQUERO SG/ SWIFT 16790 DE LA FECHA REF: COBRO COMISION POR TRANSFERENCIA DE EUR 2,966,40 DEL 20/09/17 SG/ SOLICITUD DEL INIAF, PAGO A/F OECD LIB.00222018010 INIAF-COSUDE-APOYO AL SIS. DE INNOV.AGROP. Y FOREST. EN BOL. (COMIS. EQUIV.EUR 15,-)</t>
  </si>
  <si>
    <t>||RESPUESTA DEBITO DEL BANQUERO SG/ SWIFT 16790 DE LA FECHA REF: COBRO COMISION POR TRANSFERENCIA DE EUR 2,966,40 DEL 20/09/17 SG/ SOLICITUD DEL INIAF, PAGO A/F OECD LIB.00222018010 INIAF-COSUDE-APOYO AL SIS. DE INNOV.AGROP. Y FOREST. EN BOL (UTILES DE ESCRITORIO)</t>
  </si>
  <si>
    <t>||RESPUESTA DEBITO DEL BANQUERO SG/ SWIFT 16787 DE LA FECHA REF: COBRO COMISION POR TRANSFERENCIA DE EUR 17,277,24 DEL 23/10/17 SG/ SOLICITUD DEL MIN. DE DEFENSA , PAGO A/F EUROPEAN COMMISSION LIB.00099021001 TGN-RECURSOS ORDINARIOS, COMISIONES EQUIV. EUR 10,-</t>
  </si>
  <si>
    <t>||RESPUESTA DEBITO DEL BANQUERO SG/ SWIFT 16787 DE LA FECHA REF: COBRO COMISION POR TRANSFERENCIA DE EUR 17,277,24 DEL 23/10/17 SG/ SOLICITUD DEL MIN. DE DEFENSA , PAGO A/F EUROPEAN COMMISSION LIB.00099021001 TGN-RECURSOS ORDINARIOS, UTILES DE ESCRITORIO</t>
  </si>
  <si>
    <t>||RESPUESTA DEBITO DEL BANQUERO SG/ SWIFT 16786 DE LA FECHA REF: COBRO COMISION POR TRANSFERENCIA DE EUR 834.- DEL 30/10/17 SG/ SOLICITUD DEL MIN. DE EDUCACION, PAGO A/F WALTER PARADA VILLARROEL LIB. 00099021001 TGN-RECURSOS ORDINARIOS, COMIS. DEL BANQUERO EQUIV. EUR 5,00</t>
  </si>
  <si>
    <t>||RESPUESTA DEBITO DEL BANQUERO SG/ SWIFT 16786 DE LA FECHA REF: COBRO COMISION POR TRANSFERENCIA DE EUR 834.- DEL 30/10/17 SG/ SOLICITUD DEL MIN. DE EDUCACION, PAGO A/F WALTER PARADA VILLARROEL LIB.00099021001 TGN-RECURSOS ORDINARIOS, COBRO UTILES DE ESCRITORIO</t>
  </si>
  <si>
    <t>||TRANSFERENCIA DE FONDOS S/G. MENSAJES SWIFT NROS. 16800 Y 16799 DE LA FECHA. (SECTOR PUBLICO). DEBITO DE LA LIBRETA 00117012001 DGAC, REPOSICION UTILES DE ESCRITORIO.</t>
  </si>
  <si>
    <t>||TRANSFERENCIA DE FONDOS S/G. MENSAJE SWIFT NRO. 16801 DE LA FECHA. (SECTOR PUBLICO). DEBITO DE LA LIBRETA 00117012001 DGAC, REPOSICION UTILES DE ESCRITORIO.</t>
  </si>
  <si>
    <t>PAGO A CAF PRÉSTAMO CFA005802 VCTO. 20-nov-2017 POR CUENTA DE TGN , NTI. 009992 VALOR 20-nov-2017 CAPITAL USD 2.903.008,94 INTERESES USD 926.434,97 COMISIONES USD 1.119,17 CTA. 3987 CUENTA UNICA DEL TESORO-3987 LIB. 00099021001 REF.: COMISIONES BANCARIAS</t>
  </si>
  <si>
    <t>PAGO PRÉSTAMO BID 803-SF-BO VCTO. 20-nov-2017 POR CUENTA DE TGN , NTI. 010000 VALOR 20-nov-2017 CAPITAL USD 83.325,60 INTERESES USD 16.665,12 CTA. 3987 CUENTA UNICA DEL TESORO-3987 LIB. 00099021001 REF.: COMISIONES BANCARIAS</t>
  </si>
  <si>
    <t>VENTA DE DIVISAS CON TRANSFERENCIA DE FONDOS A SOLICITUD DE MINISTERIO DE EDUCACION SEGUN SOLICITUD 3601 REF: TRASPASO UNIVERSITE LAVAL (KEREN DIANNE CHOQUEHUANCA QUISPE) EQUIVALENTES 2.951,69 USD LIB. 00099021001 TGN-RECURSOS ORDINARIOS (3987) POR DIFERENCIAL CAMBIARIO</t>
  </si>
  <si>
    <t>VENTA DE DIVISAS CON TRANSFERENCIA DE FONDOS A SOLICITUD DE MINISTERIO DE EDUCACION SEGUN SOLICITUD 3601 REF: TRASPASO UNIVERSITE LAVAL (KEREN DIANNE CHOQUEHUANCA QUISPE) EQUIVALENTES 2.951,69 USD LIB. 00099021001 TGN-RECURSOS ORDINARIOS (3987)</t>
  </si>
  <si>
    <t>VENTA DE DIVISAS CON TRANSFERENCIA DE FONDOS A SOLICITUD DE MINISTERIO DE EDUCACION SEGUN SOLICITUD 3600 REF: TRASPASO PARA LA UNIVERSITY OF SHEFFIELD (ABRAHAM EDUARDO SANTOS TERRAZAS) EQUIVALENTES 3.569,40 USD LIB. 00099021001 TGN-RECURSOS ORDINARIOS (3987) POR DIFERENCIAL CAMBIARIO</t>
  </si>
  <si>
    <t>VENTA DE DIVISAS CON TRANSFERENCIA DE FONDOS A SOLICITUD DE MINISTERIO DE EDUCACION SEGUN SOLICITUD 3600 REF: TRASPASO PARA LA UNIVERSITY OF SHEFFIELD (ABRAHAM EDUARDO SANTOS TERRAZAS) EQUIVALENTES 3.569,40 USD LIB. 00099021001 TGN-RECURSOS ORDINARIOS (3987)</t>
  </si>
  <si>
    <t>COBRO COSTOS DE PAPELERIA SEGUN TRANSFERENCIA DEL EXTERIOR POR ORDEN DE BANCO BILBAO VIZCAYA ARGENTARIA S.A. LIB. 00010011102 MIN.RELACIONES EXTERIORES - GESTORIA CONSULAR LEY Nº 3108</t>
  </si>
  <si>
    <t>TRANSFERENCIA DE FONDOS AL EXTERIOR A SOLICITUD DE YACIMIENTOS PETROLIFEROS FISCALES BOLIVIANOS SEGUN SOLICITUD YPFB-0313-2017 REF: PAGO POLIZA DE GARANTIA DE FIEL CUMPLIMIENTO DE CONTRATO LIB. 00513012003 LBP-YPFB (2011349681373)</t>
  </si>
  <si>
    <t>COBRO COSTOS DE PAPELERIA SEGUN TRANSFERENCIA DEL EXTERIOR POR ORDEN DE COMPANHIA MATOGROSSENSE DE GAS REF.: YPFB DOGN 359 2017 LIB. 00513012007 YPFB - RECURSOS NACIONALIZACIÓN</t>
  </si>
  <si>
    <t>COBRO COSTOS DE PAPELERIA SEGUN TRANSFERENCIA DEL EXTERIOR POR ORDEN DE PETROBRAS PARAGUAY GAS SRL REF.: OPE 0/365463 LIB. 00513062001 YPFB-OPERACIONES PLANTA DE SEPARACION DE LIQUIDOS RIO GRANDE</t>
  </si>
  <si>
    <t>TRANSFERENCIA RECIBIDA DEL EXTERIOR SEGÚN MENSAJES SWIFT Nos. 16742-16733 (REM.EXT.) DE FECHA 20-11-2017 POR DESEMBOLSO DE CAF PRÉSTAMO CFA009787 PROGRAMA MIAGUA IV FASE 2 SOLICITUD DE DESEMBOLSO NRO. 1 LIBRETA N° 00287102001 FPS-RECURSOS PROPIOS REF.: UTILES DE ESCRITORIO</t>
  </si>
  <si>
    <t>VENTA DE DIVISAS CON TRANSFERENCIA DE FONDOS A SOLICITUD DE MINISTERIO DE EDUCACION SEGUN SOLICITUD 3604 REF: TRASPASO PARA LA UNIVERSITY OF ABERDEEN (MARIO PAREDES URIONA) EQUIVALENTES 3.569,40 USD LIB. 00099021001 TGN-RECURSOS ORDINARIOS (3987) POR DIFERENCIAL CAMBIARIO</t>
  </si>
  <si>
    <t>VENTA DE DIVISAS CON TRANSFERENCIA DE FONDOS A SOLICITUD DE MINISTERIO DE EDUCACION SEGUN SOLICITUD 3604 REF: TRASPASO PARA LA UNIVERSITY OF ABERDEEN (MARIO PAREDES URIONA) EQUIVALENTES 3.569,40 USD LIB. 00099021001 TGN-RECURSOS ORDINARIOS (3987)</t>
  </si>
  <si>
    <t>De: 00099024113 Transferencia en cumplimiento al DS N0913 de 15/06/2011 y el Convenio Intergubernativo de Financiamiento UPRE-CIF-IG 1039/2017, suscrito entre la UPRE y el GAM de Puerto Siles proyecto Const. Aulas Direccion y Baterias de Banos U.E. Puerto Siles Puerto Siles, correspondiente al prime</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</si>
  <si>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</si>
  <si>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De: 00099024113 Transferencia en cumplimiento al DS N0913 de 15/06/2011 y el Convenio Intergubernativo de Financiamiento UPRE-CIF-IG 1038/2017, suscrito entre la UPRE y el GAM San Javier, Proyecto Const. 5 Aulas y Bateria de Bano Unidad Educativa Sinahi Comunidad Pata de Aguila, Municipio San Javier</t>
  </si>
  <si>
    <t>De: 00099024113 Transferencia en cumplimiento al DS N0913 de 15/06/2011 y el Convenio Intergubernativo de Financiamiento UPRE-CIF-IG/078/2016, suscrito entre la UPRE y el GAM de Portachuelo proyecto Construccion del Estadio Municipal de Portachuelo Barrio Obrero, correspondiente al pago de la planil</t>
  </si>
  <si>
    <t>De: 00099024113 Transferencia en cumplimiento al DS N0913 de 15/06/2011 y el Convenio Intergubernativo de Financiamiento UPRE-CIF-IG 1068/2017, suscrito entre la UPRE y el GAM Exaltacion, Proyecto Const. Unidad Educativa Jasschaja Municipio de Exaltacion, correspondiente al pago del 20% de anticipo</t>
  </si>
  <si>
    <t>De: 00099024113 Transferencia en cumplimiento al DS N0913 de 15/06/2011 y el Convenio Intergubernativo de Financiamiento UPRE-CIF-IG 1072/2017, suscrito entre la UPRE y el GAM Magdalena, Proyecto Const. de Tinglado y Graderias Polifuncional U.E. Parroquial San Antonio II - Magdalena, correspondien</t>
  </si>
  <si>
    <t>De: 00099024113 Transferencia en cumplimiento al DS N0913 de 15/06/2011 y el Convenio Intergubernativo de Financiamiento UPRE-CIF-IG 1045/2017, suscrito entre la UPRE y el GAM Reyes, Proyecto Const. Tinglado Unidad Educativa Guagualagua Comunidad Gualaguagua, correspondiente al pago del 20% de antic</t>
  </si>
  <si>
    <t>TRANSFERENCIA DEL EXTERIOR SEGUN SWIFT 16813 DE FECHA 21/11/2017 ORDENANTE: CONSULADO GENERAL DE BOLIVIA EN WASHINGTON D.C. REF.: RECAUDACIONES CORRESPONDIENTES AL MES DE OCTUBRE 2017 LIB. 00010011102 MIN.RELACIONES EXTERIORES - GESTORIA CONSULAR LEY Nº 3108</t>
  </si>
  <si>
    <t>TRANSFERENCIA DEL EXTERIOR SEGUN SWIFT 16846 DE FECHA 21/11/2017 ORDENANTE: CONSULADO DE BOLIVIA EN MADRID LIB. 00340012004 SEGIP-RECAUDACION EXTERIOR-LICENCIAS DE CONDUCIR</t>
  </si>
  <si>
    <t>TRANSFERENCIA DEL EXTERIOR SEGUN SWIFT 16845 DE FECHA 21/11/2017 ORDENANTE: CONSULADO DE BOLIVIA EN MADRID LIB. 00340012005 SEGIP - RECAUDACION EXTERIOR - CEDULAS DE IDENTIDAD</t>
  </si>
  <si>
    <t>A:00099021001 Transferencia que efectuamos a requerimiento de la Unidad de Administracion e Informacion Salarial segun nota CITE: MEFP/VTCP/DGPOT/UAIS/No.6318/2017, por concepto de reversion definitiva correspondiente a varias entidades, misma que se encuentra consignada en el comprobante de pago No</t>
  </si>
  <si>
    <t>A:00099021001 Transferencia que efectuamos a requerimiento de la Unidad de Administracion e Informacion Salarial segun nota CITE: MEFP/VTCP/DGPOT/UAIS/No.6404 y 6405/2017, por concepto de reversion definitiva correspondiente al SENASIR, misma que se encuentra consignada en los comprobantes de pago N</t>
  </si>
  <si>
    <t>De: 00099024113 Transferencia en cumplimiento al DS N0913 de 15/06/2011 y el Convenio Intergubernativo de Financiamiento UPRE-CIF-IG/053/2015, suscrito entre la UPRE y el GAM de Buena Vista proyecto Construccion Internado Unidad Educativa Sacana, correspondiente al pago de la planilla N 5 de cierre,</t>
  </si>
  <si>
    <t>De: 00099024113 Transferencia en cumplimiento al DS N0913 de 15/06/2011 y el Convenio Intergubernativo de Financiamiento UPRE-CIF-IG/547/2016, suscrito entre la UPRE y el GAM de Arampampa proyecto Const. Aula Multigrado U.E. Azanquiri, correspondiente al pago de la planilla N 1 de cierre, segun la U</t>
  </si>
  <si>
    <t>De: 00099024113 Transferencia en cumplimiento al DS N0913 de 15/06/2011 y el Convenio Intergubernativo de Financiamiento UPRE-CIF-IG/337/2016, suscrito entre la UPRE y el GAM de Coripata proyecto Construccion Unidad Educativa Mcal. Andres de Santa Cruz, correspondiente al pago de la planilla N 5, se</t>
  </si>
  <si>
    <t>De: 00099024113 Transferencia en cumplimiento al DS N0913 de 15/06/2011 y el Convenio Interinstitucional de Financiamiento UPRE-CIF-159/2015, suscrito entre la UPRE y el GAM de Quillacollo proyecto Construccion Terminal Interprovincial D-3 Quillacollo, correspondiente al pago de la planilla N 8, seg</t>
  </si>
  <si>
    <t>De: 00099024113 Transferencia en cumplimiento al DS N0913 de 15/06/2011 y el Convenio Intergubernativo de Financiamiento UPRE-CIF-IG/523/2016, suscrito entre la UPRE y el GAM de Cocapata proyecto Construccion Centro de Salud con Internacion Comunidad de Choro, correspondiente al pago de la planilla</t>
  </si>
  <si>
    <t>De: 00099024113 Transferencia en cumplimiento al DS N0913 de 15/06/2011 y el Convenio Intergubernativo de Financiamiento UPRE-CIF-IG 173/2017, suscrito entre la UPRE y el GAM de Puerto Rico proyecto Const. Una Vivienda para Maestros Unidad Educativa German Busch, Loc. Conquista, Mun Pto. Rico, corre</t>
  </si>
  <si>
    <t>De: 00099024113 Transferencia en cumplimiento al DS N0913 de 15/06/2011 y el Convenio Intergubernativo de Financiamiento UPRE-CIF-IG/023/2016, suscrito entre la UPRE y el GAM de San Pedro proyecto Construccion Plaza Principal Canandoa San Pedro, correspondiente al pago de la planilla N 2 de cierre,</t>
  </si>
  <si>
    <t>||COBRO COMISION AMPLIACION DE VALIDEZ CARTA DE CREDITO 0.15% S/USD 37.887,10 POR 36 DIAS, REEMBOLSO GASTOS DE COMUNICACION BS220.- Y EMISION CBTE CONTABLE BS50.- SEGUN NOTA EASBA-NE-GG-N° 560/2017 ADJUNTA DE LA FECHA REF.: CARTA DE CREDITO I-2017-040. CGO.LIB.N° 00586019202 EASBA REF.: COMISION AMPLIACION DE VALIDEZ LC I-2017-040.</t>
  </si>
  <si>
    <t>||REGULARIZACIÓN DE LA OPERACION NRO. G-0599589 DE F. 20/11/17 SEGUN ESTADO DE CUENTA DEL DEPARTAMENTO DE OPERACIONES CAMBIARIAS, EN ATENCIÓN A CORREO ELECTRONICO DE LA DIRECCION GENERAL DE AERONAUTICA CIVIL. (SECTOR PUBLICO). DEBITO DE LA LIBRETA 00117012001 DGAC, REPOSICION UTILES DE ESCRITORIO.</t>
  </si>
  <si>
    <t>||REGISTRO COBRO COMISION TRANSFERENCIA AL EXTERIOR 0.10% S/USD 420.000.- REEMBOLSO GASTOS DE COMUNICACION BS220.- Y EMISION CBTE CONTABLE BS50.- EN COMPLEMENTO A CBTE S-0904644 ADJUNTO DE LA FECHA. CGO.LIB.N°00513012004 LBP-YPFB-UNICOMERCIAL REF.: COMISION PAGO CARTA DE CREDITO I-2017-013</t>
  </si>
  <si>
    <t>||TRANSFERENCIA DE FONDOS S/G. MENSAJES SWIFT NROS. 16821 Y 16805 DE LA FECHA (SECTOR PUBLICO). DEBITO DE LA LIBRETA 00117012001 DGAC, REPOSICION UTILES DE ESCRITORIO.</t>
  </si>
  <si>
    <t>||TRANSFERENCIA DE FONDOS S/G. MENSAJE SWIFT NRO. 16853 DE LA FECHA (SECTOR PUBLICO). DEBITO DE LA LIBRETA 00117012001 DGAC, REPOSICION UTILES DE ESCRITORIO.</t>
  </si>
  <si>
    <t>||TRANSFERENCIA DE FONDOS S/G. MENSAJE SWIFT NRO. 16850 DE LA FECHA (SECTOR PUBLICO). DEBITO DE LA LIBRETA 00117012001 DGAC, REPOSICION UTILES DE ESCRITORIO.</t>
  </si>
  <si>
    <t>VENTA DE DIVISAS CON TRANSFERENCIA DE FONDOS A SOLICITUD DE PROCURADURIA GENERAL DEL ESTADO SEGUN SOLICITUD 3634 REF: HR DGD3-04 PAGO AL CENTRO DE ARREGLO DE DIFERENCIAS RELATIVAS A INVERSIONES - CIADI, REFERENTE AL CASO CIADI ARB-06-2 QUIBORAX Y NON METALIC MINERALS C. ESTADO PLURINACIONAL DE BOLIV LIB. 00099021001 TGN-RECURSOS ORDINARIOS (3987)</t>
  </si>
  <si>
    <t>VENTA DE DIVISAS A SOLICITUD DE YACIMIENTOS PETROLIFEROS FISCALES BOLIVIANOS SEGUN SOLICITUD 3641 REF: PAGO A YPFB TRANSPORTE SA POR SERVICIO DE TRANSPORTE POR POLIDUCTOS AGOSTO 2017 SEGUN DOCUMENTACION ADJUNTA LIB. 00513012004 LBP-YPFB-UNICOMERCIAL (4030005415/1-2188907)</t>
  </si>
  <si>
    <t>TRANSFERENCIA RECIBIDA DEL EXTERIOR SEGÚN MENSAJES SWIFT Nos. 16817-16808 (REM.EXT.) DE FECHA 21-11-2017 POR DESEMBOLSO DE CAF PRÉSTAMO CFA009344 PROG.MAS INV.P/ RIEGO FASE IV SOLICITUD DE DESEMBOLSO NRO. 8 LIBRETA N° 00287102001 FPS-RECURSOS PROPIOS REF.: UTILES DE ESCRITORIO</t>
  </si>
  <si>
    <t>TRANSFERENCIA RECIBIDA DEL EXTERIOR SEGÚN MENSAJES SWIFT Nos. 16816-16807 (REM.EXT.) DE FECHA 21-11-2017 POR DESEMBOLSO DE CAF PRÉSTAMO CFA009272 DOBLE VIA SANTA CRUZ WARNES SOLICITUD DE DESEMBOLSO NRO.9 LIBRETA N° 00291012002 ABC-RECURSOS PROPIOS REF.: UTILES DE ESCRITORIO</t>
  </si>
  <si>
    <t>TRANSFERENCIA RECIBIDA DEL EXTERIOR SEGÚN MENSAJES SWIFT Nos. 16819-16810 (REM.EXT.) DE FECHA 21-11-2017 POR DESEMBOLSO DE BID PRÉSTAMO 2828/BL-BO REQ 0012 OPS0201755052A LIBRETA N° 00287102001 FPS-RECURSOS PROPIOS REF.: UTILES DE ESCRITORIO</t>
  </si>
  <si>
    <t>TRANSFERENCIA RECIBIDA DEL EXTERIOR SEGÚN MENSAJES SWIFT Nos. 16818-16809 (REM.EXT.) DE FECHA 21-11-2017 POR DESEMBOLSO DE BID PRÉSTAMO 2828/BL-BO REQ 0012 OPS0201755052A LIBRETA N° 00287102001 FPS-RECURSOS PROPIOS REF.: UTILES DE ESCRITORIO</t>
  </si>
  <si>
    <t>VENTA DE DIVISAS CON TRANSFERENCIA DE FONDOS A SOLICITUD DE MINISTERIO DE EDUCACION SEGUN SOLICITUD 3629 REF: TRASPASO PARA MIT INCOMING WIRE (XIMENA CASTANON CHOQUE) LIB. 00099021001 TGN-RECURSOS ORDINARIOS (3987)</t>
  </si>
  <si>
    <t>VENTA DE DIVISAS CON TRANSFERENCIA DE FONDOS A SOLICITUD DE MINISTERIO DE DESARROLLO PRODUCTIVO Y ECONOMIA PLURAL SEGUN SOLICITUD 3635 REF: TRANSFERENCIA DE RECURSOS A EVIEL RAMOS PEREZ DEL SALDO POR PAGAR POR CONCEPTO DE ALQUILER Y ADECUACION DE STAND EN FERIA INTERNACIONAL, CONFORME A SOLICITUD DE LIB. 00041051101 MPM - PROMUEVE BOLIVIA RECURSOS PROPIOS</t>
  </si>
  <si>
    <t>VENTA DE DIVISAS CON TRANSFERENCIA DE FONDOS A SOLICITUD DE SERVICIO DESARROLLO EMPRESAS PUBLICAS PRODUCTIVAS SEGUN SOLICITUD 3633 REF: TRANSFERENCIA AL EXTERIOR A LA EMPRESA BOTTEROS.P.A. POR EL SERVICIO LOGISTICO Y DE TRANSPORTE DE LA PROVISION DE LINEAS DE MAQUINAS IS DE 10 SECCIONES, POR USD. 87 LIB. 00132079201 SEDEM-PLANTA ENVASES DE VIDRIO CHUQUISACA - MUNICIPIO ZUDAÑEZ</t>
  </si>
  <si>
    <t>COBRO COSTOS DE PAPELERIA SEGUN TRANSFERENCIA DEL EXTERIOR POR ORDEN DE HERCO COMBUSTIBLES SA REF.: CONTRATO CONDENSADO DE GAS N 28 LIB. 00513062001 YPFB-OPERACIONES PLANTA DE SEPARACION DE LIQUIDOS RIO GRANDE</t>
  </si>
  <si>
    <t>COBRO COSTOS DE PAPELERIA SEGUN TRANSFERENCIA DEL EXTERIOR POR ORDEN DE CONSULADO GENERAL DE BOLIVIA EN WASHINGTON D.C. REF.: RECAUDACIONES CORRESPONDIENTES AL MES DE OCTUBRE 2017 LIB. 00010011102 MIN.RELACIONES EXTERIORES - GESTORIA CONSULAR LEY Nº 3108</t>
  </si>
  <si>
    <t>VENTA DE DIVISAS CON TRANSFERENCIA DE FONDOS A SOLICITUD DE AGENCIA BOLIVIANA DE ENERGIA SEGUN SOLICITUD 3643 REF: PAGO A IDOM CONSULTING ENGINEERING AND ARCHITECTURE POR CONSULTORIA POR PRODUCTO EN EL EXTRANGERO - ASESORAMIENTO ESPECIALIZADO PARA LA REVISION DEL CONTRATO EPC LIB. 00099021001 TGN-RECURSOS ORDINARIOS (3987)</t>
  </si>
  <si>
    <t>VENTA DE DIVISAS CON TRANSFERENCIA DE FONDOS A SOLICITUD DE SERVICIO NACIONAL DE AEROFOTOGRAMETRIA SEGUN SOLICITUD 3644 REF: TRANSFERENCIA VIA BCB A LA EMPRESA AIRPARTS COMPANY, INC. DE ACUERDO A CONTRATO ADMINISTRATIVO PARA LA COMPRA EN CONDICION DE EXCHANGE, OVERHAUL O NUEVO DE LOS COMPONENTES DEL LIB. 00244012001 LBP-SERVICIO NAL.DE AEROFOTOGRAMETRIA (4030001235)</t>
  </si>
  <si>
    <t>VENTA DE DIVISAS CON TRANSFERENCIA DE FONDOS A SOLICITUD DE MINISTERIO DE ECONOMIA Y FINANZAS PUBLICAS SEGUN SOLICITUD 3639 REF: PAGO A FAVOR DE BLOOMBERG FINANCE LP FACTURA 5604101053, MES DE NOVIEMBRE/2017, POR SERVICIOS ESPECIALES BLOOMBERG TERMINALES DE OPERACIONES DEUDA PUBLICA EN MERCADOS DE LIB. 00099021001 TGN-RECURSOS ORDINARIOS (3987)</t>
  </si>
  <si>
    <t>VENTA DE DIVISAS CON TRANSFERENCIA DE FONDOS A SOLICITUD DE YACIMIENTOS PETROLIFEROS FISCALES BOLIVIANOS SEGUN SOLICITUD 3640 REF: PAGO A INTERTEK TESTING SERVICES PERU SA POR SERVICIO DE INSPECCION PLANTA DE ALMACENAJE PERU MESES JUNIO JULIO Y AGOSTO DE 2017 SEGUN DOCUMENTACION ADJUNTA. LIB. 00513012004 LBP-YPFB-UNICOMERCIAL (4030005415/1-2188907)</t>
  </si>
  <si>
    <t>VENTA DE DIVISAS CON TRANSFERENCIA DE FONDOS A SOLICITUD DE YACIMIENTOS PETROLIFEROS FISCALES BOLIVIANOS SEGUN SOLICITUD 3642 REF: PAGO 11MO A EMPRESA BEICIP FRANLAB POR SERVICIO DE CONSULTORIA EN ASESORAMIENTO TECNICO ECONOMICO EN EXPLORACION, FACTURA IN-17-467-BF, CONTRATO ALG-VPACF-SCZ-054-2014 LIB. 00513022001 YPFB - "OPERACIONES"</t>
  </si>
  <si>
    <t>COBRO COSTOS DE PAPELERIA POR REGULARIZACION DE TRANSFERENCIA DEL EXTERIOR POR ORDEN DE SOCIETE MAGHREB MANAGEMENT INTERNAT LIB. 00513062001 YPFB-OPERACIONES PLANTA DE SEPARACION DE LIQUIDOS RIO GRANDE</t>
  </si>
  <si>
    <t>COBRO COSTOS DE PAPELERIA SEGUN TRANSFERENCIA DEL EXTERIOR POR ORDEN DE CORPORACION PETROLERA S.A. REF:FACTURA NO.469/2017 LIB. 00513062001 YPFB-OPERACIONES PLANTA DE SEPARACION DE LIQUIDOS RIO GRANDE</t>
  </si>
  <si>
    <t>COBRO COSTOS DE PAPELERIA SEGUN TRANSFERENCIA DEL EXTERIOR POR ORDEN DE CONSULADO DE BOLIVIA EN MADRID LIB. 00340012003 RECAUDACION EXTRANJERIA - C.I. -L.C.</t>
  </si>
  <si>
    <t>De: 00099024113 Transferencia en cumplimiento al DS N0913 de 15/06/2011 y el Convenio Intergubernativo de Financiamiento UPRE-CIF-IG 045/2017, suscrito entre la UPRE y el GAM de Shinahota proyecto Construccion 6 Aulas y Bateria de Banos U.E. Mcal. Sucre, correspondiente al pago de la planilla N 2, s</t>
  </si>
  <si>
    <t>De: 00099024113 Transferencia en cumplimiento al DS N0913 de 15/06/2011 y el Convenio Intergubernativo de Financiamiento UPRE-CIF-IG 139/2017, suscrito entre la UPRE y el GAM de Filadelfia proyecto Const. Tinglado y Graderias U.E. Buyuyu Comunidad Buyuyu, correspondiente al pago de la planilla N 2</t>
  </si>
  <si>
    <t>De: 00099024113 Transferencia en cumplimiento al DS N0913 de 15/06/2011 y el Convenio Intergubernativo de Financiamiento UPRE-CIF-IG 383/2016, suscrito entre la UPRE y el GAM de San Benito proyecto Construccion Unidad Educativa La Belgica San Benito, correspondiente al pago de la planilla N 5 de ci</t>
  </si>
  <si>
    <t>De: 00099024113 Transferencia en cumplimiento al DS N0913 de 15/06/2011 y el Convenio Intergubernativo de Financiamiento UPRE-CIF-IG 027/2017, suscrito entre la UPRE y el GAM de Chinahota proyecto Construccion Infraestructura Deportiva Coliseo Shinahota, correspondiente al pago de la planilla N 3, s</t>
  </si>
  <si>
    <t>De: 00099024113 Transferencia en cumplimiento al DS N0913 de 15/06/2011 y el Convenio Intergubernativo de Financiamiento UPRE-CIF-IG 914/2017, suscrito entre la UPRE y el GAM de Villa Tunari proyecto Construccion U.E. Tecnico Humanistico Nueva Tacopaya D-8, correspondiente al primer desembolso equiv</t>
  </si>
  <si>
    <t>De: 00099024113 Transferencia en cumplimiento al DS N0913 de 15/06/2011 y el Convenio Intergubernativo de Financiamiento UPRE-CIF-IG 912/2017, suscrito entre la UPRE y el GAM de Chimare proyecto Construccion Infraestructura Unidad Educativa Senda D, correspondiente al primer desembolso equivalente a</t>
  </si>
  <si>
    <t>De: 00099024113 Transferencia en cumplimiento al DS N0913 de 15/06/2011 y el Convenio Intergubernativo de Financiamiento UPRE-CIF-IG 911/2017, suscrito entre la UPRE y el GAM de Chimare proyecto Construccion Infraestructura Unidad Educativa Senda III, correspondiente al primer desembolso equivalente</t>
  </si>
  <si>
    <t>De: 00513012004 Transferencia que efectuamos a requerimiento de Yacimientos Petroliferos Fiscales Bolivianos segun nota CITE: YPFB/DFC-3137 URT-1593/2017 y en virtud a la nota interna CITE: MEFP/VPCF/DGCF/UCCF No.1182/2017 de la Direccion General de Contabilidad Fiscal de esta Cartera de Estado y de</t>
  </si>
  <si>
    <t>De: 00099024113 Transferencia en cumplimiento al DS N0913 de 15/06/2011 y el Convenio Intergubernativo de Financiamiento UPRE-CIF-IG 917/2017, suscrito entre la UPRE y el GAM de Entre Rios proyecto Construccion 8 Aulas Unidad Educativa 23 de Marzo, correspondiente al primer desembolso equivalente al</t>
  </si>
  <si>
    <t>De: 00099024113 Transferencia en cumplimiento al DS N0913 de 15/06/2011 y el Convenio Intergubernativo de Financiamiento UPRE-CIF-IG 909/2017, suscrito entre la UPRE y el GAM de Entre Rios proyecto Construccion Aulas, Tinglado y Graderias U.E. Ernesto Che Guevara, correspondiente al primer desembols</t>
  </si>
  <si>
    <t>De: 00099024113 Transferencia en cumplimiento al DS N0913 de 15/06/2011 y el Convenio Intergubernativo de Financiamiento UPRE-CIF-IG/555/2016, suscrito entre la UPRE y el GAD Beni, Proyecto Construccion U.E. Puerto San Borja y Polifuncional - Comunidad Puerto San Borja, correspondiente al pago de la</t>
  </si>
  <si>
    <t>De: 00099024113 Transferencia en cumplimiento al DS N0913 de 15/06/2011 y el Convenio Intergubernativo de Financiamiento UPRE-CIF-IG 439/2017, suscrito entre la UPRE y el GAM San Pedro de Tiquina, Proyecto Construccion 4 Aulas Unidad Educativa Lupalaya, correspondiente al pago de la planilla N2, seg</t>
  </si>
  <si>
    <t>De: 00099024113 Transferencia en cumplimiento al DS N0913 de 15/06/2011 y el Convenio Intergubernativo de Financiamiento UPRE-CIF-IG 440/2017, suscrito entre la UPRE y el GAM San Pedro de Tiquina, Proyecto Construccion 4 Aulas Unidad Educativa Jose Manuel Pando, correspondiente al pago de la planill</t>
  </si>
  <si>
    <t>De: 00099024113 Transferencia en cumplimiento al DS N0913 de 15/06/2011 y el Convenio Intergubernativo de Financiamiento UPRE-CIF-IG 372/2017, suscrito entre la UPRE y el GAM Coripata, Proyecto Construccion Aulas U.E. Las Cienegas, correspondiente al pago de la planilla N2, segun la UPRE.</t>
  </si>
  <si>
    <t>De: 00099024113 Transferencia en cumplimiento al DS N0913 de 15/06/2011 y el Convenio Intergubernativo de Financiamiento UPRE-CIF-IG 041/2017, suscrito entre la UPRE y el GAM Shinahota, Proyecto Construccion 12 Aulas, Area Administrativa, Bateria de Banos y Graderias U.E. German Busch B, correspondi</t>
  </si>
  <si>
    <t>De: 00099024113 Transferencia en cumplimiento al DS N0913 de 15/06/2011 y el Convenio Interinstitucional de Financiamiento UPRE-CIF-010/2016, suscrito entre la UPRE y el GAM Puerto Villarroel, Proyecto Construccion Infraestructura UMSS Valle Sacta, correspondiente al pago de la planilla N3, segun l</t>
  </si>
  <si>
    <t>TRANSFERENCIA DEL EXTERIOR SEGUN SWIFT 16909 DE FECHA 22/11/2017 ORDENANTE: EMBAJADA DE BOLIVIA SECCION CONSULAR, ASUNCION-PARAGUAY LIB. 00010011102 MIN.RELACIONES EXTERIORES - GESTORIA CONSULAR LEY Nº 3108</t>
  </si>
  <si>
    <t>REGULARIZACION DE TRANSFERENCIA DEL EXTERIOR SEGUN SWIFT NO.16849 DE FECHA 22/11/2017 ORDENANTE: CONSULADO DE BOLIVIA EN MENDOZA-ARGENTINA REF:GESTORIA CONSULAR OCTUBRE 17 LIB. 00010011102 MIN.RELACIONES EXTERIORES - GESTORIA CONSULAR LEY Nº 3108</t>
  </si>
  <si>
    <t>A:00041014201 Transferencia que efectuamos a requerimiento de Zona Franca Cobija, segun nota CITE:ZFC-DGE-UAF-ACPyT-582/2017, por concepto de desembolso del 2% en favor del Ministerio de Desarrollo Productivo y Economia Plural, correspondiente al mes de octubre de 2017, en cumplimiento al Decreto S</t>
  </si>
  <si>
    <t>A:00373024105 DESEMBOLSO DE RECURSOS AL FONDO DE DESARROLLO INDIGENA PARA PROGRAMAS Y/O PROYECTOS DE LOS GOBIERNOS AUTONOMOS MUNICIPALES DEL DEPARTAMENTO DE COCHABAMBA SG NOTA FDI/DGE/EXT/N296/2017 E INFORME MEFP/VTCP/DGPOT/UPCFTGN/INF/N2396/2017.</t>
  </si>
  <si>
    <t>NUMERO DE LIBRETA CUT: 00099021001 OPERACIÓN E18 TRANSFERENCIA DEL SISTEMA FINANCIERO POR CUENTA DE TERCEROS A LA CUT PAGO MULTA CORRESPONDIENTE AL MES DE SEPTIEMBRE 2017 SERVICIO RECAUDACION SEGIP</t>
  </si>
  <si>
    <t>TRANSFERENCIA DE FONDOS DE DPTOS.DE ENCAJE LEGAL DEL SISTEMA FINANCIERO A DPTOS.CTES.DEL SECTOR PUBLICO S/G CITE' BUNC.CA/P.CORP/665||2017; DE LA FECHA (HRE-TSO-5866). DEVOLUCION DE CAPITAL FIDEICOMITIDO EN CUMPLIMIENTO AL ARTICULO 2 DEL DECRETO SUPREMO N°2913. A SOLICITUD DEL BDP SAM-FIDEICOMISO N°40-FIBECA; LIBRETA 00099021001 RECURSOS ORDINARIOS; BUN.</t>
  </si>
  <si>
    <t>De: 00099024113 Transferencia en cumplimiento al DS N0913 de 15/06/2011 y el Convenio Intergubernativo de Financiamiento UPRE-CIF-IG/368/2016, suscrito entre la UPRE y el GAM Carapari, Proyecto Construccion Reorganizacion Mercado Municipal Carapari, correspondiente al pago de la planilla N5, segun l</t>
  </si>
  <si>
    <t>De: 00099024113 Transferencia en cumplimiento al DS N0913 de 15/06/2011 y el Convenio Intergubernativo de Financiamiento UPRE-CIF-IG 464/2016, suscrito entre la UPRE y el GAM Mizque, Proyecto Construccion Unidad Educativa Puente Pampa, correspondiente al pago de la planilla N5, segun la UPRE.</t>
  </si>
  <si>
    <t>De: 00099024113 Transferencia en cumplimiento al DS N0913 de 15/06/2011 y el Convenio Intergubernativo de Financiamiento UPRE-CIF-IG 038/2017, suscrito entre la UPRE y el GAM Shinahota, Proyecto Construccion Infraestructura Educativa Nivel Inicial Ibuelo, correspondiente al pago de la planilla N1, s</t>
  </si>
  <si>
    <t>De: 00099024113 Transferencia en cumplimiento al DS N0913 de 15/06/2011 y el Convenio Interinstitucional de Financiamiento UPRE-CIF-019/11, suscrito entre la UPRE y el GAM Huanuni, Proyecto Construccion Coliseo Municipal Huanuni, correspondiente al pago de la planilla N6 de cierre, segun la UPRE.</t>
  </si>
  <si>
    <t>De: 00099024113 Transferencia en cumplimiento al DS N0913 de 15/06/2011 y el Convenio Intergubernativo de Financiamiento UPRE-CIF-IG 006/2017, suscrito entre la UPRE y el GAM Gutierrez, Proyecto Const. Tinglado Polifuncional Capitania Kaaguasu, correspondiente al pago de la planilla N3 de cierre, se</t>
  </si>
  <si>
    <t>||COBRO COMISION TRANSFERENCIA AL EXTERIOR 0.10% S/USD 443.964.- REEMBOLSO GASTOS DE COMUNICACION BS220.- Y EMISION CBTE CONTABLE BS50.- EN COMPLEMENTO A CBTE S-0904705 ADJUNTO. CGO.LIB.N°00099021001 TGN RECURSOS ORDINARIOS REF.: COM PAGO CARTA DE CREDITO I-2017-041</t>
  </si>
  <si>
    <t>||COBRO COMISION TRANSFERENCIA AL EXTERIOR 0.10% S/USD 937.984.- REEMBOLSO GASTOS DE COMUNICACION BS220.- Y EMISION CBTE CONTABLE BS50.- EN COMPLEMENTO A CBTE S-0904711 ADJUNTO. CGO.LIB.N°00099021001 TGN RECURSOS ORDINARIOS REF.:COM PAGO N°1 CARTA DE CREDITO I-2017-042</t>
  </si>
  <si>
    <t>||PAGO A LA CAF COMISION POR AVAL CFC003073 VCTO. 22-11-2017 POR CUENTA DEL TGN SEGÚN NOTA MEFP/VTCP/DGCP/UODP-888/2017 DE FECHA 22-11-2017 LIBRETA N°00099021001 CUENTA UNICA DEL TESORO  CTA 3987 REF.: COMISIONES BANCARIAS</t>
  </si>
  <si>
    <t>||REGULARIZACION DE LA OPERACIÓN G-0600804 DE F.21/11/17 SEGÚN ESTADO DE CUENTA DEL DPTO. DE OPERACIONES CAMBIARIAS, EN ATENCIÓN A CORREO ELECTRONICO DE LA DIRECCION GENERAL DE AERONAUTICA CIVIL DE LA FECHA (SECTOR PUBLICO). DEBITO DE LA LIBRETA 00117012001 DGAC, REPOSICION UTILES DE ESCRITORIO.</t>
  </si>
  <si>
    <t>'TRANSFERENCIA DE FONDOS||A SOL. DEL MIN,DE ECO Y FIN.PUBL. MEFP/VTCP/DGAFT/UOIET/TES/N°4840/17 DE LA FECHA HRE TSO 5868 AL GOB.AUT.DPTAL. DE COCHABAMBA EN EL MARCO DEL ART. 5 DE LA LEY N°840, LEY DE MODIFICACIONES AL PRESUPUESTO GENERAL DEL ESTADO-GESTION 2016. DEBITO DE LA LIBRETA 00099021001 TGN - RECURSOS ORDINARIOS.</t>
  </si>
  <si>
    <t>'TRANSFERENCIA DE FONDOS||A SOL. DEL MIN,DE ECO Y FIN.PUBL. MEFP/VTCP/DGAFT/UOIET/TES/N°4840/17 DE LA FECHA HRE TSO 5868 AL GOB.AUT.DPTAL. DE COCHABAMBA EN EL MARCO DEL ART. 5 DE LA LEY N°840, LEY DE MODIFICACIONES AL PRESUPUESTO GENERAL DEL ESTADO-GESTION 2016. DEBITO DE LA LIBRETA 00099021001 COBRO UTILES DE ESCRITORIO.</t>
  </si>
  <si>
    <t>||REGISTRO COBRO COMISION AVISO ENMIENDA CARTA DE CREDITO STANDBY BS220.- Y EMISION DE CBTE. CONTABLE BS50.- REF.: 05/03678/6006515 (BCB:SB-R-2017-044) A/F DE ENVIBOL LIB. 00132019202 SEDEM - PLANTA ENV. DE VIDRIO CHUQ. MUN. ZUDAÑEZ REF.: COM. EM. 05/03678/6006515</t>
  </si>
  <si>
    <t>||TRANSFERENCIA DE FONDOS S/G. MENSAJES SWIFT NROS. 16985 Y 16979 DE LA FECHA (SECTOR PUBLICO). DEBITO DE LA LIBRETA 00117012001 DGAC, REPOSICION UTILES DE ESCRITORIO.</t>
  </si>
  <si>
    <t>||TRANSFERENCIA DE FONDOS S/G. MENSAJES SWIFT NROS. 16986 Y 16980 DE LA FECHA (SECTOR PUBLICO). DEBITO DE LA LIBRETA 00117012001 DGAC, REPOSICION UTILES DE ESCRITORIO.</t>
  </si>
  <si>
    <t>'COBRO DE'||UTILES DE ESCRITORIO POR EL COMPROBANTE NRO. 0904794 DE LA FECHA EN ATENCIÓN A NOTA SENATEX/DGE/CAR/0306/2017 DEL SERVICIO NACIONAL TEXTIL. DEBITO DE LA LIBRETA 00378012002 SENATEX ADMINISTRACION CENTRAL.</t>
  </si>
  <si>
    <t>VENTA DE DIVISAS CON TRANSFERENCIA DE FONDOS A SOLICITUD DE MINISTERIO DE EDUCACION SEGUN SOLICITUD 3628 REF: TRASPASO PARA UNIVERSITAT DE BARCELONA (CARLA TATTIANA GONZALES GEMIO) EQUIVALENTES 649,29 USD LIB. 00099021001 TGN-RECURSOS ORDINARIOS (3987) POR DIFERENCIAL CAMBIARIO</t>
  </si>
  <si>
    <t>VENTA DE DIVISAS CON TRANSFERENCIA DE FONDOS A SOLICITUD DE MINISTERIO DE EDUCACION SEGUN SOLICITUD 3628 REF: TRASPASO PARA UNIVERSITAT DE BARCELONA (CARLA TATTIANA GONZALES GEMIO) EQUIVALENTES 649,29 USD LIB. 00099021001 TGN-RECURSOS ORDINARIOS (3987)</t>
  </si>
  <si>
    <t>TRANSFERENCIA DE FONDOS AL EXTERIOR A SOLICITUD DE TESORO GENERAL DE LA NACION SEGUN SOLICITUD 3636 REF: PAGO AL ORGANISMO INTERNACIONAL DE ENERGIA ATOMICA (OIEA), POR CONCEPTO DE MEMBRESIA POR EUR26.932,00, SEGUN SOLICITUD VRE-DGRM-CS-250/2017. EQUIVALENTES 31.626,29 USD LIB. 00099021001 TGN-RECURSOS ORDINARIOS (3987)</t>
  </si>
  <si>
    <t>VENTA DE DIVISAS CON TRANSFERENCIA DE FONDOS A SOLICITUD DE DIRECCION ESTRATEGICA DE REIVINDICACION MARITIMA DIREMAR SEGUN SOLICITUD 3646 REF: PAGO AL SR FRANCESCO SINDICO POR EL SERVICIO DE ASESORAMIENTO EN DERECHO INTERNACIONAL PUBLICO SEGUN INFORME IF DIREMAR DDS NO 027 2017 EQUIVALENTES 6.602,1 LIB. 00099021001 TGN-RECURSOS ORDINARIOS (3987) POR DIFERENCIAL CAMBIARIO</t>
  </si>
  <si>
    <t>VENTA DE DIVISAS CON TRANSFERENCIA DE FONDOS A SOLICITUD DE DIRECCION ESTRATEGICA DE REIVINDICACION MARITIMA DIREMAR SEGUN SOLICITUD 3646 REF: PAGO AL SR FRANCESCO SINDICO POR EL SERVICIO DE ASESORAMIENTO EN DERECHO INTERNACIONAL PUBLICO SEGUN INFORME IF DIREMAR DDS NO 027 2017 EQUIVALENTES 6.602,1 LIB. 00099021001 TGN-RECURSOS ORDINARIOS (3987)</t>
  </si>
  <si>
    <t>COBRO COSTOS DE PAPELERIA SEGUN TRANSFERENCIA DEL EXTERIOR POR ORDEN DE EMBAJADA DE BOLIVIA SECCION CONSULAR, ASUNCION-PARAGUAY LIB. 00010011102 MIN.RELACIONES EXTERIORES - GESTORIA CONSULAR LEY Nº 3108</t>
  </si>
  <si>
    <t>PAGO A CAF PRÉSTAMO CFA003390 VCTO. 22-nov-2017 POR CUENTA DE TGN , NTI. 009977 VALOR 22-nov-2017 CAPITAL USD 924.737,48 INTERESES USD 204.300,20 CTA. 3987 CUENTA UNICA DEL TESORO-3987 LIB. 00099021001 REF.: COMISIONES BANCARIAS</t>
  </si>
  <si>
    <t>PAGO A CAF PRÉSTAMO CFA002962 VCTO. 22-nov-2017 POR CUENTA DE TGN , NTI. 009985 VALOR 22-nov-2017 CAPITAL USD 153.126,91 INTERESES USD 7.728,67 CTA. 3987 CUENTA UNICA DEL TESORO-3987 LIB. 00099021001 REF.: COMISIONES BANCARIAS</t>
  </si>
  <si>
    <t>VENTA DE DIVISAS A SOLICITUD DE YACIMIENTOS PETROLIFEROS FISCALES BOLIVIANOS SEGUN SOLICITUD 3648 REF: PAGO A EMPRESA BUREAU VERITAS ARGENTINA SA, CERTIFICADO 10 MES JULIO-17, FACTURA 11, POR SERVICIO DE FISCALIZACION DE PRECOMISIONADO, COMISIONADO, ARRANQUE Y PRUEBA DE DESEMPENO DE LAS PLANTAS D LIB. 00513052001 YPFB_GERENCIA NACIONAL DE PLANTAS DE SEPARACIÓN</t>
  </si>
  <si>
    <t>PAGO A FONPLATA PRÉSTAMO BOL-18/2004 VCTO. 22-nov-2017 POR CUENTA DE TGN , NTI. 010169 VALOR 22-nov-2017 CAPITAL USD 2.320.847,47 INTERESES USD 287.690,01 CTA. 3987 CUENTA UNICA DEL TESORO-3987 LIB. 00099021001 REF.: COMISIONES BANCARIAS</t>
  </si>
  <si>
    <t>COBRO COSTOS DE PAPELERIA POR REGULARIZACION DE TRANSFERENCIA DEL EXTERIOR POR ORDEN DE CONSULADO DE BOLIVIA EN MENDOZA-ARGENTINA REF:GESTORIA CONSULAR OCTUBRE 17 LIB. 00010011102 MIN.RELACIONES EXTERIORES - GESTORIA CONSULAR LEY Nº 3108</t>
  </si>
  <si>
    <t>TRANSFERENCIA RECIBIDA DEL EXTERIOR SEGÚN MENSAJES SWIFT Nos. 16955 - 16943 (REM.EXT.) DE FECHA 22-11-2017 POR DESEMBOLSO DE BID PRÉSTAMO BID 4292/BL-BO 4292-BL-BO REQ 0001 OPS0201755836A LIBRETA N° 00099021001 (3987) TGN- RECURSOS ORDINARIOS REF.: UTILES DE ESCRITORIO</t>
  </si>
  <si>
    <t>TRANSFERENCIA RECIBIDA DEL EXTERIOR SEGÚN MENSAJES SWIFT Nos. 16956 - 16944 (REM.EXT.) DE FECHA 22-11-2017 POR DESEMBOLSO DE BID PRÉSTAMO BID 4292/BL-BO REF: 4292-BL-BO- REQ 0001 OPS0201755836A LIBRETA N° 00099021001 (3987) TGN- RECURSOS ORDINARIOS REF.: UTILES DE ESCRITORIO</t>
  </si>
  <si>
    <t>De: 00099024113 Transferencia en cumplimiento al DS N0913 de 15/06/2011 y el Convenio Intergubernativo de Financiamiento UPRE-CIF-IG 037/2017, suscrito entre la UPRE y el GAM de Shinahota proyecto Construccion Cancha Multiple U.E. Ibuelo de Santa Rosa, correspondiente al pago de la planilla N 1, seg</t>
  </si>
  <si>
    <t>De: 00099024113 Transferencia en cumplimiento al DS N0913 de 15/06/2011 y el Convenio Intergubernativo de Financiamiento UPRE-CIF-IG 004/2017, suscrito entre la UPRE y el GAM de Oruro proyecto Const. Coliseo Cerrado Quirquincho Oruro correspondiente al pago de la planilla N 1, segun la UPRE.</t>
  </si>
  <si>
    <t>De: 00099024113 Transferencia en cumplimiento al DS N0913 de 15/06/2011 y el Convenio Intergubernativo de Financiamiento UPRE-CIF-IG 136/2017, suscrito entre la UPRE y el GAM Ingavi, Proyecto Const. Tinglado Polifuncional con Graderias U.E. San Javier - C.C. San Javier, correspondiente al pago de la</t>
  </si>
  <si>
    <t>De: 00099024113 Transferencia en cumplimiento al DS N0913 de 15/06/2011 y el Convenio Intergubernativo de Financiamiento UPRE-CIF-IG/004/2015, suscrito entre la UPRE y el GAM Bolpebra, Proyecto Construccion Polifuncional Comunidad Veracruz, correspondiente al pago de la planilla N1, segun la UPRE.</t>
  </si>
  <si>
    <t>De: 00099024113 Transferencia en cumplimiento al DS N0913 de 15/06/2011 y el Convenio Intergubernativo de Financiamiento UPRE-CIF-IG 587/2017, suscrito entre la UPRE y el GAM Nueva Esperanza, Proyecto Const. 5 Viviendas para Maestros U.E. Manuel Estremadoiro Municipio Nueva Esperanza, correspondien</t>
  </si>
  <si>
    <t>De: 00099024113 Transferencia en cumplimiento al DS N0913 de 15/06/2011 y el Convenio Intergubernativo de Financiamiento UPRE-CIF-IG 133/2017, suscrito entre la UPRE y el GAM Ingavi, Proyecto Const. Vivienda para Maestro Unidad Educativa Humaitha - Comunidad Campesina Humaitha, correspondiente al pa</t>
  </si>
  <si>
    <t>De: 00099024113 Transferencia en cumplimiento al DS N0913 de 15/06/2011 y el Convenio Intergubernativo de Financiamiento UPRE-CIF-IG 188/2017, suscrito entre la UPRE y el GAM San Joaquin, Proyecto Const. Terminal Municipal San Joaquin, correspondiente al pago de la planilla N3, segun la UPRE.</t>
  </si>
  <si>
    <t>De: 00099024113 Transferencia en cumplimiento al DS N0913 de 15/06/2011 y el Convenio Intergubernativo de Financiamiento UPRE-CIF-IG/520/2016, suscrito entre la UPRE y el GAD Pando, Proyecto Construccion Sede Departamental de Transporte Interprovincial - Cobija, correspondiente al pago de la planill</t>
  </si>
  <si>
    <t>De: 00099024113 Transferencia en cumplimiento al DS N0913 de 15/06/2011 y el Convenio Intergubernativo de Financiamiento UPRE-CIF-IG/467/2016, suscrito entre la UPRE y el GAM Cobija, Proyecto Const. Centro de Salud Barrio 27 de Junio, correspondiente al pago de la planilla N5, segun la UPRE.</t>
  </si>
  <si>
    <t>De: 00099024113 Transferencia en cumplimiento al DS N0913 de 15/06/2011 y el Convenio Interinstitucional de Financiamiento UPRE-CIF-346/2014, suscrito entre la UPRE y el GAM Bolpebra, Proyecto Construccion Edificio Municipal Bolpebra, correspondiente al pago de la planilla N3 de cierre, segun la UP</t>
  </si>
  <si>
    <t>De: 00099024113 Transferencia en cumplimiento al DS N0913 de 15/06/2011 y el Convenio Interinstitucional de Financiamiento UPRE-CIF-133/2015, suscrito entre la UPRE y el GAM Chimore, Proyecto Construccion Tres Aulas y Bateria de Banos U.E. Avelino Sinani, correspondiente al pago de la devolucion de</t>
  </si>
  <si>
    <t>De: 00099024113 Transferencia en cumplimiento al DS N0913 de 15/06/2011 y el Convenio Intergubernativo de Financiamiento UPRE-CIF-IG/370/2015, suscrito entre la UPRE y el GAM Pazna, Proyecto Const. Cancha de Futbol con Cesped Sintetico Pazna, correspondiente al pago de la planilla N3 de cierre, segu</t>
  </si>
  <si>
    <t>De: 00099024113 Transferencia en cumplimiento al DS N0913 de 15/06/2011 y el Convenio Intergubernativo de Financiamiento UPRE-CIF-IG/078/2016, suscrito entre la UPRE y el GAM Portachuelo, Proyecto Construccion del Estadio Municipal Portachuelo Barrio Obrero, correspondiente al pago de la planilla N1</t>
  </si>
  <si>
    <t>De: 00099024113 Transferencia en cumplimiento al DS N0913 de 15/06/2011 y el Convenio Intergubernativo de Financiamiento UPRE-CIF-IG/081-A/2016, suscrito entre la UPRE y el GAM de San Juan proyecto Construccion Tinglado Graderias y Cancha Polifuncional Barrio Bella Union (San Juan), correspondiente</t>
  </si>
  <si>
    <t>De: 00099024113 Transferencia en cumplimiento al DS N0913 de 15/06/2011 y el Convenio Intergubernativo de Financiamiento UPRE-CIF-IG/541/2016, suscrito entre la UPRE y el GAM de Arampampa proyecto Const. Cancha Multifuncional U.E. 14 de Septiembre de Villa Banduriri, correspondiente al pago de la pl</t>
  </si>
  <si>
    <t>De: 00099024113 Transferencia en cumplimiento al DS N0913 de 15/06/2011 y el Convenio Intergubernativo de Financiamiento UPRE-CIF-IG 510/2016, suscrito entre la UPRE y el GAM de Villa Tunari proyecto Construccion Tinglado Unidad Educativa Marcelo Quiroga Santa Cruz C Independiente, correspondiente a</t>
  </si>
  <si>
    <t>De: 00099024113 Transferencia en cumplimiento al DS N0913 de 15/06/2011 y el Convenio Intergubernativo de Financiamiento UPRE-CIF-IG 134/2017, suscrito entre la UPRE y el GAM de Ingavi proyecto Const. Tinglado Polifuncional Unidad Educativa Derrepente Comunidad Campesina Derrepente, correspondiente</t>
  </si>
  <si>
    <t>De: 00099024113 Transferencia en cumplimiento al DS N0913 de 15/06/2011 y el Convenio Intergubernativo de Financiamiento UPRE-CIF-IG 044/2017, suscrito entre la UPRE y el GAM de Shinahota proyecto Construccion 6 Aulas Area Administrativa, Bateria de Banos y Graderias U.E. Puerto Aroma, correspondien</t>
  </si>
  <si>
    <t>De: 00099024113 Transferencia en cumplimiento al DS N0913 de 15/06/2011 y el Convenio Intergubernativo de Financiamiento UPRE-CIF-IG 384/2016, suscrito entre la UPRE y el GAM de San Benito proyecto Construccion Graderias Cancha de Futbol Complejo Deportivo Paracaya San Benito, correspondiente al pa</t>
  </si>
  <si>
    <t>De: 00099024113 Transferencia en cumplimiento al DS N0913 de 15/06/2011 y el Convenio Intergubernativo de Financiamiento UPRE-CIF-IG 051/2017, suscrito entre la UPRE y el GAM de Villa Tunari proyecto Construccion Residencia Estudiantil San Francisco Km 21, correspondiente al pago de la planilla N 2,</t>
  </si>
  <si>
    <t>De: 00099024113 Transferencia en cumplimiento al DS N0913 de 15/06/2011 y el Convenio Interinstitucional de Financiamiento UPRE-CIF-616/2014, suscrito entre la UPRE y el GAM de Corque proyecto Construccion Coliseo Cerrado Comunidad Pomata, correspondiente al pago por la planilla N 4 de cierre, segun</t>
  </si>
  <si>
    <t>De: 00099024113 Transferencia en cumplimiento al DS N0913 de 15/06/2011 y el Convenio Interinstitucional de Financiamiento UPRE-CIF-291/2014, suscrito entre la UPRE y el GAM de San Rafael de Velasco proyecto Construccion de Consultorios en el Hospital Municipal San Rafael, correspondiente al pago po</t>
  </si>
  <si>
    <t>De: 00099024113 Transferencia en cumplimiento al DS N0913 de 15/06/2011 y el Convenio Interinstitucional de Financiamiento UPRE-CIF-008/2015, suscrito entre la UPRE y el GAM de Oruro proyecto Construccion Unidad Educativa Guido Villagomez, correspondiente al pago por la planilla N 6, segun la UPRE.</t>
  </si>
  <si>
    <t>De: 00099024113 Transferencia en cumplimiento al DS N0913 de 15/06/2011 y el Convenio Intergubernativo de Financiamiento UPRE-CIF-IG 0211/2016, suscrito entre la UPRE y el GAM de La Asunta proyecto Const. U.E. Tecnico Humanistico Evo Morales Ayma La Asunta, correspondiente al pago por la planilla N</t>
  </si>
  <si>
    <t>De: 00099024113 Transferencia en cumplimiento al DS N0913 de 15/06/2011 y el Convenio Interinstitucional de Financiamiento UPRE-CIF-0328/13, suscrito entre la UPRE y el GAM de Sucre proyecto Construccion Campo Deportivo Sintetico Punilla, correspondiente al pago por la planilla N 4 de cierre, segun</t>
  </si>
  <si>
    <t>De: 00099024113 Transferencia en cumplimiento al DS N0913 de 15/06/2011 y el Convenio Interinstitucional de Financiamiento UPRE-CIF-0126/13, suscrito entre la UPRE y el GAM de Monteagudo proyecto Construccion Tinglado San Juan del Piray - Monteagudo, correspondiente al pago por la devolucion de la r</t>
  </si>
  <si>
    <t>De: 00099024113 Transferencia en cumplimiento al DS N0913 de 15/06/2011 y el Convenio Interinstitucional de Financiamiento UPRE-CIF-026/2014, suscrito entre la UPRE y la Universidad Tecnica de Oruro, Proyecto Construccion Edificio Laboratorio de Medio Ambiente Spectrolab - UTO, correspondiente al p</t>
  </si>
  <si>
    <t>De: 00099024113 Transferencia en cumplimiento al DS N0913 de 15/06/2011 y el Convenio Intergubernativo de Financiamiento UPRE-CIF-IG 0149/2016, suscrito entre la UPRE y el GAM Sucre, Proyecto Const. Centro de Salud Integral Alegria, correspondiente al pago de la planilla N4, segun la UPRE.</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</si>
  <si>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N1, s</t>
  </si>
  <si>
    <t>De: 00099024113 Transferencia en cumplimiento al DS N0913 de 15/06/2011 y el Convenio Intergubernativo de Financiamiento UPRE-CIF-IG 074/2017, suscrito entre la UPRE y el GAM El Puente, Proyecto Construccion Terminal Iscayachi, correspondiente al pago de la planilla N2, segun la UPRE.</t>
  </si>
  <si>
    <t>A:00373024105 DESEMBOLSO DE RECURSOS AL FONDO DE DESARROLLO INDIGENA PARA PROGRAMAS Y/O PROYECTOS DE LOS GOBIERNOS AUTONOMOS MUNICIPALES DEL DEPARTAMENTO DE SANTA CRUZ S/G CITE FDI/DGE/EXT/N295/2017 E INFORME MEFP/VTCP/DGPOT/UPCFTGN/INF/N2418/2017.</t>
  </si>
  <si>
    <t>De: 00099024113 Transferencia en cumplimiento al DS N0913 de 15/06/2011 y el Convenio Intergubernativo de Financiamiento UPRE-CIF-IG/249/2016, suscrito entre la UPRE y el GAM de Pojo proyecto Const. 8 Aulas U.E. Emilio Grageda Zurita (Pojo), correspondiente al pago de la planilla N 4 de cierre, segu</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</si>
  <si>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</si>
  <si>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||VENTA DE DIVISAS S/G NOTA SEDEM/GAF/UF/2017-0250 Y ASIGNACION DE DIVISAS POR EL MEFP CODIGO 008361 3593 DEL 15/11/17, EMISION CARTA DE CREDITO 0.15% S/USD 577.500.- POR 320 DIAS, REEM GTOS DE COMUNICACION BS220.- EMISION CBTE CONTABLE BS50.- REF.: LC I-2017-053. CGO.LIB.N°00132079201 SEDEM PLANTA ENVASES DE VIDRIO CH MUN ZUDAÑEZ REF.: EMISION LC I-2017-53</t>
  </si>
  <si>
    <t>PROVISION DE FONDOS A SOLICITUD DE YACIMIENTOS PETROLIFEROS FISCALES BOLIVIANOS SEGUN SOLICITUD YPFB-0314-2017 REF: PAGO SERVICIO TRANSPORTE DE GN FIRME E INTERRUMPIBLE PARA MI Y ME MTGAS OCTUBRE 17 A GASORIENTE BOLIVIANO LIB. 00513012007 YPFB - RECURSOS NACIONALIZACIÓN</t>
  </si>
  <si>
    <t>VENTA DE DIVISAS A SOLICITUD DE YACIMIENTOS PETROLIFEROS FISCALES BOLIVIANOS SEGUN SOLICITUD 3666 REF: PAGO CERTIFICADO N 11 A EMPRESA BUREAU VERITAS ARGENTINA SA POR SERVICIO DE FISCALIZACION DE PRECOMISIONADO, COMISIONADO, ARRANQUE Y PRUEBA DE DESEMPENO DE LAS PLANTAS DE AMONIACO Y UREA DE CARRA LIB. 00513052001 YPFB_GERENCIA NACIONAL DE PLANTAS DE SEPARACIÓN</t>
  </si>
  <si>
    <t>De: 00099024113 Transferencia en cumplimiento al DS N0913 de 15/06/2011 y el Convenio Intergubernativo de Financiamiento UPRE-CIF-IG 151/2017, suscrito entre la UPRE y el GAM de Santos Mercado proyecto Const. Vivienda para Maestros U.E. 13 de Junio C.C. San Jose, correspondiente al pago de la plani</t>
  </si>
  <si>
    <t>De: 00099024113 Transferencia en cumplimiento al DS N0913 de 15/06/2011 y el Convenio Intergubernativo de Financiamiento UPRE-CIF-IG 152/2017, suscrito entre la UPRE y el GAM de Santos Mercado proyecto Const. Direccion y 3 Aulas U.E. Edmundo Villarroel C.C. Almendros II, correspondiente al pago de</t>
  </si>
  <si>
    <t>De: 00099024113 Transferencia en cumplimiento al DS N0913 de 15/06/2011 y el Convenio Intergubernativo de Financiamiento UPRE-CIF-IG 412/2016, suscrito entre la UPRE y el GAM Sacaba, Proyecto Construccion Centro de Acogida Temporal a la Ninez y la Mujer Sacaba, correspondiente al pago de la planilla</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</si>
  <si>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</si>
  <si>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De: 00099024113 Transferencia en cumplimiento al DS N0913 de 15/06/2011 y el Convenio Intergubernativo de Financiamiento UPRE-CIF-IG 407/2016, suscrito entre la UPRE y el GAM Sacaba, Proyecto Construccion Unidad Educativa Paulo Freire D-2, correspondiente al pago de la planilla N4 de cierre, segun l</t>
  </si>
  <si>
    <t>De: 00099024113 Transferencia en cumplimiento al DS N0913 de 15/06/2011 y el Convenio Intergubernativo de Financiamiento UPRE-CIF-IG 036/2017, suscrito entre la UPRE y el GAM Shinahota, Proyecto Construccion Cancha Multiple U.E. Villa Imperial, correspondiente al pago de la planilla N1, segun la UPR</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</si>
  <si>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</si>
  <si>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De: 00099024113 Transferencia en cumplimiento al DS N0913 de 15/06/2011 y el Convenio Intergubernativo de Financiamiento UPRE-CIF-IG 062/2017, suscrito entre la UPRE y el GAM Carapari, Proyecto Construccion Tinglado y Graderias U.E. Villa del Carmen Chirimollar, correspondiente al pago de la planill</t>
  </si>
  <si>
    <t>De: 00099024113 Transferencia en cumplimiento al DS N0913 de 15/06/2011 y el Convenio Interinstitucional de Financiamiento UPRE-CIF-575/2014, suscrito entre la UPRE y la GAD Pando, Proyecto Construccion y Equipamiento Hospital de Tercer Nivel - Municipio de Cobija, correspondiente al pago de la pla</t>
  </si>
  <si>
    <t>De: 00099024113 Transferencia en cumplimiento al DS N0913 de 15/06/2011 y el Convenio Intergubernativo de Financiamiento UPRE-CIF-IG/001/2015, suscrito entre la UPRE y el GAM de Bella Flor proyecto Construccion Obras Complementarias Safci Santa Lucia, correspondiente al pago de la planilla N 1 de ci</t>
  </si>
  <si>
    <t>De: 00099024113 Transferencia en cumplimiento al DS N0913 de 15/06/2011 y el Convenio Intergubernativo de Financiamiento UPRE-CIF-IG 041/2017, suscrito entre la UPRE y el GAM Shinahota, Proyecto Construccion 12 Aulas, Area Administrativa, Bateria de Banos y Graderias U.E. German Busch B , correspond</t>
  </si>
  <si>
    <t>De: 00099024113 Transferencia en cumplimiento al DS N0913 de 15/06/2011 y el Convenio Intergubernativo de Financiamiento UPRE-CIF-IG 153/2017, suscrito entre la UPRE y el GAM de Santos Mercado proyecto Const. Dos Aulas U.E. 21 de Mayo C.C. Democracia, correspondiente al pago de la planilla N 2, segu</t>
  </si>
  <si>
    <t>De: 00099024113 Transferencia en cumplimiento al DS N0913 de 15/06/2011 y el Convenio Intergubernativo de Financiamiento UPRE-CIF-IG/488/2016, suscrito entre la UPRE y el GAM de Puerto Rico proyecto Construccion Unidad Educativa Carlos Avila Gonzales Puerto Rico, correspondiente al pago de la planil</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</si>
  <si>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10</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</si>
  <si>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9,</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</si>
  <si>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5,</t>
  </si>
  <si>
    <t>De: 00099024113 Transferencia en cumplimiento al DS N0913 de 15/06/2011 y el Convenio Intergubernativo de Financiamiento UPRE-CIF-IG 502/2016, suscrito entre la UPRE y el GAM Villa Tunari, Proyecto Construccion Tinglado Graderias y Cancha Multiple U.E. Eterazama A D-5, correspondiente al pago de la</t>
  </si>
  <si>
    <t>De: 00099024113 Transferencia en cumplimiento al DS N0913 de 15/06/2011 y el Convenio Intergubernativo de Financiamiento UPRE-CIF-IG 0149/2016, suscrito entre la UPRE y el GAM Sucre, Proyecto Const. Centro de Salud Integral Alegria, correspondiente al pago de la planilla N5, segun la UPRE.</t>
  </si>
  <si>
    <t>De: 00099024113 Transferencia en cumplimiento al DS N0913 de 15/06/2011 y el Convenio Intergubernativo de Financiamiento UPRE-CIF-IG 073/2017, suscrito entre la UPRE y el GAM El Puente, Proyecto Construccion Terminal El Puente, correspondiente al pago de la planilla N4, segun la UPRE.</t>
  </si>
  <si>
    <t>De: 00099024113 Transferencia en cumplimiento al DS N0913 de 15/06/2011 y el Convenio Intergubernativo de Financiamiento UPRE-CIF-IG/534/2016, suscrito entre la UPRE y el GAM Tomave, Proyecto Const. Unidad Educativa Sagrado Corazon de Jesus, correspondiente al pago de la planilla N2, segun la UPRE.</t>
  </si>
  <si>
    <t>De: 00099024113 Transferencia en cumplimiento al DS N0913 de 15/06/2011 y el Convenio Interinstitucional de Financiamiento UPRE-CIF-006/2015, suscrito entre la UPRE y la GAM San Pedro de Buena Vista, Proyecto Construccion Bloque de Aulas y Cancha Multifuncional con Tinglado U.E. Toracari, correspon</t>
  </si>
  <si>
    <t>De: 00099024113 Transferencia en cumplimiento al DS N0913 de 15/06/2011 y el Convenio Intergubernativo de Financiamiento UPRE-CIF-IG 144/2017, suscrito entre la UPRE y el GAM Bolpebra, Proyecto Const. Aulas U.E Tres Estrellas - Com. Tres Arroyos, correspondiente al pago de la planilla N2, segun la U</t>
  </si>
  <si>
    <t>De: 00099024113 Transferencia en cumplimiento al DS N0913 de 15/06/2011 y el Convenio Intergubernativo de Financiamiento UPRE-CIF-IG 146/2017, suscrito entre la UPRE y el GAM Bolpebra, Proyecto Const. Aulas Tinglado, Polifuncional y Graderias en U.E Nueva Canaan - Com. Nueva Canaan, correspondiente</t>
  </si>
  <si>
    <t>De: 00099024113 Transferencia en cumplimiento al DS N0913 de 15/06/2011 y el Convenio Intergubernativo de Financiamiento UPRE-CIF-IG 427/2016, suscrito entre la UPRE y el GAM Colcapirhua, Proyecto Construccion Unidad Educativa Modelo San Miguel, correspondiente al pago de la planilla N6, segun la UP</t>
  </si>
  <si>
    <t>De: 00099024113 Transferencia en cumplimiento al DS N0913 de 15/06/2011 y el Convenio Interinstitucional de Financiamiento UPRE-CIF-167/2014, suscrito entre la UPRE y el GAM Warnes, Proyecto Const. de Tinglado Cancha Polifuncional Punto Azul - Warnes, correspondiente al pago de la planilla N1 de cie</t>
  </si>
  <si>
    <t>De: 00099024113 Transferencia en cumplimiento al DS N0913 de 15/06/2011 y el Convenio Intergubernativo de Financiamiento UPRE-CIF-IG 154/2017, suscrito entre la UPRE y el GAM de Santos Mercado proyecto Const. 2 Aulas U.E. Juan Galagher C.C. Santa Teresa, correspondiente al pago de la planilla N 2,</t>
  </si>
  <si>
    <t>De: 00099024113 Transferencia en cumplimiento al DS N0913 de 15/06/2011 y el Convenio Intergubernativo de Financiamiento UPRE-CIF-IG 087/2017, suscrito entre la UPRE y el GAM de Vinto proyecto Construccion Unidad Educativa Alvaro Garcia Linera, correspondiente al pago de la planilla N 3, segun la UP</t>
  </si>
  <si>
    <t>De: 00099024113 Transferencia en cumplimiento al DS N0913 de 15/06/2011 y el Convenio Intergubernativo de Financiamiento UPRE-CIF-IG 438/2016, suscrito entre la UPRE y el GAM Colomi, Proyecto Construccion U.E. Corani Pampa D-4, correspondiente al pago de la planilla N3, segun la UPRE.</t>
  </si>
  <si>
    <t>De: 00099024113 Transferencia en cumplimiento al DS N0913 de 15/06/2011 y el Convenio Intergubernativo de Financiamiento UPRE-CIF-IG 015/2017, suscrito entre la UPRE y el GAD Oruro, Proyecto Construccion Unidad Educativa San Juan de Dios, correspondiente al pago de la planilla N 3, segun la UPRE.</t>
  </si>
  <si>
    <t>De: 00099024113 Transferencia en cumplimiento al DS N0913 de 15/06/2011 y el Convenio Intergubernativo de Financiamiento UPRE-CIF-IG 505/2016, suscrito entre la UPRE y el GAM Villa Tunari, Proyecto Construccion Tinglado, Graderias y Cancha Multiple U.E. 10 de Agosto D-7, correspondiente al pago de l</t>
  </si>
  <si>
    <t>De: 00099024113 Transferencia en cumplimiento al DS N0913 de 15/06/2011 y el Convenio Intergubernativo de Financiamiento UPRE-CIF-IG/279/2015, suscrito entre la UPRE y el GAM San Ramon, Proyecto Construccion Villa Olimpica San Ramon, correspondiente al pago de la planilla N7, segun la UPRE.</t>
  </si>
  <si>
    <t>De: 00099024113 Transferencia en cumplimiento al DS N0913 de 15/06/2011 y el Convenio Intergubernativo de Financiamiento UPRE-CIF-IG 377/2016, suscrito entre la UPRE y el GAD Tarija, Proyecto Construccion Cancha de Cesped Sintetico en Sella Cercado de la Ciudad de Tarija, correspondiente al pago de</t>
  </si>
  <si>
    <t>De: 00099024113 Transferencia en cumplimiento al DS N0913 de 15/06/2011 y el Convenio Intergubernativo de Financiamiento UPRE-CIF-IG/474/2015, suscrito entre la UPRE y el GAM Monteagudo, Proyecto Construccion U.E. Cmte. Hugo Chavez - Monteagudo, correspondiente al pago de la planilla N4, segun la UP</t>
  </si>
  <si>
    <t>De: 00099024113 Transferencia en cumplimiento al DS N0913 de 15/06/2011 y el Convenio Intergubernativo de Financiamiento UPRE-CIF-IG 465/2016, suscrito entre la UPRE y el GAM de Huanuni proyecto Construccion Unidad Educativa Bolivia - Huanuni, correspondiente al pago de la planilla N 4, segun la UPR</t>
  </si>
  <si>
    <t>De: 00099024113 Transferencia en cumplimiento al DS N0913 de 15/06/2011 y el Convenio Intergubernativo de Financiamiento UPRE-CIF-IG 033/2017, suscrito entre la UPRE y el GAM de Vinto proyecto Construccion Internado U.E. La Llave, correspondiente al pago de la planilla N 3, segun la UPRE.</t>
  </si>
  <si>
    <t>De: 00099024113 Transferencia en cumplimiento al DS N0913 de 15/06/2011 y el Convenio Intergubernativo de Financiamiento UPRE-CIF-IG 032/2017, suscrito entre la UPRE y el GAM de Vinto proyecto Construccion Internado U.E. Elizardo Perez, correspondiente al pago de la planilla N 3, segun la UPRE.</t>
  </si>
  <si>
    <t>TRANSFERENCIA DEL EXTERIOR SEGUN SWIFT NO.17029 DE FECHA 24/11/2017 ORDENANTE: EMBAJADA DE BOLIVIA CONSULADO MEXICO REF:OCTUBRE 2017 LIB. 00010011102 MIN.RELACIONES EXTERIORES - GESTORIA CONSULAR LEY Nº 3108</t>
  </si>
  <si>
    <t>TRANSFERENCIA DEL EXTERIOR SEGUN SWIFT NO.17027 DE FECHA 24/11/2017 ORDENANTE: CONSULADO DE BOLIVIA CALAMA LIB. 00340012005 SEGIP - RECAUDACION EXTERIOR - CEDULAS DE IDENTIDAD</t>
  </si>
  <si>
    <t>PAGO A BID PRÉSTAMO 571-1-SF-BO VCTO. 24-11-2017 POR CUENTA DE SAMAPA SEGÚN Cod.Liq.010061 DE FECHA 23-11-2017, VALOR 24-11-2017 CAPITAL USD 151.709,37 INTERESES USD 14.867,28 LIBRETA N° 00099021001 TGN RECURSOS ORDINARIOS 3987 - ALIVIO MDRI</t>
  </si>
  <si>
    <t>PAGO PRÉSTAMO BID 846-SF-BO VCTO. 24-11-2017 POR CUENTA DE FNDR SEGÚN COD.LIQ.010030 DE FECHA 22-11-2017, VALOR 24-11-2017 CAPITAL USD 10.244,10 INTERESES USD 66.381,74 LIBRETA N° 00099021001 TGN-RECURSOS ORDINARIOS (3987) - ALIVIO MDRI</t>
  </si>
  <si>
    <t>A:00099021001 Pago de capital e interes corriente a favor del TGN, adeudados por el GAD Beni, correspondiente al Convenio Subsidiario CAF 2324 Proyecto de Electrificacion Rural ITUBA.</t>
  </si>
  <si>
    <t>A:00099021001 A requerimiento de la Unidad de Administracion e Informacion Salarial (UAIS), con nota interna CITE: MEFP/VTCP/DGPOT/UAIS/N 6481/2017, en la cual solicita la reversion definitiva de las boletas de pago solicitado por el SENASIR, consignadas en el Comprobante de Pago N 71570.</t>
  </si>
  <si>
    <t>NÚMERO DE LIBRETA CUT: 99031009.00 OPERACIÓN T01 TRANSFERENCIA DE FONDOS A LA CUT - TESORO DIRECTO DE BANCO UNION S.A. A CUENTA UNICA DEL TESORO CON NUMERO DE SOLICITUD = 2306901 Y NUMERO CORRELATIVO = 91320024112017643 TRANSFERENCIA OPERACIONES DE VENTA BONOS BTX</t>
  </si>
  <si>
    <t>||TRANSFERENCIA DE FONDOS S/G. MENSAJE SWIFT NRO. 17033 Y CORREO ELECTRÓNICO DE LA DIRECCION GENERAL DE AERONAUTICA CIVIL DE LA FECHA (SECTOR PUBLICO). DEBITO DE LA LIBRETA 00117012001 DGAC, REPOSICION UTILES DE ESCRITORIO.</t>
  </si>
  <si>
    <t>De: 00099024113 Transferencia en cumplimiento al DS N0913 de 15/06/2011 y el Convenio Intergubernativo de Financiamiento UPRE-CIF-IG 012/2017, suscrito entre la UPRE y el GAD de Oruro proyecto Construccion Unidad Educativa Nino Quirquincho Feliz, correspondiente al pago de la planilla N 3, segun la</t>
  </si>
  <si>
    <t>De: 00099024113 Transferencia en cumplimiento al DS N0913 de 15/06/2011 y el Convenio Intergubernativo de Financiamiento UPRE-CIF-IG 073/2017, suscrito entre la UPRE y el GAM de El puente proyecto Construccion Terminal El Puente, correspondiente al pago de la planilla N 3, segun la UPRE.</t>
  </si>
  <si>
    <t>De: 00099024113 Transferencia en cumplimiento al DS N0913 de 15/06/2011 y el Convenio Intergubernativo de Financiamiento UPRE-CIF-IG/493/2016, suscrito entre la UPRE y el GAM de Mairana proyecto Construccion Modulo Eductivo U.E. Santiago Bartolome Nunez Pimentel - Mairana, correspondiente al pago de</t>
  </si>
  <si>
    <t>De: 00099024113 Transferencia en cumplimiento al DS N0913 de 15/06/2011 y el Convenio Interinstitucional de Financiamiento UPRE-CIF-094/12, suscrito entre la UPRE y el GAD de Pando proyecto Construccion Estadio Departamental Municipio Cobija, correspondiente al pago de la planilla N 14 de cierre, s</t>
  </si>
  <si>
    <t>De: 00099024113 Transferencia en cumplimiento al DS N0913 de 15/06/2011 y el Convenio Intergubernativo de Financiamiento UPRE-CIF-IG 537/2016, suscrito entre la UPRE y el GAM de Entre Rios proyecto Construccion Puente Vehicular Los Naranjos, correspondiente al pago de la planilla N 6, segun la UPRE.</t>
  </si>
  <si>
    <t>De: 00099024113 Transferencia en cumplimiento al DS N0913 de 15/06/2011 y el Convenio Intergubernativo de Financiamiento UPRE-CIF-IG 968/2017, suscrito entre la UPRE y el GAM Urmiri, Proyecto Const. Internado U.E. Cahuayo (Cahuayo), correspondiente al pago del 20% de anticipo del monto financiado, s</t>
  </si>
  <si>
    <t>De: 00099024113 Transferencia en cumplimiento al DS N0913 de 15/06/2011 y el Convenio Intergubernativo de Financiamiento UPRE-CIF-IG 967/2017, suscrito entre la UPRE y el GAM San Agustin, Proyecto Const. de Centro de Salud con Internacion Alota, correspondiente al pago del 20% de anticipo del monto</t>
  </si>
  <si>
    <t>De: 00099024113 Transferencia en cumplimiento al DS N0913 de 15/06/2011 y el Convenio Intergubernativo de Financiamiento UPRE-CIF-IG/436/2016, suscrito entre la UPRE y el GAM San Pedro, Proyecto Construccion Modelo Educativo U.E. Sagrado Corazon, correspondiente al pago de la planilla N6, segun la U</t>
  </si>
  <si>
    <t>De: 00099024113 Transferencia en cumplimiento al DS N0913 de 15/06/2011 y el Convenio Interinstitucional de Financiamiento UPRE-CIF-642/2014, suscrito entre la UPRE y el GAM de Potosi proyecto Construccion Colegio Tecnico Humanistico Siglo XXI, correspondiente al pago de la planilla N 8 de cierre, s</t>
  </si>
  <si>
    <t>De: 00099024113 Transferencia en cumplimiento al DS N0913 de 15/06/2011 y el Convenio Intergubernativo de Financiamiento UPRE-CIF-IG 515/2016, suscrito entre la UPRE y el GAM de Villa Tunari proyecto Construccion Tinglado, Graderias y Cancha Multiple U.E. Padresama D-9, correspondiente al pago de la</t>
  </si>
  <si>
    <t>De: 00099024113 Transferencia en cumplimiento al DS N0913 de 15/06/2011 y el Convenio Intergubernativo de Financiamiento UPRE-CIF-IG 513/2015, suscrito entre la UPRE y el GAM de Ancoraimes proyecto Construccion Bloque de Aulas U.E. Camata Sud - Ancoraimes, correspondiente al pago de la planilla N 3</t>
  </si>
  <si>
    <t>De: 00099024113 Transferencia en cumplimiento al DS N0913 de 15/06/2011 y el Convenio Intergubernativo de Financiamiento UPRE-CIF-IG 042/2017, suscrito entre la UPRE y el GAM de Shinahota proyecto Construccion Area Administrativa Amurallado y Graderias U.E. Demetrio Canelas, correspondiente al pago</t>
  </si>
  <si>
    <t>De: 00099024113 Transferencia en cumplimiento al DS N0913 de 15/06/2011 y el Convenio Intergubernativo de Financiamiento UPRE-CIF-IG 502/2016, suscrito entre la UPRE y el GAM de Villa Tunari proyecto Construccion Tinglado Graderias y Cancha Multiple U.E. Eterazama A D-5, correspondiente al pago de l</t>
  </si>
  <si>
    <t>De: 00099024113 Transferencia en cumplimiento al DS N0913 de 15/06/2011 y el Convenio Intergubernativo de Financiamiento UPRE-CIF-IG 516/2016, suscrito entre la UPRE y el GAM de Villa Tunari proyecto Construccion Tinglado, Graderias y Cancha U.E. Miraflores D-5, correspondiente al pago de la planill</t>
  </si>
  <si>
    <t>De: 00099024113 Transferencia en cumplimiento al DS N0913 de 15/06/2011 y el Convenio Intergubernativo de Financiamiento UPRE-CIF-IG 352/2016, suscrito entre la UPRE y el GAM de Chulumani proyecto Construccion Unidad Educativa Pasto Pata - Chulumani, correspondiente al pago de la planilla N 5, segun</t>
  </si>
  <si>
    <t>De: 00099024113 Transferencia en cumplimiento al DS N0913 de 15/06/2011 y el Convenio Intergubernativo de Financiamiento UPRE-CIF-IG 059/2017, suscrito entre la UPRE y el GAM de Padcaya proyecto Construccion Centro de Salud La Huerta, correspondiente al pago de la planilla N 2, segun la UPRE.</t>
  </si>
  <si>
    <t>De: 00099024113 Transferencia en cumplimiento al DS N0913 de 15/06/2011 y el Convenio Interinstitucional de Financiamiento UPRE-CIF-106/2015, suscrito entre la UPRE y el GAM de Chimore proyecto Const. Tinglado con Graderias U.E. California Central Progreso, correspondiente al pago de la planilla N</t>
  </si>
  <si>
    <t>De: 00099024113 Transferencia en cumplimiento al DS N0913 de 15/06/2011 y el Convenio Intergubernativo de Financiamiento UPRE-CIF-IG/140/2016, suscrito entre la UPRE y el GAM de Irupana proyecto Construccion Unidad Educativa - Isquircani, correspondiente al pago de la planilla N 4 de cierre, segun l</t>
  </si>
  <si>
    <t>De: 00070011102 Transferencia que efectuamos a solicitud del Ministerio de Trabajo, Empleo y Prevision Social mediante nota CITE: MTEPS/DGAA/No 371/2017 y en virtud a la nota CITE: MEFP/VPCF/DGCF/UCCF No 1204/2017 de la Direccion General de Contabilidad Fiscal</t>
  </si>
  <si>
    <t>||REGISTRO COBRO COMISION AVISO EMISION CARTA DE CREDITO STANDBY BS220.- Y EMISION DE CBTE. CTBLE. BS50.- REF.: LGMB201720035337 (BCB: SB-R-2017-045) A/F DE ENVIBOL LIB. 00132019202 SEDEM - PLANTA ENV. DE VIDRIO CHUQ. MUN. ZUDAÑEZ REF.: COM. EM. LGBM201720035337</t>
  </si>
  <si>
    <t>PAGO A BID PRÉSTAMO 1057-SF-BO VCTO. 23-nov-2017 POR CUENTA DE TGN , NTI. 010199 VALOR 24-nov-2017 CAPITAL USD 312.091,23 INTERESES USD 144.741,92 CTA. 3987 CUENTA UNICA DEL TESORO-3987 LIB. 00099021001 REF.: COMISIONES BANCARIAS</t>
  </si>
  <si>
    <t>PAGO PRÉSTAMO BID 579-SF-BO VCTO. 24-nov-2017 POR CUENTA DE TGN , NTI. 010020 VALOR 24-nov-2017 CAPITAL USD 16.576,10 INTERESES USD 663,04 CTA. 3987 CUENTA UNICA DEL TESORO-3987 LIB. 00099021001 REF.: COMISIONES BANCARIAS</t>
  </si>
  <si>
    <t>PAGO A BID PRÉSTAMO 1056-SF-BO VCTO. 23-nov-2017 POR CUENTA DE TGN , NTI. 010019 VALOR 24-nov-2017 CAPITAL USD 13.761,77 INTERESES USD 6.382,44 CTA. 3987 CUENTA UNICA DEL TESORO-3987 LIB. 00099021001 REF.: COMISIONES BANCARIAS</t>
  </si>
  <si>
    <t>PAGO PRÉSTAMO BID 569-SF-BO VCTO. 24-nov-2017 POR CUENTA DE TGN , NTI. 009975 VALOR 24-nov-2017 CAPITAL USD 9.884,75 INTERESES USD 395,39 CTA. 3987 CUENTA UNICA DEL TESORO-3987 LIB. 00099021001 REF.: COMISIONES BANCARIAS</t>
  </si>
  <si>
    <t>VENTA DE DIVISAS CON TRANSFERENCIA DE FONDOS A SOLICITUD DE CENTRAL DE ABASTECIMIENTO Y SUMINISTROS DE SALUD-CEASS SEGUN SOLICITUD 3664 REF: IMPORTACION DE LEVONORGESTREL 0.15 MG, TCU38A IUD, LEVONORGESTREL 1.5 MG Y LEVONORGESTREL 75 MG, DEL UNFPA SEGUN: FACTURA PROFORMA P1000000234, R.A. CEASS - RA LIB. 00249012001 LBP-CEASS-CENTRAL DE ABASTECIMIENTO Y SUMINISTROS DE SALUD</t>
  </si>
  <si>
    <t>PAGO A BID PRÉSTAMO 1743-SF-BO VCTO. 23-nov-2017 POR CUENTA DE TGN , NTI. 009973 VALOR 24-nov-2017 CAPITAL USD 250.000,00 INTERESES USD 148.712,33 CTA. 3987 CUENTA UNICA DEL TESORO-3987 LIB. 00099021001 REF.: COMISIONES BANCARIAS</t>
  </si>
  <si>
    <t>VENTA DE DIVISAS CON TRANSFERENCIA DE FONDOS A SOLICITUD DE CENTRAL DE ABASTECIMIENTO Y SUMINISTROS DE SALUD-CEASS SEGUN SOLICITUD 3665 REF: IMPORTACION DE 200000 MEDROXYPROGESTERONE ACETATE 150 MG/ML Y 200000 SOLOSHOT IX SYRINGE 1ML, DEL UNFPA SEGUN FACTURA PROFORMA P1000000237, R.A. CEASS CEASS- R LIB. 00249012001 LBP-CEASS-CENTRAL DE ABASTECIMIENTO Y SUMINISTROS DE SALUD</t>
  </si>
  <si>
    <t>VENTA DE DIVISAS CON TRANSFERENCIA DE FONDOS A SOLICITUD DE MINISTERIO DE LA PRESIDENCIA SEGUN SOLICITUD 3659 REF: DIVISAS USD 24,491.09 TRANSFERENCIA A DASSAULT FALCON JET CORP. POR COMPRA REPUESTOS PARA AERONAVE FAB 002 Y LLANTAS PARA AERONAVE FAB 001, INCLUYE COSTOS DE ENVIO, A BANK OF AMERICA CU LIB. 00099021001 TGN-RECURSOS ORDINARIOS (3987)</t>
  </si>
  <si>
    <t>VENTA DE DIVISAS CON TRANSFERENCIA DE FONDOS A SOLICITUD DE MINISTERIO DE LA PRESIDENCIA SEGUN SOLICITUD 3658 REF: DIVISAS USD 32,632.00 TRANSFERENCIA A AIRBUS HELIPCOPTERS CONO SUR S.A POR CURSOS DE CAPACITACION A PILOTOS PARA AERONAVES FAB 004 Y FAB 006, PAGO AL BANCO BBVA URUGUAY S.A CUENTA 99901 LIB. 00099021001 TGN-RECURSOS ORDINARIOS (3987)</t>
  </si>
  <si>
    <t>VENTA DE DIVISAS CON TRANSFERENCIA DE FONDOS A SOLICITUD DE MINISTERIO DE LA PRESIDENCIA SEGUN SOLICITUD 3657 REF: DIVISAS USD 11,443.64 INVOICE 71213339 TRANSFERENCIA A HONEYWELL POR SERVICIO MANTENIMIENTO MSP MES OCTUBRE 2017 PARA AERONAVE FAB 002, PAGO A JP MORGAN CHASE BANK, CUENTA 9102597771. LIB. 00099021001 TGN-RECURSOS ORDINARIOS (3987)</t>
  </si>
  <si>
    <t>COBRO COSTOS DE PAPELERIA SEGUN TRANSFERENCIA DEL EXTERIOR POR ORDEN DE HERCO COMBUSTIBLES SA REF.: CONTRATO CONDENSADO DE GAS N LIB. 00513062001 YPFB-OPERACIONES PLANTA DE SEPARACION DE LIQUIDOS RIO GRANDE</t>
  </si>
  <si>
    <t>COBRO COSTOS DE PAPELERIA SEGUN TRANSFERENCIA DEL EXTERIOR POR ORDEN DE EMBAJADA DE BOLIVIA CONSULADO MEXICO REF:OCTUBRE 2017 LIB. 00010011102 MIN.RELACIONES EXTERIORES - GESTORIA CONSULAR LEY Nº 3108</t>
  </si>
  <si>
    <t>COBRO COSTOS DE PAPELERIA SEGUN TRANSFERENCIA DEL EXTERIOR POR ORDEN DE CONSULADO DE BOLIVIA CALAMA LIB. 00340012003 RECAUDACION EXTRANJERIA - C.I. -L.C.</t>
  </si>
  <si>
    <t>VENTA DE DIVISAS CON TRANSFERENCIA DE FONDOS A SOLICITUD DE MINISTERIO DE EDUCACION SEGUN SOLICITUD 3660 REF: TRASPASO PARA WALTER AGUSTIN PARADA VILLARROEL EQUIVALENTES 3.413,37 USD LIB. 00099021001 TGN-RECURSOS ORDINARIOS (3987) POR DIFERENCIAL CAMBIARIO</t>
  </si>
  <si>
    <t>VENTA DE DIVISAS CON TRANSFERENCIA DE FONDOS A SOLICITUD DE MINISTERIO DE EDUCACION SEGUN SOLICITUD 3660 REF: TRASPASO PARA WALTER AGUSTIN PARADA VILLARROEL EQUIVALENTES 3.413,37 USD LIB. 00099021001 TGN-RECURSOS ORDINARIOS (3987)</t>
  </si>
  <si>
    <t>VENTA DE DIVISAS CON TRANSFERENCIA DE FONDOS A SOLICITUD DE SERVICIO NACIONAL DE AEROFOTOGRAMETRIA SEGUN SOLICITUD 3679 REF: TRANSFERENCIA VIA BCB A LA EMPRESA RPASOC EIRL, POR EL PAGO DEL CINCUENTA POR CIENTO DE ACUERDO A CONTRATO ADMINISTRATIVO PARA LA PRESTACION DE SERVICIOS ESPPECIALIZADOS EN EL LIB. 00244012001 LBP-SERVICIO NAL.DE AEROFOTOGRAMETRIA (4030001235)</t>
  </si>
  <si>
    <t>VENTA DE DIVISAS CON TRANSFERENCIA DE FONDOS A SOLICITUD DE SERVICIO NACIONAL DE AEROFOTOGRAMETRIA SEGUN SOLICITUD 3678 REF: TRANSFERENCIA VIA BCB A LA EMPRESA RPASOC EIRL, POR EL PAGO DEL CINCUENTA POR CIENTO DE ACUERDO A CONTRATO ADMINISTRATIVO PARA LA PRESTACION DE SERVICIOS DE CONSULTORIA ESPECI LIB. 00244012001 LBP-SERVICIO NAL.DE AEROFOTOGRAMETRIA (4030001235)</t>
  </si>
  <si>
    <t>VENTA DE DIVISAS CON TRANSFERENCIA DE FONDOS A SOLICITUD DE SERVICIO NACIONAL DE AEROFOTOGRAMETRIA SEGUN SOLICITUD 3677 REF: TRANSFERENCIA VIA BCB POR EL CUARTO PAGO A LA EMPRESA LEICA GEOSYSTEMS AG. DE ACUERDO A CONTRATO PARA LA ADQUISICION DE UN SENSOR AEROTRANSPORTADO LIDAR MODELO ALS80 HP INTEGR LIB. 00244012001 LBP-SERVICIO NAL.DE AEROFOTOGRAMETRIA (4030001235)</t>
  </si>
  <si>
    <t>VENTA DE DIVISAS CON TRANSFERENCIA DE FONDOS A SOLICITUD DE INSUMOS BOLIVIA SEGUN SOLICITUD 3676 REF: PAGO AL SR AUGUSTO RIGGI POR SERVICIO DE INTERMEDIACION COMERCIAL POR LA VENTA Y EXPORTACION DE PALMITO Y PINA EN CONSERVA A LA REPUBLICA DE ARGENTINA, PRODUCCION DE LAS PLANTAS PROCESADORAS DE SHIN LIB. 00224012002 INSUMOS BOL.ADMIN.CENTRAL. FUNCION. EXP PALMITO CULT.A VENEZ</t>
  </si>
  <si>
    <t>PAGO A FONPLATA PRÉSTAMO BOL 22/2014 VCTO. 24-nov-2017 POR CUENTA DE TGN , NTI. 010040 VALOR 24-nov-2017 INTERESES USD 171.246,43 COMISIONES USD 27.748,04 CTA. 3987 CUENTA UNICA DEL TESORO-3987 LIB. 00099021001 REF.: COMISIONES BANCARIAS</t>
  </si>
  <si>
    <t>PAGO PRÉSTAMO BID 571-2-SF-BO VCTO. 24-nov-2017 POR CUENTA DE TGN , NTI. 010007 VALOR 24-nov-2017 CAPITAL USD 118.333,33 INTERESES USD 4.733,33 CTA. 3987 CUENTA UNICA DEL TESORO-3987 LIB. 00099021001 REF.: COMISIONES BANCARIAS</t>
  </si>
  <si>
    <t>VENTA DE DIVISAS CON TRANSFERENCIA DE FONDOS A SOLICITUD DE YACIMIENTOS PETROLIFEROS FISCALES BOLIVIANOS SEGUN SOLICITUD 3674 REF: PRE PAGO A PETROLEOS DEL PERU PETROPERU SA POR DIESEL OIL PARA SEPTIEMBRE DE 2017 DE ACUERDO A FACTURA PROFORMA DE 28 DE AGOSTO DE 2017 SEGUN DOCUMENTACION ADJUNTA LIB. 00513012004 LBP-YPFB-UNICOMERCIAL (4030005415/1-2188907)</t>
  </si>
  <si>
    <t>VENTA DE DIVISAS CON TRANSFERENCIA DE FONDOS A SOLICITUD DE MINISTERIO DE EDUCACION SEGUN SOLICITUD 3662 REF: TRASPASO PARA LUIS SALINAS SAN MARTIN EQUIVALENTES 5.402,24 USD LIB. 00099021001 TGN-RECURSOS ORDINARIOS (3987) POR DIFERENCIAL CAMBIARIO</t>
  </si>
  <si>
    <t>VENTA DE DIVISAS CON TRANSFERENCIA DE FONDOS A SOLICITUD DE MINISTERIO DE EDUCACION SEGUN SOLICITUD 3662 REF: TRASPASO PARA LUIS SALINAS SAN MARTIN EQUIVALENTES 5.402,24 USD LIB. 00099021001 TGN-RECURSOS ORDINARIOS (3987)</t>
  </si>
  <si>
    <t>VENTA DE DIVISAS CON TRANSFERENCIA DE FONDOS A SOLICITUD DE MINISTERIO DE EDUCACION SEGUN SOLICITUD 3663 REF: TRASPASO PARA ABRAHAM EDUARDO SANTOS TERRAZAS EQUIVALENTES 5.402,24 USD LIB. 00099021001 TGN-RECURSOS ORDINARIOS (3987) POR DIFERENCIAL CAMBIARIO</t>
  </si>
  <si>
    <t>VENTA DE DIVISAS CON TRANSFERENCIA DE FONDOS A SOLICITUD DE MINISTERIO DE EDUCACION SEGUN SOLICITUD 3663 REF: TRASPASO PARA ABRAHAM EDUARDO SANTOS TERRAZAS EQUIVALENTES 5.402,24 USD LIB. 00099021001 TGN-RECURSOS ORDINARIOS (3987)</t>
  </si>
  <si>
    <t>VENTA DE DIVISAS CON TRANSFERENCIA DE FONDOS A SOLICITUD DE DIRECCION ESTRATEGICA DE REIVINDICACION MARITIMA DIREMAR SEGUN SOLICITUD 3632 REF: PAGO A FAVOR DE DHI POR EL ESTUDIO DE LOS FLUJOS DEL SISTEMA DE AGUA DE LOS MANANTIALES DEL SILALA SEGUN INFORME IF DIREMAR UTS NO 052 2017 EQUIVALENTES 181 LIB. 00099021001 TGN-RECURSOS ORDINARIOS (3987) POR DIFERENCIAL CAMBIARIO</t>
  </si>
  <si>
    <t>VENTA DE DIVISAS CON TRANSFERENCIA DE FONDOS A SOLICITUD DE DIRECCION ESTRATEGICA DE REIVINDICACION MARITIMA DIREMAR SEGUN SOLICITUD 3632 REF: PAGO A FAVOR DE DHI POR EL ESTUDIO DE LOS FLUJOS DEL SISTEMA DE AGUA DE LOS MANANTIALES DEL SILALA SEGUN INFORME IF DIREMAR UTS NO 052 2017 EQUIVALENTES 181 LIB. 00099021001 TGN-RECURSOS ORDINARIOS (3987)</t>
  </si>
  <si>
    <t>VENTA DE DIVISAS CON TRANSFERENCIA DE FONDOS A SOLICITUD DE MINISTERIO DE EDUCACION SEGUN SOLICITUD 3661 REF: TRASPASO PARA LEILA CARLA ILLANES MAYTA EQUIVALENTES 907,47 USD LIB. 00099021001 TGN-RECURSOS ORDINARIOS (3987) POR DIFERENCIAL CAMBIARIO</t>
  </si>
  <si>
    <t>VENTA DE DIVISAS CON TRANSFERENCIA DE FONDOS A SOLICITUD DE MINISTERIO DE EDUCACION SEGUN SOLICITUD 3661 REF: TRASPASO PARA LEILA CARLA ILLANES MAYTA EQUIVALENTES 907,47 USD LIB. 00099021001 TGN-RECURSOS ORDINARIOS (3987)</t>
  </si>
  <si>
    <t>COBRO COSTOS DE PAPELERIA SEGUN TRANSFERENCIA DEL EXTERIOR POR ORDEN DE COPAPE PROD.DE PETROLEO LTDA. LIB. 00513062001 YPFB-OPERACIONES PLANTA DE SEPARACION DE LIQUIDOS RIO GRANDE</t>
  </si>
  <si>
    <t>COBRO COSTOS DE PAPELERIA SEGUN TRANSFERENCIA DEL EXTERIOR POR ORDEN DE PETROLEOS PARAGUAYOS (PETROPAR) LIB. 00513062001 YPFB-OPERACIONES PLANTA DE SEPARACION DE LIQUIDOS RIO GRANDE</t>
  </si>
  <si>
    <t>De: 00099024113 Transferencia en cumplimiento al DS N0913 de 15/06/2011 y el Convenio Intergubernativo de Financiamiento UPRE-CIF-IG/571/2016, suscrito entre la UPRE y el GAD de Potosi proyecto Construccion Mercado Campesinos Cantumarca, correspondiente al pago de la planilla N 2, segun la UPRE.</t>
  </si>
  <si>
    <t>De: 00099024113 Transferencia en cumplimiento al DS N0913 de 15/06/2011 y el Convenio Intergubernativo de Financiamiento UPRE-CIF-IG 1034/2017, suscrito entre la UPRE y el GAD de Potosi proyecto Construccion Piscina Olimpica Potosi, correspondiente al primer desembolso equivalente al 20% del monto a</t>
  </si>
  <si>
    <t>De: 00099024113 Transferencia en cumplimiento al DS N0913 de 15/06/2011 y el Convenio Intergubernativo de Financiamiento UPRE-CIF-IG 1047/2017, suscrito entre la UPRE y el GAM de Llallagua proyecto Construccion Estadio Irineo Pimentel Rojas Municipio de Llallagua, correspondiente al primer desembols</t>
  </si>
  <si>
    <t>De: 00099024113 Transferencia en cumplimiento al DS N0913 de 15/06/2011 y el Convenio Intergubernativo de Financiamiento UPRE-CIF-IG/486/2016, suscrito entre la UPRE y el GAM de Potosi proyecto Construccion Unidad Educativa Litoral, correspondiente al pago de la planilla N 6, segun la UPRE.</t>
  </si>
  <si>
    <t>De: 00099024113 Transferencia en cumplimiento al DS N0913 de 15/06/2011 y el Convenio Intergubernativo de Financiamiento UPRE-CIF-275/12, suscrito entre la UPRE y el GAM Potosi, Proyecto Construccion Reconversion Integral Pasaje Boulevard y Recuperacion Plaza 6 de Agosto, correspondiente al pago de</t>
  </si>
  <si>
    <t>De: 00099024113 Transferencia en cumplimiento al DS N0913 de 15/06/2011 y el Convenio Intergubernativo de Financiamiento UPRE-CIF-IG/426/2016, suscrito entre la UPRE y el GAM de Postosi proyecto Construccion Centro de Educacion Virtual Pary Orcko D-8, correspondiente al pago de la planilla N 6, segu</t>
  </si>
  <si>
    <t>De: 00099024113 Transferencia en cumplimiento al DS N0913 de 15/06/2011 y el Convenio Intergubernativo de Financiamiento UPRE-CIF-IG 1009/2017, suscrito entre la UPRE y el GAM Betanzos, Proyecto Construccion 4 Aulas, Bateria de Banos y Tinglado U.E. 20 de Septiembre Yujani - Betanzos, correspondient</t>
  </si>
  <si>
    <t>De: 00099024113 Transferencia en cumplimiento al DS N0913 de 15/06/2011 y el Convenio Intergubernativo de Financiamiento UPRE-CIF-IG 1010/2017, suscrito entre la UPRE y el GAM Betanzos, Proyecto Construccion 6 Aulas, Bateria de Banos, Laboratorios y Tinglado U.E. San Pedro de Colila - Betanzos, corr</t>
  </si>
  <si>
    <t>A:00099021001 Pago de capital e interes corriente a favor del TGN, adeudado por el GAD Potosi, correspondiente al Prestamo Convenio Subsidiario CAF 2324, Proyecto de Electrificacion Aymaya, Layme, Puraca, Jucumani, Kharacha.</t>
  </si>
  <si>
    <t>A:00099021001 Pago de capital e interes corriente a favor del TGN, adeudado por el GAD Tarija, correspondiente al Prestamo Convenio Subsidiario CAF 2324, Proyecto de Preinversion, estudio y mejoramiento de la gestion de riego San Jacinto.</t>
  </si>
  <si>
    <t>NÚMERO DE LIBRETA CUT: 99031009.00 OPERACIÓN T01 TRANSFERENCIA DE FONDOS A LA CUT - TESORO DIRECTO DE BANCO UNION S.A. A CUENTA UNICA DEL TESORO CON NUMERO DE SOLICITUD = 2308987 Y NUMERO CORRELATIVO = 91320027112017681 TRANSFERENCIA POR OPERACIONES DE VENTA BONOS BTX</t>
  </si>
  <si>
    <t>||//TRANSFERENCIA DE FONDOS S/G. FORMULARIO, CITE' BUN0730/17 DE LA FECHA (HRE-TSO-5922). PARA GASTOS DE FUNCIONAMIENTO. A SOLICITUD DEL PROY.SUCRE CIUDAD UNIVERSITARIA; LIBR.01500104201 PSCU-GESTION INSTITUCIONAL; BUN.</t>
  </si>
  <si>
    <t>De: 00099024113 Transferencia en cumplimiento al DS N0913 de 15/06/2011 y el Convenio Intergubernativo de Financiamiento UPRE-CIF-IG 940/2017, suscrito entre la UPRE y el GAM de Chuquihuta proyecto Const. U.E. Ismael Montes (Chuquihuta), correspondiente al primer desembolso equivalente al 20% del mo</t>
  </si>
  <si>
    <t>De: 00099024113 Transferencia en cumplimiento al DS N0913 de 15/06/2011 y el Convenio Intergubernativo de Financiamiento UPRE-CIF-IG 394/2016, suscrito entre la UPRE y el GAD de Tarija proyecto Construccion Laboratorio Instituto Tecnologico Uriondo, correspondiente al pago de la planilla N 8, segun</t>
  </si>
  <si>
    <t>De: 00099024113 Transferencia en cumplimiento al DS N0913 de 15/06/2011 y el Convenio Intergubernativo de Financiamiento UPRE-CIF-IG/160/2016, suscrito entre la UPRE y el GAM de Guanay proyecto Construccion Tinglado Polifuncional Unidad Educativa Taniplaya, correspondiente al pago de la planilla N 2</t>
  </si>
  <si>
    <t>De: 00099024113 Transferencia en cumplimiento al DS N0913 de 15/06/2011 y el Convenio Intergubernativo de Financiamiento UPRE-CIF-IG 402/2016, suscrito entre la UPRE y el GAM San Lucas, Proyecto Construccion Mercado Central San Lucas, correspondiente al pago de la planilla N5 de cierre, segun la UPR</t>
  </si>
  <si>
    <t>De: 00099024113 Transferencia en cumplimiento al DS N0913 de 15/06/2011 y el Convenio Intergubernativo de Financiamiento UPRE-CIF-IG 100/2017, suscrito entre la UPRE y el GAM Irupana Proyecto Construccion Tinglado Unidad Educativa Yuni Grande - Irupana, correspondiente al pago de la planilla N2, seg</t>
  </si>
  <si>
    <t>De: 00099024113 Transferencia en cumplimiento al DS N0913 de 15/06/2011 y el Convenio Intergubernativo de Financiamiento UPRE-CIF-IG 165/2017, suscrito entre la UPRE y el GAM Puerto Rico Proyecto Const. Un Tinglado Metalico Unidad Educativa Silverio Rojas Gonzales (Com. Puerto Madre de Dios - Mun. P</t>
  </si>
  <si>
    <t>De: 00099024113 Transferencia en cumplimiento al DS N0913 de 15/06/2011 y el Convenio Intergubernativo de Financiamiento UPRE-CIF-IG 040/2017, suscrito entre la UPRE y el GAM Shinahota, Proyecto Construccion Infraestructura Educativa U.E. Colorado, correspondiente al pago de la planilla N1, segun la</t>
  </si>
  <si>
    <t>De: 00099024113 Transferencia en cumplimiento al DS N0913 de 15/06/2011 y el Convenio Intergubernativo de Financiamiento UPRE-CIF-IG/336/2016, suscrito entre la UPRE y el GAM Coripata, Proyecto Construccion Unidad Educativa San Juan, correspondiente al pago de la planilla N4, segun la UPRE.</t>
  </si>
  <si>
    <t>De: 00099024113 Transferencia en cumplimiento al DS N0913 de 15/06/2011 y el Convenio Intergubernativo de Financiamiento UPRE-CIF-IG 184/2017, suscrito entre la UPRE y el GAM Santa Rosa del Abuna, Proyecto Const. Unidad Educativa Genoveva Rios Com. Puerto Morales Ayma (Santa Rosa del Abuna), corresp</t>
  </si>
  <si>
    <t>De: 00099024113 Transferencia en cumplimiento al DS N0913 de 15/06/2011 y el Convenio Intergubernativo de Financiamiento UPRE-CIF-IG 829/2017, suscrito entre la UPRE y el GAM San Ignacio (San Ignacio de Velasco), Proyecto Construccion Tinglado, Cancha y Graderias en U.E. Agustin Olivares Casupa (Sa</t>
  </si>
  <si>
    <t>De: 00099024113 Transferencia en cumplimiento al DS N0913 de 15/06/2011 y el Convenio Intergubernativo de Financiamiento UPRE-CIF-IG/166/2016, suscrito entre la UPRE y el GAM de Ichoca proyecto Construccion Cuatro Aulas y Direccion Unidad Educativa Zenobio Gallardo Vega de Matha Comunidad Matha, cor</t>
  </si>
  <si>
    <t>De: 00099024113 Transferencia en cumplimiento al DS N0913 de 15/06/2011 y el Convenio Intergubernativo de Financiamiento UPRE-CIF-IG/221/2016, suscrito entre la UPRE y el GAM de Chimore proyecto Const. Unidad Educativa Modelo Ernesto Guevara de la Serna El Che, correspondiente al pago de la Planilla</t>
  </si>
  <si>
    <t>De: 00099024113 Transferencia en cumplimiento al DS N0913 de 15/06/2011 y el Convenio Intergubernativo de Financiamiento UPRE-CIF-IG 406/2016, suscrito entre la UPRE y el GAM Sacaba, Proyecto Construccion Unidad Educativa Villa Obrajes B D-7, correspondiente al pago de la planilla N3 de cierre, segu</t>
  </si>
  <si>
    <t>De: 00099024113 Transferencia en cumplimiento al DS N0913 de 15/06/2011 y el Convenio Intergubernativo de Financiamiento UPRE-CIF-IG 0175/2016, suscrito entre la UPRE y el GAM de Sorata proyecto Const. Tinglado Polifuncional U.E. Chillcani Chillcani (Sorata), correspondiente al pago de la Planilla</t>
  </si>
  <si>
    <t>De: 00099024113 Transferencia en cumplimiento al DS N0913 de 15/06/2011 y el Convenio Intergubernativo de Financiamiento UPRE-CIF-IG-496/2016, suscrito entre la UPRE y el GAM de Vinto proyecto Construccion Tecnologico Vinto, correspondiente al pago de la Planilla N 4, segun la UPRE.</t>
  </si>
  <si>
    <t>De: 00099024113 Transferencia en cumplimiento al DS N0913 de 15/06/2011 y el Convenio Intergubernativo de Financiamiento UPRE-CIF-IG 052/2017, suscrito entre la UPRE y el GAM Villa Tunari, Proyecto Construccion Graderia en Cancha de Futbol San Francisco Km 21, correspondiente al pago del 20% de anti</t>
  </si>
  <si>
    <t>De: 00099024113 Transferencia en cumplimiento al DS N0913 de 15/06/2011 y el Convenio Interinstitucional de Financiamiento UPRE-CIF-643/2014, suscrito entre la UPRE y el GAM de Potosi proyecto Construccion Unidad Educativa Elizardo Perez Villa Victoria, correspondiente al pago de la planilla N 8 de</t>
  </si>
  <si>
    <t>De: 00099024113 Transferencia en cumplimiento al DS N0913 de 15/06/2011 y el Convenio Intergubernativo de Financiamiento UPRE-CIF-IG/359/2015, suscrito entre la UPRE y el GAM de Carabuco proyecto Construccion Puente Vehicular Molino Jahuira, correspondiente al pago de la Planilla N 4 de cierre, segu</t>
  </si>
  <si>
    <t>De: 00099024113 Transferencia en cumplimiento al DS N0913 de 15/06/2011 y el Convenio Intergubernativo de Financiamiento UPRE-CIF-IG 541/2017, suscrito entre la UPRE y el GAM de Irupana proyecto Construccion Tinglado U.E. Silala Irupana, correspondiente al pago de la planilla N 2, segun la UPRE</t>
  </si>
  <si>
    <t>De: 00099024113 Transferencia en cumplimiento al DS N0913 de 15/06/2011 y el Convenio Intergubernativo de Financiamiento UPRE-CIF-IG 0270/13, suscrito entre la UPRE y el GAM de El Alto proyecto Construccion Parque Vial Infantil Distrito 1 - El Alto, correspondiente al pago de la planilla N 4 de cier</t>
  </si>
  <si>
    <t>De: 00099024113 Transferencia en cumplimiento al DS N0913 de 15/06/2011 y el Convenio Intergubernativo de Financiamiento UPRE-CIF-IG 517/2016, suscrito entre la UPRE y el GAM de Villa Tunari proyecto Construccion Tinglado, Graderias y Cancha Multiple Secure D-8, correspondiente al pago de la planill</t>
  </si>
  <si>
    <t>De: 00099024113 Transferencia en cumplimiento al DS N0913 de 15/06/2011 y el Convenio Intergubernativo de Financiamiento UPRE-CIF-IG 077/2016, suscrito entre la UPRE y el GAR del Gran Chaco proyecto Construccion Instituto Tecnologico Industrial Agropecuario Yacuiba, correspondiente al pago de la pla</t>
  </si>
  <si>
    <t>De: 00099024113 Transferencia en cumplimiento al DS N0913 de 15/06/2011 y el Convenio Intergubernativo de Financiamiento UPRE-CIF-IG 908/2017, suscrito entre la UPRE y el GAM de Shinahota proyecto Construccion Unidad Educativa San Isidro, correspondiente al primer desembolso equivalente al 20% del m</t>
  </si>
  <si>
    <t>De: 00099024113 Transferencia en cumplimiento al DS N0913 de 15/06/2011 y el Convenio Intergubernativo de Financiamiento UPRE-CIF-IG 507/2016, suscrito entre la UPRE y el GAM de Villa Tunari proyecto Construccion Tinglado, Graderias y Cancha Multiple U.E. Mariscal Sucre Bajo D-8, correspondiente al</t>
  </si>
  <si>
    <t>De: 00099024113 Transferencia en cumplimiento al DS N0913 de 15/06/2011 y el Convenio Intergubernativo de Financiamiento UPRE-CIF-IG 212/2016, suscrito entre la UPRE y el GAM de Desaguadero proyecto Construccion Mercado Central Desaguadero, correspondiente al pago de planilla N 7, segun la UPRE.</t>
  </si>
  <si>
    <t>De: 00099024113 Transferencia en cumplimiento al DS N0913 de 15/06/2011 y el Convenio Intergubernativo de Financiamiento UPRE-CIF-IG/241/2016, suscrito entre la UPRE y el GAM de Chimore proyecto Const. Tinglado Unidad Educativa San Salvador, correspondiente al pago por la devolucion de retencion de</t>
  </si>
  <si>
    <t>De: 00099024113 Transferencia en cumplimiento al DS N0913 de 15/06/2011 y el Convenio Intergubernativo de Financiamiento UPRE-CIF-IG/159/2016, suscrito entre la UPRE y el GAM de Villa Libertad Licoma proyecto Construccion Casa de Gobierno Villa Libertad Licoma, correspondiente al pago de la Planilla</t>
  </si>
  <si>
    <t>De: 00099024113 Transferencia en cumplimiento al DS N0913 de 15/06/2011 y el Convenio Intergubernativo de Financiamiento UPRE-CIF-IG/012/2016, suscrito entre la UPRE y el GAM de Huarian proyecto Construccion Centro de Salud con Internacion Copancara Huarina, correspondiente al pago de la Planilla N</t>
  </si>
  <si>
    <t>De: 00099024113 Transferencia en cumplimiento al DS N0913 de 15/06/2011 y el Convenio Intergubernativo de Financiamiento UPRE-CIF-IG/468/2015, suscrito entre la UPRE y el GAM de Warnes proyecto Construccion de Guarderia Modelo Evo Morales Warnes, correspondiente al pago de la Planilla N 4 de cierre,</t>
  </si>
  <si>
    <t>||TRANSFERENCIA DE FONDOS S/G. MENSAJE SWIFT NRO. 17131 DE LA FECHA (SECTOR PUBLICO). DEBITO DE LA LIBRETA 00117012001 DGAC, REPOSICION UTILES DE ESCRITORIO.</t>
  </si>
  <si>
    <t>||VENTA DE DIVISAS S/G NOTA SEDEM/GG/EV/2017-0185 Y ASIGNACION DE DIVISAS POR EL MEFP CODIGO 007854 3391 DEL20/10/2017, COMISION EMISION CARTA DE CREDITO 0.15% S/USD 354.063,50 POR 420 DIAS, REEM GTOS DE COMUNICACION BS220.- EMISION CBTE CONTABLE BS50.- REF.:LC I-2017-054 CGO.LIB.N°00132079201 SEDEM-PLANTA ENVASES DE VIDRIO CH ZUDAÑEZ REF.: LC I-2017-054</t>
  </si>
  <si>
    <t>PAGO A BID PRÉSTAMO 2971/BL-BO VCTO. 26-nov-2017 POR CUENTA DE TGN , NTI. 009965 VALOR 27-nov-2017 INTERESES USD 2.023.713,67 CTA. 3987 CUENTA UNICA DEL TESORO-3987 LIB. 00099021001 REF.: COMISIONES BANCARIAS</t>
  </si>
  <si>
    <t>PAGO A BID PRÉSTAMO 2971/BL-BO VCTO. 26-nov-2017 POR CUENTA DE TGN , NTI. 009966 VALOR 27-nov-2017 INTERESES USD 26.717,81 CTA. 3987 CUENTA UNICA DEL TESORO-3987 LIB. 00099021001 REF.: COMISIONES BANCARIAS</t>
  </si>
  <si>
    <t>PAGO A BID PRÉSTAMO 2951/BL-BO VCTO. 25-nov-2017 POR CUENTA DE TGN , NTI. 009962 VALOR 27-nov-2017 INTERESES USD 140.902,81 COMISIONES USD 116.869,35 CTA. 3987 CUENTA UNICA DEL TESORO-3987 LIB. 00099021001 REF.: COMISIONES BANCARIAS</t>
  </si>
  <si>
    <t>PAGO A BID PRÉSTAMO 2951/BL-BO VCTO. 25-nov-2017 POR CUENTA DE TGN , NTI. 009964 VALOR 27-nov-2017 INTERESES USD 3.917,36 CTA. 3987 CUENTA UNICA DEL TESORO-3987 LIB. 00099021001 REF.: COMISIONES BANCARIAS</t>
  </si>
  <si>
    <t>PAGO A BID PRÉSTAMO 1099-SF-BO VCTO. 25-nov-2017 POR CUENTA DE TGN , NTI. 010021 VALOR 27-nov-2017 CAPITAL USD 322.323,01 INTERESES USD 162.486,12 CTA. 3987 CUENTA UNICA DEL TESORO-3987 LIB. 00099021001 REF.: COMISIONES BANCARIAS</t>
  </si>
  <si>
    <t>VENTA DE DIVISAS CON TRANSFERENCIA DE FONDOS A SOLICITUD DE MINISTERIO DE EDUCACION SEGUN SOLICITUD 3670 REF: TRASPASO PARA CARLA TATTIANA GONZALES GEMIO EQUIVALENTES 5.004,37 USD LIB. 00099021001 TGN-RECURSOS ORDINARIOS (3987) POR DIFERENCIAL CAMBIARIO</t>
  </si>
  <si>
    <t>VENTA DE DIVISAS CON TRANSFERENCIA DE FONDOS A SOLICITUD DE MINISTERIO DE EDUCACION SEGUN SOLICITUD 3670 REF: TRASPASO PARA CARLA TATTIANA GONZALES GEMIO EQUIVALENTES 5.004,37 USD LIB. 00099021001 TGN-RECURSOS ORDINARIOS (3987)</t>
  </si>
  <si>
    <t>VENTA DE DIVISAS CON TRANSFERENCIA DE FONDOS A SOLICITUD DE DIRECCION ESTRATEGICA DE REIVINDICACION MARITIMA DIREMAR SEGUN SOLICITUD 3675 REF: PAGO A FAVOR DE LA CONSULTORA LAURA MAVILLA PATEIRO POR EL SERVICIO DE ASESORAMIENTO EN MATERIA DE DERECHO INTERNACIONAL EQUIVALENTES 5.964,72 USD LIB. 00099021001 TGN-RECURSOS ORDINARIOS (3987) POR DIFERENCIAL CAMBIARIO</t>
  </si>
  <si>
    <t>VENTA DE DIVISAS CON TRANSFERENCIA DE FONDOS A SOLICITUD DE DIRECCION ESTRATEGICA DE REIVINDICACION MARITIMA DIREMAR SEGUN SOLICITUD 3675 REF: PAGO A FAVOR DE LA CONSULTORA LAURA MAVILLA PATEIRO POR EL SERVICIO DE ASESORAMIENTO EN MATERIA DE DERECHO INTERNACIONAL EQUIVALENTES 5.964,72 USD LIB. 00099021001 TGN-RECURSOS ORDINARIOS (3987)</t>
  </si>
  <si>
    <t>PAGO A BID PRÉSTAMO 1101-SF-BO VCTO. 25-nov-2017 POR CUENTA DE TGN , NTI. 010205 VALOR 27-nov-2017 CAPITAL USD 1.227.710,40 INTERESES USD 618.900,57 CTA. 3987 CUENTA UNICA DEL TESORO-3987 LIB. 00099021001 REF.: COMISIONES BANCARIAS</t>
  </si>
  <si>
    <t>PROVISION DE FONDOS A SOLICITUD DE YACIMIENTOS PETROLIFEROS FISCALES BOLIVIANOS SEGUN SOLICITUD YPFB-0315-2017 REF: PAGO SERV INTERRUMPIBLE ME Y MI INTERRUMPIBLE CHIQUITOS MUTUN REDES YACUSES OCTUBRE 17 A GAS TRANSBOLIVIANO LIB. 00513012007 YPFB - RECURSOS NACIONALIZACIÓN</t>
  </si>
  <si>
    <t>PAGO A BID PRÉSTAMO 2199/BL-BO VCTO. 27-nov-2017 POR CUENTA DE TGN , NTI. 010046 VALOR 27-nov-2017 CAPITAL USD 291.666,66 INTERESES USD 248.231,13 CTA. 3987 CUENTA UNICA DEL TESORO-3987 LIB. 00099021001 REF.: COMISIONES BANCARIAS</t>
  </si>
  <si>
    <t>PAGO A BID PRÉSTAMO 2199/BL-BO VCTO. 27-nov-2017 POR CUENTA DE TGN , NTI. 010023 VALOR 27-nov-2017 INTERESES USD 7.561,64 CTA. 3987 CUENTA UNICA DEL TESORO-3987 LIB. 00099021001 REF.: COMISIONES BANCARIAS</t>
  </si>
  <si>
    <t>PAGO A BID PRÉSTAMO 2216/BL-BO VCTO. 27-nov-2017 POR CUENTA DE TGN , NTI. 010047 VALOR 27-nov-2017 CAPITAL USD 72.090,10 INTERESES USD 53.101,51 CTA. 3987 CUENTA UNICA DEL TESORO-3987 LIB. 00099021001 REF.: COMISIONES BANCARIAS</t>
  </si>
  <si>
    <t>PAGO A BID PRÉSTAMO 2216/BL-BO VCTO. 27-nov-2017 POR CUENTA DE TGN , NTI. 010029 VALOR 27-nov-2017 INTERESES USD 1.868,98 CTA. 3987 CUENTA UNICA DEL TESORO-3987 LIB. 00099021001 REF.: COMISIONES BANCARIAS</t>
  </si>
  <si>
    <t>PAGO A BID PRÉSTAMO 2880/BL-BO VCTO. 25-nov-2017 POR CUENTA DE TGN , NTI. 010056 VALOR 27-nov-2017 INTERESES USD 86.442,72 COMISIONES USD 2.056,16 CTA. 3987 CUENTA UNICA DEL TESORO-3987 LIB. 00099021001 REF.: COMISIONES BANCARIAS</t>
  </si>
  <si>
    <t>PAGO A BID PRÉSTAMO 2880/BL-BO VCTO. 25-nov-2017 POR CUENTA DE TGN , NTI. 010048 VALOR 27-nov-2017 INTERESES USD 1.426,71 CTA. 3987 CUENTA UNICA DEL TESORO-3987 LIB. 00099021001 REF.: COMISIONES BANCARIAS</t>
  </si>
  <si>
    <t>PAGO A BID PRÉSTAMO 2880/BL-BO VCTO. 25-nov-2017 POR CUENTA DE TGN , NTI. 010053 VALOR 27-nov-2017 COMISIONES USD 9.309,61 CTA. 3987 CUENTA UNICA DEL TESORO-3987 LIB. 00099021001 REF.: COMISIONES BANCARIAS</t>
  </si>
  <si>
    <t>PAGO A BID PRÉSTAMO 2233/BL-BO VCTO. 27-nov-2017 POR CUENTA DE TGN , NTI. 010006 VALOR 27-nov-2017 INTERESES USD 9.452,05 CTA. 3987 CUENTA UNICA DEL TESORO-3987 LIB. 00099021001 REF.: COMISIONES BANCARIAS</t>
  </si>
  <si>
    <t>PAGO A BID PRÉSTAMO 2233/BL-BO VCTO. 27-nov-2017 POR CUENTA DE TGN , NTI. 010005 VALOR 27-nov-2017 CAPITAL USD 364.583,32 INTERESES USD 336.430,77 CTA. 3987 CUENTA UNICA DEL TESORO-3987 LIB. 00099021001 REF.: COMISIONES BANCARIAS</t>
  </si>
  <si>
    <t>PAGO A BID PRÉSTAMO 2223/BL-BO VCTO. 27-nov-2017 POR CUENTA DE TGN , NTI. 010214 VALOR 27-nov-2017 INTERESES USD 7.537,72 CTA. 3987 CUENTA UNICA DEL TESORO-3987 LIB. 00099021001 REF.: COMISIONES BANCARIAS</t>
  </si>
  <si>
    <t>PAGO A BID PRÉSTAMO 2223/BL-BO VCTO. 27-nov-2017 POR CUENTA DE TGN , NTI. 010210 VALOR 27-nov-2017 CAPITAL USD 290.738,24 INTERESES USD 258.879,78 CTA. 3987 CUENTA UNICA DEL TESORO-3987 LIB. 00099021001 REF.: COMISIONES BANCARIAS</t>
  </si>
  <si>
    <t>TRANSFERENCIA DE FONDOS AL EXTERIOR A SOLICITUD DE TESORO GENERAL DE LA NACION SEGUN SOLICITUD 3681 REF: REF.: CONTRIBUCIONES - OPS, PAGO A LA ORGANIZACION PANAMERICANA DE LA SALUD (OPS), POR CONCEPTO DE MEMBRESIA POR USD53.966,00, SEGUN SOLICITUD VRE-DGRM-CS-249/2017. LIB. 00099021001 TGN-RECURSOS ORDINARIOS (3987)</t>
  </si>
  <si>
    <t>TRANSFERENCIA DE FONDOS AL EXTERIOR A SOLICITUD DE TESORO GENERAL DE LA NACION SEGUN SOLICITUD 3682 REF: REF. 40BYL BOL, PAGO AL CONVENIO SOBRE LA DIVERSIDAD BIOLOGICA (CDB), POR CONCEPTO DE MEMBRESIA POR USD7.734,00, SEGUN SOLICITUD VRE-DGRM-CS-252/2017. LIB. 00099021001 TGN-RECURSOS ORDINARIOS (3987)</t>
  </si>
  <si>
    <t>TRANSFERENCIA DE FONDOS AL EXTERIOR A SOLICITUD DE TESORO GENERAL DE LA NACION SEGUN SOLICITUD 3680 REF: PAGO A LA ORGANIZACION DE ESTADOS IBEROAMERICANOS PARA LA EDUCACION, LA CIENCIA Y LA CULTURA (OEI), POR CONCEPTO DE MEMBRESIA POR USD34.755,00, SEGUN SOLCITUD VRE-DGRM-CS-253/2017. LIB. 00099021001 TGN-RECURSOS ORDINARIOS (3987)</t>
  </si>
  <si>
    <t>VENTA DE DIVISAS CON TRANSFERENCIA DE FONDOS A SOLICITUD DE YACIMIENTOS PETROLIFEROS FISCALES BOLIVIANOS SEGUN SOLICITUD 3687 REF: PAGO A COMPANIA DE PETROLEOS DE CHILE COPEC SA POR SUMINISTRO DE PRODUCTO FACTURAS FINALES CARGAS DEL 05 AL 25 DE OCTUBRE DE 2017 SEGUN DOCUMENTACION ADJUNTA LIB. 00513012004 LBP-YPFB-UNICOMERCIAL (4030005415/1-2188907)</t>
  </si>
  <si>
    <t>VENTA DE DIVISAS CON TRANSFERENCIA DE FONDOS A SOLICITUD DE MINISTERIO DE EDUCACION SEGUN SOLICITUD 3685 REF: TRASPASO PARA JUAN YAMID CARVALLO ALFARO LIB. 00099021001 TGN-RECURSOS ORDINARIOS (3987)</t>
  </si>
  <si>
    <t>VENTA DE DIVISAS CON TRANSFERENCIA DE FONDOS A SOLICITUD DE YACIMIENTOS PETROLIFEROS FISCALES BOLIVIANOS SEGUN SOLICITUD 3686 REF: PAGO A INTERTEK CALEB BRETT CHILE SA POR SERVICIO DE INSPECCION DE CALIDAD Y CANTIDAD POR LA IMPORTACION DE HIDROCARBUROS EN LAS PLANTAS DE ALMACENAJE EN CHILE EN EL ME LIB. 00513012004 LBP-YPFB-UNICOMERCIAL (4030005415/1-2188907)</t>
  </si>
  <si>
    <t>TRANSFERENCIA RECIBIDA DEL EXTERIOR SEGÚN MENSAJES SWIFT Nos. 17121-17115 (REM.EXT.) DE FECHA 27-11-2017 POR DESEMBOLSO DE BID PRÉSTAMO 3699/BL-BO REQ 0005 OPS0201755851A LIBRETA N° 00287102001 FPS-RECURSOS PROPIOS REF.: UTILES DE ESCRITORIO</t>
  </si>
  <si>
    <t>TRANSFERENCIA RECIBIDA DEL EXTERIOR SEGÚN MENSAJES SWIFT Nos. 17122 - 17116 (REM.EXT.) DE FECHA 27-11-2017 POR DESEMBOLSO DE BID PRÉSTAMO 3060/BL-BO REF.: 3060-BL-BO-2 REQ0034 OPS0201755482A LIBRETA N° 00287102001 FPS-RECURSOS PROPIOS REF.: UTILES DE ESCRITORIO</t>
  </si>
  <si>
    <t>TRANSFERENCIA RECIBIDA DEL EXTERIOR SEGÚN MENSAJES SWIFT Nos. 17123 - 17117 (REM.EXT.) DE FECHA 27-11-2017 POR DESEMBOLSO DE BID PRÉSTAMO 3060/BL-BO REF.: 3060-BL-BO-2 REQ0034 OPS0201755482A LIBRETA N° 00287102001 FPS-RECURSOS PROPIOS REF.: UTILES DE ESCRITORIO</t>
  </si>
  <si>
    <t>TRANSFERENCIA RECIBIDA DEL EXTERIOR SEGÚN MENSAJES SWIFT Nos. 17120-17114 (REM.EXT.) DE FECHA 27-11-2017 POR DESEMBOLSO DE BID PRÉSTAMO 3699/BL-BO REQ.0005 OPS0201755851A LIBRETA N° 00287102001 FPS-RECURSOS PROPIOS REF.: UTILES DE ESCRITORIO</t>
  </si>
  <si>
    <t>TRANSFERENCIA RECIBIDA DEL EXTERIOR SEGÚN MENSAJES SWIFT Nos. 17171-17163 (REM.EXT.) DE FECHA 27-11-2017 POR DESEMBOLSO DE CAF PRÉSTAMO CFA008340 CONST. DOBLE VIA MONTERO-CRISTAL SOLICITUD DE DESEMBOLSO NRO. 17 LIBRETA N° 00291012002 ABC-RECURSOS PROPIOS REF.: UTILES DE ESCRITORIO</t>
  </si>
  <si>
    <t>De: 00099024113 Transferencia en cumplimiento al DS N0913 de 15/06/2011 y el Convenio Intergubernativo de Financiamiento UPRE-CIF-IG 057/2017, suscrito entre la UPRE y el GAM de Tiquipaya proyecto Const. Unidad Educativa Tecnico Humanistico San Rafael, correspondiente al pago de la planilla N 2, seg</t>
  </si>
  <si>
    <t>De: 00099024113 Transferencia en cumplimiento al DS N0913 de 15/06/2011 y el Convenio Intergubernativo de Financiamiento UPRE-CIF-IG 110/2017, suscrito entre la UPRE y el GAM de Chulumani proyecto Construccion Tinglado Polifuncional Unidad Educativa Antofagasta - Chorrillo, correspondiente al pago d</t>
  </si>
  <si>
    <t>De: 00099024113 Transferencia en cumplimiento al DS N0913 de 15/06/2011 y el Convenio Intergubernativo de Financiamiento UPRE-CIF-IG 040/2017, suscrito entre la UPRE y el GAM de Shinahota proyecto Construccion Infraestructura Educativa U.E. Colorado, correspondiente al pago de la planilla N 2, segun</t>
  </si>
  <si>
    <t>De: 00099024113 Transferencia en cumplimiento al DS N0913 de 15/06/2011 y el Convenio Intergubernativo de Financiamiento UPRE-CIF-IG 538/2017, suscrito entre la UPRE y el GAM de Irupana proyecto Construccion Tinglado U.E. Tejada Sorzano - Irupana, correspondiente al pago de la planilla N 2, segun la</t>
  </si>
  <si>
    <t>De: 00099024113 Transferencia en cumplimiento al DS N0913 de 15/06/2011 y el Convenio Intergubernativo de Financiamiento UPRE-CIF-IG 494/2016, suscrito entre la UPRE y el GAM Tapacari, Proyecto Construccion Mini Coliseo Villa Pereira, correspondiente al pago de la planilla N2, segun la UPRE.</t>
  </si>
  <si>
    <t>De: 00099024113 Transferencia en cumplimiento al DS N0913 de 15/06/2011 y el Convenio Intergubernativo de Financiamiento UPRE-CIF-IG/192/2016, suscrito entre la UPRE y el GAM Guaqui, Proyecto Construccion Palacio Consistorial Guaqui, correspondiente al pago de la planilla N4, segun la UPRE.</t>
  </si>
  <si>
    <t>De: 00099024113 Transferencia en cumplimiento al DS N0913 de 15/06/2011 y el Convenio Intergubernativo de Financiamiento UPRE-CIF-IG 916/2017, suscrito entre la UPRE y el GAM Villa Tunari, Proyecto Construccion Piscina de Calentamiento Villa Tunari, correspondiente al pago del 20% de anticipo del mo</t>
  </si>
  <si>
    <t>De: 00099024113 Transferencia en cumplimiento al DS N0913 de 15/06/2011 y el Convenio Intergubernativo de Financiamiento UPRE-CIF-IG 915/2017, suscrito entre la UPRE y el GAM Villa Tunari, Proyecto Construccion U.E. Tecnico Humanistico Mariscal Sucre D-5, correspondiente al pago del 20% de anticipo</t>
  </si>
  <si>
    <t>De: 00099024113 Transferencia en cumplimiento al DS N0913 de 15/06/2011 y el Convenio Intergubernativo de Financiamiento UPRE-CIF-IG 575/2016, suscrito entre la UPRE y el GAM Villa Gualberto Villarroel (Cuchumuela) Proyecto Construccion Centro de Salud con Internacion Villa Gualberto Villarroel - Cu</t>
  </si>
  <si>
    <t>De: 00099024113 Transferencia en cumplimiento al DS N0913 de 15/06/2011 y el Convenio Intergubernativo de Financiamiento UPRE-CIF-IG 095/2017, suscrito entre la UPRE y el GAM Coripata Proyecto Construccion Tinglado Polifuncional Unidad Educativa Franz Tamayo de Trinidad Pampa, correspondiente al pag</t>
  </si>
  <si>
    <t>De: 00099024113 Transferencia en cumplimiento al DS N0913 de 15/06/2011 y el Convenio Interinstitucional de Financiamiento UPRE-CIF-422/2014, suscrito entre la UPRE y el GAM Coroico Proyecto Construccion Tinglado para Polifuncional U.E. Puente Armas, correspondiente al pago de la planilla N2 de cier</t>
  </si>
  <si>
    <t>De: 00099024113 Transferencia en cumplimiento al DS N0913 de 15/06/2011 y el Convenio Intergubernativo de Financiamiento UPRE-CIF-IG/504/2015, suscrito entre la UPRE y el GAM Huatajata Proyecto Construccion de Aulas, Tinglado, Banos y Direccion U.E. Soncachi Chico, correspondiente al pago de la plan</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</si>
  <si>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</si>
  <si>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De: 00099024113 Transferencia en cumplimiento al DS N0913 de 15/06/2011 y el Convenio Intergubernativo de Financiamiento UPRE-CIF-IG/091/2016, suscrito entre la UPRE y el GAM Pailon, Proyecto Construccion Tinglado y Graderia para Cancha Polifuncional U.E. San Jose Obrero Comunidad Tres Cruces, corr</t>
  </si>
  <si>
    <t>De: 00099024113 Transferencia en cumplimiento al DS N0913 de 15/06/2011 y el Convenio Intergubernativo de Financiamiento UPRE-CIF-IG 477/2016, suscrito entre la UPRE y el GAM de Villa Huacaya proyecto Construccion U.E. Tecnico Humanistico 13 de Junio Huacaya, correspondiente al pago de la planilla N</t>
  </si>
  <si>
    <t>TRANSFERENCIA DEL EXTERIOR SEGUN SWIFT 17215 DE FECHA 28/11/2017 ORDENANTE: CONSULADO GENERAL DE BOLIVIA EN WASHINGTON DC. LIB. 00340012005 SEGIP - RECAUDACION EXTERIOR - CEDULAS DE IDENTIDAD</t>
  </si>
  <si>
    <t>'TRANSFERENCIA DE FONDOS DE DPTOS.DE ENCAJE LEGAL DEL SISTEMA FINANCIERO A DPTOS.CTES.DEL SECTOR PUBLICO S/G CITE' OPER.2933/2017||DE LA FECHA (HRE-TSO-5938) A SOLICITUD DE INIAF; LIBRETA 00222012001 INIAF A NIVEL NACIONAL; BANCO ECONOMICO.</t>
  </si>
  <si>
    <t>De: 00203012004 Transferencia que efectuamos a solicitud de la Autoridad e Supervision del Sistema Financiero mediante nota CITE: ASFI/JFI/R-210777/2017 y de acuerdo a la nota CITE: MEFP/VPCF/DGCF/UCCF No 1228/2017 de la Direccion General de Contabilidad Fiscal, para la devolucion del deposito en ex</t>
  </si>
  <si>
    <t>De: 00340012003 Transferencia que efectuamos a solicitud del Servicio General de Identificacion Personal mediante nota CITE: SEGIP/DGE/784/2017 y de acuerdo a la nota CITE: MEFP/VPCF/DGCF/UCCF No 1227/2017 de la Direccion General de Contabilidad Fiscal, para la devolucion de depositos erroneos a va</t>
  </si>
  <si>
    <t>De: 00340012002 Transferencia que efectuamos a solicitud del Servicio General de Identificacion Personal mediante nota CITE: SEGIP/DGE/784/2017 y de acuerdo a la nota CITE: MEFP/VPCF/DGCF/UCCF No 1227/2017 de la Direccion General de Contabilidad Fiscal, para la devolucion de depositos erroneos a va</t>
  </si>
  <si>
    <t>||COBRO COMISION AVISO ENMIENDA CARTA DE CREDITO STANDBY BS220.- Y EMISION CBTE CONTABLE BS50.- REF.: SB-R-2017-021 A FAVOR DE PROMIEL. CGO.LIB.N° 00132069201-SEDEM-PROMIEL-FINPRO-CHUQUISACA REF.:CGOS SB-R-2017-021</t>
  </si>
  <si>
    <t>||TRANSFERENCIA DE FONDOS S/G. MENSAJE SWIFT NRO. 17218 Y CORREO ELECTRONICO DE LA DIRECCION GENERAL DE AERONAUTICA CIVIL DE LA FECHA (SECTOR PUBLICO). DEBITO DE LA LIBRETA 00117012001 DGAC, REPOSICION UTILES DE ESCRITORIO.</t>
  </si>
  <si>
    <t>||TRANSFERENCIA DE FONDOS S/G. MENSAJES SWIFT NROS. 17254 Y 17245 DE LA FECHA (SECTOR PUBLICO). DEBITO DE LA LIBRETA 00117012001 DGAC, REPOSICION UTILES DE ESCRITORIO.</t>
  </si>
  <si>
    <t>PAGO A CAF PRÉSTAMO CFA007657 VCTO. 28-nov-2017 POR CUENTA DE TGN , NTI. 010012 VALOR 28-nov-2017 CAPITAL USD 3.218.926,51 INTERESES USD 933.121,93 CTA. 3987 CUENTA UNICA DEL TESORO-3987 LIB. 00099021001 REF.: COMISIONES BANCARIAS</t>
  </si>
  <si>
    <t>PAGO A CAF PRÉSTAMO CFA007649 VCTO. 28-nov-2017 POR CUENTA DE TGN , NTI. 010011 VALOR 28-nov-2017 CAPITAL USD 99.522,46 INTERESES USD 36.073,97 CTA. 3987 CUENTA UNICA DEL TESORO-3987 LIB. 00099021001 REF.: COMISIONES BANCARIAS</t>
  </si>
  <si>
    <t>PROVISION DE FONDOS A SOLICITUD DE YACIMIENTOS PETROLIFEROS FISCALES BOLIVIANOS SEGUN SOLICITUD YPFB-0317-2017 REF: PAGO IDH AGOSTO 2017 LIB. 00513012007 YPFB - RECURSOS NACIONALIZACIÓN</t>
  </si>
  <si>
    <t>COBRO COSTOS DE PAPELERIA SEGUN TRANSFERENCIA DEL EXTERIOR POR ORDEN DE CONSULADO GENERAL DE BOLIVIA EN WASHINGTON DC. LIB. 00340012003 RECAUDACION EXTRANJERIA - C.I. -L.C.</t>
  </si>
  <si>
    <t>VENTA DE DIVISAS CON TRANSFERENCIA DE FONDOS A SOLICITUD DE MINISTERIO DE EDUCACION SEGUN SOLICITUD 3684 REF: TRASPASO PARA HELEN LAURA COARITA FERNANDEZ EQUIVALENTES 5.711,50 USD LIB. 00099021001 TGN-RECURSOS ORDINARIOS (3987) POR DIFERENCIAL CAMBIARIO</t>
  </si>
  <si>
    <t>VENTA DE DIVISAS CON TRANSFERENCIA DE FONDOS A SOLICITUD DE MINISTERIO DE EDUCACION SEGUN SOLICITUD 3684 REF: TRASPASO PARA HELEN LAURA COARITA FERNANDEZ EQUIVALENTES 5.711,50 USD LIB. 00099021001 TGN-RECURSOS ORDINARIOS (3987)</t>
  </si>
  <si>
    <t>PROVISION DE FONDOS A SOLICITUD DE YACIMIENTOS PETROLIFEROS FISCALES BOLIVIANOS SEGUN SOLICITUD YPFB-0324-2017 REF: PAGO REGALIAS AGOSTO 2017 A TGN LIB. 00099021001 TGN YPFB PARTICIPACION 6% PRODUCCIÓN BRUTA DE HIDROCARBUROS BOCA DE POZO</t>
  </si>
  <si>
    <t>VENTA DE DIVISAS CON TRANSFERENCIA DE FONDOS A SOLICITUD DE MINISTERIO DE RELACIONES EXTERIORES SEGUN SOLICITUD 3694 REF: REMISION DE RECURSOS PARA REPATRIACION DE CONNACIONALES DE LOS CONSULADOS SAO PAULO Y SANTIAGO SEGUN NOTA INTERNA N 157. LIB. 00010011102 MIN.RELACIONES EXTERIORES - GESTORIA CONSULAR LEY Nº 3108</t>
  </si>
  <si>
    <t>VENTA DE DIVISAS CON TRANSFERENCIA DE FONDOS A SOLICITUD DE MINISTERIO DE RELACIONES EXTERIORES SEGUN SOLICITUD 3695 REF: REMISION DE RECURSOS PARA EL PAGO DE CONSULTORIA A FAVOR DE LA EMBAJADA EN ESTADOS UNIDOS SG INFORME TECNICO 022 2017 Y NOTA INTERNA VCEI 490 DEL VICEMINISTERIO DE COMERCIO EXTER LIB. 00010014201 MIN.RR.EE.-TRANSFERENCIAS DE RECURSOS ESPECIFICOS</t>
  </si>
  <si>
    <t>VENTA DE DIVISAS CON TRANSFERENCIA DE FONDOS A SOLICITUD DE MINISTERIO DE RELACIONES EXTERIORES SEGUN SOLICITUD 3696 REF: REMESA ADICIONAL A FAVOR DE LA MISION PERMANENTE EN GINEBRA SUIZA PARA EXAMEN DE POLITICAS COMERCIALES DE LA OMC SEGUN NOTA VCEI 525 HR 64741. LIB. 00099021001 TGN-RECURSOS ORDINARIOS (3987)</t>
  </si>
  <si>
    <t>VENTA DE DIVISAS CON TRANSFERENCIA DE FONDOS A SOLICITUD DE MINISTERIO DE EDUCACION SEGUN SOLICITUD 3698 REF: TRASPASO PARA TATIANA MIJAELA BLANCO QUIROGA LIB. 00099021001 TGN-RECURSOS ORDINARIOS (3987)</t>
  </si>
  <si>
    <t>VENTA DE DIVISAS CON TRANSFERENCIA DE FONDOS A SOLICITUD DE MINISTERIO DE EDUCACION SEGUN SOLICITUD 3699 REF: TRASPASO PARA MARLIZ ARTEAGA GOMEZ GARCIA LIB. 00099021001 TGN-RECURSOS ORDINARIOS (3987)</t>
  </si>
  <si>
    <t>VENTA DE DIVISAS CON TRANSFERENCIA DE FONDOS A SOLICITUD DE AUTORIDAD DE REG.Y FISCALIZ.DE TELECOMUNICACIONES Y TRANSP. SEGUN SOLICITUD 3703 REF: PAGO A LA UNION INTERNACIONAL DE TELECOMUNICACIONES POR CURSO DE CAPACITACION ON-LINE GIGA SPEED WIRELESS AND MOBILE BROADBAND INTERNET, PARA DOS FUNCIONA LIB. 00099021001 TGN-RECURSOS ORDINARIOS (3987)</t>
  </si>
  <si>
    <t>De: 00099024113 Transferencia en cumplimiento al DS N0913 de 15/06/2011 y el Convenio Intergubernativo de Financiamiento UPRE-CIF-IG 529/2016, suscrito entre la UPRE y el GAM de Villa Tunari proyecto Construccion Cuatro Aulas Unidad Educativa Ibarecito Central Todos Santos - Dist. -3, correspondien</t>
  </si>
  <si>
    <t>De: 00099024113 Transferencia en cumplimiento al DS N0913 de 15/06/2011 y el Convenio Intergubernativo de Financiamiento UPRE-CIF-IG 473/2016, suscrito entre la UPRE y el GAM de Vinto proyecto Construccion Mercado Central Vinto, correspondiente al pago de la Planilla N 5, segun la UPRE.</t>
  </si>
  <si>
    <t>De: 00099024113 Transferencia en cumplimiento al DS N0913 de 15/06/2011 y el Convenio Intergubernativo de Financiamiento UPRE-CIF-IG 141/2017, suscrito entre la UPRE y el GAM Filadelfia, Proyecto Const. Tres Aulas U.E. Buyuyu - Comunidad Buyuyu, correspondiente al pago de la planilla N2 de cierre, s</t>
  </si>
  <si>
    <t>De: 00099024113 Transferencia en cumplimiento al DS N0913 de 15/06/2011 y el Convenio Intergubernativo de Financiamiento UPRE-CIF-IG 007/2016 y UPRE-ADENDA-077/2017, suscrito entre la UPRE y el GAR del Gran Chaco proyecto Construccion Instituto Tecnologico Industrial Agropecuario Yacuiba, correspond</t>
  </si>
  <si>
    <t>De: 00099024113 Transferencia en cumplimiento al DS N0913 de 15/06/2011 y el Convenio Intergubernativo de Financiamiento UPRE-CIF-IG 217/2016, suscrito entre la UPRE y el GAM Chulumani, Proyecto Construccion Tinglado Polifuncional U.E. Montequilla - Chulumani, correspondiente al pago de la planilla</t>
  </si>
  <si>
    <t>De: 00099024113 Transferencia en cumplimiento al DS N0913 de 15/06/2011 y el Convenio Interinstitucional de Financiamiento UPRE-CIF-427/2014, suscrito entre la UPRE y el GAM La Asunta, Proyecto Construccion Tinglado para Polifuncional U.E. Puerto Rico, correspondiente al pago de la planilla N2 de ci</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</si>
  <si>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N3,</t>
  </si>
  <si>
    <t>De: 00099024113 Transferencia en cumplimiento al DS N0913 de 15/06/2011 y el Convenio Intergubernativo de Financiamiento UPRE-CIF-IG 593/2017, suscrito entre la UPRE y el GAM Huatajata, Proyecto Construccion Coliseo Cerrado Huatajata, correspondiente al pago del 20% de anticipo del monto financiado,</t>
  </si>
  <si>
    <t>De: 00099024113 Transferencia en cumplimiento al DS N0913 de 15/06/2011 y el Convenio Intergubernativo de Financiamiento UPRE-CIF-IG 566/2016, suscrito entre la UPRE y el GAM El Puente, Proyecto Construccion Cocina Comedor y Deposito Unidad Educativa Tarija - Alta Gracia, correspondiente al pago de</t>
  </si>
  <si>
    <t>De: 00099024113 Transferencia en cumplimiento al DS N0913 de 15/06/2011 y el Convenio Intergubernativo de Financiamiento UPRE-CIF-IG 450/2016, suscrito entre la UPRE y el GAM Colcapirhua, Proyecto Construccion Unidad Educativa Modelo Colcapirhua, correspondiente al pago de la planilla N3, segun la U</t>
  </si>
  <si>
    <t>De: 00099024113 Transferencia en cumplimiento al DS N0913 de 15/06/2011 y el Convenio Intergubernativo de Financiamiento UPRE-CIF-IG/179/2016, suscrito entre la UPRE y el GAM Nueva Esperanza, Proyecto Construccion Cancha y Tinglado polifuncional Unidad Educativa Bruno Racua, correspondiente al pago</t>
  </si>
  <si>
    <t>De: 00572012001 Transferencia que efectuamos a requerimiento de la Empresa de Apoyo a la Produccion de Alimentos mediante nota CITE:EMAPA/GAF/UF/No. 173/2017 y de acuerdo a la nota CITE: MEFP/VPCF/DGCF/UCCF No. 1215/2017, para la devolucion de recursos depositados erroneamente en la cuenta recaudado</t>
  </si>
  <si>
    <t>De: 00099024113 Transferencia en cumplimiento al DS N0913 de 15/06/2011 y el Convenio Interinstitucional de Financiamiento UPRE-CIF 0278/13, suscrito entre la UPRE y el GAM El Alto, Proyecto Construccion Coliseo Cerrado German Busch D5 - El Alto, correspondiente al pago de la planilla N4 de cierre,</t>
  </si>
  <si>
    <t>De: 00099024113 Transferencia en cumplimiento al DS N0913 de 15/06/2011 y el Convenio Intergubernativo de Financiamiento UPRE-CIF-IG 0174/2016, suscrito entre la UPRE y el GAM Sorata, Proyecto Const. Tinglado Polifuncional U.E. Chejje - Chejje (Sorata), correspondiente al pago de la planilla N2 de c</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</si>
  <si>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</si>
  <si>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De: 00099024113 Transferencia en cumplimiento al DS N0913 de 15/06/2011 y el Convenio Intergubernativo de Financiamiento UPRE-CIF-IG 089/2017, suscrito entre la UPRE y el GAM Yanacachi, Proyecto Construccion Tinglado Polifuncional Unidad Educativa Imamblaya, correspondiente al pago de la planilla N2</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</si>
  <si>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t>
  </si>
  <si>
    <t>De: 00099024113 Transferencia en cumplimiento al DS N0913 de 15/06/2011 y el Convenio Intergubernativo de Financiamiento UPRE-CIF-IG 253/2015, suscrito entre la UPRE y el GAM Padilla, Proyecto Construccion Plaza Manuel Ascencio Padilla, correspondiente al pago de la planilla N3 de cierre, segun la U</t>
  </si>
  <si>
    <t>De: 00099024113 Transferencia en cumplimiento al DS N0913 de 15/06/2011 y el Convenio Intergubernativo de Financiamiento UPRE-CIF-IG/362/2016, suscrito entre la UPRE y el GAM Villa Libertad Licoma, Proyecto Const. U.E. Modelo Villa Libertad Licoma, correspondiente al pago de la planilla N5, segun la</t>
  </si>
  <si>
    <t>De: 00099024113 Transferencia en cumplimiento al DS N0913 de 15/06/2011 y el Convenio Intergubernativo de Financiamiento UPRE-CIF-IG 0118/2017, suscrito entre la UPRE y el GAM Yanacachi, Proyecto Construccion Tinglado Polifuncional Unidad Educativa Ticuniri (Yanacachi), correspondiente al pago de la</t>
  </si>
  <si>
    <t>De: 00035011105 Transferencia que efectuamos a requerimiento de la Direccion General de Asuntos Administrativos de esta Cartera de Estado, segun nota interna CITE: MEFP/DGAA/UF/No. 570/2017 y en virtud a la nota interna CITE: MEFP/VPCF/DGCF/UCCF/No.1214/2017 de la Direccion General de Contabilidad F</t>
  </si>
  <si>
    <t>A:00373024105 DESEMBOLSO DE RECURSOS AL FONDO DE DESARROLLO INDIGENA PARA PROGRAMAS Y/O PROYECTOS DE LOS GOBIERNOS AUTONOMOS MUNICIPALES DEL DEPARTAMENTO DE PANDO, S/G NOTA FDI/DGE/EXT/N297/2017 E INFORME MEFP/VTCP/DGPOT/UPCFTGN/N2439/2017.</t>
  </si>
  <si>
    <t>A:00373024105 DESEMBOLSO DE RECURSOS AL FONDO DE DESARROLLO INDIGENA PARA PROGRAMAS Y/O PROYECTOS DE LOS GOBIERNOS AUTONOMOS MUNICIPALES DEL DEPARTAMENTO DE CHUQUISACA, S/G NOTA FDI/DGE/EXT/N303/2017 E INFORME MEFP/VTCP/DGPOT/UPCFTGN/N2475/2017.</t>
  </si>
  <si>
    <t>A:00099021001 Pago de capital e interes corriente a favor del TGN, adeudado por el GAD Potosi, correspondiente al Convenio Subsidiario CAF 2324 del Proyecto de Riego: Aripalca</t>
  </si>
  <si>
    <t>NUMERO DE LIBRETA CUT: 3987069001 OPERACIÓN E18 TRANSFERENCIA DEL SISTEMA FINANCIERO POR CUENTA DE TERCEROS A LA CUT SOL. ESC. DE EMBAJADA DE SUIZA COSUDE</t>
  </si>
  <si>
    <t>NUMERO DE LIBRETA CUT: 00660018003 OPERACIÓN E18 TRANSFERENCIA DEL SISTEMA FINANCIERO POR CUENTA DE TERCEROS A LA CUT SOL. ESCRITA DE EMBAJADA DE SUIZA COSUDE</t>
  </si>
  <si>
    <t>De: 00099024113 Transferencia en cumplimiento al DS N0913 de 15/06/2011 y el Convenio Intergubernativo de Financiamiento UPRE-CIF-IG 093/2017, suscrito entre la UPRE y el GAM Coripata Proyecto Construccion Tinglado Polifuncional Unidad Educativa Heroes del Chaco de Siete Lomas, correspondiente al pa</t>
  </si>
  <si>
    <t>De: 00099024113 Transferencia en cumplimiento al DS N0913 de 15/06/2011 y el Convenio Intergubernativo de Financiamiento UPRE-CIF-IG 428/2017, suscrito entre la UPRE y el GAM Calacoto Proyecto Construccion de Tinglado U.E. Wariscata, correspondiente al pago de la planilla N2, segun la UPRE.</t>
  </si>
  <si>
    <t>De: 00099024113 Transferencia en cumplimiento al DS N0913 de 15/06/2011 y el Convenio Interinstitucional de Financiamiento UPRE-CIF-0289/13, suscrito entre la UPRE y el GAM El Alto Proyecto Construccion Mercado Chijini Chico II D12 - El Alto, correspondiente al pago de la planilla N1, segun la UPRE.</t>
  </si>
  <si>
    <t>De: 00099024113 Transferencia en cumplimiento al DS N0913 de 15/06/2011 y el Convenio Intergubernativo de Financiamiento UPRE-CIF-IG 374/2017, suscrito entre la UPRE y el GAM Coripata Proyecto Construccion Tinglado Polifuncional U.E. Tarila, correspondiente al pago de la planilla N2 de cierre, segun</t>
  </si>
  <si>
    <t>De: 00099024113 Transferencia en cumplimiento al DS N0913 de 15/06/2011 y el Convenio Intergubernativo de Financiamiento UPRE-CIF-IG 373/2017, suscrito entre la UPRE y el GAM Coripata Proyecto Construccion Aulas U.E. Pararani, correspondiente al pago de la planilla N2, segun la UPRE.</t>
  </si>
  <si>
    <t>De: 00099024113 Transferencia en cumplimiento al DS N0913 de 15/06/2011 y el Convenio Intergubernativo de Financiamiento UPRE-CIF-IG/419/2016, suscrito entre la UPRE y el GAM Potosi Proyecto Construccion Unidad Educativa Tecnico Humanistico 3 de Mayo D-17, correspondiente al pago de la planilla N5,</t>
  </si>
  <si>
    <t>De: 00099024113 Transferencia en cumplimiento al DS N0913 de 15/06/2011 y el Convenio Intergubernativo de Financiamiento UPRE-CIF-IG/366/2016, suscrito entre la UPRE y el GAM Pailon Proyecto Construccion Modulo Educativo Santa Teresita Secundario, correspondiente al pago de la planilla N8, segun la</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</si>
  <si>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N7, segun la U</t>
  </si>
  <si>
    <t>De: 00099024113 Transferencia en cumplimiento al DS N0913 de 15/06/2011 y el Convenio Interinstitucional de Financiamiento UPRE-CIF-117/2015, suscrito entre la UPRE y el GAM Chimore Proyecto Const. Centro Cultural Chimore, correspondiente al pago de la planilla N8 de cierre, segun la UPRE.</t>
  </si>
  <si>
    <t>De: 00099024113 Transferencia en cumplimiento al DS N0913 de 15/06/2011 y el Convenio Intergubernativo de Financiamiento UPRE-CIF-IG 509/2016, suscrito entre la UPRE y el GAM Villa Tunari Proyecto Construccion Tinglado, Graderias y Cancha Multiple U.E. San Miguel, correspondiente al pago de la plani</t>
  </si>
  <si>
    <t>De: 00099024113 Transferencia en cumplimiento al DS N0913 de 15/06/2011 y el Convenio Intergubernativo de Financiamiento UPRE-CIF-IG/345/2016, suscrito entre la UPRE y el GAM Irupana Proyecto Const. Unidad Educativa 5 de Mayo - Irupana, correspondiente al pago de la planilla N6 de cierre, segun la U</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</si>
  <si>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N9, segun la</t>
  </si>
  <si>
    <t>De: 00513012004 A requerimiento de Yacimientos Petroliferos Fiscales Bolivianos (YPFB), con notas CITE: YPFB/DFC - Nos. 3301 y 3302 y URT- 1662 y 1663/2017, y en virtud a la nota interna CITE: MEFP/VPCF/ DGCF/UCCF N 1213/2017 de la Direccion General de Contabilidad Fiscal del Ministerio de Economia</t>
  </si>
  <si>
    <t>De: 00513012004 A requerimiento de Yacimientos Petroliferos Fiscales Bolivianos, con notas CITE:YPFB/DFC Nos. 3214, 3218, 3219, 3220, 3221, 3222, 3300, 3303, 3304, 3305, 3306, 3307 y 3308 URT-1604, 1604, 1606, 1607, 1608, 1909, 1661, 1664, 1665, 1666, 1667, 1668 y 1669/2017, y en virtud a la nota i</t>
  </si>
  <si>
    <t>De: 00070011102 Transferencia que efectuamos a requerimiento del Ministerio de Trabajo Empleo y Prevision Social, segun nota CITE:MTEPS/DGAA/No.387/2017 y en virtud a la nota interna CITE: MEFP/VPCF/DGCF/UCCF No.1225/2017 de la Direccion General de Contabilidad Fiscal de esta Cartera de Estado y de</t>
  </si>
  <si>
    <t>||TRANSFERENCIA DE FONDOS AL EXTERIOR SG/ NOTA DGAA-DIR. FINN. SECC. TSRA. NO.417/17 Y SOLICITUD 008527 3667 REGISTRADA EL 23/11/17 REF.: PAGO A/F THALES AIR SYSTEMS SAS EQUIV. EUR 12.600.369,54 (MENOS COMISIONES POR TRANSF.) LIB 00099021001 TGN-RECURSOS ORDINARIOS (COBRO UTILES DE ESCRITORIO BS 50,- MJE SWIFT BS 220,-)</t>
  </si>
  <si>
    <t>'COBRO DE UTILES DE ESCRITORIO POR´||BS50.- COBRO REEMB. GTOS DE COMUNICACION POR CANCELACION DE CARTA DE CREDITO STANDBY BS220.- REF.: M193428 (BCB: SB-R-2017-08) CGO. LIB. 00513012003 LBP-YPFB (201134681373)</t>
  </si>
  <si>
    <t>||TRANSFERENCIA DE FONDOS S/G. MENSAJE SWIFT NRO. 17297 Y CORREO ELECTRONICO DE LA DIRECCION GENERAL DE AERONAUTICA CIVIL (SECTOR PUBLICO). DEBITO DE LA LIBRETA 00117012001 DGAC, REPOSICION UTILES DE ESCRITORIO.</t>
  </si>
  <si>
    <t>||TRANSFERENCIA DE FONDOS S/G. MENSAJES SWIFT NROS. 17333 Y 17320 DE LA FECHA (SECTOR PUBLICO). DEBITO DE LA LIBRETA 00117012001 DGAC, REPOSICION UTILES DE ESCRITORIO.</t>
  </si>
  <si>
    <t>||TRANSFERENCIA DE FONDOS S/G. MENSAJE SWIFT NRO. 17344 DE LA FECHA (SECTOR PUBLICO). DEBITO DE LA LIBRETA 00117012001 DGAC, REPOSICION UTILES DE ESCRITORIO.</t>
  </si>
  <si>
    <t>TRANSFERENCIA DE FONDOS||S/G. NOTA CITE: MH/VTCP/DGT/UO/OB NO.1844/2008 DE F.21-10-2008 DEL MIN.DE HACIENDA. DEBITO DE LA LIBRETA NO.00990201001, REPOSICION UTILES DE ESCRITORIO.</t>
  </si>
  <si>
    <t>VENTA DE DIVISAS CON TRANSFERENCIA DE FONDOS A SOLICITUD DE MINISTERIO DE EDUCACION SEGUN SOLICITUD 3702 REF: TRASPASO PARA CARLA TATTIANA GONZALES GEMIO EQUIVALENTES 275,85 USD LIB. 00099021001 TGN-RECURSOS ORDINARIOS (3987) POR DIFERENCIAL CAMBIARIO</t>
  </si>
  <si>
    <t>VENTA DE DIVISAS CON TRANSFERENCIA DE FONDOS A SOLICITUD DE MINISTERIO DE EDUCACION SEGUN SOLICITUD 3702 REF: TRASPASO PARA CARLA TATTIANA GONZALES GEMIO EQUIVALENTES 275,85 USD LIB. 00099021001 TGN-RECURSOS ORDINARIOS (3987)</t>
  </si>
  <si>
    <t>VENTA DE DIVISAS CON TRANSFERENCIA DE FONDOS A SOLICITUD DE MINISTERIO DE EDUCACION SEGUN SOLICITUD 3701 REF: TRASPASO PARA SILVAN INES QUITON TAPIA EQUIVALENTES 4.577,74 USD LIB. 00099021001 TGN-RECURSOS ORDINARIOS (3987) POR DIFERENCIAL CAMBIARIO</t>
  </si>
  <si>
    <t>VENTA DE DIVISAS CON TRANSFERENCIA DE FONDOS A SOLICITUD DE MINISTERIO DE EDUCACION SEGUN SOLICITUD 3701 REF: TRASPASO PARA SILVAN INES QUITON TAPIA EQUIVALENTES 4.577,74 USD LIB. 00099021001 TGN-RECURSOS ORDINARIOS (3987)</t>
  </si>
  <si>
    <t>VENTA DE DIVISAS A SOLICITUD DE YACIMIENTOS PETROLIFEROS FISCALES BOLIVIANOS SEGUN SOLICITUD 3711 REF: PAGO A PLUSPETROL BOLIVIA POR RETRIBUCIONES AL TITULAR MERCADO INTERNO CORRESPONDIENTE AL MES DE AGOSTO DE 2017 LIB. 00513012007 YPFB - RECURSOS NACIONALIZACIÓN</t>
  </si>
  <si>
    <t>VENTA DE DIVISAS A SOLICITUD DE YACIMIENTOS PETROLIFEROS FISCALES BOLIVIANOS SEGUN SOLICITUD 3710 REF: PAGO A PLUSPETROL BOLIVIA POR RETRIBUCIONES AL TITULAR MERCADO INTERNO CORRESPONDIENTE AL MES DE AGOSTO DE 2017 LIB. 00513012007 YPFB - RECURSOS NACIONALIZACIÓN</t>
  </si>
  <si>
    <t>VENTA DE DIVISAS CON TRANSFERENCIA DE FONDOS A SOLICITUD DE YACIMIENTOS PETROLIFEROS FISCALES BOLIVIANOS SEGUN SOLICITUD 3725 REF: PAGO A OIL TEST INTERNACIONAL DE ARGENTINA SA POR SERVICIOS DE INSPECCION DE CANTIDAD Y CALIDAD CORRESPONDIENTE A LOS MESES DE FEBRERO MARZO ABRIL MAYO JUNIO Y JULIO DE LIB. 00513012004 LBP-YPFB-UNICOMERCIAL (4030005415/1-2188907)</t>
  </si>
  <si>
    <t>VENTA DE DIVISAS A SOLICITUD DE YACIMIENTOS PETROLIFEROS FISCALES BOLIVIANOS SEGUN SOLICITUD 3709 REF: PAGO A SHELL BOLIVIA CORPORATION POR RETRIBUCIONES AL TITULAR MERCADO INTERNO CORRESPONDIENTE AL MES DE AGOSTO DE 2017 LIB. 00513012007 YPFB - RECURSOS NACIONALIZACIÓN</t>
  </si>
  <si>
    <t>VENTA DE DIVISAS CON TRANSFERENCIA DE FONDOS A SOLICITUD DE MINISTERIO DE EDUCACION SEGUN SOLICITUD 3700 REF: TRASPASO LIZ FEDRA HUAYTA HERNANI EQUIVALENTES 7.318,81 USD LIB. 00099021001 TGN-RECURSOS ORDINARIOS (3987) POR DIFERENCIAL CAMBIARIO</t>
  </si>
  <si>
    <t>VENTA DE DIVISAS CON TRANSFERENCIA DE FONDOS A SOLICITUD DE MINISTERIO DE EDUCACION SEGUN SOLICITUD 3700 REF: TRASPASO LIZ FEDRA HUAYTA HERNANI EQUIVALENTES 7.318,81 USD LIB. 00099021001 TGN-RECURSOS ORDINARIOS (3987)</t>
  </si>
  <si>
    <t>VENTA DE DIVISAS CON TRANSFERENCIA DE FONDOS A SOLICITUD DE MINISTERIO DE EDUCACION SEGUN SOLICITUD 3683 REF: TRASPASO LEILA CARLA ILLANES MAYTA EQUIVALENTES 6.764,70 USD LIB. 00099021001 TGN-RECURSOS ORDINARIOS (3987) POR DIFERENCIAL CAMBIARIO</t>
  </si>
  <si>
    <t>VENTA DE DIVISAS CON TRANSFERENCIA DE FONDOS A SOLICITUD DE MINISTERIO DE EDUCACION SEGUN SOLICITUD 3683 REF: TRASPASO LEILA CARLA ILLANES MAYTA EQUIVALENTES 6.764,70 USD LIB. 00099021001 TGN-RECURSOS ORDINARIOS (3987)</t>
  </si>
  <si>
    <t>De: 00099024113 Transferencia en cumplimiento al DS N0913 de 15/06/2011 y el Convenio Intergubernativo de Financiamiento UPRE-CIF-IG/040/2016, suscrito entre la UPRE y el GAM San Julian, Proyecto Construccion Estadio Municipal San Julian, correspondiente al pago de la planilla N9, segun la UPRE.</t>
  </si>
  <si>
    <t>De: 00099024113 Transferencia en cumplimiento al DS N0913 de 15/06/2011 y el Convenio Intergubernativo de Financiamiento UPRE-CIF-IG 094/2017, suscrito entre la UPRE y el GAM Coripata Proyecto Construccion Tinglado Polifuncional Unidad Educativa Dorado Grande, correspondiente al pago de la planilla</t>
  </si>
  <si>
    <t>A:00373024105 DESEMBOLSO DE RECURSOS AL FONDO DE DESARROLLO INIGENA PARA PROGRAMAS Y/O PROYECTOS DE LOS GOBIERNOS AUTONOMOS MUNICIPALES DEL DEPARTAMENTO DE SANTA CRUZ S/G NOTA FDI/DAF/EXT/N126/2017 E INFORME MEFP/VTCP/UPCFTGN/N2505/2017.</t>
  </si>
  <si>
    <t>NUMERO DE LIBRETA CUT: 00099021001 OPERACIÓN E18 TRANSFERENCIA DEL SISTEMA FINANCIERO POR CUENTA DE TERCEROS A LA CUT TRANSFERENCIA PAGO DE MULTAS DEL MES DE OCTUBRE 2017 SERVICIO RECAUDACION SEGIP</t>
  </si>
  <si>
    <t>||TRANSFERENCIA DE FONDOS S/G. FORMULARIO, CITE' BUN0739/17 DE LA FECHA (HRE-TSO-5978). DEVOL.RECURSOS PROG."BOLIVIA CAMBIA" CONST.CENTRO PROMOCIONAL EN ARTESANIA EN MINIATURA DEL CALVARIO PLANILLA N°2 Y CONST.COMPLEJO DEPORTIVO EVO MORALES SAN MIGUEL DE ORURO PLANILLA N°1 A SOLICITUD DEL G.A.M. ORURO; LIBRETA 00990204115 BOLIVIA CAMBIA; BUN.</t>
  </si>
  <si>
    <t>De: 00041031107 Transferencia que efectuamos a requerimiento del Instituto Boliviano de Metrologia dependiente del Ministerio de Desarrollo Productivo y Economia Plural, segun nota CITE: IBMETRO-DAF-CE-1382/2017 y en virtud a la nota interna CITE: MEFP/VPCF/DGCF/UCCF No.1231/17 de la Direccion Gener</t>
  </si>
  <si>
    <t>||TRANSFERENCIA DE FONDOS S/G. MENSAJE SWIFT NRO. 17352 DE LA FECHA (SECTOR PUBLICO). DEBITO DE LA LIBRETA 00117012001 DGAC, REPOSICION UTILES DE ESCRITORIO.</t>
  </si>
  <si>
    <t>'TRANSFERENCIA DE FONDOS||A SOL. DEL MIN,DE ECO Y FIN.PUBL. MEFP/VTCP/DGPOT/UPCFTGN/TR-2529/2017 DE LA FECHA HRE TSO 5985 PAGO DE LOS SERVICIOS PRESTADOS AL BUN, CORRESPONDIENTE AL MES DE OCTUBRE DE 2017, SEGÚN FACTURA N°106390 DEL BUN. DEBITO DE LA LIBRETA 00099021001 TGN INGRESOS ORDINARIOS.</t>
  </si>
  <si>
    <t>'TRANSFERENCIA DE FONDOS||A SOL. DEL MIN,DE ECO Y FIN.PUBL. MEFP/VTCP/DGPOT/UPCFTGN/TR-2529/2017 DE LA FECHA HRE TSO 5985 PAGO DE LOS SERVICIOS PRESTADOS AL BUN, CORRESPONDIENTE AL MES DE OCTUBRE DE 2017, SEGÚN FACTURA N°106390 DEL BUN. DEBITO DE LA LIBRETA 00099021001 COBRO UTILES DE ESCRITORIO.</t>
  </si>
  <si>
    <t>||TRANSFERENCIA DE FONDOS S/G. MENSAJE SWIFT NRO. 17440 DE LA FECHA (SECTOR PUBLICO). DEBITO DE LA LIBRETA 00117012001 DGAC, REPOSICION UTILES DE ESCRITORIO.</t>
  </si>
  <si>
    <t>||TRANSFERENCIA DE FONDOS S/G. MENSAJE SWIFT NRO. 17424 DE LA FECHA (SECTOR PUBLICO). DEBITO DE LA LIBRETA 00117012001 DGAC, REPOSICION UTILES DE ESCRITORIO.</t>
  </si>
  <si>
    <t>||TRANSFERENCIA DE FONDOS S/G. MENSAJE SWIFT NRO. 17422 DE LA FECHA (SECTOR PUBLICO). DEBITO DE LA LIBRETA 00117012001 DGAC, REPOSICION UTILES DE ESCRITORIO.</t>
  </si>
  <si>
    <t>||TRANSFERENCIA DE FONDOS S/G. MENSAJES SWIFT NROS. 17423 Y 17400 DE LA FECHA (SECTOR PUBLICO). DEBITO DE LA LIBRETA 00117012001 DGAC, REPOSICION UTILES DE ESCRITORIO.</t>
  </si>
  <si>
    <t>PAGO A BANCO EUROPEO DE INV PRÉSTAMO FIN 82800 VCTO. 30-nov-2017 POR CUENTA DE TGN , NTI. 010108 VALOR 30-nov-2017 INTERESES USD 120.709,84 CTA. 3987 CUENTA UNICA DEL TESORO-3987 LIB. 00099021001 REF.: COMISIONES BANCARIAS</t>
  </si>
  <si>
    <t>PROVISION DE FONDOS A SOLICITUD DE YACIMIENTOS PETROLIFEROS FISCALES BOLIVIANOS SEGUN SOLICITUD YPFB-0327-2017 REF: PAGO SERVICIO FIRME DE TRANSPORTE DE GN E INTERRUMPIBLE POR EL MES DE OCTUBRE 17 A YPFB TRANSIERRA LIB. 00513012007 YPFB - RECURSOS NACIONALIZACIÓN</t>
  </si>
  <si>
    <t>PROVISION DE FONDOS A SOLICITUD DE YACIMIENTOS PETROLIFEROS FISCALES BOLIVIANOS SEGUN SOLICITUD YPFB-0330-2017 REF: PAGO SERVICIO DE TRANSPORTE DE GAS NATURAL MES DE OCTUBRE 17 A YPFB TRANSPORTE SA LIB. 00513012007 YPFB - RECURSOS NACIONALIZACIÓN</t>
  </si>
  <si>
    <t>VENTA DE DIVISAS CON TRANSFERENCIA DE FONDOS A SOLICITUD DE MINISTERIO DE DESARROLLO RURAL Y TIERRAS SEGUN SOLICITUD 3741 REF: DEVOLUCION DE RECURSOS NO UTILIZADOS DEL CREDITO 5004-BO PROYECTO DE INVERSION COMUNITARIA EN AREAS RURALES (EMPODERAR PICAR) DEL MINISTERIO DE DESARROLLO RURAL Y TIERRAS. LIB. 00047137002 MDRyT-USD-PROY. INVERS. COMUN. AREAS RURALES CHU-LPZ-ORU-CBBA</t>
  </si>
  <si>
    <t>VENTA DE DIVISAS CON TRANSFERENCIA DE FONDOS A SOLICITUD DE MINISTERIO DE EDUCACION SEGUN SOLICITUD 3736 REF: TRASPASO PARA MISAEL ALI MITA LIB. 00099021001 TGN-RECURSOS ORDINARIOS (3987)</t>
  </si>
  <si>
    <t>PAGO A CAF PRÉSTAMO CFA009646 VCTO. 30-nov-2017 POR CUENTA DE TGN , NTI. 010218 VALOR 30-nov-2017 INTERESES USD 739.495,27 COMISIONES USD 43.215,28 CTA. 3987 CUENTA UNICA DEL TESORO-3987 LIB. 00099021001 REF.: COMISIONES BANCARIAS</t>
  </si>
  <si>
    <t>VENTA DE DIVISAS CON TRANSFERENCIA DE FONDOS A SOLICITUD DE DIRECCION ESTRATEGICA DE REIVINDICACION MARITIMA DIREMAR SEGUN SOLICITUD 3737 REF: PAGO POR ASISTENCIA EN ACTIVIDADES DE SUPERVISION RELACIONADAS A LA PERFORACION DE POZOS, CONSTRUCCION DE PIEZOMETROS, OBTENCION DE DE PRUEBAS HIDROGEOLOGICA LIB. 00099021001 TGN-RECURSOS ORDINARIOS (3987)</t>
  </si>
  <si>
    <t>VENTA DE DIVISAS CON TRANSFERENCIA DE FONDOS A SOLICITUD DE SERVICIO GENERAL DE IDENTIFICACION PERSONAL - SEGIP SEGUN SOLICITUD 3755 REF: ENTREGA DE FONDOS A LA OFICINA DE MADRID - ESPANA PARA PAGO DE PLANILLA DE COSTO DE VIDA CORRESPONDIENTE AL MES DE NOVIEMBRE, SEGUN INF. TEC. 0381/2017, CERT. 335 LIB. 00340012003 RECAUDACION EXTRANJERIA - C.I. -L.C.</t>
  </si>
  <si>
    <t>VENTA DE DIVISAS CON TRANSFERENCIA DE FONDOS A SOLICITUD DE SERVICIO GENERAL DE IDENTIFICACION PERSONAL - SEGIP SEGUN SOLICITUD 3754 REF: ENTREGA DE FONDOS A LA OFICINA DE CALAMA - CHILE PARA PAGO DE PLANILLA DE COSTO DE VIDA CORRESPONDIENTE AL MES DE NOVIEMBRE, SEGUN INF. TEC. 0379/2017. LIB. 00340012003 RECAUDACION EXTRANJERIA - C.I. -L.C.</t>
  </si>
  <si>
    <t>VENTA DE DIVISAS CON TRANSFERENCIA DE FONDOS A SOLICITUD DE SERVICIO GENERAL DE IDENTIFICACION PERSONAL - SEGIP SEGUN SOLICITUD 3753 REF: ENTREGA DE FONDOS A LA OFICINA DE BUENOS AIRES - ARGENTINA PARA PAGO DE PLANILLA DE COSTO DE VIDA CORRESPONDIENTE AL MES DE NOVIEMBRE, SEGUN INF. TEC. 0377/2017, LIB. 00340012003 RECAUDACION EXTRANJERIA - C.I. -L.C.</t>
  </si>
  <si>
    <t>VENTA DE DIVISAS CON TRANSFERENCIA DE FONDOS A SOLICITUD DE MINISTERIO DE LA PRESIDENCIA SEGUN SOLICITUD 3746 REF: DIVISAS USD 5,075.00 TRANSFERENCIA A SAFRAN HELICOPTER ENGINES POR COMPRA REPUESTO PARA AERONAVES FAB 004 Y FAB 006, FACTURA FTMX3071, CITIBANK CUENTA 30879802. LIB. 00099021001 TGN-RECURSOS ORDINARIOS (3987)</t>
  </si>
  <si>
    <t>VENTA DE DIVISAS CON TRANSFERENCIA DE FONDOS A SOLICITUD DE MINISTERIO DE LA PRESIDENCIA SEGUN SOLICITUD 3745 REF: DIVISAS USD 225.06 INVOICE 2749981 TRANSFERENCIA A SATCOM DIRECT INC POR SERVICIO TELEFONIA SATELITAL OCTUBRE 2017 PARA AERONAVE FAB 001, WELLS FARGO BANK, CUENTA 2000055025245. LIB. 00099021001 TGN-RECURSOS ORDINARIOS (3987)</t>
  </si>
  <si>
    <t>VENTA DE DIVISAS CON TRANSFERENCIA DE FONDOS A SOLICITUD DE YACIMIENTOS PETROLIFEROS FISCALES BOLIVIANOS SEGUN SOLICITUD 3743 REF: PAGO A OIL TEST INTERNACIONAL DE ARGENTINA SA POR SERVICIO DE CALIDAD Y CANTIDAD CORRESPONDIENTE A LOS MESES DE MAYO JULIO Y AGOSTO 2017 SEGUN DOCUEMNTACION ADJUNTA LIB. 00513012004 LBP-YPFB-UNICOMERCIAL (4030005415/1-2188907)</t>
  </si>
  <si>
    <t>VENTA DE DIVISAS CON TRANSFERENCIA DE FONDOS A SOLICITUD DE SERVICIO GENERAL DE IDENTIFICACION PERSONAL - SEGIP SEGUN SOLICITUD 3751 REF: ENTREGA DE FONDOS A LA OFICINA DE SAO PAULO- BRASIL PARA PAGO DE PLANILLA DE COSTO DE VIDA CORRESPONDIENTE AL MES DE NOVIEMBRE, SEGUN INF. TEC. 0378/2017, CERT. 3 LIB. 00340012003 RECAUDACION EXTRANJERIA - C.I. -L.C.</t>
  </si>
  <si>
    <t>VENTA DE DIVISAS CON TRANSFERENCIA DE FONDOS A SOLICITUD DE SERVICIO GENERAL DE IDENTIFICACION PERSONAL - SEGIP SEGUN SOLICITUD 3752 REF: ENTREGA DE FONDOS A LA OFICINA DE WASHINGTON - EEUU PARA PAGO DE PLANILLA DE COSTO DE VIDA CORRESPONDIENTE AL MES DE NOVIEMBRE, SEGUN INF. TEC. 0380/2017, CERT. 3 LIB. 00340012003 RECAUDACION EXTRANJERIA - C.I. -L.C.</t>
  </si>
  <si>
    <t>CONCILIADO_PARCIAL</t>
  </si>
  <si>
    <t>Ministerio de Energias</t>
  </si>
  <si>
    <t>AJUSTE COMPLEMENTARIO POR REVALORIZACION SALDOS DE ACTIVOS DE RESERVA Y OBLIGACIONES MONEDA EXTRANJERA (DOLARES) Saldo MO = -1207144714.41 ;Bs/Mo: 6.86000000000 ;Saldo Bs: -8281012740.84</t>
  </si>
  <si>
    <t>TRANSFERENCIA RECIBIDA DEL EXTERIOR SEGÚN MENSAJES SWIFT Nos. 15873-15845 (REM.EXT.) DE FECHA 03-11-2017 POR DESEMBOLSO DE BID PRÉSTAMO 3060/BL-BO REQ 0022 OPS0201750728A LIBRETA N° 00086047002 MMAYA - IMPLEMENTACION PRONAREC II U$$</t>
  </si>
  <si>
    <t>TRANSFERENCIA RECIBIDA DEL EXTERIOR SEGÚN MENSAJES SWIFT Nos. 15874-15846 (REM.EXT.) DE FECHA 03-11-2017 POR DESEMBOLSO DE BID PRÉSTAMO 3060/BL-BO REQ 0022 OPS0201750728A LIBRETA N° 00086047002 MMAYA - IMPLEMENTACION PRONAREC II U$$</t>
  </si>
  <si>
    <t>||RECUPERACIÓN DEL PRESTAMO GCL NO. (2007) 13(184). VCTO. 03/11/2017 DEL EXIMBANK CHINA POR CAPTIAL USD137.780,17, SEGÚN NOTAS MEFP/VTCP/DGCP/UODP-719/2017 Y MEFP/VTCP/DGCP/UODP-791/2017 DE FECHAS 25/09/2017 Y 19/10/2017 DEL MEFP. LIBRETA N°00099021001 TGN RECURSOS ORDINARIOS-DOLARES AMERICANOS</t>
  </si>
  <si>
    <t>TRANSFERENCIA RECIBIDA DEL EXTERIOR SEGÚN MENSAJES SWIFT Nos. 15873-15845 (REM.EXT.) DE FECHA 03-11-2017 POR DESEMBOLSO DE BID PRÉSTAMO 3060/BL-BO REQ 0022 OPS0201750728A LIBRETA N° 00086047002 MMAYA - IMPLEMENTACION PRONAREC II U$$ REF.: UTILES DE ESCRITORIO</t>
  </si>
  <si>
    <t>PAGO A CAF PRÉSTAMO CFA003179 VCTO. 03-nov-2017 POR CUENTA DE TGN , NTI. 009991 VALOR 03-nov-2017 CAPITAL USD 590.524,46 INTERESES USD 78.549,60 CTA. 5970 CUENTA UNICA DEL TESORO DOLARES AMERICANOS LIB. 00099021001</t>
  </si>
  <si>
    <t>PAGO A CAF PRÉSTAMO CFA003177 VCTO. 03-nov-2017 POR CUENTA DE TGN , NTI. 009980 VALOR 03-nov-2017 CAPITAL USD 1.388.217,46 INTERESES USD 184.656,06 CTA. 5970 CUENTA UNICA DEL TESORO DOLARES AMERICANOS LIB. 00099021001</t>
  </si>
  <si>
    <t>TRANSFERENCIA RECIBIDA DEL EXTERIOR SEGÚN MENSAJES SWIFT Nos. 15874-15846 (REM.EXT.) DE FECHA 03-11-2017 POR DESEMBOLSO DE BID PRÉSTAMO 3060/BL-BO REQ 0022 OPS0201750728A LIBRETA N° 00086047002 MMAYA - IMPLEMENTACION PRONAREC II U$$ REF.: UTILES DE ESCRITORIO</t>
  </si>
  <si>
    <t>TRANSFERENCIA RECIBIDA DEL EXTERIOR SEGÚN MENSAJES SWIFT Nos. 15967-15962 (REM.EXT.) DE FECHA 06-11-2017 POR DESEMBOLSO DE BID PRÉSTAMO 2828/BL-BO REQ 0011 OPS0201751595A LIBRETA N° 00016067001 MEC-USD-PROY.IMPLEM.APO.EDU.SECUN.PRODUCTIVA-BID 2828/BL-BO</t>
  </si>
  <si>
    <t>TRANSFERENCIA RECIBIDA DEL EXTERIOR SEGÚN MENSAJES SWIFT Nos. 15966-15961 (REM.EXT.) DE FECHA 06-11-2017 POR DESEMBOLSO DE BID PRÉSTAMO 2828/BL-BO REQ 0011 OPS0201751595A LIBRETA N° 00016067001 MEC-USD-PROY.IMPLEM.APO.EDU.SECUN.PRODUCTIVA-BID 2828/BL-BO</t>
  </si>
  <si>
    <t>PAGO A BID PRÉSTAMO 3385/BL-BO VCTO. 04-nov-2017 POR CUENTA DE TGN , NTI. 009955 VALOR 06-nov-2017 INTERESES USD 758.965,95 COMISIONES USD 249.434,60 CTA. 5970 CUENTA UNICA DEL TESORO DOLARES AMERICANOS LIB. 00099021001</t>
  </si>
  <si>
    <t>PAGO A BID PRÉSTAMO 3385/BL-BO VCTO. 04-nov-2017 POR CUENTA DE TGN , NTI. 009956 VALOR 06-nov-2017 INTERESES USD 15.576,84 CTA. 5970 CUENTA UNICA DEL TESORO DOLARES AMERICANOS LIB. 00099021001</t>
  </si>
  <si>
    <t>TRANSFERENCIA RECIBIDA DEL EXTERIOR SEGÚN MENSAJES SWIFT Nos. 15969-15964 (REM.EXT.) DE FECHA 06-11-2017 POR DESEMBOLSO DE BID PRÉSTAMO 2498/BL-BO REQ 0064 OPS0201750410A LIBRETA N° 00081077001 MOPVS - USD - CONST. CORREDOR FERROVIARIO - UTF REF.: UTILES DE ESCRITORIO</t>
  </si>
  <si>
    <t>TRANSFERENCIA RECIBIDA DEL EXTERIOR SEGÚN MENSAJES SWIFT Nos. 15970-15965 (REM.EXT.) DE FECHA 06-11-2017 POR DESEMBOLSO DE BID PRÉSTAMO 2498/BL-BO REQ 0064 OPS0201750410A LIBRETA N° 00081077001 MOPVS - USD - CONST. CORREDOR FERROVIARIO - UTF REF.: UTILES DE ESCRITORIO</t>
  </si>
  <si>
    <t>AJUSTE COMPLEMENTARIO POR REVALORIZACION SALDOS DE ACTIVOS DE RESERVA Y OBLIGACIONES MONEDA EXTRANJERA (DOLARES) Saldo MO = -1215332167.10 ;Bs/Mo: 6.86000000000 ;Saldo Bs: -8337178666.30</t>
  </si>
  <si>
    <t>00099021001 DEP.DE CHEQ.AJENOS,RET.DE CAM.,CONCEPTO: PAGO CAPITAL TGN IV,DEP.: FONDECO IV , PROCEDENCIA: BANCO UNION S.A., CHEQUE: 2050, FECHA DE EMISION:07/11/2017</t>
  </si>
  <si>
    <t>00099021001 DEP.DE CHEQ.AJENOS,RET.DE CAM.,CONCEPTO: PAGO INTERESES TGN IV,DEP.: FONDECO IV , PROCEDENCIA: BANCO UNION S.A., CHEQUE: 2051, FECHA DE EMISION:07/11/2017</t>
  </si>
  <si>
    <t>TRANSFERENCIA RECIBIDA DEL EXTERIOR SEGÚN MENSAJES SWIFT Nos. 16090-16082 (REM.EXT.) DE FECHA 08-11-2017 POR DESEMBOLSO DE CAF PRÉSTAMO CFA007860 CARRETERA CHACAPUCO RAVELO SOLICITUD DE DESEMBOLSO NRO. 42 LIBRETA N° 00291014337 ABC-USD CFA 7860 CONST. CARRETERA CHACAPUCO RAVELO</t>
  </si>
  <si>
    <t>TRANSFERENCIA RECIBIDA DEL EXTERIOR SEGÚN MENSAJES SWIFT Nos. 16125-16112 (REM.EXT.) DE FECHA 08-11-2017 POR DESEMBOLSO DE OPEP PRÉSTAMO 1653-P WA NO. 6 OFID LOAN 1653P FIRST LIBRETA N° 00291014361 ABC- USD OFID 1653P CARRETERA VILLA GRANADO PTE TAPERAS LA PALIZADA</t>
  </si>
  <si>
    <t>AJUSTE COMPLEMENTARIO POR REVALORIZACION SALDOS DE ACTIVOS DE RESERVA Y OBLIGACIONES MONEDA EXTRANJERA (DOLARES) Saldo MO = -1220450294.94 ;Bs/Mo: 6.86000000000 ;Saldo Bs: -8372289023.30</t>
  </si>
  <si>
    <t>PAGO A FONPLATA PRÉSTAMO BOL 21/2014 VCTO. 08-nov-2017 POR CUENTA DE TGN , NTI. 010008 VALOR 08-nov-2017 CAPITAL USD 717.269,69 INTERESES USD 237.297,65 COMISIONES USD 42.779,02 CTA. 5970 CUENTA UNICA DEL TESORO DOLARES AMERICANOS LIB. 00099021001</t>
  </si>
  <si>
    <t>||RECUPERACION DEL PRESTAMO GCL NO. (2007) 13 (184), VCTO. 21/09/2017 DEL EXIMBANK CHINA POR CAPITAL USD 132.751,44 SEGUN NOTAS MEFP/VTCP/DGCP/UODP-719/2017 Y MEFP/VTCP/DGCP/UODP-791/2017 DE FECHAS 25/09/2017 Y 19/10/2017 DEL MEFP. LIBRETA N° 00099021001 TGN RECURSOS ORDINARIOS - DOLARES AMERICANOS</t>
  </si>
  <si>
    <t>PAGO A CAF PRÉSTAMO CFA005779 VCTO. 10-nov-2017 POR CUENTA DE TGN , NTI. 009963 VALOR 10-nov-2017 CAPITAL USD 2.350.000,00 INTERESES USD 376.923,08 CTA. 5970 CUENTA UNICA DEL TESORO DOLARES AMERICANOS LIB. 00099021001</t>
  </si>
  <si>
    <t>PAGO A BANCO EUROPEO DE INV PRÉSTAMO FIN 82800 VCTO. 10-nov-2017 POR CUENTA DE TGN , NTI. 009976 VALOR 10-nov-2017 COMISIONES USD 7.832,47 CTA. 5970 CUENTA UNICA DEL TESORO DOLARES AMERICANOS LIB. 00099021001</t>
  </si>
  <si>
    <t>AJUSTE COMPLEMENTARIO POR REVALORIZACION SALDOS DE ACTIVOS DE RESERVA Y OBLIGACIONES MONEDA EXTRANJERA (DOLARES) Saldo MO = -1204919785.09 ;Bs/Mo: 6.86000000000 ;Saldo Bs: -8265749725.73</t>
  </si>
  <si>
    <t>||PAGO PRESTAMO 1020/SF-BO VCTO. 13-11-2017 POR CUENTA DEL BANCO DE DESARROLLO PRODUCTIVO A LA CUENTA DEL TGN SEGUN COD. LIQ. 010069 DE FECHA 10-11-2017 Y NOTA MEFP/VTCP/DGCP/UODP-1167/2013 DE FECHA 12-11-2013, VALOR 13-11-2017 LIB. 00099021001 CTA. 5970 CUENTA UNICA DEL TESORO EN DOLARES AMERICANOS</t>
  </si>
  <si>
    <t>TRANSFERENCIA RECIBIDA DEL EXTERIOR SEGÚN MENSAJES SWIFT Nos. 16314-16329 (REM.EXT.) DE FECHA 13-11-2017 POR DESEMBOLSO DE BID PRÉSTAMO 3797/BL-BO REQ 0001 OPS0201753233A LIBRETA N° 00047087002 MDRYT-US-SENASAG</t>
  </si>
  <si>
    <t>TRANSFERENCIA RECIBIDA DEL EXTERIOR SEGÚN MENSAJES SWIFT Nos. 16330-16315 (REM.EXT.) DE FECHA 13-11-2017 POR DESEMBOLSO DE BID PRÉSTAMO 3797/BL-BO REQ 0001 OPS0201753233A LIBRETA N° 00047087002 MDRYT-US-SENASAG</t>
  </si>
  <si>
    <t>PAGO A BID PRÉSTAMO 1020-SF-BO VCTO. 13-nov-2017 POR CUENTA DE TGN , NTI. 010099 VALOR 13-nov-2017 CAPITAL USD 41.410,30 INTERESES USD 17.952,78 CTA. 5970 CUENTA UNICA DEL TESORO DOLARES AMERICANOS LIB. 00099021001</t>
  </si>
  <si>
    <t>TRANSFERENCIA RECIBIDA DEL EXTERIOR SEGÚN MENSAJES SWIFT Nos. 16330-16315 (REM.EXT.) DE FECHA 13-11-2017 POR DESEMBOLSO DE BID PRÉSTAMO 3797/BL-BO REQ 0001 OPS0201753233A LIBRETA N° 00047087002 MDRYT-US-SENASAG REF.: UTILES DE ESCRITORIO</t>
  </si>
  <si>
    <t>TRANSFERENCIA RECIBIDA DEL EXTERIOR SEGÚN MENSAJES SWIFT Nos. 16314-16329 (REM.EXT.) DE FECHA 13-11-2017 POR DESEMBOLSO DE BID PRÉSTAMO 3797/BL-BO REQ 0001 OPS0201753233A LIBRETA N° 00047087002 MDRYT-US-SENASAG REF.: UTILES DE ESCRITORIO</t>
  </si>
  <si>
    <t>PAGO A CAF PRÉSTAMO CFA007372 VCTO. 13-nov-2017 POR CUENTA DE TGN , NTI. 009994 VALOR 13-nov-2017 CAPITAL USD 2.884.615,38 INTERESES USD 769.795,83 CTA. 5970 CUENTA UNICA DEL TESORO DOLARES AMERICANOS LIB. 00099021001</t>
  </si>
  <si>
    <t>PAGO A CAF PRÉSTAMO CFA006843 VCTO. 13-nov-2017 POR CUENTA DE TGN , NTI. 010062 VALOR 13-nov-2017 CAPITAL USD 21.590,50 INTERESES USD 7.446,40 CTA. 5970 CUENTA UNICA DEL TESORO DOLARES AMERICANOS LIB. 00099021001</t>
  </si>
  <si>
    <t>PAGO PRÉSTAMO BID 755-SF-BO VCTO. 12-nov-2017 POR CUENTA DE TGN , NTI. 010014 VALOR 13-nov-2017 CAPITAL USD 63.031,08 INTERESES USD 9.454,66 CTA. 5970 CUENTA UNICA DEL TESORO DOLARES AMERICANOS LIB. 00099021001</t>
  </si>
  <si>
    <t>AJUSTE COMPLEMENTARIO POR REVALORIZACION SALDOS DE ACTIVOS DE RESERVA Y OBLIGACIONES MONEDA EXTRANJERA (DOLARES) Saldo MO = -1201364810.64 ;Bs/Mo: 6.86000000000 ;Saldo Bs: -8241362600.98</t>
  </si>
  <si>
    <t>TRANSFERENCIA RECIBIDA DEL EXTERIOR SEGÚN MENSAJES SWIFT Nos. 16359-16355 (REM.EXT.) DE FECHA 14-11-2017 POR DESEMBOLSO DE CAF PRÉSTAMO CFA009272 PROY.CARR.DOBLE VÍA SC-WARNES SOLICITUD DE DESEMBOLSO NRO. 8 LIBRETA N° 00291014358 ABC-USD-CAF 9272 CONSTRUCCION DOBLE VIA SANTA CRUZ WARNES (LADO ESTE)</t>
  </si>
  <si>
    <t>TRANSFERENCIA RECIBIDA DEL EXTERIOR SEGÚN MENSAJES SWIFT Nos. 16361-16357 (REM.EXT.) DE FECHA 14-11-2017 POR DESEMBOLSO DE CAF PRÉSTAMO CFA008789 CARR.MONTEAGUDO-MUYUPAMPA-IPATI SOLICITUD DE DESEMBOLSO NRO. 26 LIBRETA N° 00291014360 ABC-USD-CAF 8789 PORY MONTE IPATI, TUNEL INCAHUASI Y PTE FISCULCO</t>
  </si>
  <si>
    <t>TRANSFERENCIA RECIBIDA DEL EXTERIOR SEGÚN MENSAJES SWIFT Nos. 16358-16354 (REM.EXT.) DE FECHA 14-11-2017 POR DESEMBOLSO DE CAF PRÉSTAMO CFA009272 PROY.CARR.DOBLE VÍA SC-WARNES SOLICITUD DE DESEMBOLSO NRO. 6 LIBRETA N° 00291014358 ABC-USD-CAF 9272 CONSTRUCCION DOBLE VIA SANTA CRUZ WARNES (LADO ESTE)</t>
  </si>
  <si>
    <t>TRANSFERENCIA RECIBIDA DEL EXTERIOR SEGÚN MENSAJES SWIFT Nos. 16360-16356 (REM.EXT.) DE FECHA 14-11-2017 POR DESEMBOLSO DE CAF PRÉSTAMO CFA009272 PROY.CARR.DOBLE VÍA SC-WARNES SOLICITUD DE DESEMBOLSO NRO. 7 LIBRETA N° 00291014358 ABC-USD-CAF 9272 CONSTRUCCION DOBLE VIA SANTA CRUZ WARNES (LADO ESTE)</t>
  </si>
  <si>
    <t>AJUSTE COMPLEMENTARIO POR REVALORIZACION SALDOS DE ACTIVOS DE RESERVA Y OBLIGACIONES MONEDA EXTRANJERA (DOLARES) Saldo MO = -1197041180.66 ;Bs/Mo: 6.86000000000 ;Saldo Bs: -8211702499.31</t>
  </si>
  <si>
    <t>TRANSFERENCIA RECIBIDA DEL EXTERIOR SEGÚN MENSAJES SWIFT Nos. 16431-16429 (REM.EXT.) DE FECHA 15-11-2017 POR DESEMBOLSO DE CAF PRÉSTAMO CFA009757 PROG. MAS INVERSION PARA RIEGO II SOLICITUD DE DESEMBOLSO NRO.1 LIBRETA N° 00086047005 MMAYA-USD-PROG.MAS INVERSION PARA EL RIEGO II TRAD.Y TEC.</t>
  </si>
  <si>
    <t>TRANSFERENCIA RECIBIDA DEL EXTERIOR SEGÚN MENSAJES SWIFT Nos. 16430-16428 (REM.EXT.) DE FECHA 15-11-2017 POR DESEMBOLSO DE CAF PRÉSTAMO CFA009759 PROGRAMA DE PRESAS SOLICITUD DE DESEMBOLSO NRO. 1 LIBRETA N° 00086047006 MMAYA-USD-PROGRAMA PRESAS</t>
  </si>
  <si>
    <t>NUMERO DE LIBRETACUT: 05850102001 OPERACIÓN E46 TRANSFERENCIA DEL SISTEMA FINANCIERO POR CUENTA DE TERCEROS A LA CUT EN DOLARES AMERICANOS POR PAGO A PROVEEDORES A ABE VENTA DE SERVICIOS DE COMUNICACION EMPRESA PUBLICA NAL.ESTRATEGICA DOLARES 24,799.97 CTA.5970034001 LIBRETA 05850102001 REF.37790 C</t>
  </si>
  <si>
    <t>PAGO A FIDA PRÉSTAMO 445-BO VCTO. 15-nov-2017 POR CUENTA DE TGN , NTI. 010033 VALOR 15-nov-2017 CAPITAL USD 129.713,73 INTERESES USD 18.970,79 CTA. 5970 CUENTA UNICA DEL TESORO DOLARES AMERICANOS LIB. 00099021001</t>
  </si>
  <si>
    <t>PAGO A FIDA PRÉSTAMO 540-BO VCTO. 15-nov-2017 POR CUENTA DE TGN , NTI. 010034 VALOR 15-nov-2017 CAPITAL USD 181.902,67 INTERESES USD 31.377,20 CTA. 5970 CUENTA UNICA DEL TESORO DOLARES AMERICANOS LIB. 00099021001</t>
  </si>
  <si>
    <t>PAGO A FIDA PRÉSTAMO 714-BO VCTO. 15-nov-2017 POR CUENTA DE TGN , NTI. 010035 VALOR 15-nov-2017 CAPITAL USD 112.285,60 INTERESES USD 24.836,16 CTA. 5970 CUENTA UNICA DEL TESORO DOLARES AMERICANOS LIB. 00099021001</t>
  </si>
  <si>
    <t>PAGO A FIDA PRÉSTAMO 800-BO VCTO. 15-nov-2017 POR CUENTA DE TGN , NTI. 010036 VALOR 15-nov-2017 INTERESES USD 26.483,08 CTA. 5970 CUENTA UNICA DEL TESORO DOLARES AMERICANOS LIB. 00099021001</t>
  </si>
  <si>
    <t>PAGO A FIDA PRÉSTAMO I-858-BO VCTO. 15-nov-2017 POR CUENTA DE TGN , NTI. 010037 VALOR 15-nov-2017 INTERESES USD 53.277,85 CTA. 5970 CUENTA UNICA DEL TESORO DOLARES AMERICANOS LIB. 00099021001</t>
  </si>
  <si>
    <t>PAGO A FIDA PRÉSTAMO 2000000784 VCTO. 15-nov-2017 POR CUENTA DE TGN , NTI. 010039 VALOR 15-nov-2017 INTERESES USD 11.829,34 CTA. 5970 CUENTA UNICA DEL TESORO DOLARES AMERICANOS LIB. 00099021001</t>
  </si>
  <si>
    <t>PAGO A FIDA PRÉSTAMO 373-BO VCTO. 15-nov-2017 POR CUENTA DE TGN , NTI. 010032 VALOR 15-nov-2017 CAPITAL USD 88.593,34 INTERESES USD 11.626,95 CTA. 5970 CUENTA UNICA DEL TESORO DOLARES AMERICANOS LIB. 00099021001</t>
  </si>
  <si>
    <t>PAGO A FIDA PRÉSTAMO 354-BO VCTO. 15-nov-2017 POR CUENTA DE TGN , NTI. 010031 VALOR 15-nov-2017 CAPITAL USD 124.931,77 INTERESES USD 15.460,31 CTA. 5970 CUENTA UNICA DEL TESORO DOLARES AMERICANOS LIB. 00099021001</t>
  </si>
  <si>
    <t>TRANSFERENCIA RECIBIDA DEL EXTERIOR SEGÚN MENSAJES SWIFT Nos. 16430-16428 (REM.EXT.) DE FECHA 15-11-2017 POR DESEMBOLSO DE CAF PRÉSTAMO CFA009759 PROGRAMA DE PRESAS SOLICITUD DE DESEMBOLSO NRO. 1 LIBRETA N° 00086047006 MMAYA-USD-PROGRAMA PRESAS REF.: UTILES DE ESCRITORIO</t>
  </si>
  <si>
    <t>TRANSFERENCIA RECIBIDA DEL EXTERIOR SEGÚN MENSAJES SWIFT Nos. 16431-16429 (REM.EXT.) DE FECHA 15-11-2017 POR DESEMBOLSO DE CAF PRÉSTAMO CFA009757 PROG. MAS INVERSION PARA RIEGO II SOLICITUD DE DESEMBOLSO NRO.1 LIBRETA N° 00086047005 MMAYA-USD-PROG.MAS INVERSION PARA EL RIEGO II TRAD.Y TEC. REF.: UTILES DE ESCRITORIO</t>
  </si>
  <si>
    <t>PAGO A BID PRÉSTAMO 3730/BL-BO VCTO. 15-nov-2017 POR CUENTA DE TGN , NTI. 009959 VALOR 15-nov-2017 INTERESES USD 6.444,86 COMISIONES USD 62.841,78 CTA. 5970 CUENTA UNICA DEL TESORO DOLARES AMERICANOS LIB. 00099021001</t>
  </si>
  <si>
    <t>PAGO A BID PRÉSTAMO 3730/BL-BO VCTO. 15-nov-2017 POR CUENTA DE TGN , NTI. 009981 VALOR 15-nov-2017 INTERESES USD 126,37 CTA. 5970 CUENTA UNICA DEL TESORO DOLARES AMERICANOS LIB. 00099021001</t>
  </si>
  <si>
    <t>PAGO PRÉSTAMO BID 548-SF-BO VCTO. 15-nov-2017 POR CUENTA DE TGN , NTI. 009961 VALOR 15-nov-2017 CAPITAL USD 66.666,67 INTERESES USD 2.000,00 CTA. 5970 CUENTA UNICA DEL TESORO DOLARES AMERICANOS LIB. 00099021001</t>
  </si>
  <si>
    <t>PAGO A BID PRÉSTAMO 3667/BL-BO VCTO. 15-nov-2017 POR CUENTA DE TGN , NTI. 009958 VALOR 15-nov-2017 INTERESES USD 17.013,70 CTA. 5970 CUENTA UNICA DEL TESORO DOLARES AMERICANOS LIB. 00099021001</t>
  </si>
  <si>
    <t>PAGO A BID PRÉSTAMO 3731/OC-BO VCTO. 15-nov-2017 POR CUENTA DE TGN , NTI. 009960 VALOR 15-nov-2017 COMISIONES USD 119.297,53 CTA. 5970 CUENTA UNICA DEL TESORO DOLARES AMERICANOS LIB. 00099021001</t>
  </si>
  <si>
    <t>PAGO A BID PRÉSTAMO 3667/BL-BO VCTO. 15-nov-2017 POR CUENTA DE TGN , NTI. 009957 VALOR 15-nov-2017 INTERESES USD 1.175.442,41 CTA. 5970 CUENTA UNICA DEL TESORO DOLARES AMERICANOS LIB. 00099021001</t>
  </si>
  <si>
    <t>PAGO A OPEP PRÉSTAMO 911-P VCTO. 15-nov-2017 POR CUENTA DE TGN , NTI. 009967 VALOR 15-nov-2017 CAPITAL USD 186.660,00 INTERESES USD 37.336,00 CTA. 5970 CUENTA UNICA DEL TESORO DOLARES AMERICANOS LIB. 00099021001</t>
  </si>
  <si>
    <t>PAGO A BID PRÉSTAMO 2828/BL-BO VCTO. 15-nov-2017 POR CUENTA DE TGN , NTI. 009995 VALOR 15-nov-2017 INTERESES USD 280.439,05 COMISIONES USD 39.125,82 CTA. 5970 CUENTA UNICA DEL TESORO DOLARES AMERICANOS LIB. 00099021001</t>
  </si>
  <si>
    <t>PAGO A BID PRÉSTAMO 2828/BL-BO VCTO. 15-nov-2017 POR CUENTA DE TGN , NTI. 009997 VALOR 15-nov-2017 INTERESES USD 5.191,46 CTA. 5970 CUENTA UNICA DEL TESORO DOLARES AMERICANOS LIB. 00099021001</t>
  </si>
  <si>
    <t>PAGO A BID PRÉSTAMO 3666/BL-BO VCTO. 15-nov-2017 POR CUENTA DE TGN , NTI. 010018 VALOR 15-nov-2017 INTERESES USD 18.904,11 CTA. 5970 CUENTA UNICA DEL TESORO DOLARES AMERICANOS LIB. 00099021001</t>
  </si>
  <si>
    <t>PAGO A BID PRÉSTAMO 1940/BL-BO VCTO. 15-nov-2017 POR CUENTA DE TGN , NTI. 010016 VALOR 15-nov-2017 INTERESES USD 7.923,28 CTA. 5970 CUENTA UNICA DEL TESORO DOLARES AMERICANOS LIB. 00099021001</t>
  </si>
  <si>
    <t>PAGO A BID PRÉSTAMO 1940/BL-BO VCTO. 15-nov-2017 POR CUENTA DE TGN , NTI. 010015 VALOR 15-nov-2017 CAPITAL USD 305.942,33 INTERESES USD 170.029,84 CTA. 5970 CUENTA UNICA DEL TESORO DOLARES AMERICANOS LIB. 00099021001</t>
  </si>
  <si>
    <t>PAGO A BID PRÉSTAMO 3666/BL-BO VCTO. 15-nov-2017 POR CUENTA DE TGN , NTI. 010017 VALOR 15-nov-2017 INTERESES USD 1.415.741,37 CTA. 5970 CUENTA UNICA DEL TESORO DOLARES AMERICANOS LIB. 00099021001</t>
  </si>
  <si>
    <t>TRANSFERENCIA RECIBIDA DEL EXTERIOR SEGÚN MENSAJES SWIFT Nos. 16494-16486 (REM.EXT.) DE FECHA 16-11-2017 POR DESEMBOLSO DE CAF PRÉSTAMO CFA007860 CARRETERA CHACAPUCO RAVELO SOLICITUD DE DESEMBOLSO NRO. 43 LIBRETA N° 00291014337 ABC-USD CFA 7860 CONST. CARRETERA CHACAPUCO RAVELO</t>
  </si>
  <si>
    <t>AJUSTE COMPLEMENTARIO POR REVALORIZACION SALDOS DE ACTIVOS DE RESERVA Y OBLIGACIONES MONEDA EXTRANJERA (DOLARES) Saldo MO = -1195724829.46 ;Bs/Mo: 6.86000000000 ;Saldo Bs: -8202672330.08</t>
  </si>
  <si>
    <t>RETIRO TOTAL DE RECURSOS CAPTADOS EN LA FECHA LIBRETA 00573012001</t>
  </si>
  <si>
    <t>TRANSFERENCIA RECIBIDA DEL EXTERIOR SEGÚN MENSAJES SWIFT Nos. 16495-16487 (REM.EXT.) DE FECHA 16-11-2017 POR DESEMBOLSO DE FIDA PRÉSTAMO E-7-BO WA13, REPL SPA EXP 06 SEP TO 15 SEP 2017 LIBRETA N° 00047257002 MDRYT UEP USD - ACCESOS FDO.FIDUCIARIO ESPAÑA</t>
  </si>
  <si>
    <t>TRANSFERENCIA RECIBIDA DEL EXTERIOR SEGÚN MENSAJES SWIFT Nos. 16495-16487 (REM.EXT.) DE FECHA 16-11-2017 POR DESEMBOLSO DE FIDA PRÉSTAMO E-7-BO WA13, REPL SPA EXP 06 SEP TO 15 SEP 2017 LIBRETA N° 00047257002 MDRYT UEP USD - ACCESOS FDO.FIDUCIARIO ESPAÑA REF.: UTILES DE ESCRITORIO</t>
  </si>
  <si>
    <t>PAGO A FIDA PRÉSTAMO E-7-BO VCTO. 15-nov-2017 POR CUENTA DE TGN , NTI. 010038 VALOR 16-nov-2017 INTERESES EUR 17.566,26 CTA. 5970 CUENTA UNICA DEL TESORO DOLARES AMERICANOS LIB. 00099021001</t>
  </si>
  <si>
    <t>PAGO A BID PRÉSTAMO 2448/BL-BO VCTO. 16-nov-2017 POR CUENTA DE TGN , NTI. 009998 VALOR 16-nov-2017 CAPITAL USD 291.666,67 INTERESES USD 362.110,32 CTA. 5970 CUENTA UNICA DEL TESORO DOLARES AMERICANOS LIB. 00099021001</t>
  </si>
  <si>
    <t>PAGO A BID PRÉSTAMO 2448/BL-BO VCTO. 16-nov-2017 POR CUENTA DE TGN , NTI. 009999 VALOR 16-nov-2017 INTERESES USD 7.561,64 CTA. 5970 CUENTA UNICA DEL TESORO DOLARES AMERICANOS LIB. 00099021001</t>
  </si>
  <si>
    <t>PAGO A BID PRÉSTAMO 1839-SF-BO VCTO. 16-nov-2017 POR CUENTA DE TGN , NTI. 010059 VALOR 16-nov-2017 CAPITAL USD 163.247,07 INTERESES USD 98.753,30 CTA. 5970 CUENTA UNICA DEL TESORO DOLARES AMERICANOS LIB. 00099021001</t>
  </si>
  <si>
    <t>00086057005 DEPOSITO DE EFECTIVO, DEPOSITANTE: OMAR WINSOR CONDORI SEA, CONCEPTO: COMISIONES BANCARIAS PSLT, CUENTA DE DEPOSITO: CUENTA UNICA DEL TESORO EN DOLARES AMERICANOS</t>
  </si>
  <si>
    <t>00086058001 DEPOSITO DE EFECTIVO, DEPOSITANTE: OMAR WINSOR CONDORI SEA, CONCEPTO: COMISIONES BANCARIAS PAAP - 1, CUENTA DE DEPOSITO: CUENTA UNICA DEL TESORO EN DOLARES AMERICANOS</t>
  </si>
  <si>
    <t>AJUSTE COMPLEMENTARIO POR REVALORIZACION SALDOS DE ACTIVOS DE RESERVA Y OBLIGACIONES MONEDA EXTRANJERA (DOLARES) Saldo MO = -1186220323.33 ;Bs/Mo: 6.86000000000 ;Saldo Bs: -8137471418.05</t>
  </si>
  <si>
    <t>PAGO A CAF PRÉSTAMO CFA009344 VCTO. 17-nov-2017 POR CUENTA DE TGN , NTI. 009996 VALOR 17-nov-2017 INTERESES USD 393.685,58 COMISIONES USD 81.152,22 CTA. 5970 CUENTA UNICA DEL TESORO DOLARES AMERICANOS LIB. 00099021001</t>
  </si>
  <si>
    <t>PAGO A BID PRÉSTAMO 17-CD-BO VCTO. 17-11-2017 POR CUENTA DE TGN SEGÚN NOTA 10002 DE FECHA 15-11-2017, VALOR 17-11-2017 CAPITAL USD 16.625,51 INTERESES USD 374,07</t>
  </si>
  <si>
    <t>TRANSFERENCIA RECIBIDA DEL EXTERIOR SEGÚN MENSAJES SWIFT Nos. 16741-16732 (REM.EXT.) DE FECHA 20-11-2017 POR DESEMBOLSO DE CAF PRÉSTAMO CFA009787 PROGRAMA MIAGUA IV FASE 2 SOLICITUD DE DESEMBOLSO NRO. 1 LIBRETA N° 00086077003 MMAYA-USD PROGRAMA MIAGUA IV FASE CFA 9787</t>
  </si>
  <si>
    <t>TRANSFERENCIA RECIBIDA DEL EXTERIOR SEGÚN MENSAJES SWIFT Nos. 16740-16731 (REM.EXT.) DE FECHA 20-11-2017 POR DESEMBOLSO DE CAF PRÉSTAMO CFA008785 PROGRAMA MI RIEGO LIBRETA N° 00086047003 MMAYA-USD-MAS INVERSION PARA RIEGO-MI RIEGO</t>
  </si>
  <si>
    <t>AJUSTE COMPLEMENTARIO POR REVALORIZACION SALDOS DE ACTIVOS DE RESERVA Y OBLIGACIONES MONEDA EXTRANJERA (DOLARES) Saldo MO = -1187603577.32 ;Bs/Mo: 6.86000000000 ;Saldo Bs: -8146960540.41</t>
  </si>
  <si>
    <t>00099021001 DEP.DE CHEQ.AJENOS,RET.DE CAM.,CONCEPTO: DEVOLUCION ASISTENCIA TECNICA - FONDESIF,DEP.: FUNDACION SARTAWI , PROCEDENCIA: BANCO UNION S.A., CHEQUE: 187, FECHA DE EMISION:17/11/2017</t>
  </si>
  <si>
    <t>TRANSFERENCIA RECIBIDA DEL EXTERIOR SEGÚN MENSAJES SWIFT Nos. 16742-16733 (REM.EXT.) DE FECHA 20-11-2017 POR DESEMBOLSO DE CAF PRÉSTAMO CFA009787 PROGRAMA MIAGUA IV FASE 2 SOLICITUD DE DESEMBOLSO NRO. 1 LIBRETA N° 00287104319 FPS-USD-MIAGUA CAF IV FASE</t>
  </si>
  <si>
    <t>||RECUPERACION DEL PRESTAMO GCL NO. (2007) 13 (184). VCT. 20/11/2017 DEL EXIMBANK CHINA POR CAPITAL UDS 204.015,80, SEGÚN NOTAS MEFP/VTCP/DGCP/UODP-719/2017 Y MEFP/VTCP/DGCP/UODP-791/2017 DE FECHAS 25/09/2017 Y 19/10/2017 DEL MEFP LIBRETA N° 00099021001 TGN RECURSOS ORDINARIOS - DOLARES AMERICANOS</t>
  </si>
  <si>
    <t>PAGO A CAF PRÉSTAMO CFA005802 VCTO. 20-nov-2017 POR CUENTA DE TGN , NTI. 009992 VALOR 20-nov-2017 CAPITAL USD 2.903.008,94 INTERESES USD 926.434,97 COMISIONES USD 1.119,17 CTA. 5970 CUENTA UNICA DEL TESORO DOLARES AMERICANOS LIB. 00099021001</t>
  </si>
  <si>
    <t>PAGO PRÉSTAMO BID 803-SF-BO VCTO. 20-nov-2017 POR CUENTA DE TGN , NTI. 010000 VALOR 20-nov-2017 CAPITAL USD 83.325,60 INTERESES USD 16.665,12 CTA. 5970 CUENTA UNICA DEL TESORO DOLARES AMERICANOS LIB. 00099021001</t>
  </si>
  <si>
    <t>TRANSFERENCIA RECIBIDA DEL EXTERIOR SEGÚN MENSAJES SWIFT Nos. 16740-16731 (REM.EXT.) DE FECHA 20-11-2017 POR DESEMBOLSO DE CAF PRÉSTAMO CFA008785 PROGRAMA MI RIEGO LIBRETA N° 00086047003 MMAYA-USD-MAS INVERSION PARA RIEGO-MI RIEGO REF.: UTILES DE ESCRITORIO</t>
  </si>
  <si>
    <t>TRANSFERENCIA RECIBIDA DEL EXTERIOR SEGÚN MENSAJES SWIFT Nos. 16741-16732 (REM.EXT.) DE FECHA 20-11-2017 POR DESEMBOLSO DE CAF PRÉSTAMO CFA009787 PROGRAMA MIAGUA IV FASE 2 SOLICITUD DE DESEMBOLSO NRO. 1 LIBRETA N° 00086077003 MMAYA-USD PROGRAMA MIAGUA IV FASE CFA 9787 REF.: UTILES DE ESCRITORIO</t>
  </si>
  <si>
    <t>'TRANSFERENCIA'||RECIBIDA DEL EXTERIOR POR DESEMBOLSO DEL BID REF.: GRT-WS-11830-BO REQ.:0056 OPS0201754065A LIB.00086058001 MMAYA US PROGAGUA PERIURBANO ESPAÑA REF.: UTILES DE ESCRITORIO</t>
  </si>
  <si>
    <t>TRANSFERENCIA RECIBIDA DEL EXTERIOR SEGÚN MENSAJES SWIFT Nos. 16819-16810 (REM.EXT.) DE FECHA 21-11-2017 POR DESEMBOLSO DE BID PRÉSTAMO 2828/BL-BO REQ 0012 OPS0201755052A LIBRETA N° 00287104315 FPS-U$-INTERNADOS BID 2828/BL-BO</t>
  </si>
  <si>
    <t>TRANSFERENCIA RECIBIDA DEL EXTERIOR SEGÚN MENSAJES SWIFT Nos. 16818-16809 (REM.EXT.) DE FECHA 21-11-2017 POR DESEMBOLSO DE BID PRÉSTAMO 2828/BL-BO REQ 0012 OPS0201755052A LIBRETA N° 00287104315 FPS-U$-INTERNADOS BID 2828/BL-BO</t>
  </si>
  <si>
    <t>TRANSFERENCIA RECIBIDA DEL EXTERIOR SEGÚN MENSAJES SWIFT Nos. 16816-16807 (REM.EXT.) DE FECHA 21-11-2017 POR DESEMBOLSO DE CAF PRÉSTAMO CFA009272 DOBLE VIA SANTA CRUZ WARNES SOLICITUD DE DESEMBOLSO NRO.9 LIBRETA N° 00291014358 ABC-USD-CAF 9272 CONSTRUCCION DOBLE VIA SANTA CRUZ WARNES (LADO ESTE)</t>
  </si>
  <si>
    <t>TRANSFERENCIA RECIBIDA DEL EXTERIOR SEGÚN MENSAJES SWIFT Nos. 16817-16808 (REM.EXT.) DE FECHA 21-11-2017 POR DESEMBOLSO DE CAF PRÉSTAMO CFA009344 PROG.MAS INV.P/ RIEGO FASE IV SOLICITUD DE DESEMBOLSO NRO. 8 LIBRETA N° 00287104316 FPS-USD-MIAGUA CAF FASE IV</t>
  </si>
  <si>
    <t>AJUSTE COMPLEMENTARIO POR REVALORIZACION SALDOS DE ACTIVOS DE RESERVA Y OBLIGACIONES MONEDA EXTRANJERA (DOLARES) Saldo MO = -1191192615.10 ;Bs/Mo: 6.86000000000 ;Saldo Bs: -8171581339.60</t>
  </si>
  <si>
    <t>TRANSFERENCIA RECIBIDA DEL EXTERIOR SEGÚN MENSAJES SWIFT Nos. 16956 - 16944 (REM.EXT.) DE FECHA 22-11-2017 POR DESEMBOLSO DE BID PRÉSTAMO BID 4292/BL-BO REF: 4292-BL-BO- REQ 0001 OPS0201755836A LIBRETA N° 00099021001 (5970) TGN - RECURSOS ORDINARIOS-DOLARES AMERICANOS (5970)</t>
  </si>
  <si>
    <t>TRANSFERENCIA RECIBIDA DEL EXTERIOR SEGÚN MENSAJES SWIFT Nos. 16955 - 16943 (REM.EXT.) DE FECHA 22-11-2017 POR DESEMBOLSO DE BID PRÉSTAMO BID 4292/BL-BO 4292-BL-BO REQ 0001 OPS0201755836A LIBRETA N° 00099021001 (5970) TGN - RECURSOS ORDINARIOS-DOLARES AMERICANOS (5970)</t>
  </si>
  <si>
    <t>AJUSTE COMPLEMENTARIO POR REVALORIZACION SALDOS DE ACTIVOS DE RESERVA Y OBLIGACIONES MONEDA EXTRANJERA (DOLARES) Saldo MO = -1311887520.30 ;Bs/Mo: 6.86000000000 ;Saldo Bs: -8999548389.27</t>
  </si>
  <si>
    <t>||PAGO A LA CAF COMISION POR AVAL CFC003073 VCTO. 22-11-2017 POR CUENTA DEL TGN SEGÚN NOTA MEFP/VTCP/DGCP/UODP-888/2017 DE FECHA 22-11-2017 LIBRETA N°00099021001 CUENTA UNICA DEL TESORO EN DOLARES AMERICANOS  CTA 5970</t>
  </si>
  <si>
    <t>TRANSFERENCIA RECIBIDA DEL EXTERIOR SEGÚN MENSAJES SWIFT Nos. 16912-16903 (REM.EXT.) DE FECHA 22-11-2017 POR DESEMBOLSO DE BID PRÉSTAMO 3722/BL-BO REQ 0003 OPS0201755331A LIBRETA N° 00212014302 INRA -USD-BID PRESTAMO Nº 3722/BL-BO REF.: UTILES DE ESCRITORIO</t>
  </si>
  <si>
    <t>TRANSFERENCIA RECIBIDA DEL EXTERIOR SEGÚN MENSAJES SWIFT Nos. 16913-16904 (REM.EXT.) DE FECHA 22-11-2017 POR DESEMBOLSO DE BID PRÉSTAMO 3722/BL-BO REQ 0003 OPS0201755331A LIBRETA N° 00212014302 INRA -USD-BID PRESTAMO Nº 3722/BL-BO REF.: UTILES DE ESCRITORIO</t>
  </si>
  <si>
    <t>TRANSFERENCIA DE FONDOS AL EXTERIOR A SOLICITUD DE TESORO GENERAL DE LA NACION SEGUN SOLICITUD 3636 REF: PAGO AL ORGANISMO INTERNACIONAL DE ENERGIA ATOMICA (OIEA), POR CONCEPTO DE MEMBRESIA POR EUR26.932,00, SEGUN SOLICITUD VRE-DGRM-CS-250/2017. EQUIVALENTES 31.626,29 USD LIB. 00099021001 TGN-RECURSOS ORDINARIOS (3987) POR DIFERENCIAL CAMBIARIO</t>
  </si>
  <si>
    <t>PAGO A CAF PRÉSTAMO CFA003390 VCTO. 22-nov-2017 POR CUENTA DE TGN , NTI. 009977 VALOR 22-nov-2017 CAPITAL USD 924.737,48 INTERESES USD 204.300,20 CTA. 5970 CUENTA UNICA DEL TESORO DOLARES AMERICANOS LIB. 00099021001</t>
  </si>
  <si>
    <t>PAGO A CAF PRÉSTAMO CFA002962 VCTO. 22-nov-2017 POR CUENTA DE TGN , NTI. 009985 VALOR 22-nov-2017 CAPITAL USD 153.126,91 INTERESES USD 7.728,67 CTA. 5970 CUENTA UNICA DEL TESORO DOLARES AMERICANOS LIB. 00099021001</t>
  </si>
  <si>
    <t>PAGO A FONPLATA PRÉSTAMO BOL-18/2004 VCTO. 22-nov-2017 POR CUENTA DE TGN , NTI. 010169 VALOR 22-nov-2017 CAPITAL USD 2.320.847,47 INTERESES USD 287.690,01 CTA. 5970 CUENTA UNICA DEL TESORO DOLARES AMERICANOS LIB. 00099021001</t>
  </si>
  <si>
    <t>AJUSTE COMPLEMENTARIO POR REVALORIZACION SALDOS DE ACTIVOS DE RESERVA Y OBLIGACIONES MONEDA EXTRANJERA (DOLARES) Saldo MO = -1294312962.10 ;Bs/Mo: 6.86000000000 ;Saldo Bs: -8878986920.00</t>
  </si>
  <si>
    <t>NUMERO DE LIBRETACUT: 00253018007 OPERACIÓN E46 TRANSFERENCIA DEL SISTEMA FINANCIERO POR CUENTA DE TERCEROS A LA CUT EN DOLARES AMERICANOS PAGO DE UN ACUERDO DE EJECUCION</t>
  </si>
  <si>
    <t>TRANSFERENCIA RECIBIDA DEL EXTERIOR SEGÚN MENSAJES SWIFT Nos. 17024 - 17022 (REM.EXT.) DE FECHA 24-11-2017 POR DESEMBOLSO DE BID PRÉSTAMO 3822/BL-BO REF.: 3822 BL-BO-1 REQ 0001 OPS0201755256A LIBRETA N° 00070057001 MTEPS-PAE II-USD-BID PRESTAMO NO.3822/BL-BO</t>
  </si>
  <si>
    <t>||RECUPERACION DEL PRESTAMO GCL NO. (2007) 13 (184). VCT. 21/09/2017 DEL EXIMBANK CHINA POR CAPITAL USD 132.751,44 SEGUN NOTAS MEFP/VTCP/DGCP/UODP-719/2017 Y MEFP/VTCP/DGCP/UODP-791/2017 DE FECHAS 25/09/2017 Y 19/10/2017 DEL MEFP LIBRETA N° 00099021001 TGN RECURSOS ORDINARIOS - DOLARES AMERICANOS</t>
  </si>
  <si>
    <t>TRANSFERENCIA RECIBIDA DEL EXTERIOR SEGÚN MENSAJES SWIFT Nos. 17025 - 17023 (REM.EXT.) DE FECHA 24-11-2017 POR DESEMBOLSO DE BID PRÉSTAMO 3822/BL-BO REF.: 3822-BL-BO-1 REQ 0001 OPS0201755256A LIBRETA N° 00070057001 MTEPS-PAE II-USD-BID PRESTAMO NO.3822/BL-BO</t>
  </si>
  <si>
    <t>AJUSTE COMPLEMENTARIO POR REVALORIZACION SALDOS DE ACTIVOS DE RESERVA Y OBLIGACIONES MONEDA EXTRANJERA (DOLARES) Saldo MO = -1285889120.89 ;Bs/Mo: 6.86000000000 ;Saldo Bs: -8821199369.32</t>
  </si>
  <si>
    <t>PAGO A BID PRÉSTAMO 1057-SF-BO VCTO. 23-nov-2017 POR CUENTA DE TGN , NTI. 010199 VALOR 24-nov-2017 CAPITAL USD 312.091,23 INTERESES USD 144.741,92 CTA. 5970 CUENTA UNICA DEL TESORO DOLARES AMERICANOS LIB. 00099021001</t>
  </si>
  <si>
    <t>PAGO PRÉSTAMO BID 579-SF-BO VCTO. 24-nov-2017 POR CUENTA DE TGN , NTI. 010020 VALOR 24-nov-2017 CAPITAL USD 16.576,10 INTERESES USD 663,04 CTA. 5970 CUENTA UNICA DEL TESORO DOLARES AMERICANOS LIB. 00099021001</t>
  </si>
  <si>
    <t>PAGO A BID PRÉSTAMO 1056-SF-BO VCTO. 23-nov-2017 POR CUENTA DE TGN , NTI. 010019 VALOR 24-nov-2017 CAPITAL USD 13.761,77 INTERESES USD 6.382,44 CTA. 5970 CUENTA UNICA DEL TESORO DOLARES AMERICANOS LIB. 00099021001</t>
  </si>
  <si>
    <t>PAGO PRÉSTAMO BID 569-SF-BO VCTO. 24-nov-2017 POR CUENTA DE TGN , NTI. 009975 VALOR 24-nov-2017 CAPITAL USD 9.884,75 INTERESES USD 395,39 CTA. 5970 CUENTA UNICA DEL TESORO DOLARES AMERICANOS LIB. 00099021001</t>
  </si>
  <si>
    <t>PAGO A BID PRÉSTAMO 1743-SF-BO VCTO. 23-nov-2017 POR CUENTA DE TGN , NTI. 009973 VALOR 24-nov-2017 CAPITAL USD 250.000,00 INTERESES USD 148.712,33 CTA. 5970 CUENTA UNICA DEL TESORO DOLARES AMERICANOS LIB. 00099021001</t>
  </si>
  <si>
    <t>PAGO PRÉSTAMO BID 571-2-SF-BO VCTO. 24-nov-2017 POR CUENTA DE TGN , NTI. 010007 VALOR 24-nov-2017 CAPITAL USD 118.333,33 INTERESES USD 4.733,33 CTA. 5970 CUENTA UNICA DEL TESORO DOLARES AMERICANOS LIB. 00099021001</t>
  </si>
  <si>
    <t>TRANSFERENCIA RECIBIDA DEL EXTERIOR SEGÚN MENSAJES SWIFT Nos. 17024 - 17022 (REM.EXT.) DE FECHA 24-11-2017 POR DESEMBOLSO DE BID PRÉSTAMO 3822/BL-BO REF.: 3822 BL-BO-1 REQ 0001 OPS0201755256A LIBRETA N° 00070057001 MTEPS-PAE II-USD-BID PRESTAMO NO.3822/BL-BO REF.: UTILES DE ESCRITORIO</t>
  </si>
  <si>
    <t>TRANSFERENCIA RECIBIDA DEL EXTERIOR SEGÚN MENSAJES SWIFT Nos. 17025 - 17023 (REM.EXT.) DE FECHA 24-11-2017 POR DESEMBOLSO DE BID PRÉSTAMO 3822/BL-BO REF.: 3822-BL-BO-1 REQ 0001 OPS0201755256A LIBRETA N° 00070057001 MTEPS-PAE II-USD-BID PRESTAMO NO.3822/BL-BO REF.: UTILES DE ESCRITORIO</t>
  </si>
  <si>
    <t>PAGO A FONPLATA PRÉSTAMO BOL 22/2014 VCTO. 24-nov-2017 POR CUENTA DE TGN , NTI. 010040 VALOR 24-nov-2017 INTERESES USD 171.246,43 COMISIONES USD 27.748,04 CTA. 5970 CUENTA UNICA DEL TESORO DOLARES AMERICANOS LIB. 00099021001</t>
  </si>
  <si>
    <t>'TRANSFERENCIA'||RECIBIDA DEL EXTERIOR POR DESEMBOLSO DEL BIRF REF.:AC390556 TF 18119 001 4 LIB.00861008002 MMAYA - UCP PPCR F-2 $U$ SEGUN SWIFT N°17119 DE LA FECHA</t>
  </si>
  <si>
    <t>TRANSFERENCIA RECIBIDA DEL EXTERIOR SEGÚN MENSAJES SWIFT Nos. 17171-17163 (REM.EXT.) DE FECHA 27-11-2017 POR DESEMBOLSO DE CAF PRÉSTAMO CFA008340 CONST. DOBLE VIA MONTERO-CRISTAL SOLICITUD DE DESEMBOLSO NRO. 17 LIBRETA N° 00291014342 ABC-US-CAF 8340 PROY MONTERO TR II PTE YAPACANI PTE ICHILO</t>
  </si>
  <si>
    <t>TRANSFERENCIA RECIBIDA DEL EXTERIOR SEGÚN MENSAJES SWIFT Nos. 17124-17118 (REM.EXT.) DE FECHA 27-11-2017 POR DESEMBOLSO DE IDA PRÉSTAMO TF-16083 AC390559 TF16083 001 6 LIBRETA N° 00861007001 MMAYA-UCP PPCR TF 16083 USD</t>
  </si>
  <si>
    <t>TRANSFERENCIA RECIBIDA DEL EXTERIOR SEGÚN MENSAJES SWIFT Nos. 17120-17114 (REM.EXT.) DE FECHA 27-11-2017 POR DESEMBOLSO DE BID PRÉSTAMO 3699/BL-BO REQ.0005 OPS0201755851A LIBRETA N° 00287104317 FPS-US-BID 3699/BL-BO PROG.NAL. DE RIEGO-PRONAREC III</t>
  </si>
  <si>
    <t>TRANSFERENCIA RECIBIDA DEL EXTERIOR SEGÚN MENSAJES SWIFT Nos. 17123 - 17117 (REM.EXT.) DE FECHA 27-11-2017 POR DESEMBOLSO DE BID PRÉSTAMO 3060/BL-BO REF.: 3060-BL-BO-2 REQ0034 OPS0201755482A LIBRETA N° 00287104312 FPS-U$-PRONAREC II - MIRIEGO</t>
  </si>
  <si>
    <t>TRANSFERENCIA RECIBIDA DEL EXTERIOR SEGÚN MENSAJES SWIFT Nos. 17122 - 17116 (REM.EXT.) DE FECHA 27-11-2017 POR DESEMBOLSO DE BID PRÉSTAMO 3060/BL-BO REF.: 3060-BL-BO-2 REQ0034 OPS0201755482A LIBRETA N° 00287104312 FPS-U$-PRONAREC II - MIRIEGO</t>
  </si>
  <si>
    <t>TRANSFERENCIA RECIBIDA DEL EXTERIOR SEGÚN MENSAJES SWIFT Nos. 17121-17115 (REM.EXT.) DE FECHA 27-11-2017 POR DESEMBOLSO DE BID PRÉSTAMO 3699/BL-BO REQ 0005 OPS0201755851A LIBRETA N° 00287104317 FPS-US-BID 3699/BL-BO PROG.NAL. DE RIEGO-PRONAREC III</t>
  </si>
  <si>
    <t>PAGO A BID PRÉSTAMO 2971/BL-BO VCTO. 26-nov-2017 POR CUENTA DE TGN , NTI. 009965 VALOR 27-nov-2017 INTERESES USD 2.023.713,67 CTA. 5970 CUENTA UNICA DEL TESORO DOLARES AMERICANOS LIB. 00099021001</t>
  </si>
  <si>
    <t>'TRANSFERENCIA'||RECIBIDA DEL EXTERIOR POR DESEMBOLSO DEL BIRF REF.:AC390556 TF 18119 001 4 LIB.00861008002 MMAYA - UCP PPCR F-2 $U$ REF.: UTILES DE ESCRITORIO</t>
  </si>
  <si>
    <t>PAGO A BID PRÉSTAMO 2951/BL-BO VCTO. 25-nov-2017 POR CUENTA DE TGN , NTI. 009962 VALOR 27-nov-2017 INTERESES USD 140.902,81 COMISIONES USD 116.869,35 CTA. 5970 CUENTA UNICA DEL TESORO DOLARES AMERICANOS LIB. 00099021001</t>
  </si>
  <si>
    <t>PAGO A BID PRÉSTAMO 2951/BL-BO VCTO. 25-nov-2017 POR CUENTA DE TGN , NTI. 009964 VALOR 27-nov-2017 INTERESES USD 3.917,36 CTA. 5970 CUENTA UNICA DEL TESORO DOLARES AMERICANOS LIB. 00099021001</t>
  </si>
  <si>
    <t>PAGO A BID PRÉSTAMO 1099-SF-BO VCTO. 25-nov-2017 POR CUENTA DE TGN , NTI. 010021 VALOR 27-nov-2017 CAPITAL USD 322.323,01 INTERESES USD 162.486,12 CTA. 5970 CUENTA UNICA DEL TESORO DOLARES AMERICANOS LIB. 00099021001</t>
  </si>
  <si>
    <t>PAGO A BID PRÉSTAMO 1101-SF-BO VCTO. 25-nov-2017 POR CUENTA DE TGN , NTI. 010205 VALOR 27-nov-2017 CAPITAL USD 1.227.710,40 INTERESES USD 618.900,57 CTA. 5970 CUENTA UNICA DEL TESORO DOLARES AMERICANOS LIB. 00099021001</t>
  </si>
  <si>
    <t>PAGO A BID PRÉSTAMO 2199/BL-BO VCTO. 27-nov-2017 POR CUENTA DE TGN , NTI. 010046 VALOR 27-nov-2017 CAPITAL USD 291.666,66 INTERESES USD 248.231,13 CTA. 5970 CUENTA UNICA DEL TESORO DOLARES AMERICANOS LIB. 00099021001</t>
  </si>
  <si>
    <t>PAGO A BID PRÉSTAMO 2199/BL-BO VCTO. 27-nov-2017 POR CUENTA DE TGN , NTI. 010023 VALOR 27-nov-2017 INTERESES USD 7.561,64 CTA. 5970 CUENTA UNICA DEL TESORO DOLARES AMERICANOS LIB. 00099021001</t>
  </si>
  <si>
    <t>PAGO A BID PRÉSTAMO 2216/BL-BO VCTO. 27-nov-2017 POR CUENTA DE TGN , NTI. 010047 VALOR 27-nov-2017 CAPITAL USD 72.090,10 INTERESES USD 53.101,51 CTA. 5970 CUENTA UNICA DEL TESORO DOLARES AMERICANOS LIB. 00099021001</t>
  </si>
  <si>
    <t>PAGO A BID PRÉSTAMO 2216/BL-BO VCTO. 27-nov-2017 POR CUENTA DE TGN , NTI. 010029 VALOR 27-nov-2017 INTERESES USD 1.868,98 CTA. 5970 CUENTA UNICA DEL TESORO DOLARES AMERICANOS LIB. 00099021001</t>
  </si>
  <si>
    <t>PAGO A BID PRÉSTAMO 2880/BL-BO VCTO. 25-nov-2017 POR CUENTA DE TGN , NTI. 010056 VALOR 27-nov-2017 INTERESES USD 86.442,72 COMISIONES USD 2.056,16 CTA. 5970 CUENTA UNICA DEL TESORO DOLARES AMERICANOS LIB. 00099021001</t>
  </si>
  <si>
    <t>PAGO A BID PRÉSTAMO 2880/BL-BO VCTO. 25-nov-2017 POR CUENTA DE TGN , NTI. 010048 VALOR 27-nov-2017 INTERESES USD 1.426,71 CTA. 5970 CUENTA UNICA DEL TESORO DOLARES AMERICANOS LIB. 00099021001</t>
  </si>
  <si>
    <t>TRANSFERENCIA RECIBIDA DEL EXTERIOR SEGÚN MENSAJES SWIFT Nos. 17124-17118 (REM.EXT.) DE FECHA 27-11-2017 POR DESEMBOLSO DE IDA PRÉSTAMO TF-16083 AC390559 TF16083 001 6 LIBRETA N° 00861007001 MMAYA-UCP PPCR TF 16083 USD REF.: UTILES DE ESCRITORIO</t>
  </si>
  <si>
    <t>PAGO A BID PRÉSTAMO 2223/BL-BO VCTO. 27-nov-2017 POR CUENTA DE TGN , NTI. 010210 VALOR 27-nov-2017 CAPITAL USD 290.738,24 INTERESES USD 258.879,78 CTA. 5970 CUENTA UNICA DEL TESORO DOLARES AMERICANOS LIB. 00099021001</t>
  </si>
  <si>
    <t>PAGO A BID PRÉSTAMO 2223/BL-BO VCTO. 27-nov-2017 POR CUENTA DE TGN , NTI. 010214 VALOR 27-nov-2017 INTERESES USD 7.537,72 CTA. 5970 CUENTA UNICA DEL TESORO DOLARES AMERICANOS LIB. 00099021001</t>
  </si>
  <si>
    <t>PAGO A BID PRÉSTAMO 2233/BL-BO VCTO. 27-nov-2017 POR CUENTA DE TGN , NTI. 010005 VALOR 27-nov-2017 CAPITAL USD 364.583,32 INTERESES USD 336.430,77 CTA. 5970 CUENTA UNICA DEL TESORO DOLARES AMERICANOS LIB. 00099021001</t>
  </si>
  <si>
    <t>PAGO A BID PRÉSTAMO 2233/BL-BO VCTO. 27-nov-2017 POR CUENTA DE TGN , NTI. 010006 VALOR 27-nov-2017 INTERESES USD 9.452,05 CTA. 5970 CUENTA UNICA DEL TESORO DOLARES AMERICANOS LIB. 00099021001</t>
  </si>
  <si>
    <t>PAGO A BID PRÉSTAMO 2880/BL-BO VCTO. 25-nov-2017 POR CUENTA DE TGN , NTI. 010053 VALOR 27-nov-2017 COMISIONES USD 9.309,61 CTA. 5970 CUENTA UNICA DEL TESORO DOLARES AMERICANOS LIB. 00099021001</t>
  </si>
  <si>
    <t>PAGO A BID PRÉSTAMO 2971/BL-BO VCTO. 26-nov-2017 POR CUENTA DE TGN , NTI. 009966 VALOR 27-nov-2017 INTERESES USD 26.717,81 CTA. 5970 CUENTA UNICA DEL TESORO DOLARES AMERICANOS LIB. 00099021001</t>
  </si>
  <si>
    <t>TRANSFERENCIA RECIBIDA DEL EXTERIOR SEGÚN MENSAJES SWIFT Nos. 17217-17211 (REM.EXT.) DE FECHA 28-11-2017 POR DESEMBOLSO DE CAF PRÉSTAMO CFA008296 PROG.MULTISEC.PREINV-PROMULPRE SOLICITUD DE DESEMBOLSO NRO. 5 LIBRETA N° 00066044301 MPD - PROGRAMA MULTISECTORIAL DE PREINVERSIÓN - PROMULPRE</t>
  </si>
  <si>
    <t>TRANSFERENCIA RECIBIDA DEL EXTERIOR SEGÚN MENSAJES SWIFT Nos. 17217-17211 (REM.EXT.) DE FECHA 28-11-2017 POR DESEMBOLSO DE CAF PRÉSTAMO CFA008296 PROG.MULTISEC.PREINV-PROMULPRE SOLICITUD DE DESEMBOLSO NRO. 5 LIBRETA N° 00066044301 MPD - PROGRAMA MULTISECTORIAL DE PREINVERSIÓN - PROMULPRE REF.: UTILES DE ESCRITORIO</t>
  </si>
  <si>
    <t>PAGO A CAF PRÉSTAMO CFA007649 VCTO. 28-nov-2017 POR CUENTA DE TGN , NTI. 010011 VALOR 28-nov-2017 CAPITAL USD 99.522,46 INTERESES USD 36.073,97 CTA. 5970 CUENTA UNICA DEL TESORO DOLARES AMERICANOS LIB. 00099021001</t>
  </si>
  <si>
    <t>PAGO A CAF PRÉSTAMO CFA007657 VCTO. 28-nov-2017 POR CUENTA DE TGN , NTI. 010012 VALOR 28-nov-2017 CAPITAL USD 3.218.926,51 INTERESES USD 933.121,93 CTA. 5970 CUENTA UNICA DEL TESORO DOLARES AMERICANOS LIB. 00099021001</t>
  </si>
  <si>
    <t>TRANSFERENCIA RECIBIDA DEL EXTERIOR SEGÚN MENSAJES SWIFT Nos. 17293-17288 (REM.EXT.) DE FECHA 29-11-2017 POR DESEMBOLSO DE IDA PRÉSTAMO 5454-BO AC395316 001 7 LIBRETA N° 00085027001 ME-USD-PROY. IDTR II - TGN-PEVD-CONVENIO 5454-BO</t>
  </si>
  <si>
    <t>TRANSFERENCIA RECIBIDA DEL EXTERIOR SEGÚN MENSAJES SWIFT Nos. 17292-17287 (REM.EXT.) DE FECHA 29-11-2017 POR DESEMBOLSO DE IDA PRÉSTAMO 5454-BO AC395314 LIBRETA N° 00085024301 MEN USD PROY IDTR II GOB CHUQ CONVENIO 5454 BO</t>
  </si>
  <si>
    <t>||DEVOLUCION IMPORTE SG/ NOTA DGAA-DIR.FINN.SECC.TSRA.NO.417/17 Y EN COMPLEMENTO AL COMPROBANTE S-0905610 DE LA FECHA REF.: TRANSF. DE FONDOS A/F THALES AIR SYSTEMS SAS EQUIV. EUR 12.600.369,54 (MENOS COMISIIONES POR TRANSF.) LIB.00099021001 TGN-RECURSOS ORDINARIIOS</t>
  </si>
  <si>
    <t>'TRANSFERENCIA'||RECIBIDA DEL EXTERIOR POR DESEMBOLSO DEL BID REF.:GRT-NV-14258-BO REQ.: 0009 OPS0201755767A LIB.00085028001 ME-USD-PROG.DE ELECT.RURAL ENER.RENOV.GRT/NV-14258-BO(REM.EXT.) SWIFT 17321 DE HOY</t>
  </si>
  <si>
    <t>AJUSTE COMPLEMENTARIO POR REVALORIZACION SALDOS DE ACTIVOS DE RESERVA Y OBLIGACIONES MONEDA EXTRANJERA (DOLARES) Saldo MO = -1276003461.52 ;Bs/Mo: 6.86000000000 ;Saldo Bs: -8753383746.04</t>
  </si>
  <si>
    <t>TRANSFERENCIA RECIBIDA DEL EXTERIOR SEGÚN MENSAJES SWIFT Nos. 17292-17287 (REM.EXT.) DE FECHA 29-11-2017 POR DESEMBOLSO DE IDA PRÉSTAMO 5454-BO AC395314 LIBRETA N° 00085024301 MEN USD PROY IDTR II GOB CHUQ CONVENIO 5454 BO REF.: UTILES DE ESCRITORIO</t>
  </si>
  <si>
    <t>TRANSFERENCIA RECIBIDA DEL EXTERIOR SEGÚN MENSAJES SWIFT Nos. 17293-17288 (REM.EXT.) DE FECHA 29-11-2017 POR DESEMBOLSO DE IDA PRÉSTAMO 5454-BO AC395316 001 7 LIBRETA N° 00085027001 ME-USD-PROY. IDTR II - TGN-PEVD-CONVENIO 5454-BO REF.: UTILES DE ESCRITORIO</t>
  </si>
  <si>
    <t>'TRANSFERENCIA'||RECIBIDA DEL EXTERIOR POR DESEMBOLSO DEL BID REF.:GRT-NV-14258-BO REQ.: 0009 OPS0201755767A LIB.00085028001 ME-USD-PROG. DE ELECT. RURAL ENER. RENOV. GRT/NV-14258-BO REF.: UTILES DE ESCRITORIO</t>
  </si>
  <si>
    <t>00047011101 DEPOSITO DE EFECTIVO, DEPOSITANTE: WILLIAM ROMEO OSORIO VARGAS, CONCEPTO: PAGO 1RA CUOTA DEUDA PENDIENTE CON EL MDR Y T, CUENTA DE DEPOSITO: CUENTA UNICA DEL TESORO EN DOLARES AMERICANOS</t>
  </si>
  <si>
    <t>TRANSFERENCIA RECIBIDA DEL EXTERIOR SEGÚN MENSAJES SWIFT Nos. 17418-17402 (REM.EXT.) DE FECHA 30-11-2017 POR DESEMBOLSO DE BID PRÉSTAMO 3091/BL-BO REQ 0005 OPS0201757258A LIBRETA N° 00086057003 MMAYA-$US. PRGO.AGUA Y ALCANT.PERIURBANO FASE II</t>
  </si>
  <si>
    <t>TRANSFERENCIA RECIBIDA DEL EXTERIOR SEGÚN MENSAJES SWIFT Nos. 17417-17401 (REM.EXT.) DE FECHA 30-11-2017 POR DESEMBOLSO DE BID PRÉSTAMO 3091/BL-BO REQ 0005 OPS0201757258A LIBRETA N° 00086057003 MMAYA-$US. PRGO.AGUA Y ALCANT.PERIURBANO FASE II</t>
  </si>
  <si>
    <t>||REVERSION DE FONDOS DE LA SOLICITUD 008666-3740 POR ERROR EN EL REGISTRO DEL NIT. LIBRETA 00046057006 PAR MIN. SALUD-IMPLEMENTACION PMASSEA BID 3151 USD</t>
  </si>
  <si>
    <t>'TRANSFERENCIA'||DE FONDOS DEL EXTERIOR POR DESEMBOLSO DEL BID REF.:ATN-OC-15424-BO REQ. 003 OPS0201756713A LIB.00066048001 MPD-USD-BID APOYO AL SIST.NAL. INVERSION PUBLICA-ATN 15424(REM.EXT)SWIFT 17347 HOY</t>
  </si>
  <si>
    <t>TRANSFERENCIA RECIBIDA DEL EXTERIOR SEGÚN MENSAJES SWIFT Nos. 17418-17402 (REM.EXT.) DE FECHA 30-11-2017 POR DESEMBOLSO DE BID PRÉSTAMO 3091/BL-BO REQ 0005 OPS0201757258A LIBRETA N° 00086057003 MMAYA-$US. PRGO.AGUA Y ALCANT.PERIURBANO FASE II REF.: UTILES DE ESCRITORIO</t>
  </si>
  <si>
    <t>'TRANSFERENCIA'||DE FONDOS DEL EXTERIOR POR DESEMBOLSO DEL BID REF.:ATN-OC-15424-BO REQ. 003 OPS0201756713A LIB.00066048001 MPD-USD-BID APOYO AL SIST.NAL. INVERSION PUBLICA-ATN 15424 REF.:UTILES DE ESCRITORIO</t>
  </si>
  <si>
    <t>PAGO A CAF PRÉSTAMO CFA009646 VCTO. 30-nov-2017 POR CUENTA DE TGN , NTI. 010218 VALOR 30-nov-2017 INTERESES USD 739.495,27 COMISIONES USD 43.215,28 CTA. 5970 CUENTA UNICA DEL TESORO DOLARES AMERICANOS LIB. 00099021001</t>
  </si>
  <si>
    <t>PAGO A BANCO EUROPEO DE INV PRÉSTAMO FIN 82800 VCTO. 30-nov-2017 POR CUENTA DE TGN , NTI. 010108 VALOR 30-nov-2017 INTERESES USD 120.709,84 CTA. 5970 CUENTA UNICA DEL TESORO DOLARES AMERICANOS LIB. 00099021001</t>
  </si>
  <si>
    <t>TRANSFERENCIA RECIBIDA DEL EXTERIOR SEGÚN MENSAJES SWIFT Nos. 17417-17401 (REM.EXT.) DE FECHA 30-11-2017 POR DESEMBOLSO DE BID PRÉSTAMO 3091/BL-BO REQ 0005 OPS0201757258A LIBRETA N° 00086057003 MMAYA-$US. PRGO.AGUA Y ALCANT.PERIURBANO FASE II REF.: UTILES DE ESCRITORIO</t>
  </si>
  <si>
    <t>05</t>
  </si>
  <si>
    <t>27</t>
  </si>
  <si>
    <t>6563</t>
  </si>
  <si>
    <t>00129058001</t>
  </si>
  <si>
    <t>6565</t>
  </si>
  <si>
    <t>6566</t>
  </si>
  <si>
    <t>6571</t>
  </si>
  <si>
    <t>6572</t>
  </si>
  <si>
    <t>6867</t>
  </si>
  <si>
    <t>00085027002</t>
  </si>
  <si>
    <t>6868</t>
  </si>
  <si>
    <t>00099017002</t>
  </si>
  <si>
    <t>7204</t>
  </si>
  <si>
    <t>7205</t>
  </si>
  <si>
    <t>7385</t>
  </si>
  <si>
    <t>00099018030</t>
  </si>
  <si>
    <t>00047277002</t>
  </si>
  <si>
    <t>00041011101</t>
  </si>
  <si>
    <t>00046088006</t>
  </si>
  <si>
    <t>00066028001</t>
  </si>
  <si>
    <t>De: 00290014101 A:00099021001 DEVOLUCION DE RECURSOS A SOLICITUD DE IMPUESTOS NACIONALES S/G SIN/GAF/DRF/NOT/00124/2017 POR ERROR DE APROPIACIÓN DE LIBRETA DE RECURSOS ORDINARIOS Bs3.753,59.</t>
  </si>
  <si>
    <t>De: 00213014401 A:00086018007 TRANSFERENCIA DE RECURSOS A SOLICITUD DEL SERVICIO NACIONAL DE METEOROLOGIA E HIDROLOGIA S/G CITE SNMH/ADM/0199/17 POR CIERRE DE PROYECTO "IMPLEMENTACION DE UN OBSERVATORIO DE RECURSOS HIDRICOS EN LA CUENTA RI</t>
  </si>
  <si>
    <t>De: 00290044101 A:00099021001 TRANSFERENCIA DE RECURSOS A SOLICITUD DE IMPUESTOS NACIONALES S/G NOTA SIN/GAF/DRF/NOT/00250/2017 POR ERROR DE APROPIACIÓN DE LIBRETA POR PARTE DE LA GERENCIA DISTRITAL DE SANTA CRUZ C-31 57 Y 66 GESTIÓN 2016.</t>
  </si>
  <si>
    <t>De: 00290104101 A:00099021001 TRANSFERENCIA DE RECURSOS A SOLICITUD DE IMPUESTOS NACIONALES S/G NOTA SIN/GAF/DRF/NOT/00250/2017 POR ERROR DE APROPIACIÓN DE LIBRETA POR PARTE DE LA GERENCIA DISTRITAL DE ORURO C-31 241 GESTIÓN 2016.</t>
  </si>
  <si>
    <t>De: 00129058001 A:00099018040 TRANSFERENCIA A SOLICITUD DE LA ESCUELA DE GESTIÓN PUBLICA PLURINACIONAL S/G CITE UAF 366/2017 IIS/nlb EGPP DEVOLUCIÓN DE SALDOS NO EJECUTADOS CORRESPONDIENTES AL CONVENIO CIF/UAP/FRA/1275/2016 PROGRAMA DE FOR</t>
  </si>
  <si>
    <t>De: 00582012003 A:00132012005 TRANSFERENCIA DE RECURSOS A SOLICITUD DEL SEDEM S/G NOTA SEDEM/GAF/UF/2017-0239 D.S 590 DE 04/08/2010.</t>
  </si>
  <si>
    <t>De: 00574012004 A:00132012005 TRANSFERENCIA DE RECURSOS A SOLICITUD DEL SEDEM S/G NOTA SEDEM/GAF/UF/2017-0239 D.S 590 DE 04/08/2010.</t>
  </si>
  <si>
    <t>De: 00099014102 A:00342012001 TRANSFERENCIA DE RECURSOS A SOLICITUD DE LA AGENCIA ESTATAL DE VIVIENDA S/G CITE AEV/UFF_CRT/Nº0103/2016 Y PROCEDIMIENTO MEFP/VPCF/DGCF/UCCF Nº098/2017 POR DEVOLUCIÓN DE RECUPERACIONES DE RECLAMOS DE ACREEDORE</t>
  </si>
  <si>
    <t>De: 00099014102 A:00292012001 TRANSFERENCIA DE RECURSOS A SOLICITUD DE VIAS BOLIVIA S/G NOTA VB/DAF/UARH/2016-0537 Y PROCEDIMIENTO MEFP/VPCF/DGCF/UCCF Nº091/2017 POR DEVOLUCION DE RECUPERACIONES DE RECLAMOS DE ACREEDORES A FAVOR DE VIAS BO</t>
  </si>
  <si>
    <t>De: 00099014102 A:00222012001 TRANSFERENCIA DE RECURSOS A SOLICITUD DEL INSTITUTO NACIONAL DE INNOVACION AGROPECUARIA Y FORESTAL S/G CITE MDRyT/INIAF/DAF/Nº363-2016 Y PROCEDIMIENTO MEFP/VPCF/DGCF/UCCF Nº093/2017 POR DEVOLUCION DE RECUPERAC</t>
  </si>
  <si>
    <t>De: 00099014102 A:00222012001 TRANSFERENCIA DE RECURSOS A SOLICITUD DEL INSTITUTO NACIONAL DE INNOVACIÓN AGROPECUARIA Y FORESTAL S/G NOTA MDRyT/INIAF/DAF/Nº366-2016 Y PROCEDIMIENTO MEFP/VPCF/DGCF/UCCF Nº096/2017 POR DEVOLUCION DE RECUPERAC</t>
  </si>
  <si>
    <t>De: 00099021001 A:00287100001 TRANSFERENCIA DE RECURSOS A SOLICITUD DEL FONDO NACIONAL DE INVERSION PRODUCTIVA Y SOCIAL S/G NOTA FPS/GF/JGCB/160/2016 Y NOTA PROCEDIMIENTO MEFP/VPCF/DGCF/UCCF Nº103/2017 DEVOLUCION DE RECURSOS POR DUPLICIDAD</t>
  </si>
  <si>
    <t xml:space="preserve">De: 00099014102 A:00222012001 TRANSFERENCIA DE RECURSOS A SOLICITUD DEL INSTITUTO NACIONAL DE INNOVACION AGROPECURIA Y FORESTAL S/G NOTA MDRyT/INIAF/DAF/Nº364/2016 Y PROCEDIMIENTO MEFP/VPCF/DGCF/UCCF Nº076/2017 DEVOLUCION RECUPERACIONES DE </t>
  </si>
  <si>
    <t>De: 00099018025 A:00016018010 TRANSFERENCIA DE RECURSOS A SOLICITUD DEL MINISTERIO DE PLANIFICACIÓN DEL DESARROLLO S/G NOTA MPD/VIPFE/DGGFE/UAP-003260/2017; DESEMBOLSO UAP/032/2017 – CIF UAP/ESP/1274/2015 “CONSTRUCCIÓN Y EQUIPAMIENTO DEL I</t>
  </si>
  <si>
    <t>De: 00099018025 A:00016018010 TRANSFERENCIA DE RECURSOS A SOLICITUD DEL MINISTERIO DE PLANIFICACIÓN DEL DESARROLLO S/G NOTA MPD/VIPFE/DGGFE/UAP-003261/2017; DESEMBOLSO UAP/033/2017 – CIF UAP/ESP/1274/2015 “CONSTRUCCIÓN Y EQUIPAMENTO DEL IN</t>
  </si>
  <si>
    <t>De: 00085027002 A:00099021001 TRANSFERENCIA A SOLICITUD DE LA DIRECCION GENERAL DE CRÉDITO PÚBLICO SEGUN NOTA MEFP/VTCP/DGCP/UODP-676/2017 COSTO POR AMPLIACIÓN DE PLAZO DE DESEMBOLSO DE CRÉDITOS EXTERNOS -PRÉSTAMO BID 2460/BL-BO; EN CUMPLI</t>
  </si>
  <si>
    <t>De: 00099017002 A:00047277002 TRANSFERENCIA DE RECURSOS A SOLICITUD DEL MINISTERIO DE PLANIFICACIÓN DEL DESARROLLO S/G NOTA MPD/VIPFE/DGGFE/UAP-003343/2017; DESEMBOLSO UAP/034/2017 – CIF UAP/CCC-97/1263/2014 “CONCLUSION DE LA IMPLEMENTACIO</t>
  </si>
  <si>
    <t>De: 00099021001 A:00041011101 Transferencia según procedimiento MEFP/VPCF/DGCF/UCCF N°1149/2017 y nota MEFP/VTCP/DGPOT/UAIS/ N°6245/2017; Devolución de Subsidios por Incapacidad Temporal 2016; a solicitud del Ministerio de Desarrollo Produ</t>
  </si>
  <si>
    <t>De: 00099018040 A:00046088006 TRANSFERENCIA DE RECURSOS A SOLICITUD DEL MINISTERIO DE PLANIFICACIÓN DEL DESARROLLO S/G NOTA MPD/VIPFE/DGGFE/UAP-003399/2017; DESEMBOLSO UAP/035/2017 FORTALECIMIENTO DE LA RED DE LABORATORIOS PARA EL DIAGNOST</t>
  </si>
  <si>
    <t>De: 00099018030 A:00066028001 TRANSFERENCIA DE RECURSOS A SOLICITUD DEL MINISTERIO DE PLANIFICACIÓN DEL DESARROLLO S/G NOTA MPD/VIPFE/DGGFE/UAP-003534/2017; DESEMBOLSO UAP/036/2017 “FORTALECIMIENTO VIPFE -RECURSOS DE CONTRAVALOR - MEMORÁND</t>
  </si>
  <si>
    <t>Dirección General de Administración y Finanzas Territoriales</t>
  </si>
  <si>
    <t>Autoridad de Fiscalización de Empresas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</si>
</sst>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 _€_-;\-* #,##0.00\ _€_-;_-* &quot;-&quot;??\ _€_-;_-@_-"/>
    <numFmt numFmtId="165" formatCode="_-* #,##0.00_-;\-* #,##0.00_-;_-* &quot;-&quot;??_-;_-@_-"/>
    <numFmt numFmtId="166" formatCode="#,##0.00\ ;[Red]\(#,##0.00\);\ \-\ \ \ \ \ "/>
    <numFmt numFmtId="167" formatCode="#,##0.00;[Red]\(#,##0.00\);\ \-\ \ \ \ "/>
    <numFmt numFmtId="168"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41">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7" fontId="4" fillId="0" borderId="13" xfId="81" applyNumberFormat="1" applyFont="1" applyBorder="1" applyAlignment="1" applyProtection="1">
      <alignment vertical="center"/>
    </xf>
    <xf numFmtId="167" fontId="4" fillId="0" borderId="13" xfId="81" applyNumberFormat="1" applyFont="1" applyBorder="1" applyProtection="1"/>
    <xf numFmtId="0" fontId="0" fillId="0" borderId="13" xfId="81" applyFont="1" applyBorder="1" applyAlignment="1" applyProtection="1">
      <alignment horizontal="center" vertical="center" wrapText="1"/>
    </xf>
    <xf numFmtId="167" fontId="4" fillId="0" borderId="21" xfId="81" applyNumberFormat="1" applyFont="1" applyBorder="1" applyAlignment="1" applyProtection="1">
      <alignment vertical="center"/>
    </xf>
    <xf numFmtId="167"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7"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7" fontId="4" fillId="36" borderId="13" xfId="81" applyNumberFormat="1" applyFont="1" applyFill="1" applyBorder="1" applyAlignment="1" applyProtection="1">
      <alignment vertical="center"/>
    </xf>
    <xf numFmtId="167"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13" xfId="435" applyFont="1" applyBorder="1" applyProtection="1"/>
    <xf numFmtId="43" fontId="4" fillId="0" borderId="21" xfId="435" applyFont="1" applyBorder="1" applyAlignment="1" applyProtection="1">
      <alignment vertical="center"/>
    </xf>
    <xf numFmtId="43" fontId="4" fillId="0" borderId="0" xfId="435" applyFont="1" applyBorder="1" applyProtection="1"/>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8" fontId="68" fillId="0" borderId="0" xfId="0" applyNumberFormat="1" applyFont="1" applyProtection="1"/>
    <xf numFmtId="167" fontId="4" fillId="0" borderId="13" xfId="81" applyNumberFormat="1" applyFont="1" applyFill="1" applyBorder="1" applyAlignment="1">
      <alignment vertical="center"/>
    </xf>
    <xf numFmtId="167"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43" fontId="71" fillId="0" borderId="13" xfId="435" applyFont="1" applyBorder="1" applyAlignment="1">
      <alignment horizontal="right" vertical="center"/>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5" borderId="13" xfId="0" applyFont="1" applyFill="1" applyBorder="1" applyAlignment="1">
      <alignment horizontal="center" vertical="center"/>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left"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Alignment="1" applyProtection="1">
      <alignment horizontal="left"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166" fontId="73" fillId="0" borderId="13" xfId="0" applyNumberFormat="1" applyFont="1" applyFill="1" applyBorder="1" applyAlignment="1" applyProtection="1">
      <alignment horizontal="right" vertical="center"/>
    </xf>
    <xf numFmtId="0" fontId="71" fillId="0" borderId="0" xfId="0" applyFont="1" applyAlignment="1">
      <alignment vertical="center"/>
    </xf>
    <xf numFmtId="14" fontId="71" fillId="0" borderId="0" xfId="0" applyNumberFormat="1"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41" borderId="0" xfId="429" applyFont="1" applyFill="1" applyAlignment="1" applyProtection="1">
      <alignment horizontal="left"/>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13" xfId="1" applyNumberFormat="1" applyFont="1" applyFill="1" applyBorder="1" applyAlignment="1" applyProtection="1">
      <alignment horizontal="center" vertical="center"/>
    </xf>
    <xf numFmtId="14" fontId="69" fillId="0" borderId="13" xfId="1" applyNumberFormat="1" applyFont="1" applyFill="1" applyBorder="1" applyAlignment="1" applyProtection="1">
      <alignment horizontal="center" vertical="center"/>
    </xf>
    <xf numFmtId="0" fontId="69" fillId="0" borderId="13" xfId="1" applyNumberFormat="1" applyFont="1" applyFill="1" applyBorder="1" applyAlignment="1" applyProtection="1">
      <alignment horizontal="center" vertical="center" wrapText="1"/>
    </xf>
    <xf numFmtId="43" fontId="70" fillId="0" borderId="13" xfId="435" applyFont="1" applyFill="1" applyBorder="1" applyAlignment="1">
      <alignment vertical="center" wrapText="1"/>
    </xf>
    <xf numFmtId="0" fontId="70" fillId="0" borderId="13" xfId="0" applyFont="1" applyFill="1" applyBorder="1" applyAlignment="1">
      <alignment vertical="center" wrapText="1"/>
    </xf>
    <xf numFmtId="43" fontId="69" fillId="0" borderId="13" xfId="435" applyFont="1" applyFill="1" applyBorder="1" applyAlignment="1" applyProtection="1">
      <alignment horizontal="center" vertical="center" wrapText="1"/>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1" fillId="0" borderId="0" xfId="429" applyFont="1" applyFill="1" applyProtection="1">
      <protection locked="0"/>
    </xf>
    <xf numFmtId="0" fontId="71" fillId="0" borderId="0" xfId="429" applyFont="1" applyFill="1" applyAlignment="1" applyProtection="1">
      <alignment horizontal="left"/>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0" fillId="0" borderId="0" xfId="433" applyFont="1" applyFill="1" applyAlignment="1" applyProtection="1">
      <alignment horizontal="center" vertical="center"/>
    </xf>
    <xf numFmtId="0" fontId="71" fillId="0" borderId="0" xfId="433" applyFont="1" applyAlignment="1" applyProtection="1">
      <alignment wrapText="1"/>
    </xf>
    <xf numFmtId="0" fontId="71" fillId="0" borderId="0" xfId="433" applyFont="1" applyAlignment="1" applyProtection="1">
      <alignment vertical="center"/>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43" fontId="73" fillId="0" borderId="13" xfId="435" applyFont="1" applyFill="1" applyBorder="1" applyAlignment="1">
      <alignment horizontal="center" vertical="center" wrapText="1"/>
    </xf>
    <xf numFmtId="0" fontId="71" fillId="0" borderId="0" xfId="433" applyFont="1" applyAlignment="1" applyProtection="1">
      <alignment wrapText="1"/>
      <protection locked="0"/>
    </xf>
    <xf numFmtId="0" fontId="71" fillId="0" borderId="0" xfId="433" applyFont="1" applyAlignment="1" applyProtection="1">
      <alignment vertical="center"/>
      <protection locked="0"/>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3" fillId="0" borderId="13" xfId="0" applyFont="1" applyFill="1" applyBorder="1" applyAlignment="1">
      <alignment horizontal="center" vertical="center"/>
    </xf>
    <xf numFmtId="0" fontId="73" fillId="0" borderId="13" xfId="0" applyFont="1" applyFill="1" applyBorder="1" applyAlignment="1">
      <alignment vertical="center"/>
    </xf>
    <xf numFmtId="43" fontId="73" fillId="0" borderId="13" xfId="435" applyFont="1" applyFill="1" applyBorder="1" applyAlignment="1"/>
    <xf numFmtId="0" fontId="71" fillId="0" borderId="0" xfId="433" applyFont="1" applyAlignment="1" applyProtection="1">
      <protection locked="0"/>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1" fillId="0" borderId="13" xfId="0" applyFont="1" applyBorder="1"/>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166" fontId="73" fillId="0" borderId="13" xfId="0" applyNumberFormat="1" applyFont="1" applyFill="1" applyBorder="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0" fontId="71" fillId="41" borderId="0" xfId="0" applyFont="1" applyFill="1"/>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69" fillId="41" borderId="0" xfId="427" applyNumberFormat="1" applyFont="1" applyFill="1" applyBorder="1" applyAlignment="1" applyProtection="1">
      <alignment vertical="center"/>
    </xf>
    <xf numFmtId="0" fontId="70" fillId="35" borderId="13" xfId="0" applyFont="1" applyFill="1" applyBorder="1" applyAlignment="1">
      <alignment horizontal="center" vertical="center" wrapText="1"/>
    </xf>
    <xf numFmtId="0" fontId="70" fillId="0" borderId="0" xfId="0" applyFont="1" applyFill="1" applyBorder="1" applyAlignment="1">
      <alignment vertical="center"/>
    </xf>
    <xf numFmtId="0" fontId="4" fillId="0" borderId="13" xfId="81" applyFont="1" applyBorder="1" applyAlignment="1">
      <alignment horizontal="center" vertical="center"/>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43" fontId="70" fillId="34" borderId="13" xfId="435"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xf>
    <xf numFmtId="0" fontId="70" fillId="41" borderId="0" xfId="429" applyFont="1" applyFill="1" applyAlignment="1" applyProtection="1">
      <alignment horizontal="left"/>
    </xf>
    <xf numFmtId="43" fontId="73" fillId="0" borderId="13" xfId="435" applyFont="1" applyFill="1" applyBorder="1" applyAlignment="1">
      <alignment vertical="center"/>
    </xf>
    <xf numFmtId="43" fontId="73" fillId="0" borderId="13" xfId="435" applyFont="1" applyFill="1" applyBorder="1" applyAlignment="1">
      <alignment vertical="center" wrapText="1"/>
    </xf>
    <xf numFmtId="43" fontId="73" fillId="0" borderId="13" xfId="435" applyFont="1" applyFill="1" applyBorder="1" applyAlignment="1">
      <alignment horizontal="right" vertical="center"/>
    </xf>
    <xf numFmtId="43" fontId="73" fillId="0" borderId="13" xfId="435" applyFont="1" applyBorder="1" applyAlignment="1">
      <alignment horizontal="right" vertical="center"/>
    </xf>
    <xf numFmtId="43" fontId="71" fillId="0" borderId="13" xfId="435" applyFont="1" applyBorder="1" applyAlignment="1">
      <alignment vertical="center"/>
    </xf>
    <xf numFmtId="14" fontId="69" fillId="41" borderId="0" xfId="427" applyNumberFormat="1" applyFont="1" applyFill="1" applyBorder="1" applyAlignment="1" applyProtection="1">
      <alignment vertical="center"/>
    </xf>
    <xf numFmtId="14" fontId="74" fillId="41" borderId="0" xfId="427" applyNumberFormat="1" applyFont="1" applyFill="1" applyBorder="1" applyAlignment="1" applyProtection="1">
      <alignment horizontal="left" vertical="center"/>
    </xf>
    <xf numFmtId="14" fontId="71" fillId="41" borderId="0" xfId="0" applyNumberFormat="1" applyFont="1" applyFill="1" applyAlignment="1">
      <alignment horizontal="center" vertical="center"/>
    </xf>
    <xf numFmtId="14" fontId="71" fillId="0" borderId="0" xfId="0" applyNumberFormat="1" applyFont="1" applyAlignment="1">
      <alignment horizontal="center" vertical="center"/>
    </xf>
    <xf numFmtId="0" fontId="71" fillId="0" borderId="13" xfId="0" applyFont="1" applyBorder="1" applyAlignment="1">
      <alignment vertical="center"/>
    </xf>
    <xf numFmtId="14" fontId="71" fillId="0" borderId="13" xfId="0" applyNumberFormat="1" applyFont="1" applyBorder="1" applyAlignment="1">
      <alignment vertical="center"/>
    </xf>
    <xf numFmtId="40" fontId="69" fillId="41" borderId="0" xfId="427" applyNumberFormat="1" applyFont="1" applyFill="1" applyBorder="1" applyAlignment="1" applyProtection="1">
      <alignment vertical="center"/>
    </xf>
    <xf numFmtId="0" fontId="70" fillId="41" borderId="0" xfId="429" applyFont="1" applyFill="1" applyAlignment="1" applyProtection="1"/>
    <xf numFmtId="0" fontId="71" fillId="0" borderId="13" xfId="433" applyFont="1" applyBorder="1" applyProtection="1">
      <protection locked="0"/>
    </xf>
    <xf numFmtId="0" fontId="71" fillId="0" borderId="13" xfId="433" applyFont="1" applyBorder="1" applyAlignment="1" applyProtection="1">
      <alignment wrapText="1"/>
      <protection locked="0"/>
    </xf>
    <xf numFmtId="0" fontId="71" fillId="0" borderId="13" xfId="433" applyFont="1" applyBorder="1" applyAlignment="1" applyProtection="1">
      <alignment vertical="center"/>
      <protection locked="0"/>
    </xf>
    <xf numFmtId="43" fontId="69" fillId="41" borderId="0" xfId="435" applyFont="1" applyFill="1" applyBorder="1" applyAlignment="1" applyProtection="1">
      <alignment vertical="center"/>
    </xf>
    <xf numFmtId="43" fontId="70" fillId="41" borderId="0" xfId="435" applyFont="1" applyFill="1" applyAlignment="1" applyProtection="1"/>
    <xf numFmtId="43" fontId="70" fillId="41" borderId="0" xfId="435" applyFont="1" applyFill="1" applyAlignment="1" applyProtection="1">
      <alignment horizontal="left" vertical="center"/>
    </xf>
    <xf numFmtId="43" fontId="70" fillId="41" borderId="0" xfId="435" applyFont="1" applyFill="1" applyAlignment="1" applyProtection="1">
      <alignment horizontal="center"/>
    </xf>
    <xf numFmtId="43" fontId="35" fillId="0" borderId="0" xfId="435" applyFont="1" applyFill="1" applyAlignment="1" applyProtection="1">
      <alignment horizontal="center" vertical="center"/>
    </xf>
    <xf numFmtId="43" fontId="69" fillId="35" borderId="13" xfId="435" applyFont="1" applyFill="1" applyBorder="1" applyAlignment="1" applyProtection="1">
      <alignment horizontal="center" vertical="center"/>
      <protection locked="0"/>
    </xf>
    <xf numFmtId="43" fontId="71" fillId="0" borderId="13" xfId="435" applyFont="1" applyBorder="1" applyAlignment="1" applyProtection="1">
      <alignment vertical="center"/>
      <protection locked="0"/>
    </xf>
    <xf numFmtId="43" fontId="71" fillId="0" borderId="0" xfId="435" applyFont="1" applyAlignment="1" applyProtection="1">
      <alignment vertical="center"/>
      <protection locked="0"/>
    </xf>
    <xf numFmtId="43" fontId="0" fillId="0" borderId="0" xfId="435" applyFont="1" applyAlignment="1" applyProtection="1">
      <alignment vertical="center"/>
      <protection locked="0"/>
    </xf>
    <xf numFmtId="168" fontId="46" fillId="0" borderId="10" xfId="430" applyNumberFormat="1" applyFont="1" applyFill="1" applyBorder="1" applyAlignment="1" applyProtection="1">
      <alignment horizontal="right" vertical="center"/>
    </xf>
    <xf numFmtId="168" fontId="46" fillId="0" borderId="11" xfId="430" applyNumberFormat="1" applyFont="1" applyFill="1" applyBorder="1" applyAlignment="1" applyProtection="1">
      <alignment horizontal="right" vertical="center"/>
    </xf>
    <xf numFmtId="168" fontId="46" fillId="0" borderId="12" xfId="430" applyNumberFormat="1" applyFont="1" applyFill="1" applyBorder="1" applyAlignment="1" applyProtection="1">
      <alignment horizontal="right" vertical="center"/>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32" fillId="0" borderId="0" xfId="1" applyFont="1" applyFill="1" applyAlignment="1" applyProtection="1">
      <alignment horizontal="left"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0" xfId="1" applyFont="1" applyFill="1" applyAlignment="1" applyProtection="1">
      <alignment horizontal="justify"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0" fontId="70" fillId="39" borderId="11" xfId="0" applyFont="1" applyFill="1" applyBorder="1" applyAlignment="1">
      <alignment horizontal="center" wrapText="1"/>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43" fontId="70" fillId="34" borderId="13" xfId="435" applyFont="1" applyFill="1" applyBorder="1" applyAlignment="1">
      <alignment horizontal="center" vertical="center" wrapText="1"/>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43" fontId="70" fillId="0" borderId="0" xfId="435" applyFont="1" applyFill="1" applyBorder="1" applyAlignment="1">
      <alignment horizontal="center" vertical="center"/>
    </xf>
    <xf numFmtId="14" fontId="70" fillId="34" borderId="13" xfId="0" applyNumberFormat="1" applyFont="1" applyFill="1" applyBorder="1" applyAlignment="1">
      <alignment horizontal="center" vertical="center" wrapText="1"/>
    </xf>
    <xf numFmtId="0" fontId="70" fillId="35" borderId="21" xfId="0" applyFont="1" applyFill="1" applyBorder="1" applyAlignment="1">
      <alignment horizontal="center" vertical="center"/>
    </xf>
    <xf numFmtId="0" fontId="70" fillId="0" borderId="0" xfId="0" applyFont="1" applyFill="1" applyBorder="1" applyAlignment="1">
      <alignment horizontal="center" vertical="center"/>
    </xf>
    <xf numFmtId="0" fontId="70" fillId="39" borderId="10" xfId="0" applyFont="1" applyFill="1" applyBorder="1" applyAlignment="1">
      <alignment horizontal="center" wrapText="1"/>
    </xf>
    <xf numFmtId="0" fontId="70" fillId="39" borderId="12" xfId="0" applyFont="1" applyFill="1" applyBorder="1" applyAlignment="1">
      <alignment horizontal="center" wrapText="1"/>
    </xf>
    <xf numFmtId="43" fontId="69" fillId="35" borderId="13" xfId="435"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455543</xdr:colOff>
      <xdr:row>0</xdr:row>
      <xdr:rowOff>49697</xdr:rowOff>
    </xdr:from>
    <xdr:to>
      <xdr:col>15</xdr:col>
      <xdr:colOff>884645</xdr:colOff>
      <xdr:row>4</xdr:row>
      <xdr:rowOff>139563</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6618" y="49697"/>
          <a:ext cx="1553052" cy="73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771525</xdr:colOff>
      <xdr:row>0</xdr:row>
      <xdr:rowOff>47625</xdr:rowOff>
    </xdr:from>
    <xdr:to>
      <xdr:col>16</xdr:col>
      <xdr:colOff>951845</xdr:colOff>
      <xdr:row>3</xdr:row>
      <xdr:rowOff>160524</xdr:rowOff>
    </xdr:to>
    <xdr:pic>
      <xdr:nvPicPr>
        <xdr:cNvPr id="4" name="Imagen 3"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7475" y="47625"/>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552450</xdr:colOff>
      <xdr:row>0</xdr:row>
      <xdr:rowOff>50987</xdr:rowOff>
    </xdr:from>
    <xdr:to>
      <xdr:col>14</xdr:col>
      <xdr:colOff>1026364</xdr:colOff>
      <xdr:row>4</xdr:row>
      <xdr:rowOff>17089</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6350" y="50987"/>
          <a:ext cx="1388314" cy="6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762000</xdr:colOff>
      <xdr:row>0</xdr:row>
      <xdr:rowOff>41462</xdr:rowOff>
    </xdr:from>
    <xdr:to>
      <xdr:col>16</xdr:col>
      <xdr:colOff>1035889</xdr:colOff>
      <xdr:row>4</xdr:row>
      <xdr:rowOff>7564</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3275" y="41462"/>
          <a:ext cx="1331164" cy="6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1019175</xdr:colOff>
      <xdr:row>0</xdr:row>
      <xdr:rowOff>85725</xdr:rowOff>
    </xdr:from>
    <xdr:to>
      <xdr:col>7</xdr:col>
      <xdr:colOff>1131139</xdr:colOff>
      <xdr:row>4</xdr:row>
      <xdr:rowOff>51827</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96375" y="85725"/>
          <a:ext cx="1331164" cy="6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20HT%20-%20OPER%20PEND%20ENERO%20A%20NOVIEMBR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OD"/>
      <sheetName val="RESUMEN"/>
      <sheetName val="PT CUT Bs"/>
      <sheetName val="NOTA"/>
      <sheetName val="LISTA FILTRADO"/>
      <sheetName val="CUT Bs"/>
      <sheetName val="EMMA $US"/>
      <sheetName val="PT CUT USD"/>
      <sheetName val="CUT USD"/>
      <sheetName val="PT TRL Bs"/>
      <sheetName val="PT TRL $us"/>
      <sheetName val="RES. TRL"/>
      <sheetName val="PT CDI"/>
      <sheetName val="CTR WIL"/>
      <sheetName val="Din 2"/>
      <sheetName val="CTR RESUMEN"/>
      <sheetName val="RES.CDI"/>
      <sheetName val="List_16"/>
      <sheetName val="Cod_16"/>
      <sheetName val="GRAL POR ENTIDAD"/>
      <sheetName val="R.1"/>
      <sheetName val="R.2"/>
      <sheetName val="ENT"/>
      <sheetName val="bd_lista"/>
      <sheetName val="bd_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B2">
            <v>6</v>
          </cell>
          <cell r="C2" t="str">
            <v>Vicepresidencia del Estado Plurinacional</v>
          </cell>
        </row>
        <row r="3">
          <cell r="B3">
            <v>10</v>
          </cell>
          <cell r="C3" t="str">
            <v>Ministerio de Relaciones Exteriores</v>
          </cell>
        </row>
        <row r="4">
          <cell r="B4">
            <v>15</v>
          </cell>
          <cell r="C4" t="str">
            <v>Ministerio de Gobierno</v>
          </cell>
        </row>
        <row r="5">
          <cell r="B5">
            <v>16</v>
          </cell>
          <cell r="C5" t="str">
            <v>Ministerio de Educación</v>
          </cell>
        </row>
        <row r="6">
          <cell r="B6">
            <v>20</v>
          </cell>
          <cell r="C6" t="str">
            <v>Ministerio de Defensa</v>
          </cell>
        </row>
        <row r="7">
          <cell r="B7">
            <v>25</v>
          </cell>
          <cell r="C7" t="str">
            <v>Ministerio de la Presidencia</v>
          </cell>
        </row>
        <row r="8">
          <cell r="B8">
            <v>30</v>
          </cell>
          <cell r="C8" t="str">
            <v>Ministerio de Justicia</v>
          </cell>
        </row>
        <row r="9">
          <cell r="B9">
            <v>35</v>
          </cell>
          <cell r="C9" t="str">
            <v>Ministerio de Economía y Finanzas Públicas</v>
          </cell>
        </row>
        <row r="10">
          <cell r="B10">
            <v>41</v>
          </cell>
          <cell r="C10" t="str">
            <v>Ministerio de Desarrollo Productivo y Economía Plural</v>
          </cell>
        </row>
        <row r="11">
          <cell r="B11">
            <v>46</v>
          </cell>
          <cell r="C11" t="str">
            <v>Ministerio de Salud</v>
          </cell>
        </row>
        <row r="12">
          <cell r="B12">
            <v>47</v>
          </cell>
          <cell r="C12" t="str">
            <v>Ministerio de Desarrollo Rural y Tierras</v>
          </cell>
        </row>
        <row r="13">
          <cell r="B13">
            <v>48</v>
          </cell>
          <cell r="C13" t="str">
            <v>Ministerio de Deportes</v>
          </cell>
        </row>
        <row r="14">
          <cell r="B14">
            <v>50</v>
          </cell>
          <cell r="C14" t="str">
            <v>Min de Transparencia Inst. y Lucha Contra la Corrupción</v>
          </cell>
        </row>
        <row r="15">
          <cell r="B15">
            <v>51</v>
          </cell>
          <cell r="C15" t="str">
            <v>Ministerio de Autonomias</v>
          </cell>
        </row>
        <row r="16">
          <cell r="B16">
            <v>52</v>
          </cell>
          <cell r="C16" t="str">
            <v>Ministerio de Culturas y Turismo</v>
          </cell>
        </row>
        <row r="17">
          <cell r="B17">
            <v>66</v>
          </cell>
          <cell r="C17" t="str">
            <v>Ministerio de Planificación del Desarrollo</v>
          </cell>
        </row>
        <row r="18">
          <cell r="B18">
            <v>70</v>
          </cell>
          <cell r="C18" t="str">
            <v>Ministerio de Trabajo, Empleo y Previsión Social</v>
          </cell>
        </row>
        <row r="19">
          <cell r="B19">
            <v>76</v>
          </cell>
          <cell r="C19" t="str">
            <v>Ministerio de Minería y Metalurgia</v>
          </cell>
        </row>
        <row r="20">
          <cell r="B20">
            <v>78</v>
          </cell>
          <cell r="C20" t="str">
            <v xml:space="preserve">Ministerio de Hidrocarburos </v>
          </cell>
        </row>
        <row r="21">
          <cell r="B21">
            <v>81</v>
          </cell>
          <cell r="C21" t="str">
            <v>Ministerio de Obras Públicas, Servicios y Vivienda</v>
          </cell>
        </row>
        <row r="22">
          <cell r="B22">
            <v>85</v>
          </cell>
          <cell r="C22" t="str">
            <v>Ministerio de Energías</v>
          </cell>
        </row>
        <row r="23">
          <cell r="B23">
            <v>86</v>
          </cell>
          <cell r="C23" t="str">
            <v>Ministerio de Medio Ambiente y Agua</v>
          </cell>
        </row>
        <row r="24">
          <cell r="B24">
            <v>87</v>
          </cell>
          <cell r="C24" t="str">
            <v>Ministerio de Comunicación</v>
          </cell>
        </row>
        <row r="25">
          <cell r="B25">
            <v>95</v>
          </cell>
          <cell r="C25" t="str">
            <v>Consejo Supremo de Defensa Plurinacional</v>
          </cell>
        </row>
        <row r="26">
          <cell r="B26" t="str">
            <v>99 - 01</v>
          </cell>
          <cell r="C26" t="str">
            <v>Dirección General de Programación y Operaciones del Tesoro</v>
          </cell>
        </row>
        <row r="27">
          <cell r="B27" t="str">
            <v>99 - 02</v>
          </cell>
          <cell r="C27" t="str">
            <v>Dirección General de Programación y Operaciones del Tesoro</v>
          </cell>
        </row>
        <row r="28">
          <cell r="B28" t="str">
            <v>99 - 03</v>
          </cell>
          <cell r="C28" t="str">
            <v>Dirección General de Crédito Público</v>
          </cell>
        </row>
        <row r="29">
          <cell r="B29" t="str">
            <v>99 - 04</v>
          </cell>
          <cell r="C29" t="str">
            <v>Dirección General de Administración y Finanzas Territoriales</v>
          </cell>
        </row>
        <row r="30">
          <cell r="B30">
            <v>108</v>
          </cell>
          <cell r="C30" t="str">
            <v>Orquesta Sinfónica Nacional</v>
          </cell>
        </row>
        <row r="31">
          <cell r="B31">
            <v>109</v>
          </cell>
          <cell r="C31" t="str">
            <v>Conservatorio Plurinacional de Musica</v>
          </cell>
        </row>
        <row r="32">
          <cell r="B32">
            <v>111</v>
          </cell>
          <cell r="C32" t="str">
            <v>Instituto Boliviano de la Ceguera</v>
          </cell>
        </row>
        <row r="33">
          <cell r="B33">
            <v>112</v>
          </cell>
          <cell r="C33" t="str">
            <v>Comité Nacional de la Persona con Discapacidad</v>
          </cell>
        </row>
        <row r="34">
          <cell r="B34">
            <v>117</v>
          </cell>
          <cell r="C34" t="str">
            <v>Dirección General de Aeronáutica Civil</v>
          </cell>
        </row>
        <row r="35">
          <cell r="B35">
            <v>119</v>
          </cell>
          <cell r="C35" t="str">
            <v>Agencia para el Des. de la Soc. de la Información en Bolivia</v>
          </cell>
        </row>
        <row r="36">
          <cell r="B36">
            <v>121</v>
          </cell>
          <cell r="C36" t="str">
            <v>Instituto Boliviano de Ciencia y Tecnología Nuclear</v>
          </cell>
        </row>
        <row r="37">
          <cell r="B37">
            <v>124</v>
          </cell>
          <cell r="C37" t="str">
            <v>Academia Nacional de Ciencias</v>
          </cell>
        </row>
        <row r="38">
          <cell r="B38">
            <v>129</v>
          </cell>
          <cell r="C38" t="str">
            <v>Escuela de Gestión Pública Plurinacional</v>
          </cell>
        </row>
        <row r="39">
          <cell r="B39">
            <v>130</v>
          </cell>
          <cell r="C39" t="str">
            <v>Fondo de Financiamiento para la Minería</v>
          </cell>
        </row>
        <row r="40">
          <cell r="B40">
            <v>132</v>
          </cell>
          <cell r="C40" t="str">
            <v>Servicio de Desarrollo de las Empresas Púb. Productivas</v>
          </cell>
        </row>
        <row r="41">
          <cell r="B41">
            <v>133</v>
          </cell>
          <cell r="C41" t="str">
            <v>Lotería Nacional de Beneficencia y Salubridad</v>
          </cell>
        </row>
        <row r="42">
          <cell r="B42">
            <v>134</v>
          </cell>
          <cell r="C42" t="str">
            <v>Consejo Nacional de Vivienda Policial</v>
          </cell>
        </row>
        <row r="43">
          <cell r="B43">
            <v>137</v>
          </cell>
          <cell r="C43" t="str">
            <v>Comité Ejecutivo de la Universidad Boliviana</v>
          </cell>
        </row>
        <row r="44">
          <cell r="B44">
            <v>138</v>
          </cell>
          <cell r="C44" t="str">
            <v>Universidad Mayor Real y Pontificia de San Francisco Xavier</v>
          </cell>
        </row>
        <row r="45">
          <cell r="B45">
            <v>139</v>
          </cell>
          <cell r="C45" t="str">
            <v>Universidad Mayor de San Andrés</v>
          </cell>
        </row>
        <row r="46">
          <cell r="B46">
            <v>140</v>
          </cell>
          <cell r="C46" t="str">
            <v>Universidad Pública de El Alto</v>
          </cell>
        </row>
        <row r="47">
          <cell r="B47">
            <v>141</v>
          </cell>
          <cell r="C47" t="str">
            <v>Universidad Mayor de San Simón</v>
          </cell>
        </row>
        <row r="48">
          <cell r="B48">
            <v>142</v>
          </cell>
          <cell r="C48" t="str">
            <v>Universidad Técnica de Oruro</v>
          </cell>
        </row>
        <row r="49">
          <cell r="B49">
            <v>143</v>
          </cell>
          <cell r="C49" t="str">
            <v>Universidad Autónoma Tomás Frías</v>
          </cell>
        </row>
        <row r="50">
          <cell r="B50">
            <v>144</v>
          </cell>
          <cell r="C50" t="str">
            <v>Universidad Nacional Siglo XX</v>
          </cell>
        </row>
        <row r="51">
          <cell r="B51">
            <v>145</v>
          </cell>
          <cell r="C51" t="str">
            <v>Universidad Autónoma Juan Misael Saracho</v>
          </cell>
        </row>
        <row r="52">
          <cell r="B52">
            <v>146</v>
          </cell>
          <cell r="C52" t="str">
            <v>Universidad Autónoma Gabriel René Moreno</v>
          </cell>
        </row>
        <row r="53">
          <cell r="B53">
            <v>147</v>
          </cell>
          <cell r="C53" t="str">
            <v>Universidad Autónoma del Beni José  Ballivián</v>
          </cell>
        </row>
        <row r="54">
          <cell r="B54">
            <v>148</v>
          </cell>
          <cell r="C54" t="str">
            <v>Universidad Amazónica de Pando</v>
          </cell>
        </row>
        <row r="55">
          <cell r="B55">
            <v>149</v>
          </cell>
          <cell r="C55" t="str">
            <v>Consejo Nacional del Cine</v>
          </cell>
        </row>
        <row r="56">
          <cell r="B56">
            <v>150</v>
          </cell>
          <cell r="C56" t="str">
            <v>Proyecto Sucre Ciudad Universitaria</v>
          </cell>
        </row>
        <row r="57">
          <cell r="B57">
            <v>152</v>
          </cell>
          <cell r="C57" t="str">
            <v>Servicio Plurinacional de Defensa Pública</v>
          </cell>
        </row>
        <row r="58">
          <cell r="B58">
            <v>153</v>
          </cell>
          <cell r="C58" t="str">
            <v>Observatorio Plurinacional de la Calidad  Educativa</v>
          </cell>
        </row>
        <row r="59">
          <cell r="B59">
            <v>154</v>
          </cell>
          <cell r="C59" t="str">
            <v>Museo Nacional de Historia Natural</v>
          </cell>
        </row>
        <row r="60">
          <cell r="B60">
            <v>155</v>
          </cell>
          <cell r="C60" t="str">
            <v>Dirección del Notariado Plurinacional</v>
          </cell>
        </row>
        <row r="61">
          <cell r="B61">
            <v>156</v>
          </cell>
          <cell r="C61" t="str">
            <v>Servicio Plurinacional de Asistencia a la Víctima</v>
          </cell>
        </row>
        <row r="62">
          <cell r="B62">
            <v>157</v>
          </cell>
          <cell r="C62" t="str">
            <v>Servicio para la Prevención de la Tortura</v>
          </cell>
        </row>
        <row r="63">
          <cell r="B63">
            <v>159</v>
          </cell>
          <cell r="C63" t="str">
            <v>OficinaTécnica para el Fortalecimiento de la Empresa Pública</v>
          </cell>
        </row>
        <row r="64">
          <cell r="B64">
            <v>163</v>
          </cell>
          <cell r="C64" t="str">
            <v>Agencia Nacional de Hidrocarburos</v>
          </cell>
        </row>
        <row r="65">
          <cell r="B65">
            <v>169</v>
          </cell>
          <cell r="C65" t="str">
            <v>Autoridad General de Impugnación Tributaria</v>
          </cell>
        </row>
        <row r="66">
          <cell r="B66">
            <v>170</v>
          </cell>
          <cell r="C66" t="str">
            <v>Escuela Militar de Ingeniería</v>
          </cell>
        </row>
        <row r="67">
          <cell r="B67">
            <v>171</v>
          </cell>
          <cell r="C67" t="str">
            <v>Centro de Investigación Agrícola Tropical</v>
          </cell>
        </row>
        <row r="68">
          <cell r="B68">
            <v>190</v>
          </cell>
          <cell r="C68" t="str">
            <v>Autoridad Jurisdiccional Administrativa Minera</v>
          </cell>
        </row>
        <row r="69">
          <cell r="B69">
            <v>192</v>
          </cell>
          <cell r="C69" t="str">
            <v>Servicio al Mejoramiento de la Navegación Amazónica</v>
          </cell>
        </row>
        <row r="70">
          <cell r="B70">
            <v>197</v>
          </cell>
          <cell r="C70" t="str">
            <v>Dirección Estratégica de Reivindicación Marítima</v>
          </cell>
        </row>
        <row r="71">
          <cell r="B71">
            <v>200</v>
          </cell>
          <cell r="C71" t="str">
            <v>Registro Único para la Administración Tributaria Municipal</v>
          </cell>
        </row>
        <row r="72">
          <cell r="B72">
            <v>201</v>
          </cell>
          <cell r="C72" t="str">
            <v>Agencia para el Des. de las Macroreg. y Zonas Fronterizas</v>
          </cell>
        </row>
        <row r="73">
          <cell r="B73">
            <v>203</v>
          </cell>
          <cell r="C73" t="str">
            <v>Autoridad de Supervisión del Sistema Financiero</v>
          </cell>
        </row>
        <row r="74">
          <cell r="B74">
            <v>206</v>
          </cell>
          <cell r="C74" t="str">
            <v>Instituto Nacional de Estadística</v>
          </cell>
        </row>
        <row r="75">
          <cell r="B75">
            <v>210</v>
          </cell>
          <cell r="C75" t="str">
            <v>Unidad de Análisis de Políticas Sociales y Económicas</v>
          </cell>
        </row>
        <row r="76">
          <cell r="B76">
            <v>212</v>
          </cell>
          <cell r="C76" t="str">
            <v>Instituto Nacional de Reforma Agraria</v>
          </cell>
        </row>
        <row r="77">
          <cell r="B77">
            <v>213</v>
          </cell>
          <cell r="C77" t="str">
            <v>Servicio Nacional de Meteorología e Hidrología</v>
          </cell>
        </row>
        <row r="78">
          <cell r="B78">
            <v>221</v>
          </cell>
          <cell r="C78" t="str">
            <v>Serv. Nal. de Reg. y Control de la Comer. de Minerales y Metales</v>
          </cell>
        </row>
        <row r="79">
          <cell r="B79">
            <v>222</v>
          </cell>
          <cell r="C79" t="str">
            <v>Instituto Nacional de Innovación Agropecuaria y Forestal</v>
          </cell>
        </row>
        <row r="80">
          <cell r="B80">
            <v>223</v>
          </cell>
          <cell r="C80" t="str">
            <v>Fondo Nacional de Desarrollo Forestal</v>
          </cell>
        </row>
        <row r="81">
          <cell r="B81">
            <v>224</v>
          </cell>
          <cell r="C81" t="str">
            <v>Insumos Bolivia</v>
          </cell>
        </row>
        <row r="82">
          <cell r="B82">
            <v>225</v>
          </cell>
          <cell r="C82" t="str">
            <v>Serv. Nal. para la Sostenibilidad en Saneamiento Básico</v>
          </cell>
        </row>
        <row r="83">
          <cell r="B83">
            <v>226</v>
          </cell>
          <cell r="C83" t="str">
            <v>Servicio Estatal de Autonomías</v>
          </cell>
        </row>
        <row r="84">
          <cell r="B84">
            <v>227</v>
          </cell>
          <cell r="C84" t="str">
            <v>Zona Franca Comercial e Industrial de Cobija</v>
          </cell>
        </row>
        <row r="85">
          <cell r="B85">
            <v>234</v>
          </cell>
          <cell r="C85" t="str">
            <v xml:space="preserve">Servicio Geológico Minero </v>
          </cell>
        </row>
        <row r="86">
          <cell r="B86">
            <v>243</v>
          </cell>
          <cell r="C86" t="str">
            <v>Servicio Nacional de Hidrografía Naval</v>
          </cell>
        </row>
        <row r="87">
          <cell r="B87">
            <v>244</v>
          </cell>
          <cell r="C87" t="str">
            <v>Servicio Nacional de Aerofotogrametría</v>
          </cell>
        </row>
        <row r="88">
          <cell r="B88">
            <v>245</v>
          </cell>
          <cell r="C88" t="str">
            <v>Servicio Geodésico de Mapas</v>
          </cell>
        </row>
        <row r="89">
          <cell r="B89">
            <v>249</v>
          </cell>
          <cell r="C89" t="str">
            <v>Central de Abastecimiento y Suministros de Salud</v>
          </cell>
        </row>
        <row r="90">
          <cell r="B90">
            <v>251</v>
          </cell>
          <cell r="C90" t="str">
            <v>Instituto Nacional de Salud Ocupacional</v>
          </cell>
        </row>
        <row r="91">
          <cell r="B91">
            <v>253</v>
          </cell>
          <cell r="C91" t="str">
            <v>Entidad Ejecutora de Medio Ambiente y Agua</v>
          </cell>
        </row>
        <row r="92">
          <cell r="B92">
            <v>254</v>
          </cell>
          <cell r="C92" t="str">
            <v>Instituto del Seguro Agrario</v>
          </cell>
        </row>
        <row r="93">
          <cell r="B93">
            <v>265</v>
          </cell>
          <cell r="C93" t="str">
            <v>Direc. Dptal. de Educación  Chuquisaca</v>
          </cell>
        </row>
        <row r="94">
          <cell r="B94">
            <v>266</v>
          </cell>
          <cell r="C94" t="str">
            <v>Direc. Dptal. de Educación La Paz</v>
          </cell>
        </row>
        <row r="95">
          <cell r="B95">
            <v>267</v>
          </cell>
          <cell r="C95" t="str">
            <v>Direc. Dptal. de Educación Cochabamba</v>
          </cell>
        </row>
        <row r="96">
          <cell r="B96">
            <v>268</v>
          </cell>
          <cell r="C96" t="str">
            <v>Direc. Dptal. de Educación Oruro</v>
          </cell>
        </row>
        <row r="97">
          <cell r="B97">
            <v>269</v>
          </cell>
          <cell r="C97" t="str">
            <v>Direc. Dptal. de Educación Potosí</v>
          </cell>
        </row>
        <row r="98">
          <cell r="B98">
            <v>270</v>
          </cell>
          <cell r="C98" t="str">
            <v>Direc. Dptal. de Educación Tarija</v>
          </cell>
        </row>
        <row r="99">
          <cell r="B99">
            <v>271</v>
          </cell>
          <cell r="C99" t="str">
            <v>Direc. Dptal. de Educación Santa Cruz</v>
          </cell>
        </row>
        <row r="100">
          <cell r="B100">
            <v>272</v>
          </cell>
          <cell r="C100" t="str">
            <v>Direc. Dptal. de Educación Beni</v>
          </cell>
        </row>
        <row r="101">
          <cell r="B101">
            <v>273</v>
          </cell>
          <cell r="C101" t="str">
            <v>Direc. Dptal. de Educación Pando</v>
          </cell>
        </row>
        <row r="102">
          <cell r="B102">
            <v>281</v>
          </cell>
          <cell r="C102" t="str">
            <v>Oficina Técnica Nacional de los Ríos Pilcomayo y Bermejo</v>
          </cell>
        </row>
        <row r="103">
          <cell r="B103">
            <v>283</v>
          </cell>
          <cell r="C103" t="str">
            <v>Aduana Nacional</v>
          </cell>
        </row>
        <row r="104">
          <cell r="B104">
            <v>287</v>
          </cell>
          <cell r="C104" t="str">
            <v>Fondo Nacional de Inversión Productiva y Social</v>
          </cell>
        </row>
        <row r="105">
          <cell r="B105">
            <v>288</v>
          </cell>
          <cell r="C105" t="str">
            <v>Servicio Nacional de Riego</v>
          </cell>
        </row>
        <row r="106">
          <cell r="B106">
            <v>290</v>
          </cell>
          <cell r="C106" t="str">
            <v>Servicio de Impuestos Nacionales</v>
          </cell>
        </row>
        <row r="107">
          <cell r="B107">
            <v>291</v>
          </cell>
          <cell r="C107" t="str">
            <v>Administradora Boliviana de Carreteras</v>
          </cell>
        </row>
        <row r="108">
          <cell r="B108">
            <v>292</v>
          </cell>
          <cell r="C108" t="str">
            <v>Vías Bolivia</v>
          </cell>
        </row>
        <row r="109">
          <cell r="B109">
            <v>293</v>
          </cell>
          <cell r="C109" t="str">
            <v>Fundación Cultural del Banco Central de Bolivia</v>
          </cell>
        </row>
        <row r="110">
          <cell r="B110">
            <v>294</v>
          </cell>
          <cell r="C110" t="str">
            <v>Univ. Indígena Bol. Comun. Intercultl Prod. Tupak Katari</v>
          </cell>
        </row>
        <row r="111">
          <cell r="B111">
            <v>295</v>
          </cell>
          <cell r="C111" t="str">
            <v>Univ. Indígena Bol. Comun. Intercult Prod. Casimiro Huanca</v>
          </cell>
        </row>
        <row r="112">
          <cell r="B112">
            <v>296</v>
          </cell>
          <cell r="C112" t="str">
            <v>Univ. Indígena Bol. Comun. Intercult Prod. Apiaguaiki Tupa</v>
          </cell>
        </row>
        <row r="113">
          <cell r="B113">
            <v>298</v>
          </cell>
          <cell r="C113" t="str">
            <v>Servicio Departamental de Riego - Chuquisaca</v>
          </cell>
        </row>
        <row r="114">
          <cell r="B114">
            <v>299</v>
          </cell>
          <cell r="C114" t="str">
            <v>Servicio Departamental de Riego - La Paz</v>
          </cell>
        </row>
        <row r="115">
          <cell r="B115">
            <v>300</v>
          </cell>
          <cell r="C115" t="str">
            <v>Servicio Departamental de Riego - Cochabamba</v>
          </cell>
        </row>
        <row r="116">
          <cell r="B116">
            <v>301</v>
          </cell>
          <cell r="C116" t="str">
            <v>Servicio Departamental de Riego - Oruro</v>
          </cell>
        </row>
        <row r="117">
          <cell r="B117">
            <v>302</v>
          </cell>
          <cell r="C117" t="str">
            <v>Servicio Departamental de Riego - Potosí</v>
          </cell>
        </row>
        <row r="118">
          <cell r="B118">
            <v>303</v>
          </cell>
          <cell r="C118" t="str">
            <v>Servicio Departamental de Riego - Tarija</v>
          </cell>
        </row>
        <row r="119">
          <cell r="B119">
            <v>309</v>
          </cell>
          <cell r="C119" t="str">
            <v>Autoridad de Fiscalización del Juego</v>
          </cell>
        </row>
        <row r="120">
          <cell r="B120">
            <v>310</v>
          </cell>
          <cell r="C120" t="str">
            <v>Autoridad de Regulación y Fiscalización de Telecomunicaciones y Transportes</v>
          </cell>
        </row>
        <row r="121">
          <cell r="B121">
            <v>311</v>
          </cell>
          <cell r="C121" t="str">
            <v>Autoridad de Fisc y Ctrol Soc de Agua Potable Saneam.Básico</v>
          </cell>
        </row>
        <row r="122">
          <cell r="B122">
            <v>312</v>
          </cell>
          <cell r="C122" t="str">
            <v>Autoridad de Fiscalizac. y Control Soc de Bosques y Tierras</v>
          </cell>
        </row>
        <row r="123">
          <cell r="B123">
            <v>313</v>
          </cell>
          <cell r="C123" t="str">
            <v>Autoridad de Fiscalización y Control de Pensiones y Seguros - APS</v>
          </cell>
        </row>
        <row r="124">
          <cell r="B124">
            <v>314</v>
          </cell>
          <cell r="C124" t="str">
            <v>Autoridad de Fiscalización y Control Social de Electricidad</v>
          </cell>
        </row>
        <row r="125">
          <cell r="B125">
            <v>315</v>
          </cell>
          <cell r="C125" t="str">
            <v>Autoridad de Fiscalización de Empresas</v>
          </cell>
        </row>
        <row r="126">
          <cell r="B126">
            <v>324</v>
          </cell>
          <cell r="C126" t="str">
            <v>Escuela Boliviana Intercultural de Música</v>
          </cell>
        </row>
        <row r="127">
          <cell r="B127">
            <v>340</v>
          </cell>
          <cell r="C127" t="str">
            <v>Servicio General de Identificación Personal</v>
          </cell>
        </row>
        <row r="128">
          <cell r="B128">
            <v>342</v>
          </cell>
          <cell r="C128" t="str">
            <v>Agencia Estatal de Vivienda</v>
          </cell>
        </row>
        <row r="129">
          <cell r="B129">
            <v>343</v>
          </cell>
          <cell r="C129" t="str">
            <v>Escuela de Jueces del Estado</v>
          </cell>
        </row>
        <row r="130">
          <cell r="B130">
            <v>344</v>
          </cell>
          <cell r="C130" t="str">
            <v>Instituto Plurinacional de Estudio de Lenguas y Culturas</v>
          </cell>
        </row>
        <row r="131">
          <cell r="B131">
            <v>345</v>
          </cell>
          <cell r="C131" t="str">
            <v>Mutual de Servicios al Policía</v>
          </cell>
        </row>
        <row r="132">
          <cell r="B132">
            <v>346</v>
          </cell>
          <cell r="C132" t="str">
            <v>Unidad de Investigaciones Financieras</v>
          </cell>
        </row>
        <row r="133">
          <cell r="B133">
            <v>347</v>
          </cell>
          <cell r="C133" t="str">
            <v>Autoridad de Fiscalización y Control de Cooperativas</v>
          </cell>
        </row>
        <row r="134">
          <cell r="B134">
            <v>348</v>
          </cell>
          <cell r="C134" t="str">
            <v>Autoridad Plurinacional de la Madre Tierra</v>
          </cell>
        </row>
        <row r="135">
          <cell r="B135">
            <v>349</v>
          </cell>
          <cell r="C135" t="str">
            <v>Centro de Inv.Arqueológicas,Antropológicas y Adm.de Tiwanaku</v>
          </cell>
        </row>
        <row r="136">
          <cell r="B136">
            <v>371</v>
          </cell>
          <cell r="C136" t="str">
            <v>Centro Internacional de la Quinua</v>
          </cell>
        </row>
        <row r="137">
          <cell r="B137">
            <v>372</v>
          </cell>
          <cell r="C137" t="str">
            <v>Unidad de Liquidación del Fondo de Desarrollo para los Pueblos Indígenas, Originarios y Comunidades Campesinas</v>
          </cell>
        </row>
        <row r="138">
          <cell r="B138">
            <v>373</v>
          </cell>
          <cell r="C138" t="str">
            <v>Fondo de Desarrollo Indigena</v>
          </cell>
        </row>
        <row r="139">
          <cell r="B139">
            <v>374</v>
          </cell>
          <cell r="C139" t="str">
            <v>Agencia de Gobierno Electrónico y Tecnologías de Información y Comunicación</v>
          </cell>
        </row>
        <row r="140">
          <cell r="B140">
            <v>375</v>
          </cell>
          <cell r="C140" t="str">
            <v>Comité Organizador de los XI Juegos Suramericanos Cochabamba 2018</v>
          </cell>
        </row>
        <row r="141">
          <cell r="B141">
            <v>376</v>
          </cell>
          <cell r="C141" t="str">
            <v>Agencia Boliviana de Energía Nuclear</v>
          </cell>
        </row>
        <row r="142">
          <cell r="B142">
            <v>377</v>
          </cell>
          <cell r="C142" t="str">
            <v>Dir. Estrg. de Defensa de los Manantiales del Silala y todos los Rec. Hídricos en frontera con la Rep.de Chile</v>
          </cell>
        </row>
        <row r="143">
          <cell r="B143">
            <v>378</v>
          </cell>
          <cell r="C143" t="str">
            <v>Servicio Nacional Textil</v>
          </cell>
        </row>
        <row r="144">
          <cell r="B144">
            <v>411</v>
          </cell>
          <cell r="C144" t="str">
            <v>Corporación del Seguro Social Militar</v>
          </cell>
        </row>
        <row r="145">
          <cell r="B145">
            <v>417</v>
          </cell>
          <cell r="C145" t="str">
            <v>Caja Nacional de Salud</v>
          </cell>
        </row>
        <row r="146">
          <cell r="B146">
            <v>418</v>
          </cell>
          <cell r="C146" t="str">
            <v>Caja Petrolera de Salud</v>
          </cell>
        </row>
        <row r="147">
          <cell r="B147">
            <v>422</v>
          </cell>
          <cell r="C147" t="str">
            <v>Caja Bancaria Estatal de Salud</v>
          </cell>
        </row>
        <row r="148">
          <cell r="B148">
            <v>423</v>
          </cell>
          <cell r="C148" t="str">
            <v>Caja de Salud del Servicio Nal. de Caminos y Ramas Anexas</v>
          </cell>
        </row>
        <row r="149">
          <cell r="B149">
            <v>424</v>
          </cell>
          <cell r="C149" t="str">
            <v>Caja de Salud CORDES</v>
          </cell>
        </row>
        <row r="150">
          <cell r="B150">
            <v>425</v>
          </cell>
          <cell r="C150" t="str">
            <v>Seguro Social Universitario de Cochabamba</v>
          </cell>
        </row>
        <row r="151">
          <cell r="B151">
            <v>426</v>
          </cell>
          <cell r="C151" t="str">
            <v>Seguro Social Universitario de Oruro</v>
          </cell>
        </row>
        <row r="152">
          <cell r="B152">
            <v>427</v>
          </cell>
          <cell r="C152" t="str">
            <v>Seguro Social Universitario de Santa Cruz</v>
          </cell>
        </row>
        <row r="153">
          <cell r="B153">
            <v>428</v>
          </cell>
          <cell r="C153" t="str">
            <v>Seguro Social Universitario de Sucre</v>
          </cell>
        </row>
        <row r="154">
          <cell r="B154">
            <v>429</v>
          </cell>
          <cell r="C154" t="str">
            <v>Seguro Social Universitario de La Paz</v>
          </cell>
        </row>
        <row r="155">
          <cell r="B155">
            <v>432</v>
          </cell>
          <cell r="C155" t="str">
            <v>Seguro Social Universitario de Tarija</v>
          </cell>
        </row>
        <row r="156">
          <cell r="B156">
            <v>433</v>
          </cell>
          <cell r="C156" t="str">
            <v>Seguro Social Universitario de Potosí</v>
          </cell>
        </row>
        <row r="157">
          <cell r="B157">
            <v>434</v>
          </cell>
          <cell r="C157" t="str">
            <v>Seguro Social Universitario de Beni</v>
          </cell>
        </row>
        <row r="158">
          <cell r="B158">
            <v>435</v>
          </cell>
          <cell r="C158" t="str">
            <v>Seguro Integral de Salud</v>
          </cell>
        </row>
        <row r="159">
          <cell r="B159">
            <v>512</v>
          </cell>
          <cell r="C159" t="str">
            <v>Adm.de Aeropuertos y Servicios Auxiliares a la Naveg. Aérea</v>
          </cell>
        </row>
        <row r="160">
          <cell r="B160">
            <v>513</v>
          </cell>
          <cell r="C160" t="str">
            <v>Yacimientos Petrolíferos Fiscales Bolivianos</v>
          </cell>
        </row>
        <row r="161">
          <cell r="B161">
            <v>514</v>
          </cell>
          <cell r="C161" t="str">
            <v>Empresa Nacional de Electricidad</v>
          </cell>
        </row>
        <row r="162">
          <cell r="B162">
            <v>517</v>
          </cell>
          <cell r="C162" t="str">
            <v>Corporación Minera de Bolivia</v>
          </cell>
        </row>
        <row r="163">
          <cell r="B163">
            <v>520</v>
          </cell>
          <cell r="C163" t="str">
            <v>Empresa Metalúrgica VINTO - Nacionalizada</v>
          </cell>
        </row>
        <row r="164">
          <cell r="B164">
            <v>522</v>
          </cell>
          <cell r="C164" t="str">
            <v>Empresa Nacional de Ferrocarriles - Residual</v>
          </cell>
        </row>
        <row r="165">
          <cell r="B165">
            <v>523</v>
          </cell>
          <cell r="C165" t="str">
            <v>Empresa de Correos de Bolivia</v>
          </cell>
        </row>
        <row r="166">
          <cell r="B166">
            <v>525</v>
          </cell>
          <cell r="C166" t="str">
            <v>Transportes Aéreos Bolivianos</v>
          </cell>
        </row>
        <row r="167">
          <cell r="B167">
            <v>526</v>
          </cell>
          <cell r="C167" t="str">
            <v>Bolivia TV</v>
          </cell>
        </row>
        <row r="168">
          <cell r="B168">
            <v>548</v>
          </cell>
          <cell r="C168" t="str">
            <v>Corporación de las Fuerzas Armadas p/ el Des. Nacional</v>
          </cell>
        </row>
        <row r="169">
          <cell r="B169">
            <v>551</v>
          </cell>
          <cell r="C169" t="str">
            <v>Empresa Naviera Boliviana</v>
          </cell>
        </row>
        <row r="170">
          <cell r="B170">
            <v>572</v>
          </cell>
          <cell r="C170" t="str">
            <v>Empresa de Apoyo a la Producción de Alimentos</v>
          </cell>
        </row>
        <row r="171">
          <cell r="B171">
            <v>573</v>
          </cell>
          <cell r="C171" t="str">
            <v>Empresa Siderúrgica del Mutún</v>
          </cell>
        </row>
        <row r="172">
          <cell r="B172">
            <v>574</v>
          </cell>
          <cell r="C172" t="str">
            <v>Empresa Pública Nacional Estratégica Lácteos de Bolivia</v>
          </cell>
        </row>
        <row r="173">
          <cell r="B173">
            <v>576</v>
          </cell>
          <cell r="C173" t="str">
            <v>Empresa Pública Nacional Estratégica Cartones de Bolivia</v>
          </cell>
        </row>
        <row r="174">
          <cell r="B174">
            <v>578</v>
          </cell>
          <cell r="C174" t="str">
            <v>Boliviana de Aviación</v>
          </cell>
        </row>
        <row r="175">
          <cell r="B175">
            <v>580</v>
          </cell>
          <cell r="C175" t="str">
            <v>Depósitos Aduaneros Bolivianos</v>
          </cell>
        </row>
        <row r="176">
          <cell r="B176">
            <v>582</v>
          </cell>
          <cell r="C176" t="str">
            <v>Empresa Boliviana de Almendras y Derivados</v>
          </cell>
        </row>
        <row r="177">
          <cell r="B177">
            <v>584</v>
          </cell>
          <cell r="C177" t="str">
            <v>Empresa Boliviana de Industrializacion de Hidrocarburos</v>
          </cell>
        </row>
        <row r="178">
          <cell r="B178">
            <v>585</v>
          </cell>
          <cell r="C178" t="str">
            <v>Agencia Boliviana Espacial</v>
          </cell>
        </row>
        <row r="179">
          <cell r="B179">
            <v>586</v>
          </cell>
          <cell r="C179" t="str">
            <v>Empresa Azucarera San Buenaventura</v>
          </cell>
        </row>
        <row r="180">
          <cell r="B180">
            <v>587</v>
          </cell>
          <cell r="C180" t="str">
            <v>Empresa Estratégica Boliviana de Construcción y Conservación de Infraestructura Civil</v>
          </cell>
        </row>
        <row r="181">
          <cell r="B181">
            <v>588</v>
          </cell>
          <cell r="C181" t="str">
            <v>Empresa Pública Nacional Textil</v>
          </cell>
        </row>
        <row r="182">
          <cell r="B182">
            <v>590</v>
          </cell>
          <cell r="C182" t="str">
            <v>Empresa Pública "QUIPUS"</v>
          </cell>
        </row>
        <row r="183">
          <cell r="B183">
            <v>591</v>
          </cell>
          <cell r="C183" t="str">
            <v>Empresa Estatal de Transporte por Cable "Mi teleférico"</v>
          </cell>
        </row>
        <row r="184">
          <cell r="B184">
            <v>592</v>
          </cell>
          <cell r="C184" t="str">
            <v>Empresa Estatal "Boliviana de Turismo"</v>
          </cell>
        </row>
        <row r="185">
          <cell r="B185">
            <v>593</v>
          </cell>
          <cell r="C185" t="str">
            <v>Empresa Pública YACANA</v>
          </cell>
        </row>
        <row r="186">
          <cell r="B186">
            <v>594</v>
          </cell>
          <cell r="C186" t="str">
            <v>Administración de Servicios Portuarios - Bolivia</v>
          </cell>
        </row>
        <row r="187">
          <cell r="B187">
            <v>595</v>
          </cell>
          <cell r="C187" t="str">
            <v>Gestora Pública de la Seguridad Social de Largo Plazo</v>
          </cell>
        </row>
        <row r="188">
          <cell r="B188">
            <v>633</v>
          </cell>
          <cell r="C188" t="str">
            <v>Empresa Misicuni</v>
          </cell>
        </row>
        <row r="189">
          <cell r="B189">
            <v>634</v>
          </cell>
          <cell r="C189" t="str">
            <v>Empresa Púb. Deptal. Hotel Terminal-Terminal de Buses Oruro</v>
          </cell>
        </row>
        <row r="190">
          <cell r="B190">
            <v>650</v>
          </cell>
          <cell r="C190" t="str">
            <v>Asamblea Legislativa Plurinacional</v>
          </cell>
        </row>
        <row r="191">
          <cell r="B191">
            <v>660</v>
          </cell>
          <cell r="C191" t="str">
            <v>Órgano Judicial</v>
          </cell>
        </row>
        <row r="192">
          <cell r="B192">
            <v>661</v>
          </cell>
          <cell r="C192" t="str">
            <v>Tribunal Constitucional Plurinacional</v>
          </cell>
        </row>
        <row r="193">
          <cell r="B193">
            <v>670</v>
          </cell>
          <cell r="C193" t="str">
            <v>Órgano Electoral Plurinacional</v>
          </cell>
        </row>
        <row r="194">
          <cell r="B194">
            <v>680</v>
          </cell>
          <cell r="C194" t="str">
            <v>Contraloria General del Estado</v>
          </cell>
        </row>
        <row r="195">
          <cell r="B195">
            <v>681</v>
          </cell>
          <cell r="C195" t="str">
            <v>Ministerio Público</v>
          </cell>
        </row>
        <row r="196">
          <cell r="B196">
            <v>682</v>
          </cell>
          <cell r="C196" t="str">
            <v>Defensoria del Pueblo</v>
          </cell>
        </row>
        <row r="197">
          <cell r="B197">
            <v>683</v>
          </cell>
          <cell r="C197" t="str">
            <v>Procuraduria General del Estado</v>
          </cell>
        </row>
        <row r="198">
          <cell r="B198">
            <v>716</v>
          </cell>
          <cell r="C198" t="str">
            <v>Empresa Tarijeña del Gas</v>
          </cell>
        </row>
        <row r="199">
          <cell r="B199">
            <v>761</v>
          </cell>
          <cell r="C199" t="str">
            <v>Servicio Autónomo Municipal de Agua Potable y Alcantarillado</v>
          </cell>
        </row>
        <row r="200">
          <cell r="B200">
            <v>781</v>
          </cell>
          <cell r="C200" t="str">
            <v>Servicio Municipal de Agua Potable y Alcantarillado</v>
          </cell>
        </row>
        <row r="201">
          <cell r="B201">
            <v>802</v>
          </cell>
          <cell r="C201" t="str">
            <v>Empresa Local de Agua Potable y Alcantarillado Sucre</v>
          </cell>
        </row>
        <row r="202">
          <cell r="B202">
            <v>821</v>
          </cell>
          <cell r="C202" t="str">
            <v>Administración Autónoma para Obras Sanitarias - Potosí</v>
          </cell>
        </row>
        <row r="203">
          <cell r="B203">
            <v>831</v>
          </cell>
          <cell r="C203" t="str">
            <v>Servicio Local de Acueductos y Alcantarillado - Oruro</v>
          </cell>
        </row>
        <row r="204">
          <cell r="B204">
            <v>862</v>
          </cell>
          <cell r="C204" t="str">
            <v>Fondo Nacional de Desarrollo Regional</v>
          </cell>
        </row>
        <row r="205">
          <cell r="B205">
            <v>865</v>
          </cell>
          <cell r="C205" t="str">
            <v>Fondo de Desarrollo del Sist.Fin. y Apoyo al Sec.Productivo</v>
          </cell>
        </row>
        <row r="206">
          <cell r="B206">
            <v>867</v>
          </cell>
          <cell r="C206" t="str">
            <v>Fondo Rotatorio de Fomento Productivo Regional</v>
          </cell>
        </row>
        <row r="207">
          <cell r="B207">
            <v>901</v>
          </cell>
          <cell r="C207" t="str">
            <v>Gobierno Autónomo Departamental de Chuquisaca</v>
          </cell>
        </row>
        <row r="208">
          <cell r="B208">
            <v>902</v>
          </cell>
          <cell r="C208" t="str">
            <v>Gobierno Autónomo Departamental de La Paz</v>
          </cell>
        </row>
        <row r="209">
          <cell r="B209">
            <v>903</v>
          </cell>
          <cell r="C209" t="str">
            <v>Gobierno Autónomo Departamental de Cochabamba</v>
          </cell>
        </row>
        <row r="210">
          <cell r="B210">
            <v>904</v>
          </cell>
          <cell r="C210" t="str">
            <v>Gobierno Autónomo Departamental de Oruro</v>
          </cell>
        </row>
        <row r="211">
          <cell r="B211">
            <v>905</v>
          </cell>
          <cell r="C211" t="str">
            <v>Gobierno Autónomo Departamental de Potosí</v>
          </cell>
        </row>
        <row r="212">
          <cell r="B212">
            <v>906</v>
          </cell>
          <cell r="C212" t="str">
            <v>Gobierno Autónomo Departamental de Tarija</v>
          </cell>
        </row>
        <row r="213">
          <cell r="B213">
            <v>907</v>
          </cell>
          <cell r="C213" t="str">
            <v>Gobierno Autónomo Departamental de Santa Cruz</v>
          </cell>
        </row>
        <row r="214">
          <cell r="B214">
            <v>908</v>
          </cell>
          <cell r="C214" t="str">
            <v>Gobierno Autónomo Departamental del Beni</v>
          </cell>
        </row>
        <row r="215">
          <cell r="B215">
            <v>909</v>
          </cell>
          <cell r="C215" t="str">
            <v>Gobierno Autónomo Departamental de Pando</v>
          </cell>
        </row>
        <row r="216">
          <cell r="B216">
            <v>951</v>
          </cell>
          <cell r="C216" t="str">
            <v>Banco Central de Bolivia</v>
          </cell>
        </row>
        <row r="217">
          <cell r="B217">
            <v>1101</v>
          </cell>
          <cell r="C217" t="str">
            <v>Gobierno Autónomo Municipal de Sucre</v>
          </cell>
        </row>
        <row r="218">
          <cell r="B218">
            <v>1102</v>
          </cell>
          <cell r="C218" t="str">
            <v>Gobierno Autónomo Municipal de Yotala</v>
          </cell>
        </row>
        <row r="219">
          <cell r="B219">
            <v>1103</v>
          </cell>
          <cell r="C219" t="str">
            <v>Gobierno Autónomo Municipal de Poroma</v>
          </cell>
        </row>
        <row r="220">
          <cell r="B220">
            <v>1104</v>
          </cell>
          <cell r="C220" t="str">
            <v>Gobierno Autónomo Municipal de Villa Azurduy</v>
          </cell>
        </row>
        <row r="221">
          <cell r="B221">
            <v>1105</v>
          </cell>
          <cell r="C221" t="str">
            <v>Gobierno Autónomo Municipal de Tarvita (Villa Orías)</v>
          </cell>
        </row>
        <row r="222">
          <cell r="B222">
            <v>1106</v>
          </cell>
          <cell r="C222" t="str">
            <v>Gobierno Autónomo Municipal de Villa Zudañez (Tacopaya)</v>
          </cell>
        </row>
        <row r="223">
          <cell r="B223">
            <v>1107</v>
          </cell>
          <cell r="C223" t="str">
            <v>Gobierno Autónomo Municipal de Presto</v>
          </cell>
        </row>
        <row r="224">
          <cell r="B224">
            <v>1108</v>
          </cell>
          <cell r="C224" t="str">
            <v>Gobierno Autónomo Municipal de Villa Mojocoya</v>
          </cell>
        </row>
        <row r="225">
          <cell r="B225">
            <v>1109</v>
          </cell>
          <cell r="C225" t="str">
            <v>Gobierno Autónomo Municipal de Icla</v>
          </cell>
        </row>
        <row r="226">
          <cell r="B226">
            <v>1110</v>
          </cell>
          <cell r="C226" t="str">
            <v>Gobierno Autónomo Municipal de Padilla</v>
          </cell>
        </row>
        <row r="227">
          <cell r="B227">
            <v>1111</v>
          </cell>
          <cell r="C227" t="str">
            <v>Gobierno Autónomo Municipal de Tomina</v>
          </cell>
        </row>
        <row r="228">
          <cell r="B228">
            <v>1112</v>
          </cell>
          <cell r="C228" t="str">
            <v>Gobierno Autónomo Municipal de Sopachuy</v>
          </cell>
        </row>
        <row r="229">
          <cell r="B229">
            <v>1113</v>
          </cell>
          <cell r="C229" t="str">
            <v>Gobierno Autónomo Municipal de Villa Alcalá</v>
          </cell>
        </row>
        <row r="230">
          <cell r="B230">
            <v>1114</v>
          </cell>
          <cell r="C230" t="str">
            <v>Gobierno Autónomo Municipal de El Villar</v>
          </cell>
        </row>
        <row r="231">
          <cell r="B231">
            <v>1115</v>
          </cell>
          <cell r="C231" t="str">
            <v>Gobierno Autónomo Municipal de Monteagudo</v>
          </cell>
        </row>
        <row r="232">
          <cell r="B232">
            <v>1116</v>
          </cell>
          <cell r="C232" t="str">
            <v>Gobierno Autónomo Municipal de San Pablo de Huacareta</v>
          </cell>
        </row>
        <row r="233">
          <cell r="B233">
            <v>1117</v>
          </cell>
          <cell r="C233" t="str">
            <v>Gobierno Autónomo Municipal de Tarabuco</v>
          </cell>
        </row>
        <row r="234">
          <cell r="B234">
            <v>1118</v>
          </cell>
          <cell r="C234" t="str">
            <v>Gobierno Autónomo Municipal de Yamparáez</v>
          </cell>
        </row>
        <row r="235">
          <cell r="B235">
            <v>1119</v>
          </cell>
          <cell r="C235" t="str">
            <v>Gobierno Autónomo Municipal de Camargo</v>
          </cell>
        </row>
        <row r="236">
          <cell r="B236">
            <v>1120</v>
          </cell>
          <cell r="C236" t="str">
            <v>Gobierno Autónomo Municipal de San Lucas</v>
          </cell>
        </row>
        <row r="237">
          <cell r="B237">
            <v>1121</v>
          </cell>
          <cell r="C237" t="str">
            <v>Gobierno Autónomo Municipal de Incahuasi</v>
          </cell>
        </row>
        <row r="238">
          <cell r="B238">
            <v>1122</v>
          </cell>
          <cell r="C238" t="str">
            <v>Gobierno Autónomo Municipal de Villa Serrano</v>
          </cell>
        </row>
        <row r="239">
          <cell r="B239">
            <v>1123</v>
          </cell>
          <cell r="C239" t="str">
            <v>Gobierno Autónomo Municipal de Camataqui (Villa Abecia)</v>
          </cell>
        </row>
        <row r="240">
          <cell r="B240">
            <v>1124</v>
          </cell>
          <cell r="C240" t="str">
            <v>Gobierno Autónomo Municipal de Culpina</v>
          </cell>
        </row>
        <row r="241">
          <cell r="B241">
            <v>1125</v>
          </cell>
          <cell r="C241" t="str">
            <v>Gobierno Autónomo Municipal de Las Carreras</v>
          </cell>
        </row>
        <row r="242">
          <cell r="B242">
            <v>1126</v>
          </cell>
          <cell r="C242" t="str">
            <v>Gobierno Autónomo Municipal de Villa Vaca Guzmán</v>
          </cell>
        </row>
        <row r="243">
          <cell r="B243">
            <v>1127</v>
          </cell>
          <cell r="C243" t="str">
            <v>Gobierno Autónomo Municipal de Villa de Huacaya</v>
          </cell>
        </row>
        <row r="244">
          <cell r="B244">
            <v>1128</v>
          </cell>
          <cell r="C244" t="str">
            <v>Gobierno Autónomo Municipal de Machareti</v>
          </cell>
        </row>
        <row r="245">
          <cell r="B245">
            <v>1129</v>
          </cell>
          <cell r="C245" t="str">
            <v>Gobierno Autónomo Municipal de Villa Charcas</v>
          </cell>
        </row>
        <row r="246">
          <cell r="B246">
            <v>1201</v>
          </cell>
          <cell r="C246" t="str">
            <v>Gobierno Autónomo Municipal de La Paz</v>
          </cell>
        </row>
        <row r="247">
          <cell r="B247">
            <v>1202</v>
          </cell>
          <cell r="C247" t="str">
            <v>Gobierno Autónomo Municipal de Palca</v>
          </cell>
        </row>
        <row r="248">
          <cell r="B248">
            <v>1203</v>
          </cell>
          <cell r="C248" t="str">
            <v>Gobierno Autónomo Municipal de Mecapaca</v>
          </cell>
        </row>
        <row r="249">
          <cell r="B249">
            <v>1204</v>
          </cell>
          <cell r="C249" t="str">
            <v>Gobierno Autónomo Municipal de Achocalla</v>
          </cell>
        </row>
        <row r="250">
          <cell r="B250">
            <v>1205</v>
          </cell>
          <cell r="C250" t="str">
            <v>Gobierno Autónomo Municipal de El Alto de La Paz</v>
          </cell>
        </row>
        <row r="251">
          <cell r="B251">
            <v>1206</v>
          </cell>
          <cell r="C251" t="str">
            <v>Gobierno Autónomo Municipal de Viacha</v>
          </cell>
        </row>
        <row r="252">
          <cell r="B252">
            <v>1207</v>
          </cell>
          <cell r="C252" t="str">
            <v>Gobierno Autónomo Municipal de Guaqui</v>
          </cell>
        </row>
        <row r="253">
          <cell r="B253">
            <v>1208</v>
          </cell>
          <cell r="C253" t="str">
            <v>Gobierno Autónomo Municipal de Tiahuanacu</v>
          </cell>
        </row>
        <row r="254">
          <cell r="B254">
            <v>1209</v>
          </cell>
          <cell r="C254" t="str">
            <v>Gobierno Autónomo Municipal de Desaguadero</v>
          </cell>
        </row>
        <row r="255">
          <cell r="B255">
            <v>1210</v>
          </cell>
          <cell r="C255" t="str">
            <v>Gobierno Autónomo Municipal de Caranavi</v>
          </cell>
        </row>
        <row r="256">
          <cell r="B256">
            <v>1211</v>
          </cell>
          <cell r="C256" t="str">
            <v>Gobierno Autónomo Municipal de Sica Sica (Villa Aroma)</v>
          </cell>
        </row>
        <row r="257">
          <cell r="B257">
            <v>1212</v>
          </cell>
          <cell r="C257" t="str">
            <v>Gobierno Autónomo Municipal de Umala</v>
          </cell>
        </row>
        <row r="258">
          <cell r="B258">
            <v>1213</v>
          </cell>
          <cell r="C258" t="str">
            <v>Gobierno Autónomo Municipal de Ayo Ayo</v>
          </cell>
        </row>
        <row r="259">
          <cell r="B259">
            <v>1214</v>
          </cell>
          <cell r="C259" t="str">
            <v>Gobierno Autónomo Municipal de Calamarca</v>
          </cell>
        </row>
        <row r="260">
          <cell r="B260">
            <v>1215</v>
          </cell>
          <cell r="C260" t="str">
            <v>Gobierno Autónomo Municipal de Patacamaya</v>
          </cell>
        </row>
        <row r="261">
          <cell r="B261">
            <v>1216</v>
          </cell>
          <cell r="C261" t="str">
            <v>Gobierno Autónomo Municipal de Colquencha</v>
          </cell>
        </row>
        <row r="262">
          <cell r="B262">
            <v>1217</v>
          </cell>
          <cell r="C262" t="str">
            <v>Gobierno Autónomo Municipal de Collana</v>
          </cell>
        </row>
        <row r="263">
          <cell r="B263">
            <v>1218</v>
          </cell>
          <cell r="C263" t="str">
            <v>Gobierno Autónomo Municipal de Inquisivi</v>
          </cell>
        </row>
        <row r="264">
          <cell r="B264">
            <v>1219</v>
          </cell>
          <cell r="C264" t="str">
            <v>Gobierno Autónomo Municipal de Quime</v>
          </cell>
        </row>
        <row r="265">
          <cell r="B265">
            <v>1220</v>
          </cell>
          <cell r="C265" t="str">
            <v>Gobierno Autónomo Municipal de Cajuata</v>
          </cell>
        </row>
        <row r="266">
          <cell r="B266">
            <v>1221</v>
          </cell>
          <cell r="C266" t="str">
            <v>Gobierno Autónomo Municipal de Colquiri</v>
          </cell>
        </row>
        <row r="267">
          <cell r="B267">
            <v>1222</v>
          </cell>
          <cell r="C267" t="str">
            <v>Gobierno Autónomo Municipal de Ichoca</v>
          </cell>
        </row>
        <row r="268">
          <cell r="B268">
            <v>1223</v>
          </cell>
          <cell r="C268" t="str">
            <v>Gobierno Autónomo Municipal de Villa Libertad Licoma</v>
          </cell>
        </row>
        <row r="269">
          <cell r="B269">
            <v>1224</v>
          </cell>
          <cell r="C269" t="str">
            <v>Gobierno Autónomo Municipal de Achacachi</v>
          </cell>
        </row>
        <row r="270">
          <cell r="B270">
            <v>1225</v>
          </cell>
          <cell r="C270" t="str">
            <v>Gobierno Autónomo Municipal de Ancoraimes</v>
          </cell>
        </row>
        <row r="271">
          <cell r="B271">
            <v>1226</v>
          </cell>
          <cell r="C271" t="str">
            <v>Gobierno Autónomo Municipal de Sorata</v>
          </cell>
        </row>
        <row r="272">
          <cell r="B272">
            <v>1227</v>
          </cell>
          <cell r="C272" t="str">
            <v>Gobierno Autónomo Municipal de Guanay</v>
          </cell>
        </row>
        <row r="273">
          <cell r="B273">
            <v>1228</v>
          </cell>
          <cell r="C273" t="str">
            <v>Gobierno Autónomo Municipal de Tacacoma</v>
          </cell>
        </row>
        <row r="274">
          <cell r="B274">
            <v>1229</v>
          </cell>
          <cell r="C274" t="str">
            <v>Gobierno Autónomo Municipal de Tipuani</v>
          </cell>
        </row>
        <row r="275">
          <cell r="B275">
            <v>1230</v>
          </cell>
          <cell r="C275" t="str">
            <v>Gobierno Autónomo Municipal de Quiabaya</v>
          </cell>
        </row>
        <row r="276">
          <cell r="B276">
            <v>1231</v>
          </cell>
          <cell r="C276" t="str">
            <v>Gobierno Autónomo Municipal de Combaya</v>
          </cell>
        </row>
        <row r="277">
          <cell r="B277">
            <v>1232</v>
          </cell>
          <cell r="C277" t="str">
            <v>Gobierno Autónomo Municipal de Copacabana</v>
          </cell>
        </row>
        <row r="278">
          <cell r="B278">
            <v>1233</v>
          </cell>
          <cell r="C278" t="str">
            <v>Gobierno Autónomo Municipal de San Pedro de Tiquina</v>
          </cell>
        </row>
        <row r="279">
          <cell r="B279">
            <v>1234</v>
          </cell>
          <cell r="C279" t="str">
            <v>Gobierno Autónomo Municipal de Tito Yupanqui</v>
          </cell>
        </row>
        <row r="280">
          <cell r="B280">
            <v>1235</v>
          </cell>
          <cell r="C280" t="str">
            <v>Gobierno Autónomo Municipal de Chuma</v>
          </cell>
        </row>
        <row r="281">
          <cell r="B281">
            <v>1236</v>
          </cell>
          <cell r="C281" t="str">
            <v>Gobierno Autónomo Municipal de Ayata</v>
          </cell>
        </row>
        <row r="282">
          <cell r="B282">
            <v>1237</v>
          </cell>
          <cell r="C282" t="str">
            <v>Gobierno Autónomo Municipal de Aucapata</v>
          </cell>
        </row>
        <row r="283">
          <cell r="B283">
            <v>1238</v>
          </cell>
          <cell r="C283" t="str">
            <v>Gobierno Autónomo Municipal de Corocoro</v>
          </cell>
        </row>
        <row r="284">
          <cell r="B284">
            <v>1239</v>
          </cell>
          <cell r="C284" t="str">
            <v>Gobierno Autónomo Municipal de Caquiaviri</v>
          </cell>
        </row>
        <row r="285">
          <cell r="B285">
            <v>1240</v>
          </cell>
          <cell r="C285" t="str">
            <v>Gobierno Autónomo Municipal de Calacoto</v>
          </cell>
        </row>
        <row r="286">
          <cell r="B286">
            <v>1241</v>
          </cell>
          <cell r="C286" t="str">
            <v>Gobierno Autónomo Municipal de Comanche</v>
          </cell>
        </row>
        <row r="287">
          <cell r="B287">
            <v>1242</v>
          </cell>
          <cell r="C287" t="str">
            <v>Gobierno Autónomo Municipal de Charaña</v>
          </cell>
        </row>
        <row r="288">
          <cell r="B288">
            <v>1243</v>
          </cell>
          <cell r="C288" t="str">
            <v>Gobierno Autónomo Municipal de Waldo Ballivián</v>
          </cell>
        </row>
        <row r="289">
          <cell r="B289">
            <v>1244</v>
          </cell>
          <cell r="C289" t="str">
            <v>Gobierno Autónomo Municipal de Nazacara de Pacajes</v>
          </cell>
        </row>
        <row r="290">
          <cell r="B290">
            <v>1245</v>
          </cell>
          <cell r="C290" t="str">
            <v>Gobierno Autónomo Municipal de Santiago de Callapa</v>
          </cell>
        </row>
        <row r="291">
          <cell r="B291">
            <v>1246</v>
          </cell>
          <cell r="C291" t="str">
            <v>Gobierno Autónomo Municipal de Puerto Acosta</v>
          </cell>
        </row>
        <row r="292">
          <cell r="B292">
            <v>1247</v>
          </cell>
          <cell r="C292" t="str">
            <v>Gobierno Autónomo Municipal de Mocomoco</v>
          </cell>
        </row>
        <row r="293">
          <cell r="B293">
            <v>1248</v>
          </cell>
          <cell r="C293" t="str">
            <v>Gobierno Autónomo Municipal de Carabuco</v>
          </cell>
        </row>
        <row r="294">
          <cell r="B294">
            <v>1249</v>
          </cell>
          <cell r="C294" t="str">
            <v>Gobierno Autónomo Municipal de Apolo</v>
          </cell>
        </row>
        <row r="295">
          <cell r="B295">
            <v>1250</v>
          </cell>
          <cell r="C295" t="str">
            <v>Gobierno Autónomo Municipal de Pelechuco</v>
          </cell>
        </row>
        <row r="296">
          <cell r="B296">
            <v>1251</v>
          </cell>
          <cell r="C296" t="str">
            <v>Gobierno Autónomo Municipal de Luribay</v>
          </cell>
        </row>
        <row r="297">
          <cell r="B297">
            <v>1252</v>
          </cell>
          <cell r="C297" t="str">
            <v>Gobierno Autónomo Municipal de Sapahaqui</v>
          </cell>
        </row>
        <row r="298">
          <cell r="B298">
            <v>1253</v>
          </cell>
          <cell r="C298" t="str">
            <v>Gobierno Autónomo Municipal de Yaco</v>
          </cell>
        </row>
        <row r="299">
          <cell r="B299">
            <v>1254</v>
          </cell>
          <cell r="C299" t="str">
            <v>Gobierno Autónomo Municipal de Malla</v>
          </cell>
        </row>
        <row r="300">
          <cell r="B300">
            <v>1255</v>
          </cell>
          <cell r="C300" t="str">
            <v>Gobierno Autónomo Municipal de Cairoma</v>
          </cell>
        </row>
        <row r="301">
          <cell r="B301">
            <v>1256</v>
          </cell>
          <cell r="C301" t="str">
            <v>Gobierno Autónomo Municipal de Chulumani (Villa de la Libertad)</v>
          </cell>
        </row>
        <row r="302">
          <cell r="B302">
            <v>1257</v>
          </cell>
          <cell r="C302" t="str">
            <v>Gobierno Autónomo Municipal de Irupana (Villa de Lanza)</v>
          </cell>
        </row>
        <row r="303">
          <cell r="B303">
            <v>1258</v>
          </cell>
          <cell r="C303" t="str">
            <v>Gobierno Autónomo Municipal de Yanacachi</v>
          </cell>
        </row>
        <row r="304">
          <cell r="B304">
            <v>1259</v>
          </cell>
          <cell r="C304" t="str">
            <v>Gobierno Autónomo Municipal de Palos Blancos</v>
          </cell>
        </row>
        <row r="305">
          <cell r="B305">
            <v>1260</v>
          </cell>
          <cell r="C305" t="str">
            <v>Gobierno Autónomo Municipal de La Asunta</v>
          </cell>
        </row>
        <row r="306">
          <cell r="B306">
            <v>1261</v>
          </cell>
          <cell r="C306" t="str">
            <v>Gobierno Autónomo Municipal de Pucarani</v>
          </cell>
        </row>
        <row r="307">
          <cell r="B307">
            <v>1262</v>
          </cell>
          <cell r="C307" t="str">
            <v>Gobierno Autónomo Municipal de Laja</v>
          </cell>
        </row>
        <row r="308">
          <cell r="B308">
            <v>1263</v>
          </cell>
          <cell r="C308" t="str">
            <v>Gobierno Autónomo Municipal de Batallas</v>
          </cell>
        </row>
        <row r="309">
          <cell r="B309">
            <v>1264</v>
          </cell>
          <cell r="C309" t="str">
            <v>Gobierno Autónomo Municipal de Puerto Pérez</v>
          </cell>
        </row>
        <row r="310">
          <cell r="B310">
            <v>1265</v>
          </cell>
          <cell r="C310" t="str">
            <v>Gobierno Autónomo Municipal de Coroico</v>
          </cell>
        </row>
        <row r="311">
          <cell r="B311">
            <v>1266</v>
          </cell>
          <cell r="C311" t="str">
            <v>Gobierno Autónomo Municipal de Coripata</v>
          </cell>
        </row>
        <row r="312">
          <cell r="B312">
            <v>1267</v>
          </cell>
          <cell r="C312" t="str">
            <v>Gobierno Autónomo Municipal de Ixiamas</v>
          </cell>
        </row>
        <row r="313">
          <cell r="B313">
            <v>1268</v>
          </cell>
          <cell r="C313" t="str">
            <v>Gobierno Autónomo Municipal de San Buenaventura</v>
          </cell>
        </row>
        <row r="314">
          <cell r="B314">
            <v>1269</v>
          </cell>
          <cell r="C314" t="str">
            <v>Gobierno Autónomo Municipal de General Juan José Pérez (Charazani)</v>
          </cell>
        </row>
        <row r="315">
          <cell r="B315">
            <v>1270</v>
          </cell>
          <cell r="C315" t="str">
            <v>Gobierno Autónomo Municipal de Curva</v>
          </cell>
        </row>
        <row r="316">
          <cell r="B316">
            <v>1271</v>
          </cell>
          <cell r="C316" t="str">
            <v>Gobierno Autónomo Municipal de San Pedro de Curahuara</v>
          </cell>
        </row>
        <row r="317">
          <cell r="B317">
            <v>1272</v>
          </cell>
          <cell r="C317" t="str">
            <v>Gobierno Autónomo Municipal de Papel Pampa</v>
          </cell>
        </row>
        <row r="318">
          <cell r="B318">
            <v>1273</v>
          </cell>
          <cell r="C318" t="str">
            <v>Gobierno Autónomo Municipal de Chacarilla</v>
          </cell>
        </row>
        <row r="319">
          <cell r="B319">
            <v>1274</v>
          </cell>
          <cell r="C319" t="str">
            <v>Gobierno Autónomo Municipal de Santiago de Machaca</v>
          </cell>
        </row>
        <row r="320">
          <cell r="B320">
            <v>1275</v>
          </cell>
          <cell r="C320" t="str">
            <v>Gobierno Autónomo Municipal de Catacora</v>
          </cell>
        </row>
        <row r="321">
          <cell r="B321">
            <v>1276</v>
          </cell>
          <cell r="C321" t="str">
            <v>Gobierno Autónomo Municipal de Mapiri</v>
          </cell>
        </row>
        <row r="322">
          <cell r="B322">
            <v>1277</v>
          </cell>
          <cell r="C322" t="str">
            <v>Gobierno Autónomo Municipal de Teoponte</v>
          </cell>
        </row>
        <row r="323">
          <cell r="B323">
            <v>1278</v>
          </cell>
          <cell r="C323" t="str">
            <v>Gobierno Autónomo Municipal de San Andrés de Machaca</v>
          </cell>
        </row>
        <row r="324">
          <cell r="B324">
            <v>1279</v>
          </cell>
          <cell r="C324" t="str">
            <v>Gobierno Autónomo Municipal de Jesús de Machaca</v>
          </cell>
        </row>
        <row r="325">
          <cell r="B325">
            <v>1280</v>
          </cell>
          <cell r="C325" t="str">
            <v>Gobierno Autónomo Municipal de Taraco</v>
          </cell>
        </row>
        <row r="326">
          <cell r="B326">
            <v>1281</v>
          </cell>
          <cell r="C326" t="str">
            <v>Gobierno Autónomo Municipal de Huarina</v>
          </cell>
        </row>
        <row r="327">
          <cell r="B327">
            <v>1282</v>
          </cell>
          <cell r="C327" t="str">
            <v>Gobierno Autónomo Municipal de Santiago de Huata</v>
          </cell>
        </row>
        <row r="328">
          <cell r="B328">
            <v>1283</v>
          </cell>
          <cell r="C328" t="str">
            <v>Gobierno Autónomo Municipal de Escoma</v>
          </cell>
        </row>
        <row r="329">
          <cell r="B329">
            <v>1284</v>
          </cell>
          <cell r="C329" t="str">
            <v>Gobierno Autónomo Municipal de Humanata</v>
          </cell>
        </row>
        <row r="330">
          <cell r="B330">
            <v>1285</v>
          </cell>
          <cell r="C330" t="str">
            <v>Gobierno Autónomo Municipal de Alto Beni</v>
          </cell>
        </row>
        <row r="331">
          <cell r="B331">
            <v>1286</v>
          </cell>
          <cell r="C331" t="str">
            <v>Gobierno Autónomo Municipal de Huatajata</v>
          </cell>
        </row>
        <row r="332">
          <cell r="B332">
            <v>1287</v>
          </cell>
          <cell r="C332" t="str">
            <v>Gobierno Autónomo Municipal de Chua Cocani</v>
          </cell>
        </row>
        <row r="333">
          <cell r="B333">
            <v>1301</v>
          </cell>
          <cell r="C333" t="str">
            <v>Gobierno Autónomo Municipal de Cochabamba</v>
          </cell>
        </row>
        <row r="334">
          <cell r="B334">
            <v>1302</v>
          </cell>
          <cell r="C334" t="str">
            <v>Gobierno Autónomo Municipal de Quillacollo</v>
          </cell>
        </row>
        <row r="335">
          <cell r="B335">
            <v>1303</v>
          </cell>
          <cell r="C335" t="str">
            <v>Gobierno Autónomo Municipal de Sipe Sipe</v>
          </cell>
        </row>
        <row r="336">
          <cell r="B336">
            <v>1304</v>
          </cell>
          <cell r="C336" t="str">
            <v>Gobierno Autónomo Municipal de Tiquipaya</v>
          </cell>
        </row>
        <row r="337">
          <cell r="B337">
            <v>1305</v>
          </cell>
          <cell r="C337" t="str">
            <v>Gobierno Autónomo Municipal de Vinto</v>
          </cell>
        </row>
        <row r="338">
          <cell r="B338">
            <v>1306</v>
          </cell>
          <cell r="C338" t="str">
            <v>Gobierno Autónomo Municipal de Colcapirhua</v>
          </cell>
        </row>
        <row r="339">
          <cell r="B339">
            <v>1307</v>
          </cell>
          <cell r="C339" t="str">
            <v>Gobierno Autónomo Municipal de Aiquile</v>
          </cell>
        </row>
        <row r="340">
          <cell r="B340">
            <v>1308</v>
          </cell>
          <cell r="C340" t="str">
            <v>Gobierno Autónomo Municipal de Pasorapa</v>
          </cell>
        </row>
        <row r="341">
          <cell r="B341">
            <v>1309</v>
          </cell>
          <cell r="C341" t="str">
            <v>Gobierno Autónomo Municipal de Omereque</v>
          </cell>
        </row>
        <row r="342">
          <cell r="B342">
            <v>1310</v>
          </cell>
          <cell r="C342" t="str">
            <v>Gobierno Autónomo Municipal de Independencia</v>
          </cell>
        </row>
        <row r="343">
          <cell r="B343">
            <v>1311</v>
          </cell>
          <cell r="C343" t="str">
            <v>Gobierno Autónomo Municipal de Morochata</v>
          </cell>
        </row>
        <row r="344">
          <cell r="B344">
            <v>1312</v>
          </cell>
          <cell r="C344" t="str">
            <v>Gobierno Autónomo Municipal de Sacaba</v>
          </cell>
        </row>
        <row r="345">
          <cell r="B345">
            <v>1313</v>
          </cell>
          <cell r="C345" t="str">
            <v>Gobierno Autónomo Municipal de Colomi</v>
          </cell>
        </row>
        <row r="346">
          <cell r="B346">
            <v>1314</v>
          </cell>
          <cell r="C346" t="str">
            <v>Gobierno Autónomo Municipal de Villa Tunari</v>
          </cell>
        </row>
        <row r="347">
          <cell r="B347">
            <v>1315</v>
          </cell>
          <cell r="C347" t="str">
            <v>Gobierno Autónomo Municipal de Punata</v>
          </cell>
        </row>
        <row r="348">
          <cell r="B348">
            <v>1316</v>
          </cell>
          <cell r="C348" t="str">
            <v>Gobierno Autónomo Municipal de Villa Rivero</v>
          </cell>
        </row>
        <row r="349">
          <cell r="B349">
            <v>1317</v>
          </cell>
          <cell r="C349" t="str">
            <v>Gobierno Autónomo Municipal de San Benito (Villa José Quintín Mendoza)</v>
          </cell>
        </row>
        <row r="350">
          <cell r="B350">
            <v>1318</v>
          </cell>
          <cell r="C350" t="str">
            <v>Gobierno Autónomo Municipal de Tacachi</v>
          </cell>
        </row>
        <row r="351">
          <cell r="B351">
            <v>1319</v>
          </cell>
          <cell r="C351" t="str">
            <v>Gobierno Autónomo Municipal Villa Gualberto Villarroel</v>
          </cell>
        </row>
        <row r="352">
          <cell r="B352">
            <v>1320</v>
          </cell>
          <cell r="C352" t="str">
            <v>Gobierno Autónomo Municipal de Tarata</v>
          </cell>
        </row>
        <row r="353">
          <cell r="B353">
            <v>1321</v>
          </cell>
          <cell r="C353" t="str">
            <v>Gobierno Autónomo Municipal de Anzaldo</v>
          </cell>
        </row>
        <row r="354">
          <cell r="B354">
            <v>1322</v>
          </cell>
          <cell r="C354" t="str">
            <v>Gobierno Autónomo Municipal de Arbieto</v>
          </cell>
        </row>
        <row r="355">
          <cell r="B355">
            <v>1323</v>
          </cell>
          <cell r="C355" t="str">
            <v>Gobierno Autónomo Municipal de Sacabamba</v>
          </cell>
        </row>
        <row r="356">
          <cell r="B356">
            <v>1324</v>
          </cell>
          <cell r="C356" t="str">
            <v>Gobierno Autónomo Municipal de Cliza</v>
          </cell>
        </row>
        <row r="357">
          <cell r="B357">
            <v>1325</v>
          </cell>
          <cell r="C357" t="str">
            <v>Gobierno Autónomo Municipal de Toco</v>
          </cell>
        </row>
        <row r="358">
          <cell r="B358">
            <v>1326</v>
          </cell>
          <cell r="C358" t="str">
            <v>Gobierno Autónomo Municipal de Tolata</v>
          </cell>
        </row>
        <row r="359">
          <cell r="B359">
            <v>1327</v>
          </cell>
          <cell r="C359" t="str">
            <v>Gobierno Autónomo Municipal de Capinota</v>
          </cell>
        </row>
        <row r="360">
          <cell r="B360">
            <v>1328</v>
          </cell>
          <cell r="C360" t="str">
            <v>Gobierno Autónomo Municipal de Santivañez</v>
          </cell>
        </row>
        <row r="361">
          <cell r="B361">
            <v>1329</v>
          </cell>
          <cell r="C361" t="str">
            <v>Gobierno Autónomo Municipal de Sicaya</v>
          </cell>
        </row>
        <row r="362">
          <cell r="B362">
            <v>1330</v>
          </cell>
          <cell r="C362" t="str">
            <v>Gobierno Autónomo Municipal de Tapacari</v>
          </cell>
        </row>
        <row r="363">
          <cell r="B363">
            <v>1331</v>
          </cell>
          <cell r="C363" t="str">
            <v>Gobierno Autónomo Municipal de Totora</v>
          </cell>
        </row>
        <row r="364">
          <cell r="B364">
            <v>1332</v>
          </cell>
          <cell r="C364" t="str">
            <v>Gobierno Autónomo Municipal de Pojo</v>
          </cell>
        </row>
        <row r="365">
          <cell r="B365">
            <v>1333</v>
          </cell>
          <cell r="C365" t="str">
            <v>Gobierno Autónomo Municipal de Pocona</v>
          </cell>
        </row>
        <row r="366">
          <cell r="B366">
            <v>1334</v>
          </cell>
          <cell r="C366" t="str">
            <v>Gobierno Autónomo Municipal de Chimoré</v>
          </cell>
        </row>
        <row r="367">
          <cell r="B367">
            <v>1335</v>
          </cell>
          <cell r="C367" t="str">
            <v>Gobierno Autónomo Municipal de Puerto Villarroel</v>
          </cell>
        </row>
        <row r="368">
          <cell r="B368">
            <v>1336</v>
          </cell>
          <cell r="C368" t="str">
            <v>Gobierno Autónomo Municipal de Arani</v>
          </cell>
        </row>
        <row r="369">
          <cell r="B369">
            <v>1337</v>
          </cell>
          <cell r="C369" t="str">
            <v>Gobierno Autónomo Municipal de Vacas</v>
          </cell>
        </row>
        <row r="370">
          <cell r="B370">
            <v>1338</v>
          </cell>
          <cell r="C370" t="str">
            <v>Gobierno Autónomo Municipal de Arque</v>
          </cell>
        </row>
        <row r="371">
          <cell r="B371">
            <v>1339</v>
          </cell>
          <cell r="C371" t="str">
            <v>Gobierno Autónomo Municipal de Tacopaya</v>
          </cell>
        </row>
        <row r="372">
          <cell r="B372">
            <v>1340</v>
          </cell>
          <cell r="C372" t="str">
            <v>Gobierno Autónomo Municipal de Bolivar</v>
          </cell>
        </row>
        <row r="373">
          <cell r="B373">
            <v>1341</v>
          </cell>
          <cell r="C373" t="str">
            <v>Gobierno Autónomo Municipal de Tiraque</v>
          </cell>
        </row>
        <row r="374">
          <cell r="B374">
            <v>1342</v>
          </cell>
          <cell r="C374" t="str">
            <v>Gobierno Autónomo Municipal de Mizque</v>
          </cell>
        </row>
        <row r="375">
          <cell r="B375">
            <v>1343</v>
          </cell>
          <cell r="C375" t="str">
            <v>Gobierno Autónomo Municipal de Vila Vila</v>
          </cell>
        </row>
        <row r="376">
          <cell r="B376">
            <v>1344</v>
          </cell>
          <cell r="C376" t="str">
            <v>Gobierno Autónomo Municipal de Alalay</v>
          </cell>
        </row>
        <row r="377">
          <cell r="B377">
            <v>1345</v>
          </cell>
          <cell r="C377" t="str">
            <v>Gobierno Autónomo Municipal de Entre Rios</v>
          </cell>
        </row>
        <row r="378">
          <cell r="B378">
            <v>1346</v>
          </cell>
          <cell r="C378" t="str">
            <v>Gobierno Autónomo Municipal de Cocapata</v>
          </cell>
        </row>
        <row r="379">
          <cell r="B379">
            <v>1347</v>
          </cell>
          <cell r="C379" t="str">
            <v>Gobierno Autónomo Municipal de Shinahota</v>
          </cell>
        </row>
        <row r="380">
          <cell r="B380">
            <v>1401</v>
          </cell>
          <cell r="C380" t="str">
            <v>Gobierno Autónomo Municipal de Oruro</v>
          </cell>
        </row>
        <row r="381">
          <cell r="B381">
            <v>1402</v>
          </cell>
          <cell r="C381" t="str">
            <v>Gobierno Autónomo Municipal de Caracollo</v>
          </cell>
        </row>
        <row r="382">
          <cell r="B382">
            <v>1403</v>
          </cell>
          <cell r="C382" t="str">
            <v>Gobierno Autónomo Municipal de El Choro</v>
          </cell>
        </row>
        <row r="383">
          <cell r="B383">
            <v>1404</v>
          </cell>
          <cell r="C383" t="str">
            <v>Gobierno Autónomo Municipal de Challapata</v>
          </cell>
        </row>
        <row r="384">
          <cell r="B384">
            <v>1405</v>
          </cell>
          <cell r="C384" t="str">
            <v>Gobierno Autónomo Municipal de Santuario de Quillacas</v>
          </cell>
        </row>
        <row r="385">
          <cell r="B385">
            <v>1406</v>
          </cell>
          <cell r="C385" t="str">
            <v>Gobierno Autónomo Municipal de Huanuni</v>
          </cell>
        </row>
        <row r="386">
          <cell r="B386">
            <v>1407</v>
          </cell>
          <cell r="C386" t="str">
            <v>Gobierno Autónomo Municipal de Machacamarca</v>
          </cell>
        </row>
        <row r="387">
          <cell r="B387">
            <v>1408</v>
          </cell>
          <cell r="C387" t="str">
            <v>Gobierno Autónomo Municipal de Poopó (Villa Poopó)</v>
          </cell>
        </row>
        <row r="388">
          <cell r="B388">
            <v>1409</v>
          </cell>
          <cell r="C388" t="str">
            <v>Gobierno Autónomo Municipal de Pazña</v>
          </cell>
        </row>
        <row r="389">
          <cell r="B389">
            <v>1410</v>
          </cell>
          <cell r="C389" t="str">
            <v>Gobierno Autónomo Municipal de Antequera</v>
          </cell>
        </row>
        <row r="390">
          <cell r="B390">
            <v>1411</v>
          </cell>
          <cell r="C390" t="str">
            <v>Gobierno Autónomo Municipal de Eucaliptus</v>
          </cell>
        </row>
        <row r="391">
          <cell r="B391">
            <v>1412</v>
          </cell>
          <cell r="C391" t="str">
            <v>Gobierno Autónomo Municipal de Santiago de Huari</v>
          </cell>
        </row>
        <row r="392">
          <cell r="B392">
            <v>1413</v>
          </cell>
          <cell r="C392" t="str">
            <v>Gobierno Autónomo Municipal de Totora</v>
          </cell>
        </row>
        <row r="393">
          <cell r="B393">
            <v>1414</v>
          </cell>
          <cell r="C393" t="str">
            <v>Gobierno Autónomo Municipal de Corque</v>
          </cell>
        </row>
        <row r="394">
          <cell r="B394">
            <v>1415</v>
          </cell>
          <cell r="C394" t="str">
            <v>Gobierno Autónomo Municipal de Choquecota</v>
          </cell>
        </row>
        <row r="395">
          <cell r="B395">
            <v>1416</v>
          </cell>
          <cell r="C395" t="str">
            <v>Gobierno Autónomo Municipal de Curahuara de Carangas</v>
          </cell>
        </row>
        <row r="396">
          <cell r="B396">
            <v>1417</v>
          </cell>
          <cell r="C396" t="str">
            <v>Gobierno Autónomo Municipal de Turco</v>
          </cell>
        </row>
        <row r="397">
          <cell r="B397">
            <v>1418</v>
          </cell>
          <cell r="C397" t="str">
            <v>Gobierno Autónomo Municipal de Huachacalla</v>
          </cell>
        </row>
        <row r="398">
          <cell r="B398">
            <v>1419</v>
          </cell>
          <cell r="C398" t="str">
            <v>Gobierno Autónomo Municipal de Escara</v>
          </cell>
        </row>
        <row r="399">
          <cell r="B399">
            <v>1420</v>
          </cell>
          <cell r="C399" t="str">
            <v>Gobierno Autónomo Municipal de Cruz de Machacamarca</v>
          </cell>
        </row>
        <row r="400">
          <cell r="B400">
            <v>1421</v>
          </cell>
          <cell r="C400" t="str">
            <v>Gobierno Autónomo Municipal de Yunguyo de Litoral</v>
          </cell>
        </row>
        <row r="401">
          <cell r="B401">
            <v>1422</v>
          </cell>
          <cell r="C401" t="str">
            <v>Gobierno Autónomo Municipal de Esmeralda</v>
          </cell>
        </row>
        <row r="402">
          <cell r="B402">
            <v>1423</v>
          </cell>
          <cell r="C402" t="str">
            <v>Gobierno Autónomo Municipal de Toledo</v>
          </cell>
        </row>
        <row r="403">
          <cell r="B403">
            <v>1424</v>
          </cell>
          <cell r="C403" t="str">
            <v>Gobierno Autónomo Municipal de Andamarca (Santiago de Andamarca)</v>
          </cell>
        </row>
        <row r="404">
          <cell r="B404">
            <v>1425</v>
          </cell>
          <cell r="C404" t="str">
            <v>Gobierno Autónomo Municipal de Belén de Andamarca</v>
          </cell>
        </row>
        <row r="405">
          <cell r="B405">
            <v>1426</v>
          </cell>
          <cell r="C405" t="str">
            <v>Gobierno Autónomo Municipal de Salinas de G. Mendoza</v>
          </cell>
        </row>
        <row r="406">
          <cell r="B406">
            <v>1427</v>
          </cell>
          <cell r="C406" t="str">
            <v>Gobierno Autónomo Municipal de Pampa Aullagas</v>
          </cell>
        </row>
        <row r="407">
          <cell r="B407">
            <v>1428</v>
          </cell>
          <cell r="C407" t="str">
            <v>Gobierno Autónomo Municipal de La Rivera</v>
          </cell>
        </row>
        <row r="408">
          <cell r="B408">
            <v>1429</v>
          </cell>
          <cell r="C408" t="str">
            <v>Gobierno Autónomo Municipal de Todos Santos</v>
          </cell>
        </row>
        <row r="409">
          <cell r="B409">
            <v>1430</v>
          </cell>
          <cell r="C409" t="str">
            <v>Gobierno Autónomo Municipal de Carangas</v>
          </cell>
        </row>
        <row r="410">
          <cell r="B410">
            <v>1431</v>
          </cell>
          <cell r="C410" t="str">
            <v>Gobierno Autónomo Municipal de Sabaya</v>
          </cell>
        </row>
        <row r="411">
          <cell r="B411">
            <v>1432</v>
          </cell>
          <cell r="C411" t="str">
            <v>Gobierno Autónomo Municipal de Coipasa</v>
          </cell>
        </row>
        <row r="412">
          <cell r="B412">
            <v>1433</v>
          </cell>
          <cell r="C412" t="str">
            <v>Gobierno Autónomo Municipal de Chipaya</v>
          </cell>
        </row>
        <row r="413">
          <cell r="B413">
            <v>1434</v>
          </cell>
          <cell r="C413" t="str">
            <v>Gobierno Autónomo Municipal de Huayllamarca (Santiago de Huayllamarca)</v>
          </cell>
        </row>
        <row r="414">
          <cell r="B414">
            <v>1435</v>
          </cell>
          <cell r="C414" t="str">
            <v>Gobierno Autónomo Municipal de Soracachi</v>
          </cell>
        </row>
        <row r="415">
          <cell r="B415">
            <v>1501</v>
          </cell>
          <cell r="C415" t="str">
            <v>Gobierno Autónomo Municipal de Potosí</v>
          </cell>
        </row>
        <row r="416">
          <cell r="B416">
            <v>1502</v>
          </cell>
          <cell r="C416" t="str">
            <v>Gobierno Autónomo Municipal de Tinguipaya</v>
          </cell>
        </row>
        <row r="417">
          <cell r="B417">
            <v>1503</v>
          </cell>
          <cell r="C417" t="str">
            <v>Gobierno Autónomo Municipal de Yocalla</v>
          </cell>
        </row>
        <row r="418">
          <cell r="B418">
            <v>1504</v>
          </cell>
          <cell r="C418" t="str">
            <v>Gobierno Autónomo Municipal de Urmiri</v>
          </cell>
        </row>
        <row r="419">
          <cell r="B419">
            <v>1505</v>
          </cell>
          <cell r="C419" t="str">
            <v>Gobierno Autónomo Municipal de Uncía</v>
          </cell>
        </row>
        <row r="420">
          <cell r="B420">
            <v>1506</v>
          </cell>
          <cell r="C420" t="str">
            <v>Gobierno Autónomo Municipal de Chayanta</v>
          </cell>
        </row>
        <row r="421">
          <cell r="B421">
            <v>1507</v>
          </cell>
          <cell r="C421" t="str">
            <v>Gobierno Autónomo Municipal de Llallagua</v>
          </cell>
        </row>
        <row r="422">
          <cell r="B422">
            <v>1508</v>
          </cell>
          <cell r="C422" t="str">
            <v>Gobierno Autónomo Municipal de Betanzos</v>
          </cell>
        </row>
        <row r="423">
          <cell r="B423">
            <v>1509</v>
          </cell>
          <cell r="C423" t="str">
            <v>Gobierno Autónomo Municipal de Chaqui</v>
          </cell>
        </row>
        <row r="424">
          <cell r="B424">
            <v>1510</v>
          </cell>
          <cell r="C424" t="str">
            <v>Gobierno Autónomo Municipal de Tacobamba</v>
          </cell>
        </row>
        <row r="425">
          <cell r="B425">
            <v>1511</v>
          </cell>
          <cell r="C425" t="str">
            <v>Gobierno Autónomo Municipal de Colquechaca</v>
          </cell>
        </row>
        <row r="426">
          <cell r="B426">
            <v>1512</v>
          </cell>
          <cell r="C426" t="str">
            <v>Gobierno Autónomo Municipal de Ravelo</v>
          </cell>
        </row>
        <row r="427">
          <cell r="B427">
            <v>1513</v>
          </cell>
          <cell r="C427" t="str">
            <v>Gobierno Autónomo Municipal de Pocoata</v>
          </cell>
        </row>
        <row r="428">
          <cell r="B428">
            <v>1514</v>
          </cell>
          <cell r="C428" t="str">
            <v>Gobierno Autónomo Municipal de Ocurí</v>
          </cell>
        </row>
        <row r="429">
          <cell r="B429">
            <v>1515</v>
          </cell>
          <cell r="C429" t="str">
            <v>Gobierno Autónomo Municipal de San Pedro de Buena Vista</v>
          </cell>
        </row>
        <row r="430">
          <cell r="B430">
            <v>1516</v>
          </cell>
          <cell r="C430" t="str">
            <v>Gobierno Autónomo Municipal de Toro Toro</v>
          </cell>
        </row>
        <row r="431">
          <cell r="B431">
            <v>1517</v>
          </cell>
          <cell r="C431" t="str">
            <v>Gobierno Autónomo Municipal de Cotagaita</v>
          </cell>
        </row>
        <row r="432">
          <cell r="B432">
            <v>1518</v>
          </cell>
          <cell r="C432" t="str">
            <v>Gobierno Autónomo Municipal de Vitichi</v>
          </cell>
        </row>
        <row r="433">
          <cell r="B433">
            <v>1519</v>
          </cell>
          <cell r="C433" t="str">
            <v>Gobierno Autónomo Municipal de Tupiza</v>
          </cell>
        </row>
        <row r="434">
          <cell r="B434">
            <v>1520</v>
          </cell>
          <cell r="C434" t="str">
            <v>Gobierno Autónomo Municipal de Atocha</v>
          </cell>
        </row>
        <row r="435">
          <cell r="B435">
            <v>1521</v>
          </cell>
          <cell r="C435" t="str">
            <v>Gobierno Autónomo Municipal de Colcha"K" (Villa Martín)</v>
          </cell>
        </row>
        <row r="436">
          <cell r="B436">
            <v>1522</v>
          </cell>
          <cell r="C436" t="str">
            <v>Gobierno Autónomo Municipal de San Pedro de Quemes</v>
          </cell>
        </row>
        <row r="437">
          <cell r="B437">
            <v>1523</v>
          </cell>
          <cell r="C437" t="str">
            <v>Gobierno Autónomo Municipal de San Pablo de Lípez</v>
          </cell>
        </row>
        <row r="438">
          <cell r="B438">
            <v>1524</v>
          </cell>
          <cell r="C438" t="str">
            <v>Gobierno Autónomo Municipal de Mojinete</v>
          </cell>
        </row>
        <row r="439">
          <cell r="B439">
            <v>1525</v>
          </cell>
          <cell r="C439" t="str">
            <v>Gobierno Autónomo Municipal de San Antonio de Esmoruco</v>
          </cell>
        </row>
        <row r="440">
          <cell r="B440">
            <v>1526</v>
          </cell>
          <cell r="C440" t="str">
            <v>Gobierno Autónomo Municipal de Sacaca (Villa de Sacaca)</v>
          </cell>
        </row>
        <row r="441">
          <cell r="B441">
            <v>1527</v>
          </cell>
          <cell r="C441" t="str">
            <v>Gobierno Autónomo Municipal de Caripuyo</v>
          </cell>
        </row>
        <row r="442">
          <cell r="B442">
            <v>1528</v>
          </cell>
          <cell r="C442" t="str">
            <v>Gobierno Autónomo Municipal de Puna (Villa Talavera)</v>
          </cell>
        </row>
        <row r="443">
          <cell r="B443">
            <v>1529</v>
          </cell>
          <cell r="C443" t="str">
            <v>Gobierno Autónomo Municipal de Caiza "D"</v>
          </cell>
        </row>
        <row r="444">
          <cell r="B444">
            <v>1530</v>
          </cell>
          <cell r="C444" t="str">
            <v>Gobierno Autónomo Municipal de Uyuni</v>
          </cell>
        </row>
        <row r="445">
          <cell r="B445">
            <v>1531</v>
          </cell>
          <cell r="C445" t="str">
            <v>Gobierno Autónomo Municipal de Tomave</v>
          </cell>
        </row>
        <row r="446">
          <cell r="B446">
            <v>1532</v>
          </cell>
          <cell r="C446" t="str">
            <v>Gobierno Autónomo Municipal de Porco</v>
          </cell>
        </row>
        <row r="447">
          <cell r="B447">
            <v>1533</v>
          </cell>
          <cell r="C447" t="str">
            <v>Gobierno Autónomo Municipal de Arampampa</v>
          </cell>
        </row>
        <row r="448">
          <cell r="B448">
            <v>1534</v>
          </cell>
          <cell r="C448" t="str">
            <v>Gobierno Autónomo Municipal de Acasio</v>
          </cell>
        </row>
        <row r="449">
          <cell r="B449">
            <v>1535</v>
          </cell>
          <cell r="C449" t="str">
            <v>Gobierno Autónomo Municipal de Llica</v>
          </cell>
        </row>
        <row r="450">
          <cell r="B450">
            <v>1536</v>
          </cell>
          <cell r="C450" t="str">
            <v>Gobierno Autónomo Municipal de Tahua</v>
          </cell>
        </row>
        <row r="451">
          <cell r="B451">
            <v>1537</v>
          </cell>
          <cell r="C451" t="str">
            <v>Gobierno Autónomo Municipal de Villazón</v>
          </cell>
        </row>
        <row r="452">
          <cell r="B452">
            <v>1538</v>
          </cell>
          <cell r="C452" t="str">
            <v>Gobierno Autónomo Municipal de San Agustín</v>
          </cell>
        </row>
        <row r="453">
          <cell r="B453">
            <v>1539</v>
          </cell>
          <cell r="C453" t="str">
            <v>Gobierno Autónomo Municipal de Ckochas</v>
          </cell>
        </row>
        <row r="454">
          <cell r="B454">
            <v>1540</v>
          </cell>
          <cell r="C454" t="str">
            <v>Gobierno Autónomo Municipal de Chuquihuta Ayllu Jucumani</v>
          </cell>
        </row>
        <row r="455">
          <cell r="B455">
            <v>1601</v>
          </cell>
          <cell r="C455" t="str">
            <v>Gobierno Autónomo Municipal de Tarija</v>
          </cell>
        </row>
        <row r="456">
          <cell r="B456">
            <v>1602</v>
          </cell>
          <cell r="C456" t="str">
            <v>Gobierno Autónomo Municipal de Padcaya</v>
          </cell>
        </row>
        <row r="457">
          <cell r="B457">
            <v>1603</v>
          </cell>
          <cell r="C457" t="str">
            <v>Gobierno Autónomo Municipal de Bermejo</v>
          </cell>
        </row>
        <row r="458">
          <cell r="B458">
            <v>1604</v>
          </cell>
          <cell r="C458" t="str">
            <v>Gobierno Autónomo Municipal de Yacuiba</v>
          </cell>
        </row>
        <row r="459">
          <cell r="B459">
            <v>1605</v>
          </cell>
          <cell r="C459" t="str">
            <v>Gobierno Autónomo Municipal de Caraparí</v>
          </cell>
        </row>
        <row r="460">
          <cell r="B460">
            <v>1606</v>
          </cell>
          <cell r="C460" t="str">
            <v>Gobierno Autónomo Municipal de Villamontes</v>
          </cell>
        </row>
        <row r="461">
          <cell r="B461">
            <v>1607</v>
          </cell>
          <cell r="C461" t="str">
            <v>Gobierno Autónomo Municipal de Uriondo (Concepción)</v>
          </cell>
        </row>
        <row r="462">
          <cell r="B462">
            <v>1608</v>
          </cell>
          <cell r="C462" t="str">
            <v>Gobierno Autónomo Municipal de Yunchara</v>
          </cell>
        </row>
        <row r="463">
          <cell r="B463">
            <v>1609</v>
          </cell>
          <cell r="C463" t="str">
            <v>Gobierno Autónomo Municipal de San Lorenzo</v>
          </cell>
        </row>
        <row r="464">
          <cell r="B464">
            <v>1610</v>
          </cell>
          <cell r="C464" t="str">
            <v>Gobierno Autónomo Municipal de El Puente</v>
          </cell>
        </row>
        <row r="465">
          <cell r="B465">
            <v>1611</v>
          </cell>
          <cell r="C465" t="str">
            <v>Gobierno Autónomo Municipal de Entre Ríos</v>
          </cell>
        </row>
        <row r="466">
          <cell r="B466">
            <v>1701</v>
          </cell>
          <cell r="C466" t="str">
            <v>Gobierno Autónomo Municipal de Santa Cruz de La Sierra</v>
          </cell>
        </row>
        <row r="467">
          <cell r="B467">
            <v>1702</v>
          </cell>
          <cell r="C467" t="str">
            <v>Gobierno Autónomo Municipal de Cotoca</v>
          </cell>
        </row>
        <row r="468">
          <cell r="B468">
            <v>1703</v>
          </cell>
          <cell r="C468" t="str">
            <v>Gobierno Autónomo Municipal de Porongo (Ayacucho)</v>
          </cell>
        </row>
        <row r="469">
          <cell r="B469">
            <v>1704</v>
          </cell>
          <cell r="C469" t="str">
            <v>Gobierno Autónomo Municipal de La Guardia</v>
          </cell>
        </row>
        <row r="470">
          <cell r="B470">
            <v>1705</v>
          </cell>
          <cell r="C470" t="str">
            <v>Gobierno Autónomo Municipal de El Torno</v>
          </cell>
        </row>
        <row r="471">
          <cell r="B471">
            <v>1706</v>
          </cell>
          <cell r="C471" t="str">
            <v>Gobierno Autónomo Municipal de Warnes</v>
          </cell>
        </row>
        <row r="472">
          <cell r="B472">
            <v>1707</v>
          </cell>
          <cell r="C472" t="str">
            <v>Gobierno Autónomo Municipal de San Ignacio (San Ignacio de Velasco)</v>
          </cell>
        </row>
        <row r="473">
          <cell r="B473">
            <v>1708</v>
          </cell>
          <cell r="C473" t="str">
            <v>Gobierno Autónomo Municipal de San Miguel (San Miguel de Velasco)</v>
          </cell>
        </row>
        <row r="474">
          <cell r="B474">
            <v>1709</v>
          </cell>
          <cell r="C474" t="str">
            <v>Gobierno Autónomo Municipal de San Rafael</v>
          </cell>
        </row>
        <row r="475">
          <cell r="B475">
            <v>1710</v>
          </cell>
          <cell r="C475" t="str">
            <v>Gobierno Autónomo Municipal de Buena Vista</v>
          </cell>
        </row>
        <row r="476">
          <cell r="B476">
            <v>1711</v>
          </cell>
          <cell r="C476" t="str">
            <v>Gobierno Autónomo Municipal de San Carlos</v>
          </cell>
        </row>
        <row r="477">
          <cell r="B477">
            <v>1712</v>
          </cell>
          <cell r="C477" t="str">
            <v>Gobierno Autónomo Municipal de Yapacaní</v>
          </cell>
        </row>
        <row r="478">
          <cell r="B478">
            <v>1713</v>
          </cell>
          <cell r="C478" t="str">
            <v>Gobierno Autónomo Municipal de San José</v>
          </cell>
        </row>
        <row r="479">
          <cell r="B479">
            <v>1714</v>
          </cell>
          <cell r="C479" t="str">
            <v>Gobierno Autónomo Municipal de Pailón</v>
          </cell>
        </row>
        <row r="480">
          <cell r="B480">
            <v>1715</v>
          </cell>
          <cell r="C480" t="str">
            <v>Gobierno Autónomo Municipal de Roboré</v>
          </cell>
        </row>
        <row r="481">
          <cell r="B481">
            <v>1716</v>
          </cell>
          <cell r="C481" t="str">
            <v>Gobierno Autónomo Municipal de Portachuelo</v>
          </cell>
        </row>
        <row r="482">
          <cell r="B482">
            <v>1717</v>
          </cell>
          <cell r="C482" t="str">
            <v>Gobierno Autónomo Municipal de Santa Rosa del Sara</v>
          </cell>
        </row>
        <row r="483">
          <cell r="B483">
            <v>1718</v>
          </cell>
          <cell r="C483" t="str">
            <v>Gobierno Autónomo Municipal de Lagunillas</v>
          </cell>
        </row>
        <row r="484">
          <cell r="B484">
            <v>1719</v>
          </cell>
          <cell r="C484" t="str">
            <v>Gobierno Autónomo Municipal de Charagua</v>
          </cell>
        </row>
        <row r="485">
          <cell r="B485">
            <v>1720</v>
          </cell>
          <cell r="C485" t="str">
            <v>Gobierno Autónomo Municipal de Cabezas</v>
          </cell>
        </row>
        <row r="486">
          <cell r="B486">
            <v>1721</v>
          </cell>
          <cell r="C486" t="str">
            <v>Gobierno Autónomo Municipal de Cuevo</v>
          </cell>
        </row>
        <row r="487">
          <cell r="B487">
            <v>1722</v>
          </cell>
          <cell r="C487" t="str">
            <v>Gobierno Autónomo Municipal de Gutiérrez</v>
          </cell>
        </row>
        <row r="488">
          <cell r="B488">
            <v>1723</v>
          </cell>
          <cell r="C488" t="str">
            <v>Gobierno Autónomo Municipal de Camiri</v>
          </cell>
        </row>
        <row r="489">
          <cell r="B489">
            <v>1724</v>
          </cell>
          <cell r="C489" t="str">
            <v>Gobierno Autónomo Municipal de Boyuibe</v>
          </cell>
        </row>
        <row r="490">
          <cell r="B490">
            <v>1725</v>
          </cell>
          <cell r="C490" t="str">
            <v>Gobierno Autónomo Municipal de Vallegrande</v>
          </cell>
        </row>
        <row r="491">
          <cell r="B491">
            <v>1726</v>
          </cell>
          <cell r="C491" t="str">
            <v>Gobierno Autónomo Municipal de Trigal</v>
          </cell>
        </row>
        <row r="492">
          <cell r="B492">
            <v>1727</v>
          </cell>
          <cell r="C492" t="str">
            <v>Gobierno Autónomo Municipal de Moro Moro</v>
          </cell>
        </row>
        <row r="493">
          <cell r="B493">
            <v>1728</v>
          </cell>
          <cell r="C493" t="str">
            <v>Gobierno Autónomo Municipal de Postrer Valle</v>
          </cell>
        </row>
        <row r="494">
          <cell r="B494">
            <v>1729</v>
          </cell>
          <cell r="C494" t="str">
            <v>Gobierno Autónomo Municipal de Pucara</v>
          </cell>
        </row>
        <row r="495">
          <cell r="B495">
            <v>1730</v>
          </cell>
          <cell r="C495" t="str">
            <v>Gobierno Autónomo Municipal de Samaipata</v>
          </cell>
        </row>
        <row r="496">
          <cell r="B496">
            <v>1731</v>
          </cell>
          <cell r="C496" t="str">
            <v>Gobierno Autónomo Municipal de Pampa Grande</v>
          </cell>
        </row>
        <row r="497">
          <cell r="B497">
            <v>1732</v>
          </cell>
          <cell r="C497" t="str">
            <v>Gobierno Autónomo Municipal de Mairana</v>
          </cell>
        </row>
        <row r="498">
          <cell r="B498">
            <v>1733</v>
          </cell>
          <cell r="C498" t="str">
            <v>Gobierno Autónomo Municipal de Quirusillas</v>
          </cell>
        </row>
        <row r="499">
          <cell r="B499">
            <v>1734</v>
          </cell>
          <cell r="C499" t="str">
            <v>Gobierno Autónomo Municipal de Montero</v>
          </cell>
        </row>
        <row r="500">
          <cell r="B500">
            <v>1735</v>
          </cell>
          <cell r="C500" t="str">
            <v>Gobierno Autónomo Municipal de General Agustín Saavedra</v>
          </cell>
        </row>
        <row r="501">
          <cell r="B501">
            <v>1736</v>
          </cell>
          <cell r="C501" t="str">
            <v>Gobierno Autónomo Municipal de Mineros</v>
          </cell>
        </row>
        <row r="502">
          <cell r="B502">
            <v>1737</v>
          </cell>
          <cell r="C502" t="str">
            <v>Gobierno Autónomo Municipal de Concepción</v>
          </cell>
        </row>
        <row r="503">
          <cell r="B503">
            <v>1738</v>
          </cell>
          <cell r="C503" t="str">
            <v>Gobierno Autónomo Municipal de San Javier</v>
          </cell>
        </row>
        <row r="504">
          <cell r="B504">
            <v>1739</v>
          </cell>
          <cell r="C504" t="str">
            <v>Gobierno Autónomo Municipal de San Julián</v>
          </cell>
        </row>
        <row r="505">
          <cell r="B505">
            <v>1740</v>
          </cell>
          <cell r="C505" t="str">
            <v>Gobierno Autónomo Municipal de San Matías</v>
          </cell>
        </row>
        <row r="506">
          <cell r="B506">
            <v>1741</v>
          </cell>
          <cell r="C506" t="str">
            <v>Gobierno Autónomo Municipal de Comarapa</v>
          </cell>
        </row>
        <row r="507">
          <cell r="B507">
            <v>1742</v>
          </cell>
          <cell r="C507" t="str">
            <v>Gobierno Autónomo Municipal de Saipina</v>
          </cell>
        </row>
        <row r="508">
          <cell r="B508">
            <v>1743</v>
          </cell>
          <cell r="C508" t="str">
            <v>Gobierno Autónomo Municipal de Puerto Suárez</v>
          </cell>
        </row>
        <row r="509">
          <cell r="B509">
            <v>1744</v>
          </cell>
          <cell r="C509" t="str">
            <v>Gobierno Autónomo Municipal de Puerto Quijarro</v>
          </cell>
        </row>
        <row r="510">
          <cell r="B510">
            <v>1745</v>
          </cell>
          <cell r="C510" t="str">
            <v>Gobierno Autónomo Municipal de Ascención de Guarayos</v>
          </cell>
        </row>
        <row r="511">
          <cell r="B511">
            <v>1746</v>
          </cell>
          <cell r="C511" t="str">
            <v>Gobierno Autónomo Municipal de Urubicha</v>
          </cell>
        </row>
        <row r="512">
          <cell r="B512">
            <v>1747</v>
          </cell>
          <cell r="C512" t="str">
            <v>Gobierno Autónomo Municipal de El Puente</v>
          </cell>
        </row>
        <row r="513">
          <cell r="B513">
            <v>1748</v>
          </cell>
          <cell r="C513" t="str">
            <v>Gobierno Autónomo Municipal de Okinawa Uno</v>
          </cell>
        </row>
        <row r="514">
          <cell r="B514">
            <v>1749</v>
          </cell>
          <cell r="C514" t="str">
            <v>Gobierno Autónomo Municipal de San Antonio de Lomerio</v>
          </cell>
        </row>
        <row r="515">
          <cell r="B515">
            <v>1750</v>
          </cell>
          <cell r="C515" t="str">
            <v>Gobierno Autónomo Municipal de San Ramón</v>
          </cell>
        </row>
        <row r="516">
          <cell r="B516">
            <v>1751</v>
          </cell>
          <cell r="C516" t="str">
            <v>Gobierno Autónomo Municipal de El Carmen Rivero Tórrez</v>
          </cell>
        </row>
        <row r="517">
          <cell r="B517">
            <v>1752</v>
          </cell>
          <cell r="C517" t="str">
            <v>Gobierno Autónomo Municipal de San Juan</v>
          </cell>
        </row>
        <row r="518">
          <cell r="B518">
            <v>1753</v>
          </cell>
          <cell r="C518" t="str">
            <v>Gobierno Autónomo Municipal de Fernández Alonso</v>
          </cell>
        </row>
        <row r="519">
          <cell r="B519">
            <v>1754</v>
          </cell>
          <cell r="C519" t="str">
            <v>Gobierno Autónomo Municipal de San Pedro</v>
          </cell>
        </row>
        <row r="520">
          <cell r="B520">
            <v>1755</v>
          </cell>
          <cell r="C520" t="str">
            <v>Gobierno Autónomo Municipal de Cuatro Cañadas</v>
          </cell>
        </row>
        <row r="521">
          <cell r="B521">
            <v>1756</v>
          </cell>
          <cell r="C521" t="str">
            <v>Gobierno Autónomo Municipal de Colpa Bélgica</v>
          </cell>
        </row>
        <row r="522">
          <cell r="B522">
            <v>1801</v>
          </cell>
          <cell r="C522" t="str">
            <v>Gobierno Autónomo Municipal de Trinidad</v>
          </cell>
        </row>
        <row r="523">
          <cell r="B523">
            <v>1802</v>
          </cell>
          <cell r="C523" t="str">
            <v>Gobierno Autónomo Municipal de San Javier</v>
          </cell>
        </row>
        <row r="524">
          <cell r="B524">
            <v>1803</v>
          </cell>
          <cell r="C524" t="str">
            <v>Gobierno Autónomo Municipal de Riberalta</v>
          </cell>
        </row>
        <row r="525">
          <cell r="B525">
            <v>1805</v>
          </cell>
          <cell r="C525" t="str">
            <v>Gobierno Autónomo Municipal de Puerto Guayaramerín</v>
          </cell>
        </row>
        <row r="526">
          <cell r="B526">
            <v>1806</v>
          </cell>
          <cell r="C526" t="str">
            <v>Gobierno Autónomo Municipal de Reyes</v>
          </cell>
        </row>
        <row r="527">
          <cell r="B527">
            <v>1807</v>
          </cell>
          <cell r="C527" t="str">
            <v>Gobierno Autónomo Municipal de Puerto Rurrenabaque</v>
          </cell>
        </row>
        <row r="528">
          <cell r="B528">
            <v>1808</v>
          </cell>
          <cell r="C528" t="str">
            <v>Gobierno Autónomo Municipal de San Borja</v>
          </cell>
        </row>
        <row r="529">
          <cell r="B529">
            <v>1809</v>
          </cell>
          <cell r="C529" t="str">
            <v>Gobierno Autónomo Municipal de Santa Rosa</v>
          </cell>
        </row>
        <row r="530">
          <cell r="B530">
            <v>1810</v>
          </cell>
          <cell r="C530" t="str">
            <v>Gobierno Autónomo Municipal de Santa Ana</v>
          </cell>
        </row>
        <row r="531">
          <cell r="B531">
            <v>1811</v>
          </cell>
          <cell r="C531" t="str">
            <v>Gobierno Autónomo Municipal de San Ignacio</v>
          </cell>
        </row>
        <row r="532">
          <cell r="B532">
            <v>1812</v>
          </cell>
          <cell r="C532" t="str">
            <v>Gobierno Autónomo Municipal de Loreto</v>
          </cell>
        </row>
        <row r="533">
          <cell r="B533">
            <v>1813</v>
          </cell>
          <cell r="C533" t="str">
            <v>Gobierno Autónomo Municipal de San Andrés</v>
          </cell>
        </row>
        <row r="534">
          <cell r="B534">
            <v>1814</v>
          </cell>
          <cell r="C534" t="str">
            <v>Gobierno Autónomo Municipal de San Joaquín</v>
          </cell>
        </row>
        <row r="535">
          <cell r="B535">
            <v>1815</v>
          </cell>
          <cell r="C535" t="str">
            <v>Gobierno Autónomo Municipal de San Ramón</v>
          </cell>
        </row>
        <row r="536">
          <cell r="B536">
            <v>1816</v>
          </cell>
          <cell r="C536" t="str">
            <v>Gobierno Autónomo Municipal de Puerto Síles</v>
          </cell>
        </row>
        <row r="537">
          <cell r="B537">
            <v>1817</v>
          </cell>
          <cell r="C537" t="str">
            <v>Gobierno Autónomo Municipal de Magdalena</v>
          </cell>
        </row>
        <row r="538">
          <cell r="B538">
            <v>1818</v>
          </cell>
          <cell r="C538" t="str">
            <v>Gobierno Autónomo Municipal de Baures</v>
          </cell>
        </row>
        <row r="539">
          <cell r="B539">
            <v>1819</v>
          </cell>
          <cell r="C539" t="str">
            <v>Gobierno Autónomo Municipal de Huacaraje</v>
          </cell>
        </row>
        <row r="540">
          <cell r="B540">
            <v>1820</v>
          </cell>
          <cell r="C540" t="str">
            <v>Gobierno Autónomo Municipal de Exaltación</v>
          </cell>
        </row>
        <row r="541">
          <cell r="B541">
            <v>1901</v>
          </cell>
          <cell r="C541" t="str">
            <v>Gobierno Autónomo Municipal de Cobija</v>
          </cell>
        </row>
        <row r="542">
          <cell r="B542">
            <v>1902</v>
          </cell>
          <cell r="C542" t="str">
            <v>Gobierno Autónomo Municipal de Porvenir</v>
          </cell>
        </row>
        <row r="543">
          <cell r="B543">
            <v>1903</v>
          </cell>
          <cell r="C543" t="str">
            <v>Gobierno Autónomo Municipal de Bolpebra</v>
          </cell>
        </row>
        <row r="544">
          <cell r="B544">
            <v>1904</v>
          </cell>
          <cell r="C544" t="str">
            <v>Gobierno Autónomo Municipal de Bella Flor</v>
          </cell>
        </row>
        <row r="545">
          <cell r="B545">
            <v>1905</v>
          </cell>
          <cell r="C545" t="str">
            <v>Gobierno Autónomo Municipal de Puerto Rico</v>
          </cell>
        </row>
        <row r="546">
          <cell r="B546">
            <v>1906</v>
          </cell>
          <cell r="C546" t="str">
            <v>Gobierno Autónomo Municipal de San Pedro</v>
          </cell>
        </row>
        <row r="547">
          <cell r="B547">
            <v>1907</v>
          </cell>
          <cell r="C547" t="str">
            <v>Gobierno Autónomo Municipal de Filadelfia</v>
          </cell>
        </row>
        <row r="548">
          <cell r="B548">
            <v>1908</v>
          </cell>
          <cell r="C548" t="str">
            <v>Gobierno Autónomo Municipal de Puerto Gonzalo Moreno</v>
          </cell>
        </row>
        <row r="549">
          <cell r="B549">
            <v>1909</v>
          </cell>
          <cell r="C549" t="str">
            <v>Gobierno Autónomo Municipal de San Lorenzo</v>
          </cell>
        </row>
        <row r="550">
          <cell r="B550">
            <v>1910</v>
          </cell>
          <cell r="C550" t="str">
            <v>Gobierno Autónomo Municipal de Sena</v>
          </cell>
        </row>
        <row r="551">
          <cell r="B551">
            <v>1911</v>
          </cell>
          <cell r="C551" t="str">
            <v>Gobierno Autónomo Municipal de Santa Rosa del Abuná</v>
          </cell>
        </row>
        <row r="552">
          <cell r="B552">
            <v>1912</v>
          </cell>
          <cell r="C552" t="str">
            <v>Gobierno Autónomo Municipal de Ingavi (Humaita)</v>
          </cell>
        </row>
        <row r="553">
          <cell r="B553">
            <v>1913</v>
          </cell>
          <cell r="C553" t="str">
            <v>Gobierno Autónomo Municipal de Nueva Esperanza</v>
          </cell>
        </row>
        <row r="554">
          <cell r="B554">
            <v>1914</v>
          </cell>
          <cell r="C554" t="str">
            <v>Gobierno Autónomo Municipal de Villa Nueva (Loma Alta)</v>
          </cell>
        </row>
        <row r="555">
          <cell r="B555">
            <v>1915</v>
          </cell>
          <cell r="C555" t="str">
            <v>Gobierno Autónomo Municipal de Santos Mercado</v>
          </cell>
        </row>
        <row r="556">
          <cell r="B556">
            <v>2301</v>
          </cell>
          <cell r="C556" t="str">
            <v>Empresa Municipal de Gestión de Residuos Sólidos</v>
          </cell>
        </row>
        <row r="557">
          <cell r="B557">
            <v>2302</v>
          </cell>
          <cell r="C557" t="str">
            <v>Empresa Municipal de Agua Potable y Alcantarillado Sacaba</v>
          </cell>
        </row>
        <row r="558">
          <cell r="B558">
            <v>2303</v>
          </cell>
          <cell r="C558" t="str">
            <v>Empresa Municipal de Areas Verdes y Recreación alternativa</v>
          </cell>
        </row>
        <row r="559">
          <cell r="B559">
            <v>2311</v>
          </cell>
          <cell r="C559" t="str">
            <v>SERVICIO DE ENCAUZAMIENTO DE RIOS (SEARPI)</v>
          </cell>
        </row>
        <row r="560">
          <cell r="B560">
            <v>2312</v>
          </cell>
          <cell r="C560" t="str">
            <v>EMPRESA MUNICIPAL DE AGUA POTABLE Y ALCANTARILLADO VIACHA</v>
          </cell>
        </row>
        <row r="561">
          <cell r="B561">
            <v>2313</v>
          </cell>
          <cell r="C561" t="str">
            <v>ENTIDAD MUNICIPAL DE ASEO URBANO SUCRE</v>
          </cell>
        </row>
        <row r="562">
          <cell r="B562">
            <v>2314</v>
          </cell>
          <cell r="C562" t="str">
            <v>EMPRESA MUNICIPAL DE AREAS VERDES SUCRE</v>
          </cell>
        </row>
        <row r="563">
          <cell r="B563">
            <v>2315</v>
          </cell>
          <cell r="C563" t="str">
            <v xml:space="preserve">Empresa Municipal de Servicio de Aseo </v>
          </cell>
        </row>
        <row r="564">
          <cell r="B564">
            <v>2316</v>
          </cell>
          <cell r="C564" t="str">
            <v>Empresa Municipal de Áreas Verdes, Parques y Forestación</v>
          </cell>
        </row>
        <row r="565">
          <cell r="B565">
            <v>2317</v>
          </cell>
          <cell r="C565" t="str">
            <v>Empresa Municipal de Asfaltos y Vías</v>
          </cell>
        </row>
        <row r="566">
          <cell r="B566">
            <v>2318</v>
          </cell>
          <cell r="C566" t="str">
            <v>Entidad Descentralizada UMMIPRE PROMAN</v>
          </cell>
        </row>
        <row r="567">
          <cell r="B567">
            <v>2319</v>
          </cell>
          <cell r="C567" t="str">
            <v>EMPRESA PÚBLICA DEPARTAMENTAL ESTRATÉGICA DE AGUAS - LA PAZ</v>
          </cell>
        </row>
        <row r="568">
          <cell r="B568">
            <v>2320</v>
          </cell>
          <cell r="C568" t="str">
            <v>EMPRESA PUBLICA MUNICIPAL DE SERVICIOS DE AGUA Y ALCANTARRILLADO SANITARIO DE COBIJA</v>
          </cell>
        </row>
        <row r="569">
          <cell r="B569">
            <v>2321</v>
          </cell>
          <cell r="C569" t="str">
            <v>EMPRESA MUNICIPAL DE ASEO DE EL ALTO</v>
          </cell>
        </row>
        <row r="570">
          <cell r="B570">
            <v>2322</v>
          </cell>
          <cell r="C570" t="str">
            <v>ENTIDAD MATADERO FRIGORIFICO MUNICIPAL DE TARIJA</v>
          </cell>
        </row>
        <row r="571">
          <cell r="B571">
            <v>2323</v>
          </cell>
          <cell r="C571" t="str">
            <v>ENTIDAD ASEO MUNICIPAL DE TARIJA</v>
          </cell>
        </row>
        <row r="572">
          <cell r="B572">
            <v>2324</v>
          </cell>
          <cell r="C572" t="str">
            <v>ENTIDAD OBRAS PUBLICAS MUNICIPALES DE TARIJA</v>
          </cell>
        </row>
        <row r="573">
          <cell r="B573">
            <v>2325</v>
          </cell>
          <cell r="C573" t="str">
            <v>ENTIDAD ORDENAMIENTO TERRITORIAL DE TARIJA</v>
          </cell>
        </row>
        <row r="574">
          <cell r="B574">
            <v>2326</v>
          </cell>
          <cell r="C574" t="str">
            <v>ENTIDAD ORDEN Y SEGURIDAD CIUDADANA MUNICIPAL DE TARIJA</v>
          </cell>
        </row>
        <row r="575">
          <cell r="B575">
            <v>2327</v>
          </cell>
          <cell r="C575" t="str">
            <v>EMPRESA MUNICIPAL AUTONOMA DE AGUA POTABLE Y ALCANTARILLADO  DE YACUIBA</v>
          </cell>
        </row>
        <row r="576">
          <cell r="B576">
            <v>2328</v>
          </cell>
          <cell r="C576" t="str">
            <v>EMPRESA MUNICIPAL DE AGUA POTABLE Y ALCANTARILLADO SANITARIO DE URIONDO</v>
          </cell>
        </row>
      </sheetData>
      <sheetData sheetId="19"/>
      <sheetData sheetId="20"/>
      <sheetData sheetId="21"/>
      <sheetData sheetId="22"/>
      <sheetData sheetId="23"/>
      <sheetData sheetId="24">
        <row r="2">
          <cell r="A2" t="str">
            <v>COD.
ENT.</v>
          </cell>
          <cell r="B2" t="str">
            <v>DESCRIPCIÓN</v>
          </cell>
          <cell r="C2" t="str">
            <v>RESP.</v>
          </cell>
          <cell r="D2" t="str">
            <v>RESPONSABLE</v>
          </cell>
        </row>
        <row r="3">
          <cell r="A3"/>
          <cell r="B3"/>
          <cell r="C3"/>
          <cell r="D3"/>
        </row>
        <row r="4">
          <cell r="A4">
            <v>0</v>
          </cell>
          <cell r="B4" t="str">
            <v>Sin  nombre</v>
          </cell>
          <cell r="C4" t="e">
            <v>#N/A</v>
          </cell>
          <cell r="D4"/>
        </row>
        <row r="5">
          <cell r="A5">
            <v>6</v>
          </cell>
          <cell r="B5" t="str">
            <v>Vicepresidencia del Estado Plurinacional</v>
          </cell>
          <cell r="C5" t="str">
            <v>JAD</v>
          </cell>
          <cell r="D5" t="str">
            <v>Joyce</v>
          </cell>
        </row>
        <row r="6">
          <cell r="A6">
            <v>10</v>
          </cell>
          <cell r="B6" t="str">
            <v>Ministerio de Relaciones Exteriores</v>
          </cell>
          <cell r="C6" t="str">
            <v>YAP</v>
          </cell>
          <cell r="D6" t="str">
            <v>Yesenia</v>
          </cell>
        </row>
        <row r="7">
          <cell r="A7">
            <v>15</v>
          </cell>
          <cell r="B7" t="str">
            <v>Ministerio de Gobierno</v>
          </cell>
          <cell r="C7" t="str">
            <v>WCF</v>
          </cell>
          <cell r="D7" t="str">
            <v>Wilson</v>
          </cell>
        </row>
        <row r="8">
          <cell r="A8">
            <v>16</v>
          </cell>
          <cell r="B8" t="str">
            <v>Ministerio de Educación</v>
          </cell>
          <cell r="C8" t="str">
            <v>SGP</v>
          </cell>
          <cell r="D8" t="str">
            <v>Sonia</v>
          </cell>
        </row>
        <row r="9">
          <cell r="A9">
            <v>20</v>
          </cell>
          <cell r="B9" t="str">
            <v>Ministerio de Defensa</v>
          </cell>
          <cell r="C9" t="str">
            <v>BCC</v>
          </cell>
          <cell r="D9" t="str">
            <v>Bladimir</v>
          </cell>
        </row>
        <row r="10">
          <cell r="A10">
            <v>25</v>
          </cell>
          <cell r="B10" t="str">
            <v>Ministerio de la Presidencia</v>
          </cell>
          <cell r="C10" t="str">
            <v>JMT</v>
          </cell>
          <cell r="D10" t="str">
            <v>Iran</v>
          </cell>
        </row>
        <row r="11">
          <cell r="A11">
            <v>30</v>
          </cell>
          <cell r="B11" t="str">
            <v>Ministerio de Justicia y Transparencia Institucional</v>
          </cell>
          <cell r="C11" t="str">
            <v>JAD</v>
          </cell>
          <cell r="D11" t="str">
            <v>Joyce</v>
          </cell>
        </row>
        <row r="12">
          <cell r="A12">
            <v>35</v>
          </cell>
          <cell r="B12" t="str">
            <v>Ministerio de Economía y Finanzas Públicas</v>
          </cell>
          <cell r="C12" t="str">
            <v>DCS</v>
          </cell>
          <cell r="D12" t="str">
            <v>Donato</v>
          </cell>
        </row>
        <row r="13">
          <cell r="A13">
            <v>41</v>
          </cell>
          <cell r="B13" t="str">
            <v>Ministerio de Desarrollo Productivo y Economía Plural</v>
          </cell>
          <cell r="C13" t="str">
            <v>MPG</v>
          </cell>
          <cell r="D13" t="str">
            <v>Marcos</v>
          </cell>
        </row>
        <row r="14">
          <cell r="A14">
            <v>46</v>
          </cell>
          <cell r="B14" t="str">
            <v>Ministerio de Salud</v>
          </cell>
          <cell r="C14" t="str">
            <v>ETC</v>
          </cell>
          <cell r="D14" t="str">
            <v>Emma</v>
          </cell>
        </row>
        <row r="15">
          <cell r="A15">
            <v>47</v>
          </cell>
          <cell r="B15" t="str">
            <v>Ministerio de Desarrollo Rural y Tierras</v>
          </cell>
          <cell r="C15" t="str">
            <v>WCF</v>
          </cell>
          <cell r="D15" t="str">
            <v>Wilson</v>
          </cell>
        </row>
        <row r="16">
          <cell r="A16">
            <v>48</v>
          </cell>
          <cell r="B16" t="str">
            <v>Ministerio de Deportes</v>
          </cell>
          <cell r="C16" t="str">
            <v>JMT</v>
          </cell>
          <cell r="D16" t="str">
            <v>Iran</v>
          </cell>
        </row>
        <row r="17">
          <cell r="A17">
            <v>50</v>
          </cell>
          <cell r="B17" t="str">
            <v>Min de Transparencia Inst. y Lucha Contra la Corrupción</v>
          </cell>
          <cell r="C17" t="str">
            <v>JMT</v>
          </cell>
          <cell r="D17" t="str">
            <v>Iran</v>
          </cell>
        </row>
        <row r="18">
          <cell r="A18">
            <v>51</v>
          </cell>
          <cell r="B18" t="str">
            <v>Viceministerio de Autonomías</v>
          </cell>
          <cell r="C18" t="str">
            <v>JAD</v>
          </cell>
          <cell r="D18" t="str">
            <v>Joyce</v>
          </cell>
        </row>
        <row r="19">
          <cell r="A19">
            <v>52</v>
          </cell>
          <cell r="B19" t="str">
            <v>Ministerio de Culturas y Turismo</v>
          </cell>
          <cell r="C19" t="str">
            <v>JAD</v>
          </cell>
          <cell r="D19" t="str">
            <v>Joyce</v>
          </cell>
        </row>
        <row r="20">
          <cell r="A20">
            <v>66</v>
          </cell>
          <cell r="B20" t="str">
            <v>Ministerio de Planificación del Desarrollo</v>
          </cell>
          <cell r="C20" t="str">
            <v>DCS</v>
          </cell>
          <cell r="D20" t="str">
            <v>Donato</v>
          </cell>
        </row>
        <row r="21">
          <cell r="A21">
            <v>70</v>
          </cell>
          <cell r="B21" t="str">
            <v>Ministerio de Trabajo, Empleo y Previsión Social</v>
          </cell>
          <cell r="C21" t="str">
            <v>SGP</v>
          </cell>
          <cell r="D21" t="str">
            <v>Sonia</v>
          </cell>
        </row>
        <row r="22">
          <cell r="A22">
            <v>76</v>
          </cell>
          <cell r="B22" t="str">
            <v>Ministerio de Minería y Metalurgia</v>
          </cell>
          <cell r="C22" t="str">
            <v>SGP</v>
          </cell>
          <cell r="D22" t="str">
            <v>Sonia</v>
          </cell>
        </row>
        <row r="23">
          <cell r="A23">
            <v>78</v>
          </cell>
          <cell r="B23" t="str">
            <v>Ministerio de Hidrocarburos</v>
          </cell>
          <cell r="C23" t="str">
            <v>BCC</v>
          </cell>
          <cell r="D23" t="str">
            <v>Bladimir</v>
          </cell>
        </row>
        <row r="24">
          <cell r="A24">
            <v>80</v>
          </cell>
          <cell r="B24" t="str">
            <v>Ministerio de Defensa Legal del Estado</v>
          </cell>
          <cell r="C24" t="e">
            <v>#N/A</v>
          </cell>
          <cell r="D24"/>
        </row>
        <row r="25">
          <cell r="A25">
            <v>81</v>
          </cell>
          <cell r="B25" t="str">
            <v>Ministerio de Obras Públicas, Servicios y Vivienda</v>
          </cell>
          <cell r="C25" t="str">
            <v>ETC</v>
          </cell>
          <cell r="D25" t="str">
            <v>Emma</v>
          </cell>
        </row>
        <row r="26">
          <cell r="A26">
            <v>85</v>
          </cell>
          <cell r="B26" t="str">
            <v>Ministerio de Energias</v>
          </cell>
          <cell r="C26" t="e">
            <v>#N/A</v>
          </cell>
          <cell r="D26"/>
        </row>
        <row r="27">
          <cell r="A27">
            <v>86</v>
          </cell>
          <cell r="B27" t="str">
            <v>Ministerio de Medio Ambiente y Agua</v>
          </cell>
          <cell r="C27" t="str">
            <v>BCC</v>
          </cell>
          <cell r="D27" t="str">
            <v>Bladimir</v>
          </cell>
        </row>
        <row r="28">
          <cell r="A28">
            <v>87</v>
          </cell>
          <cell r="B28" t="str">
            <v>Ministerio de Comunicación</v>
          </cell>
          <cell r="C28" t="str">
            <v>WAM</v>
          </cell>
          <cell r="D28" t="str">
            <v>Willys 2</v>
          </cell>
        </row>
        <row r="29">
          <cell r="A29">
            <v>95</v>
          </cell>
          <cell r="B29" t="str">
            <v>Consejo Supremo de Defensa Plurinacional</v>
          </cell>
          <cell r="C29" t="e">
            <v>#N/A</v>
          </cell>
          <cell r="D29"/>
        </row>
        <row r="30">
          <cell r="A30">
            <v>99</v>
          </cell>
          <cell r="B30" t="str">
            <v>Tesoro General de la Nación</v>
          </cell>
          <cell r="C30" t="e">
            <v>#N/A</v>
          </cell>
          <cell r="D30"/>
        </row>
        <row r="31">
          <cell r="A31">
            <v>108</v>
          </cell>
          <cell r="B31" t="str">
            <v>Orquesta Sinfónica Nacional</v>
          </cell>
          <cell r="C31" t="str">
            <v>JYA</v>
          </cell>
          <cell r="D31" t="str">
            <v>Javier</v>
          </cell>
        </row>
        <row r="32">
          <cell r="A32">
            <v>109</v>
          </cell>
          <cell r="B32" t="str">
            <v>Conservatorio Plurinacional de Música</v>
          </cell>
          <cell r="C32" t="str">
            <v>ETC</v>
          </cell>
          <cell r="D32" t="str">
            <v>Emma</v>
          </cell>
        </row>
        <row r="33">
          <cell r="A33">
            <v>111</v>
          </cell>
          <cell r="B33" t="str">
            <v>Instituto Boliviano de la Ceguera</v>
          </cell>
          <cell r="C33" t="str">
            <v>SGP</v>
          </cell>
          <cell r="D33" t="str">
            <v>Sonia</v>
          </cell>
        </row>
        <row r="34">
          <cell r="A34">
            <v>112</v>
          </cell>
          <cell r="B34" t="str">
            <v>Comité Nacional de la Persona con Discapacidad</v>
          </cell>
          <cell r="C34" t="str">
            <v>SGP</v>
          </cell>
          <cell r="D34" t="str">
            <v>Sonia</v>
          </cell>
        </row>
        <row r="35">
          <cell r="A35">
            <v>113</v>
          </cell>
          <cell r="B35" t="str">
            <v>Fondo de Inversión para el Deporte</v>
          </cell>
          <cell r="C35" t="str">
            <v>YAP</v>
          </cell>
          <cell r="D35" t="str">
            <v>Yesenia</v>
          </cell>
        </row>
        <row r="36">
          <cell r="A36">
            <v>115</v>
          </cell>
          <cell r="B36" t="str">
            <v>Inst. Boliviano del Dep. la Educ. Física y la Recreación</v>
          </cell>
          <cell r="C36" t="str">
            <v>DCS</v>
          </cell>
          <cell r="D36" t="str">
            <v>Donato</v>
          </cell>
        </row>
        <row r="37">
          <cell r="A37">
            <v>117</v>
          </cell>
          <cell r="B37" t="str">
            <v>Dirección General de Aeronáutica Civil</v>
          </cell>
          <cell r="C37" t="str">
            <v>SGP</v>
          </cell>
          <cell r="D37" t="str">
            <v>Sonia</v>
          </cell>
        </row>
        <row r="38">
          <cell r="A38">
            <v>119</v>
          </cell>
          <cell r="B38" t="str">
            <v>Agencia para el Des. de la Soc. de la Información en Bolivia</v>
          </cell>
          <cell r="C38" t="str">
            <v>DCS</v>
          </cell>
          <cell r="D38" t="str">
            <v>Donato</v>
          </cell>
        </row>
        <row r="39">
          <cell r="A39">
            <v>121</v>
          </cell>
          <cell r="B39" t="str">
            <v>Instituto Boliviano de Ciencia y Tecnología Nuclear</v>
          </cell>
          <cell r="C39" t="str">
            <v>DCS</v>
          </cell>
          <cell r="D39" t="str">
            <v>Donato</v>
          </cell>
        </row>
        <row r="40">
          <cell r="A40">
            <v>124</v>
          </cell>
          <cell r="B40" t="str">
            <v>Academia Nacional de Ciencias</v>
          </cell>
          <cell r="C40" t="str">
            <v>DCS</v>
          </cell>
          <cell r="D40" t="str">
            <v>Donato</v>
          </cell>
        </row>
        <row r="41">
          <cell r="A41">
            <v>129</v>
          </cell>
          <cell r="B41" t="str">
            <v>Escuela de Gestión Pública Plurinacional</v>
          </cell>
          <cell r="C41" t="str">
            <v>SGP</v>
          </cell>
          <cell r="D41" t="str">
            <v>Sonia</v>
          </cell>
        </row>
        <row r="42">
          <cell r="A42">
            <v>130</v>
          </cell>
          <cell r="B42" t="str">
            <v>Fondo de Financiamiento para la Minería</v>
          </cell>
          <cell r="C42" t="str">
            <v>YAP</v>
          </cell>
          <cell r="D42" t="str">
            <v>Yesenia</v>
          </cell>
        </row>
        <row r="43">
          <cell r="A43">
            <v>132</v>
          </cell>
          <cell r="B43" t="str">
            <v>Servicio de Desarrollo de las Empresas Púb. Productivas</v>
          </cell>
          <cell r="C43" t="str">
            <v>YAP</v>
          </cell>
          <cell r="D43" t="str">
            <v>Yesenia</v>
          </cell>
        </row>
        <row r="44">
          <cell r="A44">
            <v>133</v>
          </cell>
          <cell r="B44" t="str">
            <v>Lotería Nacional de Beneficencia y Salubridad</v>
          </cell>
          <cell r="C44" t="str">
            <v>DCS</v>
          </cell>
          <cell r="D44" t="str">
            <v>Donato</v>
          </cell>
        </row>
        <row r="45">
          <cell r="A45">
            <v>134</v>
          </cell>
          <cell r="B45" t="str">
            <v>Consejo Nacional de Vivienda Policial</v>
          </cell>
          <cell r="C45" t="str">
            <v>WCF</v>
          </cell>
          <cell r="D45" t="str">
            <v>Wilson</v>
          </cell>
        </row>
        <row r="46">
          <cell r="A46">
            <v>137</v>
          </cell>
          <cell r="B46" t="str">
            <v>Comité Ejecutivo de la Universidad Boliviana</v>
          </cell>
          <cell r="C46" t="str">
            <v>YAP</v>
          </cell>
          <cell r="D46" t="str">
            <v>Yesenia</v>
          </cell>
        </row>
        <row r="47">
          <cell r="A47">
            <v>138</v>
          </cell>
          <cell r="B47" t="str">
            <v>Universidad Mayor Real y Pontificia de San Francisco Xavier</v>
          </cell>
          <cell r="C47" t="e">
            <v>#N/A</v>
          </cell>
          <cell r="D47"/>
        </row>
        <row r="48">
          <cell r="A48">
            <v>139</v>
          </cell>
          <cell r="B48" t="str">
            <v>Universidad Mayor de San Andrés</v>
          </cell>
          <cell r="C48" t="e">
            <v>#N/A</v>
          </cell>
          <cell r="D48"/>
        </row>
        <row r="49">
          <cell r="A49">
            <v>140</v>
          </cell>
          <cell r="B49" t="str">
            <v>Universidad Pública de El Alto</v>
          </cell>
          <cell r="C49" t="e">
            <v>#N/A</v>
          </cell>
          <cell r="D49"/>
        </row>
        <row r="50">
          <cell r="A50">
            <v>141</v>
          </cell>
          <cell r="B50" t="str">
            <v>Universidad Mayor de San Simón</v>
          </cell>
          <cell r="C50" t="e">
            <v>#N/A</v>
          </cell>
          <cell r="D50"/>
        </row>
        <row r="51">
          <cell r="A51">
            <v>142</v>
          </cell>
          <cell r="B51" t="str">
            <v>Universidad Técnica de Oruro</v>
          </cell>
          <cell r="C51" t="e">
            <v>#N/A</v>
          </cell>
          <cell r="D51"/>
        </row>
        <row r="52">
          <cell r="A52">
            <v>143</v>
          </cell>
          <cell r="B52" t="str">
            <v>Universidad Autónoma Tomás Frías</v>
          </cell>
          <cell r="C52" t="e">
            <v>#N/A</v>
          </cell>
          <cell r="D52"/>
        </row>
        <row r="53">
          <cell r="A53">
            <v>144</v>
          </cell>
          <cell r="B53" t="str">
            <v>Universidad Nacional Siglo XX</v>
          </cell>
          <cell r="C53" t="e">
            <v>#N/A</v>
          </cell>
          <cell r="D53"/>
        </row>
        <row r="54">
          <cell r="A54">
            <v>145</v>
          </cell>
          <cell r="B54" t="str">
            <v>Universidad Autónoma Juan Misael Saracho</v>
          </cell>
          <cell r="C54" t="e">
            <v>#N/A</v>
          </cell>
          <cell r="D54"/>
        </row>
        <row r="55">
          <cell r="A55">
            <v>146</v>
          </cell>
          <cell r="B55" t="str">
            <v>Universidad Autónoma Gabriel René Moreno</v>
          </cell>
          <cell r="C55" t="e">
            <v>#N/A</v>
          </cell>
          <cell r="D55"/>
        </row>
        <row r="56">
          <cell r="A56">
            <v>147</v>
          </cell>
          <cell r="B56" t="str">
            <v>Universidad Autónoma del Beni José  Ballivián</v>
          </cell>
          <cell r="C56" t="e">
            <v>#N/A</v>
          </cell>
          <cell r="D56"/>
        </row>
        <row r="57">
          <cell r="A57">
            <v>148</v>
          </cell>
          <cell r="B57" t="str">
            <v>Universidad Amazónica de Pando</v>
          </cell>
          <cell r="C57" t="e">
            <v>#N/A</v>
          </cell>
          <cell r="D57"/>
        </row>
        <row r="58">
          <cell r="A58">
            <v>149</v>
          </cell>
          <cell r="B58" t="str">
            <v>Consejo Nacional del Cine</v>
          </cell>
          <cell r="C58" t="str">
            <v>JMT</v>
          </cell>
          <cell r="D58" t="str">
            <v>Iran</v>
          </cell>
        </row>
        <row r="59">
          <cell r="A59">
            <v>150</v>
          </cell>
          <cell r="B59" t="str">
            <v>Proyecto Sucre Ciudad Universitaria</v>
          </cell>
          <cell r="C59" t="str">
            <v>JAD</v>
          </cell>
          <cell r="D59" t="str">
            <v>Joyce</v>
          </cell>
        </row>
        <row r="60">
          <cell r="A60">
            <v>152</v>
          </cell>
          <cell r="B60" t="str">
            <v>Servicio Plurinacional de Defensa Pública</v>
          </cell>
          <cell r="C60" t="str">
            <v>DCS</v>
          </cell>
          <cell r="D60" t="str">
            <v>Donato</v>
          </cell>
        </row>
        <row r="61">
          <cell r="A61">
            <v>153</v>
          </cell>
          <cell r="B61" t="str">
            <v>Observatorio Plurinacional de la Calidad  Educativa</v>
          </cell>
          <cell r="C61" t="str">
            <v>SGP</v>
          </cell>
          <cell r="D61" t="str">
            <v>Sonia</v>
          </cell>
        </row>
        <row r="62">
          <cell r="A62">
            <v>154</v>
          </cell>
          <cell r="B62" t="str">
            <v>Museo Nacional de Historia Natural</v>
          </cell>
          <cell r="C62" t="str">
            <v>DCS</v>
          </cell>
          <cell r="D62" t="str">
            <v>Donato</v>
          </cell>
        </row>
        <row r="63">
          <cell r="A63">
            <v>155</v>
          </cell>
          <cell r="B63" t="str">
            <v>Dirección del Notariado Plurinacional</v>
          </cell>
          <cell r="C63" t="str">
            <v>DCS</v>
          </cell>
          <cell r="D63" t="str">
            <v>Donato</v>
          </cell>
        </row>
        <row r="64">
          <cell r="A64">
            <v>156</v>
          </cell>
          <cell r="B64" t="str">
            <v>Servicio Plurinacional de Asistencia a la Víctima</v>
          </cell>
          <cell r="C64" t="str">
            <v>SGP</v>
          </cell>
          <cell r="D64" t="str">
            <v>Sonia</v>
          </cell>
        </row>
        <row r="65">
          <cell r="A65">
            <v>157</v>
          </cell>
          <cell r="B65" t="str">
            <v>Servicio para la Prevención de la Tortura</v>
          </cell>
          <cell r="C65" t="str">
            <v>DCS</v>
          </cell>
          <cell r="D65" t="str">
            <v>Donato</v>
          </cell>
        </row>
        <row r="66">
          <cell r="A66">
            <v>159</v>
          </cell>
          <cell r="B66" t="str">
            <v>OficinaTécnica para el Fortalecimiento de la Empresa Pública</v>
          </cell>
          <cell r="C66" t="str">
            <v>SGP</v>
          </cell>
          <cell r="D66" t="str">
            <v>Sonia</v>
          </cell>
        </row>
        <row r="67">
          <cell r="A67">
            <v>163</v>
          </cell>
          <cell r="B67" t="str">
            <v>Agencia Nacional de Hidrocarburos</v>
          </cell>
          <cell r="C67" t="str">
            <v>WCF</v>
          </cell>
          <cell r="D67" t="str">
            <v>Wilson</v>
          </cell>
        </row>
        <row r="68">
          <cell r="A68">
            <v>169</v>
          </cell>
          <cell r="B68" t="str">
            <v>Autoridad General de Impugnación Tributaria</v>
          </cell>
          <cell r="C68" t="str">
            <v>JMT</v>
          </cell>
          <cell r="D68" t="str">
            <v>Iran</v>
          </cell>
        </row>
        <row r="69">
          <cell r="A69">
            <v>170</v>
          </cell>
          <cell r="B69" t="str">
            <v>Escuela Militar de Ingeniería</v>
          </cell>
          <cell r="C69" t="str">
            <v>BCC</v>
          </cell>
          <cell r="D69" t="str">
            <v>Bladimir</v>
          </cell>
        </row>
        <row r="70">
          <cell r="A70">
            <v>171</v>
          </cell>
          <cell r="B70" t="str">
            <v>Centro de Investigación Agrícola Tropical</v>
          </cell>
          <cell r="C70" t="str">
            <v>YAP</v>
          </cell>
          <cell r="D70" t="str">
            <v>Yesenia</v>
          </cell>
        </row>
        <row r="71">
          <cell r="A71">
            <v>188</v>
          </cell>
          <cell r="B71" t="str">
            <v>Complejo Indus. de los Rec.Evaporíticos del Salar de Uyuni</v>
          </cell>
          <cell r="C71" t="str">
            <v>DCS</v>
          </cell>
          <cell r="D71" t="str">
            <v>Donato</v>
          </cell>
        </row>
        <row r="72">
          <cell r="A72">
            <v>190</v>
          </cell>
          <cell r="B72" t="str">
            <v>Autoridad Jurisdiccional Administrativa Minera</v>
          </cell>
          <cell r="C72" t="str">
            <v>WCF</v>
          </cell>
          <cell r="D72" t="str">
            <v>Wilson</v>
          </cell>
        </row>
        <row r="73">
          <cell r="A73">
            <v>192</v>
          </cell>
          <cell r="B73" t="str">
            <v>Servicio al Mejoramiento de la Navegación Amazónica</v>
          </cell>
          <cell r="C73" t="str">
            <v>DCS</v>
          </cell>
          <cell r="D73" t="str">
            <v>Donato</v>
          </cell>
        </row>
        <row r="74">
          <cell r="A74">
            <v>197</v>
          </cell>
          <cell r="B74" t="str">
            <v>Dirección Estratégica de Reivindicación Marítima, Silala y Recursos Hídricos Internacionales</v>
          </cell>
          <cell r="C74" t="str">
            <v>ETC</v>
          </cell>
          <cell r="D74" t="str">
            <v>Emma</v>
          </cell>
        </row>
        <row r="75">
          <cell r="A75">
            <v>200</v>
          </cell>
          <cell r="B75" t="str">
            <v>Registro Único para la Administración Tributaria Municipal</v>
          </cell>
          <cell r="C75" t="str">
            <v>MPG</v>
          </cell>
          <cell r="D75" t="str">
            <v>Marcos</v>
          </cell>
        </row>
        <row r="76">
          <cell r="A76">
            <v>201</v>
          </cell>
          <cell r="B76" t="str">
            <v>Agencia para el Des. de las Macroreg. y Zonas Fronterizas</v>
          </cell>
          <cell r="C76" t="str">
            <v>ETC</v>
          </cell>
          <cell r="D76" t="str">
            <v>Emma</v>
          </cell>
        </row>
        <row r="77">
          <cell r="A77">
            <v>203</v>
          </cell>
          <cell r="B77" t="str">
            <v>Autoridad de Supervisión del Sistema Financiero</v>
          </cell>
          <cell r="C77" t="str">
            <v>ETC</v>
          </cell>
          <cell r="D77" t="str">
            <v>Emma</v>
          </cell>
        </row>
        <row r="78">
          <cell r="A78">
            <v>206</v>
          </cell>
          <cell r="B78" t="str">
            <v>Instituto Nacional de Estadística</v>
          </cell>
          <cell r="C78" t="str">
            <v>WCF</v>
          </cell>
          <cell r="D78" t="str">
            <v>Wilson</v>
          </cell>
        </row>
        <row r="79">
          <cell r="A79">
            <v>209</v>
          </cell>
          <cell r="B79" t="str">
            <v>Administración de Servicios Portuarios - Bolivia</v>
          </cell>
          <cell r="C79" t="str">
            <v>YAP</v>
          </cell>
          <cell r="D79" t="str">
            <v>Yesenia</v>
          </cell>
        </row>
        <row r="80">
          <cell r="A80">
            <v>210</v>
          </cell>
          <cell r="B80" t="str">
            <v>Unidad de Análisis de Políticas Sociales y Económicas</v>
          </cell>
          <cell r="C80" t="str">
            <v>MPG</v>
          </cell>
          <cell r="D80" t="str">
            <v>Marcos</v>
          </cell>
        </row>
        <row r="81">
          <cell r="A81">
            <v>212</v>
          </cell>
          <cell r="B81" t="str">
            <v>Instituto Nacional de Reforma Agraria</v>
          </cell>
          <cell r="C81" t="str">
            <v>WCF</v>
          </cell>
          <cell r="D81" t="str">
            <v>Wilson</v>
          </cell>
        </row>
        <row r="82">
          <cell r="A82">
            <v>213</v>
          </cell>
          <cell r="B82" t="str">
            <v>Servicio Nacional de Meteorología e Hidrología</v>
          </cell>
          <cell r="C82" t="str">
            <v>DCS</v>
          </cell>
          <cell r="D82" t="str">
            <v>Donato</v>
          </cell>
        </row>
        <row r="83">
          <cell r="A83">
            <v>221</v>
          </cell>
          <cell r="B83" t="str">
            <v>Serv. Nal. de Reg. y Control de la Comer. de Minerales y Metales</v>
          </cell>
          <cell r="C83" t="str">
            <v>DCS</v>
          </cell>
          <cell r="D83" t="str">
            <v>Donato</v>
          </cell>
        </row>
        <row r="84">
          <cell r="A84">
            <v>222</v>
          </cell>
          <cell r="B84" t="str">
            <v>Instituto Nacional de Innovación Agropecuaria y Forestal</v>
          </cell>
          <cell r="C84" t="str">
            <v>WCF</v>
          </cell>
          <cell r="D84" t="str">
            <v>Wilson</v>
          </cell>
        </row>
        <row r="85">
          <cell r="A85">
            <v>223</v>
          </cell>
          <cell r="B85" t="str">
            <v>Fondo Nacional de Desarrollo Forestal</v>
          </cell>
          <cell r="C85" t="str">
            <v>BCC</v>
          </cell>
          <cell r="D85" t="str">
            <v>Bladimir</v>
          </cell>
        </row>
        <row r="86">
          <cell r="A86">
            <v>224</v>
          </cell>
          <cell r="B86" t="str">
            <v>Insumos Bolivia</v>
          </cell>
          <cell r="C86" t="str">
            <v>BCC</v>
          </cell>
          <cell r="D86" t="str">
            <v>Bladimir</v>
          </cell>
        </row>
        <row r="87">
          <cell r="A87">
            <v>225</v>
          </cell>
          <cell r="B87" t="str">
            <v>Serv. Nal. para la Sostenibilidad en Saneamiento Básico</v>
          </cell>
          <cell r="C87" t="str">
            <v>SGP</v>
          </cell>
          <cell r="D87" t="str">
            <v>Sonia</v>
          </cell>
        </row>
        <row r="88">
          <cell r="A88">
            <v>226</v>
          </cell>
          <cell r="B88" t="str">
            <v>Servicio Estatal de Autonomías</v>
          </cell>
          <cell r="C88" t="str">
            <v>JMT</v>
          </cell>
          <cell r="D88" t="str">
            <v>Iran</v>
          </cell>
        </row>
        <row r="89">
          <cell r="A89">
            <v>227</v>
          </cell>
          <cell r="B89" t="str">
            <v>Zona Franca Comercial e Industrial de Cobija</v>
          </cell>
          <cell r="C89" t="str">
            <v>JMT</v>
          </cell>
          <cell r="D89" t="str">
            <v>Iran</v>
          </cell>
        </row>
        <row r="90">
          <cell r="A90">
            <v>234</v>
          </cell>
          <cell r="B90" t="str">
            <v>Servicio Geológico Minero</v>
          </cell>
          <cell r="C90" t="str">
            <v>MPG</v>
          </cell>
          <cell r="D90" t="str">
            <v>Marcos</v>
          </cell>
        </row>
        <row r="91">
          <cell r="A91">
            <v>242</v>
          </cell>
          <cell r="B91" t="str">
            <v>Comando de Ingeniería del Ejército</v>
          </cell>
          <cell r="C91" t="str">
            <v>MPG</v>
          </cell>
          <cell r="D91" t="str">
            <v>Marcos</v>
          </cell>
        </row>
        <row r="92">
          <cell r="A92">
            <v>243</v>
          </cell>
          <cell r="B92" t="str">
            <v>Servicio Nacional de Hidrografía Naval</v>
          </cell>
          <cell r="C92" t="str">
            <v>BCC</v>
          </cell>
          <cell r="D92" t="str">
            <v>Bladimir</v>
          </cell>
        </row>
        <row r="93">
          <cell r="A93">
            <v>244</v>
          </cell>
          <cell r="B93" t="str">
            <v>Servicio Nacional de Aerofotogrametría</v>
          </cell>
          <cell r="C93" t="str">
            <v>JAD</v>
          </cell>
          <cell r="D93" t="str">
            <v>Joyce</v>
          </cell>
        </row>
        <row r="94">
          <cell r="A94">
            <v>245</v>
          </cell>
          <cell r="B94" t="str">
            <v>Servicio Geodésico de Mapas</v>
          </cell>
          <cell r="C94" t="str">
            <v>DCS</v>
          </cell>
          <cell r="D94" t="str">
            <v>Donato</v>
          </cell>
        </row>
        <row r="95">
          <cell r="A95">
            <v>247</v>
          </cell>
          <cell r="B95" t="str">
            <v>Corporación Gestora del Proyecto Abapo - Izozog</v>
          </cell>
          <cell r="C95" t="str">
            <v>DCS</v>
          </cell>
          <cell r="D95" t="str">
            <v>Donato</v>
          </cell>
        </row>
        <row r="96">
          <cell r="A96">
            <v>248</v>
          </cell>
          <cell r="B96" t="str">
            <v>Centro de Investigación y Desarrollo Acuícola Boliviano</v>
          </cell>
          <cell r="C96" t="str">
            <v>SGP</v>
          </cell>
          <cell r="D96" t="str">
            <v>Sonia</v>
          </cell>
        </row>
        <row r="97">
          <cell r="A97">
            <v>249</v>
          </cell>
          <cell r="B97" t="str">
            <v>Central de Abastecimiento y Suministros de Salud</v>
          </cell>
          <cell r="C97" t="str">
            <v>YAP</v>
          </cell>
          <cell r="D97" t="str">
            <v>Yesenia</v>
          </cell>
        </row>
        <row r="98">
          <cell r="A98">
            <v>250</v>
          </cell>
          <cell r="B98" t="str">
            <v>Fondo de Des. para los Pueblos Indígenas, Orig. y Com. Camp.</v>
          </cell>
          <cell r="C98" t="str">
            <v>BCC</v>
          </cell>
          <cell r="D98" t="str">
            <v>Bladimir</v>
          </cell>
        </row>
        <row r="99">
          <cell r="A99">
            <v>251</v>
          </cell>
          <cell r="B99" t="str">
            <v>Instituto Nacional de Salud Ocupacional</v>
          </cell>
          <cell r="C99" t="str">
            <v>JAD</v>
          </cell>
          <cell r="D99" t="str">
            <v>Joyce</v>
          </cell>
        </row>
        <row r="100">
          <cell r="A100">
            <v>253</v>
          </cell>
          <cell r="B100" t="str">
            <v>Entidad Ejecutora de Medio Ambiente y Agua</v>
          </cell>
          <cell r="C100" t="str">
            <v>MPG</v>
          </cell>
          <cell r="D100" t="str">
            <v>Marcos</v>
          </cell>
        </row>
        <row r="101">
          <cell r="A101">
            <v>254</v>
          </cell>
          <cell r="B101" t="str">
            <v>Instituto del Seguro Agrario</v>
          </cell>
          <cell r="C101" t="str">
            <v>YAP</v>
          </cell>
          <cell r="D101" t="str">
            <v>Yesenia</v>
          </cell>
        </row>
        <row r="102">
          <cell r="A102">
            <v>265</v>
          </cell>
          <cell r="B102" t="str">
            <v>Direc. Dptal. de Educación  Chuquisaca</v>
          </cell>
          <cell r="C102" t="str">
            <v>JMT</v>
          </cell>
          <cell r="D102" t="str">
            <v>Iran</v>
          </cell>
        </row>
        <row r="103">
          <cell r="A103">
            <v>266</v>
          </cell>
          <cell r="B103" t="str">
            <v>Direc. Dptal. de Educación La Paz</v>
          </cell>
          <cell r="C103" t="str">
            <v>JMT</v>
          </cell>
          <cell r="D103" t="str">
            <v>Iran</v>
          </cell>
        </row>
        <row r="104">
          <cell r="A104">
            <v>267</v>
          </cell>
          <cell r="B104" t="str">
            <v>Direc. Dptal. de Educación Cochabamba</v>
          </cell>
          <cell r="C104" t="str">
            <v>JMT</v>
          </cell>
          <cell r="D104" t="str">
            <v>Iran</v>
          </cell>
        </row>
        <row r="105">
          <cell r="A105">
            <v>268</v>
          </cell>
          <cell r="B105" t="str">
            <v>Direc. Dptal. de Educación Oruro</v>
          </cell>
          <cell r="C105" t="str">
            <v>JMT</v>
          </cell>
          <cell r="D105" t="str">
            <v>Iran</v>
          </cell>
        </row>
        <row r="106">
          <cell r="A106">
            <v>269</v>
          </cell>
          <cell r="B106" t="str">
            <v>Direc. Dptal. de Educación Potosí</v>
          </cell>
          <cell r="C106" t="str">
            <v>JMT</v>
          </cell>
          <cell r="D106" t="str">
            <v>Iran</v>
          </cell>
        </row>
        <row r="107">
          <cell r="A107">
            <v>270</v>
          </cell>
          <cell r="B107" t="str">
            <v>Direc. Dptal. de Educación Tarija</v>
          </cell>
          <cell r="C107" t="str">
            <v>JMT</v>
          </cell>
          <cell r="D107" t="str">
            <v>Iran</v>
          </cell>
        </row>
        <row r="108">
          <cell r="A108">
            <v>271</v>
          </cell>
          <cell r="B108" t="str">
            <v>Direc. Dptal. de Educación Santa Cruz</v>
          </cell>
          <cell r="C108" t="str">
            <v>JMT</v>
          </cell>
          <cell r="D108" t="str">
            <v>Iran</v>
          </cell>
        </row>
        <row r="109">
          <cell r="A109">
            <v>272</v>
          </cell>
          <cell r="B109" t="str">
            <v>Direc. Dptal. de Educación Beni</v>
          </cell>
          <cell r="C109" t="str">
            <v>JMT</v>
          </cell>
          <cell r="D109" t="str">
            <v>Iran</v>
          </cell>
        </row>
        <row r="110">
          <cell r="A110">
            <v>273</v>
          </cell>
          <cell r="B110" t="str">
            <v>Direc. Dptal. de Educación Pando</v>
          </cell>
          <cell r="C110" t="str">
            <v>JMT</v>
          </cell>
          <cell r="D110" t="str">
            <v>Iran</v>
          </cell>
        </row>
        <row r="111">
          <cell r="A111">
            <v>281</v>
          </cell>
          <cell r="B111" t="str">
            <v>Oficina Técnica Nacional de los Ríos Pilcomayo y Bermejo</v>
          </cell>
          <cell r="C111" t="str">
            <v>YAP</v>
          </cell>
          <cell r="D111" t="str">
            <v>Yesenia</v>
          </cell>
        </row>
        <row r="112">
          <cell r="A112">
            <v>283</v>
          </cell>
          <cell r="B112" t="str">
            <v>Aduana Nacional</v>
          </cell>
          <cell r="C112" t="str">
            <v>WAM</v>
          </cell>
          <cell r="D112" t="str">
            <v>Willys 2</v>
          </cell>
        </row>
        <row r="113">
          <cell r="A113">
            <v>287</v>
          </cell>
          <cell r="B113" t="str">
            <v>Fondo Nacional de Inversión Productiva y Social</v>
          </cell>
          <cell r="C113" t="str">
            <v>WAM</v>
          </cell>
          <cell r="D113" t="str">
            <v>Willys 2</v>
          </cell>
        </row>
        <row r="114">
          <cell r="A114">
            <v>288</v>
          </cell>
          <cell r="B114" t="str">
            <v>Servicio Nacional de Riego</v>
          </cell>
          <cell r="C114" t="str">
            <v>JYA</v>
          </cell>
          <cell r="D114" t="str">
            <v>Javier</v>
          </cell>
        </row>
        <row r="115">
          <cell r="A115">
            <v>289</v>
          </cell>
          <cell r="B115" t="str">
            <v>Mutual de Seguros del Policía</v>
          </cell>
          <cell r="C115" t="str">
            <v>WCF</v>
          </cell>
          <cell r="D115" t="str">
            <v>Wilson</v>
          </cell>
        </row>
        <row r="116">
          <cell r="A116">
            <v>290</v>
          </cell>
          <cell r="B116" t="str">
            <v>Servicio de Impuestos Nacionales</v>
          </cell>
          <cell r="C116" t="str">
            <v>ETC</v>
          </cell>
          <cell r="D116" t="str">
            <v>Emma</v>
          </cell>
        </row>
        <row r="117">
          <cell r="A117">
            <v>291</v>
          </cell>
          <cell r="B117" t="str">
            <v>Administradora Boliviana de Carreteras</v>
          </cell>
          <cell r="C117" t="str">
            <v>ETC</v>
          </cell>
          <cell r="D117" t="str">
            <v>Emma</v>
          </cell>
        </row>
        <row r="118">
          <cell r="A118">
            <v>292</v>
          </cell>
          <cell r="B118" t="str">
            <v>Vías Bolivia</v>
          </cell>
          <cell r="C118" t="str">
            <v>WCF</v>
          </cell>
          <cell r="D118" t="str">
            <v>Wilson</v>
          </cell>
        </row>
        <row r="119">
          <cell r="A119">
            <v>293</v>
          </cell>
          <cell r="B119" t="str">
            <v>Fundación Cultural del Banco Central de Bolivia</v>
          </cell>
          <cell r="C119" t="str">
            <v>ETC</v>
          </cell>
          <cell r="D119" t="str">
            <v>Emma</v>
          </cell>
        </row>
        <row r="120">
          <cell r="A120">
            <v>294</v>
          </cell>
          <cell r="B120" t="str">
            <v>Univ. Indígena Bol. Comun. Intercultl Prod. Tupak Katari</v>
          </cell>
          <cell r="C120" t="e">
            <v>#N/A</v>
          </cell>
          <cell r="D120"/>
        </row>
        <row r="121">
          <cell r="A121">
            <v>295</v>
          </cell>
          <cell r="B121" t="str">
            <v>Univ. Indígena Bol. Comun. Intercult Prod. Casimiro Huanca</v>
          </cell>
          <cell r="C121" t="e">
            <v>#N/A</v>
          </cell>
          <cell r="D121"/>
        </row>
        <row r="122">
          <cell r="A122">
            <v>296</v>
          </cell>
          <cell r="B122" t="str">
            <v>Univ. Indígena Bol. Comun. Intercult Prod. Apiaguaiki Tupa</v>
          </cell>
          <cell r="C122" t="e">
            <v>#N/A</v>
          </cell>
          <cell r="D122"/>
        </row>
        <row r="123">
          <cell r="A123">
            <v>297</v>
          </cell>
          <cell r="B123" t="str">
            <v>Servicio Nacional de Caminos Residual</v>
          </cell>
          <cell r="C123" t="str">
            <v>DCS</v>
          </cell>
          <cell r="D123" t="str">
            <v>Donato</v>
          </cell>
        </row>
        <row r="124">
          <cell r="A124">
            <v>298</v>
          </cell>
          <cell r="B124" t="str">
            <v>Servicio Departamental de Riego - Chuquisaca</v>
          </cell>
          <cell r="C124" t="str">
            <v>JYA</v>
          </cell>
          <cell r="D124" t="str">
            <v>Javier</v>
          </cell>
        </row>
        <row r="125">
          <cell r="A125">
            <v>299</v>
          </cell>
          <cell r="B125" t="str">
            <v>Servicio Departamental de Riego - La Paz</v>
          </cell>
          <cell r="C125" t="str">
            <v>JYA</v>
          </cell>
          <cell r="D125" t="str">
            <v>Javier</v>
          </cell>
        </row>
        <row r="126">
          <cell r="A126">
            <v>300</v>
          </cell>
          <cell r="B126" t="str">
            <v>Servicio Departamental de Riego - Cochabamba</v>
          </cell>
          <cell r="C126" t="str">
            <v>JYA</v>
          </cell>
          <cell r="D126" t="str">
            <v>Javier</v>
          </cell>
        </row>
        <row r="127">
          <cell r="A127">
            <v>301</v>
          </cell>
          <cell r="B127" t="str">
            <v>Servicio Departamental de Riego - Oruro</v>
          </cell>
          <cell r="C127" t="str">
            <v>JYA</v>
          </cell>
          <cell r="D127" t="str">
            <v>Javier</v>
          </cell>
        </row>
        <row r="128">
          <cell r="A128">
            <v>302</v>
          </cell>
          <cell r="B128" t="str">
            <v>Servicio Departamental de Riego - Potosí</v>
          </cell>
          <cell r="C128" t="str">
            <v>JYA</v>
          </cell>
          <cell r="D128" t="str">
            <v>Javier</v>
          </cell>
        </row>
        <row r="129">
          <cell r="A129">
            <v>303</v>
          </cell>
          <cell r="B129" t="str">
            <v>Servicio Departamental de Riego - Tarija</v>
          </cell>
          <cell r="C129" t="str">
            <v>JYA</v>
          </cell>
          <cell r="D129" t="str">
            <v>Javier</v>
          </cell>
        </row>
        <row r="130">
          <cell r="A130">
            <v>304</v>
          </cell>
          <cell r="B130" t="str">
            <v>Servicio Departamental de Riego - Santa Cruz</v>
          </cell>
          <cell r="C130" t="str">
            <v>JYA</v>
          </cell>
          <cell r="D130" t="str">
            <v>Javier</v>
          </cell>
        </row>
        <row r="131">
          <cell r="A131">
            <v>305</v>
          </cell>
          <cell r="B131" t="str">
            <v>Servicio Departamental de Riego - Beni</v>
          </cell>
          <cell r="C131" t="str">
            <v>JYA</v>
          </cell>
          <cell r="D131" t="str">
            <v>Javier</v>
          </cell>
        </row>
        <row r="132">
          <cell r="A132">
            <v>306</v>
          </cell>
          <cell r="B132" t="str">
            <v>Servicio Departamental de Riego - Pando</v>
          </cell>
          <cell r="C132" t="str">
            <v>JYA</v>
          </cell>
          <cell r="D132" t="str">
            <v>Javier</v>
          </cell>
        </row>
        <row r="133">
          <cell r="A133">
            <v>309</v>
          </cell>
          <cell r="B133" t="str">
            <v>Autoridad de Fiscalización y Control Social del Juego</v>
          </cell>
          <cell r="C133" t="str">
            <v>SGP</v>
          </cell>
          <cell r="D133" t="str">
            <v>Sonia</v>
          </cell>
        </row>
        <row r="134">
          <cell r="A134">
            <v>310</v>
          </cell>
          <cell r="B134" t="str">
            <v>Autoridad de Regulación y Fiscalización de Telecomunicaciones y Transportes</v>
          </cell>
          <cell r="C134" t="str">
            <v>ETC</v>
          </cell>
          <cell r="D134" t="str">
            <v>Emma</v>
          </cell>
        </row>
        <row r="135">
          <cell r="A135">
            <v>311</v>
          </cell>
          <cell r="B135" t="str">
            <v>Autoridad de Fisc y Ctrol Soc de Agua Potable Saneam.Básico</v>
          </cell>
          <cell r="C135" t="str">
            <v>ETC</v>
          </cell>
          <cell r="D135" t="str">
            <v>Emma</v>
          </cell>
        </row>
        <row r="136">
          <cell r="A136">
            <v>312</v>
          </cell>
          <cell r="B136" t="str">
            <v>Autoridad de Fiscalizac. y Control Soc de Bosques y Tierras</v>
          </cell>
          <cell r="C136" t="str">
            <v>SGP</v>
          </cell>
          <cell r="D136" t="str">
            <v>Sonia</v>
          </cell>
        </row>
        <row r="137">
          <cell r="A137">
            <v>313</v>
          </cell>
          <cell r="B137" t="str">
            <v>Autoridad de Fiscalización y Control de Pensiones y Seguros - APS</v>
          </cell>
          <cell r="C137" t="str">
            <v>ETC</v>
          </cell>
          <cell r="D137" t="str">
            <v>Emma</v>
          </cell>
        </row>
        <row r="138">
          <cell r="A138">
            <v>314</v>
          </cell>
          <cell r="B138" t="str">
            <v>Autoridad de Fiscalización y Control Social de Electricidad</v>
          </cell>
          <cell r="C138" t="str">
            <v>ETC</v>
          </cell>
          <cell r="D138" t="str">
            <v>Emma</v>
          </cell>
        </row>
        <row r="139">
          <cell r="A139">
            <v>315</v>
          </cell>
          <cell r="B139" t="str">
            <v>Autoridad de Fiscalización y Control Social de Empresas</v>
          </cell>
          <cell r="C139" t="str">
            <v>ETC</v>
          </cell>
          <cell r="D139" t="str">
            <v>Emma</v>
          </cell>
        </row>
        <row r="140">
          <cell r="A140">
            <v>324</v>
          </cell>
          <cell r="B140" t="str">
            <v>Escuela Boliviana Intercultural de Música</v>
          </cell>
          <cell r="C140" t="str">
            <v>MPG</v>
          </cell>
          <cell r="D140" t="str">
            <v>Marcos</v>
          </cell>
        </row>
        <row r="141">
          <cell r="A141">
            <v>340</v>
          </cell>
          <cell r="B141" t="str">
            <v>Servicio General de Identificación Personal</v>
          </cell>
          <cell r="C141" t="str">
            <v>YAP</v>
          </cell>
          <cell r="D141" t="str">
            <v>Yesenia</v>
          </cell>
        </row>
        <row r="142">
          <cell r="A142">
            <v>341</v>
          </cell>
          <cell r="B142" t="str">
            <v>Servicio General de Licencias de Conducir</v>
          </cell>
          <cell r="C142" t="str">
            <v>YAP</v>
          </cell>
          <cell r="D142" t="str">
            <v>Yesenia</v>
          </cell>
        </row>
        <row r="143">
          <cell r="A143">
            <v>342</v>
          </cell>
          <cell r="B143" t="str">
            <v>Agencia Estatal de Vivienda</v>
          </cell>
          <cell r="C143" t="str">
            <v>JYA</v>
          </cell>
          <cell r="D143" t="str">
            <v>Javier</v>
          </cell>
        </row>
        <row r="144">
          <cell r="A144">
            <v>343</v>
          </cell>
          <cell r="B144" t="str">
            <v>Escuela de Jueces del Estado</v>
          </cell>
          <cell r="C144" t="str">
            <v>ETC</v>
          </cell>
          <cell r="D144" t="str">
            <v>Emma</v>
          </cell>
        </row>
        <row r="145">
          <cell r="A145">
            <v>344</v>
          </cell>
          <cell r="B145" t="str">
            <v>Instituto Plurinacional de Estudio de Lenguas y Culturas</v>
          </cell>
          <cell r="C145" t="str">
            <v>ETC</v>
          </cell>
          <cell r="D145" t="str">
            <v>Emma</v>
          </cell>
        </row>
        <row r="146">
          <cell r="A146">
            <v>345</v>
          </cell>
          <cell r="B146" t="str">
            <v>Mutual de Servicios al Policía</v>
          </cell>
          <cell r="C146" t="str">
            <v>WCF</v>
          </cell>
          <cell r="D146" t="str">
            <v>Wilson</v>
          </cell>
        </row>
        <row r="147">
          <cell r="A147">
            <v>346</v>
          </cell>
          <cell r="B147" t="str">
            <v>Unidad de Investigaciones Financieras</v>
          </cell>
          <cell r="C147" t="str">
            <v>JAD</v>
          </cell>
          <cell r="D147" t="str">
            <v>Joyce</v>
          </cell>
        </row>
        <row r="148">
          <cell r="A148">
            <v>347</v>
          </cell>
          <cell r="B148" t="str">
            <v>Autoridad de Fiscalización y Control de Cooperativas</v>
          </cell>
          <cell r="C148" t="str">
            <v>JAD</v>
          </cell>
          <cell r="D148" t="str">
            <v>Joyce</v>
          </cell>
        </row>
        <row r="149">
          <cell r="A149">
            <v>348</v>
          </cell>
          <cell r="B149" t="str">
            <v>Autoridad Plurinacional de la Madre Tierra</v>
          </cell>
          <cell r="C149" t="str">
            <v>SGP</v>
          </cell>
          <cell r="D149" t="str">
            <v>Sonia</v>
          </cell>
        </row>
        <row r="150">
          <cell r="A150">
            <v>349</v>
          </cell>
          <cell r="B150" t="str">
            <v>Centro de Inv.Arqueológicas,Antropológicas y Adm.de Tiwanaku</v>
          </cell>
          <cell r="C150" t="str">
            <v>JAD</v>
          </cell>
          <cell r="D150" t="str">
            <v>Joyce</v>
          </cell>
        </row>
        <row r="151">
          <cell r="A151">
            <v>371</v>
          </cell>
          <cell r="B151" t="str">
            <v>Centro Internacional de la Quinua</v>
          </cell>
          <cell r="C151" t="e">
            <v>#N/A</v>
          </cell>
          <cell r="D151"/>
        </row>
        <row r="152">
          <cell r="A152">
            <v>378</v>
          </cell>
          <cell r="B152" t="str">
            <v>Servicio Nacional Textil</v>
          </cell>
          <cell r="C152" t="str">
            <v>JAD</v>
          </cell>
          <cell r="D152" t="str">
            <v>Joyce</v>
          </cell>
        </row>
        <row r="153">
          <cell r="A153">
            <v>380</v>
          </cell>
          <cell r="B153" t="str">
            <v>Autoridad de Fiscalización y Control del Sistema Nacional de Salud</v>
          </cell>
          <cell r="C153" t="str">
            <v>ETC</v>
          </cell>
          <cell r="D153"/>
        </row>
        <row r="154">
          <cell r="A154">
            <v>411</v>
          </cell>
          <cell r="B154" t="str">
            <v>Corporación del Seguro Social Militar</v>
          </cell>
          <cell r="C154" t="e">
            <v>#N/A</v>
          </cell>
          <cell r="D154"/>
        </row>
        <row r="155">
          <cell r="A155">
            <v>417</v>
          </cell>
          <cell r="B155" t="str">
            <v>Caja Nacional de Salud</v>
          </cell>
          <cell r="C155" t="e">
            <v>#N/A</v>
          </cell>
          <cell r="D155"/>
        </row>
        <row r="156">
          <cell r="A156">
            <v>418</v>
          </cell>
          <cell r="B156" t="str">
            <v>Caja Petrolera de Salud</v>
          </cell>
          <cell r="C156" t="e">
            <v>#N/A</v>
          </cell>
          <cell r="D156"/>
        </row>
        <row r="157">
          <cell r="A157">
            <v>422</v>
          </cell>
          <cell r="B157" t="str">
            <v>Caja Bancaria Estatal de Salud</v>
          </cell>
          <cell r="C157" t="e">
            <v>#N/A</v>
          </cell>
          <cell r="D157"/>
        </row>
        <row r="158">
          <cell r="A158">
            <v>423</v>
          </cell>
          <cell r="B158" t="str">
            <v>Caja de Salud del Servicio Nal. de Caminos y Ramas Anexas</v>
          </cell>
          <cell r="C158" t="e">
            <v>#N/A</v>
          </cell>
          <cell r="D158"/>
        </row>
        <row r="159">
          <cell r="A159">
            <v>424</v>
          </cell>
          <cell r="B159" t="str">
            <v>Caja de Salud CORDES</v>
          </cell>
          <cell r="C159" t="e">
            <v>#N/A</v>
          </cell>
          <cell r="D159"/>
        </row>
        <row r="160">
          <cell r="A160">
            <v>425</v>
          </cell>
          <cell r="B160" t="str">
            <v>Seguro Social Universitario de Cochabamba</v>
          </cell>
          <cell r="C160" t="e">
            <v>#N/A</v>
          </cell>
          <cell r="D160"/>
        </row>
        <row r="161">
          <cell r="A161">
            <v>426</v>
          </cell>
          <cell r="B161" t="str">
            <v>Seguro Social Universitario de Oruro</v>
          </cell>
          <cell r="C161" t="e">
            <v>#N/A</v>
          </cell>
          <cell r="D161"/>
        </row>
        <row r="162">
          <cell r="A162">
            <v>427</v>
          </cell>
          <cell r="B162" t="str">
            <v>Seguro Social Universitario de Santa Cruz</v>
          </cell>
          <cell r="C162" t="e">
            <v>#N/A</v>
          </cell>
          <cell r="D162"/>
        </row>
        <row r="163">
          <cell r="A163">
            <v>428</v>
          </cell>
          <cell r="B163" t="str">
            <v>Seguro Social Universitario de Sucre</v>
          </cell>
          <cell r="C163" t="e">
            <v>#N/A</v>
          </cell>
          <cell r="D163"/>
        </row>
        <row r="164">
          <cell r="A164">
            <v>429</v>
          </cell>
          <cell r="B164" t="str">
            <v>Seguro Social Universitario de La Paz</v>
          </cell>
          <cell r="C164" t="e">
            <v>#N/A</v>
          </cell>
          <cell r="D164"/>
        </row>
        <row r="165">
          <cell r="A165">
            <v>432</v>
          </cell>
          <cell r="B165" t="str">
            <v>Seguro Social Universitario de Tarija</v>
          </cell>
          <cell r="C165" t="e">
            <v>#N/A</v>
          </cell>
          <cell r="D165"/>
        </row>
        <row r="166">
          <cell r="A166">
            <v>433</v>
          </cell>
          <cell r="B166" t="str">
            <v>Seguro Social Universitario de Potosí</v>
          </cell>
          <cell r="C166" t="e">
            <v>#N/A</v>
          </cell>
          <cell r="D166"/>
        </row>
        <row r="167">
          <cell r="A167">
            <v>434</v>
          </cell>
          <cell r="B167" t="str">
            <v>Seguro Social Universitario de Beni</v>
          </cell>
          <cell r="C167" t="e">
            <v>#N/A</v>
          </cell>
          <cell r="D167"/>
        </row>
        <row r="168">
          <cell r="A168">
            <v>435</v>
          </cell>
          <cell r="B168" t="str">
            <v>Seguro Integral de Salud</v>
          </cell>
          <cell r="C168" t="e">
            <v>#N/A</v>
          </cell>
          <cell r="D168"/>
        </row>
        <row r="169">
          <cell r="A169">
            <v>512</v>
          </cell>
          <cell r="B169" t="str">
            <v>Adm.de Aeropuertos y Servicios Auxiliares a la Naveg. Aérea</v>
          </cell>
          <cell r="C169" t="str">
            <v>ETC</v>
          </cell>
          <cell r="D169" t="str">
            <v>Emma</v>
          </cell>
        </row>
        <row r="170">
          <cell r="A170">
            <v>513</v>
          </cell>
          <cell r="B170" t="str">
            <v>Yacimientos Petrolíferos Fiscales Bolivianos</v>
          </cell>
          <cell r="C170" t="str">
            <v>YAP</v>
          </cell>
          <cell r="D170" t="str">
            <v>Yesenia</v>
          </cell>
        </row>
        <row r="171">
          <cell r="A171">
            <v>514</v>
          </cell>
          <cell r="B171" t="str">
            <v>Empresa Nacional de Electricidad</v>
          </cell>
          <cell r="C171" t="str">
            <v>BCC</v>
          </cell>
          <cell r="D171" t="str">
            <v>Bladimir</v>
          </cell>
        </row>
        <row r="172">
          <cell r="A172">
            <v>517</v>
          </cell>
          <cell r="B172" t="str">
            <v>Corporación Minera de Bolivia</v>
          </cell>
          <cell r="C172" t="str">
            <v>WAM</v>
          </cell>
          <cell r="D172" t="str">
            <v>Willys 2</v>
          </cell>
        </row>
        <row r="173">
          <cell r="A173">
            <v>520</v>
          </cell>
          <cell r="B173" t="str">
            <v>Empresa Metalúrgica VINTO - Nacionalizada</v>
          </cell>
          <cell r="C173" t="str">
            <v>WAM</v>
          </cell>
          <cell r="D173" t="str">
            <v>Willys 2</v>
          </cell>
        </row>
        <row r="174">
          <cell r="A174">
            <v>522</v>
          </cell>
          <cell r="B174" t="str">
            <v>Empresa Nacional de Ferrocarriles - Residual</v>
          </cell>
          <cell r="C174" t="str">
            <v>ETC</v>
          </cell>
          <cell r="D174" t="str">
            <v>Emma</v>
          </cell>
        </row>
        <row r="175">
          <cell r="A175">
            <v>523</v>
          </cell>
          <cell r="B175" t="str">
            <v>Empresa de Correos de Bolivia</v>
          </cell>
          <cell r="C175" t="str">
            <v>WAM</v>
          </cell>
          <cell r="D175" t="str">
            <v>Willys 2</v>
          </cell>
        </row>
        <row r="176">
          <cell r="A176">
            <v>525</v>
          </cell>
          <cell r="B176" t="str">
            <v>Transportes Aéreos Bolivianos</v>
          </cell>
          <cell r="C176" t="str">
            <v>WAM</v>
          </cell>
          <cell r="D176" t="str">
            <v>Willys 2</v>
          </cell>
        </row>
        <row r="177">
          <cell r="A177">
            <v>526</v>
          </cell>
          <cell r="B177" t="str">
            <v>Bolivia TV</v>
          </cell>
          <cell r="C177" t="str">
            <v>SGP</v>
          </cell>
          <cell r="D177" t="str">
            <v>Sonia</v>
          </cell>
        </row>
        <row r="178">
          <cell r="A178">
            <v>548</v>
          </cell>
          <cell r="B178" t="str">
            <v>Corporación de las Fuerzas Armadas p/ el Des. Nacional</v>
          </cell>
          <cell r="C178" t="str">
            <v>BCC</v>
          </cell>
          <cell r="D178" t="str">
            <v>Bladimir</v>
          </cell>
        </row>
        <row r="179">
          <cell r="A179">
            <v>551</v>
          </cell>
          <cell r="B179" t="str">
            <v>Empresa Naviera Boliviana</v>
          </cell>
          <cell r="C179" t="str">
            <v>BCC</v>
          </cell>
          <cell r="D179" t="str">
            <v>Bladimir</v>
          </cell>
        </row>
        <row r="180">
          <cell r="A180">
            <v>572</v>
          </cell>
          <cell r="B180" t="str">
            <v>Empresa de Apoyo a la Producción de Alimentos</v>
          </cell>
          <cell r="C180" t="str">
            <v>JMT</v>
          </cell>
          <cell r="D180" t="str">
            <v>Iran</v>
          </cell>
        </row>
        <row r="181">
          <cell r="A181">
            <v>573</v>
          </cell>
          <cell r="B181" t="str">
            <v>Empresa Siderúrgica del Mutún</v>
          </cell>
          <cell r="C181" t="str">
            <v>MPG</v>
          </cell>
          <cell r="D181" t="str">
            <v>Marcos</v>
          </cell>
        </row>
        <row r="182">
          <cell r="A182">
            <v>574</v>
          </cell>
          <cell r="B182" t="str">
            <v>Lácteos de Bolivia</v>
          </cell>
          <cell r="C182" t="str">
            <v>JAD</v>
          </cell>
          <cell r="D182" t="str">
            <v>Joyce</v>
          </cell>
        </row>
        <row r="183">
          <cell r="A183">
            <v>575</v>
          </cell>
          <cell r="B183" t="str">
            <v>Papeles de Bolivia</v>
          </cell>
          <cell r="C183" t="str">
            <v>JAD</v>
          </cell>
          <cell r="D183" t="str">
            <v>Joyce</v>
          </cell>
        </row>
        <row r="184">
          <cell r="A184">
            <v>576</v>
          </cell>
          <cell r="B184" t="str">
            <v>Cartones de Bolivia</v>
          </cell>
          <cell r="C184" t="str">
            <v>JAD</v>
          </cell>
          <cell r="D184" t="str">
            <v>Joyce</v>
          </cell>
        </row>
        <row r="185">
          <cell r="A185">
            <v>578</v>
          </cell>
          <cell r="B185" t="str">
            <v>Boliviana de Aviación</v>
          </cell>
          <cell r="C185" t="str">
            <v>WCF</v>
          </cell>
          <cell r="D185" t="str">
            <v>Wilson</v>
          </cell>
        </row>
        <row r="186">
          <cell r="A186">
            <v>579</v>
          </cell>
          <cell r="B186" t="str">
            <v>Empresa Púb. Nal. Estratégica Cementos de Bolivia</v>
          </cell>
          <cell r="C186" t="str">
            <v>BCC</v>
          </cell>
          <cell r="D186" t="str">
            <v>Bladimir</v>
          </cell>
        </row>
        <row r="187">
          <cell r="A187">
            <v>580</v>
          </cell>
          <cell r="B187" t="str">
            <v>Depósitos Aduaneros Bolivianos</v>
          </cell>
          <cell r="C187" t="str">
            <v>MPG</v>
          </cell>
          <cell r="D187" t="str">
            <v>Marcos</v>
          </cell>
        </row>
        <row r="188">
          <cell r="A188">
            <v>581</v>
          </cell>
          <cell r="B188" t="str">
            <v>Empresa Púb. Nal. Estratégica Azúcar de Bolivia - Bermejo</v>
          </cell>
          <cell r="C188" t="str">
            <v>WAM</v>
          </cell>
          <cell r="D188" t="str">
            <v>Willys 2</v>
          </cell>
        </row>
        <row r="189">
          <cell r="A189">
            <v>582</v>
          </cell>
          <cell r="B189" t="str">
            <v>Empresa Boliviana de Almendras y Derivados</v>
          </cell>
          <cell r="C189" t="str">
            <v>WAM</v>
          </cell>
          <cell r="D189" t="str">
            <v>Willys 2</v>
          </cell>
        </row>
        <row r="190">
          <cell r="A190">
            <v>584</v>
          </cell>
          <cell r="B190" t="str">
            <v>Empresa Boliviana de Industrializacion de Hidrocarburos</v>
          </cell>
          <cell r="C190" t="str">
            <v>WAM</v>
          </cell>
          <cell r="D190" t="str">
            <v>Willys 2</v>
          </cell>
        </row>
        <row r="191">
          <cell r="A191">
            <v>585</v>
          </cell>
          <cell r="B191" t="str">
            <v>Agencia Boliviana Espacial</v>
          </cell>
          <cell r="C191" t="str">
            <v>WAM</v>
          </cell>
          <cell r="D191" t="str">
            <v>Willys 2</v>
          </cell>
        </row>
        <row r="192">
          <cell r="A192">
            <v>586</v>
          </cell>
          <cell r="B192" t="str">
            <v>Empresa Azucarera San Buenaventura</v>
          </cell>
          <cell r="C192" t="str">
            <v>JAD</v>
          </cell>
          <cell r="D192" t="str">
            <v>Joyce</v>
          </cell>
        </row>
        <row r="193">
          <cell r="A193">
            <v>587</v>
          </cell>
          <cell r="B193" t="str">
            <v>Empresa Estratégica Boliviana de Construcción y Conservación de Infraestructura Civil</v>
          </cell>
          <cell r="C193" t="str">
            <v>WAM</v>
          </cell>
          <cell r="D193" t="str">
            <v>Willys 2</v>
          </cell>
        </row>
        <row r="194">
          <cell r="A194">
            <v>588</v>
          </cell>
          <cell r="B194" t="str">
            <v>Empresa Pública Nacional Textil</v>
          </cell>
          <cell r="C194" t="str">
            <v>JAD</v>
          </cell>
          <cell r="D194" t="str">
            <v>Joyce</v>
          </cell>
        </row>
        <row r="195">
          <cell r="A195">
            <v>589</v>
          </cell>
          <cell r="B195" t="str">
            <v>Empresa de Construcciones del Ejército</v>
          </cell>
          <cell r="C195" t="str">
            <v>JAD</v>
          </cell>
          <cell r="D195" t="str">
            <v>Joyce</v>
          </cell>
        </row>
        <row r="196">
          <cell r="A196">
            <v>590</v>
          </cell>
          <cell r="B196" t="str">
            <v>Empresa Pública "QUIPUS"</v>
          </cell>
          <cell r="C196" t="str">
            <v>BCC</v>
          </cell>
          <cell r="D196" t="str">
            <v>Bladimir</v>
          </cell>
        </row>
        <row r="197">
          <cell r="A197">
            <v>591</v>
          </cell>
          <cell r="B197" t="str">
            <v>Empresa Estatal de Transporte por Cable Mi Teleférico</v>
          </cell>
          <cell r="C197" t="str">
            <v>WAM</v>
          </cell>
          <cell r="D197" t="str">
            <v>Willys 2</v>
          </cell>
        </row>
        <row r="198">
          <cell r="A198">
            <v>592</v>
          </cell>
          <cell r="B198" t="str">
            <v>Empresa Estatal Boliviana de Turismo</v>
          </cell>
          <cell r="C198" t="str">
            <v>JMT</v>
          </cell>
          <cell r="D198" t="str">
            <v>Iran</v>
          </cell>
        </row>
        <row r="199">
          <cell r="A199">
            <v>593</v>
          </cell>
          <cell r="B199" t="str">
            <v>Empresa Pública YACANA</v>
          </cell>
          <cell r="C199" t="str">
            <v>WAM</v>
          </cell>
          <cell r="D199" t="str">
            <v>Willys 2</v>
          </cell>
        </row>
        <row r="200">
          <cell r="A200">
            <v>620</v>
          </cell>
          <cell r="B200" t="str">
            <v>Complejo Agroindustrial de San Buena Aventura</v>
          </cell>
          <cell r="C200" t="str">
            <v>JAD</v>
          </cell>
          <cell r="D200" t="str">
            <v>Joyce</v>
          </cell>
        </row>
        <row r="201">
          <cell r="A201">
            <v>633</v>
          </cell>
          <cell r="B201" t="str">
            <v>Empresa Misicuni</v>
          </cell>
          <cell r="C201" t="str">
            <v>MPG</v>
          </cell>
          <cell r="D201" t="str">
            <v>Marcos</v>
          </cell>
        </row>
        <row r="202">
          <cell r="A202">
            <v>634</v>
          </cell>
          <cell r="B202" t="str">
            <v>Empresa Púb. Deptal. Hotel Terminal-Terminal de Buses Oruro</v>
          </cell>
          <cell r="C202" t="str">
            <v>JMT</v>
          </cell>
          <cell r="D202" t="str">
            <v>Iran</v>
          </cell>
        </row>
        <row r="203">
          <cell r="A203">
            <v>650</v>
          </cell>
          <cell r="B203" t="str">
            <v>Asamblea Legislativa Plurinacional</v>
          </cell>
          <cell r="C203" t="str">
            <v>JMT</v>
          </cell>
          <cell r="D203" t="str">
            <v>Iran</v>
          </cell>
        </row>
        <row r="204">
          <cell r="A204">
            <v>660</v>
          </cell>
          <cell r="B204" t="str">
            <v>Órgano Judicial</v>
          </cell>
          <cell r="C204" t="str">
            <v>JMT</v>
          </cell>
          <cell r="D204" t="str">
            <v>Iran</v>
          </cell>
        </row>
        <row r="205">
          <cell r="A205">
            <v>661</v>
          </cell>
          <cell r="B205" t="str">
            <v>Tribunal Constitucional Plurinacional</v>
          </cell>
          <cell r="C205" t="str">
            <v>JMT</v>
          </cell>
          <cell r="D205" t="str">
            <v>Iran</v>
          </cell>
        </row>
        <row r="206">
          <cell r="A206">
            <v>670</v>
          </cell>
          <cell r="B206" t="str">
            <v>Órgano Electoral Plurinacional</v>
          </cell>
          <cell r="C206" t="str">
            <v>JAD</v>
          </cell>
          <cell r="D206" t="str">
            <v>Joyce</v>
          </cell>
        </row>
        <row r="207">
          <cell r="A207">
            <v>680</v>
          </cell>
          <cell r="B207" t="str">
            <v>Contraloria General del Estado</v>
          </cell>
          <cell r="C207" t="str">
            <v>YAP</v>
          </cell>
          <cell r="D207" t="str">
            <v>Yesenia</v>
          </cell>
        </row>
        <row r="208">
          <cell r="A208">
            <v>681</v>
          </cell>
          <cell r="B208" t="str">
            <v>Ministerio Público</v>
          </cell>
          <cell r="C208" t="str">
            <v>BCC</v>
          </cell>
          <cell r="D208" t="str">
            <v>Bladimir</v>
          </cell>
        </row>
        <row r="209">
          <cell r="A209">
            <v>682</v>
          </cell>
          <cell r="B209" t="str">
            <v>Defensoría del Pueblo</v>
          </cell>
          <cell r="C209" t="str">
            <v>WAM</v>
          </cell>
          <cell r="D209" t="str">
            <v>Willys 2</v>
          </cell>
        </row>
        <row r="210">
          <cell r="A210">
            <v>683</v>
          </cell>
          <cell r="B210" t="str">
            <v>Procuraduría General del Estado</v>
          </cell>
          <cell r="C210" t="str">
            <v>SGP</v>
          </cell>
          <cell r="D210" t="str">
            <v>Sonia</v>
          </cell>
        </row>
        <row r="211">
          <cell r="A211">
            <v>716</v>
          </cell>
          <cell r="B211" t="str">
            <v>Empresa Tarijeña del Gas</v>
          </cell>
          <cell r="C211" t="str">
            <v>JAD</v>
          </cell>
          <cell r="D211" t="str">
            <v>Joyce</v>
          </cell>
        </row>
        <row r="212">
          <cell r="A212">
            <v>718</v>
          </cell>
          <cell r="B212" t="str">
            <v>Complejo Agroindustrial Buena Vista</v>
          </cell>
          <cell r="C212" t="str">
            <v>DCS</v>
          </cell>
          <cell r="D212" t="str">
            <v>Donato</v>
          </cell>
        </row>
        <row r="213">
          <cell r="A213">
            <v>761</v>
          </cell>
          <cell r="B213" t="str">
            <v>Servicio Autónomo Municipal de Agua Potable y Alcantarillado</v>
          </cell>
          <cell r="C213" t="str">
            <v>JYA</v>
          </cell>
          <cell r="D213" t="str">
            <v>Javier</v>
          </cell>
        </row>
        <row r="214">
          <cell r="A214">
            <v>781</v>
          </cell>
          <cell r="B214" t="str">
            <v>Servicio Municipal de Agua Potable y Alcantarillado</v>
          </cell>
          <cell r="C214" t="str">
            <v>JYA</v>
          </cell>
          <cell r="D214" t="str">
            <v>Javier</v>
          </cell>
        </row>
        <row r="215">
          <cell r="A215">
            <v>802</v>
          </cell>
          <cell r="B215" t="str">
            <v>Empresa Local de Agua Potable y Alcantarillado Sucre</v>
          </cell>
          <cell r="C215" t="str">
            <v>MPG</v>
          </cell>
          <cell r="D215" t="str">
            <v>Marcos</v>
          </cell>
        </row>
        <row r="216">
          <cell r="A216">
            <v>821</v>
          </cell>
          <cell r="B216" t="str">
            <v>Administración Autónoma para Obras Sanitarias - Potosí</v>
          </cell>
          <cell r="C216" t="str">
            <v>MPG</v>
          </cell>
          <cell r="D216" t="str">
            <v>Marcos</v>
          </cell>
        </row>
        <row r="217">
          <cell r="A217">
            <v>831</v>
          </cell>
          <cell r="B217" t="str">
            <v>Servicio Local de Acueductos y Alcantarillado - Oruro</v>
          </cell>
          <cell r="C217" t="str">
            <v>WAM</v>
          </cell>
          <cell r="D217" t="str">
            <v>Willys 2</v>
          </cell>
        </row>
        <row r="218">
          <cell r="A218">
            <v>862</v>
          </cell>
          <cell r="B218" t="str">
            <v>Fondo Nacional de Desarrollo Regional</v>
          </cell>
          <cell r="C218" t="str">
            <v>WCF</v>
          </cell>
          <cell r="D218" t="str">
            <v>Wilson</v>
          </cell>
        </row>
        <row r="219">
          <cell r="A219">
            <v>865</v>
          </cell>
          <cell r="B219" t="str">
            <v>Fondo de Desarrollo del Sist.Fin. y Apoyo al Sec.Productivo</v>
          </cell>
          <cell r="C219" t="str">
            <v>SGP</v>
          </cell>
          <cell r="D219" t="str">
            <v>Sonia</v>
          </cell>
        </row>
        <row r="220">
          <cell r="A220">
            <v>866</v>
          </cell>
          <cell r="B220" t="str">
            <v>Directorio Unico de Fondos</v>
          </cell>
          <cell r="C220" t="str">
            <v>SGP</v>
          </cell>
          <cell r="D220" t="str">
            <v>Sonia</v>
          </cell>
        </row>
        <row r="221">
          <cell r="A221">
            <v>867</v>
          </cell>
          <cell r="B221" t="str">
            <v>Fondo Rotatorio de Fomento Productivo Regional</v>
          </cell>
          <cell r="C221" t="str">
            <v>BCC</v>
          </cell>
          <cell r="D221" t="str">
            <v>Bladimir</v>
          </cell>
        </row>
        <row r="222">
          <cell r="A222">
            <v>901</v>
          </cell>
          <cell r="B222" t="str">
            <v>Gobierno Autónomo Departamental de Chuquisaca</v>
          </cell>
          <cell r="C222" t="str">
            <v>JYA</v>
          </cell>
          <cell r="D222" t="str">
            <v>Javier</v>
          </cell>
        </row>
        <row r="223">
          <cell r="A223">
            <v>902</v>
          </cell>
          <cell r="B223" t="str">
            <v>Gobierno Autónomo Departamental de La Paz</v>
          </cell>
          <cell r="C223" t="str">
            <v>JYA</v>
          </cell>
          <cell r="D223" t="str">
            <v>Javier</v>
          </cell>
        </row>
        <row r="224">
          <cell r="A224">
            <v>903</v>
          </cell>
          <cell r="B224" t="str">
            <v>Gobierno Autónomo Departamental de Cochabamba</v>
          </cell>
          <cell r="C224" t="str">
            <v>JYA</v>
          </cell>
          <cell r="D224" t="str">
            <v>Javier</v>
          </cell>
        </row>
        <row r="225">
          <cell r="A225">
            <v>904</v>
          </cell>
          <cell r="B225" t="str">
            <v>Gobierno Autónomo Departamental de Oruro</v>
          </cell>
          <cell r="C225" t="str">
            <v>JYA</v>
          </cell>
          <cell r="D225" t="str">
            <v>Javier</v>
          </cell>
        </row>
        <row r="226">
          <cell r="A226">
            <v>905</v>
          </cell>
          <cell r="B226" t="str">
            <v>Gobierno Autónomo Departamental de Potosí</v>
          </cell>
          <cell r="C226" t="str">
            <v>JYA</v>
          </cell>
          <cell r="D226" t="str">
            <v>Javier</v>
          </cell>
        </row>
        <row r="227">
          <cell r="A227">
            <v>906</v>
          </cell>
          <cell r="B227" t="str">
            <v>Gobierno Autónomo Departamental de Tarija</v>
          </cell>
          <cell r="C227" t="str">
            <v>JYA</v>
          </cell>
          <cell r="D227" t="str">
            <v>Javier</v>
          </cell>
        </row>
        <row r="228">
          <cell r="A228">
            <v>907</v>
          </cell>
          <cell r="B228" t="str">
            <v>Gobierno Autónomo Departamental de Santa Cruz</v>
          </cell>
          <cell r="C228" t="str">
            <v>JYA</v>
          </cell>
          <cell r="D228" t="str">
            <v>Javier</v>
          </cell>
        </row>
        <row r="229">
          <cell r="A229">
            <v>908</v>
          </cell>
          <cell r="B229" t="str">
            <v>Gobierno Autónomo Departamental del Beni</v>
          </cell>
          <cell r="C229" t="str">
            <v>JYA</v>
          </cell>
          <cell r="D229" t="str">
            <v>Javier</v>
          </cell>
        </row>
        <row r="230">
          <cell r="A230">
            <v>909</v>
          </cell>
          <cell r="B230" t="str">
            <v>Gobierno Autónomo Departamental de Pando</v>
          </cell>
          <cell r="C230" t="str">
            <v>JYA</v>
          </cell>
          <cell r="D230" t="str">
            <v>Javier</v>
          </cell>
        </row>
        <row r="231">
          <cell r="A231">
            <v>950</v>
          </cell>
          <cell r="B231" t="str">
            <v>Banco Vivienda</v>
          </cell>
          <cell r="C231" t="e">
            <v>#N/A</v>
          </cell>
          <cell r="D231"/>
        </row>
        <row r="232">
          <cell r="A232">
            <v>951</v>
          </cell>
          <cell r="B232" t="str">
            <v>Banco Central de Bolivia</v>
          </cell>
          <cell r="C232" t="e">
            <v>#N/A</v>
          </cell>
          <cell r="D232"/>
        </row>
        <row r="233">
          <cell r="A233">
            <v>999</v>
          </cell>
          <cell r="B233" t="str">
            <v>Sector Privado</v>
          </cell>
          <cell r="C233" t="e">
            <v>#N/A</v>
          </cell>
          <cell r="D233"/>
        </row>
        <row r="234">
          <cell r="A234">
            <v>1101</v>
          </cell>
          <cell r="B234" t="str">
            <v>Gobierno Autónomo Municipal de Sucre</v>
          </cell>
          <cell r="C234" t="str">
            <v>JYA</v>
          </cell>
          <cell r="D234" t="str">
            <v>Javier</v>
          </cell>
        </row>
        <row r="235">
          <cell r="A235">
            <v>1102</v>
          </cell>
          <cell r="B235" t="str">
            <v>Gobierno Autónomo Municipal de Yotala</v>
          </cell>
          <cell r="C235" t="str">
            <v>JYA</v>
          </cell>
          <cell r="D235" t="str">
            <v>Javier</v>
          </cell>
        </row>
        <row r="236">
          <cell r="A236">
            <v>1103</v>
          </cell>
          <cell r="B236" t="str">
            <v>Gobierno Autónomo Municipal de Poroma</v>
          </cell>
          <cell r="C236" t="str">
            <v>JYA</v>
          </cell>
          <cell r="D236" t="str">
            <v>Javier</v>
          </cell>
        </row>
        <row r="237">
          <cell r="A237">
            <v>1104</v>
          </cell>
          <cell r="B237" t="str">
            <v>Gobierno Autónomo Municipal de Villa Azurduy</v>
          </cell>
          <cell r="C237" t="str">
            <v>JYA</v>
          </cell>
          <cell r="D237" t="str">
            <v>Javier</v>
          </cell>
        </row>
        <row r="238">
          <cell r="A238">
            <v>1105</v>
          </cell>
          <cell r="B238" t="str">
            <v>Gobierno Autónomo Municipal de Tarvita (Villa Orías)</v>
          </cell>
          <cell r="C238" t="str">
            <v>JYA</v>
          </cell>
          <cell r="D238" t="str">
            <v>Javier</v>
          </cell>
        </row>
        <row r="239">
          <cell r="A239">
            <v>1106</v>
          </cell>
          <cell r="B239" t="str">
            <v>Gobierno Autónomo Municipal de Villa Zudañez (Tacopaya)</v>
          </cell>
          <cell r="C239" t="str">
            <v>JYA</v>
          </cell>
          <cell r="D239" t="str">
            <v>Javier</v>
          </cell>
        </row>
        <row r="240">
          <cell r="A240">
            <v>1107</v>
          </cell>
          <cell r="B240" t="str">
            <v>Gobierno Autónomo Municipal de Presto</v>
          </cell>
          <cell r="C240" t="str">
            <v>JYA</v>
          </cell>
          <cell r="D240" t="str">
            <v>Javier</v>
          </cell>
        </row>
        <row r="241">
          <cell r="A241">
            <v>1108</v>
          </cell>
          <cell r="B241" t="str">
            <v>Gobierno Autónomo Municipal de Villa Mojocoya</v>
          </cell>
          <cell r="C241" t="str">
            <v>JYA</v>
          </cell>
          <cell r="D241" t="str">
            <v>Javier</v>
          </cell>
        </row>
        <row r="242">
          <cell r="A242">
            <v>1109</v>
          </cell>
          <cell r="B242" t="str">
            <v>Gobierno Autónomo Municipal de Icla</v>
          </cell>
          <cell r="C242" t="str">
            <v>JYA</v>
          </cell>
          <cell r="D242" t="str">
            <v>Javier</v>
          </cell>
        </row>
        <row r="243">
          <cell r="A243">
            <v>1110</v>
          </cell>
          <cell r="B243" t="str">
            <v>Gobierno Autónomo Municipal de Padilla</v>
          </cell>
          <cell r="C243" t="str">
            <v>JYA</v>
          </cell>
          <cell r="D243" t="str">
            <v>Javier</v>
          </cell>
        </row>
        <row r="244">
          <cell r="A244">
            <v>1111</v>
          </cell>
          <cell r="B244" t="str">
            <v>Gobierno Autónomo Municipal de Tomina</v>
          </cell>
          <cell r="C244" t="str">
            <v>JYA</v>
          </cell>
          <cell r="D244" t="str">
            <v>Javier</v>
          </cell>
        </row>
        <row r="245">
          <cell r="A245">
            <v>1112</v>
          </cell>
          <cell r="B245" t="str">
            <v>Gobierno Autónomo Municipal de Sopachuy</v>
          </cell>
          <cell r="C245" t="str">
            <v>JYA</v>
          </cell>
          <cell r="D245" t="str">
            <v>Javier</v>
          </cell>
        </row>
        <row r="246">
          <cell r="A246">
            <v>1113</v>
          </cell>
          <cell r="B246" t="str">
            <v>Gobierno Autónomo Municipal de Villa Alcalá</v>
          </cell>
          <cell r="C246" t="str">
            <v>JYA</v>
          </cell>
          <cell r="D246" t="str">
            <v>Javier</v>
          </cell>
        </row>
        <row r="247">
          <cell r="A247">
            <v>1114</v>
          </cell>
          <cell r="B247" t="str">
            <v>Gobierno Autónomo Municipal de El Villar</v>
          </cell>
          <cell r="C247" t="str">
            <v>JYA</v>
          </cell>
          <cell r="D247" t="str">
            <v>Javier</v>
          </cell>
        </row>
        <row r="248">
          <cell r="A248">
            <v>1115</v>
          </cell>
          <cell r="B248" t="str">
            <v>Gobierno Autónomo Municipal de Monteagudo</v>
          </cell>
          <cell r="C248" t="str">
            <v>JYA</v>
          </cell>
          <cell r="D248" t="str">
            <v>Javier</v>
          </cell>
        </row>
        <row r="249">
          <cell r="A249">
            <v>1116</v>
          </cell>
          <cell r="B249" t="str">
            <v>Gobierno Autónomo Municipal de San Pablo de Huacareta</v>
          </cell>
          <cell r="C249" t="str">
            <v>JYA</v>
          </cell>
          <cell r="D249" t="str">
            <v>Javier</v>
          </cell>
        </row>
        <row r="250">
          <cell r="A250">
            <v>1117</v>
          </cell>
          <cell r="B250" t="str">
            <v>Gobierno Autónomo Municipal de Tarabuco</v>
          </cell>
          <cell r="C250" t="str">
            <v>JYA</v>
          </cell>
          <cell r="D250" t="str">
            <v>Javier</v>
          </cell>
        </row>
        <row r="251">
          <cell r="A251">
            <v>1118</v>
          </cell>
          <cell r="B251" t="str">
            <v>Gobierno Autónomo Municipal de Yamparáez</v>
          </cell>
          <cell r="C251" t="str">
            <v>JYA</v>
          </cell>
          <cell r="D251" t="str">
            <v>Javier</v>
          </cell>
        </row>
        <row r="252">
          <cell r="A252">
            <v>1119</v>
          </cell>
          <cell r="B252" t="str">
            <v>Gobierno Autónomo Municipal de Camargo</v>
          </cell>
          <cell r="C252" t="str">
            <v>JYA</v>
          </cell>
          <cell r="D252" t="str">
            <v>Javier</v>
          </cell>
        </row>
        <row r="253">
          <cell r="A253">
            <v>1120</v>
          </cell>
          <cell r="B253" t="str">
            <v>Gobierno Autónomo Municipal de San Lucas</v>
          </cell>
          <cell r="C253" t="str">
            <v>JYA</v>
          </cell>
          <cell r="D253" t="str">
            <v>Javier</v>
          </cell>
        </row>
        <row r="254">
          <cell r="A254">
            <v>1121</v>
          </cell>
          <cell r="B254" t="str">
            <v>Gobierno Autónomo Municipal de Incahuasi</v>
          </cell>
          <cell r="C254" t="str">
            <v>JYA</v>
          </cell>
          <cell r="D254" t="str">
            <v>Javier</v>
          </cell>
        </row>
        <row r="255">
          <cell r="A255">
            <v>1122</v>
          </cell>
          <cell r="B255" t="str">
            <v>Gobierno Autónomo Municipal de Villa Serrano</v>
          </cell>
          <cell r="C255" t="str">
            <v>JYA</v>
          </cell>
          <cell r="D255" t="str">
            <v>Javier</v>
          </cell>
        </row>
        <row r="256">
          <cell r="A256">
            <v>1123</v>
          </cell>
          <cell r="B256" t="str">
            <v>Gobierno Autónomo Municipal de Camataqui (Villa Abecia)</v>
          </cell>
          <cell r="C256" t="str">
            <v>JYA</v>
          </cell>
          <cell r="D256" t="str">
            <v>Javier</v>
          </cell>
        </row>
        <row r="257">
          <cell r="A257">
            <v>1124</v>
          </cell>
          <cell r="B257" t="str">
            <v>Gobierno Autónomo Municipal de Culpina</v>
          </cell>
          <cell r="C257" t="str">
            <v>JYA</v>
          </cell>
          <cell r="D257" t="str">
            <v>Javier</v>
          </cell>
        </row>
        <row r="258">
          <cell r="A258">
            <v>1125</v>
          </cell>
          <cell r="B258" t="str">
            <v>Gobierno Autónomo Municipal de Las Carreras</v>
          </cell>
          <cell r="C258" t="str">
            <v>JYA</v>
          </cell>
          <cell r="D258" t="str">
            <v>Javier</v>
          </cell>
        </row>
        <row r="259">
          <cell r="A259">
            <v>1126</v>
          </cell>
          <cell r="B259" t="str">
            <v>Gobierno Autónomo Municipal de Villa Vaca Guzmán</v>
          </cell>
          <cell r="C259" t="str">
            <v>JYA</v>
          </cell>
          <cell r="D259" t="str">
            <v>Javier</v>
          </cell>
        </row>
        <row r="260">
          <cell r="A260">
            <v>1127</v>
          </cell>
          <cell r="B260" t="str">
            <v>Gobierno Autónomo Municipal de Villa de Huacaya</v>
          </cell>
          <cell r="C260" t="str">
            <v>JYA</v>
          </cell>
          <cell r="D260" t="str">
            <v>Javier</v>
          </cell>
        </row>
        <row r="261">
          <cell r="A261">
            <v>1128</v>
          </cell>
          <cell r="B261" t="str">
            <v>Gobierno Autónomo Municipal de Machareti</v>
          </cell>
          <cell r="C261" t="str">
            <v>JYA</v>
          </cell>
          <cell r="D261" t="str">
            <v>Javier</v>
          </cell>
        </row>
        <row r="262">
          <cell r="A262">
            <v>1129</v>
          </cell>
          <cell r="B262" t="str">
            <v>Gobierno Autónomo Municipal de Villa Charcas</v>
          </cell>
          <cell r="C262" t="str">
            <v>JYA</v>
          </cell>
          <cell r="D262" t="str">
            <v>Javier</v>
          </cell>
        </row>
        <row r="263">
          <cell r="A263">
            <v>1201</v>
          </cell>
          <cell r="B263" t="str">
            <v>Gobierno Autónomo Municipal de La Paz</v>
          </cell>
          <cell r="C263" t="str">
            <v>JYA</v>
          </cell>
          <cell r="D263" t="str">
            <v>Javier</v>
          </cell>
        </row>
        <row r="264">
          <cell r="A264">
            <v>1202</v>
          </cell>
          <cell r="B264" t="str">
            <v>Gobierno Autónomo Municipal de Palca</v>
          </cell>
          <cell r="C264" t="str">
            <v>JYA</v>
          </cell>
          <cell r="D264" t="str">
            <v>Javier</v>
          </cell>
        </row>
        <row r="265">
          <cell r="A265">
            <v>1203</v>
          </cell>
          <cell r="B265" t="str">
            <v>Gobierno Autónomo Municipal de Mecapaca</v>
          </cell>
          <cell r="C265" t="str">
            <v>JYA</v>
          </cell>
          <cell r="D265" t="str">
            <v>Javier</v>
          </cell>
        </row>
        <row r="266">
          <cell r="A266">
            <v>1204</v>
          </cell>
          <cell r="B266" t="str">
            <v>Gobierno Autónomo Municipal de Achocalla</v>
          </cell>
          <cell r="C266" t="str">
            <v>JYA</v>
          </cell>
          <cell r="D266" t="str">
            <v>Javier</v>
          </cell>
        </row>
        <row r="267">
          <cell r="A267">
            <v>1205</v>
          </cell>
          <cell r="B267" t="str">
            <v>Gobierno Autónomo Municipal de El Alto de La Paz</v>
          </cell>
          <cell r="C267" t="str">
            <v>JYA</v>
          </cell>
          <cell r="D267" t="str">
            <v>Javier</v>
          </cell>
        </row>
        <row r="268">
          <cell r="A268">
            <v>1206</v>
          </cell>
          <cell r="B268" t="str">
            <v>Gobierno Autónomo Municipal de Viacha</v>
          </cell>
          <cell r="C268" t="str">
            <v>JYA</v>
          </cell>
          <cell r="D268" t="str">
            <v>Javier</v>
          </cell>
        </row>
        <row r="269">
          <cell r="A269">
            <v>1207</v>
          </cell>
          <cell r="B269" t="str">
            <v>Gobierno Autónomo Municipal de Guaqui</v>
          </cell>
          <cell r="C269" t="str">
            <v>JYA</v>
          </cell>
          <cell r="D269" t="str">
            <v>Javier</v>
          </cell>
        </row>
        <row r="270">
          <cell r="A270">
            <v>1208</v>
          </cell>
          <cell r="B270" t="str">
            <v>Gobierno Autónomo Municipal de Tiahuanacu</v>
          </cell>
          <cell r="C270" t="str">
            <v>JYA</v>
          </cell>
          <cell r="D270" t="str">
            <v>Javier</v>
          </cell>
        </row>
        <row r="271">
          <cell r="A271">
            <v>1209</v>
          </cell>
          <cell r="B271" t="str">
            <v>Gobierno Autónomo Municipal de Desaguadero</v>
          </cell>
          <cell r="C271" t="str">
            <v>JYA</v>
          </cell>
          <cell r="D271" t="str">
            <v>Javier</v>
          </cell>
        </row>
        <row r="272">
          <cell r="A272">
            <v>1210</v>
          </cell>
          <cell r="B272" t="str">
            <v>Gobierno Autónomo Municipal de Caranavi</v>
          </cell>
          <cell r="C272" t="str">
            <v>JYA</v>
          </cell>
          <cell r="D272" t="str">
            <v>Javier</v>
          </cell>
        </row>
        <row r="273">
          <cell r="A273">
            <v>1211</v>
          </cell>
          <cell r="B273" t="str">
            <v>Gobierno Autónomo Municipal de Sica Sica (Villa Aroma)</v>
          </cell>
          <cell r="C273" t="str">
            <v>JYA</v>
          </cell>
          <cell r="D273" t="str">
            <v>Javier</v>
          </cell>
        </row>
        <row r="274">
          <cell r="A274">
            <v>1212</v>
          </cell>
          <cell r="B274" t="str">
            <v>Gobierno Autónomo Municipal de Umala</v>
          </cell>
          <cell r="C274" t="str">
            <v>JYA</v>
          </cell>
          <cell r="D274" t="str">
            <v>Javier</v>
          </cell>
        </row>
        <row r="275">
          <cell r="A275">
            <v>1213</v>
          </cell>
          <cell r="B275" t="str">
            <v>Gobierno Autónomo Municipal de Ayo Ayo</v>
          </cell>
          <cell r="C275" t="str">
            <v>JYA</v>
          </cell>
          <cell r="D275" t="str">
            <v>Javier</v>
          </cell>
        </row>
        <row r="276">
          <cell r="A276">
            <v>1214</v>
          </cell>
          <cell r="B276" t="str">
            <v>Gobierno Autónomo Municipal de Calamarca</v>
          </cell>
          <cell r="C276" t="str">
            <v>JYA</v>
          </cell>
          <cell r="D276" t="str">
            <v>Javier</v>
          </cell>
        </row>
        <row r="277">
          <cell r="A277">
            <v>1215</v>
          </cell>
          <cell r="B277" t="str">
            <v>Gobierno Autónomo Municipal de Patacamaya</v>
          </cell>
          <cell r="C277" t="str">
            <v>JYA</v>
          </cell>
          <cell r="D277" t="str">
            <v>Javier</v>
          </cell>
        </row>
        <row r="278">
          <cell r="A278">
            <v>1216</v>
          </cell>
          <cell r="B278" t="str">
            <v>Gobierno Autónomo Municipal de Colquencha</v>
          </cell>
          <cell r="C278" t="str">
            <v>JYA</v>
          </cell>
          <cell r="D278" t="str">
            <v>Javier</v>
          </cell>
        </row>
        <row r="279">
          <cell r="A279">
            <v>1217</v>
          </cell>
          <cell r="B279" t="str">
            <v>Gobierno Autónomo Municipal de Collana</v>
          </cell>
          <cell r="C279" t="str">
            <v>JYA</v>
          </cell>
          <cell r="D279" t="str">
            <v>Javier</v>
          </cell>
        </row>
        <row r="280">
          <cell r="A280">
            <v>1218</v>
          </cell>
          <cell r="B280" t="str">
            <v>Gobierno Autónomo Municipal de Inquisivi</v>
          </cell>
          <cell r="C280" t="str">
            <v>JYA</v>
          </cell>
          <cell r="D280" t="str">
            <v>Javier</v>
          </cell>
        </row>
        <row r="281">
          <cell r="A281">
            <v>1219</v>
          </cell>
          <cell r="B281" t="str">
            <v>Gobierno Autónomo Municipal de Quime</v>
          </cell>
          <cell r="C281" t="str">
            <v>JYA</v>
          </cell>
          <cell r="D281" t="str">
            <v>Javier</v>
          </cell>
        </row>
        <row r="282">
          <cell r="A282">
            <v>1220</v>
          </cell>
          <cell r="B282" t="str">
            <v>Gobierno Autónomo Municipal de Cajuata</v>
          </cell>
          <cell r="C282" t="str">
            <v>JYA</v>
          </cell>
          <cell r="D282" t="str">
            <v>Javier</v>
          </cell>
        </row>
        <row r="283">
          <cell r="A283">
            <v>1221</v>
          </cell>
          <cell r="B283" t="str">
            <v>Gobierno Autónomo Municipal de Colquiri</v>
          </cell>
          <cell r="C283" t="str">
            <v>JYA</v>
          </cell>
          <cell r="D283" t="str">
            <v>Javier</v>
          </cell>
        </row>
        <row r="284">
          <cell r="A284">
            <v>1222</v>
          </cell>
          <cell r="B284" t="str">
            <v>Gobierno Autónomo Municipal de Ichoca</v>
          </cell>
          <cell r="C284" t="str">
            <v>JYA</v>
          </cell>
          <cell r="D284" t="str">
            <v>Javier</v>
          </cell>
        </row>
        <row r="285">
          <cell r="A285">
            <v>1223</v>
          </cell>
          <cell r="B285" t="str">
            <v>Gobierno Autónomo Municipal de Villa Libertad Licoma</v>
          </cell>
          <cell r="C285" t="str">
            <v>JYA</v>
          </cell>
          <cell r="D285" t="str">
            <v>Javier</v>
          </cell>
        </row>
        <row r="286">
          <cell r="A286">
            <v>1224</v>
          </cell>
          <cell r="B286" t="str">
            <v>Gobierno Autónomo Municipal de Achacachi</v>
          </cell>
          <cell r="C286" t="str">
            <v>JYA</v>
          </cell>
          <cell r="D286" t="str">
            <v>Javier</v>
          </cell>
        </row>
        <row r="287">
          <cell r="A287">
            <v>1225</v>
          </cell>
          <cell r="B287" t="str">
            <v>Gobierno Autónomo Municipal de Ancoraimes</v>
          </cell>
          <cell r="C287" t="str">
            <v>JYA</v>
          </cell>
          <cell r="D287" t="str">
            <v>Javier</v>
          </cell>
        </row>
        <row r="288">
          <cell r="A288">
            <v>1226</v>
          </cell>
          <cell r="B288" t="str">
            <v>Gobierno Autónomo Municipal de Sorata</v>
          </cell>
          <cell r="C288" t="str">
            <v>JYA</v>
          </cell>
          <cell r="D288" t="str">
            <v>Javier</v>
          </cell>
        </row>
        <row r="289">
          <cell r="A289">
            <v>1227</v>
          </cell>
          <cell r="B289" t="str">
            <v>Gobierno Autónomo Municipal de Guanay</v>
          </cell>
          <cell r="C289" t="str">
            <v>JYA</v>
          </cell>
          <cell r="D289" t="str">
            <v>Javier</v>
          </cell>
        </row>
        <row r="290">
          <cell r="A290">
            <v>1228</v>
          </cell>
          <cell r="B290" t="str">
            <v>Gobierno Autónomo Municipal de Tacacoma</v>
          </cell>
          <cell r="C290" t="str">
            <v>JYA</v>
          </cell>
          <cell r="D290" t="str">
            <v>Javier</v>
          </cell>
        </row>
        <row r="291">
          <cell r="A291">
            <v>1229</v>
          </cell>
          <cell r="B291" t="str">
            <v>Gobierno Autónomo Municipal de Tipuani</v>
          </cell>
          <cell r="C291" t="str">
            <v>JYA</v>
          </cell>
          <cell r="D291" t="str">
            <v>Javier</v>
          </cell>
        </row>
        <row r="292">
          <cell r="A292">
            <v>1230</v>
          </cell>
          <cell r="B292" t="str">
            <v>Gobierno Autónomo Municipal de Quiabaya</v>
          </cell>
          <cell r="C292" t="str">
            <v>JYA</v>
          </cell>
          <cell r="D292" t="str">
            <v>Javier</v>
          </cell>
        </row>
        <row r="293">
          <cell r="A293">
            <v>1231</v>
          </cell>
          <cell r="B293" t="str">
            <v>Gobierno Autónomo Municipal de Combaya</v>
          </cell>
          <cell r="C293" t="str">
            <v>JYA</v>
          </cell>
          <cell r="D293" t="str">
            <v>Javier</v>
          </cell>
        </row>
        <row r="294">
          <cell r="A294">
            <v>1232</v>
          </cell>
          <cell r="B294" t="str">
            <v>Gobierno Autónomo Municipal de Copacabana</v>
          </cell>
          <cell r="C294" t="str">
            <v>JYA</v>
          </cell>
          <cell r="D294" t="str">
            <v>Javier</v>
          </cell>
        </row>
        <row r="295">
          <cell r="A295">
            <v>1233</v>
          </cell>
          <cell r="B295" t="str">
            <v>Gobierno Autónomo Municipal de San Pedro de Tiquina</v>
          </cell>
          <cell r="C295" t="str">
            <v>JYA</v>
          </cell>
          <cell r="D295" t="str">
            <v>Javier</v>
          </cell>
        </row>
        <row r="296">
          <cell r="A296">
            <v>1234</v>
          </cell>
          <cell r="B296" t="str">
            <v>Gobierno Autónomo Municipal de Tito Yupanqui</v>
          </cell>
          <cell r="C296" t="str">
            <v>JYA</v>
          </cell>
          <cell r="D296" t="str">
            <v>Javier</v>
          </cell>
        </row>
        <row r="297">
          <cell r="A297">
            <v>1235</v>
          </cell>
          <cell r="B297" t="str">
            <v>Gobierno Autónomo Municipal de Chuma</v>
          </cell>
          <cell r="C297" t="str">
            <v>JYA</v>
          </cell>
          <cell r="D297" t="str">
            <v>Javier</v>
          </cell>
        </row>
        <row r="298">
          <cell r="A298">
            <v>1236</v>
          </cell>
          <cell r="B298" t="str">
            <v>Gobierno Autónomo Municipal de Ayata</v>
          </cell>
          <cell r="C298" t="str">
            <v>JYA</v>
          </cell>
          <cell r="D298" t="str">
            <v>Javier</v>
          </cell>
        </row>
        <row r="299">
          <cell r="A299">
            <v>1237</v>
          </cell>
          <cell r="B299" t="str">
            <v>Gobierno Autónomo Municipal de Aucapata</v>
          </cell>
          <cell r="C299" t="str">
            <v>JYA</v>
          </cell>
          <cell r="D299" t="str">
            <v>Javier</v>
          </cell>
        </row>
        <row r="300">
          <cell r="A300">
            <v>1238</v>
          </cell>
          <cell r="B300" t="str">
            <v>Gobierno Autónomo Municipal de Corocoro</v>
          </cell>
          <cell r="C300" t="str">
            <v>JYA</v>
          </cell>
          <cell r="D300" t="str">
            <v>Javier</v>
          </cell>
        </row>
        <row r="301">
          <cell r="A301">
            <v>1239</v>
          </cell>
          <cell r="B301" t="str">
            <v>Gobierno Autónomo Municipal de Caquiaviri</v>
          </cell>
          <cell r="C301" t="str">
            <v>JYA</v>
          </cell>
          <cell r="D301" t="str">
            <v>Javier</v>
          </cell>
        </row>
        <row r="302">
          <cell r="A302">
            <v>1240</v>
          </cell>
          <cell r="B302" t="str">
            <v>Gobierno Autónomo Municipal de Calacoto</v>
          </cell>
          <cell r="C302" t="str">
            <v>JYA</v>
          </cell>
          <cell r="D302" t="str">
            <v>Javier</v>
          </cell>
        </row>
        <row r="303">
          <cell r="A303">
            <v>1241</v>
          </cell>
          <cell r="B303" t="str">
            <v>Gobierno Autónomo Municipal de Comanche</v>
          </cell>
          <cell r="C303" t="str">
            <v>JYA</v>
          </cell>
          <cell r="D303" t="str">
            <v>Javier</v>
          </cell>
        </row>
        <row r="304">
          <cell r="A304">
            <v>1242</v>
          </cell>
          <cell r="B304" t="str">
            <v>Gobierno Autónomo Municipal de Charaña</v>
          </cell>
          <cell r="C304" t="str">
            <v>JYA</v>
          </cell>
          <cell r="D304" t="str">
            <v>Javier</v>
          </cell>
        </row>
        <row r="305">
          <cell r="A305">
            <v>1243</v>
          </cell>
          <cell r="B305" t="str">
            <v>Gobierno Autónomo Municipal de Waldo Ballivián</v>
          </cell>
          <cell r="C305" t="str">
            <v>JYA</v>
          </cell>
          <cell r="D305" t="str">
            <v>Javier</v>
          </cell>
        </row>
        <row r="306">
          <cell r="A306">
            <v>1244</v>
          </cell>
          <cell r="B306" t="str">
            <v>Gobierno Autónomo Municipal de Nazacara de Pacajes</v>
          </cell>
          <cell r="C306" t="str">
            <v>JYA</v>
          </cell>
          <cell r="D306" t="str">
            <v>Javier</v>
          </cell>
        </row>
        <row r="307">
          <cell r="A307">
            <v>1245</v>
          </cell>
          <cell r="B307" t="str">
            <v>Gobierno Autónomo Municipal de Santiago de Callapa</v>
          </cell>
          <cell r="C307" t="str">
            <v>JYA</v>
          </cell>
          <cell r="D307" t="str">
            <v>Javier</v>
          </cell>
        </row>
        <row r="308">
          <cell r="A308">
            <v>1246</v>
          </cell>
          <cell r="B308" t="str">
            <v>Gobierno Autónomo Municipal de Puerto Acosta</v>
          </cell>
          <cell r="C308" t="str">
            <v>JYA</v>
          </cell>
          <cell r="D308" t="str">
            <v>Javier</v>
          </cell>
        </row>
        <row r="309">
          <cell r="A309">
            <v>1247</v>
          </cell>
          <cell r="B309" t="str">
            <v>Gobierno Autónomo Municipal de Mocomoco</v>
          </cell>
          <cell r="C309" t="str">
            <v>JYA</v>
          </cell>
          <cell r="D309" t="str">
            <v>Javier</v>
          </cell>
        </row>
        <row r="310">
          <cell r="A310">
            <v>1248</v>
          </cell>
          <cell r="B310" t="str">
            <v>Gobierno Autónomo Municipal de Carabuco</v>
          </cell>
          <cell r="C310" t="str">
            <v>JYA</v>
          </cell>
          <cell r="D310" t="str">
            <v>Javier</v>
          </cell>
        </row>
        <row r="311">
          <cell r="A311">
            <v>1249</v>
          </cell>
          <cell r="B311" t="str">
            <v>Gobierno Autónomo Municipal de Apolo</v>
          </cell>
          <cell r="C311" t="str">
            <v>JYA</v>
          </cell>
          <cell r="D311" t="str">
            <v>Javier</v>
          </cell>
        </row>
        <row r="312">
          <cell r="A312">
            <v>1250</v>
          </cell>
          <cell r="B312" t="str">
            <v>Gobierno Autónomo Municipal de Pelechuco</v>
          </cell>
          <cell r="C312" t="str">
            <v>JYA</v>
          </cell>
          <cell r="D312" t="str">
            <v>Javier</v>
          </cell>
        </row>
        <row r="313">
          <cell r="A313">
            <v>1251</v>
          </cell>
          <cell r="B313" t="str">
            <v>Gobierno Autónomo Municipal de Luribay</v>
          </cell>
          <cell r="C313" t="str">
            <v>JYA</v>
          </cell>
          <cell r="D313" t="str">
            <v>Javier</v>
          </cell>
        </row>
        <row r="314">
          <cell r="A314">
            <v>1252</v>
          </cell>
          <cell r="B314" t="str">
            <v>Gobierno Autónomo Municipal de Sapahaqui</v>
          </cell>
          <cell r="C314" t="str">
            <v>JYA</v>
          </cell>
          <cell r="D314" t="str">
            <v>Javier</v>
          </cell>
        </row>
        <row r="315">
          <cell r="A315">
            <v>1253</v>
          </cell>
          <cell r="B315" t="str">
            <v>Gobierno Autónomo Municipal de Yaco</v>
          </cell>
          <cell r="C315" t="str">
            <v>JYA</v>
          </cell>
          <cell r="D315" t="str">
            <v>Javier</v>
          </cell>
        </row>
        <row r="316">
          <cell r="A316">
            <v>1254</v>
          </cell>
          <cell r="B316" t="str">
            <v>Gobierno Autónomo Municipal de Malla</v>
          </cell>
          <cell r="C316" t="str">
            <v>JYA</v>
          </cell>
          <cell r="D316" t="str">
            <v>Javier</v>
          </cell>
        </row>
        <row r="317">
          <cell r="A317">
            <v>1255</v>
          </cell>
          <cell r="B317" t="str">
            <v>Gobierno Autónomo Municipal de Cairoma</v>
          </cell>
          <cell r="C317" t="str">
            <v>JYA</v>
          </cell>
          <cell r="D317" t="str">
            <v>Javier</v>
          </cell>
        </row>
        <row r="318">
          <cell r="A318">
            <v>1256</v>
          </cell>
          <cell r="B318" t="str">
            <v>Gobierno Autónomo Municipal de Chulumani (Villa de la Libertad)</v>
          </cell>
          <cell r="C318" t="str">
            <v>JYA</v>
          </cell>
          <cell r="D318" t="str">
            <v>Javier</v>
          </cell>
        </row>
        <row r="319">
          <cell r="A319">
            <v>1257</v>
          </cell>
          <cell r="B319" t="str">
            <v>Gobierno Autónomo Municipal de Irupana (Villa de Lanza)</v>
          </cell>
          <cell r="C319" t="str">
            <v>JYA</v>
          </cell>
          <cell r="D319" t="str">
            <v>Javier</v>
          </cell>
        </row>
        <row r="320">
          <cell r="A320">
            <v>1258</v>
          </cell>
          <cell r="B320" t="str">
            <v>Gobierno Autónomo Municipal de Yanacachi</v>
          </cell>
          <cell r="C320" t="str">
            <v>JYA</v>
          </cell>
          <cell r="D320" t="str">
            <v>Javier</v>
          </cell>
        </row>
        <row r="321">
          <cell r="A321">
            <v>1259</v>
          </cell>
          <cell r="B321" t="str">
            <v>Gobierno Autónomo Municipal de Palos Blancos</v>
          </cell>
          <cell r="C321" t="str">
            <v>JYA</v>
          </cell>
          <cell r="D321" t="str">
            <v>Javier</v>
          </cell>
        </row>
        <row r="322">
          <cell r="A322">
            <v>1260</v>
          </cell>
          <cell r="B322" t="str">
            <v>Gobierno Autónomo Municipal de La Asunta</v>
          </cell>
          <cell r="C322" t="str">
            <v>JYA</v>
          </cell>
          <cell r="D322" t="str">
            <v>Javier</v>
          </cell>
        </row>
        <row r="323">
          <cell r="A323">
            <v>1261</v>
          </cell>
          <cell r="B323" t="str">
            <v>Gobierno Autónomo Municipal de Pucarani</v>
          </cell>
          <cell r="C323" t="str">
            <v>JYA</v>
          </cell>
          <cell r="D323" t="str">
            <v>Javier</v>
          </cell>
        </row>
        <row r="324">
          <cell r="A324">
            <v>1262</v>
          </cell>
          <cell r="B324" t="str">
            <v>Gobierno Autónomo Municipal de Laja</v>
          </cell>
          <cell r="C324" t="str">
            <v>JYA</v>
          </cell>
          <cell r="D324" t="str">
            <v>Javier</v>
          </cell>
        </row>
        <row r="325">
          <cell r="A325">
            <v>1263</v>
          </cell>
          <cell r="B325" t="str">
            <v>Gobierno Autónomo Municipal de Batallas</v>
          </cell>
          <cell r="C325" t="str">
            <v>JYA</v>
          </cell>
          <cell r="D325" t="str">
            <v>Javier</v>
          </cell>
        </row>
        <row r="326">
          <cell r="A326">
            <v>1264</v>
          </cell>
          <cell r="B326" t="str">
            <v>Gobierno Autónomo Municipal de Puerto Pérez</v>
          </cell>
          <cell r="C326" t="str">
            <v>JYA</v>
          </cell>
          <cell r="D326" t="str">
            <v>Javier</v>
          </cell>
        </row>
        <row r="327">
          <cell r="A327">
            <v>1265</v>
          </cell>
          <cell r="B327" t="str">
            <v>Gobierno Autónomo Municipal de Coroico</v>
          </cell>
          <cell r="C327" t="str">
            <v>JYA</v>
          </cell>
          <cell r="D327" t="str">
            <v>Javier</v>
          </cell>
        </row>
        <row r="328">
          <cell r="A328">
            <v>1266</v>
          </cell>
          <cell r="B328" t="str">
            <v>Gobierno Autónomo Municipal de Coripata</v>
          </cell>
          <cell r="C328" t="str">
            <v>JYA</v>
          </cell>
          <cell r="D328" t="str">
            <v>Javier</v>
          </cell>
        </row>
        <row r="329">
          <cell r="A329">
            <v>1267</v>
          </cell>
          <cell r="B329" t="str">
            <v>Gobierno Autónomo Municipal de Ixiamas</v>
          </cell>
          <cell r="C329" t="str">
            <v>JYA</v>
          </cell>
          <cell r="D329" t="str">
            <v>Javier</v>
          </cell>
        </row>
        <row r="330">
          <cell r="A330">
            <v>1268</v>
          </cell>
          <cell r="B330" t="str">
            <v>Gobierno Autónomo Municipal de San Buenaventura</v>
          </cell>
          <cell r="C330" t="str">
            <v>JYA</v>
          </cell>
          <cell r="D330" t="str">
            <v>Javier</v>
          </cell>
        </row>
        <row r="331">
          <cell r="A331">
            <v>1269</v>
          </cell>
          <cell r="B331" t="str">
            <v>Gobierno Autónomo Municipal de General Juan José Pérez (Charazani)</v>
          </cell>
          <cell r="C331" t="str">
            <v>JYA</v>
          </cell>
          <cell r="D331" t="str">
            <v>Javier</v>
          </cell>
        </row>
        <row r="332">
          <cell r="A332">
            <v>1270</v>
          </cell>
          <cell r="B332" t="str">
            <v>Gobierno Autónomo Municipal de Curva</v>
          </cell>
          <cell r="C332" t="str">
            <v>JYA</v>
          </cell>
          <cell r="D332" t="str">
            <v>Javier</v>
          </cell>
        </row>
        <row r="333">
          <cell r="A333">
            <v>1271</v>
          </cell>
          <cell r="B333" t="str">
            <v>Gobierno Autónomo Municipal de San Pedro de Curahuara</v>
          </cell>
          <cell r="C333" t="str">
            <v>JYA</v>
          </cell>
          <cell r="D333" t="str">
            <v>Javier</v>
          </cell>
        </row>
        <row r="334">
          <cell r="A334">
            <v>1272</v>
          </cell>
          <cell r="B334" t="str">
            <v>Gobierno Autónomo Municipal de Papel Pampa</v>
          </cell>
          <cell r="C334" t="str">
            <v>JYA</v>
          </cell>
          <cell r="D334" t="str">
            <v>Javier</v>
          </cell>
        </row>
        <row r="335">
          <cell r="A335">
            <v>1273</v>
          </cell>
          <cell r="B335" t="str">
            <v>Gobierno Autónomo Municipal de Chacarilla</v>
          </cell>
          <cell r="C335" t="str">
            <v>JYA</v>
          </cell>
          <cell r="D335" t="str">
            <v>Javier</v>
          </cell>
        </row>
        <row r="336">
          <cell r="A336">
            <v>1274</v>
          </cell>
          <cell r="B336" t="str">
            <v>Gobierno Autónomo Municipal de Santiago de Machaca</v>
          </cell>
          <cell r="C336" t="str">
            <v>JYA</v>
          </cell>
          <cell r="D336" t="str">
            <v>Javier</v>
          </cell>
        </row>
        <row r="337">
          <cell r="A337">
            <v>1275</v>
          </cell>
          <cell r="B337" t="str">
            <v>Gobierno Autónomo Municipal de Catacora</v>
          </cell>
          <cell r="C337" t="str">
            <v>JYA</v>
          </cell>
          <cell r="D337" t="str">
            <v>Javier</v>
          </cell>
        </row>
        <row r="338">
          <cell r="A338">
            <v>1276</v>
          </cell>
          <cell r="B338" t="str">
            <v>Gobierno Autónomo Municipal de Mapiri</v>
          </cell>
          <cell r="C338" t="str">
            <v>JYA</v>
          </cell>
          <cell r="D338" t="str">
            <v>Javier</v>
          </cell>
        </row>
        <row r="339">
          <cell r="A339">
            <v>1277</v>
          </cell>
          <cell r="B339" t="str">
            <v>Gobierno Autónomo Municipal de Teoponte</v>
          </cell>
          <cell r="C339" t="str">
            <v>JYA</v>
          </cell>
          <cell r="D339" t="str">
            <v>Javier</v>
          </cell>
        </row>
        <row r="340">
          <cell r="A340">
            <v>1278</v>
          </cell>
          <cell r="B340" t="str">
            <v>Gobierno Autónomo Municipal de San Andrés de Machaca</v>
          </cell>
          <cell r="C340" t="str">
            <v>JYA</v>
          </cell>
          <cell r="D340" t="str">
            <v>Javier</v>
          </cell>
        </row>
        <row r="341">
          <cell r="A341">
            <v>1279</v>
          </cell>
          <cell r="B341" t="str">
            <v>Gobierno Autónomo Municipal de Jesús de Machaca</v>
          </cell>
          <cell r="C341" t="str">
            <v>JYA</v>
          </cell>
          <cell r="D341" t="str">
            <v>Javier</v>
          </cell>
        </row>
        <row r="342">
          <cell r="A342">
            <v>1280</v>
          </cell>
          <cell r="B342" t="str">
            <v>Gobierno Autónomo Municipal de Taraco</v>
          </cell>
          <cell r="C342" t="str">
            <v>JYA</v>
          </cell>
          <cell r="D342" t="str">
            <v>Javier</v>
          </cell>
        </row>
        <row r="343">
          <cell r="A343">
            <v>1281</v>
          </cell>
          <cell r="B343" t="str">
            <v>Gobierno Autónomo Municipal de Huarina</v>
          </cell>
          <cell r="C343" t="str">
            <v>JYA</v>
          </cell>
          <cell r="D343" t="str">
            <v>Javier</v>
          </cell>
        </row>
        <row r="344">
          <cell r="A344">
            <v>1282</v>
          </cell>
          <cell r="B344" t="str">
            <v>Gobierno Autónomo Municipal de Santiago de Huata</v>
          </cell>
          <cell r="C344" t="str">
            <v>JYA</v>
          </cell>
          <cell r="D344" t="str">
            <v>Javier</v>
          </cell>
        </row>
        <row r="345">
          <cell r="A345">
            <v>1283</v>
          </cell>
          <cell r="B345" t="str">
            <v>Gobierno Autónomo Municipal de Escoma</v>
          </cell>
          <cell r="C345" t="str">
            <v>JYA</v>
          </cell>
          <cell r="D345" t="str">
            <v>Javier</v>
          </cell>
        </row>
        <row r="346">
          <cell r="A346">
            <v>1284</v>
          </cell>
          <cell r="B346" t="str">
            <v>Gobierno Autónomo Municipal de Humanata</v>
          </cell>
          <cell r="C346" t="str">
            <v>JYA</v>
          </cell>
          <cell r="D346" t="str">
            <v>Javier</v>
          </cell>
        </row>
        <row r="347">
          <cell r="A347">
            <v>1285</v>
          </cell>
          <cell r="B347" t="str">
            <v>Gobierno Autónomo Municipal de Alto Beni</v>
          </cell>
          <cell r="C347" t="str">
            <v>JYA</v>
          </cell>
          <cell r="D347" t="str">
            <v>Javier</v>
          </cell>
        </row>
        <row r="348">
          <cell r="A348">
            <v>1286</v>
          </cell>
          <cell r="B348" t="str">
            <v>Gobierno Autónomo Municipal de Huatajata</v>
          </cell>
          <cell r="C348" t="str">
            <v>JYA</v>
          </cell>
          <cell r="D348" t="str">
            <v>Javier</v>
          </cell>
        </row>
        <row r="349">
          <cell r="A349">
            <v>1287</v>
          </cell>
          <cell r="B349" t="str">
            <v>Gobierno Autónomo Municipal de Chua Cocani</v>
          </cell>
          <cell r="C349" t="str">
            <v>JYA</v>
          </cell>
          <cell r="D349" t="str">
            <v>Javier</v>
          </cell>
        </row>
        <row r="350">
          <cell r="A350">
            <v>1301</v>
          </cell>
          <cell r="B350" t="str">
            <v>Gobierno Autónomo Municipal de Cochabamba</v>
          </cell>
          <cell r="C350" t="str">
            <v>JYA</v>
          </cell>
          <cell r="D350" t="str">
            <v>Javier</v>
          </cell>
        </row>
        <row r="351">
          <cell r="A351">
            <v>1302</v>
          </cell>
          <cell r="B351" t="str">
            <v>Gobierno Autónomo Municipal de Quillacollo</v>
          </cell>
          <cell r="C351" t="str">
            <v>JYA</v>
          </cell>
          <cell r="D351" t="str">
            <v>Javier</v>
          </cell>
        </row>
        <row r="352">
          <cell r="A352">
            <v>1303</v>
          </cell>
          <cell r="B352" t="str">
            <v>Gobierno Autónomo Municipal de Sipe Sipe</v>
          </cell>
          <cell r="C352" t="str">
            <v>JYA</v>
          </cell>
          <cell r="D352" t="str">
            <v>Javier</v>
          </cell>
        </row>
        <row r="353">
          <cell r="A353">
            <v>1304</v>
          </cell>
          <cell r="B353" t="str">
            <v>Gobierno Autónomo Municipal de Tiquipaya</v>
          </cell>
          <cell r="C353" t="str">
            <v>JYA</v>
          </cell>
          <cell r="D353" t="str">
            <v>Javier</v>
          </cell>
        </row>
        <row r="354">
          <cell r="A354">
            <v>1305</v>
          </cell>
          <cell r="B354" t="str">
            <v>Gobierno Autónomo Municipal de Vinto</v>
          </cell>
          <cell r="C354" t="str">
            <v>JYA</v>
          </cell>
          <cell r="D354" t="str">
            <v>Javier</v>
          </cell>
        </row>
        <row r="355">
          <cell r="A355">
            <v>1306</v>
          </cell>
          <cell r="B355" t="str">
            <v>Gobierno Autónomo Municipal de Colcapirhua</v>
          </cell>
          <cell r="C355" t="str">
            <v>JYA</v>
          </cell>
          <cell r="D355" t="str">
            <v>Javier</v>
          </cell>
        </row>
        <row r="356">
          <cell r="A356">
            <v>1307</v>
          </cell>
          <cell r="B356" t="str">
            <v>Gobierno Autónomo Municipal de Aiquile</v>
          </cell>
          <cell r="C356" t="str">
            <v>JYA</v>
          </cell>
          <cell r="D356" t="str">
            <v>Javier</v>
          </cell>
        </row>
        <row r="357">
          <cell r="A357">
            <v>1308</v>
          </cell>
          <cell r="B357" t="str">
            <v>Gobierno Autónomo Municipal de Pasorapa</v>
          </cell>
          <cell r="C357" t="str">
            <v>JYA</v>
          </cell>
          <cell r="D357" t="str">
            <v>Javier</v>
          </cell>
        </row>
        <row r="358">
          <cell r="A358">
            <v>1309</v>
          </cell>
          <cell r="B358" t="str">
            <v>Gobierno Autónomo Municipal de Omereque</v>
          </cell>
          <cell r="C358" t="str">
            <v>JYA</v>
          </cell>
          <cell r="D358" t="str">
            <v>Javier</v>
          </cell>
        </row>
        <row r="359">
          <cell r="A359">
            <v>1310</v>
          </cell>
          <cell r="B359" t="str">
            <v>Gobierno Autónomo Municipal de Independencia</v>
          </cell>
          <cell r="C359" t="str">
            <v>JYA</v>
          </cell>
          <cell r="D359" t="str">
            <v>Javier</v>
          </cell>
        </row>
        <row r="360">
          <cell r="A360">
            <v>1311</v>
          </cell>
          <cell r="B360" t="str">
            <v>Gobierno Autónomo Municipal de Morochata</v>
          </cell>
          <cell r="C360" t="str">
            <v>JYA</v>
          </cell>
          <cell r="D360" t="str">
            <v>Javier</v>
          </cell>
        </row>
        <row r="361">
          <cell r="A361">
            <v>1312</v>
          </cell>
          <cell r="B361" t="str">
            <v>Gobierno Autónomo Municipal de Sacaba</v>
          </cell>
          <cell r="C361" t="str">
            <v>JYA</v>
          </cell>
          <cell r="D361" t="str">
            <v>Javier</v>
          </cell>
        </row>
        <row r="362">
          <cell r="A362">
            <v>1313</v>
          </cell>
          <cell r="B362" t="str">
            <v>Gobierno Autónomo Municipal de Colomi</v>
          </cell>
          <cell r="C362" t="str">
            <v>JYA</v>
          </cell>
          <cell r="D362" t="str">
            <v>Javier</v>
          </cell>
        </row>
        <row r="363">
          <cell r="A363">
            <v>1314</v>
          </cell>
          <cell r="B363" t="str">
            <v>Gobierno Autónomo Municipal de Villa Tunari</v>
          </cell>
          <cell r="C363" t="str">
            <v>JYA</v>
          </cell>
          <cell r="D363" t="str">
            <v>Javier</v>
          </cell>
        </row>
        <row r="364">
          <cell r="A364">
            <v>1315</v>
          </cell>
          <cell r="B364" t="str">
            <v>Gobierno Autónomo Municipal de Punata</v>
          </cell>
          <cell r="C364" t="str">
            <v>JYA</v>
          </cell>
          <cell r="D364" t="str">
            <v>Javier</v>
          </cell>
        </row>
        <row r="365">
          <cell r="A365">
            <v>1316</v>
          </cell>
          <cell r="B365" t="str">
            <v>Gobierno Autónomo Municipal de Villa Rivero</v>
          </cell>
          <cell r="C365" t="str">
            <v>JYA</v>
          </cell>
          <cell r="D365" t="str">
            <v>Javier</v>
          </cell>
        </row>
        <row r="366">
          <cell r="A366">
            <v>1317</v>
          </cell>
          <cell r="B366" t="str">
            <v>Gobierno Autónomo Municipal de San Benito (Villa José Quintín Mendoza)</v>
          </cell>
          <cell r="C366" t="str">
            <v>JYA</v>
          </cell>
          <cell r="D366" t="str">
            <v>Javier</v>
          </cell>
        </row>
        <row r="367">
          <cell r="A367">
            <v>1318</v>
          </cell>
          <cell r="B367" t="str">
            <v>Gobierno Autónomo Municipal de Tacachi</v>
          </cell>
          <cell r="C367" t="str">
            <v>JYA</v>
          </cell>
          <cell r="D367" t="str">
            <v>Javier</v>
          </cell>
        </row>
        <row r="368">
          <cell r="A368">
            <v>1319</v>
          </cell>
          <cell r="B368" t="str">
            <v>Gobierno Autónomo Municipal Villa Gualberto Villarroel</v>
          </cell>
          <cell r="C368" t="str">
            <v>JYA</v>
          </cell>
          <cell r="D368" t="str">
            <v>Javier</v>
          </cell>
        </row>
        <row r="369">
          <cell r="A369">
            <v>1320</v>
          </cell>
          <cell r="B369" t="str">
            <v>Gobierno Autónomo Municipal de Tarata</v>
          </cell>
          <cell r="C369" t="str">
            <v>JYA</v>
          </cell>
          <cell r="D369" t="str">
            <v>Javier</v>
          </cell>
        </row>
        <row r="370">
          <cell r="A370">
            <v>1321</v>
          </cell>
          <cell r="B370" t="str">
            <v>Gobierno Autónomo Municipal de Anzaldo</v>
          </cell>
          <cell r="C370" t="str">
            <v>JYA</v>
          </cell>
          <cell r="D370" t="str">
            <v>Javier</v>
          </cell>
        </row>
        <row r="371">
          <cell r="A371">
            <v>1322</v>
          </cell>
          <cell r="B371" t="str">
            <v>Gobierno Autónomo Municipal de Arbieto</v>
          </cell>
          <cell r="C371" t="str">
            <v>JYA</v>
          </cell>
          <cell r="D371" t="str">
            <v>Javier</v>
          </cell>
        </row>
        <row r="372">
          <cell r="A372">
            <v>1323</v>
          </cell>
          <cell r="B372" t="str">
            <v>Gobierno Autónomo Municipal de Sacabamba</v>
          </cell>
          <cell r="C372" t="str">
            <v>JYA</v>
          </cell>
          <cell r="D372" t="str">
            <v>Javier</v>
          </cell>
        </row>
        <row r="373">
          <cell r="A373">
            <v>1324</v>
          </cell>
          <cell r="B373" t="str">
            <v>Gobierno Autónomo Municipal de Cliza</v>
          </cell>
          <cell r="C373" t="str">
            <v>JYA</v>
          </cell>
          <cell r="D373" t="str">
            <v>Javier</v>
          </cell>
        </row>
        <row r="374">
          <cell r="A374">
            <v>1325</v>
          </cell>
          <cell r="B374" t="str">
            <v>Gobierno Autónomo Municipal de Toco</v>
          </cell>
          <cell r="C374" t="str">
            <v>JYA</v>
          </cell>
          <cell r="D374" t="str">
            <v>Javier</v>
          </cell>
        </row>
        <row r="375">
          <cell r="A375">
            <v>1326</v>
          </cell>
          <cell r="B375" t="str">
            <v>Gobierno Autónomo Municipal de Tolata</v>
          </cell>
          <cell r="C375" t="str">
            <v>JYA</v>
          </cell>
          <cell r="D375" t="str">
            <v>Javier</v>
          </cell>
        </row>
        <row r="376">
          <cell r="A376">
            <v>1327</v>
          </cell>
          <cell r="B376" t="str">
            <v>Gobierno Autónomo Municipal de Capinota</v>
          </cell>
          <cell r="C376" t="str">
            <v>JYA</v>
          </cell>
          <cell r="D376" t="str">
            <v>Javier</v>
          </cell>
        </row>
        <row r="377">
          <cell r="A377">
            <v>1328</v>
          </cell>
          <cell r="B377" t="str">
            <v>Gobierno Autónomo Municipal de Santivañez</v>
          </cell>
          <cell r="C377" t="str">
            <v>JYA</v>
          </cell>
          <cell r="D377" t="str">
            <v>Javier</v>
          </cell>
        </row>
        <row r="378">
          <cell r="A378">
            <v>1329</v>
          </cell>
          <cell r="B378" t="str">
            <v>Gobierno Autónomo Municipal de Sicaya</v>
          </cell>
          <cell r="C378" t="str">
            <v>JYA</v>
          </cell>
          <cell r="D378" t="str">
            <v>Javier</v>
          </cell>
        </row>
        <row r="379">
          <cell r="A379">
            <v>1330</v>
          </cell>
          <cell r="B379" t="str">
            <v>Gobierno Autónomo Municipal de Tapacari</v>
          </cell>
          <cell r="C379" t="str">
            <v>JYA</v>
          </cell>
          <cell r="D379" t="str">
            <v>Javier</v>
          </cell>
        </row>
        <row r="380">
          <cell r="A380">
            <v>1331</v>
          </cell>
          <cell r="B380" t="str">
            <v>Gobierno Autónomo Municipal de Totora</v>
          </cell>
          <cell r="C380" t="str">
            <v>JYA</v>
          </cell>
          <cell r="D380" t="str">
            <v>Javier</v>
          </cell>
        </row>
        <row r="381">
          <cell r="A381">
            <v>1332</v>
          </cell>
          <cell r="B381" t="str">
            <v>Gobierno Autónomo Municipal de Pojo</v>
          </cell>
          <cell r="C381" t="str">
            <v>JYA</v>
          </cell>
          <cell r="D381" t="str">
            <v>Javier</v>
          </cell>
        </row>
        <row r="382">
          <cell r="A382">
            <v>1333</v>
          </cell>
          <cell r="B382" t="str">
            <v>Gobierno Autónomo Municipal de Pocona</v>
          </cell>
          <cell r="C382" t="str">
            <v>JYA</v>
          </cell>
          <cell r="D382" t="str">
            <v>Javier</v>
          </cell>
        </row>
        <row r="383">
          <cell r="A383">
            <v>1334</v>
          </cell>
          <cell r="B383" t="str">
            <v>Gobierno Autónomo Municipal de Chimoré</v>
          </cell>
          <cell r="C383" t="str">
            <v>JYA</v>
          </cell>
          <cell r="D383" t="str">
            <v>Javier</v>
          </cell>
        </row>
        <row r="384">
          <cell r="A384">
            <v>1335</v>
          </cell>
          <cell r="B384" t="str">
            <v>Gobierno Autónomo Municipal de Puerto Villarroel</v>
          </cell>
          <cell r="C384" t="str">
            <v>JYA</v>
          </cell>
          <cell r="D384" t="str">
            <v>Javier</v>
          </cell>
        </row>
        <row r="385">
          <cell r="A385">
            <v>1336</v>
          </cell>
          <cell r="B385" t="str">
            <v>Gobierno Autónomo Municipal de Arani</v>
          </cell>
          <cell r="C385" t="str">
            <v>JYA</v>
          </cell>
          <cell r="D385" t="str">
            <v>Javier</v>
          </cell>
        </row>
        <row r="386">
          <cell r="A386">
            <v>1337</v>
          </cell>
          <cell r="B386" t="str">
            <v>Gobierno Autónomo Municipal de Vacas</v>
          </cell>
          <cell r="C386" t="str">
            <v>JYA</v>
          </cell>
          <cell r="D386" t="str">
            <v>Javier</v>
          </cell>
        </row>
        <row r="387">
          <cell r="A387">
            <v>1338</v>
          </cell>
          <cell r="B387" t="str">
            <v>Gobierno Autónomo Municipal de Arque</v>
          </cell>
          <cell r="C387" t="str">
            <v>JYA</v>
          </cell>
          <cell r="D387" t="str">
            <v>Javier</v>
          </cell>
        </row>
        <row r="388">
          <cell r="A388">
            <v>1339</v>
          </cell>
          <cell r="B388" t="str">
            <v>Gobierno Autónomo Municipal de Tacopaya</v>
          </cell>
          <cell r="C388" t="str">
            <v>JYA</v>
          </cell>
          <cell r="D388" t="str">
            <v>Javier</v>
          </cell>
        </row>
        <row r="389">
          <cell r="A389">
            <v>1340</v>
          </cell>
          <cell r="B389" t="str">
            <v>Gobierno Autónomo Municipal de Bolivar</v>
          </cell>
          <cell r="C389" t="str">
            <v>JYA</v>
          </cell>
          <cell r="D389" t="str">
            <v>Javier</v>
          </cell>
        </row>
        <row r="390">
          <cell r="A390">
            <v>1341</v>
          </cell>
          <cell r="B390" t="str">
            <v>Gobierno Autónomo Municipal de Tiraque</v>
          </cell>
          <cell r="C390" t="str">
            <v>JYA</v>
          </cell>
          <cell r="D390" t="str">
            <v>Javier</v>
          </cell>
        </row>
        <row r="391">
          <cell r="A391">
            <v>1342</v>
          </cell>
          <cell r="B391" t="str">
            <v>Gobierno Autónomo Municipal de Mizque</v>
          </cell>
          <cell r="C391" t="str">
            <v>JYA</v>
          </cell>
          <cell r="D391" t="str">
            <v>Javier</v>
          </cell>
        </row>
        <row r="392">
          <cell r="A392">
            <v>1343</v>
          </cell>
          <cell r="B392" t="str">
            <v>Gobierno Autónomo Municipal de Vila Vila</v>
          </cell>
          <cell r="C392" t="str">
            <v>JYA</v>
          </cell>
          <cell r="D392" t="str">
            <v>Javier</v>
          </cell>
        </row>
        <row r="393">
          <cell r="A393">
            <v>1344</v>
          </cell>
          <cell r="B393" t="str">
            <v>Gobierno Autónomo Municipal de Alalay</v>
          </cell>
          <cell r="C393" t="str">
            <v>JYA</v>
          </cell>
          <cell r="D393" t="str">
            <v>Javier</v>
          </cell>
        </row>
        <row r="394">
          <cell r="A394">
            <v>1345</v>
          </cell>
          <cell r="B394" t="str">
            <v>Gobierno Autónomo Municipal de Entre Rios</v>
          </cell>
          <cell r="C394" t="str">
            <v>JYA</v>
          </cell>
          <cell r="D394" t="str">
            <v>Javier</v>
          </cell>
        </row>
        <row r="395">
          <cell r="A395">
            <v>1346</v>
          </cell>
          <cell r="B395" t="str">
            <v>Gobierno Autónomo Municipal de Cocapata</v>
          </cell>
          <cell r="C395" t="str">
            <v>JYA</v>
          </cell>
          <cell r="D395" t="str">
            <v>Javier</v>
          </cell>
        </row>
        <row r="396">
          <cell r="A396">
            <v>1347</v>
          </cell>
          <cell r="B396" t="str">
            <v>Gobierno Autónomo Municipal de Shinahota</v>
          </cell>
          <cell r="C396" t="str">
            <v>JYA</v>
          </cell>
          <cell r="D396" t="str">
            <v>Javier</v>
          </cell>
        </row>
        <row r="397">
          <cell r="A397">
            <v>1401</v>
          </cell>
          <cell r="B397" t="str">
            <v>Gobierno Autónomo Municipal de Oruro</v>
          </cell>
          <cell r="C397" t="str">
            <v>JYA</v>
          </cell>
          <cell r="D397" t="str">
            <v>Javier</v>
          </cell>
        </row>
        <row r="398">
          <cell r="A398">
            <v>1402</v>
          </cell>
          <cell r="B398" t="str">
            <v>Gobierno Autónomo Municipal de Caracollo</v>
          </cell>
          <cell r="C398" t="str">
            <v>JYA</v>
          </cell>
          <cell r="D398" t="str">
            <v>Javier</v>
          </cell>
        </row>
        <row r="399">
          <cell r="A399">
            <v>1403</v>
          </cell>
          <cell r="B399" t="str">
            <v>Gobierno Autónomo Municipal de El Choro</v>
          </cell>
          <cell r="C399" t="str">
            <v>JYA</v>
          </cell>
          <cell r="D399" t="str">
            <v>Javier</v>
          </cell>
        </row>
        <row r="400">
          <cell r="A400">
            <v>1404</v>
          </cell>
          <cell r="B400" t="str">
            <v>Gobierno Autónomo Municipal de Challapata</v>
          </cell>
          <cell r="C400" t="str">
            <v>JYA</v>
          </cell>
          <cell r="D400" t="str">
            <v>Javier</v>
          </cell>
        </row>
        <row r="401">
          <cell r="A401">
            <v>1405</v>
          </cell>
          <cell r="B401" t="str">
            <v>Gobierno Autónomo Municipal de Santuario de Quillacas</v>
          </cell>
          <cell r="C401" t="str">
            <v>JYA</v>
          </cell>
          <cell r="D401" t="str">
            <v>Javier</v>
          </cell>
        </row>
        <row r="402">
          <cell r="A402">
            <v>1406</v>
          </cell>
          <cell r="B402" t="str">
            <v>Gobierno Autónomo Municipal de Huanuni</v>
          </cell>
          <cell r="C402" t="str">
            <v>JYA</v>
          </cell>
          <cell r="D402" t="str">
            <v>Javier</v>
          </cell>
        </row>
        <row r="403">
          <cell r="A403">
            <v>1407</v>
          </cell>
          <cell r="B403" t="str">
            <v>Gobierno Autónomo Municipal de Machacamarca</v>
          </cell>
          <cell r="C403" t="str">
            <v>JYA</v>
          </cell>
          <cell r="D403" t="str">
            <v>Javier</v>
          </cell>
        </row>
        <row r="404">
          <cell r="A404">
            <v>1408</v>
          </cell>
          <cell r="B404" t="str">
            <v>Gobierno Autónomo Municipal de Poopó (Villa Poopó)</v>
          </cell>
          <cell r="C404" t="str">
            <v>JYA</v>
          </cell>
          <cell r="D404" t="str">
            <v>Javier</v>
          </cell>
        </row>
        <row r="405">
          <cell r="A405">
            <v>1409</v>
          </cell>
          <cell r="B405" t="str">
            <v>Gobierno Autónomo Municipal de Pazña</v>
          </cell>
          <cell r="C405" t="str">
            <v>JYA</v>
          </cell>
          <cell r="D405" t="str">
            <v>Javier</v>
          </cell>
        </row>
        <row r="406">
          <cell r="A406">
            <v>1410</v>
          </cell>
          <cell r="B406" t="str">
            <v>Gobierno Autónomo Municipal de Antequera</v>
          </cell>
          <cell r="C406" t="str">
            <v>JYA</v>
          </cell>
          <cell r="D406" t="str">
            <v>Javier</v>
          </cell>
        </row>
        <row r="407">
          <cell r="A407">
            <v>1411</v>
          </cell>
          <cell r="B407" t="str">
            <v>Gobierno Autónomo Municipal de Eucaliptus</v>
          </cell>
          <cell r="C407" t="str">
            <v>JYA</v>
          </cell>
          <cell r="D407" t="str">
            <v>Javier</v>
          </cell>
        </row>
        <row r="408">
          <cell r="A408">
            <v>1412</v>
          </cell>
          <cell r="B408" t="str">
            <v>Gobierno Autónomo Municipal de Santiago de Huari</v>
          </cell>
          <cell r="C408" t="str">
            <v>JYA</v>
          </cell>
          <cell r="D408" t="str">
            <v>Javier</v>
          </cell>
        </row>
        <row r="409">
          <cell r="A409">
            <v>1413</v>
          </cell>
          <cell r="B409" t="str">
            <v>Gobierno Autónomo Municipal de Totora</v>
          </cell>
          <cell r="C409" t="str">
            <v>JYA</v>
          </cell>
          <cell r="D409" t="str">
            <v>Javier</v>
          </cell>
        </row>
        <row r="410">
          <cell r="A410">
            <v>1414</v>
          </cell>
          <cell r="B410" t="str">
            <v>Gobierno Autónomo Municipal de Corque</v>
          </cell>
          <cell r="C410" t="str">
            <v>JYA</v>
          </cell>
          <cell r="D410" t="str">
            <v>Javier</v>
          </cell>
        </row>
        <row r="411">
          <cell r="A411">
            <v>1415</v>
          </cell>
          <cell r="B411" t="str">
            <v>Gobierno Autónomo Municipal de Choquecota</v>
          </cell>
          <cell r="C411" t="str">
            <v>JYA</v>
          </cell>
          <cell r="D411" t="str">
            <v>Javier</v>
          </cell>
        </row>
        <row r="412">
          <cell r="A412">
            <v>1416</v>
          </cell>
          <cell r="B412" t="str">
            <v>Gobierno Autónomo Municipal de Curahuara de Carangas</v>
          </cell>
          <cell r="C412" t="str">
            <v>JYA</v>
          </cell>
          <cell r="D412" t="str">
            <v>Javier</v>
          </cell>
        </row>
        <row r="413">
          <cell r="A413">
            <v>1417</v>
          </cell>
          <cell r="B413" t="str">
            <v>Gobierno Autónomo Municipal de Turco</v>
          </cell>
          <cell r="C413" t="str">
            <v>JYA</v>
          </cell>
          <cell r="D413" t="str">
            <v>Javier</v>
          </cell>
        </row>
        <row r="414">
          <cell r="A414">
            <v>1418</v>
          </cell>
          <cell r="B414" t="str">
            <v>Gobierno Autónomo Municipal de Huachacalla</v>
          </cell>
          <cell r="C414" t="str">
            <v>JYA</v>
          </cell>
          <cell r="D414" t="str">
            <v>Javier</v>
          </cell>
        </row>
        <row r="415">
          <cell r="A415">
            <v>1419</v>
          </cell>
          <cell r="B415" t="str">
            <v>Gobierno Autónomo Municipal de Escara</v>
          </cell>
          <cell r="C415" t="str">
            <v>JYA</v>
          </cell>
          <cell r="D415" t="str">
            <v>Javier</v>
          </cell>
        </row>
        <row r="416">
          <cell r="A416">
            <v>1420</v>
          </cell>
          <cell r="B416" t="str">
            <v>Gobierno Autónomo Municipal de Cruz de Machacamarca</v>
          </cell>
          <cell r="C416" t="str">
            <v>JYA</v>
          </cell>
          <cell r="D416" t="str">
            <v>Javier</v>
          </cell>
        </row>
        <row r="417">
          <cell r="A417">
            <v>1421</v>
          </cell>
          <cell r="B417" t="str">
            <v>Gobierno Autónomo Municipal de Yunguyo de Litoral</v>
          </cell>
          <cell r="C417" t="str">
            <v>JYA</v>
          </cell>
          <cell r="D417" t="str">
            <v>Javier</v>
          </cell>
        </row>
        <row r="418">
          <cell r="A418">
            <v>1422</v>
          </cell>
          <cell r="B418" t="str">
            <v>Gobierno Autónomo Municipal de Esmeralda</v>
          </cell>
          <cell r="C418" t="str">
            <v>JYA</v>
          </cell>
          <cell r="D418" t="str">
            <v>Javier</v>
          </cell>
        </row>
        <row r="419">
          <cell r="A419">
            <v>1423</v>
          </cell>
          <cell r="B419" t="str">
            <v>Gobierno Autónomo Municipal de Toledo</v>
          </cell>
          <cell r="C419" t="str">
            <v>JYA</v>
          </cell>
          <cell r="D419" t="str">
            <v>Javier</v>
          </cell>
        </row>
        <row r="420">
          <cell r="A420">
            <v>1424</v>
          </cell>
          <cell r="B420" t="str">
            <v>Gobierno Autónomo Municipal de Andamarca (Santiago de Andamarca)</v>
          </cell>
          <cell r="C420" t="str">
            <v>JYA</v>
          </cell>
          <cell r="D420" t="str">
            <v>Javier</v>
          </cell>
        </row>
        <row r="421">
          <cell r="A421">
            <v>1425</v>
          </cell>
          <cell r="B421" t="str">
            <v>Gobierno Autónomo Municipal de Belén de Andamarca</v>
          </cell>
          <cell r="C421" t="str">
            <v>JYA</v>
          </cell>
          <cell r="D421" t="str">
            <v>Javier</v>
          </cell>
        </row>
        <row r="422">
          <cell r="A422">
            <v>1426</v>
          </cell>
          <cell r="B422" t="str">
            <v>Gobierno Autónomo Municipal de Salinas de G. Mendoza</v>
          </cell>
          <cell r="C422" t="str">
            <v>JYA</v>
          </cell>
          <cell r="D422" t="str">
            <v>Javier</v>
          </cell>
        </row>
        <row r="423">
          <cell r="A423">
            <v>1427</v>
          </cell>
          <cell r="B423" t="str">
            <v>Gobierno Autónomo Municipal de Pampa Aullagas</v>
          </cell>
          <cell r="C423" t="str">
            <v>JYA</v>
          </cell>
          <cell r="D423" t="str">
            <v>Javier</v>
          </cell>
        </row>
        <row r="424">
          <cell r="A424">
            <v>1428</v>
          </cell>
          <cell r="B424" t="str">
            <v>Gobierno Autónomo Municipal de La Rivera</v>
          </cell>
          <cell r="C424" t="str">
            <v>JYA</v>
          </cell>
          <cell r="D424" t="str">
            <v>Javier</v>
          </cell>
        </row>
        <row r="425">
          <cell r="A425">
            <v>1429</v>
          </cell>
          <cell r="B425" t="str">
            <v>Gobierno Autónomo Municipal de Todos Santos</v>
          </cell>
          <cell r="C425" t="str">
            <v>JYA</v>
          </cell>
          <cell r="D425" t="str">
            <v>Javier</v>
          </cell>
        </row>
        <row r="426">
          <cell r="A426">
            <v>1430</v>
          </cell>
          <cell r="B426" t="str">
            <v>Gobierno Autónomo Municipal de Carangas</v>
          </cell>
          <cell r="C426" t="str">
            <v>JYA</v>
          </cell>
          <cell r="D426" t="str">
            <v>Javier</v>
          </cell>
        </row>
        <row r="427">
          <cell r="A427">
            <v>1431</v>
          </cell>
          <cell r="B427" t="str">
            <v>Gobierno Autónomo Municipal de Sabaya</v>
          </cell>
          <cell r="C427" t="str">
            <v>JYA</v>
          </cell>
          <cell r="D427" t="str">
            <v>Javier</v>
          </cell>
        </row>
        <row r="428">
          <cell r="A428">
            <v>1432</v>
          </cell>
          <cell r="B428" t="str">
            <v>Gobierno Autónomo Municipal de Coipasa</v>
          </cell>
          <cell r="C428" t="str">
            <v>JYA</v>
          </cell>
          <cell r="D428" t="str">
            <v>Javier</v>
          </cell>
        </row>
        <row r="429">
          <cell r="A429">
            <v>1433</v>
          </cell>
          <cell r="B429" t="str">
            <v>Gobierno Autónomo Municipal de Chipaya</v>
          </cell>
          <cell r="C429" t="str">
            <v>JYA</v>
          </cell>
          <cell r="D429" t="str">
            <v>Javier</v>
          </cell>
        </row>
        <row r="430">
          <cell r="A430">
            <v>1434</v>
          </cell>
          <cell r="B430" t="str">
            <v>Gobierno Autónomo Municipal de Huayllamarca (Santiago de Huayllamarca)</v>
          </cell>
          <cell r="C430" t="str">
            <v>JYA</v>
          </cell>
          <cell r="D430" t="str">
            <v>Javier</v>
          </cell>
        </row>
        <row r="431">
          <cell r="A431">
            <v>1435</v>
          </cell>
          <cell r="B431" t="str">
            <v>Gobierno Autónomo Municipal de Soracachi</v>
          </cell>
          <cell r="C431" t="str">
            <v>JYA</v>
          </cell>
          <cell r="D431" t="str">
            <v>Javier</v>
          </cell>
        </row>
        <row r="432">
          <cell r="A432">
            <v>1501</v>
          </cell>
          <cell r="B432" t="str">
            <v>Gobierno Autónomo Municipal de Potosí</v>
          </cell>
          <cell r="C432" t="str">
            <v>JYA</v>
          </cell>
          <cell r="D432" t="str">
            <v>Javier</v>
          </cell>
        </row>
        <row r="433">
          <cell r="A433">
            <v>1502</v>
          </cell>
          <cell r="B433" t="str">
            <v>Gobierno Autónomo Municipal de Tinguipaya</v>
          </cell>
          <cell r="C433" t="str">
            <v>JYA</v>
          </cell>
          <cell r="D433" t="str">
            <v>Javier</v>
          </cell>
        </row>
        <row r="434">
          <cell r="A434">
            <v>1503</v>
          </cell>
          <cell r="B434" t="str">
            <v>Gobierno Autónomo Municipal de Yocalla</v>
          </cell>
          <cell r="C434" t="str">
            <v>JYA</v>
          </cell>
          <cell r="D434" t="str">
            <v>Javier</v>
          </cell>
        </row>
        <row r="435">
          <cell r="A435">
            <v>1504</v>
          </cell>
          <cell r="B435" t="str">
            <v>Gobierno Autónomo Municipal de Urmiri</v>
          </cell>
          <cell r="C435" t="str">
            <v>JYA</v>
          </cell>
          <cell r="D435" t="str">
            <v>Javier</v>
          </cell>
        </row>
        <row r="436">
          <cell r="A436">
            <v>1505</v>
          </cell>
          <cell r="B436" t="str">
            <v>Gobierno Autónomo Municipal de Uncía</v>
          </cell>
          <cell r="C436" t="str">
            <v>JYA</v>
          </cell>
          <cell r="D436" t="str">
            <v>Javier</v>
          </cell>
        </row>
        <row r="437">
          <cell r="A437">
            <v>1506</v>
          </cell>
          <cell r="B437" t="str">
            <v>Gobierno Autónomo Municipal de Chayanta</v>
          </cell>
          <cell r="C437" t="str">
            <v>JYA</v>
          </cell>
          <cell r="D437" t="str">
            <v>Javier</v>
          </cell>
        </row>
        <row r="438">
          <cell r="A438">
            <v>1507</v>
          </cell>
          <cell r="B438" t="str">
            <v>Gobierno Autónomo Municipal de Llallagua</v>
          </cell>
          <cell r="C438" t="str">
            <v>JYA</v>
          </cell>
          <cell r="D438" t="str">
            <v>Javier</v>
          </cell>
        </row>
        <row r="439">
          <cell r="A439">
            <v>1508</v>
          </cell>
          <cell r="B439" t="str">
            <v>Gobierno Autónomo Municipal de Betanzos</v>
          </cell>
          <cell r="C439" t="str">
            <v>JYA</v>
          </cell>
          <cell r="D439" t="str">
            <v>Javier</v>
          </cell>
        </row>
        <row r="440">
          <cell r="A440">
            <v>1509</v>
          </cell>
          <cell r="B440" t="str">
            <v>Gobierno Autónomo Municipal de Chaqui</v>
          </cell>
          <cell r="C440" t="str">
            <v>JYA</v>
          </cell>
          <cell r="D440" t="str">
            <v>Javier</v>
          </cell>
        </row>
        <row r="441">
          <cell r="A441">
            <v>1510</v>
          </cell>
          <cell r="B441" t="str">
            <v>Gobierno Autónomo Municipal de Tacobamba</v>
          </cell>
          <cell r="C441" t="str">
            <v>JYA</v>
          </cell>
          <cell r="D441" t="str">
            <v>Javier</v>
          </cell>
        </row>
        <row r="442">
          <cell r="A442">
            <v>1511</v>
          </cell>
          <cell r="B442" t="str">
            <v>Gobierno Autónomo Municipal de Colquechaca</v>
          </cell>
          <cell r="C442" t="str">
            <v>JYA</v>
          </cell>
          <cell r="D442" t="str">
            <v>Javier</v>
          </cell>
        </row>
        <row r="443">
          <cell r="A443">
            <v>1512</v>
          </cell>
          <cell r="B443" t="str">
            <v>Gobierno Autónomo Municipal de Ravelo</v>
          </cell>
          <cell r="C443" t="str">
            <v>JYA</v>
          </cell>
          <cell r="D443" t="str">
            <v>Javier</v>
          </cell>
        </row>
        <row r="444">
          <cell r="A444">
            <v>1513</v>
          </cell>
          <cell r="B444" t="str">
            <v>Gobierno Autónomo Municipal de Pocoata</v>
          </cell>
          <cell r="C444" t="str">
            <v>JYA</v>
          </cell>
          <cell r="D444" t="str">
            <v>Javier</v>
          </cell>
        </row>
        <row r="445">
          <cell r="A445">
            <v>1514</v>
          </cell>
          <cell r="B445" t="str">
            <v>Gobierno Autónomo Municipal de Ocurí</v>
          </cell>
          <cell r="C445" t="str">
            <v>JYA</v>
          </cell>
          <cell r="D445" t="str">
            <v>Javier</v>
          </cell>
        </row>
        <row r="446">
          <cell r="A446">
            <v>1515</v>
          </cell>
          <cell r="B446" t="str">
            <v>Gobierno Autónomo Municipal de San Pedro de Buena Vista</v>
          </cell>
          <cell r="C446" t="str">
            <v>JYA</v>
          </cell>
          <cell r="D446" t="str">
            <v>Javier</v>
          </cell>
        </row>
        <row r="447">
          <cell r="A447">
            <v>1516</v>
          </cell>
          <cell r="B447" t="str">
            <v>Gobierno Autónomo Municipal de Toro Toro</v>
          </cell>
          <cell r="C447" t="str">
            <v>JYA</v>
          </cell>
          <cell r="D447" t="str">
            <v>Javier</v>
          </cell>
        </row>
        <row r="448">
          <cell r="A448">
            <v>1517</v>
          </cell>
          <cell r="B448" t="str">
            <v>Gobierno Autónomo Municipal de Cotagaita</v>
          </cell>
          <cell r="C448" t="str">
            <v>JYA</v>
          </cell>
          <cell r="D448" t="str">
            <v>Javier</v>
          </cell>
        </row>
        <row r="449">
          <cell r="A449">
            <v>1518</v>
          </cell>
          <cell r="B449" t="str">
            <v>Gobierno Autónomo Municipal de Vitichi</v>
          </cell>
          <cell r="C449" t="str">
            <v>JYA</v>
          </cell>
          <cell r="D449" t="str">
            <v>Javier</v>
          </cell>
        </row>
        <row r="450">
          <cell r="A450">
            <v>1519</v>
          </cell>
          <cell r="B450" t="str">
            <v>Gobierno Autónomo Municipal de Tupiza</v>
          </cell>
          <cell r="C450" t="str">
            <v>JYA</v>
          </cell>
          <cell r="D450" t="str">
            <v>Javier</v>
          </cell>
        </row>
        <row r="451">
          <cell r="A451">
            <v>1520</v>
          </cell>
          <cell r="B451" t="str">
            <v>Gobierno Autónomo Municipal de Atocha</v>
          </cell>
          <cell r="C451" t="str">
            <v>JYA</v>
          </cell>
          <cell r="D451" t="str">
            <v>Javier</v>
          </cell>
        </row>
        <row r="452">
          <cell r="A452">
            <v>1521</v>
          </cell>
          <cell r="B452" t="str">
            <v>Gobierno Autónomo Municipal de Colcha"K" (Villa Martín)</v>
          </cell>
          <cell r="C452" t="str">
            <v>JYA</v>
          </cell>
          <cell r="D452" t="str">
            <v>Javier</v>
          </cell>
        </row>
        <row r="453">
          <cell r="A453">
            <v>1522</v>
          </cell>
          <cell r="B453" t="str">
            <v>Gobierno Autónomo Municipal de San Pedro de Quemes</v>
          </cell>
          <cell r="C453" t="str">
            <v>JYA</v>
          </cell>
          <cell r="D453" t="str">
            <v>Javier</v>
          </cell>
        </row>
        <row r="454">
          <cell r="A454">
            <v>1523</v>
          </cell>
          <cell r="B454" t="str">
            <v>Gobierno Autónomo Municipal de San Pablo de Lípez</v>
          </cell>
          <cell r="C454" t="str">
            <v>JYA</v>
          </cell>
          <cell r="D454" t="str">
            <v>Javier</v>
          </cell>
        </row>
        <row r="455">
          <cell r="A455">
            <v>1524</v>
          </cell>
          <cell r="B455" t="str">
            <v>Gobierno Autónomo Municipal de Mojinete</v>
          </cell>
          <cell r="C455" t="str">
            <v>JYA</v>
          </cell>
          <cell r="D455" t="str">
            <v>Javier</v>
          </cell>
        </row>
        <row r="456">
          <cell r="A456">
            <v>1525</v>
          </cell>
          <cell r="B456" t="str">
            <v>Gobierno Autónomo Municipal de San Antonio de Esmoruco</v>
          </cell>
          <cell r="C456" t="str">
            <v>JYA</v>
          </cell>
          <cell r="D456" t="str">
            <v>Javier</v>
          </cell>
        </row>
        <row r="457">
          <cell r="A457">
            <v>1526</v>
          </cell>
          <cell r="B457" t="str">
            <v>Gobierno Autónomo Municipal de Sacaca (Villa de Sacaca)</v>
          </cell>
          <cell r="C457" t="str">
            <v>JYA</v>
          </cell>
          <cell r="D457" t="str">
            <v>Javier</v>
          </cell>
        </row>
        <row r="458">
          <cell r="A458">
            <v>1527</v>
          </cell>
          <cell r="B458" t="str">
            <v>Gobierno Autónomo Municipal de Caripuyo</v>
          </cell>
          <cell r="C458" t="str">
            <v>JYA</v>
          </cell>
          <cell r="D458" t="str">
            <v>Javier</v>
          </cell>
        </row>
        <row r="459">
          <cell r="A459">
            <v>1528</v>
          </cell>
          <cell r="B459" t="str">
            <v>Gobierno Autónomo Municipal de Puna (Villa Talavera)</v>
          </cell>
          <cell r="C459" t="str">
            <v>JYA</v>
          </cell>
          <cell r="D459" t="str">
            <v>Javier</v>
          </cell>
        </row>
        <row r="460">
          <cell r="A460">
            <v>1529</v>
          </cell>
          <cell r="B460" t="str">
            <v>Gobierno Autónomo Municipal de Caiza "D"</v>
          </cell>
          <cell r="C460" t="str">
            <v>JYA</v>
          </cell>
          <cell r="D460" t="str">
            <v>Javier</v>
          </cell>
        </row>
        <row r="461">
          <cell r="A461">
            <v>1530</v>
          </cell>
          <cell r="B461" t="str">
            <v>Gobierno Autónomo Municipal de Uyuni</v>
          </cell>
          <cell r="C461" t="str">
            <v>JYA</v>
          </cell>
          <cell r="D461" t="str">
            <v>Javier</v>
          </cell>
        </row>
        <row r="462">
          <cell r="A462">
            <v>1531</v>
          </cell>
          <cell r="B462" t="str">
            <v>Gobierno Autónomo Municipal de Tomave</v>
          </cell>
          <cell r="C462" t="str">
            <v>JYA</v>
          </cell>
          <cell r="D462" t="str">
            <v>Javier</v>
          </cell>
        </row>
        <row r="463">
          <cell r="A463">
            <v>1532</v>
          </cell>
          <cell r="B463" t="str">
            <v>Gobierno Autónomo Municipal de Porco</v>
          </cell>
          <cell r="C463" t="str">
            <v>JYA</v>
          </cell>
          <cell r="D463" t="str">
            <v>Javier</v>
          </cell>
        </row>
        <row r="464">
          <cell r="A464">
            <v>1533</v>
          </cell>
          <cell r="B464" t="str">
            <v>Gobierno Autónomo Municipal de Arampampa</v>
          </cell>
          <cell r="C464" t="str">
            <v>JYA</v>
          </cell>
          <cell r="D464" t="str">
            <v>Javier</v>
          </cell>
        </row>
        <row r="465">
          <cell r="A465">
            <v>1534</v>
          </cell>
          <cell r="B465" t="str">
            <v>Gobierno Autónomo Municipal de Acasio</v>
          </cell>
          <cell r="C465" t="str">
            <v>JYA</v>
          </cell>
          <cell r="D465" t="str">
            <v>Javier</v>
          </cell>
        </row>
        <row r="466">
          <cell r="A466">
            <v>1535</v>
          </cell>
          <cell r="B466" t="str">
            <v>Gobierno Autónomo Municipal de Llica</v>
          </cell>
          <cell r="C466" t="str">
            <v>JYA</v>
          </cell>
          <cell r="D466" t="str">
            <v>Javier</v>
          </cell>
        </row>
        <row r="467">
          <cell r="A467">
            <v>1536</v>
          </cell>
          <cell r="B467" t="str">
            <v>Gobierno Autónomo Municipal de Tahua</v>
          </cell>
          <cell r="C467" t="str">
            <v>JYA</v>
          </cell>
          <cell r="D467" t="str">
            <v>Javier</v>
          </cell>
        </row>
        <row r="468">
          <cell r="A468">
            <v>1537</v>
          </cell>
          <cell r="B468" t="str">
            <v>Gobierno Autónomo Municipal de Villazón</v>
          </cell>
          <cell r="C468" t="str">
            <v>JYA</v>
          </cell>
          <cell r="D468" t="str">
            <v>Javier</v>
          </cell>
        </row>
        <row r="469">
          <cell r="A469">
            <v>1538</v>
          </cell>
          <cell r="B469" t="str">
            <v>Gobierno Autónomo Municipal de San Agustín</v>
          </cell>
          <cell r="C469" t="str">
            <v>JYA</v>
          </cell>
          <cell r="D469" t="str">
            <v>Javier</v>
          </cell>
        </row>
        <row r="470">
          <cell r="A470">
            <v>1539</v>
          </cell>
          <cell r="B470" t="str">
            <v>Gobierno Autónomo Municipal de Ckochas</v>
          </cell>
          <cell r="C470" t="str">
            <v>JYA</v>
          </cell>
          <cell r="D470" t="str">
            <v>Javier</v>
          </cell>
        </row>
        <row r="471">
          <cell r="A471">
            <v>1540</v>
          </cell>
          <cell r="B471" t="str">
            <v>Gobierno Autónomo Municipal de Chuquiuta "Ayllu Jucumani"</v>
          </cell>
          <cell r="C471" t="str">
            <v>JYA</v>
          </cell>
          <cell r="D471" t="str">
            <v>Javier</v>
          </cell>
        </row>
        <row r="472">
          <cell r="A472">
            <v>1601</v>
          </cell>
          <cell r="B472" t="str">
            <v>Gobierno Autónomo Municipal de Tarija</v>
          </cell>
          <cell r="C472" t="str">
            <v>JYA</v>
          </cell>
          <cell r="D472" t="str">
            <v>Javier</v>
          </cell>
        </row>
        <row r="473">
          <cell r="A473">
            <v>1602</v>
          </cell>
          <cell r="B473" t="str">
            <v>Gobierno Autónomo Municipal de Padcaya</v>
          </cell>
          <cell r="C473" t="str">
            <v>JYA</v>
          </cell>
          <cell r="D473" t="str">
            <v>Javier</v>
          </cell>
        </row>
        <row r="474">
          <cell r="A474">
            <v>1603</v>
          </cell>
          <cell r="B474" t="str">
            <v>Gobierno Autónomo Municipal de Bermejo</v>
          </cell>
          <cell r="C474" t="str">
            <v>JYA</v>
          </cell>
          <cell r="D474" t="str">
            <v>Javier</v>
          </cell>
        </row>
        <row r="475">
          <cell r="A475">
            <v>1604</v>
          </cell>
          <cell r="B475" t="str">
            <v>Gobierno Autónomo Municipal de Yacuiba</v>
          </cell>
          <cell r="C475" t="str">
            <v>JYA</v>
          </cell>
          <cell r="D475" t="str">
            <v>Javier</v>
          </cell>
        </row>
        <row r="476">
          <cell r="A476">
            <v>1605</v>
          </cell>
          <cell r="B476" t="str">
            <v>Gobierno Autónomo Municipal de Caraparí</v>
          </cell>
          <cell r="C476" t="str">
            <v>JYA</v>
          </cell>
          <cell r="D476" t="str">
            <v>Javier</v>
          </cell>
        </row>
        <row r="477">
          <cell r="A477">
            <v>1606</v>
          </cell>
          <cell r="B477" t="str">
            <v>Gobierno Autónomo Municipal de Villamontes</v>
          </cell>
          <cell r="C477" t="str">
            <v>JYA</v>
          </cell>
          <cell r="D477" t="str">
            <v>Javier</v>
          </cell>
        </row>
        <row r="478">
          <cell r="A478">
            <v>1607</v>
          </cell>
          <cell r="B478" t="str">
            <v>Gobierno Autónomo Municipal de Uriondo (Concepción)</v>
          </cell>
          <cell r="C478" t="str">
            <v>JYA</v>
          </cell>
          <cell r="D478" t="str">
            <v>Javier</v>
          </cell>
        </row>
        <row r="479">
          <cell r="A479">
            <v>1608</v>
          </cell>
          <cell r="B479" t="str">
            <v>Gobierno Autónomo Municipal de Yunchara</v>
          </cell>
          <cell r="C479" t="str">
            <v>JYA</v>
          </cell>
          <cell r="D479" t="str">
            <v>Javier</v>
          </cell>
        </row>
        <row r="480">
          <cell r="A480">
            <v>1609</v>
          </cell>
          <cell r="B480" t="str">
            <v>Gobierno Autónomo Municipal de San Lorenzo</v>
          </cell>
          <cell r="C480" t="str">
            <v>JYA</v>
          </cell>
          <cell r="D480" t="str">
            <v>Javier</v>
          </cell>
        </row>
        <row r="481">
          <cell r="A481">
            <v>1610</v>
          </cell>
          <cell r="B481" t="str">
            <v>Gobierno Autónomo Municipal de El Puente</v>
          </cell>
          <cell r="C481" t="str">
            <v>JYA</v>
          </cell>
          <cell r="D481" t="str">
            <v>Javier</v>
          </cell>
        </row>
        <row r="482">
          <cell r="A482">
            <v>1611</v>
          </cell>
          <cell r="B482" t="str">
            <v>Gobierno Autónomo Municipal de Entre Ríos</v>
          </cell>
          <cell r="C482" t="str">
            <v>JYA</v>
          </cell>
          <cell r="D482" t="str">
            <v>Javier</v>
          </cell>
        </row>
        <row r="483">
          <cell r="A483">
            <v>1701</v>
          </cell>
          <cell r="B483" t="str">
            <v>Gobierno Autónomo Municipal de Santa Cruz de La Sierra</v>
          </cell>
          <cell r="C483" t="str">
            <v>JYA</v>
          </cell>
          <cell r="D483" t="str">
            <v>Javier</v>
          </cell>
        </row>
        <row r="484">
          <cell r="A484">
            <v>1702</v>
          </cell>
          <cell r="B484" t="str">
            <v>Gobierno Autónomo Municipal de Cotoca</v>
          </cell>
          <cell r="C484" t="str">
            <v>JYA</v>
          </cell>
          <cell r="D484" t="str">
            <v>Javier</v>
          </cell>
        </row>
        <row r="485">
          <cell r="A485">
            <v>1703</v>
          </cell>
          <cell r="B485" t="str">
            <v>Gobierno Autónomo Municipal de Porongo (Ayacucho)</v>
          </cell>
          <cell r="C485" t="str">
            <v>JYA</v>
          </cell>
          <cell r="D485" t="str">
            <v>Javier</v>
          </cell>
        </row>
        <row r="486">
          <cell r="A486">
            <v>1704</v>
          </cell>
          <cell r="B486" t="str">
            <v>Gobierno Autónomo Municipal de La Guardia</v>
          </cell>
          <cell r="C486" t="str">
            <v>JYA</v>
          </cell>
          <cell r="D486" t="str">
            <v>Javier</v>
          </cell>
        </row>
        <row r="487">
          <cell r="A487">
            <v>1705</v>
          </cell>
          <cell r="B487" t="str">
            <v>Gobierno Autónomo Municipal de El Torno</v>
          </cell>
          <cell r="C487" t="str">
            <v>JYA</v>
          </cell>
          <cell r="D487" t="str">
            <v>Javier</v>
          </cell>
        </row>
        <row r="488">
          <cell r="A488">
            <v>1706</v>
          </cell>
          <cell r="B488" t="str">
            <v>Gobierno Autónomo Municipal de Warnes</v>
          </cell>
          <cell r="C488" t="str">
            <v>JYA</v>
          </cell>
          <cell r="D488" t="str">
            <v>Javier</v>
          </cell>
        </row>
        <row r="489">
          <cell r="A489">
            <v>1707</v>
          </cell>
          <cell r="B489" t="str">
            <v>Gobierno Autónomo Municipal de San Ignacio (San Ignacio de Velasco)</v>
          </cell>
          <cell r="C489" t="str">
            <v>JYA</v>
          </cell>
          <cell r="D489" t="str">
            <v>Javier</v>
          </cell>
        </row>
        <row r="490">
          <cell r="A490">
            <v>1708</v>
          </cell>
          <cell r="B490" t="str">
            <v>Gobierno Autónomo Municipal de San Miguel (San Miguel de Velasco)</v>
          </cell>
          <cell r="C490" t="str">
            <v>JYA</v>
          </cell>
          <cell r="D490" t="str">
            <v>Javier</v>
          </cell>
        </row>
        <row r="491">
          <cell r="A491">
            <v>1709</v>
          </cell>
          <cell r="B491" t="str">
            <v>Gobierno Autónomo Municipal de San Rafael</v>
          </cell>
          <cell r="C491" t="str">
            <v>JYA</v>
          </cell>
          <cell r="D491" t="str">
            <v>Javier</v>
          </cell>
        </row>
        <row r="492">
          <cell r="A492">
            <v>1710</v>
          </cell>
          <cell r="B492" t="str">
            <v>Gobierno Autónomo Municipal de Buena Vista</v>
          </cell>
          <cell r="C492" t="str">
            <v>JYA</v>
          </cell>
          <cell r="D492" t="str">
            <v>Javier</v>
          </cell>
        </row>
        <row r="493">
          <cell r="A493">
            <v>1711</v>
          </cell>
          <cell r="B493" t="str">
            <v>Gobierno Autónomo Municipal de San Carlos</v>
          </cell>
          <cell r="C493" t="str">
            <v>JYA</v>
          </cell>
          <cell r="D493" t="str">
            <v>Javier</v>
          </cell>
        </row>
        <row r="494">
          <cell r="A494">
            <v>1712</v>
          </cell>
          <cell r="B494" t="str">
            <v>Gobierno Autónomo Municipal de Yapacaní</v>
          </cell>
          <cell r="C494" t="str">
            <v>JYA</v>
          </cell>
          <cell r="D494" t="str">
            <v>Javier</v>
          </cell>
        </row>
        <row r="495">
          <cell r="A495">
            <v>1713</v>
          </cell>
          <cell r="B495" t="str">
            <v>Gobierno Autónomo Municipal de San José</v>
          </cell>
          <cell r="C495" t="str">
            <v>JYA</v>
          </cell>
          <cell r="D495" t="str">
            <v>Javier</v>
          </cell>
        </row>
        <row r="496">
          <cell r="A496">
            <v>1714</v>
          </cell>
          <cell r="B496" t="str">
            <v>Gobierno Autónomo Municipal de Pailón</v>
          </cell>
          <cell r="C496" t="str">
            <v>JYA</v>
          </cell>
          <cell r="D496" t="str">
            <v>Javier</v>
          </cell>
        </row>
        <row r="497">
          <cell r="A497">
            <v>1715</v>
          </cell>
          <cell r="B497" t="str">
            <v>Gobierno Autónomo Municipal de Roboré</v>
          </cell>
          <cell r="C497" t="str">
            <v>JYA</v>
          </cell>
          <cell r="D497" t="str">
            <v>Javier</v>
          </cell>
        </row>
        <row r="498">
          <cell r="A498">
            <v>1716</v>
          </cell>
          <cell r="B498" t="str">
            <v>Gobierno Autónomo Municipal de Portachuelo</v>
          </cell>
          <cell r="C498" t="str">
            <v>JYA</v>
          </cell>
          <cell r="D498" t="str">
            <v>Javier</v>
          </cell>
        </row>
        <row r="499">
          <cell r="A499">
            <v>1717</v>
          </cell>
          <cell r="B499" t="str">
            <v>Gobierno Autónomo Municipal de Santa Rosa del Sara</v>
          </cell>
          <cell r="C499" t="str">
            <v>JYA</v>
          </cell>
          <cell r="D499" t="str">
            <v>Javier</v>
          </cell>
        </row>
        <row r="500">
          <cell r="A500">
            <v>1718</v>
          </cell>
          <cell r="B500" t="str">
            <v>Gobierno Autónomo Municipal de Lagunillas</v>
          </cell>
          <cell r="C500" t="str">
            <v>JYA</v>
          </cell>
          <cell r="D500" t="str">
            <v>Javier</v>
          </cell>
        </row>
        <row r="501">
          <cell r="A501">
            <v>1719</v>
          </cell>
          <cell r="B501" t="str">
            <v>Gobierno Autónomo Municipal de Charagua</v>
          </cell>
          <cell r="C501" t="str">
            <v>JYA</v>
          </cell>
          <cell r="D501" t="str">
            <v>Javier</v>
          </cell>
        </row>
        <row r="502">
          <cell r="A502">
            <v>1720</v>
          </cell>
          <cell r="B502" t="str">
            <v>Gobierno Autónomo Municipal de Cabezas</v>
          </cell>
          <cell r="C502" t="str">
            <v>JYA</v>
          </cell>
          <cell r="D502" t="str">
            <v>Javier</v>
          </cell>
        </row>
        <row r="503">
          <cell r="A503">
            <v>1721</v>
          </cell>
          <cell r="B503" t="str">
            <v>Gobierno Autónomo Municipal de Cuevo</v>
          </cell>
          <cell r="C503" t="str">
            <v>JYA</v>
          </cell>
          <cell r="D503" t="str">
            <v>Javier</v>
          </cell>
        </row>
        <row r="504">
          <cell r="A504">
            <v>1722</v>
          </cell>
          <cell r="B504" t="str">
            <v>Gobierno Autónomo Municipal de Gutiérrez</v>
          </cell>
          <cell r="C504" t="str">
            <v>JYA</v>
          </cell>
          <cell r="D504" t="str">
            <v>Javier</v>
          </cell>
        </row>
        <row r="505">
          <cell r="A505">
            <v>1723</v>
          </cell>
          <cell r="B505" t="str">
            <v>Gobierno Autónomo Municipal de Camiri</v>
          </cell>
          <cell r="C505" t="str">
            <v>JYA</v>
          </cell>
          <cell r="D505" t="str">
            <v>Javier</v>
          </cell>
        </row>
        <row r="506">
          <cell r="A506">
            <v>1724</v>
          </cell>
          <cell r="B506" t="str">
            <v>Gobierno Autónomo Municipal de Boyuibe</v>
          </cell>
          <cell r="C506" t="str">
            <v>JYA</v>
          </cell>
          <cell r="D506" t="str">
            <v>Javier</v>
          </cell>
        </row>
        <row r="507">
          <cell r="A507">
            <v>1725</v>
          </cell>
          <cell r="B507" t="str">
            <v>Gobierno Autónomo Municipal de Vallegrande</v>
          </cell>
          <cell r="C507" t="str">
            <v>JYA</v>
          </cell>
          <cell r="D507" t="str">
            <v>Javier</v>
          </cell>
        </row>
        <row r="508">
          <cell r="A508">
            <v>1726</v>
          </cell>
          <cell r="B508" t="str">
            <v>Gobierno Autónomo Municipal de Trigal</v>
          </cell>
          <cell r="C508" t="str">
            <v>JYA</v>
          </cell>
          <cell r="D508" t="str">
            <v>Javier</v>
          </cell>
        </row>
        <row r="509">
          <cell r="A509">
            <v>1727</v>
          </cell>
          <cell r="B509" t="str">
            <v>Gobierno Autónomo Municipal de Moro Moro</v>
          </cell>
          <cell r="C509" t="str">
            <v>JYA</v>
          </cell>
          <cell r="D509" t="str">
            <v>Javier</v>
          </cell>
        </row>
        <row r="510">
          <cell r="A510">
            <v>1728</v>
          </cell>
          <cell r="B510" t="str">
            <v>Gobierno Autónomo Municipal de Postrer Valle</v>
          </cell>
          <cell r="C510" t="str">
            <v>JYA</v>
          </cell>
          <cell r="D510" t="str">
            <v>Javier</v>
          </cell>
        </row>
        <row r="511">
          <cell r="A511">
            <v>1729</v>
          </cell>
          <cell r="B511" t="str">
            <v>Gobierno Autónomo Municipal de Pucara</v>
          </cell>
          <cell r="C511" t="str">
            <v>JYA</v>
          </cell>
          <cell r="D511" t="str">
            <v>Javier</v>
          </cell>
        </row>
        <row r="512">
          <cell r="A512">
            <v>1730</v>
          </cell>
          <cell r="B512" t="str">
            <v>Gobierno Autónomo Municipal de Samaipata</v>
          </cell>
          <cell r="C512" t="str">
            <v>JYA</v>
          </cell>
          <cell r="D512" t="str">
            <v>Javier</v>
          </cell>
        </row>
        <row r="513">
          <cell r="A513">
            <v>1731</v>
          </cell>
          <cell r="B513" t="str">
            <v>Gobierno Autónomo Municipal de Pampa Grande</v>
          </cell>
          <cell r="C513" t="str">
            <v>JYA</v>
          </cell>
          <cell r="D513" t="str">
            <v>Javier</v>
          </cell>
        </row>
        <row r="514">
          <cell r="A514">
            <v>1732</v>
          </cell>
          <cell r="B514" t="str">
            <v>Gobierno Autónomo Municipal de Mairana</v>
          </cell>
          <cell r="C514" t="str">
            <v>JYA</v>
          </cell>
          <cell r="D514" t="str">
            <v>Javier</v>
          </cell>
        </row>
        <row r="515">
          <cell r="A515">
            <v>1733</v>
          </cell>
          <cell r="B515" t="str">
            <v>Gobierno Autónomo Municipal de Quirusillas</v>
          </cell>
          <cell r="C515" t="str">
            <v>JYA</v>
          </cell>
          <cell r="D515" t="str">
            <v>Javier</v>
          </cell>
        </row>
        <row r="516">
          <cell r="A516">
            <v>1734</v>
          </cell>
          <cell r="B516" t="str">
            <v>Gobierno Autónomo Municipal de Montero</v>
          </cell>
          <cell r="C516" t="str">
            <v>JYA</v>
          </cell>
          <cell r="D516" t="str">
            <v>Javier</v>
          </cell>
        </row>
        <row r="517">
          <cell r="A517">
            <v>1735</v>
          </cell>
          <cell r="B517" t="str">
            <v>Gobierno Autónomo Municipal de General Agustín Saavedra</v>
          </cell>
          <cell r="C517" t="str">
            <v>JYA</v>
          </cell>
          <cell r="D517" t="str">
            <v>Javier</v>
          </cell>
        </row>
        <row r="518">
          <cell r="A518">
            <v>1736</v>
          </cell>
          <cell r="B518" t="str">
            <v>Gobierno Autónomo Municipal de Mineros</v>
          </cell>
          <cell r="C518" t="str">
            <v>JYA</v>
          </cell>
          <cell r="D518" t="str">
            <v>Javier</v>
          </cell>
        </row>
        <row r="519">
          <cell r="A519">
            <v>1737</v>
          </cell>
          <cell r="B519" t="str">
            <v>Gobierno Autónomo Municipal de Concepción</v>
          </cell>
          <cell r="C519" t="str">
            <v>JYA</v>
          </cell>
          <cell r="D519" t="str">
            <v>Javier</v>
          </cell>
        </row>
        <row r="520">
          <cell r="A520">
            <v>1738</v>
          </cell>
          <cell r="B520" t="str">
            <v>Gobierno Autónomo Municipal de San Javier</v>
          </cell>
          <cell r="C520" t="str">
            <v>JYA</v>
          </cell>
          <cell r="D520" t="str">
            <v>Javier</v>
          </cell>
        </row>
        <row r="521">
          <cell r="A521">
            <v>1739</v>
          </cell>
          <cell r="B521" t="str">
            <v>Gobierno Autónomo Municipal de San Julián</v>
          </cell>
          <cell r="C521" t="str">
            <v>JYA</v>
          </cell>
          <cell r="D521" t="str">
            <v>Javier</v>
          </cell>
        </row>
        <row r="522">
          <cell r="A522">
            <v>1740</v>
          </cell>
          <cell r="B522" t="str">
            <v>Gobierno Autónomo Municipal de San Matías</v>
          </cell>
          <cell r="C522" t="str">
            <v>JYA</v>
          </cell>
          <cell r="D522" t="str">
            <v>Javier</v>
          </cell>
        </row>
        <row r="523">
          <cell r="A523">
            <v>1741</v>
          </cell>
          <cell r="B523" t="str">
            <v>Gobierno Autónomo Municipal de Comarapa</v>
          </cell>
          <cell r="C523" t="str">
            <v>JYA</v>
          </cell>
          <cell r="D523" t="str">
            <v>Javier</v>
          </cell>
        </row>
        <row r="524">
          <cell r="A524">
            <v>1742</v>
          </cell>
          <cell r="B524" t="str">
            <v>Gobierno Autónomo Municipal de Saipina</v>
          </cell>
          <cell r="C524" t="str">
            <v>JYA</v>
          </cell>
          <cell r="D524" t="str">
            <v>Javier</v>
          </cell>
        </row>
        <row r="525">
          <cell r="A525">
            <v>1743</v>
          </cell>
          <cell r="B525" t="str">
            <v>Gobierno Autónomo Municipal de Puerto Suárez</v>
          </cell>
          <cell r="C525" t="str">
            <v>JYA</v>
          </cell>
          <cell r="D525" t="str">
            <v>Javier</v>
          </cell>
        </row>
        <row r="526">
          <cell r="A526">
            <v>1744</v>
          </cell>
          <cell r="B526" t="str">
            <v>Gobierno Autónomo Municipal de Puerto Quijarro</v>
          </cell>
          <cell r="C526" t="str">
            <v>JYA</v>
          </cell>
          <cell r="D526" t="str">
            <v>Javier</v>
          </cell>
        </row>
        <row r="527">
          <cell r="A527">
            <v>1745</v>
          </cell>
          <cell r="B527" t="str">
            <v>Gobierno Autónomo Municipal de Ascención de Guarayos</v>
          </cell>
          <cell r="C527" t="str">
            <v>JYA</v>
          </cell>
          <cell r="D527" t="str">
            <v>Javier</v>
          </cell>
        </row>
        <row r="528">
          <cell r="A528">
            <v>1746</v>
          </cell>
          <cell r="B528" t="str">
            <v>Gobierno Autónomo Municipal de Urubicha</v>
          </cell>
          <cell r="C528" t="str">
            <v>JYA</v>
          </cell>
          <cell r="D528" t="str">
            <v>Javier</v>
          </cell>
        </row>
        <row r="529">
          <cell r="A529">
            <v>1747</v>
          </cell>
          <cell r="B529" t="str">
            <v>Gobierno Autónomo Municipal de El Puente</v>
          </cell>
          <cell r="C529" t="str">
            <v>JYA</v>
          </cell>
          <cell r="D529" t="str">
            <v>Javier</v>
          </cell>
        </row>
        <row r="530">
          <cell r="A530">
            <v>1748</v>
          </cell>
          <cell r="B530" t="str">
            <v>Gobierno Autónomo Municipal de Okinawa Uno</v>
          </cell>
          <cell r="C530" t="str">
            <v>JYA</v>
          </cell>
          <cell r="D530" t="str">
            <v>Javier</v>
          </cell>
        </row>
        <row r="531">
          <cell r="A531">
            <v>1749</v>
          </cell>
          <cell r="B531" t="str">
            <v>Gobierno Autónomo Municipal de San Antonio de Lomerio</v>
          </cell>
          <cell r="C531" t="str">
            <v>JYA</v>
          </cell>
          <cell r="D531" t="str">
            <v>Javier</v>
          </cell>
        </row>
        <row r="532">
          <cell r="A532">
            <v>1750</v>
          </cell>
          <cell r="B532" t="str">
            <v>Gobierno Autónomo Municipal de San Ramón</v>
          </cell>
          <cell r="C532" t="str">
            <v>JYA</v>
          </cell>
          <cell r="D532" t="str">
            <v>Javier</v>
          </cell>
        </row>
        <row r="533">
          <cell r="A533">
            <v>1751</v>
          </cell>
          <cell r="B533" t="str">
            <v>Gobierno Autónomo Municipal de El Carmen Rivero Tórrez</v>
          </cell>
          <cell r="C533" t="str">
            <v>JYA</v>
          </cell>
          <cell r="D533" t="str">
            <v>Javier</v>
          </cell>
        </row>
        <row r="534">
          <cell r="A534">
            <v>1752</v>
          </cell>
          <cell r="B534" t="str">
            <v>Gobierno Autónomo Municipal de San Juan</v>
          </cell>
          <cell r="C534" t="str">
            <v>JYA</v>
          </cell>
          <cell r="D534" t="str">
            <v>Javier</v>
          </cell>
        </row>
        <row r="535">
          <cell r="A535">
            <v>1753</v>
          </cell>
          <cell r="B535" t="str">
            <v>Gobierno Autónomo Municipal de Fernández Alonso</v>
          </cell>
          <cell r="C535" t="str">
            <v>JYA</v>
          </cell>
          <cell r="D535" t="str">
            <v>Javier</v>
          </cell>
        </row>
        <row r="536">
          <cell r="A536">
            <v>1754</v>
          </cell>
          <cell r="B536" t="str">
            <v>Gobierno Autónomo Municipal de San Pedro</v>
          </cell>
          <cell r="C536" t="str">
            <v>JYA</v>
          </cell>
          <cell r="D536" t="str">
            <v>Javier</v>
          </cell>
        </row>
        <row r="537">
          <cell r="A537">
            <v>1755</v>
          </cell>
          <cell r="B537" t="str">
            <v>Gobierno Autónomo Municipal de Cuatro Cañadas</v>
          </cell>
          <cell r="C537" t="str">
            <v>JYA</v>
          </cell>
          <cell r="D537" t="str">
            <v>Javier</v>
          </cell>
        </row>
        <row r="538">
          <cell r="A538">
            <v>1756</v>
          </cell>
          <cell r="B538" t="str">
            <v>Gobierno Autónomo Municipal de Colpa Bélgica</v>
          </cell>
          <cell r="C538" t="str">
            <v>JYA</v>
          </cell>
          <cell r="D538" t="str">
            <v>Javier</v>
          </cell>
        </row>
        <row r="539">
          <cell r="A539">
            <v>1801</v>
          </cell>
          <cell r="B539" t="str">
            <v>Gobierno Autónomo Municipal de Trinidad</v>
          </cell>
          <cell r="C539" t="str">
            <v>JYA</v>
          </cell>
          <cell r="D539" t="str">
            <v>Javier</v>
          </cell>
        </row>
        <row r="540">
          <cell r="A540">
            <v>1802</v>
          </cell>
          <cell r="B540" t="str">
            <v>Gobierno Autónomo Municipal de San Javier</v>
          </cell>
          <cell r="C540" t="str">
            <v>JYA</v>
          </cell>
          <cell r="D540" t="str">
            <v>Javier</v>
          </cell>
        </row>
        <row r="541">
          <cell r="A541">
            <v>1803</v>
          </cell>
          <cell r="B541" t="str">
            <v>Gobierno Autónomo Municipal de Riberalta</v>
          </cell>
          <cell r="C541" t="str">
            <v>JYA</v>
          </cell>
          <cell r="D541" t="str">
            <v>Javier</v>
          </cell>
        </row>
        <row r="542">
          <cell r="A542">
            <v>1805</v>
          </cell>
          <cell r="B542" t="str">
            <v>Gobierno Autónomo Municipal de Puerto Guayaramerín</v>
          </cell>
          <cell r="C542" t="str">
            <v>JYA</v>
          </cell>
          <cell r="D542" t="str">
            <v>Javier</v>
          </cell>
        </row>
        <row r="543">
          <cell r="A543">
            <v>1806</v>
          </cell>
          <cell r="B543" t="str">
            <v>Gobierno Autónomo Municipal de Reyes</v>
          </cell>
          <cell r="C543" t="str">
            <v>JYA</v>
          </cell>
          <cell r="D543" t="str">
            <v>Javier</v>
          </cell>
        </row>
        <row r="544">
          <cell r="A544">
            <v>1807</v>
          </cell>
          <cell r="B544" t="str">
            <v>Gobierno Autónomo Municipal de Puerto Rurrenabaque</v>
          </cell>
          <cell r="C544" t="str">
            <v>JYA</v>
          </cell>
          <cell r="D544" t="str">
            <v>Javier</v>
          </cell>
        </row>
        <row r="545">
          <cell r="A545">
            <v>1808</v>
          </cell>
          <cell r="B545" t="str">
            <v>Gobierno Autónomo Municipal de San Borja</v>
          </cell>
          <cell r="C545" t="str">
            <v>JYA</v>
          </cell>
          <cell r="D545" t="str">
            <v>Javier</v>
          </cell>
        </row>
        <row r="546">
          <cell r="A546">
            <v>1809</v>
          </cell>
          <cell r="B546" t="str">
            <v>Gobierno Autónomo Municipal de Santa Rosa</v>
          </cell>
          <cell r="C546" t="str">
            <v>JYA</v>
          </cell>
          <cell r="D546" t="str">
            <v>Javier</v>
          </cell>
        </row>
        <row r="547">
          <cell r="A547">
            <v>1810</v>
          </cell>
          <cell r="B547" t="str">
            <v>Gobierno Autónomo Municipal de Santa Ana</v>
          </cell>
          <cell r="C547" t="str">
            <v>JYA</v>
          </cell>
          <cell r="D547" t="str">
            <v>Javier</v>
          </cell>
        </row>
        <row r="548">
          <cell r="A548">
            <v>1811</v>
          </cell>
          <cell r="B548" t="str">
            <v>Gobierno Autónomo Municipal de San Ignacio</v>
          </cell>
          <cell r="C548" t="str">
            <v>JYA</v>
          </cell>
          <cell r="D548" t="str">
            <v>Javier</v>
          </cell>
        </row>
        <row r="549">
          <cell r="A549">
            <v>1812</v>
          </cell>
          <cell r="B549" t="str">
            <v>Gobierno Autónomo Municipal de Loreto</v>
          </cell>
          <cell r="C549" t="str">
            <v>JYA</v>
          </cell>
          <cell r="D549" t="str">
            <v>Javier</v>
          </cell>
        </row>
        <row r="550">
          <cell r="A550">
            <v>1813</v>
          </cell>
          <cell r="B550" t="str">
            <v>Gobierno Autónomo Municipal de San Andrés</v>
          </cell>
          <cell r="C550" t="str">
            <v>JYA</v>
          </cell>
          <cell r="D550" t="str">
            <v>Javier</v>
          </cell>
        </row>
        <row r="551">
          <cell r="A551">
            <v>1814</v>
          </cell>
          <cell r="B551" t="str">
            <v>Gobierno Autónomo Municipal de San Joaquín</v>
          </cell>
          <cell r="C551" t="str">
            <v>JYA</v>
          </cell>
          <cell r="D551" t="str">
            <v>Javier</v>
          </cell>
        </row>
        <row r="552">
          <cell r="A552">
            <v>1815</v>
          </cell>
          <cell r="B552" t="str">
            <v>Gobierno Autónomo Municipal de San Ramón</v>
          </cell>
          <cell r="C552" t="str">
            <v>JYA</v>
          </cell>
          <cell r="D552" t="str">
            <v>Javier</v>
          </cell>
        </row>
        <row r="553">
          <cell r="A553">
            <v>1816</v>
          </cell>
          <cell r="B553" t="str">
            <v>Gobierno Autónomo Municipal de Puerto Síles</v>
          </cell>
          <cell r="C553" t="str">
            <v>JYA</v>
          </cell>
          <cell r="D553" t="str">
            <v>Javier</v>
          </cell>
        </row>
        <row r="554">
          <cell r="A554">
            <v>1817</v>
          </cell>
          <cell r="B554" t="str">
            <v>Gobierno Autónomo Municipal de Magdalena</v>
          </cell>
          <cell r="C554" t="str">
            <v>JYA</v>
          </cell>
          <cell r="D554" t="str">
            <v>Javier</v>
          </cell>
        </row>
        <row r="555">
          <cell r="A555">
            <v>1818</v>
          </cell>
          <cell r="B555" t="str">
            <v>Gobierno Autónomo Municipal de Baures</v>
          </cell>
          <cell r="C555" t="str">
            <v>JYA</v>
          </cell>
          <cell r="D555" t="str">
            <v>Javier</v>
          </cell>
        </row>
        <row r="556">
          <cell r="A556">
            <v>1819</v>
          </cell>
          <cell r="B556" t="str">
            <v>Gobierno Autónomo Municipal de Huacaraje</v>
          </cell>
          <cell r="C556" t="str">
            <v>JYA</v>
          </cell>
          <cell r="D556" t="str">
            <v>Javier</v>
          </cell>
        </row>
        <row r="557">
          <cell r="A557">
            <v>1820</v>
          </cell>
          <cell r="B557" t="str">
            <v>Gobierno Autónomo Municipal de Exaltación</v>
          </cell>
          <cell r="C557" t="str">
            <v>JYA</v>
          </cell>
          <cell r="D557" t="str">
            <v>Javier</v>
          </cell>
        </row>
        <row r="558">
          <cell r="A558">
            <v>1901</v>
          </cell>
          <cell r="B558" t="str">
            <v>Gobierno Autónomo Municipal de Cobija</v>
          </cell>
          <cell r="C558" t="str">
            <v>JYA</v>
          </cell>
          <cell r="D558" t="str">
            <v>Javier</v>
          </cell>
        </row>
        <row r="559">
          <cell r="A559">
            <v>1902</v>
          </cell>
          <cell r="B559" t="str">
            <v>Gobierno Autónomo Municipal de Porvenir</v>
          </cell>
          <cell r="C559" t="str">
            <v>JYA</v>
          </cell>
          <cell r="D559" t="str">
            <v>Javier</v>
          </cell>
        </row>
        <row r="560">
          <cell r="A560">
            <v>1903</v>
          </cell>
          <cell r="B560" t="str">
            <v>Gobierno Autónomo Municipal de Bolpebra</v>
          </cell>
          <cell r="C560" t="str">
            <v>JYA</v>
          </cell>
          <cell r="D560" t="str">
            <v>Javier</v>
          </cell>
        </row>
        <row r="561">
          <cell r="A561">
            <v>1904</v>
          </cell>
          <cell r="B561" t="str">
            <v>Gobierno Autónomo Municipal de Bella Flor</v>
          </cell>
          <cell r="C561" t="str">
            <v>JYA</v>
          </cell>
          <cell r="D561" t="str">
            <v>Javier</v>
          </cell>
        </row>
        <row r="562">
          <cell r="A562">
            <v>1905</v>
          </cell>
          <cell r="B562" t="str">
            <v>Gobierno Autónomo Municipal de Puerto Rico</v>
          </cell>
          <cell r="C562" t="str">
            <v>JYA</v>
          </cell>
          <cell r="D562" t="str">
            <v>Javier</v>
          </cell>
        </row>
        <row r="563">
          <cell r="A563">
            <v>1906</v>
          </cell>
          <cell r="B563" t="str">
            <v>Gobierno Autónomo Municipal de San Pedro</v>
          </cell>
          <cell r="C563" t="str">
            <v>JYA</v>
          </cell>
          <cell r="D563" t="str">
            <v>Javier</v>
          </cell>
        </row>
        <row r="564">
          <cell r="A564">
            <v>1907</v>
          </cell>
          <cell r="B564" t="str">
            <v>Gobierno Autónomo Municipal de Filadelfia</v>
          </cell>
          <cell r="C564" t="str">
            <v>JYA</v>
          </cell>
          <cell r="D564" t="str">
            <v>Javier</v>
          </cell>
        </row>
        <row r="565">
          <cell r="A565">
            <v>1908</v>
          </cell>
          <cell r="B565" t="str">
            <v>Gobierno Autónomo Municipal de Puerto Gonzalo Moreno</v>
          </cell>
          <cell r="C565" t="str">
            <v>JYA</v>
          </cell>
          <cell r="D565" t="str">
            <v>Javier</v>
          </cell>
        </row>
        <row r="566">
          <cell r="A566">
            <v>1909</v>
          </cell>
          <cell r="B566" t="str">
            <v>Gobierno Autónomo Municipal de San Lorenzo</v>
          </cell>
          <cell r="C566" t="str">
            <v>JYA</v>
          </cell>
          <cell r="D566" t="str">
            <v>Javier</v>
          </cell>
        </row>
        <row r="567">
          <cell r="A567">
            <v>1910</v>
          </cell>
          <cell r="B567" t="str">
            <v>Gobierno Autónomo Municipal de Sena</v>
          </cell>
          <cell r="C567" t="str">
            <v>JYA</v>
          </cell>
          <cell r="D567" t="str">
            <v>Javier</v>
          </cell>
        </row>
        <row r="568">
          <cell r="A568">
            <v>1911</v>
          </cell>
          <cell r="B568" t="str">
            <v>Gobierno Autónomo Municipal de Santa Rosa del Abuná</v>
          </cell>
          <cell r="C568" t="str">
            <v>JYA</v>
          </cell>
          <cell r="D568" t="str">
            <v>Javier</v>
          </cell>
        </row>
        <row r="569">
          <cell r="A569">
            <v>1912</v>
          </cell>
          <cell r="B569" t="str">
            <v>Gobierno Autónomo Municipal de Ingavi (Humaita)</v>
          </cell>
          <cell r="C569" t="str">
            <v>JYA</v>
          </cell>
          <cell r="D569" t="str">
            <v>Javier</v>
          </cell>
        </row>
        <row r="570">
          <cell r="A570">
            <v>1913</v>
          </cell>
          <cell r="B570" t="str">
            <v>Gobierno Autónomo Municipal de Nueva Esperanza</v>
          </cell>
          <cell r="C570" t="str">
            <v>JYA</v>
          </cell>
          <cell r="D570" t="str">
            <v>Javier</v>
          </cell>
        </row>
        <row r="571">
          <cell r="A571">
            <v>1914</v>
          </cell>
          <cell r="B571" t="str">
            <v>Gobierno Autónomo Municipal de Villa Nueva (Loma Alta)</v>
          </cell>
          <cell r="C571" t="str">
            <v>JYA</v>
          </cell>
          <cell r="D571" t="str">
            <v>Javier</v>
          </cell>
        </row>
        <row r="572">
          <cell r="A572">
            <v>1915</v>
          </cell>
          <cell r="B572" t="str">
            <v>Gobierno Autónomo Municipal de Santos Mercado</v>
          </cell>
          <cell r="C572" t="str">
            <v>JYA</v>
          </cell>
          <cell r="D572" t="str">
            <v>Javier</v>
          </cell>
        </row>
        <row r="573">
          <cell r="A573">
            <v>2301</v>
          </cell>
          <cell r="B573" t="str">
            <v>Empresa Municipal de Gestión de Residuos Sólidos</v>
          </cell>
          <cell r="C573" t="str">
            <v>JMT</v>
          </cell>
          <cell r="D573" t="str">
            <v>Iran</v>
          </cell>
        </row>
        <row r="574">
          <cell r="A574">
            <v>2302</v>
          </cell>
          <cell r="B574" t="str">
            <v>Empresa Municipal de Agua Potable y Alcantarillado Sacaba</v>
          </cell>
          <cell r="C574" t="str">
            <v>JMT</v>
          </cell>
          <cell r="D574" t="str">
            <v>Iran</v>
          </cell>
        </row>
        <row r="575">
          <cell r="A575">
            <v>2303</v>
          </cell>
          <cell r="B575" t="str">
            <v>Empresa Municipal de Areas Verdes y Recreación Alternativa</v>
          </cell>
          <cell r="C575" t="e">
            <v>#N/A</v>
          </cell>
          <cell r="D575"/>
        </row>
        <row r="576">
          <cell r="A576">
            <v>2311</v>
          </cell>
          <cell r="B576" t="str">
            <v>SERVICIO DE CUENCAS (SEARPI)</v>
          </cell>
          <cell r="C576" t="e">
            <v>#N/A</v>
          </cell>
          <cell r="D576"/>
        </row>
        <row r="577">
          <cell r="A577">
            <v>2312</v>
          </cell>
          <cell r="B577" t="str">
            <v>EMPRESA MUNICIPAL DE AGUA POTABLE Y ALCANTARILLADO VIACHA</v>
          </cell>
          <cell r="C577" t="e">
            <v>#N/A</v>
          </cell>
          <cell r="D577"/>
        </row>
        <row r="578">
          <cell r="A578">
            <v>2313</v>
          </cell>
          <cell r="B578" t="str">
            <v>ENTIDAD MUNICIPAL DE ASEO URBANO SUCRE</v>
          </cell>
          <cell r="C578" t="e">
            <v>#N/A</v>
          </cell>
          <cell r="D578"/>
        </row>
        <row r="579">
          <cell r="A579">
            <v>2314</v>
          </cell>
          <cell r="B579" t="str">
            <v>EMPRESA MUNICIPAL DE AREAS VERDES SUCRE</v>
          </cell>
          <cell r="C579" t="e">
            <v>#N/A</v>
          </cell>
          <cell r="D579"/>
        </row>
        <row r="580">
          <cell r="A580">
            <v>2315</v>
          </cell>
          <cell r="B580" t="str">
            <v xml:space="preserve">Empresa Municipal de Servicio de Aseo </v>
          </cell>
          <cell r="C580" t="e">
            <v>#N/A</v>
          </cell>
          <cell r="D580"/>
        </row>
        <row r="581">
          <cell r="A581">
            <v>2316</v>
          </cell>
          <cell r="B581" t="str">
            <v>Empresa Municipal de Áreas Verdes, Parques y Forestación</v>
          </cell>
          <cell r="C581" t="e">
            <v>#N/A</v>
          </cell>
          <cell r="D581"/>
        </row>
        <row r="582">
          <cell r="A582">
            <v>2317</v>
          </cell>
          <cell r="B582" t="str">
            <v>Empresa Municipal de Asfaltos y Vías</v>
          </cell>
          <cell r="C582" t="e">
            <v>#N/A</v>
          </cell>
          <cell r="D582"/>
        </row>
        <row r="583">
          <cell r="A583">
            <v>2318</v>
          </cell>
          <cell r="B583" t="str">
            <v>Entidad Descentralizada UMMIPRE PROMAN</v>
          </cell>
          <cell r="C583" t="e">
            <v>#N/A</v>
          </cell>
          <cell r="D583"/>
        </row>
        <row r="584">
          <cell r="A584">
            <v>2319</v>
          </cell>
          <cell r="B584" t="str">
            <v>EMPRESA PÚBLICA DEPARTAMENTAL ESTRATÉGICA DE AGUAS - LA PAZ</v>
          </cell>
          <cell r="C584" t="e">
            <v>#N/A</v>
          </cell>
          <cell r="D584"/>
        </row>
        <row r="585">
          <cell r="A585">
            <v>2320</v>
          </cell>
          <cell r="B585" t="str">
            <v>EMPRESA PUBLICA MUNICIPAL DE SERVICIOS DE AGUA Y ALCANTARRILLADO SANITARIO DE COBIJA</v>
          </cell>
          <cell r="C585" t="e">
            <v>#N/A</v>
          </cell>
          <cell r="D585"/>
        </row>
        <row r="586">
          <cell r="A586">
            <v>2321</v>
          </cell>
          <cell r="B586" t="str">
            <v>EMPRESA MUNICIPAL DE ASEO DE EL ALTO</v>
          </cell>
          <cell r="C586" t="e">
            <v>#N/A</v>
          </cell>
          <cell r="D586"/>
        </row>
        <row r="587">
          <cell r="A587">
            <v>2322</v>
          </cell>
          <cell r="B587" t="str">
            <v>ENTIDAD MATADERO FRIGORIFICO MUNICIPAL DE TARIJA</v>
          </cell>
          <cell r="C587" t="e">
            <v>#N/A</v>
          </cell>
          <cell r="D587"/>
        </row>
        <row r="588">
          <cell r="A588">
            <v>2323</v>
          </cell>
          <cell r="B588" t="str">
            <v>ENTIDAD ASEO MUNICIPAL DE TARIJA</v>
          </cell>
          <cell r="C588" t="e">
            <v>#N/A</v>
          </cell>
          <cell r="D588"/>
        </row>
        <row r="589">
          <cell r="A589">
            <v>2324</v>
          </cell>
          <cell r="B589" t="str">
            <v>ENTIDAD OBRAS PUBLICAS MUNICIPALES DE TARIJA</v>
          </cell>
          <cell r="C589" t="e">
            <v>#N/A</v>
          </cell>
          <cell r="D589"/>
        </row>
        <row r="590">
          <cell r="A590">
            <v>2325</v>
          </cell>
          <cell r="B590" t="str">
            <v>ENTIDAD ORDENAMIENTO TERRITORIAL DE TARIJA</v>
          </cell>
          <cell r="C590" t="e">
            <v>#N/A</v>
          </cell>
          <cell r="D590"/>
        </row>
        <row r="591">
          <cell r="A591">
            <v>2326</v>
          </cell>
          <cell r="B591" t="str">
            <v>ENTIDAD ORDEN Y SEGURIDAD CIUDADANA MUNICIPAL DE TARIJA</v>
          </cell>
          <cell r="C591" t="e">
            <v>#N/A</v>
          </cell>
          <cell r="D591"/>
        </row>
        <row r="592">
          <cell r="A592">
            <v>2327</v>
          </cell>
          <cell r="B592" t="str">
            <v>EMPRESA MUNICIPAL AUTONOMA DE AGUA POTABLE Y ALCANTARILLADO  DE YACUIBA</v>
          </cell>
          <cell r="C592" t="e">
            <v>#N/A</v>
          </cell>
          <cell r="D592"/>
        </row>
        <row r="593">
          <cell r="A593">
            <v>9001</v>
          </cell>
          <cell r="B593" t="str">
            <v>Federación de Asociaciones Municipales de Bolivia</v>
          </cell>
          <cell r="C593" t="e">
            <v>#N/A</v>
          </cell>
          <cell r="D593"/>
        </row>
        <row r="594">
          <cell r="A594" t="str">
            <v>99 - 01</v>
          </cell>
          <cell r="B594" t="str">
            <v>DIRECCIÓN GENERAL DE PROGRAMACIÓN Y OPERACIONES DEL TESORO</v>
          </cell>
          <cell r="C594" t="str">
            <v>MPG</v>
          </cell>
          <cell r="D594" t="str">
            <v>Marcos</v>
          </cell>
        </row>
        <row r="595">
          <cell r="A595" t="str">
            <v>99 - 02</v>
          </cell>
          <cell r="B595" t="str">
            <v>DIRECCIÓN GENERAL DE PROGRAMACIÓN Y OPERACIONES DEL TESORO</v>
          </cell>
          <cell r="C595" t="str">
            <v>MPG</v>
          </cell>
          <cell r="D595" t="str">
            <v>Marcos</v>
          </cell>
        </row>
        <row r="596">
          <cell r="A596" t="str">
            <v>99 - 03</v>
          </cell>
          <cell r="B596" t="str">
            <v>DIRECCIÓN GENERAL DE CRÉDITO PÚBLICO</v>
          </cell>
          <cell r="C596" t="str">
            <v>SGP</v>
          </cell>
          <cell r="D596" t="str">
            <v>Sonia</v>
          </cell>
        </row>
        <row r="597">
          <cell r="A597" t="str">
            <v>99 - 04</v>
          </cell>
          <cell r="B597" t="str">
            <v>DIRECCIÓN GENERAL DE ADMINISTRACIÓN Y FINANZAS TERRITORIALES</v>
          </cell>
          <cell r="C597" t="str">
            <v>JYA</v>
          </cell>
          <cell r="D597" t="str">
            <v>Javier</v>
          </cell>
        </row>
        <row r="598">
          <cell r="A598" t="str">
            <v>99 - 07</v>
          </cell>
          <cell r="B598" t="str">
            <v>DIRECCIÓN GENERAL DE PENSIONES Y JUBILACIONES</v>
          </cell>
          <cell r="C598" t="str">
            <v>JYA</v>
          </cell>
          <cell r="D598" t="str">
            <v>Javier</v>
          </cell>
        </row>
        <row r="599">
          <cell r="A599" t="str">
            <v>AFP</v>
          </cell>
          <cell r="B599" t="str">
            <v>ACREEDORES</v>
          </cell>
          <cell r="C599" t="str">
            <v>MZCh</v>
          </cell>
          <cell r="D599" t="str">
            <v>Malcom</v>
          </cell>
        </row>
        <row r="600">
          <cell r="A600" t="str">
            <v>CONTA</v>
          </cell>
          <cell r="B600" t="str">
            <v>AREA DE CONTABILIDAD</v>
          </cell>
          <cell r="C600" t="e">
            <v>#N/A</v>
          </cell>
          <cell r="D600"/>
        </row>
        <row r="601">
          <cell r="A601" t="str">
            <v>IDH</v>
          </cell>
          <cell r="B601" t="str">
            <v>IDH</v>
          </cell>
          <cell r="C601"/>
          <cell r="D601"/>
        </row>
        <row r="602">
          <cell r="A602" t="str">
            <v>N/I</v>
          </cell>
          <cell r="B602" t="str">
            <v>NO IDENTIFICADO</v>
          </cell>
          <cell r="C602" t="e">
            <v>#N/A</v>
          </cell>
          <cell r="D602"/>
        </row>
      </sheetData>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view="pageBreakPreview" zoomScale="115" zoomScaleNormal="115" zoomScaleSheetLayoutView="115" workbookViewId="0">
      <selection activeCell="I27" sqref="I27:L27"/>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5"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271" t="s">
        <v>35</v>
      </c>
      <c r="Y2" s="272"/>
      <c r="Z2" s="272"/>
      <c r="AA2" s="272"/>
      <c r="AB2" s="272"/>
      <c r="AC2" s="272"/>
      <c r="AD2" s="272"/>
      <c r="AE2" s="273"/>
      <c r="AF2" s="32"/>
    </row>
    <row r="3" spans="1:34" ht="15.75">
      <c r="A3" s="32"/>
      <c r="B3" s="32"/>
      <c r="C3" s="33"/>
      <c r="D3" s="33"/>
      <c r="E3" s="33"/>
      <c r="F3" s="32"/>
      <c r="G3" s="32"/>
      <c r="H3" s="32"/>
      <c r="I3" s="32"/>
      <c r="J3" s="32"/>
      <c r="K3" s="32"/>
      <c r="L3" s="32"/>
      <c r="M3" s="32"/>
      <c r="N3" s="32"/>
      <c r="O3" s="32"/>
      <c r="P3" s="32"/>
      <c r="Q3" s="32"/>
      <c r="R3" s="32"/>
      <c r="S3" s="32"/>
      <c r="T3" s="32"/>
      <c r="U3" s="32"/>
      <c r="V3" s="32"/>
      <c r="W3" s="32"/>
      <c r="X3" s="274" t="s">
        <v>12364</v>
      </c>
      <c r="Y3" s="275"/>
      <c r="Z3" s="275"/>
      <c r="AA3" s="275"/>
      <c r="AB3" s="275"/>
      <c r="AC3" s="275"/>
      <c r="AD3" s="275"/>
      <c r="AE3" s="276"/>
      <c r="AF3" s="32"/>
    </row>
    <row r="4" spans="1:34" ht="15.75">
      <c r="A4" s="32"/>
      <c r="B4" s="32"/>
      <c r="C4" s="33"/>
      <c r="D4" s="33"/>
      <c r="E4" s="33"/>
      <c r="F4" s="32"/>
      <c r="G4" s="32"/>
      <c r="H4" s="32"/>
      <c r="I4" s="32"/>
      <c r="J4" s="32"/>
      <c r="K4" s="32"/>
      <c r="L4" s="32"/>
      <c r="M4" s="32"/>
      <c r="N4" s="32"/>
      <c r="O4" s="32"/>
      <c r="P4" s="32"/>
      <c r="Q4" s="32"/>
      <c r="R4" s="32"/>
      <c r="S4" s="32"/>
      <c r="T4" s="32"/>
      <c r="U4" s="32"/>
      <c r="V4" s="32"/>
      <c r="W4" s="32"/>
      <c r="X4" s="274" t="s">
        <v>12365</v>
      </c>
      <c r="Y4" s="275"/>
      <c r="Z4" s="275"/>
      <c r="AA4" s="275"/>
      <c r="AB4" s="275"/>
      <c r="AC4" s="275"/>
      <c r="AD4" s="275"/>
      <c r="AE4" s="276"/>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277" t="s">
        <v>34</v>
      </c>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row>
    <row r="7" spans="1:34" ht="16.5">
      <c r="A7" s="278" t="s">
        <v>1244</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287">
        <v>42736</v>
      </c>
      <c r="Q9" s="288"/>
      <c r="R9" s="288"/>
      <c r="S9" s="289"/>
      <c r="T9" s="38"/>
      <c r="U9" s="38" t="s">
        <v>0</v>
      </c>
      <c r="V9" s="287">
        <v>43069</v>
      </c>
      <c r="W9" s="288"/>
      <c r="X9" s="288"/>
      <c r="Y9" s="289"/>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 r="A12" s="37"/>
      <c r="B12" s="38"/>
      <c r="C12" s="31"/>
      <c r="D12" s="31"/>
      <c r="E12" s="84"/>
      <c r="F12" s="303" t="e">
        <f>VLOOKUP(H14,bd_lista!A3:B607,2,FALSE)</f>
        <v>#N/A</v>
      </c>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79"/>
      <c r="AF12" s="79"/>
    </row>
    <row r="13" spans="1:34" ht="12.75" customHeight="1">
      <c r="A13" s="37"/>
      <c r="B13" s="37"/>
      <c r="C13" s="31"/>
      <c r="D13" s="31"/>
      <c r="E13" s="31"/>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7"/>
      <c r="AF13" s="37"/>
    </row>
    <row r="14" spans="1:34" ht="15.75" customHeight="1">
      <c r="A14" s="37"/>
      <c r="B14" s="42" t="s">
        <v>1243</v>
      </c>
      <c r="C14" s="37"/>
      <c r="D14" s="37"/>
      <c r="E14" s="37"/>
      <c r="F14" s="37"/>
      <c r="G14" s="37"/>
      <c r="H14" s="292" t="s">
        <v>1304</v>
      </c>
      <c r="I14" s="292"/>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293"/>
      <c r="I15" s="293"/>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279" t="s">
        <v>33</v>
      </c>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37"/>
    </row>
    <row r="17" spans="1:32" ht="15.75">
      <c r="A17" s="37"/>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290" t="s">
        <v>1245</v>
      </c>
      <c r="D19" s="290"/>
      <c r="E19" s="290"/>
      <c r="F19" s="290"/>
      <c r="G19" s="290"/>
      <c r="H19" s="290"/>
      <c r="I19" s="280" t="s">
        <v>32</v>
      </c>
      <c r="J19" s="280"/>
      <c r="K19" s="280"/>
      <c r="L19" s="280"/>
      <c r="M19" s="281" t="s">
        <v>2</v>
      </c>
      <c r="N19" s="282"/>
      <c r="O19" s="282"/>
      <c r="P19" s="282"/>
      <c r="Q19" s="282"/>
      <c r="R19" s="282"/>
      <c r="S19" s="282"/>
      <c r="T19" s="282"/>
      <c r="U19" s="282"/>
      <c r="V19" s="282"/>
      <c r="W19" s="282"/>
      <c r="X19" s="282"/>
      <c r="Y19" s="283"/>
      <c r="Z19" s="280" t="s">
        <v>1303</v>
      </c>
      <c r="AA19" s="280"/>
      <c r="AB19" s="280"/>
      <c r="AC19" s="280"/>
      <c r="AD19" s="280"/>
      <c r="AE19" s="43"/>
      <c r="AF19" s="37"/>
    </row>
    <row r="20" spans="1:32" ht="24" customHeight="1">
      <c r="A20" s="37"/>
      <c r="B20" s="43"/>
      <c r="C20" s="291" t="s">
        <v>31</v>
      </c>
      <c r="D20" s="291"/>
      <c r="E20" s="291"/>
      <c r="F20" s="291" t="s">
        <v>1246</v>
      </c>
      <c r="G20" s="291"/>
      <c r="H20" s="291"/>
      <c r="I20" s="280"/>
      <c r="J20" s="280"/>
      <c r="K20" s="280"/>
      <c r="L20" s="280"/>
      <c r="M20" s="284"/>
      <c r="N20" s="285"/>
      <c r="O20" s="285"/>
      <c r="P20" s="285"/>
      <c r="Q20" s="285"/>
      <c r="R20" s="285"/>
      <c r="S20" s="285"/>
      <c r="T20" s="285"/>
      <c r="U20" s="285"/>
      <c r="V20" s="285"/>
      <c r="W20" s="285"/>
      <c r="X20" s="285"/>
      <c r="Y20" s="286"/>
      <c r="Z20" s="280"/>
      <c r="AA20" s="280"/>
      <c r="AB20" s="280"/>
      <c r="AC20" s="280"/>
      <c r="AD20" s="280"/>
      <c r="AE20" s="43"/>
      <c r="AF20" s="37"/>
    </row>
    <row r="21" spans="1:32" ht="17.100000000000001" customHeight="1">
      <c r="A21" s="37"/>
      <c r="B21" s="43"/>
      <c r="C21" s="268" t="e">
        <f>VLOOKUP(H14,RESUMEN!$A$11:$AK$614,7,FALSE)</f>
        <v>#N/A</v>
      </c>
      <c r="D21" s="269"/>
      <c r="E21" s="270"/>
      <c r="F21" s="268" t="e">
        <f>VLOOKUP(H14,RESUMEN!$A$11:$AK$614,25,FALSE)</f>
        <v>#N/A</v>
      </c>
      <c r="G21" s="269"/>
      <c r="H21" s="270"/>
      <c r="I21" s="300" t="s">
        <v>3</v>
      </c>
      <c r="J21" s="301"/>
      <c r="K21" s="301"/>
      <c r="L21" s="302"/>
      <c r="M21" s="297" t="s">
        <v>4</v>
      </c>
      <c r="N21" s="298"/>
      <c r="O21" s="298"/>
      <c r="P21" s="298"/>
      <c r="Q21" s="298"/>
      <c r="R21" s="298"/>
      <c r="S21" s="298"/>
      <c r="T21" s="298"/>
      <c r="U21" s="298"/>
      <c r="V21" s="298"/>
      <c r="W21" s="298"/>
      <c r="X21" s="298"/>
      <c r="Y21" s="299"/>
      <c r="Z21" s="294" t="s">
        <v>5</v>
      </c>
      <c r="AA21" s="295"/>
      <c r="AB21" s="295"/>
      <c r="AC21" s="295"/>
      <c r="AD21" s="296"/>
      <c r="AE21" s="43"/>
      <c r="AF21" s="37"/>
    </row>
    <row r="22" spans="1:32" ht="17.100000000000001" customHeight="1">
      <c r="A22" s="37"/>
      <c r="B22" s="43"/>
      <c r="C22" s="268" t="e">
        <f>VLOOKUP(H14,RESUMEN!$A$11:$AK$614,8,FALSE)</f>
        <v>#N/A</v>
      </c>
      <c r="D22" s="269"/>
      <c r="E22" s="270"/>
      <c r="F22" s="268">
        <v>0</v>
      </c>
      <c r="G22" s="269"/>
      <c r="H22" s="270"/>
      <c r="I22" s="300" t="s">
        <v>1259</v>
      </c>
      <c r="J22" s="301"/>
      <c r="K22" s="301"/>
      <c r="L22" s="302"/>
      <c r="M22" s="297" t="s">
        <v>1267</v>
      </c>
      <c r="N22" s="298"/>
      <c r="O22" s="298"/>
      <c r="P22" s="298"/>
      <c r="Q22" s="298"/>
      <c r="R22" s="298"/>
      <c r="S22" s="298"/>
      <c r="T22" s="298"/>
      <c r="U22" s="298"/>
      <c r="V22" s="298"/>
      <c r="W22" s="298"/>
      <c r="X22" s="298"/>
      <c r="Y22" s="299"/>
      <c r="Z22" s="294" t="s">
        <v>10</v>
      </c>
      <c r="AA22" s="295"/>
      <c r="AB22" s="295"/>
      <c r="AC22" s="295"/>
      <c r="AD22" s="296"/>
      <c r="AE22" s="43"/>
      <c r="AF22" s="37"/>
    </row>
    <row r="23" spans="1:32" ht="17.100000000000001" customHeight="1">
      <c r="A23" s="37"/>
      <c r="B23" s="43"/>
      <c r="C23" s="268">
        <v>0</v>
      </c>
      <c r="D23" s="269"/>
      <c r="E23" s="270"/>
      <c r="F23" s="268" t="e">
        <f>VLOOKUP(H14,RESUMEN!$A$11:$AK$614,26,FALSE)</f>
        <v>#N/A</v>
      </c>
      <c r="G23" s="269"/>
      <c r="H23" s="270"/>
      <c r="I23" s="300" t="s">
        <v>632</v>
      </c>
      <c r="J23" s="301"/>
      <c r="K23" s="301"/>
      <c r="L23" s="302"/>
      <c r="M23" s="297" t="s">
        <v>1309</v>
      </c>
      <c r="N23" s="298"/>
      <c r="O23" s="298"/>
      <c r="P23" s="298"/>
      <c r="Q23" s="298"/>
      <c r="R23" s="298"/>
      <c r="S23" s="298"/>
      <c r="T23" s="298"/>
      <c r="U23" s="298"/>
      <c r="V23" s="298"/>
      <c r="W23" s="298"/>
      <c r="X23" s="298"/>
      <c r="Y23" s="299"/>
      <c r="Z23" s="294" t="s">
        <v>10</v>
      </c>
      <c r="AA23" s="295"/>
      <c r="AB23" s="295"/>
      <c r="AC23" s="295"/>
      <c r="AD23" s="296"/>
      <c r="AE23" s="43"/>
      <c r="AF23" s="37"/>
    </row>
    <row r="24" spans="1:32" ht="17.100000000000001" customHeight="1">
      <c r="A24" s="37"/>
      <c r="B24" s="43"/>
      <c r="C24" s="268" t="e">
        <f>VLOOKUP(H14,RESUMEN!$A$11:$AK$614,9,FALSE)</f>
        <v>#N/A</v>
      </c>
      <c r="D24" s="269"/>
      <c r="E24" s="270"/>
      <c r="F24" s="268" t="e">
        <f>VLOOKUP(H14,RESUMEN!$A$11:$AK$614,27,FALSE)</f>
        <v>#N/A</v>
      </c>
      <c r="G24" s="269"/>
      <c r="H24" s="270"/>
      <c r="I24" s="300" t="s">
        <v>11</v>
      </c>
      <c r="J24" s="301"/>
      <c r="K24" s="301"/>
      <c r="L24" s="302"/>
      <c r="M24" s="297" t="s">
        <v>1265</v>
      </c>
      <c r="N24" s="298"/>
      <c r="O24" s="298"/>
      <c r="P24" s="298"/>
      <c r="Q24" s="298"/>
      <c r="R24" s="298"/>
      <c r="S24" s="298"/>
      <c r="T24" s="298"/>
      <c r="U24" s="298"/>
      <c r="V24" s="298"/>
      <c r="W24" s="298"/>
      <c r="X24" s="298"/>
      <c r="Y24" s="299"/>
      <c r="Z24" s="294" t="s">
        <v>12</v>
      </c>
      <c r="AA24" s="295"/>
      <c r="AB24" s="295"/>
      <c r="AC24" s="295"/>
      <c r="AD24" s="296"/>
      <c r="AE24" s="43"/>
      <c r="AF24" s="37"/>
    </row>
    <row r="25" spans="1:32" ht="17.100000000000001" customHeight="1">
      <c r="A25" s="37"/>
      <c r="B25" s="43"/>
      <c r="C25" s="268" t="e">
        <f>VLOOKUP(H14,RESUMEN!$A$11:$AK$614,10,FALSE)</f>
        <v>#N/A</v>
      </c>
      <c r="D25" s="269"/>
      <c r="E25" s="270"/>
      <c r="F25" s="268" t="e">
        <f>VLOOKUP(H14,RESUMEN!$A$11:$AK$614,28,FALSE)</f>
        <v>#N/A</v>
      </c>
      <c r="G25" s="269"/>
      <c r="H25" s="270"/>
      <c r="I25" s="300" t="s">
        <v>6</v>
      </c>
      <c r="J25" s="301"/>
      <c r="K25" s="301"/>
      <c r="L25" s="302"/>
      <c r="M25" s="297" t="s">
        <v>7</v>
      </c>
      <c r="N25" s="298"/>
      <c r="O25" s="298"/>
      <c r="P25" s="298"/>
      <c r="Q25" s="298"/>
      <c r="R25" s="298"/>
      <c r="S25" s="298"/>
      <c r="T25" s="298"/>
      <c r="U25" s="298"/>
      <c r="V25" s="298"/>
      <c r="W25" s="298"/>
      <c r="X25" s="298"/>
      <c r="Y25" s="299"/>
      <c r="Z25" s="294" t="s">
        <v>5</v>
      </c>
      <c r="AA25" s="295"/>
      <c r="AB25" s="295"/>
      <c r="AC25" s="295"/>
      <c r="AD25" s="296"/>
      <c r="AE25" s="43"/>
      <c r="AF25" s="37"/>
    </row>
    <row r="26" spans="1:32" ht="17.100000000000001" customHeight="1">
      <c r="A26" s="37"/>
      <c r="B26" s="43"/>
      <c r="C26" s="268" t="e">
        <f>VLOOKUP(H14,RESUMEN!$A$11:$AK$614,12,FALSE)</f>
        <v>#N/A</v>
      </c>
      <c r="D26" s="269"/>
      <c r="E26" s="270"/>
      <c r="F26" s="268">
        <v>0</v>
      </c>
      <c r="G26" s="269"/>
      <c r="H26" s="270"/>
      <c r="I26" s="300" t="s">
        <v>15</v>
      </c>
      <c r="J26" s="301"/>
      <c r="K26" s="301"/>
      <c r="L26" s="302"/>
      <c r="M26" s="297" t="s">
        <v>16</v>
      </c>
      <c r="N26" s="298"/>
      <c r="O26" s="298"/>
      <c r="P26" s="298"/>
      <c r="Q26" s="298"/>
      <c r="R26" s="298"/>
      <c r="S26" s="298"/>
      <c r="T26" s="298"/>
      <c r="U26" s="298"/>
      <c r="V26" s="298"/>
      <c r="W26" s="298"/>
      <c r="X26" s="298"/>
      <c r="Y26" s="299"/>
      <c r="Z26" s="294" t="s">
        <v>12</v>
      </c>
      <c r="AA26" s="295"/>
      <c r="AB26" s="295"/>
      <c r="AC26" s="295"/>
      <c r="AD26" s="296"/>
      <c r="AE26" s="43"/>
      <c r="AF26" s="37"/>
    </row>
    <row r="27" spans="1:32" ht="17.100000000000001" customHeight="1">
      <c r="A27" s="37"/>
      <c r="B27" s="43"/>
      <c r="C27" s="268" t="e">
        <f>VLOOKUP(H14,RESUMEN!$A$11:$AK$614,13,FALSE)</f>
        <v>#N/A</v>
      </c>
      <c r="D27" s="269"/>
      <c r="E27" s="270"/>
      <c r="F27" s="268">
        <v>0</v>
      </c>
      <c r="G27" s="269"/>
      <c r="H27" s="270"/>
      <c r="I27" s="300" t="s">
        <v>1260</v>
      </c>
      <c r="J27" s="301"/>
      <c r="K27" s="301"/>
      <c r="L27" s="302"/>
      <c r="M27" s="297" t="s">
        <v>1268</v>
      </c>
      <c r="N27" s="298"/>
      <c r="O27" s="298"/>
      <c r="P27" s="298"/>
      <c r="Q27" s="298"/>
      <c r="R27" s="298"/>
      <c r="S27" s="298"/>
      <c r="T27" s="298"/>
      <c r="U27" s="298"/>
      <c r="V27" s="298"/>
      <c r="W27" s="298"/>
      <c r="X27" s="298"/>
      <c r="Y27" s="299"/>
      <c r="Z27" s="294" t="s">
        <v>19</v>
      </c>
      <c r="AA27" s="295"/>
      <c r="AB27" s="295"/>
      <c r="AC27" s="295"/>
      <c r="AD27" s="296"/>
      <c r="AE27" s="43"/>
      <c r="AF27" s="37"/>
    </row>
    <row r="28" spans="1:32" ht="17.100000000000001" customHeight="1">
      <c r="A28" s="37"/>
      <c r="B28" s="43"/>
      <c r="C28" s="268" t="e">
        <f>VLOOKUP(H14,RESUMEN!$A$11:$AK$614,14,FALSE)</f>
        <v>#N/A</v>
      </c>
      <c r="D28" s="269"/>
      <c r="E28" s="270"/>
      <c r="F28" s="268" t="e">
        <f>VLOOKUP(H14,RESUMEN!$A$11:$AK$614,29,FALSE)</f>
        <v>#N/A</v>
      </c>
      <c r="G28" s="269"/>
      <c r="H28" s="270"/>
      <c r="I28" s="300" t="s">
        <v>17</v>
      </c>
      <c r="J28" s="301"/>
      <c r="K28" s="301"/>
      <c r="L28" s="302"/>
      <c r="M28" s="297" t="s">
        <v>18</v>
      </c>
      <c r="N28" s="298"/>
      <c r="O28" s="298"/>
      <c r="P28" s="298"/>
      <c r="Q28" s="298"/>
      <c r="R28" s="298"/>
      <c r="S28" s="298"/>
      <c r="T28" s="298"/>
      <c r="U28" s="298"/>
      <c r="V28" s="298"/>
      <c r="W28" s="298"/>
      <c r="X28" s="298"/>
      <c r="Y28" s="299"/>
      <c r="Z28" s="294" t="s">
        <v>19</v>
      </c>
      <c r="AA28" s="295"/>
      <c r="AB28" s="295"/>
      <c r="AC28" s="295"/>
      <c r="AD28" s="296"/>
      <c r="AE28" s="43"/>
      <c r="AF28" s="37"/>
    </row>
    <row r="29" spans="1:32" ht="17.100000000000001" customHeight="1">
      <c r="A29" s="37"/>
      <c r="B29" s="43"/>
      <c r="C29" s="268" t="e">
        <f>VLOOKUP(H14,RESUMEN!$A$11:$AK$614,15,FALSE)</f>
        <v>#N/A</v>
      </c>
      <c r="D29" s="269"/>
      <c r="E29" s="270"/>
      <c r="F29" s="268" t="e">
        <f>VLOOKUP(H14,RESUMEN!$A$11:$AK$614,30,FALSE)</f>
        <v>#N/A</v>
      </c>
      <c r="G29" s="269"/>
      <c r="H29" s="270"/>
      <c r="I29" s="300" t="s">
        <v>13</v>
      </c>
      <c r="J29" s="301"/>
      <c r="K29" s="301"/>
      <c r="L29" s="302"/>
      <c r="M29" s="297" t="s">
        <v>14</v>
      </c>
      <c r="N29" s="298"/>
      <c r="O29" s="298"/>
      <c r="P29" s="298"/>
      <c r="Q29" s="298"/>
      <c r="R29" s="298"/>
      <c r="S29" s="298"/>
      <c r="T29" s="298"/>
      <c r="U29" s="298"/>
      <c r="V29" s="298"/>
      <c r="W29" s="298"/>
      <c r="X29" s="298"/>
      <c r="Y29" s="299"/>
      <c r="Z29" s="294" t="s">
        <v>12</v>
      </c>
      <c r="AA29" s="295"/>
      <c r="AB29" s="295"/>
      <c r="AC29" s="295"/>
      <c r="AD29" s="296"/>
      <c r="AE29" s="43"/>
      <c r="AF29" s="37"/>
    </row>
    <row r="30" spans="1:32" ht="17.100000000000001" customHeight="1">
      <c r="A30" s="37"/>
      <c r="B30" s="43"/>
      <c r="C30" s="268" t="e">
        <f>VLOOKUP(H14,RESUMEN!$A$11:$AK$614,16,FALSE)</f>
        <v>#N/A</v>
      </c>
      <c r="D30" s="269"/>
      <c r="E30" s="270"/>
      <c r="F30" s="268" t="e">
        <f>VLOOKUP(H14,RESUMEN!$A$11:$AK$614,31,FALSE)</f>
        <v>#N/A</v>
      </c>
      <c r="G30" s="269"/>
      <c r="H30" s="270"/>
      <c r="I30" s="300" t="s">
        <v>1261</v>
      </c>
      <c r="J30" s="301"/>
      <c r="K30" s="301"/>
      <c r="L30" s="302"/>
      <c r="M30" s="297" t="s">
        <v>1264</v>
      </c>
      <c r="N30" s="298"/>
      <c r="O30" s="298"/>
      <c r="P30" s="298"/>
      <c r="Q30" s="298"/>
      <c r="R30" s="298"/>
      <c r="S30" s="298"/>
      <c r="T30" s="298"/>
      <c r="U30" s="298"/>
      <c r="V30" s="298"/>
      <c r="W30" s="298"/>
      <c r="X30" s="298"/>
      <c r="Y30" s="299"/>
      <c r="Z30" s="294" t="s">
        <v>19</v>
      </c>
      <c r="AA30" s="295"/>
      <c r="AB30" s="295"/>
      <c r="AC30" s="295"/>
      <c r="AD30" s="296"/>
      <c r="AE30" s="43"/>
      <c r="AF30" s="37"/>
    </row>
    <row r="31" spans="1:32" ht="17.100000000000001" customHeight="1">
      <c r="A31" s="37"/>
      <c r="B31" s="43"/>
      <c r="C31" s="268" t="e">
        <f>VLOOKUP(H14,RESUMEN!$A$11:$AK$614,17,FALSE)</f>
        <v>#N/A</v>
      </c>
      <c r="D31" s="269"/>
      <c r="E31" s="270"/>
      <c r="F31" s="268" t="e">
        <f>VLOOKUP(H14,RESUMEN!$A$11:$AK$614,32,FALSE)</f>
        <v>#N/A</v>
      </c>
      <c r="G31" s="269"/>
      <c r="H31" s="270"/>
      <c r="I31" s="300" t="s">
        <v>1375</v>
      </c>
      <c r="J31" s="301"/>
      <c r="K31" s="301"/>
      <c r="L31" s="302"/>
      <c r="M31" s="297" t="s">
        <v>1401</v>
      </c>
      <c r="N31" s="298"/>
      <c r="O31" s="298"/>
      <c r="P31" s="298"/>
      <c r="Q31" s="298"/>
      <c r="R31" s="298"/>
      <c r="S31" s="298"/>
      <c r="T31" s="298"/>
      <c r="U31" s="298"/>
      <c r="V31" s="298"/>
      <c r="W31" s="298"/>
      <c r="X31" s="298"/>
      <c r="Y31" s="299"/>
      <c r="Z31" s="294" t="s">
        <v>19</v>
      </c>
      <c r="AA31" s="295"/>
      <c r="AB31" s="295"/>
      <c r="AC31" s="295"/>
      <c r="AD31" s="296"/>
      <c r="AE31" s="43"/>
      <c r="AF31" s="37"/>
    </row>
    <row r="32" spans="1:32" ht="17.100000000000001" customHeight="1">
      <c r="A32" s="37"/>
      <c r="B32" s="43"/>
      <c r="C32" s="268" t="e">
        <f>VLOOKUP(H14,RESUMEN!$A$11:$AK$614,18,FALSE)</f>
        <v>#N/A</v>
      </c>
      <c r="D32" s="269"/>
      <c r="E32" s="270"/>
      <c r="F32" s="268" t="e">
        <f>VLOOKUP(H14,RESUMEN!$A$11:$AK$614,33,FALSE)</f>
        <v>#N/A</v>
      </c>
      <c r="G32" s="269"/>
      <c r="H32" s="270"/>
      <c r="I32" s="300" t="s">
        <v>20</v>
      </c>
      <c r="J32" s="301"/>
      <c r="K32" s="301"/>
      <c r="L32" s="302"/>
      <c r="M32" s="297" t="s">
        <v>1266</v>
      </c>
      <c r="N32" s="298"/>
      <c r="O32" s="298"/>
      <c r="P32" s="298"/>
      <c r="Q32" s="298"/>
      <c r="R32" s="298"/>
      <c r="S32" s="298"/>
      <c r="T32" s="298"/>
      <c r="U32" s="298"/>
      <c r="V32" s="298"/>
      <c r="W32" s="298"/>
      <c r="X32" s="298"/>
      <c r="Y32" s="299"/>
      <c r="Z32" s="294" t="s">
        <v>12</v>
      </c>
      <c r="AA32" s="295"/>
      <c r="AB32" s="295"/>
      <c r="AC32" s="295"/>
      <c r="AD32" s="296"/>
      <c r="AE32" s="43"/>
      <c r="AF32" s="37"/>
    </row>
    <row r="33" spans="1:32" ht="17.100000000000001" customHeight="1">
      <c r="A33" s="37"/>
      <c r="B33" s="43"/>
      <c r="C33" s="268" t="e">
        <f>VLOOKUP(H14,RESUMEN!$A$11:$AK$614,19,FALSE)</f>
        <v>#N/A</v>
      </c>
      <c r="D33" s="269"/>
      <c r="E33" s="270"/>
      <c r="F33" s="268" t="e">
        <f>VLOOKUP(H14,RESUMEN!$A$11:$AK$614,34,FALSE)</f>
        <v>#N/A</v>
      </c>
      <c r="G33" s="269"/>
      <c r="H33" s="270"/>
      <c r="I33" s="300" t="s">
        <v>21</v>
      </c>
      <c r="J33" s="301"/>
      <c r="K33" s="301"/>
      <c r="L33" s="302"/>
      <c r="M33" s="297" t="s">
        <v>22</v>
      </c>
      <c r="N33" s="298"/>
      <c r="O33" s="298"/>
      <c r="P33" s="298"/>
      <c r="Q33" s="298"/>
      <c r="R33" s="298"/>
      <c r="S33" s="298"/>
      <c r="T33" s="298"/>
      <c r="U33" s="298"/>
      <c r="V33" s="298"/>
      <c r="W33" s="298"/>
      <c r="X33" s="298"/>
      <c r="Y33" s="299"/>
      <c r="Z33" s="294" t="s">
        <v>12</v>
      </c>
      <c r="AA33" s="295"/>
      <c r="AB33" s="295"/>
      <c r="AC33" s="295"/>
      <c r="AD33" s="296"/>
      <c r="AE33" s="43"/>
      <c r="AF33" s="37"/>
    </row>
    <row r="34" spans="1:32" ht="17.100000000000001" customHeight="1">
      <c r="A34" s="37"/>
      <c r="B34" s="43"/>
      <c r="C34" s="268">
        <v>0</v>
      </c>
      <c r="D34" s="269"/>
      <c r="E34" s="270"/>
      <c r="F34" s="268" t="e">
        <f>VLOOKUP(H14,RESUMEN!$A$11:$AK$614,35,FALSE)</f>
        <v>#N/A</v>
      </c>
      <c r="G34" s="269"/>
      <c r="H34" s="270"/>
      <c r="I34" s="300" t="s">
        <v>23</v>
      </c>
      <c r="J34" s="301"/>
      <c r="K34" s="301"/>
      <c r="L34" s="302"/>
      <c r="M34" s="297" t="s">
        <v>24</v>
      </c>
      <c r="N34" s="298"/>
      <c r="O34" s="298"/>
      <c r="P34" s="298"/>
      <c r="Q34" s="298"/>
      <c r="R34" s="298"/>
      <c r="S34" s="298"/>
      <c r="T34" s="298"/>
      <c r="U34" s="298"/>
      <c r="V34" s="298"/>
      <c r="W34" s="298"/>
      <c r="X34" s="298"/>
      <c r="Y34" s="299"/>
      <c r="Z34" s="294" t="s">
        <v>19</v>
      </c>
      <c r="AA34" s="295"/>
      <c r="AB34" s="295"/>
      <c r="AC34" s="295"/>
      <c r="AD34" s="296"/>
      <c r="AE34" s="43"/>
      <c r="AF34" s="37"/>
    </row>
    <row r="35" spans="1:32" ht="17.100000000000001" customHeight="1">
      <c r="A35" s="37"/>
      <c r="B35" s="43"/>
      <c r="C35" s="268" t="e">
        <f>VLOOKUP(H14,RESUMEN!$A$11:$AK$614,20,FALSE)</f>
        <v>#N/A</v>
      </c>
      <c r="D35" s="269"/>
      <c r="E35" s="270"/>
      <c r="F35" s="268">
        <v>0</v>
      </c>
      <c r="G35" s="269"/>
      <c r="H35" s="270"/>
      <c r="I35" s="300" t="s">
        <v>8</v>
      </c>
      <c r="J35" s="301"/>
      <c r="K35" s="301"/>
      <c r="L35" s="302"/>
      <c r="M35" s="297" t="s">
        <v>9</v>
      </c>
      <c r="N35" s="298"/>
      <c r="O35" s="298"/>
      <c r="P35" s="298"/>
      <c r="Q35" s="298"/>
      <c r="R35" s="298"/>
      <c r="S35" s="298"/>
      <c r="T35" s="298"/>
      <c r="U35" s="298"/>
      <c r="V35" s="298"/>
      <c r="W35" s="298"/>
      <c r="X35" s="298"/>
      <c r="Y35" s="299"/>
      <c r="Z35" s="294" t="s">
        <v>10</v>
      </c>
      <c r="AA35" s="295"/>
      <c r="AB35" s="295"/>
      <c r="AC35" s="295"/>
      <c r="AD35" s="296"/>
      <c r="AE35" s="43"/>
      <c r="AF35" s="37"/>
    </row>
    <row r="36" spans="1:32" ht="17.100000000000001" customHeight="1">
      <c r="A36" s="37"/>
      <c r="B36" s="43"/>
      <c r="C36" s="268" t="e">
        <f>VLOOKUP(H14,RESUMEN!$A$11:$AK$614,21,FALSE)</f>
        <v>#N/A</v>
      </c>
      <c r="D36" s="269"/>
      <c r="E36" s="270"/>
      <c r="F36" s="268" t="e">
        <f>VLOOKUP(H14,RESUMEN!$A$11:$AK$614,36,FALSE)</f>
        <v>#N/A</v>
      </c>
      <c r="G36" s="269"/>
      <c r="H36" s="270"/>
      <c r="I36" s="300" t="s">
        <v>1248</v>
      </c>
      <c r="J36" s="301"/>
      <c r="K36" s="301"/>
      <c r="L36" s="302"/>
      <c r="M36" s="297" t="s">
        <v>1263</v>
      </c>
      <c r="N36" s="298"/>
      <c r="O36" s="298"/>
      <c r="P36" s="298"/>
      <c r="Q36" s="298"/>
      <c r="R36" s="298"/>
      <c r="S36" s="298"/>
      <c r="T36" s="298"/>
      <c r="U36" s="298"/>
      <c r="V36" s="298"/>
      <c r="W36" s="298"/>
      <c r="X36" s="298"/>
      <c r="Y36" s="299"/>
      <c r="Z36" s="294" t="s">
        <v>1248</v>
      </c>
      <c r="AA36" s="295"/>
      <c r="AB36" s="295"/>
      <c r="AC36" s="295"/>
      <c r="AD36" s="296"/>
      <c r="AE36" s="43"/>
      <c r="AF36" s="37"/>
    </row>
    <row r="37" spans="1:32" ht="17.100000000000001" customHeight="1">
      <c r="A37" s="37"/>
      <c r="B37" s="43"/>
      <c r="C37" s="268" t="e">
        <f>VLOOKUP(H14,RESUMEN!$A$11:$AK$614,22,FALSE)</f>
        <v>#N/A</v>
      </c>
      <c r="D37" s="269"/>
      <c r="E37" s="270"/>
      <c r="F37" s="268" t="e">
        <f>VLOOKUP(H14,RESUMEN!$A$11:$AK$614,37,FALSE)</f>
        <v>#N/A</v>
      </c>
      <c r="G37" s="269"/>
      <c r="H37" s="270"/>
      <c r="I37" s="300" t="s">
        <v>1271</v>
      </c>
      <c r="J37" s="301"/>
      <c r="K37" s="301"/>
      <c r="L37" s="302"/>
      <c r="M37" s="297" t="s">
        <v>1281</v>
      </c>
      <c r="N37" s="298"/>
      <c r="O37" s="298"/>
      <c r="P37" s="298"/>
      <c r="Q37" s="298"/>
      <c r="R37" s="298"/>
      <c r="S37" s="298"/>
      <c r="T37" s="298"/>
      <c r="U37" s="298"/>
      <c r="V37" s="298"/>
      <c r="W37" s="298"/>
      <c r="X37" s="298"/>
      <c r="Y37" s="299"/>
      <c r="Z37" s="294" t="s">
        <v>19</v>
      </c>
      <c r="AA37" s="295"/>
      <c r="AB37" s="295"/>
      <c r="AC37" s="295"/>
      <c r="AD37" s="296"/>
      <c r="AE37" s="43"/>
      <c r="AF37" s="37"/>
    </row>
    <row r="38" spans="1:32" ht="17.100000000000001" customHeight="1">
      <c r="A38" s="37"/>
      <c r="B38" s="43"/>
      <c r="C38" s="268" t="e">
        <f>VLOOKUP(H14,RESUMEN!$A$11:$AK$614,6,FALSE)</f>
        <v>#N/A</v>
      </c>
      <c r="D38" s="269"/>
      <c r="E38" s="270"/>
      <c r="F38" s="268">
        <v>0</v>
      </c>
      <c r="G38" s="269"/>
      <c r="H38" s="270"/>
      <c r="I38" s="300" t="s">
        <v>27</v>
      </c>
      <c r="J38" s="301"/>
      <c r="K38" s="301"/>
      <c r="L38" s="302"/>
      <c r="M38" s="297" t="s">
        <v>29</v>
      </c>
      <c r="N38" s="298"/>
      <c r="O38" s="298"/>
      <c r="P38" s="298"/>
      <c r="Q38" s="298"/>
      <c r="R38" s="298"/>
      <c r="S38" s="298"/>
      <c r="T38" s="298"/>
      <c r="U38" s="298"/>
      <c r="V38" s="298"/>
      <c r="W38" s="298"/>
      <c r="X38" s="298"/>
      <c r="Y38" s="299"/>
      <c r="Z38" s="294" t="s">
        <v>19</v>
      </c>
      <c r="AA38" s="295"/>
      <c r="AB38" s="295"/>
      <c r="AC38" s="295"/>
      <c r="AD38" s="296"/>
      <c r="AE38" s="43"/>
      <c r="AF38" s="37"/>
    </row>
    <row r="39" spans="1:32" ht="17.100000000000001" customHeight="1">
      <c r="A39" s="37"/>
      <c r="B39" s="43"/>
      <c r="C39" s="268" t="e">
        <f>VLOOKUP(H14,RESUMEN!$A$11:$AK$614,4,FALSE)+VLOOKUP(H14,RESUMEN!$A$11:$AK$614,5,FALSE)</f>
        <v>#N/A</v>
      </c>
      <c r="D39" s="269"/>
      <c r="E39" s="270"/>
      <c r="F39" s="268" t="e">
        <f>VLOOKUP(H14,RESUMEN!$A$11:$AK$614,23,FALSE)+VLOOKUP(H14,RESUMEN!$A$11:$AK$614,24,FALSE)</f>
        <v>#N/A</v>
      </c>
      <c r="G39" s="269"/>
      <c r="H39" s="270"/>
      <c r="I39" s="300" t="s">
        <v>28</v>
      </c>
      <c r="J39" s="301"/>
      <c r="K39" s="301"/>
      <c r="L39" s="302"/>
      <c r="M39" s="297" t="s">
        <v>30</v>
      </c>
      <c r="N39" s="298"/>
      <c r="O39" s="298"/>
      <c r="P39" s="298"/>
      <c r="Q39" s="298"/>
      <c r="R39" s="298"/>
      <c r="S39" s="298"/>
      <c r="T39" s="298"/>
      <c r="U39" s="298"/>
      <c r="V39" s="298"/>
      <c r="W39" s="298"/>
      <c r="X39" s="298"/>
      <c r="Y39" s="299"/>
      <c r="Z39" s="294" t="s">
        <v>19</v>
      </c>
      <c r="AA39" s="295"/>
      <c r="AB39" s="295"/>
      <c r="AC39" s="295"/>
      <c r="AD39" s="296"/>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316" t="s">
        <v>12366</v>
      </c>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79"/>
    </row>
    <row r="42" spans="1:32" ht="15.75">
      <c r="A42" s="79"/>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79"/>
    </row>
    <row r="43" spans="1:32" ht="15.75">
      <c r="A43" s="79"/>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305" t="s">
        <v>1400</v>
      </c>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7"/>
      <c r="AF45" s="79"/>
    </row>
    <row r="46" spans="1:32" ht="15.75" customHeight="1">
      <c r="A46" s="79"/>
      <c r="B46" s="308"/>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10"/>
      <c r="AF46" s="79"/>
    </row>
    <row r="47" spans="1:32" ht="16.5" thickBot="1">
      <c r="A47" s="79"/>
      <c r="B47" s="311"/>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3"/>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314" t="s">
        <v>25</v>
      </c>
      <c r="C52" s="314"/>
      <c r="D52" s="314"/>
      <c r="E52" s="314"/>
      <c r="F52" s="314"/>
      <c r="G52" s="314"/>
      <c r="H52" s="314"/>
      <c r="I52" s="314"/>
      <c r="J52" s="314"/>
      <c r="K52" s="314"/>
      <c r="L52" s="314" t="s">
        <v>25</v>
      </c>
      <c r="M52" s="314"/>
      <c r="N52" s="314"/>
      <c r="O52" s="314"/>
      <c r="P52" s="314"/>
      <c r="Q52" s="314"/>
      <c r="R52" s="314"/>
      <c r="S52" s="314"/>
      <c r="T52" s="314"/>
      <c r="U52" s="314"/>
      <c r="V52" s="314" t="s">
        <v>25</v>
      </c>
      <c r="W52" s="314"/>
      <c r="X52" s="314"/>
      <c r="Y52" s="314"/>
      <c r="Z52" s="314"/>
      <c r="AA52" s="314"/>
      <c r="AB52" s="314"/>
      <c r="AC52" s="314"/>
      <c r="AD52" s="314"/>
      <c r="AE52" s="314"/>
      <c r="AF52" s="37"/>
    </row>
    <row r="53" spans="1:32" ht="16.5">
      <c r="A53" s="37"/>
      <c r="B53" s="315" t="s">
        <v>1598</v>
      </c>
      <c r="C53" s="315"/>
      <c r="D53" s="315"/>
      <c r="E53" s="315"/>
      <c r="F53" s="315"/>
      <c r="G53" s="315"/>
      <c r="H53" s="315"/>
      <c r="I53" s="315"/>
      <c r="J53" s="315"/>
      <c r="K53" s="315"/>
      <c r="L53" s="315" t="s">
        <v>1239</v>
      </c>
      <c r="M53" s="315"/>
      <c r="N53" s="315"/>
      <c r="O53" s="315"/>
      <c r="P53" s="315"/>
      <c r="Q53" s="315"/>
      <c r="R53" s="315"/>
      <c r="S53" s="315"/>
      <c r="T53" s="315"/>
      <c r="U53" s="315"/>
      <c r="V53" s="315" t="s">
        <v>1256</v>
      </c>
      <c r="W53" s="315"/>
      <c r="X53" s="315"/>
      <c r="Y53" s="315"/>
      <c r="Z53" s="315"/>
      <c r="AA53" s="315"/>
      <c r="AB53" s="315"/>
      <c r="AC53" s="315"/>
      <c r="AD53" s="315"/>
      <c r="AE53" s="315"/>
      <c r="AF53" s="37"/>
    </row>
    <row r="54" spans="1:32" ht="15.75">
      <c r="A54" s="37"/>
      <c r="B54" s="304" t="s">
        <v>1597</v>
      </c>
      <c r="C54" s="304"/>
      <c r="D54" s="304"/>
      <c r="E54" s="304"/>
      <c r="F54" s="304"/>
      <c r="G54" s="304"/>
      <c r="H54" s="304"/>
      <c r="I54" s="304"/>
      <c r="J54" s="304"/>
      <c r="K54" s="304"/>
      <c r="L54" s="304" t="s">
        <v>1240</v>
      </c>
      <c r="M54" s="304"/>
      <c r="N54" s="304"/>
      <c r="O54" s="304"/>
      <c r="P54" s="304"/>
      <c r="Q54" s="304"/>
      <c r="R54" s="304"/>
      <c r="S54" s="304"/>
      <c r="T54" s="304"/>
      <c r="U54" s="304"/>
      <c r="V54" s="304" t="s">
        <v>1257</v>
      </c>
      <c r="W54" s="304"/>
      <c r="X54" s="304"/>
      <c r="Y54" s="304"/>
      <c r="Z54" s="304"/>
      <c r="AA54" s="304"/>
      <c r="AB54" s="304"/>
      <c r="AC54" s="304"/>
      <c r="AD54" s="304"/>
      <c r="AE54" s="304"/>
      <c r="AF54" s="37"/>
    </row>
    <row r="55" spans="1:32" ht="26.25" customHeight="1">
      <c r="A55" s="37"/>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1269</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1247</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PhnBE/nssmwis4BqP+G9i3Du3JjalfHfL1/CWIM5A4WnpbPeWEwmuBK7pEwGzbWrqBJBTkoVJViAqO3jlsXmfw==" saltValue="XLpQkebHH4SLtB2Fwx/6+g==" spinCount="100000" sheet="1" scenarios="1"/>
  <protectedRanges>
    <protectedRange algorithmName="SHA-512" hashValue="H8XH2ef3wjafZWNVgUhr4Th7ybZdSzKj4HVSL0U8OqvJbYaB8oE6WxoGEwtRcECQAl8BFJst+At5/plK8Sotyg==" saltValue="CjRcFSK3QWUOQ5pxPQsq5g==" spinCount="100000" sqref="A1:E11 F1:F10 G1:AG11 AI1:XFD11 AH2:AH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91"/>
  <sheetViews>
    <sheetView showGridLines="0" tabSelected="1" view="pageBreakPreview" zoomScaleNormal="100" zoomScaleSheetLayoutView="100" workbookViewId="0">
      <pane ySplit="8" topLeftCell="A9" activePane="bottomLeft" state="frozen"/>
      <selection activeCell="G12" sqref="G12:K12"/>
      <selection pane="bottomLeft" activeCell="C83" sqref="C83"/>
    </sheetView>
  </sheetViews>
  <sheetFormatPr baseColWidth="10" defaultRowHeight="12.75"/>
  <cols>
    <col min="1" max="1" width="7" style="197" customWidth="1"/>
    <col min="2" max="2" width="6.140625" style="197" customWidth="1"/>
    <col min="3" max="3" width="61" style="202" customWidth="1"/>
    <col min="4" max="4" width="16.42578125" style="266" bestFit="1" customWidth="1"/>
    <col min="5" max="6" width="15.28515625" style="266" bestFit="1" customWidth="1"/>
    <col min="7" max="7" width="18.28515625" style="266" bestFit="1" customWidth="1"/>
    <col min="8" max="8" width="18.28515625" style="203" bestFit="1" customWidth="1"/>
    <col min="9" max="16384" width="11.42578125" style="197"/>
  </cols>
  <sheetData>
    <row r="1" spans="1:9" s="186" customFormat="1">
      <c r="A1" s="241" t="s">
        <v>37</v>
      </c>
      <c r="B1" s="234"/>
      <c r="C1" s="234"/>
      <c r="D1" s="259"/>
      <c r="E1" s="259"/>
      <c r="F1" s="259"/>
      <c r="G1" s="259"/>
      <c r="H1" s="234"/>
      <c r="I1" s="254"/>
    </row>
    <row r="2" spans="1:9" s="186" customFormat="1">
      <c r="A2" s="241" t="s">
        <v>38</v>
      </c>
      <c r="B2" s="234"/>
      <c r="C2" s="234"/>
      <c r="D2" s="259"/>
      <c r="E2" s="259"/>
      <c r="F2" s="259"/>
      <c r="G2" s="259"/>
      <c r="H2" s="234"/>
      <c r="I2" s="254"/>
    </row>
    <row r="3" spans="1:9" s="186" customFormat="1">
      <c r="A3" s="234" t="s">
        <v>39</v>
      </c>
      <c r="B3" s="234"/>
      <c r="C3" s="234"/>
      <c r="D3" s="259"/>
      <c r="E3" s="259"/>
      <c r="F3" s="259"/>
      <c r="G3" s="259"/>
      <c r="H3" s="234"/>
      <c r="I3" s="254"/>
    </row>
    <row r="4" spans="1:9" s="186" customFormat="1">
      <c r="A4" s="242" t="str">
        <f>+'CUT MN'!A4</f>
        <v>DE ENERO A NOVIEMBRE</v>
      </c>
      <c r="B4" s="255"/>
      <c r="C4" s="255"/>
      <c r="D4" s="260"/>
      <c r="E4" s="260"/>
      <c r="F4" s="260"/>
      <c r="G4" s="260"/>
      <c r="H4" s="255"/>
      <c r="I4" s="255"/>
    </row>
    <row r="5" spans="1:9" s="186" customFormat="1" ht="9" customHeight="1">
      <c r="A5" s="114" t="str">
        <f>+'CUT MN'!A5</f>
        <v>ACTUALIZADO AL : 4 de diciembre de 2017</v>
      </c>
      <c r="B5" s="140"/>
      <c r="C5" s="141"/>
      <c r="D5" s="145"/>
      <c r="E5" s="145"/>
      <c r="F5" s="261"/>
      <c r="G5" s="262"/>
      <c r="H5" s="144"/>
      <c r="I5" s="146"/>
    </row>
    <row r="6" spans="1:9" s="186" customFormat="1">
      <c r="A6" s="187"/>
      <c r="B6" s="188"/>
      <c r="C6" s="189"/>
      <c r="D6" s="263"/>
      <c r="E6" s="263"/>
      <c r="F6" s="263"/>
      <c r="G6" s="263"/>
      <c r="H6" s="190"/>
    </row>
    <row r="7" spans="1:9" s="186" customFormat="1">
      <c r="C7" s="191"/>
      <c r="D7" s="335" t="s">
        <v>1290</v>
      </c>
      <c r="E7" s="335"/>
      <c r="F7" s="335"/>
      <c r="G7" s="335"/>
      <c r="H7" s="192"/>
    </row>
    <row r="8" spans="1:9" ht="18.75" customHeight="1">
      <c r="A8" s="193" t="s">
        <v>1666</v>
      </c>
      <c r="B8" s="196" t="s">
        <v>1667</v>
      </c>
      <c r="C8" s="195" t="s">
        <v>1727</v>
      </c>
      <c r="D8" s="264" t="s">
        <v>1322</v>
      </c>
      <c r="E8" s="264" t="s">
        <v>1323</v>
      </c>
      <c r="F8" s="264" t="s">
        <v>1324</v>
      </c>
      <c r="G8" s="264" t="s">
        <v>1325</v>
      </c>
      <c r="H8" s="194" t="s">
        <v>1728</v>
      </c>
    </row>
    <row r="9" spans="1:9">
      <c r="A9" s="198">
        <v>10</v>
      </c>
      <c r="B9" s="198">
        <v>1</v>
      </c>
      <c r="C9" s="199" t="s">
        <v>691</v>
      </c>
      <c r="D9" s="200">
        <v>2489628.31</v>
      </c>
      <c r="E9" s="200">
        <v>0</v>
      </c>
      <c r="F9" s="200">
        <v>0</v>
      </c>
      <c r="G9" s="200">
        <v>0</v>
      </c>
      <c r="H9" s="200">
        <f t="shared" ref="H9:H69" si="0">+D9+E9+F9+G9</f>
        <v>2489628.31</v>
      </c>
    </row>
    <row r="10" spans="1:9">
      <c r="A10" s="198">
        <v>15</v>
      </c>
      <c r="B10" s="198">
        <v>2</v>
      </c>
      <c r="C10" s="199" t="s">
        <v>45</v>
      </c>
      <c r="D10" s="200">
        <v>10181582.459999993</v>
      </c>
      <c r="E10" s="200">
        <v>0</v>
      </c>
      <c r="F10" s="200">
        <v>0</v>
      </c>
      <c r="G10" s="200">
        <v>0</v>
      </c>
      <c r="H10" s="200">
        <f t="shared" si="0"/>
        <v>10181582.459999993</v>
      </c>
    </row>
    <row r="11" spans="1:9">
      <c r="A11" s="198">
        <v>16</v>
      </c>
      <c r="B11" s="198">
        <v>1</v>
      </c>
      <c r="C11" s="199" t="s">
        <v>46</v>
      </c>
      <c r="D11" s="200">
        <v>0</v>
      </c>
      <c r="E11" s="200">
        <v>0</v>
      </c>
      <c r="F11" s="200">
        <v>21943268.93</v>
      </c>
      <c r="G11" s="200">
        <v>0</v>
      </c>
      <c r="H11" s="200">
        <f t="shared" si="0"/>
        <v>21943268.93</v>
      </c>
    </row>
    <row r="12" spans="1:9">
      <c r="A12" s="198">
        <v>16</v>
      </c>
      <c r="B12" s="198">
        <v>3</v>
      </c>
      <c r="C12" s="199" t="s">
        <v>46</v>
      </c>
      <c r="D12" s="200">
        <v>0</v>
      </c>
      <c r="E12" s="200">
        <v>0</v>
      </c>
      <c r="F12" s="200">
        <v>724621.6</v>
      </c>
      <c r="G12" s="200">
        <v>0</v>
      </c>
      <c r="H12" s="200">
        <f t="shared" si="0"/>
        <v>724621.6</v>
      </c>
    </row>
    <row r="13" spans="1:9">
      <c r="A13" s="198">
        <v>20</v>
      </c>
      <c r="B13" s="198">
        <v>1</v>
      </c>
      <c r="C13" s="199" t="s">
        <v>47</v>
      </c>
      <c r="D13" s="200">
        <v>0</v>
      </c>
      <c r="E13" s="200">
        <v>0</v>
      </c>
      <c r="F13" s="200">
        <v>17821823.060000002</v>
      </c>
      <c r="G13" s="200">
        <v>0</v>
      </c>
      <c r="H13" s="200">
        <f t="shared" si="0"/>
        <v>17821823.060000002</v>
      </c>
    </row>
    <row r="14" spans="1:9">
      <c r="A14" s="198">
        <v>20</v>
      </c>
      <c r="B14" s="198">
        <v>2</v>
      </c>
      <c r="C14" s="199" t="s">
        <v>47</v>
      </c>
      <c r="D14" s="200">
        <v>0</v>
      </c>
      <c r="E14" s="200">
        <v>0</v>
      </c>
      <c r="F14" s="200">
        <v>376143</v>
      </c>
      <c r="G14" s="200">
        <v>0</v>
      </c>
      <c r="H14" s="200">
        <f t="shared" si="0"/>
        <v>376143</v>
      </c>
    </row>
    <row r="15" spans="1:9">
      <c r="A15" s="198">
        <v>20</v>
      </c>
      <c r="B15" s="198">
        <v>3</v>
      </c>
      <c r="C15" s="199" t="s">
        <v>47</v>
      </c>
      <c r="D15" s="200">
        <v>0</v>
      </c>
      <c r="E15" s="200">
        <v>0</v>
      </c>
      <c r="F15" s="200">
        <v>2458126.2700000014</v>
      </c>
      <c r="G15" s="200">
        <v>0</v>
      </c>
      <c r="H15" s="200">
        <f t="shared" si="0"/>
        <v>2458126.2700000014</v>
      </c>
    </row>
    <row r="16" spans="1:9">
      <c r="A16" s="198">
        <v>20</v>
      </c>
      <c r="B16" s="198">
        <v>4</v>
      </c>
      <c r="C16" s="199" t="s">
        <v>47</v>
      </c>
      <c r="D16" s="200">
        <v>0</v>
      </c>
      <c r="E16" s="200">
        <v>0</v>
      </c>
      <c r="F16" s="200">
        <v>2121446.5900000003</v>
      </c>
      <c r="G16" s="200">
        <v>0</v>
      </c>
      <c r="H16" s="200">
        <f t="shared" si="0"/>
        <v>2121446.5900000003</v>
      </c>
    </row>
    <row r="17" spans="1:8">
      <c r="A17" s="198">
        <v>20</v>
      </c>
      <c r="B17" s="198">
        <v>5</v>
      </c>
      <c r="C17" s="199" t="s">
        <v>47</v>
      </c>
      <c r="D17" s="200">
        <v>0</v>
      </c>
      <c r="E17" s="200">
        <v>0</v>
      </c>
      <c r="F17" s="200">
        <v>2041315.4800000004</v>
      </c>
      <c r="G17" s="200">
        <v>0</v>
      </c>
      <c r="H17" s="200">
        <f t="shared" si="0"/>
        <v>2041315.4800000004</v>
      </c>
    </row>
    <row r="18" spans="1:8">
      <c r="A18" s="198">
        <v>25</v>
      </c>
      <c r="B18" s="198">
        <v>5</v>
      </c>
      <c r="C18" s="199" t="s">
        <v>48</v>
      </c>
      <c r="D18" s="200">
        <v>8200</v>
      </c>
      <c r="E18" s="200">
        <v>0</v>
      </c>
      <c r="F18" s="200">
        <v>0</v>
      </c>
      <c r="G18" s="200">
        <v>0</v>
      </c>
      <c r="H18" s="200">
        <f t="shared" si="0"/>
        <v>8200</v>
      </c>
    </row>
    <row r="19" spans="1:8">
      <c r="A19" s="198">
        <v>41</v>
      </c>
      <c r="B19" s="198">
        <v>3</v>
      </c>
      <c r="C19" s="199" t="s">
        <v>50</v>
      </c>
      <c r="D19" s="200">
        <v>0</v>
      </c>
      <c r="E19" s="200">
        <v>0</v>
      </c>
      <c r="F19" s="200">
        <v>12204</v>
      </c>
      <c r="G19" s="200">
        <v>0</v>
      </c>
      <c r="H19" s="200">
        <f t="shared" si="0"/>
        <v>12204</v>
      </c>
    </row>
    <row r="20" spans="1:8">
      <c r="A20" s="198">
        <v>41</v>
      </c>
      <c r="B20" s="198">
        <v>4</v>
      </c>
      <c r="C20" s="199" t="s">
        <v>50</v>
      </c>
      <c r="D20" s="200">
        <v>35736758.530000001</v>
      </c>
      <c r="E20" s="200">
        <v>0</v>
      </c>
      <c r="F20" s="200">
        <v>0</v>
      </c>
      <c r="G20" s="200">
        <v>0</v>
      </c>
      <c r="H20" s="200">
        <f t="shared" si="0"/>
        <v>35736758.530000001</v>
      </c>
    </row>
    <row r="21" spans="1:8">
      <c r="A21" s="198">
        <v>46</v>
      </c>
      <c r="B21" s="198">
        <v>2</v>
      </c>
      <c r="C21" s="199" t="s">
        <v>51</v>
      </c>
      <c r="D21" s="200">
        <v>7957580.0199999996</v>
      </c>
      <c r="E21" s="200">
        <v>0</v>
      </c>
      <c r="F21" s="200">
        <v>529056.56000000006</v>
      </c>
      <c r="G21" s="200">
        <v>0</v>
      </c>
      <c r="H21" s="200">
        <f t="shared" si="0"/>
        <v>8486636.5800000001</v>
      </c>
    </row>
    <row r="22" spans="1:8">
      <c r="A22" s="198">
        <v>47</v>
      </c>
      <c r="B22" s="198">
        <v>1</v>
      </c>
      <c r="C22" s="199" t="s">
        <v>52</v>
      </c>
      <c r="D22" s="200">
        <v>0</v>
      </c>
      <c r="E22" s="200">
        <v>0</v>
      </c>
      <c r="F22" s="200">
        <v>225</v>
      </c>
      <c r="G22" s="200">
        <v>0</v>
      </c>
      <c r="H22" s="200">
        <f t="shared" si="0"/>
        <v>225</v>
      </c>
    </row>
    <row r="23" spans="1:8">
      <c r="A23" s="198">
        <v>47</v>
      </c>
      <c r="B23" s="198">
        <v>24</v>
      </c>
      <c r="C23" s="199" t="s">
        <v>52</v>
      </c>
      <c r="D23" s="200">
        <v>4000000</v>
      </c>
      <c r="E23" s="200">
        <v>0</v>
      </c>
      <c r="F23" s="200">
        <v>0</v>
      </c>
      <c r="G23" s="200">
        <v>0</v>
      </c>
      <c r="H23" s="200">
        <f t="shared" si="0"/>
        <v>4000000</v>
      </c>
    </row>
    <row r="24" spans="1:8">
      <c r="A24" s="198">
        <v>47</v>
      </c>
      <c r="B24" s="198">
        <v>26</v>
      </c>
      <c r="C24" s="199" t="s">
        <v>52</v>
      </c>
      <c r="D24" s="200">
        <v>0</v>
      </c>
      <c r="E24" s="200">
        <v>0</v>
      </c>
      <c r="F24" s="200">
        <v>554205.42000000004</v>
      </c>
      <c r="G24" s="200">
        <v>0</v>
      </c>
      <c r="H24" s="200">
        <f t="shared" si="0"/>
        <v>554205.42000000004</v>
      </c>
    </row>
    <row r="25" spans="1:8">
      <c r="A25" s="198">
        <v>48</v>
      </c>
      <c r="B25" s="198">
        <v>1</v>
      </c>
      <c r="C25" s="199" t="s">
        <v>53</v>
      </c>
      <c r="D25" s="200">
        <v>0</v>
      </c>
      <c r="E25" s="200">
        <v>0</v>
      </c>
      <c r="F25" s="200">
        <v>42687.5</v>
      </c>
      <c r="G25" s="200">
        <v>0</v>
      </c>
      <c r="H25" s="200">
        <f t="shared" si="0"/>
        <v>42687.5</v>
      </c>
    </row>
    <row r="26" spans="1:8">
      <c r="A26" s="198">
        <v>52</v>
      </c>
      <c r="B26" s="198">
        <v>1</v>
      </c>
      <c r="C26" s="199" t="s">
        <v>56</v>
      </c>
      <c r="D26" s="200">
        <v>0</v>
      </c>
      <c r="E26" s="200">
        <v>0</v>
      </c>
      <c r="F26" s="200">
        <v>1846970.07</v>
      </c>
      <c r="G26" s="200">
        <v>0</v>
      </c>
      <c r="H26" s="200">
        <f t="shared" si="0"/>
        <v>1846970.07</v>
      </c>
    </row>
    <row r="27" spans="1:8">
      <c r="A27" s="198">
        <v>66</v>
      </c>
      <c r="B27" s="198">
        <v>1</v>
      </c>
      <c r="C27" s="199" t="s">
        <v>57</v>
      </c>
      <c r="D27" s="200">
        <v>41400.1</v>
      </c>
      <c r="E27" s="200">
        <v>0</v>
      </c>
      <c r="F27" s="200">
        <v>0</v>
      </c>
      <c r="G27" s="200">
        <v>0</v>
      </c>
      <c r="H27" s="200">
        <f t="shared" si="0"/>
        <v>41400.1</v>
      </c>
    </row>
    <row r="28" spans="1:8">
      <c r="A28" s="198">
        <v>66</v>
      </c>
      <c r="B28" s="198">
        <v>2</v>
      </c>
      <c r="C28" s="199" t="s">
        <v>57</v>
      </c>
      <c r="D28" s="200">
        <v>0</v>
      </c>
      <c r="E28" s="200">
        <v>0</v>
      </c>
      <c r="F28" s="200">
        <v>25333.999999999985</v>
      </c>
      <c r="G28" s="200">
        <v>0</v>
      </c>
      <c r="H28" s="200">
        <f t="shared" si="0"/>
        <v>25333.999999999985</v>
      </c>
    </row>
    <row r="29" spans="1:8">
      <c r="A29" s="198">
        <v>70</v>
      </c>
      <c r="B29" s="198">
        <v>1</v>
      </c>
      <c r="C29" s="199" t="s">
        <v>58</v>
      </c>
      <c r="D29" s="200">
        <v>3105</v>
      </c>
      <c r="E29" s="200">
        <v>0</v>
      </c>
      <c r="F29" s="200">
        <v>11633.78</v>
      </c>
      <c r="G29" s="200">
        <v>0</v>
      </c>
      <c r="H29" s="200">
        <f t="shared" si="0"/>
        <v>14738.78</v>
      </c>
    </row>
    <row r="30" spans="1:8">
      <c r="A30" s="198">
        <v>78</v>
      </c>
      <c r="B30" s="198">
        <v>2</v>
      </c>
      <c r="C30" s="199" t="s">
        <v>1403</v>
      </c>
      <c r="D30" s="200">
        <v>1164572.31</v>
      </c>
      <c r="E30" s="200">
        <v>0</v>
      </c>
      <c r="F30" s="200">
        <v>0</v>
      </c>
      <c r="G30" s="200">
        <v>0</v>
      </c>
      <c r="H30" s="200">
        <f t="shared" si="0"/>
        <v>1164572.31</v>
      </c>
    </row>
    <row r="31" spans="1:8">
      <c r="A31" s="198">
        <v>78</v>
      </c>
      <c r="B31" s="198">
        <v>3</v>
      </c>
      <c r="C31" s="199" t="s">
        <v>1403</v>
      </c>
      <c r="D31" s="200">
        <v>0</v>
      </c>
      <c r="E31" s="200">
        <v>0</v>
      </c>
      <c r="F31" s="200">
        <v>187421.16000000015</v>
      </c>
      <c r="G31" s="200">
        <v>0</v>
      </c>
      <c r="H31" s="200">
        <f t="shared" si="0"/>
        <v>187421.16000000015</v>
      </c>
    </row>
    <row r="32" spans="1:8">
      <c r="A32" s="198">
        <v>81</v>
      </c>
      <c r="B32" s="198">
        <v>3</v>
      </c>
      <c r="C32" s="199" t="s">
        <v>61</v>
      </c>
      <c r="D32" s="200">
        <v>496.3299999996816</v>
      </c>
      <c r="E32" s="200">
        <v>0</v>
      </c>
      <c r="F32" s="200">
        <v>0</v>
      </c>
      <c r="G32" s="200">
        <v>0</v>
      </c>
      <c r="H32" s="200">
        <f t="shared" si="0"/>
        <v>496.3299999996816</v>
      </c>
    </row>
    <row r="33" spans="1:8">
      <c r="A33" s="198">
        <v>86</v>
      </c>
      <c r="B33" s="198">
        <v>1</v>
      </c>
      <c r="C33" s="199" t="s">
        <v>62</v>
      </c>
      <c r="D33" s="200">
        <v>772425.67</v>
      </c>
      <c r="E33" s="200">
        <v>0</v>
      </c>
      <c r="F33" s="200">
        <v>0</v>
      </c>
      <c r="G33" s="200">
        <v>0</v>
      </c>
      <c r="H33" s="200">
        <f t="shared" si="0"/>
        <v>772425.67</v>
      </c>
    </row>
    <row r="34" spans="1:8">
      <c r="A34" s="198" t="s">
        <v>618</v>
      </c>
      <c r="B34" s="198">
        <v>1</v>
      </c>
      <c r="C34" s="199" t="s">
        <v>1242</v>
      </c>
      <c r="D34" s="200">
        <v>4335.1400000000003</v>
      </c>
      <c r="E34" s="200">
        <v>0</v>
      </c>
      <c r="F34" s="200">
        <v>0</v>
      </c>
      <c r="G34" s="200">
        <v>0</v>
      </c>
      <c r="H34" s="200">
        <f t="shared" si="0"/>
        <v>4335.1400000000003</v>
      </c>
    </row>
    <row r="35" spans="1:8">
      <c r="A35" s="198" t="s">
        <v>620</v>
      </c>
      <c r="B35" s="198">
        <v>2</v>
      </c>
      <c r="C35" s="199" t="s">
        <v>1242</v>
      </c>
      <c r="D35" s="200">
        <v>948138430.19000006</v>
      </c>
      <c r="E35" s="200">
        <v>0</v>
      </c>
      <c r="F35" s="200">
        <v>0</v>
      </c>
      <c r="G35" s="200">
        <v>0</v>
      </c>
      <c r="H35" s="200">
        <f t="shared" si="0"/>
        <v>948138430.19000006</v>
      </c>
    </row>
    <row r="36" spans="1:8">
      <c r="A36" s="198" t="s">
        <v>621</v>
      </c>
      <c r="B36" s="198">
        <v>3</v>
      </c>
      <c r="C36" s="199" t="s">
        <v>1596</v>
      </c>
      <c r="D36" s="200">
        <v>0</v>
      </c>
      <c r="E36" s="200">
        <v>817114640</v>
      </c>
      <c r="F36" s="200">
        <v>0</v>
      </c>
      <c r="G36" s="200">
        <v>0</v>
      </c>
      <c r="H36" s="200">
        <f t="shared" si="0"/>
        <v>817114640</v>
      </c>
    </row>
    <row r="37" spans="1:8">
      <c r="A37" s="198" t="s">
        <v>623</v>
      </c>
      <c r="B37" s="198">
        <v>4</v>
      </c>
      <c r="C37" s="199" t="s">
        <v>17395</v>
      </c>
      <c r="D37" s="200">
        <v>0</v>
      </c>
      <c r="E37" s="200">
        <v>8379252.4800000004</v>
      </c>
      <c r="F37" s="200">
        <v>0</v>
      </c>
      <c r="G37" s="200">
        <v>0</v>
      </c>
      <c r="H37" s="200">
        <f t="shared" si="0"/>
        <v>8379252.4800000004</v>
      </c>
    </row>
    <row r="38" spans="1:8">
      <c r="A38" s="198">
        <v>109</v>
      </c>
      <c r="B38" s="198">
        <v>1</v>
      </c>
      <c r="C38" s="199" t="s">
        <v>1286</v>
      </c>
      <c r="D38" s="200">
        <v>0</v>
      </c>
      <c r="E38" s="200">
        <v>0</v>
      </c>
      <c r="F38" s="200">
        <v>0</v>
      </c>
      <c r="G38" s="200">
        <v>553518</v>
      </c>
      <c r="H38" s="200">
        <f t="shared" si="0"/>
        <v>553518</v>
      </c>
    </row>
    <row r="39" spans="1:8">
      <c r="A39" s="198">
        <v>117</v>
      </c>
      <c r="B39" s="198">
        <v>1</v>
      </c>
      <c r="C39" s="199" t="s">
        <v>72</v>
      </c>
      <c r="D39" s="200">
        <v>5940</v>
      </c>
      <c r="E39" s="200">
        <v>0</v>
      </c>
      <c r="F39" s="200">
        <v>0</v>
      </c>
      <c r="G39" s="200">
        <v>9382172.8200000022</v>
      </c>
      <c r="H39" s="200">
        <f t="shared" si="0"/>
        <v>9388112.8200000022</v>
      </c>
    </row>
    <row r="40" spans="1:8">
      <c r="A40" s="198">
        <v>129</v>
      </c>
      <c r="B40" s="198">
        <v>1</v>
      </c>
      <c r="C40" s="199" t="s">
        <v>76</v>
      </c>
      <c r="D40" s="200">
        <v>0</v>
      </c>
      <c r="E40" s="200">
        <v>0</v>
      </c>
      <c r="F40" s="200">
        <v>0</v>
      </c>
      <c r="G40" s="200">
        <v>407044.5</v>
      </c>
      <c r="H40" s="200">
        <f t="shared" si="0"/>
        <v>407044.5</v>
      </c>
    </row>
    <row r="41" spans="1:8">
      <c r="A41" s="198">
        <v>130</v>
      </c>
      <c r="B41" s="198">
        <v>1</v>
      </c>
      <c r="C41" s="199" t="s">
        <v>77</v>
      </c>
      <c r="D41" s="200">
        <v>0</v>
      </c>
      <c r="E41" s="200">
        <v>0</v>
      </c>
      <c r="F41" s="200">
        <v>0</v>
      </c>
      <c r="G41" s="200">
        <v>4139155.74</v>
      </c>
      <c r="H41" s="200">
        <f t="shared" si="0"/>
        <v>4139155.74</v>
      </c>
    </row>
    <row r="42" spans="1:8">
      <c r="A42" s="198">
        <v>132</v>
      </c>
      <c r="B42" s="198">
        <v>4</v>
      </c>
      <c r="C42" s="199" t="s">
        <v>78</v>
      </c>
      <c r="D42" s="200">
        <v>3963720</v>
      </c>
      <c r="E42" s="200">
        <v>0</v>
      </c>
      <c r="F42" s="200">
        <v>0</v>
      </c>
      <c r="G42" s="200">
        <v>0</v>
      </c>
      <c r="H42" s="200">
        <f t="shared" si="0"/>
        <v>3963720</v>
      </c>
    </row>
    <row r="43" spans="1:8">
      <c r="A43" s="198">
        <v>133</v>
      </c>
      <c r="B43" s="198">
        <v>1</v>
      </c>
      <c r="C43" s="199" t="s">
        <v>79</v>
      </c>
      <c r="D43" s="200">
        <v>0</v>
      </c>
      <c r="E43" s="200">
        <v>0</v>
      </c>
      <c r="F43" s="200">
        <v>0</v>
      </c>
      <c r="G43" s="200">
        <v>1720845</v>
      </c>
      <c r="H43" s="200">
        <f t="shared" si="0"/>
        <v>1720845</v>
      </c>
    </row>
    <row r="44" spans="1:8">
      <c r="A44" s="198">
        <v>134</v>
      </c>
      <c r="B44" s="198">
        <v>1</v>
      </c>
      <c r="C44" s="199" t="s">
        <v>80</v>
      </c>
      <c r="D44" s="200">
        <v>6353439.6399999997</v>
      </c>
      <c r="E44" s="200">
        <v>0</v>
      </c>
      <c r="F44" s="200">
        <v>0</v>
      </c>
      <c r="G44" s="200">
        <v>21346206.309999999</v>
      </c>
      <c r="H44" s="200">
        <f t="shared" si="0"/>
        <v>27699645.949999999</v>
      </c>
    </row>
    <row r="45" spans="1:8">
      <c r="A45" s="198">
        <v>149</v>
      </c>
      <c r="B45" s="198">
        <v>1</v>
      </c>
      <c r="C45" s="199" t="s">
        <v>93</v>
      </c>
      <c r="D45" s="200">
        <v>0</v>
      </c>
      <c r="E45" s="200">
        <v>0</v>
      </c>
      <c r="F45" s="200">
        <v>0</v>
      </c>
      <c r="G45" s="200">
        <v>417.6000000000231</v>
      </c>
      <c r="H45" s="200">
        <f t="shared" si="0"/>
        <v>417.6000000000231</v>
      </c>
    </row>
    <row r="46" spans="1:8">
      <c r="A46" s="198">
        <v>163</v>
      </c>
      <c r="B46" s="198">
        <v>1</v>
      </c>
      <c r="C46" s="199" t="s">
        <v>102</v>
      </c>
      <c r="D46" s="200">
        <v>618011.79999999946</v>
      </c>
      <c r="E46" s="200">
        <v>0</v>
      </c>
      <c r="F46" s="200">
        <v>0</v>
      </c>
      <c r="G46" s="200">
        <v>10174921.450000007</v>
      </c>
      <c r="H46" s="200">
        <f t="shared" si="0"/>
        <v>10792933.250000006</v>
      </c>
    </row>
    <row r="47" spans="1:8">
      <c r="A47" s="198">
        <v>203</v>
      </c>
      <c r="B47" s="198">
        <v>1</v>
      </c>
      <c r="C47" s="199" t="s">
        <v>111</v>
      </c>
      <c r="D47" s="200">
        <v>0</v>
      </c>
      <c r="E47" s="200">
        <v>0</v>
      </c>
      <c r="F47" s="200">
        <v>0</v>
      </c>
      <c r="G47" s="200">
        <v>854054.03999999166</v>
      </c>
      <c r="H47" s="200">
        <f t="shared" si="0"/>
        <v>854054.03999999166</v>
      </c>
    </row>
    <row r="48" spans="1:8">
      <c r="A48" s="198">
        <v>212</v>
      </c>
      <c r="B48" s="198">
        <v>3</v>
      </c>
      <c r="C48" s="199" t="s">
        <v>762</v>
      </c>
      <c r="D48" s="200">
        <v>20167.93</v>
      </c>
      <c r="E48" s="200">
        <v>0</v>
      </c>
      <c r="F48" s="200">
        <v>0</v>
      </c>
      <c r="G48" s="200">
        <v>0</v>
      </c>
      <c r="H48" s="200">
        <f t="shared" si="0"/>
        <v>20167.93</v>
      </c>
    </row>
    <row r="49" spans="1:8">
      <c r="A49" s="198">
        <v>222</v>
      </c>
      <c r="B49" s="198">
        <v>1</v>
      </c>
      <c r="C49" s="199" t="s">
        <v>118</v>
      </c>
      <c r="D49" s="200">
        <v>628795.61</v>
      </c>
      <c r="E49" s="200">
        <v>0</v>
      </c>
      <c r="F49" s="200">
        <v>0</v>
      </c>
      <c r="G49" s="200">
        <v>9856177.7199999969</v>
      </c>
      <c r="H49" s="200">
        <f t="shared" si="0"/>
        <v>10484973.329999996</v>
      </c>
    </row>
    <row r="50" spans="1:8">
      <c r="A50" s="198">
        <v>223</v>
      </c>
      <c r="B50" s="198">
        <v>1</v>
      </c>
      <c r="C50" s="199" t="s">
        <v>119</v>
      </c>
      <c r="D50" s="200">
        <v>3554602.78</v>
      </c>
      <c r="E50" s="200">
        <v>0</v>
      </c>
      <c r="F50" s="200">
        <v>0</v>
      </c>
      <c r="G50" s="200">
        <v>0</v>
      </c>
      <c r="H50" s="200">
        <f t="shared" si="0"/>
        <v>3554602.78</v>
      </c>
    </row>
    <row r="51" spans="1:8">
      <c r="A51" s="198">
        <v>225</v>
      </c>
      <c r="B51" s="198">
        <v>1</v>
      </c>
      <c r="C51" s="199" t="s">
        <v>121</v>
      </c>
      <c r="D51" s="200">
        <v>1075286.43</v>
      </c>
      <c r="E51" s="200">
        <v>0</v>
      </c>
      <c r="F51" s="200">
        <v>0</v>
      </c>
      <c r="G51" s="200">
        <v>0</v>
      </c>
      <c r="H51" s="200">
        <f t="shared" si="0"/>
        <v>1075286.43</v>
      </c>
    </row>
    <row r="52" spans="1:8">
      <c r="A52" s="198">
        <v>234</v>
      </c>
      <c r="B52" s="198">
        <v>1</v>
      </c>
      <c r="C52" s="199" t="s">
        <v>1287</v>
      </c>
      <c r="D52" s="200">
        <v>0</v>
      </c>
      <c r="E52" s="200">
        <v>0</v>
      </c>
      <c r="F52" s="200">
        <v>0</v>
      </c>
      <c r="G52" s="200">
        <v>467022.97000000044</v>
      </c>
      <c r="H52" s="200">
        <f t="shared" si="0"/>
        <v>467022.97000000044</v>
      </c>
    </row>
    <row r="53" spans="1:8">
      <c r="A53" s="198">
        <v>249</v>
      </c>
      <c r="B53" s="198">
        <v>1</v>
      </c>
      <c r="C53" s="199" t="s">
        <v>131</v>
      </c>
      <c r="D53" s="200">
        <v>0</v>
      </c>
      <c r="E53" s="200">
        <v>0</v>
      </c>
      <c r="F53" s="200">
        <v>0</v>
      </c>
      <c r="G53" s="200">
        <v>15800667.48</v>
      </c>
      <c r="H53" s="200">
        <f t="shared" si="0"/>
        <v>15800667.48</v>
      </c>
    </row>
    <row r="54" spans="1:8">
      <c r="A54" s="198">
        <v>266</v>
      </c>
      <c r="B54" s="198">
        <v>2</v>
      </c>
      <c r="C54" s="199" t="s">
        <v>137</v>
      </c>
      <c r="D54" s="200">
        <v>3559116</v>
      </c>
      <c r="E54" s="200">
        <v>0</v>
      </c>
      <c r="F54" s="200">
        <v>0</v>
      </c>
      <c r="G54" s="200">
        <v>0</v>
      </c>
      <c r="H54" s="200">
        <f t="shared" si="0"/>
        <v>3559116</v>
      </c>
    </row>
    <row r="55" spans="1:8">
      <c r="A55" s="198">
        <v>269</v>
      </c>
      <c r="B55" s="198">
        <v>2</v>
      </c>
      <c r="C55" s="199" t="s">
        <v>140</v>
      </c>
      <c r="D55" s="200">
        <v>0</v>
      </c>
      <c r="E55" s="200">
        <v>0</v>
      </c>
      <c r="F55" s="200">
        <v>0</v>
      </c>
      <c r="G55" s="200">
        <v>287701</v>
      </c>
      <c r="H55" s="200">
        <f t="shared" si="0"/>
        <v>287701</v>
      </c>
    </row>
    <row r="56" spans="1:8">
      <c r="A56" s="198">
        <v>272</v>
      </c>
      <c r="B56" s="198">
        <v>2</v>
      </c>
      <c r="C56" s="199" t="s">
        <v>143</v>
      </c>
      <c r="D56" s="200">
        <v>828206</v>
      </c>
      <c r="E56" s="200">
        <v>0</v>
      </c>
      <c r="F56" s="200">
        <v>0</v>
      </c>
      <c r="G56" s="200">
        <v>0</v>
      </c>
      <c r="H56" s="200">
        <f t="shared" si="0"/>
        <v>828206</v>
      </c>
    </row>
    <row r="57" spans="1:8">
      <c r="A57" s="198">
        <v>273</v>
      </c>
      <c r="B57" s="198">
        <v>1</v>
      </c>
      <c r="C57" s="199" t="s">
        <v>144</v>
      </c>
      <c r="D57" s="200">
        <v>367616</v>
      </c>
      <c r="E57" s="200">
        <v>0</v>
      </c>
      <c r="F57" s="200">
        <v>0</v>
      </c>
      <c r="G57" s="200">
        <v>0</v>
      </c>
      <c r="H57" s="200">
        <f t="shared" si="0"/>
        <v>367616</v>
      </c>
    </row>
    <row r="58" spans="1:8">
      <c r="A58" s="198">
        <v>283</v>
      </c>
      <c r="B58" s="198">
        <v>1</v>
      </c>
      <c r="C58" s="199" t="s">
        <v>146</v>
      </c>
      <c r="D58" s="200">
        <v>976637.01</v>
      </c>
      <c r="E58" s="200">
        <v>0</v>
      </c>
      <c r="F58" s="200">
        <v>0</v>
      </c>
      <c r="G58" s="200">
        <v>0</v>
      </c>
      <c r="H58" s="200">
        <f t="shared" si="0"/>
        <v>976637.01</v>
      </c>
    </row>
    <row r="59" spans="1:8">
      <c r="A59" s="198">
        <v>287</v>
      </c>
      <c r="B59" s="198">
        <v>10</v>
      </c>
      <c r="C59" s="199" t="s">
        <v>147</v>
      </c>
      <c r="D59" s="200">
        <v>393875.59</v>
      </c>
      <c r="E59" s="200">
        <v>0</v>
      </c>
      <c r="F59" s="200">
        <v>0</v>
      </c>
      <c r="G59" s="200">
        <v>0</v>
      </c>
      <c r="H59" s="200">
        <f t="shared" si="0"/>
        <v>393875.59</v>
      </c>
    </row>
    <row r="60" spans="1:8">
      <c r="A60" s="198">
        <v>290</v>
      </c>
      <c r="B60" s="198">
        <v>1</v>
      </c>
      <c r="C60" s="199" t="s">
        <v>794</v>
      </c>
      <c r="D60" s="200">
        <v>76792786.640000001</v>
      </c>
      <c r="E60" s="200">
        <v>0</v>
      </c>
      <c r="F60" s="200">
        <v>0</v>
      </c>
      <c r="G60" s="200">
        <v>0</v>
      </c>
      <c r="H60" s="200">
        <f t="shared" si="0"/>
        <v>76792786.640000001</v>
      </c>
    </row>
    <row r="61" spans="1:8" s="211" customFormat="1" ht="15" customHeight="1">
      <c r="A61" s="208">
        <v>291</v>
      </c>
      <c r="B61" s="208">
        <v>1</v>
      </c>
      <c r="C61" s="209" t="s">
        <v>151</v>
      </c>
      <c r="D61" s="210">
        <v>50079081.079999998</v>
      </c>
      <c r="E61" s="210">
        <v>0</v>
      </c>
      <c r="F61" s="210">
        <v>0</v>
      </c>
      <c r="G61" s="210">
        <v>0</v>
      </c>
      <c r="H61" s="200">
        <f t="shared" si="0"/>
        <v>50079081.079999998</v>
      </c>
    </row>
    <row r="62" spans="1:8">
      <c r="A62" s="198">
        <v>292</v>
      </c>
      <c r="B62" s="198">
        <v>1</v>
      </c>
      <c r="C62" s="199" t="s">
        <v>152</v>
      </c>
      <c r="D62" s="201">
        <v>4493.5</v>
      </c>
      <c r="E62" s="200">
        <v>0</v>
      </c>
      <c r="F62" s="200">
        <v>0</v>
      </c>
      <c r="G62" s="200">
        <v>770729.62000000011</v>
      </c>
      <c r="H62" s="200">
        <f t="shared" si="0"/>
        <v>775223.12000000011</v>
      </c>
    </row>
    <row r="63" spans="1:8">
      <c r="A63" s="198">
        <v>293</v>
      </c>
      <c r="B63" s="198">
        <v>1</v>
      </c>
      <c r="C63" s="199" t="s">
        <v>153</v>
      </c>
      <c r="D63" s="200">
        <v>0</v>
      </c>
      <c r="E63" s="200">
        <v>0</v>
      </c>
      <c r="F63" s="200">
        <v>0</v>
      </c>
      <c r="G63" s="200">
        <v>200</v>
      </c>
      <c r="H63" s="200">
        <f t="shared" si="0"/>
        <v>200</v>
      </c>
    </row>
    <row r="64" spans="1:8">
      <c r="A64" s="198">
        <v>293</v>
      </c>
      <c r="B64" s="198">
        <v>3</v>
      </c>
      <c r="C64" s="199" t="s">
        <v>153</v>
      </c>
      <c r="D64" s="201">
        <v>0</v>
      </c>
      <c r="E64" s="200">
        <v>0</v>
      </c>
      <c r="F64" s="200">
        <v>0</v>
      </c>
      <c r="G64" s="200">
        <v>5041</v>
      </c>
      <c r="H64" s="200">
        <f t="shared" si="0"/>
        <v>5041</v>
      </c>
    </row>
    <row r="65" spans="1:8">
      <c r="A65" s="198">
        <v>293</v>
      </c>
      <c r="B65" s="198">
        <v>4</v>
      </c>
      <c r="C65" s="199" t="s">
        <v>153</v>
      </c>
      <c r="D65" s="201">
        <v>0</v>
      </c>
      <c r="E65" s="200">
        <v>0</v>
      </c>
      <c r="F65" s="200">
        <v>0</v>
      </c>
      <c r="G65" s="200">
        <v>41503.529999999795</v>
      </c>
      <c r="H65" s="200">
        <f t="shared" si="0"/>
        <v>41503.529999999795</v>
      </c>
    </row>
    <row r="66" spans="1:8" ht="25.5">
      <c r="A66" s="198">
        <v>310</v>
      </c>
      <c r="B66" s="198">
        <v>1</v>
      </c>
      <c r="C66" s="199" t="s">
        <v>168</v>
      </c>
      <c r="D66" s="200">
        <v>107569.05</v>
      </c>
      <c r="E66" s="200">
        <v>0</v>
      </c>
      <c r="F66" s="200">
        <v>0</v>
      </c>
      <c r="G66" s="200">
        <v>271913802.51999998</v>
      </c>
      <c r="H66" s="200">
        <f t="shared" si="0"/>
        <v>272021371.56999999</v>
      </c>
    </row>
    <row r="67" spans="1:8">
      <c r="A67" s="198">
        <v>312</v>
      </c>
      <c r="B67" s="198">
        <v>1</v>
      </c>
      <c r="C67" s="199" t="s">
        <v>170</v>
      </c>
      <c r="D67" s="200">
        <v>6254719.9000000004</v>
      </c>
      <c r="E67" s="200">
        <v>0</v>
      </c>
      <c r="F67" s="200">
        <v>0</v>
      </c>
      <c r="G67" s="200">
        <v>58567152.350000009</v>
      </c>
      <c r="H67" s="200">
        <f t="shared" si="0"/>
        <v>64821872.250000007</v>
      </c>
    </row>
    <row r="68" spans="1:8">
      <c r="A68" s="198">
        <v>315</v>
      </c>
      <c r="B68" s="198">
        <v>1</v>
      </c>
      <c r="C68" s="199" t="s">
        <v>17396</v>
      </c>
      <c r="D68" s="200">
        <v>490516.5</v>
      </c>
      <c r="E68" s="200">
        <v>0</v>
      </c>
      <c r="F68" s="200">
        <v>0</v>
      </c>
      <c r="G68" s="200">
        <v>0</v>
      </c>
      <c r="H68" s="200">
        <f t="shared" si="0"/>
        <v>490516.5</v>
      </c>
    </row>
    <row r="69" spans="1:8">
      <c r="A69" s="198">
        <v>324</v>
      </c>
      <c r="B69" s="198">
        <v>1</v>
      </c>
      <c r="C69" s="199" t="s">
        <v>174</v>
      </c>
      <c r="D69" s="200">
        <v>0</v>
      </c>
      <c r="E69" s="200">
        <v>0</v>
      </c>
      <c r="F69" s="200">
        <v>0</v>
      </c>
      <c r="G69" s="200">
        <v>200</v>
      </c>
      <c r="H69" s="200">
        <f t="shared" si="0"/>
        <v>200</v>
      </c>
    </row>
    <row r="70" spans="1:8">
      <c r="A70" s="198">
        <v>347</v>
      </c>
      <c r="B70" s="198">
        <v>1</v>
      </c>
      <c r="C70" s="199" t="s">
        <v>182</v>
      </c>
      <c r="D70" s="200">
        <v>890</v>
      </c>
      <c r="E70" s="200">
        <v>0</v>
      </c>
      <c r="F70" s="200">
        <v>0</v>
      </c>
      <c r="G70" s="200">
        <v>544914.5</v>
      </c>
      <c r="H70" s="200">
        <f>+D70+E70+F70+G70</f>
        <v>545804.5</v>
      </c>
    </row>
    <row r="71" spans="1:8">
      <c r="A71" s="198">
        <v>348</v>
      </c>
      <c r="B71" s="198">
        <v>1</v>
      </c>
      <c r="C71" s="257" t="s">
        <v>183</v>
      </c>
      <c r="D71" s="265">
        <v>716910</v>
      </c>
      <c r="E71" s="265">
        <v>0</v>
      </c>
      <c r="F71" s="265">
        <v>0</v>
      </c>
      <c r="G71" s="265">
        <v>0</v>
      </c>
      <c r="H71" s="258"/>
    </row>
    <row r="72" spans="1:8">
      <c r="A72" s="198">
        <v>380</v>
      </c>
      <c r="B72" s="198">
        <v>1</v>
      </c>
      <c r="C72" s="257" t="s">
        <v>1523</v>
      </c>
      <c r="D72" s="265">
        <v>0</v>
      </c>
      <c r="E72" s="265">
        <v>0</v>
      </c>
      <c r="F72" s="265">
        <v>0</v>
      </c>
      <c r="G72" s="265">
        <v>2096189.6399999983</v>
      </c>
      <c r="H72" s="258"/>
    </row>
    <row r="73" spans="1:8">
      <c r="A73" s="198">
        <v>512</v>
      </c>
      <c r="B73" s="198">
        <v>4</v>
      </c>
      <c r="C73" s="257" t="s">
        <v>1458</v>
      </c>
      <c r="D73" s="265">
        <v>54724.31</v>
      </c>
      <c r="E73" s="265">
        <v>0</v>
      </c>
      <c r="F73" s="265">
        <v>0</v>
      </c>
      <c r="G73" s="265">
        <v>0</v>
      </c>
      <c r="H73" s="258"/>
    </row>
    <row r="74" spans="1:8">
      <c r="A74" s="198">
        <v>514</v>
      </c>
      <c r="B74" s="198">
        <v>1</v>
      </c>
      <c r="C74" s="257" t="s">
        <v>202</v>
      </c>
      <c r="D74" s="265">
        <v>11851767.220000001</v>
      </c>
      <c r="E74" s="265">
        <v>0</v>
      </c>
      <c r="F74" s="265">
        <v>0</v>
      </c>
      <c r="G74" s="265">
        <v>0</v>
      </c>
      <c r="H74" s="258"/>
    </row>
    <row r="75" spans="1:8">
      <c r="A75" s="198">
        <v>522</v>
      </c>
      <c r="B75" s="198">
        <v>1</v>
      </c>
      <c r="C75" s="257" t="s">
        <v>205</v>
      </c>
      <c r="D75" s="265">
        <v>13220.82</v>
      </c>
      <c r="E75" s="265">
        <v>0</v>
      </c>
      <c r="F75" s="265">
        <v>0</v>
      </c>
      <c r="G75" s="265">
        <v>2250582.1100000013</v>
      </c>
      <c r="H75" s="258"/>
    </row>
    <row r="76" spans="1:8">
      <c r="A76" s="198">
        <v>523</v>
      </c>
      <c r="B76" s="198">
        <v>1</v>
      </c>
      <c r="C76" s="257" t="s">
        <v>846</v>
      </c>
      <c r="D76" s="265">
        <v>16766</v>
      </c>
      <c r="E76" s="265">
        <v>0</v>
      </c>
      <c r="F76" s="265">
        <v>0</v>
      </c>
      <c r="G76" s="265">
        <v>0</v>
      </c>
      <c r="H76" s="258"/>
    </row>
    <row r="77" spans="1:8">
      <c r="A77" s="198">
        <v>525</v>
      </c>
      <c r="B77" s="198">
        <v>1</v>
      </c>
      <c r="C77" s="257" t="s">
        <v>207</v>
      </c>
      <c r="D77" s="265">
        <v>0</v>
      </c>
      <c r="E77" s="265">
        <v>0</v>
      </c>
      <c r="F77" s="265">
        <v>0</v>
      </c>
      <c r="G77" s="265">
        <v>3038.6</v>
      </c>
      <c r="H77" s="258"/>
    </row>
    <row r="78" spans="1:8">
      <c r="A78" s="198">
        <v>526</v>
      </c>
      <c r="B78" s="198">
        <v>1</v>
      </c>
      <c r="C78" s="257" t="s">
        <v>208</v>
      </c>
      <c r="D78" s="265">
        <v>15660</v>
      </c>
      <c r="E78" s="265">
        <v>0</v>
      </c>
      <c r="F78" s="265">
        <v>0</v>
      </c>
      <c r="G78" s="265">
        <v>0</v>
      </c>
      <c r="H78" s="258"/>
    </row>
    <row r="79" spans="1:8">
      <c r="A79" s="198">
        <v>573</v>
      </c>
      <c r="B79" s="198">
        <v>1</v>
      </c>
      <c r="C79" s="257" t="s">
        <v>212</v>
      </c>
      <c r="D79" s="265">
        <v>0.89</v>
      </c>
      <c r="E79" s="265">
        <v>0</v>
      </c>
      <c r="F79" s="265">
        <v>0</v>
      </c>
      <c r="G79" s="265">
        <v>0</v>
      </c>
      <c r="H79" s="258"/>
    </row>
    <row r="80" spans="1:8">
      <c r="A80" s="198">
        <v>576</v>
      </c>
      <c r="B80" s="198">
        <v>1</v>
      </c>
      <c r="C80" s="257" t="s">
        <v>1321</v>
      </c>
      <c r="D80" s="265">
        <v>182896.7</v>
      </c>
      <c r="E80" s="265">
        <v>0</v>
      </c>
      <c r="F80" s="265">
        <v>0</v>
      </c>
      <c r="G80" s="265">
        <v>114994.21</v>
      </c>
      <c r="H80" s="258"/>
    </row>
    <row r="81" spans="1:8">
      <c r="A81" s="198">
        <v>582</v>
      </c>
      <c r="B81" s="198">
        <v>1</v>
      </c>
      <c r="C81" s="257" t="s">
        <v>220</v>
      </c>
      <c r="D81" s="265">
        <v>0</v>
      </c>
      <c r="E81" s="265">
        <v>0</v>
      </c>
      <c r="F81" s="265">
        <v>0</v>
      </c>
      <c r="G81" s="265">
        <v>42888033.109999992</v>
      </c>
      <c r="H81" s="258"/>
    </row>
    <row r="82" spans="1:8">
      <c r="A82" s="198">
        <v>586</v>
      </c>
      <c r="B82" s="198">
        <v>1</v>
      </c>
      <c r="C82" s="257" t="s">
        <v>223</v>
      </c>
      <c r="D82" s="265">
        <v>0</v>
      </c>
      <c r="E82" s="265">
        <v>0</v>
      </c>
      <c r="F82" s="265">
        <v>0</v>
      </c>
      <c r="G82" s="265">
        <v>4087683.209999999</v>
      </c>
      <c r="H82" s="258"/>
    </row>
    <row r="83" spans="1:8" ht="25.5">
      <c r="A83" s="198">
        <v>587</v>
      </c>
      <c r="B83" s="198">
        <v>1</v>
      </c>
      <c r="C83" s="257" t="s">
        <v>1524</v>
      </c>
      <c r="D83" s="265">
        <v>985967.96000000008</v>
      </c>
      <c r="E83" s="265">
        <v>0</v>
      </c>
      <c r="F83" s="265">
        <v>0</v>
      </c>
      <c r="G83" s="265">
        <v>0</v>
      </c>
      <c r="H83" s="258"/>
    </row>
    <row r="84" spans="1:8">
      <c r="A84" s="198">
        <v>591</v>
      </c>
      <c r="B84" s="198">
        <v>1</v>
      </c>
      <c r="C84" s="257" t="s">
        <v>1288</v>
      </c>
      <c r="D84" s="265">
        <v>0</v>
      </c>
      <c r="E84" s="265">
        <v>0</v>
      </c>
      <c r="F84" s="265">
        <v>0</v>
      </c>
      <c r="G84" s="265">
        <v>109994324.28</v>
      </c>
      <c r="H84" s="258"/>
    </row>
    <row r="85" spans="1:8">
      <c r="A85" s="198">
        <v>592</v>
      </c>
      <c r="B85" s="198">
        <v>1</v>
      </c>
      <c r="C85" s="257" t="s">
        <v>1289</v>
      </c>
      <c r="D85" s="265">
        <v>5320114.3499999996</v>
      </c>
      <c r="E85" s="265">
        <v>0</v>
      </c>
      <c r="F85" s="265">
        <v>0</v>
      </c>
      <c r="G85" s="265">
        <v>44307029.650000006</v>
      </c>
      <c r="H85" s="258"/>
    </row>
    <row r="86" spans="1:8">
      <c r="A86" s="198">
        <v>660</v>
      </c>
      <c r="B86" s="198">
        <v>1</v>
      </c>
      <c r="C86" s="257" t="s">
        <v>234</v>
      </c>
      <c r="D86" s="265">
        <v>44133.98</v>
      </c>
      <c r="E86" s="265">
        <v>0</v>
      </c>
      <c r="F86" s="265">
        <v>0</v>
      </c>
      <c r="G86" s="265">
        <v>39282334.290000021</v>
      </c>
      <c r="H86" s="258"/>
    </row>
    <row r="87" spans="1:8">
      <c r="A87" s="198">
        <v>661</v>
      </c>
      <c r="B87" s="198">
        <v>1</v>
      </c>
      <c r="C87" s="257" t="s">
        <v>235</v>
      </c>
      <c r="D87" s="265">
        <v>0</v>
      </c>
      <c r="E87" s="265">
        <v>0</v>
      </c>
      <c r="F87" s="265">
        <v>0</v>
      </c>
      <c r="G87" s="265">
        <v>20402</v>
      </c>
      <c r="H87" s="258"/>
    </row>
    <row r="88" spans="1:8">
      <c r="A88" s="198">
        <v>670</v>
      </c>
      <c r="B88" s="198">
        <v>1</v>
      </c>
      <c r="C88" s="257" t="s">
        <v>236</v>
      </c>
      <c r="D88" s="265">
        <v>0</v>
      </c>
      <c r="E88" s="265">
        <v>0</v>
      </c>
      <c r="F88" s="265">
        <v>0</v>
      </c>
      <c r="G88" s="265">
        <v>8352832.6299999952</v>
      </c>
      <c r="H88" s="258"/>
    </row>
    <row r="89" spans="1:8">
      <c r="A89" s="198">
        <v>867</v>
      </c>
      <c r="B89" s="198">
        <v>1</v>
      </c>
      <c r="C89" s="257" t="s">
        <v>251</v>
      </c>
      <c r="D89" s="265">
        <v>0</v>
      </c>
      <c r="E89" s="265">
        <v>0</v>
      </c>
      <c r="F89" s="265">
        <v>0</v>
      </c>
      <c r="G89" s="265">
        <v>7740141.0499999998</v>
      </c>
      <c r="H89" s="258"/>
    </row>
    <row r="90" spans="1:8">
      <c r="A90" s="256"/>
      <c r="B90" s="256"/>
      <c r="C90" s="257"/>
      <c r="D90" s="265"/>
      <c r="E90" s="265"/>
      <c r="F90" s="265"/>
      <c r="G90" s="265"/>
      <c r="H90" s="258"/>
    </row>
    <row r="91" spans="1:8" ht="12.75" customHeight="1">
      <c r="A91" s="333" t="s">
        <v>638</v>
      </c>
      <c r="B91" s="323"/>
      <c r="C91" s="323"/>
      <c r="D91" s="230">
        <f>+SUBTOTAL(9,D9:D89)</f>
        <v>1185776147.75</v>
      </c>
      <c r="E91" s="230">
        <f>+SUBTOTAL(9,E9:E89)</f>
        <v>825493892.48000002</v>
      </c>
      <c r="F91" s="230">
        <f>+SUBTOTAL(9,F9:F89)</f>
        <v>50696482.420000017</v>
      </c>
      <c r="G91" s="230">
        <f>+SUBTOTAL(9,G9:G89)</f>
        <v>667971032.92999995</v>
      </c>
      <c r="H91" s="258"/>
    </row>
  </sheetData>
  <sheetProtection formatCells="0" formatColumns="0" formatRows="0" insertColumns="0" insertRows="0" insertHyperlinks="0" sort="0" autoFilter="0" pivotTables="0"/>
  <autoFilter ref="A8:H89"/>
  <mergeCells count="2">
    <mergeCell ref="A91:C91"/>
    <mergeCell ref="D7:G7"/>
  </mergeCells>
  <printOptions horizontalCentered="1"/>
  <pageMargins left="0.23622047244094491" right="0.23622047244094491" top="0.74803149606299213" bottom="0.74803149606299213" header="0.31496062992125984" footer="0.31496062992125984"/>
  <pageSetup scale="85"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202" activePane="bottomRight" state="frozen"/>
      <selection activeCell="G12" sqref="G12"/>
      <selection pane="topRight" activeCell="G12" sqref="G12"/>
      <selection pane="bottomLeft" activeCell="G12" sqref="G12"/>
      <selection pane="bottomRight" activeCell="B223" sqref="B223"/>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17" t="s">
        <v>639</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row>
    <row r="8" spans="1:41" s="27" customFormat="1" ht="18.75">
      <c r="A8" s="317" t="s">
        <v>1270</v>
      </c>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row>
    <row r="9" spans="1:41" s="27" customFormat="1" ht="18.75">
      <c r="A9" s="317" t="str">
        <f>+RESUMEN!A6</f>
        <v>ACTUALIZADO AL : 4 de diciembre de 2017</v>
      </c>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row>
    <row r="10" spans="1:41" s="27" customFormat="1" ht="18.75">
      <c r="A10" s="317" t="s">
        <v>640</v>
      </c>
      <c r="B10" s="317"/>
      <c r="C10" s="317"/>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row>
    <row r="11" spans="1:41" s="27" customFormat="1" ht="15" customHeight="1">
      <c r="A11" s="72"/>
      <c r="B11" s="28"/>
      <c r="C11" s="29"/>
      <c r="D11" s="336" t="s">
        <v>641</v>
      </c>
      <c r="E11" s="336"/>
      <c r="F11" s="336"/>
      <c r="G11" s="336"/>
      <c r="H11" s="336"/>
      <c r="I11" s="336"/>
      <c r="J11" s="336"/>
      <c r="K11" s="336"/>
      <c r="L11" s="336"/>
      <c r="M11" s="336"/>
      <c r="N11" s="336"/>
      <c r="O11" s="336"/>
      <c r="P11" s="336"/>
      <c r="Q11" s="336"/>
      <c r="R11" s="336"/>
      <c r="S11" s="336"/>
      <c r="T11" s="336"/>
      <c r="U11" s="337"/>
      <c r="V11" s="338" t="s">
        <v>642</v>
      </c>
      <c r="W11" s="339"/>
      <c r="X11" s="339"/>
      <c r="Y11" s="339"/>
      <c r="Z11" s="339"/>
      <c r="AA11" s="339"/>
      <c r="AB11" s="339"/>
      <c r="AC11" s="339"/>
      <c r="AD11" s="339"/>
      <c r="AE11" s="339"/>
      <c r="AF11" s="339"/>
      <c r="AG11" s="339"/>
      <c r="AH11" s="339"/>
      <c r="AI11" s="340"/>
    </row>
    <row r="12" spans="1:41" s="17" customFormat="1" ht="34.5">
      <c r="A12" s="56" t="s">
        <v>643</v>
      </c>
      <c r="B12" s="57" t="s">
        <v>41</v>
      </c>
      <c r="C12" s="58" t="s">
        <v>644</v>
      </c>
      <c r="D12" s="58" t="s">
        <v>1251</v>
      </c>
      <c r="E12" s="58" t="s">
        <v>1252</v>
      </c>
      <c r="F12" s="56" t="s">
        <v>27</v>
      </c>
      <c r="G12" s="56" t="s">
        <v>3</v>
      </c>
      <c r="H12" s="56" t="s">
        <v>1259</v>
      </c>
      <c r="I12" s="56" t="s">
        <v>11</v>
      </c>
      <c r="J12" s="56" t="s">
        <v>6</v>
      </c>
      <c r="K12" s="56" t="s">
        <v>15</v>
      </c>
      <c r="L12" s="56" t="s">
        <v>1260</v>
      </c>
      <c r="M12" s="56" t="s">
        <v>17</v>
      </c>
      <c r="N12" s="56" t="s">
        <v>13</v>
      </c>
      <c r="O12" s="56" t="s">
        <v>1261</v>
      </c>
      <c r="P12" s="56" t="s">
        <v>1262</v>
      </c>
      <c r="Q12" s="56" t="s">
        <v>20</v>
      </c>
      <c r="R12" s="56" t="s">
        <v>21</v>
      </c>
      <c r="S12" s="56" t="s">
        <v>8</v>
      </c>
      <c r="T12" s="56" t="s">
        <v>1271</v>
      </c>
      <c r="U12" s="56" t="s">
        <v>1248</v>
      </c>
      <c r="V12" s="58" t="s">
        <v>1255</v>
      </c>
      <c r="W12" s="58" t="s">
        <v>1253</v>
      </c>
      <c r="X12" s="56" t="s">
        <v>3</v>
      </c>
      <c r="Y12" s="56" t="s">
        <v>632</v>
      </c>
      <c r="Z12" s="56" t="s">
        <v>11</v>
      </c>
      <c r="AA12" s="56" t="s">
        <v>6</v>
      </c>
      <c r="AB12" s="56" t="s">
        <v>17</v>
      </c>
      <c r="AC12" s="56" t="s">
        <v>13</v>
      </c>
      <c r="AD12" s="56" t="s">
        <v>1262</v>
      </c>
      <c r="AE12" s="56" t="s">
        <v>20</v>
      </c>
      <c r="AF12" s="56" t="s">
        <v>21</v>
      </c>
      <c r="AG12" s="56" t="s">
        <v>23</v>
      </c>
      <c r="AH12" s="56" t="s">
        <v>1250</v>
      </c>
      <c r="AI12" s="56" t="s">
        <v>1271</v>
      </c>
      <c r="AJ12" s="58" t="s">
        <v>645</v>
      </c>
    </row>
    <row r="13" spans="1:41" ht="20.100000000000001" customHeight="1">
      <c r="A13" s="59">
        <v>6</v>
      </c>
      <c r="B13" s="60" t="s">
        <v>690</v>
      </c>
      <c r="C13" s="61" t="s">
        <v>1304</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691</v>
      </c>
      <c r="C14" s="61" t="s">
        <v>1304</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692</v>
      </c>
      <c r="C15" s="61" t="s">
        <v>1304</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693</v>
      </c>
      <c r="C16" s="64" t="s">
        <v>1304</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694</v>
      </c>
      <c r="C17" s="61" t="s">
        <v>1304</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695</v>
      </c>
      <c r="C18" s="61" t="s">
        <v>1304</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696</v>
      </c>
      <c r="C19" s="61" t="s">
        <v>1304</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697</v>
      </c>
      <c r="C20" s="64" t="s">
        <v>1304</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698</v>
      </c>
      <c r="C21" s="61" t="s">
        <v>1304</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699</v>
      </c>
      <c r="C22" s="61" t="s">
        <v>1304</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700</v>
      </c>
      <c r="C23" s="61" t="s">
        <v>1304</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701</v>
      </c>
      <c r="C24" s="61" t="s">
        <v>1304</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702</v>
      </c>
      <c r="C25" s="61" t="s">
        <v>1304</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703</v>
      </c>
      <c r="C26" s="61" t="s">
        <v>1304</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704</v>
      </c>
      <c r="C27" s="61" t="s">
        <v>1304</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705</v>
      </c>
      <c r="C28" s="61" t="s">
        <v>1304</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706</v>
      </c>
      <c r="C29" s="61" t="s">
        <v>1304</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707</v>
      </c>
      <c r="C30" s="61" t="s">
        <v>1304</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708</v>
      </c>
      <c r="C31" s="61" t="s">
        <v>1304</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709</v>
      </c>
      <c r="C32" s="61" t="s">
        <v>1304</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710</v>
      </c>
      <c r="C33" s="61" t="s">
        <v>1304</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711</v>
      </c>
      <c r="C34" s="61" t="s">
        <v>1304</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712</v>
      </c>
      <c r="C35" s="61" t="s">
        <v>1304</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713</v>
      </c>
      <c r="C36" s="61" t="s">
        <v>1304</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618</v>
      </c>
      <c r="B37" s="60" t="s">
        <v>714</v>
      </c>
      <c r="C37" s="61" t="s">
        <v>1304</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620</v>
      </c>
      <c r="B38" s="60" t="s">
        <v>714</v>
      </c>
      <c r="C38" s="61" t="s">
        <v>1304</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621</v>
      </c>
      <c r="B39" s="60" t="s">
        <v>715</v>
      </c>
      <c r="C39" s="61" t="s">
        <v>1304</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623</v>
      </c>
      <c r="B40" s="60" t="s">
        <v>716</v>
      </c>
      <c r="C40" s="61" t="s">
        <v>1304</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625</v>
      </c>
      <c r="B41" s="60" t="s">
        <v>717</v>
      </c>
      <c r="C41" s="61" t="s">
        <v>1304</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1304</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718</v>
      </c>
      <c r="C43" s="61" t="s">
        <v>1304</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719</v>
      </c>
      <c r="C44" s="61" t="s">
        <v>1304</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720</v>
      </c>
      <c r="C45" s="61" t="s">
        <v>1304</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721</v>
      </c>
      <c r="C46" s="61" t="s">
        <v>1304</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722</v>
      </c>
      <c r="C47" s="61" t="s">
        <v>1304</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723</v>
      </c>
      <c r="C48" s="61" t="s">
        <v>1304</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724</v>
      </c>
      <c r="C49" s="61" t="s">
        <v>1304</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725</v>
      </c>
      <c r="C50" s="61" t="s">
        <v>1304</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726</v>
      </c>
      <c r="C51" s="61" t="s">
        <v>1304</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727</v>
      </c>
      <c r="C52" s="61" t="s">
        <v>1304</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728</v>
      </c>
      <c r="C53" s="61" t="s">
        <v>1304</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729</v>
      </c>
      <c r="C54" s="61" t="s">
        <v>1304</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730</v>
      </c>
      <c r="C55" s="61" t="s">
        <v>1304</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731</v>
      </c>
      <c r="C56" s="61" t="s">
        <v>1304</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732</v>
      </c>
      <c r="C57" s="75" t="s">
        <v>1304</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733</v>
      </c>
      <c r="C58" s="75" t="s">
        <v>1304</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734</v>
      </c>
      <c r="C59" s="75" t="s">
        <v>1304</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735</v>
      </c>
      <c r="C60" s="75" t="s">
        <v>1304</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736</v>
      </c>
      <c r="C61" s="75" t="s">
        <v>1304</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737</v>
      </c>
      <c r="C62" s="75" t="s">
        <v>1304</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1304</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738</v>
      </c>
      <c r="C64" s="75" t="s">
        <v>1304</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1304</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1304</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739</v>
      </c>
      <c r="C67" s="75" t="s">
        <v>1304</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740</v>
      </c>
      <c r="C68" s="75" t="s">
        <v>1304</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741</v>
      </c>
      <c r="C69" s="61" t="s">
        <v>1304</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1304</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742</v>
      </c>
      <c r="C71" s="61" t="s">
        <v>1304</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743</v>
      </c>
      <c r="C72" s="61" t="s">
        <v>1304</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744</v>
      </c>
      <c r="C73" s="61" t="s">
        <v>1304</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745</v>
      </c>
      <c r="C74" s="61" t="s">
        <v>1304</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746</v>
      </c>
      <c r="C75" s="61" t="s">
        <v>1304</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747</v>
      </c>
      <c r="C76" s="61" t="s">
        <v>1304</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748</v>
      </c>
      <c r="C77" s="61" t="s">
        <v>1304</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749</v>
      </c>
      <c r="C78" s="61" t="s">
        <v>1304</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750</v>
      </c>
      <c r="C79" s="61" t="s">
        <v>1304</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751</v>
      </c>
      <c r="C80" s="61" t="s">
        <v>1304</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752</v>
      </c>
      <c r="C81" s="61" t="s">
        <v>1304</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753</v>
      </c>
      <c r="C82" s="61" t="s">
        <v>1304</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1304</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754</v>
      </c>
      <c r="C84" s="61" t="s">
        <v>1304</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755</v>
      </c>
      <c r="C85" s="61" t="s">
        <v>1304</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756</v>
      </c>
      <c r="C86" s="61" t="s">
        <v>1304</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757</v>
      </c>
      <c r="C87" s="61" t="s">
        <v>1304</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758</v>
      </c>
      <c r="C88" s="61" t="s">
        <v>1304</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759</v>
      </c>
      <c r="C89" s="61" t="s">
        <v>1304</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760</v>
      </c>
      <c r="C90" s="61" t="s">
        <v>1304</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761</v>
      </c>
      <c r="C91" s="61" t="s">
        <v>1304</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762</v>
      </c>
      <c r="C92" s="61" t="s">
        <v>1304</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763</v>
      </c>
      <c r="C93" s="61" t="s">
        <v>1304</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764</v>
      </c>
      <c r="C94" s="61" t="s">
        <v>1304</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765</v>
      </c>
      <c r="C95" s="61" t="s">
        <v>1304</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766</v>
      </c>
      <c r="C96" s="61" t="s">
        <v>1304</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1304</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767</v>
      </c>
      <c r="C98" s="61" t="s">
        <v>1304</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768</v>
      </c>
      <c r="C99" s="61" t="s">
        <v>1304</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769</v>
      </c>
      <c r="C100" s="61" t="s">
        <v>1304</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1304</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770</v>
      </c>
      <c r="C102" s="61" t="s">
        <v>1304</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771</v>
      </c>
      <c r="C103" s="61" t="s">
        <v>1304</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772</v>
      </c>
      <c r="C104" s="61" t="s">
        <v>1304</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773</v>
      </c>
      <c r="C105" s="61" t="s">
        <v>1304</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774</v>
      </c>
      <c r="C106" s="61" t="s">
        <v>1304</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775</v>
      </c>
      <c r="C107" s="61" t="s">
        <v>1304</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776</v>
      </c>
      <c r="C108" s="61" t="s">
        <v>1304</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777</v>
      </c>
      <c r="C109" s="61" t="s">
        <v>1304</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778</v>
      </c>
      <c r="C110" s="61" t="s">
        <v>1304</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779</v>
      </c>
      <c r="C111" s="61" t="s">
        <v>1304</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780</v>
      </c>
      <c r="C112" s="61" t="s">
        <v>1304</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781</v>
      </c>
      <c r="C113" s="61" t="s">
        <v>1304</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782</v>
      </c>
      <c r="C114" s="61" t="s">
        <v>1304</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783</v>
      </c>
      <c r="C115" s="61" t="s">
        <v>1304</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784</v>
      </c>
      <c r="C116" s="61" t="s">
        <v>1304</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785</v>
      </c>
      <c r="C117" s="61" t="s">
        <v>1304</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786</v>
      </c>
      <c r="C118" s="61" t="s">
        <v>1304</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787</v>
      </c>
      <c r="C119" s="61" t="s">
        <v>1304</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788</v>
      </c>
      <c r="C120" s="61" t="s">
        <v>1304</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789</v>
      </c>
      <c r="C121" s="61" t="s">
        <v>1304</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790</v>
      </c>
      <c r="C122" s="61" t="s">
        <v>1304</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1304</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791</v>
      </c>
      <c r="C124" s="61" t="s">
        <v>1304</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792</v>
      </c>
      <c r="C125" s="61" t="s">
        <v>1304</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793</v>
      </c>
      <c r="C126" s="61" t="s">
        <v>1304</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794</v>
      </c>
      <c r="C127" s="61" t="s">
        <v>1304</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795</v>
      </c>
      <c r="C128" s="61" t="s">
        <v>1304</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1304</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796</v>
      </c>
      <c r="C130" s="61" t="s">
        <v>1304</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1304</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1304</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1304</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797</v>
      </c>
      <c r="C134" s="61" t="s">
        <v>1304</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798</v>
      </c>
      <c r="C135" s="61" t="s">
        <v>1304</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799</v>
      </c>
      <c r="C136" s="61" t="s">
        <v>1304</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800</v>
      </c>
      <c r="C137" s="61" t="s">
        <v>1304</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801</v>
      </c>
      <c r="C138" s="61" t="s">
        <v>1304</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802</v>
      </c>
      <c r="C139" s="61" t="s">
        <v>1304</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803</v>
      </c>
      <c r="C140" s="61" t="s">
        <v>1304</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804</v>
      </c>
      <c r="C141" s="61" t="s">
        <v>1304</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805</v>
      </c>
      <c r="C142" s="61" t="s">
        <v>1304</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806</v>
      </c>
      <c r="C143" s="61" t="s">
        <v>1304</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807</v>
      </c>
      <c r="C144" s="61" t="s">
        <v>1304</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808</v>
      </c>
      <c r="C145" s="61" t="s">
        <v>1304</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809</v>
      </c>
      <c r="C146" s="61" t="s">
        <v>1304</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810</v>
      </c>
      <c r="C147" s="61" t="s">
        <v>1304</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811</v>
      </c>
      <c r="C148" s="61" t="s">
        <v>1304</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812</v>
      </c>
      <c r="C149" s="61" t="s">
        <v>1304</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813</v>
      </c>
      <c r="C150" s="61" t="s">
        <v>1304</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814</v>
      </c>
      <c r="C151" s="61" t="s">
        <v>1304</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815</v>
      </c>
      <c r="C152" s="61" t="s">
        <v>1304</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816</v>
      </c>
      <c r="C153" s="61" t="s">
        <v>1304</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817</v>
      </c>
      <c r="C154" s="61" t="s">
        <v>1304</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818</v>
      </c>
      <c r="C155" s="61" t="s">
        <v>1304</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819</v>
      </c>
      <c r="C156" s="61" t="s">
        <v>1304</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820</v>
      </c>
      <c r="C157" s="61" t="s">
        <v>1304</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821</v>
      </c>
      <c r="C158" s="61" t="s">
        <v>1304</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822</v>
      </c>
      <c r="C159" s="61" t="s">
        <v>1304</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823</v>
      </c>
      <c r="C160" s="61" t="s">
        <v>1304</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824</v>
      </c>
      <c r="C161" s="61" t="s">
        <v>1304</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825</v>
      </c>
      <c r="C162" s="61" t="s">
        <v>1304</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1272</v>
      </c>
      <c r="C163" s="61" t="s">
        <v>1304</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1273</v>
      </c>
      <c r="C164" s="61" t="s">
        <v>1304</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1274</v>
      </c>
      <c r="C165" s="61" t="s">
        <v>1304</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1275</v>
      </c>
      <c r="C166" s="61" t="s">
        <v>1304</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1276</v>
      </c>
      <c r="C167" s="61" t="s">
        <v>1304</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1277</v>
      </c>
      <c r="C168" s="61" t="s">
        <v>1304</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1278</v>
      </c>
      <c r="C169" s="61" t="s">
        <v>1304</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826</v>
      </c>
      <c r="C170" s="75" t="s">
        <v>1304</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827</v>
      </c>
      <c r="C171" s="75" t="s">
        <v>1304</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828</v>
      </c>
      <c r="C172" s="75" t="s">
        <v>1304</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829</v>
      </c>
      <c r="C173" s="75" t="s">
        <v>1304</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830</v>
      </c>
      <c r="C174" s="75" t="s">
        <v>1304</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831</v>
      </c>
      <c r="C175" s="75" t="s">
        <v>1304</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832</v>
      </c>
      <c r="C176" s="75" t="s">
        <v>1304</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833</v>
      </c>
      <c r="C177" s="75" t="s">
        <v>1304</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834</v>
      </c>
      <c r="C178" s="75" t="s">
        <v>1304</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835</v>
      </c>
      <c r="C179" s="75" t="s">
        <v>1304</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836</v>
      </c>
      <c r="C180" s="75" t="s">
        <v>1304</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837</v>
      </c>
      <c r="C181" s="75" t="s">
        <v>1304</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838</v>
      </c>
      <c r="C182" s="75" t="s">
        <v>1304</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839</v>
      </c>
      <c r="C183" s="78" t="s">
        <v>1304</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840</v>
      </c>
      <c r="C184" s="78" t="s">
        <v>1304</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841</v>
      </c>
      <c r="C185" s="61" t="s">
        <v>1304</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1304</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842</v>
      </c>
      <c r="C187" s="61" t="s">
        <v>1304</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843</v>
      </c>
      <c r="C188" s="61" t="s">
        <v>1304</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844</v>
      </c>
      <c r="C189" s="61" t="s">
        <v>1304</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845</v>
      </c>
      <c r="C190" s="61" t="s">
        <v>1304</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846</v>
      </c>
      <c r="C191" s="61" t="s">
        <v>1304</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207</v>
      </c>
      <c r="C192" s="61" t="s">
        <v>1304</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847</v>
      </c>
      <c r="C193" s="61" t="s">
        <v>1304</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848</v>
      </c>
      <c r="C194" s="61" t="s">
        <v>1304</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210</v>
      </c>
      <c r="C195" s="61" t="s">
        <v>1304</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849</v>
      </c>
      <c r="C196" s="61" t="s">
        <v>1304</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850</v>
      </c>
      <c r="C197" s="61" t="s">
        <v>1304</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851</v>
      </c>
      <c r="C198" s="61" t="s">
        <v>1304</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852</v>
      </c>
      <c r="C199" s="64" t="s">
        <v>1304</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853</v>
      </c>
      <c r="C200" s="64" t="s">
        <v>1304</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854</v>
      </c>
      <c r="C201" s="61" t="s">
        <v>1304</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855</v>
      </c>
      <c r="C202" s="64" t="s">
        <v>1304</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218</v>
      </c>
      <c r="C203" s="61" t="s">
        <v>1304</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856</v>
      </c>
      <c r="C204" s="61" t="s">
        <v>1304</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857</v>
      </c>
      <c r="C205" s="61" t="s">
        <v>1304</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858</v>
      </c>
      <c r="C206" s="61" t="s">
        <v>1304</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222</v>
      </c>
      <c r="C207" s="61" t="s">
        <v>1304</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223</v>
      </c>
      <c r="C208" s="64" t="s">
        <v>1304</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859</v>
      </c>
      <c r="C209" s="61" t="s">
        <v>1304</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224</v>
      </c>
      <c r="C210" s="64" t="s">
        <v>1304</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860</v>
      </c>
      <c r="C211" s="64" t="s">
        <v>1304</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861</v>
      </c>
      <c r="C212" s="61" t="s">
        <v>1304</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862</v>
      </c>
      <c r="C213" s="61" t="s">
        <v>1304</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863</v>
      </c>
      <c r="C214" s="61" t="s">
        <v>1304</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864</v>
      </c>
      <c r="C215" s="61" t="s">
        <v>1304</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1304</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1279</v>
      </c>
      <c r="C217" s="61" t="s">
        <v>1304</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865</v>
      </c>
      <c r="C218" s="61" t="s">
        <v>1304</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231</v>
      </c>
      <c r="C219" s="61" t="s">
        <v>1304</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866</v>
      </c>
      <c r="C220" s="61" t="s">
        <v>1304</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233</v>
      </c>
      <c r="C221" s="64" t="s">
        <v>1304</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234</v>
      </c>
      <c r="C222" s="61" t="s">
        <v>1304</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235</v>
      </c>
      <c r="C223" s="61" t="s">
        <v>1304</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236</v>
      </c>
      <c r="C224" s="61" t="s">
        <v>1304</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867</v>
      </c>
      <c r="C225" s="61" t="s">
        <v>1304</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238</v>
      </c>
      <c r="C226" s="61" t="s">
        <v>1304</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868</v>
      </c>
      <c r="C227" s="61" t="s">
        <v>1304</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869</v>
      </c>
      <c r="C228" s="61" t="s">
        <v>1304</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870</v>
      </c>
      <c r="C229" s="64" t="s">
        <v>1304</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242</v>
      </c>
      <c r="C230" s="61" t="s">
        <v>1304</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871</v>
      </c>
      <c r="C231" s="61" t="s">
        <v>1304</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872</v>
      </c>
      <c r="C232" s="61" t="s">
        <v>1304</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873</v>
      </c>
      <c r="C233" s="61" t="s">
        <v>1304</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874</v>
      </c>
      <c r="C234" s="61" t="s">
        <v>1304</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875</v>
      </c>
      <c r="C235" s="61" t="s">
        <v>1304</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876</v>
      </c>
      <c r="C236" s="61" t="s">
        <v>1304</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877</v>
      </c>
      <c r="C237" s="61" t="s">
        <v>1304</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878</v>
      </c>
      <c r="C238" s="61" t="s">
        <v>1304</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879</v>
      </c>
      <c r="C239" s="61" t="s">
        <v>1304</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880</v>
      </c>
      <c r="C240" s="75" t="s">
        <v>1304</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881</v>
      </c>
      <c r="C241" s="75" t="s">
        <v>1304</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882</v>
      </c>
      <c r="C242" s="75" t="s">
        <v>1304</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883</v>
      </c>
      <c r="C243" s="75" t="s">
        <v>1304</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884</v>
      </c>
      <c r="C244" s="75" t="s">
        <v>1304</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885</v>
      </c>
      <c r="C245" s="75" t="s">
        <v>1304</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886</v>
      </c>
      <c r="C246" s="75" t="s">
        <v>1304</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887</v>
      </c>
      <c r="C247" s="75" t="s">
        <v>1304</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888</v>
      </c>
      <c r="C248" s="75" t="s">
        <v>1304</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261</v>
      </c>
      <c r="C249" s="75" t="s">
        <v>1304</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889</v>
      </c>
      <c r="C250" s="75" t="s">
        <v>1304</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263</v>
      </c>
      <c r="C251" s="75" t="s">
        <v>1304</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890</v>
      </c>
      <c r="C252" s="75" t="s">
        <v>1304</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891</v>
      </c>
      <c r="C253" s="75" t="s">
        <v>1304</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892</v>
      </c>
      <c r="C254" s="75" t="s">
        <v>1304</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893</v>
      </c>
      <c r="C255" s="75" t="s">
        <v>1304</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894</v>
      </c>
      <c r="C256" s="75" t="s">
        <v>1304</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895</v>
      </c>
      <c r="C257" s="75" t="s">
        <v>1304</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896</v>
      </c>
      <c r="C258" s="75" t="s">
        <v>1304</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897</v>
      </c>
      <c r="C259" s="75" t="s">
        <v>1304</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898</v>
      </c>
      <c r="C260" s="75" t="s">
        <v>1304</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899</v>
      </c>
      <c r="C261" s="75" t="s">
        <v>1304</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900</v>
      </c>
      <c r="C262" s="75" t="s">
        <v>1304</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901</v>
      </c>
      <c r="C263" s="75" t="s">
        <v>1304</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902</v>
      </c>
      <c r="C264" s="75" t="s">
        <v>1304</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903</v>
      </c>
      <c r="C265" s="75" t="s">
        <v>1304</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904</v>
      </c>
      <c r="C266" s="75" t="s">
        <v>1304</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905</v>
      </c>
      <c r="C267" s="75" t="s">
        <v>1304</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906</v>
      </c>
      <c r="C268" s="75" t="s">
        <v>1304</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907</v>
      </c>
      <c r="C269" s="75" t="s">
        <v>1304</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908</v>
      </c>
      <c r="C270" s="75" t="s">
        <v>1304</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909</v>
      </c>
      <c r="C271" s="75" t="s">
        <v>1304</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910</v>
      </c>
      <c r="C272" s="75" t="s">
        <v>1304</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911</v>
      </c>
      <c r="C273" s="75" t="s">
        <v>1304</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912</v>
      </c>
      <c r="C274" s="75" t="s">
        <v>1304</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913</v>
      </c>
      <c r="C275" s="75" t="s">
        <v>1304</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914</v>
      </c>
      <c r="C276" s="75" t="s">
        <v>1304</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915</v>
      </c>
      <c r="C277" s="75" t="s">
        <v>1304</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916</v>
      </c>
      <c r="C278" s="75" t="s">
        <v>1304</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917</v>
      </c>
      <c r="C279" s="75" t="s">
        <v>1304</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918</v>
      </c>
      <c r="C280" s="75" t="s">
        <v>1304</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919</v>
      </c>
      <c r="C281" s="75" t="s">
        <v>1304</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920</v>
      </c>
      <c r="C282" s="75" t="s">
        <v>1304</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921</v>
      </c>
      <c r="C283" s="75" t="s">
        <v>1304</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922</v>
      </c>
      <c r="C284" s="75" t="s">
        <v>1304</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923</v>
      </c>
      <c r="C285" s="75" t="s">
        <v>1304</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924</v>
      </c>
      <c r="C286" s="75" t="s">
        <v>1304</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925</v>
      </c>
      <c r="C287" s="75" t="s">
        <v>1304</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926</v>
      </c>
      <c r="C288" s="75" t="s">
        <v>1304</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927</v>
      </c>
      <c r="C289" s="75" t="s">
        <v>1304</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928</v>
      </c>
      <c r="C290" s="75" t="s">
        <v>1304</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929</v>
      </c>
      <c r="C291" s="75" t="s">
        <v>1304</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930</v>
      </c>
      <c r="C292" s="75" t="s">
        <v>1304</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931</v>
      </c>
      <c r="C293" s="75" t="s">
        <v>1304</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932</v>
      </c>
      <c r="C294" s="75" t="s">
        <v>1304</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933</v>
      </c>
      <c r="C295" s="75" t="s">
        <v>1304</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934</v>
      </c>
      <c r="C296" s="75" t="s">
        <v>1304</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935</v>
      </c>
      <c r="C297" s="75" t="s">
        <v>1304</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936</v>
      </c>
      <c r="C298" s="75" t="s">
        <v>1304</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937</v>
      </c>
      <c r="C299" s="75" t="s">
        <v>1304</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938</v>
      </c>
      <c r="C300" s="75" t="s">
        <v>1304</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939</v>
      </c>
      <c r="C301" s="75" t="s">
        <v>1304</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940</v>
      </c>
      <c r="C302" s="75" t="s">
        <v>1304</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941</v>
      </c>
      <c r="C303" s="75" t="s">
        <v>1304</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942</v>
      </c>
      <c r="C304" s="75" t="s">
        <v>1304</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943</v>
      </c>
      <c r="C305" s="75" t="s">
        <v>1304</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944</v>
      </c>
      <c r="C306" s="75" t="s">
        <v>1304</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945</v>
      </c>
      <c r="C307" s="75" t="s">
        <v>1304</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946</v>
      </c>
      <c r="C308" s="75" t="s">
        <v>1304</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947</v>
      </c>
      <c r="C309" s="75" t="s">
        <v>1304</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948</v>
      </c>
      <c r="C310" s="75" t="s">
        <v>1304</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949</v>
      </c>
      <c r="C311" s="75" t="s">
        <v>1304</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950</v>
      </c>
      <c r="C312" s="75" t="s">
        <v>1304</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951</v>
      </c>
      <c r="C313" s="75" t="s">
        <v>1304</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952</v>
      </c>
      <c r="C314" s="75" t="s">
        <v>1304</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953</v>
      </c>
      <c r="C315" s="75" t="s">
        <v>1304</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954</v>
      </c>
      <c r="C316" s="75" t="s">
        <v>1304</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955</v>
      </c>
      <c r="C317" s="75" t="s">
        <v>1304</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956</v>
      </c>
      <c r="C318" s="75" t="s">
        <v>1304</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957</v>
      </c>
      <c r="C319" s="75" t="s">
        <v>1304</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958</v>
      </c>
      <c r="C320" s="75" t="s">
        <v>1304</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959</v>
      </c>
      <c r="C321" s="75" t="s">
        <v>1304</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960</v>
      </c>
      <c r="C322" s="75" t="s">
        <v>1304</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961</v>
      </c>
      <c r="C323" s="75" t="s">
        <v>1304</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962</v>
      </c>
      <c r="C324" s="75" t="s">
        <v>1304</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963</v>
      </c>
      <c r="C325" s="75" t="s">
        <v>1304</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964</v>
      </c>
      <c r="C326" s="75" t="s">
        <v>1304</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965</v>
      </c>
      <c r="C327" s="75" t="s">
        <v>1304</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966</v>
      </c>
      <c r="C328" s="75" t="s">
        <v>1304</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967</v>
      </c>
      <c r="C329" s="75" t="s">
        <v>1304</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968</v>
      </c>
      <c r="C330" s="75" t="s">
        <v>1304</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969</v>
      </c>
      <c r="C331" s="75" t="s">
        <v>1304</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970</v>
      </c>
      <c r="C332" s="75" t="s">
        <v>1304</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971</v>
      </c>
      <c r="C333" s="75" t="s">
        <v>1304</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972</v>
      </c>
      <c r="C334" s="75" t="s">
        <v>1304</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973</v>
      </c>
      <c r="C335" s="75" t="s">
        <v>1304</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974</v>
      </c>
      <c r="C336" s="75" t="s">
        <v>1304</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975</v>
      </c>
      <c r="C337" s="75" t="s">
        <v>1304</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976</v>
      </c>
      <c r="C338" s="75" t="s">
        <v>1304</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977</v>
      </c>
      <c r="C339" s="75" t="s">
        <v>1304</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978</v>
      </c>
      <c r="C340" s="75" t="s">
        <v>1304</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979</v>
      </c>
      <c r="C341" s="75" t="s">
        <v>1304</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980</v>
      </c>
      <c r="C342" s="75" t="s">
        <v>1304</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981</v>
      </c>
      <c r="C343" s="75" t="s">
        <v>1304</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982</v>
      </c>
      <c r="C344" s="75" t="s">
        <v>1304</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983</v>
      </c>
      <c r="C345" s="75" t="s">
        <v>1304</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984</v>
      </c>
      <c r="C346" s="75" t="s">
        <v>1304</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985</v>
      </c>
      <c r="C347" s="75" t="s">
        <v>1304</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986</v>
      </c>
      <c r="C348" s="75" t="s">
        <v>1304</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987</v>
      </c>
      <c r="C349" s="75" t="s">
        <v>1304</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988</v>
      </c>
      <c r="C350" s="75" t="s">
        <v>1304</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989</v>
      </c>
      <c r="C351" s="75" t="s">
        <v>1304</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990</v>
      </c>
      <c r="C352" s="75" t="s">
        <v>1304</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991</v>
      </c>
      <c r="C353" s="75" t="s">
        <v>1304</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992</v>
      </c>
      <c r="C354" s="75" t="s">
        <v>1304</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993</v>
      </c>
      <c r="C355" s="75" t="s">
        <v>1304</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994</v>
      </c>
      <c r="C356" s="75" t="s">
        <v>1304</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995</v>
      </c>
      <c r="C357" s="75" t="s">
        <v>1304</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996</v>
      </c>
      <c r="C358" s="75" t="s">
        <v>1304</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997</v>
      </c>
      <c r="C359" s="75" t="s">
        <v>1304</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998</v>
      </c>
      <c r="C360" s="75" t="s">
        <v>1304</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999</v>
      </c>
      <c r="C361" s="75" t="s">
        <v>1304</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1000</v>
      </c>
      <c r="C362" s="75" t="s">
        <v>1304</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1001</v>
      </c>
      <c r="C363" s="75" t="s">
        <v>1304</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1002</v>
      </c>
      <c r="C364" s="75" t="s">
        <v>1304</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1003</v>
      </c>
      <c r="C365" s="75" t="s">
        <v>1304</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1004</v>
      </c>
      <c r="C366" s="75" t="s">
        <v>1304</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1005</v>
      </c>
      <c r="C367" s="75" t="s">
        <v>1304</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1006</v>
      </c>
      <c r="C368" s="75" t="s">
        <v>1304</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1007</v>
      </c>
      <c r="C369" s="75" t="s">
        <v>1304</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1008</v>
      </c>
      <c r="C370" s="75" t="s">
        <v>1304</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1009</v>
      </c>
      <c r="C371" s="75" t="s">
        <v>1304</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1010</v>
      </c>
      <c r="C372" s="75" t="s">
        <v>1304</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1011</v>
      </c>
      <c r="C373" s="75" t="s">
        <v>1304</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1012</v>
      </c>
      <c r="C374" s="75" t="s">
        <v>1304</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1013</v>
      </c>
      <c r="C375" s="75" t="s">
        <v>1304</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1014</v>
      </c>
      <c r="C376" s="75" t="s">
        <v>1304</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1015</v>
      </c>
      <c r="C377" s="75" t="s">
        <v>1304</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1016</v>
      </c>
      <c r="C378" s="75" t="s">
        <v>1304</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1017</v>
      </c>
      <c r="C379" s="75" t="s">
        <v>1304</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1018</v>
      </c>
      <c r="C380" s="75" t="s">
        <v>1304</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1019</v>
      </c>
      <c r="C381" s="75" t="s">
        <v>1304</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1020</v>
      </c>
      <c r="C382" s="75" t="s">
        <v>1304</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1021</v>
      </c>
      <c r="C383" s="75" t="s">
        <v>1304</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1022</v>
      </c>
      <c r="C384" s="75" t="s">
        <v>1304</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1023</v>
      </c>
      <c r="C385" s="75" t="s">
        <v>1304</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398</v>
      </c>
      <c r="C386" s="75" t="s">
        <v>1304</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1024</v>
      </c>
      <c r="C387" s="75" t="s">
        <v>1304</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1025</v>
      </c>
      <c r="C388" s="75" t="s">
        <v>1304</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1026</v>
      </c>
      <c r="C389" s="75" t="s">
        <v>1304</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1027</v>
      </c>
      <c r="C390" s="75" t="s">
        <v>1304</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1028</v>
      </c>
      <c r="C391" s="75" t="s">
        <v>1304</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1029</v>
      </c>
      <c r="C392" s="75" t="s">
        <v>1304</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1030</v>
      </c>
      <c r="C393" s="75" t="s">
        <v>1304</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1031</v>
      </c>
      <c r="C394" s="75" t="s">
        <v>1304</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1032</v>
      </c>
      <c r="C395" s="75" t="s">
        <v>1304</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1033</v>
      </c>
      <c r="C396" s="75" t="s">
        <v>1304</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1034</v>
      </c>
      <c r="C397" s="75" t="s">
        <v>1304</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1035</v>
      </c>
      <c r="C398" s="75" t="s">
        <v>1304</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1036</v>
      </c>
      <c r="C399" s="75" t="s">
        <v>1304</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1037</v>
      </c>
      <c r="C400" s="75" t="s">
        <v>1304</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1038</v>
      </c>
      <c r="C401" s="75" t="s">
        <v>1304</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1039</v>
      </c>
      <c r="C402" s="75" t="s">
        <v>1304</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1040</v>
      </c>
      <c r="C403" s="75" t="s">
        <v>1304</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1041</v>
      </c>
      <c r="C404" s="75" t="s">
        <v>1304</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1042</v>
      </c>
      <c r="C405" s="75" t="s">
        <v>1304</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1043</v>
      </c>
      <c r="C406" s="75" t="s">
        <v>1304</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1044</v>
      </c>
      <c r="C407" s="75" t="s">
        <v>1304</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1045</v>
      </c>
      <c r="C408" s="75" t="s">
        <v>1304</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1046</v>
      </c>
      <c r="C409" s="75" t="s">
        <v>1304</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1047</v>
      </c>
      <c r="C410" s="75" t="s">
        <v>1304</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1048</v>
      </c>
      <c r="C411" s="75" t="s">
        <v>1304</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1049</v>
      </c>
      <c r="C412" s="75" t="s">
        <v>1304</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1050</v>
      </c>
      <c r="C413" s="75" t="s">
        <v>1304</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1051</v>
      </c>
      <c r="C414" s="75" t="s">
        <v>1304</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1052</v>
      </c>
      <c r="C415" s="75" t="s">
        <v>1304</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1053</v>
      </c>
      <c r="C416" s="75" t="s">
        <v>1304</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1054</v>
      </c>
      <c r="C417" s="75" t="s">
        <v>1304</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1055</v>
      </c>
      <c r="C418" s="75" t="s">
        <v>1304</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1056</v>
      </c>
      <c r="C419" s="75" t="s">
        <v>1304</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1057</v>
      </c>
      <c r="C420" s="75" t="s">
        <v>1304</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1058</v>
      </c>
      <c r="C421" s="75" t="s">
        <v>1304</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1059</v>
      </c>
      <c r="C422" s="75" t="s">
        <v>1304</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1060</v>
      </c>
      <c r="C423" s="75" t="s">
        <v>1304</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1061</v>
      </c>
      <c r="C424" s="75" t="s">
        <v>1304</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1062</v>
      </c>
      <c r="C425" s="75" t="s">
        <v>1304</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1063</v>
      </c>
      <c r="C426" s="75" t="s">
        <v>1304</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1035</v>
      </c>
      <c r="C427" s="75" t="s">
        <v>1304</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1064</v>
      </c>
      <c r="C428" s="75" t="s">
        <v>1304</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1065</v>
      </c>
      <c r="C429" s="75" t="s">
        <v>1304</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1066</v>
      </c>
      <c r="C430" s="75" t="s">
        <v>1304</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1067</v>
      </c>
      <c r="C431" s="75" t="s">
        <v>1304</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1068</v>
      </c>
      <c r="C432" s="75" t="s">
        <v>1304</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1069</v>
      </c>
      <c r="C433" s="75" t="s">
        <v>1304</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1070</v>
      </c>
      <c r="C434" s="75" t="s">
        <v>1304</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1071</v>
      </c>
      <c r="C435" s="75" t="s">
        <v>1304</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1072</v>
      </c>
      <c r="C436" s="75" t="s">
        <v>1304</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1073</v>
      </c>
      <c r="C437" s="75" t="s">
        <v>1304</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1074</v>
      </c>
      <c r="C438" s="75" t="s">
        <v>1304</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1075</v>
      </c>
      <c r="C439" s="75" t="s">
        <v>1304</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1076</v>
      </c>
      <c r="C440" s="75" t="s">
        <v>1304</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1077</v>
      </c>
      <c r="C441" s="75" t="s">
        <v>1304</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1078</v>
      </c>
      <c r="C442" s="75" t="s">
        <v>1304</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1079</v>
      </c>
      <c r="C443" s="75" t="s">
        <v>1304</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1080</v>
      </c>
      <c r="C444" s="75" t="s">
        <v>1304</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1081</v>
      </c>
      <c r="C445" s="75" t="s">
        <v>1304</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1082</v>
      </c>
      <c r="C446" s="75" t="s">
        <v>1304</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1083</v>
      </c>
      <c r="C447" s="75" t="s">
        <v>1304</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1084</v>
      </c>
      <c r="C448" s="75" t="s">
        <v>1304</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1085</v>
      </c>
      <c r="C449" s="75" t="s">
        <v>1304</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1086</v>
      </c>
      <c r="C450" s="75" t="s">
        <v>1304</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1087</v>
      </c>
      <c r="C451" s="75" t="s">
        <v>1304</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1088</v>
      </c>
      <c r="C452" s="75" t="s">
        <v>1304</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1089</v>
      </c>
      <c r="C453" s="75" t="s">
        <v>1304</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1090</v>
      </c>
      <c r="C454" s="75" t="s">
        <v>1304</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1091</v>
      </c>
      <c r="C455" s="75" t="s">
        <v>1304</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1092</v>
      </c>
      <c r="C456" s="75" t="s">
        <v>1304</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1093</v>
      </c>
      <c r="C457" s="75" t="s">
        <v>1304</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1094</v>
      </c>
      <c r="C458" s="75" t="s">
        <v>1304</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1095</v>
      </c>
      <c r="C459" s="75" t="s">
        <v>1304</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1096</v>
      </c>
      <c r="C460" s="75" t="s">
        <v>1304</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1097</v>
      </c>
      <c r="C461" s="75" t="s">
        <v>1304</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1098</v>
      </c>
      <c r="C462" s="75" t="s">
        <v>1304</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1099</v>
      </c>
      <c r="C463" s="75" t="s">
        <v>1304</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1100</v>
      </c>
      <c r="C464" s="75" t="s">
        <v>1304</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1101</v>
      </c>
      <c r="C465" s="75" t="s">
        <v>1304</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1102</v>
      </c>
      <c r="C466" s="75" t="s">
        <v>1304</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1103</v>
      </c>
      <c r="C467" s="75" t="s">
        <v>1304</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1104</v>
      </c>
      <c r="C468" s="75" t="s">
        <v>1304</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1105</v>
      </c>
      <c r="C469" s="75" t="s">
        <v>1304</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1106</v>
      </c>
      <c r="C470" s="75" t="s">
        <v>1304</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1107</v>
      </c>
      <c r="C471" s="75" t="s">
        <v>1304</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1108</v>
      </c>
      <c r="C472" s="75" t="s">
        <v>1304</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1109</v>
      </c>
      <c r="C473" s="75" t="s">
        <v>1304</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1110</v>
      </c>
      <c r="C474" s="75" t="s">
        <v>1304</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1111</v>
      </c>
      <c r="C475" s="75" t="s">
        <v>1304</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1112</v>
      </c>
      <c r="C476" s="75" t="s">
        <v>1304</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1113</v>
      </c>
      <c r="C477" s="75" t="s">
        <v>1304</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1114</v>
      </c>
      <c r="C478" s="75" t="s">
        <v>1304</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1115</v>
      </c>
      <c r="C479" s="75" t="s">
        <v>1304</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1116</v>
      </c>
      <c r="C480" s="75" t="s">
        <v>1304</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1117</v>
      </c>
      <c r="C481" s="75" t="s">
        <v>1304</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1118</v>
      </c>
      <c r="C482" s="75" t="s">
        <v>1304</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1119</v>
      </c>
      <c r="C483" s="75" t="s">
        <v>1304</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1120</v>
      </c>
      <c r="C484" s="75" t="s">
        <v>1304</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1121</v>
      </c>
      <c r="C485" s="75" t="s">
        <v>1304</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1122</v>
      </c>
      <c r="C486" s="75" t="s">
        <v>1304</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1123</v>
      </c>
      <c r="C487" s="75" t="s">
        <v>1304</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1124</v>
      </c>
      <c r="C488" s="75" t="s">
        <v>1304</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1125</v>
      </c>
      <c r="C489" s="75" t="s">
        <v>1304</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1126</v>
      </c>
      <c r="C490" s="75" t="s">
        <v>1304</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1127</v>
      </c>
      <c r="C491" s="75" t="s">
        <v>1304</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1128</v>
      </c>
      <c r="C492" s="75" t="s">
        <v>1304</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1129</v>
      </c>
      <c r="C493" s="75" t="s">
        <v>1304</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1130</v>
      </c>
      <c r="C494" s="75" t="s">
        <v>1304</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1131</v>
      </c>
      <c r="C495" s="75" t="s">
        <v>1304</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1132</v>
      </c>
      <c r="C496" s="75" t="s">
        <v>1304</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1133</v>
      </c>
      <c r="C497" s="75" t="s">
        <v>1304</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1134</v>
      </c>
      <c r="C498" s="75" t="s">
        <v>1304</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1135</v>
      </c>
      <c r="C499" s="75" t="s">
        <v>1304</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1136</v>
      </c>
      <c r="C500" s="75" t="s">
        <v>1304</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1137</v>
      </c>
      <c r="C501" s="75" t="s">
        <v>1304</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1138</v>
      </c>
      <c r="C502" s="75" t="s">
        <v>1304</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1139</v>
      </c>
      <c r="C503" s="75" t="s">
        <v>1304</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1140</v>
      </c>
      <c r="C504" s="75" t="s">
        <v>1304</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1141</v>
      </c>
      <c r="C505" s="75" t="s">
        <v>1304</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1142</v>
      </c>
      <c r="C506" s="75" t="s">
        <v>1304</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1143</v>
      </c>
      <c r="C507" s="75" t="s">
        <v>1304</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1144</v>
      </c>
      <c r="C508" s="75" t="s">
        <v>1304</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1145</v>
      </c>
      <c r="C509" s="75" t="s">
        <v>1304</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1146</v>
      </c>
      <c r="C510" s="75" t="s">
        <v>1304</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1147</v>
      </c>
      <c r="C511" s="75" t="s">
        <v>1304</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1148</v>
      </c>
      <c r="C512" s="75" t="s">
        <v>1304</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1149</v>
      </c>
      <c r="C513" s="75" t="s">
        <v>1304</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1150</v>
      </c>
      <c r="C514" s="75" t="s">
        <v>1304</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1151</v>
      </c>
      <c r="C515" s="75" t="s">
        <v>1304</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1152</v>
      </c>
      <c r="C516" s="75" t="s">
        <v>1304</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1153</v>
      </c>
      <c r="C517" s="75" t="s">
        <v>1304</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1154</v>
      </c>
      <c r="C518" s="75" t="s">
        <v>1304</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1155</v>
      </c>
      <c r="C519" s="75" t="s">
        <v>1304</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1156</v>
      </c>
      <c r="C520" s="75" t="s">
        <v>1304</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1157</v>
      </c>
      <c r="C521" s="75" t="s">
        <v>1304</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1158</v>
      </c>
      <c r="C522" s="75" t="s">
        <v>1304</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1159</v>
      </c>
      <c r="C523" s="75" t="s">
        <v>1304</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1160</v>
      </c>
      <c r="C524" s="75" t="s">
        <v>1304</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1161</v>
      </c>
      <c r="C525" s="75" t="s">
        <v>1304</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1162</v>
      </c>
      <c r="C526" s="75" t="s">
        <v>1304</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1163</v>
      </c>
      <c r="C527" s="75" t="s">
        <v>1304</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1164</v>
      </c>
      <c r="C528" s="75" t="s">
        <v>1304</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1165</v>
      </c>
      <c r="C529" s="75" t="s">
        <v>1304</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1166</v>
      </c>
      <c r="C530" s="75" t="s">
        <v>1304</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1167</v>
      </c>
      <c r="C531" s="75" t="s">
        <v>1304</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1168</v>
      </c>
      <c r="C532" s="75" t="s">
        <v>1304</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1169</v>
      </c>
      <c r="C533" s="75" t="s">
        <v>1304</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1170</v>
      </c>
      <c r="C534" s="75" t="s">
        <v>1304</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1171</v>
      </c>
      <c r="C535" s="75" t="s">
        <v>1304</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1172</v>
      </c>
      <c r="C536" s="75" t="s">
        <v>1304</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1173</v>
      </c>
      <c r="C537" s="75" t="s">
        <v>1304</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1174</v>
      </c>
      <c r="C538" s="75" t="s">
        <v>1304</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1175</v>
      </c>
      <c r="C539" s="75" t="s">
        <v>1304</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1176</v>
      </c>
      <c r="C540" s="75" t="s">
        <v>1304</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1177</v>
      </c>
      <c r="C541" s="75" t="s">
        <v>1304</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1178</v>
      </c>
      <c r="C542" s="75" t="s">
        <v>1304</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1179</v>
      </c>
      <c r="C543" s="75" t="s">
        <v>1304</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1180</v>
      </c>
      <c r="C544" s="75" t="s">
        <v>1304</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1181</v>
      </c>
      <c r="C545" s="75" t="s">
        <v>1304</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1182</v>
      </c>
      <c r="C546" s="75" t="s">
        <v>1304</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1135</v>
      </c>
      <c r="C547" s="75" t="s">
        <v>1304</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1183</v>
      </c>
      <c r="C548" s="75" t="s">
        <v>1304</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1184</v>
      </c>
      <c r="C549" s="75" t="s">
        <v>1304</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1185</v>
      </c>
      <c r="C550" s="75" t="s">
        <v>1304</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1186</v>
      </c>
      <c r="C551" s="75" t="s">
        <v>1304</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1187</v>
      </c>
      <c r="C552" s="75" t="s">
        <v>1304</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1188</v>
      </c>
      <c r="C553" s="75" t="s">
        <v>1304</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1189</v>
      </c>
      <c r="C554" s="75" t="s">
        <v>1304</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1190</v>
      </c>
      <c r="C555" s="75" t="s">
        <v>1304</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1191</v>
      </c>
      <c r="C556" s="75" t="s">
        <v>1304</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1192</v>
      </c>
      <c r="C557" s="75" t="s">
        <v>1304</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1174</v>
      </c>
      <c r="C558" s="75" t="s">
        <v>1304</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1193</v>
      </c>
      <c r="C559" s="75" t="s">
        <v>1304</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1194</v>
      </c>
      <c r="C560" s="75" t="s">
        <v>1304</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1195</v>
      </c>
      <c r="C561" s="75" t="s">
        <v>1304</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1196</v>
      </c>
      <c r="C562" s="75" t="s">
        <v>1304</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1197</v>
      </c>
      <c r="C563" s="75" t="s">
        <v>1304</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1198</v>
      </c>
      <c r="C564" s="75" t="s">
        <v>1304</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1199</v>
      </c>
      <c r="C565" s="75" t="s">
        <v>1304</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1200</v>
      </c>
      <c r="C566" s="75" t="s">
        <v>1304</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1201</v>
      </c>
      <c r="C567" s="75" t="s">
        <v>1304</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1202</v>
      </c>
      <c r="C568" s="75" t="s">
        <v>1304</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1203</v>
      </c>
      <c r="C569" s="75" t="s">
        <v>1304</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1185</v>
      </c>
      <c r="C570" s="75" t="s">
        <v>1304</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1204</v>
      </c>
      <c r="C571" s="75" t="s">
        <v>1304</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1205</v>
      </c>
      <c r="C572" s="75" t="s">
        <v>1304</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1206</v>
      </c>
      <c r="C573" s="75" t="s">
        <v>1304</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1207</v>
      </c>
      <c r="C574" s="75" t="s">
        <v>1304</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1208</v>
      </c>
      <c r="C575" s="75" t="s">
        <v>1304</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1209</v>
      </c>
      <c r="C576" s="75" t="s">
        <v>1304</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1210</v>
      </c>
      <c r="C577" s="75" t="s">
        <v>1304</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1211</v>
      </c>
      <c r="C578" s="75" t="s">
        <v>1304</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1212</v>
      </c>
      <c r="C579" s="75" t="s">
        <v>1304</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1213</v>
      </c>
      <c r="C580" s="75" t="s">
        <v>1304</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1189</v>
      </c>
      <c r="C581" s="75" t="s">
        <v>1304</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1214</v>
      </c>
      <c r="C582" s="75" t="s">
        <v>1304</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1215</v>
      </c>
      <c r="C583" s="75" t="s">
        <v>1304</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1134</v>
      </c>
      <c r="C584" s="75" t="s">
        <v>1304</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1216</v>
      </c>
      <c r="C585" s="75" t="s">
        <v>1304</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1217</v>
      </c>
      <c r="C586" s="75" t="s">
        <v>1304</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1218</v>
      </c>
      <c r="C587" s="75" t="s">
        <v>1304</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1219</v>
      </c>
      <c r="C588" s="75" t="s">
        <v>1304</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1220</v>
      </c>
      <c r="C589" s="75" t="s">
        <v>1304</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1221</v>
      </c>
      <c r="C590" s="75" t="s">
        <v>1304</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1222</v>
      </c>
      <c r="C591" s="61" t="s">
        <v>1304</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1223</v>
      </c>
      <c r="C592" s="61" t="s">
        <v>1304</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1224</v>
      </c>
      <c r="C593" s="61" t="s">
        <v>1304</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1225</v>
      </c>
      <c r="C594" s="61" t="s">
        <v>1304</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1226</v>
      </c>
      <c r="C595" s="61" t="s">
        <v>1304</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1227</v>
      </c>
      <c r="C596" s="61" t="s">
        <v>1304</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1228</v>
      </c>
      <c r="C597" s="61" t="s">
        <v>1304</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1229</v>
      </c>
      <c r="C598" s="61" t="s">
        <v>1304</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1230</v>
      </c>
      <c r="C599" s="61" t="s">
        <v>1304</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1231</v>
      </c>
      <c r="C600" s="61" t="s">
        <v>1304</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1232</v>
      </c>
      <c r="C601" s="61" t="s">
        <v>1304</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1233</v>
      </c>
      <c r="C602" s="61" t="s">
        <v>1304</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1234</v>
      </c>
      <c r="C603" s="61" t="s">
        <v>1304</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610</v>
      </c>
      <c r="C604" s="61" t="s">
        <v>1304</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611</v>
      </c>
      <c r="C605" s="61" t="s">
        <v>1304</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612</v>
      </c>
      <c r="C606" s="61" t="s">
        <v>1304</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613</v>
      </c>
      <c r="C607" s="61" t="s">
        <v>1304</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614</v>
      </c>
      <c r="C608" s="61" t="s">
        <v>1304</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615</v>
      </c>
      <c r="C609" s="61" t="s">
        <v>1304</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616</v>
      </c>
      <c r="C610" s="61" t="s">
        <v>1304</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1280</v>
      </c>
      <c r="C611" s="61" t="s">
        <v>1304</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627</v>
      </c>
      <c r="B612" s="60" t="s">
        <v>1235</v>
      </c>
      <c r="C612" s="61" t="s">
        <v>1241</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629</v>
      </c>
      <c r="B613" s="60" t="s">
        <v>1236</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631</v>
      </c>
      <c r="B614" s="60" t="s">
        <v>1237</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637</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646</v>
      </c>
    </row>
    <row r="2" spans="1:2" ht="3.75" customHeight="1">
      <c r="A2" s="46"/>
      <c r="B2" s="47"/>
    </row>
    <row r="3" spans="1:2" ht="91.5" customHeight="1">
      <c r="A3" s="46"/>
      <c r="B3" s="48" t="s">
        <v>647</v>
      </c>
    </row>
    <row r="4" spans="1:2" ht="65.25" customHeight="1">
      <c r="A4" s="46"/>
      <c r="B4" s="48" t="s">
        <v>648</v>
      </c>
    </row>
    <row r="5" spans="1:2" ht="27" customHeight="1">
      <c r="A5" s="46"/>
      <c r="B5" s="48" t="s">
        <v>649</v>
      </c>
    </row>
    <row r="6" spans="1:2" ht="15.75" thickBot="1">
      <c r="A6" s="46"/>
      <c r="B6" s="48" t="s">
        <v>650</v>
      </c>
    </row>
    <row r="7" spans="1:2" ht="13.5" customHeight="1">
      <c r="A7" s="46"/>
      <c r="B7" s="49" t="s">
        <v>651</v>
      </c>
    </row>
    <row r="8" spans="1:2" ht="22.5">
      <c r="A8" s="46"/>
      <c r="B8" s="50" t="s">
        <v>652</v>
      </c>
    </row>
    <row r="9" spans="1:2" ht="23.25" thickBot="1">
      <c r="A9" s="46"/>
      <c r="B9" s="51" t="s">
        <v>653</v>
      </c>
    </row>
    <row r="10" spans="1:2" ht="12.75" customHeight="1">
      <c r="A10" s="46"/>
      <c r="B10" s="52" t="s">
        <v>654</v>
      </c>
    </row>
    <row r="11" spans="1:2">
      <c r="A11" s="46"/>
      <c r="B11" s="50" t="s">
        <v>655</v>
      </c>
    </row>
    <row r="12" spans="1:2" ht="57" thickBot="1">
      <c r="A12" s="46"/>
      <c r="B12" s="51" t="s">
        <v>656</v>
      </c>
    </row>
    <row r="13" spans="1:2" ht="13.5" customHeight="1">
      <c r="A13" s="46"/>
      <c r="B13" s="52" t="s">
        <v>657</v>
      </c>
    </row>
    <row r="14" spans="1:2">
      <c r="A14" s="46"/>
      <c r="B14" s="50" t="s">
        <v>658</v>
      </c>
    </row>
    <row r="15" spans="1:2" ht="15.75" thickBot="1">
      <c r="A15" s="46"/>
      <c r="B15" s="51" t="s">
        <v>659</v>
      </c>
    </row>
    <row r="16" spans="1:2" ht="12.75" customHeight="1">
      <c r="A16" s="46"/>
      <c r="B16" s="52" t="s">
        <v>660</v>
      </c>
    </row>
    <row r="17" spans="1:2">
      <c r="A17" s="46"/>
      <c r="B17" s="50" t="s">
        <v>661</v>
      </c>
    </row>
    <row r="18" spans="1:2" ht="23.25" thickBot="1">
      <c r="A18" s="46"/>
      <c r="B18" s="51" t="s">
        <v>662</v>
      </c>
    </row>
    <row r="19" spans="1:2" ht="12.75" customHeight="1">
      <c r="A19" s="46"/>
      <c r="B19" s="52" t="s">
        <v>663</v>
      </c>
    </row>
    <row r="20" spans="1:2">
      <c r="A20" s="46"/>
      <c r="B20" s="50" t="s">
        <v>664</v>
      </c>
    </row>
    <row r="21" spans="1:2" ht="23.25" thickBot="1">
      <c r="A21" s="46"/>
      <c r="B21" s="51" t="s">
        <v>665</v>
      </c>
    </row>
    <row r="22" spans="1:2" ht="12" customHeight="1">
      <c r="A22" s="46"/>
      <c r="B22" s="52" t="s">
        <v>666</v>
      </c>
    </row>
    <row r="23" spans="1:2">
      <c r="A23" s="46"/>
      <c r="B23" s="50" t="s">
        <v>667</v>
      </c>
    </row>
    <row r="24" spans="1:2" ht="15.75" thickBot="1">
      <c r="A24" s="46"/>
      <c r="B24" s="51" t="s">
        <v>668</v>
      </c>
    </row>
    <row r="25" spans="1:2" ht="13.5" customHeight="1">
      <c r="A25" s="46"/>
      <c r="B25" s="52" t="s">
        <v>669</v>
      </c>
    </row>
    <row r="26" spans="1:2">
      <c r="A26" s="46"/>
      <c r="B26" s="50" t="s">
        <v>670</v>
      </c>
    </row>
    <row r="27" spans="1:2" ht="15.75" thickBot="1">
      <c r="A27" s="46"/>
      <c r="B27" s="51" t="s">
        <v>671</v>
      </c>
    </row>
    <row r="28" spans="1:2" ht="12.75" customHeight="1">
      <c r="A28" s="46"/>
      <c r="B28" s="52" t="s">
        <v>672</v>
      </c>
    </row>
    <row r="29" spans="1:2">
      <c r="A29" s="46"/>
      <c r="B29" s="50" t="s">
        <v>673</v>
      </c>
    </row>
    <row r="30" spans="1:2" ht="15.75" thickBot="1">
      <c r="A30" s="46"/>
      <c r="B30" s="51" t="s">
        <v>674</v>
      </c>
    </row>
    <row r="31" spans="1:2" ht="13.5" customHeight="1">
      <c r="A31" s="46"/>
      <c r="B31" s="52" t="s">
        <v>675</v>
      </c>
    </row>
    <row r="32" spans="1:2">
      <c r="A32" s="46"/>
      <c r="B32" s="50" t="s">
        <v>676</v>
      </c>
    </row>
    <row r="33" spans="1:2" ht="15.75" thickBot="1">
      <c r="A33" s="46"/>
      <c r="B33" s="51" t="s">
        <v>674</v>
      </c>
    </row>
    <row r="34" spans="1:2" ht="13.5" customHeight="1">
      <c r="A34" s="46"/>
      <c r="B34" s="52" t="s">
        <v>677</v>
      </c>
    </row>
    <row r="35" spans="1:2" ht="22.5">
      <c r="A35" s="46"/>
      <c r="B35" s="50" t="s">
        <v>678</v>
      </c>
    </row>
    <row r="36" spans="1:2" ht="23.25" thickBot="1">
      <c r="A36" s="46"/>
      <c r="B36" s="51" t="s">
        <v>679</v>
      </c>
    </row>
    <row r="37" spans="1:2" ht="13.5" customHeight="1">
      <c r="A37" s="46"/>
      <c r="B37" s="52" t="s">
        <v>680</v>
      </c>
    </row>
    <row r="38" spans="1:2" ht="22.5">
      <c r="A38" s="46"/>
      <c r="B38" s="50" t="s">
        <v>681</v>
      </c>
    </row>
    <row r="39" spans="1:2">
      <c r="A39" s="46"/>
      <c r="B39" s="50" t="s">
        <v>682</v>
      </c>
    </row>
    <row r="40" spans="1:2" ht="23.25" thickBot="1">
      <c r="A40" s="46"/>
      <c r="B40" s="51" t="s">
        <v>683</v>
      </c>
    </row>
    <row r="41" spans="1:2" ht="13.5" customHeight="1">
      <c r="A41" s="46"/>
      <c r="B41" s="52" t="s">
        <v>684</v>
      </c>
    </row>
    <row r="42" spans="1:2">
      <c r="A42" s="46"/>
      <c r="B42" s="50" t="s">
        <v>685</v>
      </c>
    </row>
    <row r="43" spans="1:2">
      <c r="A43" s="46"/>
      <c r="B43" s="50" t="s">
        <v>686</v>
      </c>
    </row>
    <row r="44" spans="1:2" ht="13.5" customHeight="1">
      <c r="A44" s="46"/>
      <c r="B44" s="50" t="s">
        <v>687</v>
      </c>
    </row>
    <row r="45" spans="1:2" ht="19.5" customHeight="1" thickBot="1">
      <c r="A45" s="46"/>
      <c r="B45" s="51" t="s">
        <v>688</v>
      </c>
    </row>
    <row r="46" spans="1:2">
      <c r="A46" s="46"/>
      <c r="B46" s="53" t="s">
        <v>689</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7"/>
  <sheetViews>
    <sheetView topLeftCell="A2" zoomScale="175" zoomScaleNormal="175" workbookViewId="0">
      <selection activeCell="B18" sqref="B18"/>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635</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1435</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1726</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1402</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1404</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1526</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1258</v>
      </c>
    </row>
    <row r="152" spans="1:3">
      <c r="A152" s="3">
        <v>373</v>
      </c>
      <c r="B152" s="4" t="str">
        <f t="shared" si="2"/>
        <v>FONDO DE DESARROLLO INDIGENA</v>
      </c>
      <c r="C152" s="4" t="s">
        <v>1254</v>
      </c>
    </row>
    <row r="153" spans="1:3">
      <c r="A153" s="3">
        <v>374</v>
      </c>
      <c r="B153" s="4" t="str">
        <f t="shared" si="2"/>
        <v>AGENCIA DE GOBIERNO ELECTRONICO Y TEC. DE INF. Y COMUNICACIÓN</v>
      </c>
      <c r="C153" s="4" t="s">
        <v>1314</v>
      </c>
    </row>
    <row r="154" spans="1:3">
      <c r="A154" s="3">
        <v>376</v>
      </c>
      <c r="B154" s="4" t="str">
        <f t="shared" si="2"/>
        <v>AGENCIA BOLIVIANA DE ENERGIA NUCLEAR</v>
      </c>
      <c r="C154" s="4" t="s">
        <v>1405</v>
      </c>
    </row>
    <row r="155" spans="1:3">
      <c r="A155" s="3">
        <v>377</v>
      </c>
      <c r="B155" s="4" t="str">
        <f t="shared" si="2"/>
        <v>DIR. ESTRG. DE REINVINDICACIÓN MARÍTIMA, SILALA Y RECURSOS HÍDRICOS INTERNACIONALES</v>
      </c>
      <c r="C155" s="4" t="s">
        <v>1459</v>
      </c>
    </row>
    <row r="156" spans="1:3">
      <c r="A156" s="3">
        <v>380</v>
      </c>
      <c r="B156" s="4" t="str">
        <f t="shared" si="2"/>
        <v>AUTORIDAD DE FISCALIZACIÓN Y CONTROL DEL SISTEMA NACIONAL DE SALUD</v>
      </c>
      <c r="C156" s="4" t="s">
        <v>1461</v>
      </c>
    </row>
    <row r="157" spans="1:3">
      <c r="A157" s="3">
        <v>378</v>
      </c>
      <c r="B157" s="4" t="str">
        <f t="shared" si="2"/>
        <v>SERVICIO NACIONAL TEXTIL</v>
      </c>
      <c r="C157" s="4" t="s">
        <v>1278</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1249</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EMPRESA DE CORREOS DE BOLIVIA</v>
      </c>
      <c r="C179" s="4" t="s">
        <v>206</v>
      </c>
    </row>
    <row r="180" spans="1:3">
      <c r="A180" s="3">
        <v>525</v>
      </c>
      <c r="B180" s="4" t="str">
        <f t="shared" si="2"/>
        <v>TRANSPORTES AÉREOS BOLIVIANOS</v>
      </c>
      <c r="C180" s="4" t="s">
        <v>207</v>
      </c>
    </row>
    <row r="181" spans="1:3">
      <c r="A181" s="3">
        <v>526</v>
      </c>
      <c r="B181" s="4" t="str">
        <f t="shared" si="2"/>
        <v>BOLIVIA TV</v>
      </c>
      <c r="C181" s="4" t="s">
        <v>208</v>
      </c>
    </row>
    <row r="182" spans="1:3">
      <c r="A182" s="3">
        <v>548</v>
      </c>
      <c r="B182" s="4" t="str">
        <f t="shared" si="2"/>
        <v>CORPORACIÓN DE LAS FUERZAS ARMADAS P/ EL DES. NACIONAL</v>
      </c>
      <c r="C182" s="4" t="s">
        <v>209</v>
      </c>
    </row>
    <row r="183" spans="1:3">
      <c r="A183" s="3">
        <v>551</v>
      </c>
      <c r="B183" s="4" t="str">
        <f t="shared" si="2"/>
        <v>EMPRESA NAVIERA BOLIVIANA</v>
      </c>
      <c r="C183" s="4" t="s">
        <v>210</v>
      </c>
    </row>
    <row r="184" spans="1:3">
      <c r="A184" s="5">
        <v>572</v>
      </c>
      <c r="B184" s="6" t="str">
        <f t="shared" si="2"/>
        <v>EMPRESA DE APOYO A LA PRODUCCIÓN DE ALIMENTOS</v>
      </c>
      <c r="C184" s="6" t="s">
        <v>211</v>
      </c>
    </row>
    <row r="185" spans="1:3">
      <c r="A185" s="3">
        <v>573</v>
      </c>
      <c r="B185" s="4" t="str">
        <f t="shared" si="2"/>
        <v>EMPRESA SIDERÚRGICA DEL MUTÚN</v>
      </c>
      <c r="C185" s="4" t="s">
        <v>212</v>
      </c>
    </row>
    <row r="186" spans="1:3">
      <c r="A186" s="3">
        <v>574</v>
      </c>
      <c r="B186" s="4" t="str">
        <f t="shared" si="2"/>
        <v>LÁCTEOS DE BOLIVIA</v>
      </c>
      <c r="C186" s="4" t="s">
        <v>213</v>
      </c>
    </row>
    <row r="187" spans="1:3">
      <c r="A187" s="3">
        <v>575</v>
      </c>
      <c r="B187" s="4" t="str">
        <f t="shared" si="2"/>
        <v>PAPELES DE BOLIVIA</v>
      </c>
      <c r="C187" s="4" t="s">
        <v>214</v>
      </c>
    </row>
    <row r="188" spans="1:3">
      <c r="A188" s="3">
        <v>576</v>
      </c>
      <c r="B188" s="4" t="str">
        <f t="shared" si="2"/>
        <v>CARTONES DE BOLIVIA</v>
      </c>
      <c r="C188" s="4" t="s">
        <v>215</v>
      </c>
    </row>
    <row r="189" spans="1:3">
      <c r="A189" s="3">
        <v>578</v>
      </c>
      <c r="B189" s="4" t="str">
        <f t="shared" si="2"/>
        <v>BOLIVIANA DE AVIACIÓN</v>
      </c>
      <c r="C189" s="4" t="s">
        <v>216</v>
      </c>
    </row>
    <row r="190" spans="1:3">
      <c r="A190" s="3">
        <v>579</v>
      </c>
      <c r="B190" s="4" t="str">
        <f t="shared" si="2"/>
        <v>EMPRESA PÚB. NAL. ESTRATÉGICA CEMENTOS DE BOLIVIA</v>
      </c>
      <c r="C190" s="4" t="s">
        <v>217</v>
      </c>
    </row>
    <row r="191" spans="1:3">
      <c r="A191" s="3">
        <v>580</v>
      </c>
      <c r="B191" s="4" t="str">
        <f t="shared" si="2"/>
        <v>DEPÓSITOS ADUANEROS BOLIVIANOS</v>
      </c>
      <c r="C191" s="4" t="s">
        <v>218</v>
      </c>
    </row>
    <row r="192" spans="1:3">
      <c r="A192" s="3">
        <v>581</v>
      </c>
      <c r="B192" s="4" t="str">
        <f t="shared" si="2"/>
        <v>EMPRESA PÚB. NAL. ESTRATÉGICA AZÚCAR DE BOLIVIA - BERMEJO</v>
      </c>
      <c r="C192" s="4" t="s">
        <v>219</v>
      </c>
    </row>
    <row r="193" spans="1:3">
      <c r="A193" s="3">
        <v>582</v>
      </c>
      <c r="B193" s="4" t="str">
        <f t="shared" si="2"/>
        <v>EMPRESA BOLIVIANA DE ALMENDRAS Y DERIVADOS</v>
      </c>
      <c r="C193" s="4" t="s">
        <v>220</v>
      </c>
    </row>
    <row r="194" spans="1:3">
      <c r="A194" s="5">
        <v>584</v>
      </c>
      <c r="B194" s="6" t="str">
        <f t="shared" si="2"/>
        <v>EMPRESA BOLIVIANA DE INDUSTRIALIZACION DE HIDROCARBUROS</v>
      </c>
      <c r="C194" s="6" t="s">
        <v>221</v>
      </c>
    </row>
    <row r="195" spans="1:3">
      <c r="A195" s="5">
        <v>585</v>
      </c>
      <c r="B195" s="6" t="str">
        <f t="shared" si="2"/>
        <v>AGENCIA BOLIVIANA ESPACIAL</v>
      </c>
      <c r="C195" s="6" t="s">
        <v>222</v>
      </c>
    </row>
    <row r="196" spans="1:3">
      <c r="A196" s="5">
        <v>586</v>
      </c>
      <c r="B196" s="6" t="str">
        <f t="shared" si="2"/>
        <v>EMPRESA AZUCARERA SAN BUENAVENTURA</v>
      </c>
      <c r="C196" s="6" t="s">
        <v>223</v>
      </c>
    </row>
    <row r="197" spans="1:3">
      <c r="A197" s="3">
        <v>587</v>
      </c>
      <c r="B197" s="7" t="str">
        <f t="shared" si="2"/>
        <v>EMPRESA ESTRATÉGICA BOLIVIANA CONSTRUCCIÓN Y CONSERV. INFRAESTRUCTURA CIVIL</v>
      </c>
      <c r="C197" s="7" t="s">
        <v>1238</v>
      </c>
    </row>
    <row r="198" spans="1:3">
      <c r="A198" s="3">
        <v>588</v>
      </c>
      <c r="B198" s="4" t="str">
        <f t="shared" si="2"/>
        <v>EMPRESA PÚBLICA NACIONAL TEXTIL</v>
      </c>
      <c r="C198" s="4" t="s">
        <v>224</v>
      </c>
    </row>
    <row r="199" spans="1:3">
      <c r="A199" s="3">
        <v>589</v>
      </c>
      <c r="B199" s="4" t="str">
        <f t="shared" si="2"/>
        <v>EMPRESA DE CONSTRUCCIONES DEL EJÉRCITO</v>
      </c>
      <c r="C199" s="4" t="s">
        <v>225</v>
      </c>
    </row>
    <row r="200" spans="1:3">
      <c r="A200" s="3">
        <v>590</v>
      </c>
      <c r="B200" s="4" t="str">
        <f t="shared" si="2"/>
        <v>EMPRESA PÚBLICA "QUIPUS"</v>
      </c>
      <c r="C200" s="4" t="s">
        <v>226</v>
      </c>
    </row>
    <row r="201" spans="1:3">
      <c r="A201" s="3">
        <v>591</v>
      </c>
      <c r="B201" s="4" t="str">
        <f t="shared" si="2"/>
        <v>EMPRESA ESTATAL DE TRANSPORTE POR CABLE MI TELEFÉRICO</v>
      </c>
      <c r="C201" s="4" t="s">
        <v>227</v>
      </c>
    </row>
    <row r="202" spans="1:3">
      <c r="A202" s="3">
        <v>592</v>
      </c>
      <c r="B202" s="4" t="str">
        <f t="shared" si="2"/>
        <v>EMPRESA ESTATAL BOLIVIANA DE TURISMO</v>
      </c>
      <c r="C202" s="4" t="s">
        <v>228</v>
      </c>
    </row>
    <row r="203" spans="1:3">
      <c r="A203" s="3">
        <v>593</v>
      </c>
      <c r="B203" s="4" t="str">
        <f t="shared" ref="B203:B268" si="3">UPPER(C203)</f>
        <v>EMPRESA PÚBLICA YACANA</v>
      </c>
      <c r="C203" s="4" t="s">
        <v>229</v>
      </c>
    </row>
    <row r="204" spans="1:3">
      <c r="A204" s="3">
        <v>594</v>
      </c>
      <c r="B204" s="4" t="str">
        <f t="shared" si="3"/>
        <v>ADMINISTRACIÓN DE SERVICIOS PORTUARIOS - BOLIVIA</v>
      </c>
      <c r="C204" s="4" t="s">
        <v>760</v>
      </c>
    </row>
    <row r="205" spans="1:3">
      <c r="A205" s="3">
        <v>595</v>
      </c>
      <c r="B205" s="4" t="s">
        <v>1305</v>
      </c>
      <c r="C205" s="4" t="s">
        <v>1279</v>
      </c>
    </row>
    <row r="206" spans="1:3">
      <c r="A206" s="3">
        <v>620</v>
      </c>
      <c r="B206" s="4" t="str">
        <f t="shared" si="3"/>
        <v>COMPLEJO AGROINDUSTRIAL DE SAN BUENA AVENTURA</v>
      </c>
      <c r="C206" s="4" t="s">
        <v>230</v>
      </c>
    </row>
    <row r="207" spans="1:3">
      <c r="A207" s="3">
        <v>633</v>
      </c>
      <c r="B207" s="4" t="str">
        <f t="shared" si="3"/>
        <v>EMPRESA MISICUNI</v>
      </c>
      <c r="C207" s="4" t="s">
        <v>231</v>
      </c>
    </row>
    <row r="208" spans="1:3">
      <c r="A208" s="3">
        <v>634</v>
      </c>
      <c r="B208" s="4" t="str">
        <f t="shared" si="3"/>
        <v>EMPRESA PÚB. DEPTAL. HOTEL TERMINAL-TERMINAL DE BUSES ORURO</v>
      </c>
      <c r="C208" s="4" t="s">
        <v>232</v>
      </c>
    </row>
    <row r="209" spans="1:3">
      <c r="A209" s="3">
        <v>650</v>
      </c>
      <c r="B209" s="4" t="str">
        <f t="shared" si="3"/>
        <v xml:space="preserve">ASAMBLEA LEGISLATIVA PLURINACIONAL                                     </v>
      </c>
      <c r="C209" s="101" t="s">
        <v>1525</v>
      </c>
    </row>
    <row r="210" spans="1:3">
      <c r="A210" s="3">
        <v>660</v>
      </c>
      <c r="B210" s="4" t="str">
        <f t="shared" si="3"/>
        <v>ÓRGANO JUDICIAL</v>
      </c>
      <c r="C210" s="4" t="s">
        <v>234</v>
      </c>
    </row>
    <row r="211" spans="1:3">
      <c r="A211" s="3">
        <v>661</v>
      </c>
      <c r="B211" s="4" t="str">
        <f t="shared" si="3"/>
        <v>TRIBUNAL CONSTITUCIONAL PLURINACIONAL</v>
      </c>
      <c r="C211" s="4" t="s">
        <v>235</v>
      </c>
    </row>
    <row r="212" spans="1:3">
      <c r="A212" s="3">
        <v>670</v>
      </c>
      <c r="B212" s="4" t="str">
        <f t="shared" si="3"/>
        <v>ÓRGANO ELECTORAL PLURINACIONAL</v>
      </c>
      <c r="C212" s="4" t="s">
        <v>236</v>
      </c>
    </row>
    <row r="213" spans="1:3">
      <c r="A213" s="3">
        <v>680</v>
      </c>
      <c r="B213" s="4" t="str">
        <f t="shared" si="3"/>
        <v>CONTRALORIA GENERAL DEL ESTADO</v>
      </c>
      <c r="C213" s="4" t="s">
        <v>237</v>
      </c>
    </row>
    <row r="214" spans="1:3">
      <c r="A214" s="3">
        <v>681</v>
      </c>
      <c r="B214" s="4" t="str">
        <f t="shared" si="3"/>
        <v>MINISTERIO PÚBLICO</v>
      </c>
      <c r="C214" s="4" t="s">
        <v>238</v>
      </c>
    </row>
    <row r="215" spans="1:3">
      <c r="A215" s="3">
        <v>682</v>
      </c>
      <c r="B215" s="4" t="str">
        <f t="shared" si="3"/>
        <v>DEFENSORÍA DEL PUEBLO</v>
      </c>
      <c r="C215" s="4" t="s">
        <v>239</v>
      </c>
    </row>
    <row r="216" spans="1:3">
      <c r="A216" s="3">
        <v>683</v>
      </c>
      <c r="B216" s="4" t="str">
        <f t="shared" si="3"/>
        <v>PROCURADURÍA GENERAL DEL ESTADO</v>
      </c>
      <c r="C216" s="4" t="s">
        <v>240</v>
      </c>
    </row>
    <row r="217" spans="1:3">
      <c r="A217" s="3">
        <v>716</v>
      </c>
      <c r="B217" s="4" t="str">
        <f t="shared" si="3"/>
        <v>EMPRESA TARIJEÑA DEL GAS</v>
      </c>
      <c r="C217" s="4" t="s">
        <v>241</v>
      </c>
    </row>
    <row r="218" spans="1:3">
      <c r="A218" s="3">
        <v>718</v>
      </c>
      <c r="B218" s="4" t="str">
        <f t="shared" si="3"/>
        <v>COMPLEJO AGROINDUSTRIAL BUENA VISTA</v>
      </c>
      <c r="C218" s="4" t="s">
        <v>242</v>
      </c>
    </row>
    <row r="219" spans="1:3">
      <c r="A219" s="3">
        <v>761</v>
      </c>
      <c r="B219" s="4" t="str">
        <f t="shared" si="3"/>
        <v>SERVICIO AUTÓNOMO MUNICIPAL DE AGUA POTABLE Y ALCANTARILLADO</v>
      </c>
      <c r="C219" s="4" t="s">
        <v>243</v>
      </c>
    </row>
    <row r="220" spans="1:3">
      <c r="A220" s="3">
        <v>781</v>
      </c>
      <c r="B220" s="4" t="str">
        <f t="shared" si="3"/>
        <v>SERVICIO MUNICIPAL DE AGUA POTABLE Y ALCANTARILLADO</v>
      </c>
      <c r="C220" s="4" t="s">
        <v>244</v>
      </c>
    </row>
    <row r="221" spans="1:3">
      <c r="A221" s="3">
        <v>802</v>
      </c>
      <c r="B221" s="4" t="str">
        <f t="shared" si="3"/>
        <v>EMPRESA LOCAL DE AGUA POTABLE Y ALCANTARILLADO SUCRE</v>
      </c>
      <c r="C221" s="4" t="s">
        <v>245</v>
      </c>
    </row>
    <row r="222" spans="1:3">
      <c r="A222" s="3">
        <v>821</v>
      </c>
      <c r="B222" s="4" t="str">
        <f t="shared" si="3"/>
        <v>ADMINISTRACIÓN AUTÓNOMA PARA OBRAS SANITARIAS - POTOSÍ</v>
      </c>
      <c r="C222" s="4" t="s">
        <v>246</v>
      </c>
    </row>
    <row r="223" spans="1:3">
      <c r="A223" s="3">
        <v>831</v>
      </c>
      <c r="B223" s="4" t="str">
        <f t="shared" si="3"/>
        <v>SERVICIO LOCAL DE ACUEDUCTOS Y ALCANTARILLADO - ORURO</v>
      </c>
      <c r="C223" s="4" t="s">
        <v>247</v>
      </c>
    </row>
    <row r="224" spans="1:3">
      <c r="A224" s="3">
        <v>862</v>
      </c>
      <c r="B224" s="4" t="str">
        <f t="shared" si="3"/>
        <v>FONDO NACIONAL DE DESARROLLO REGIONAL</v>
      </c>
      <c r="C224" s="4" t="s">
        <v>248</v>
      </c>
    </row>
    <row r="225" spans="1:3">
      <c r="A225" s="3">
        <v>865</v>
      </c>
      <c r="B225" s="4" t="str">
        <f t="shared" si="3"/>
        <v>FONDO DE DESARROLLO DEL SIST.FIN. Y APOYO AL SEC.PRODUCTIVO</v>
      </c>
      <c r="C225" s="4" t="s">
        <v>249</v>
      </c>
    </row>
    <row r="226" spans="1:3">
      <c r="A226" s="3">
        <v>866</v>
      </c>
      <c r="B226" s="4" t="str">
        <f t="shared" si="3"/>
        <v>DIRECTORIO UNICO DE FONDOS</v>
      </c>
      <c r="C226" s="4" t="s">
        <v>250</v>
      </c>
    </row>
    <row r="227" spans="1:3">
      <c r="A227" s="3">
        <v>867</v>
      </c>
      <c r="B227" s="4" t="str">
        <f t="shared" si="3"/>
        <v>FONDO ROTATORIO DE FOMENTO PRODUCTIVO REGIONAL</v>
      </c>
      <c r="C227" s="4" t="s">
        <v>251</v>
      </c>
    </row>
    <row r="228" spans="1:3">
      <c r="A228" s="3">
        <v>901</v>
      </c>
      <c r="B228" s="4" t="str">
        <f t="shared" si="3"/>
        <v>GOBIERNO AUTÓNOMO DEPARTAMENTAL DE CHUQUISACA</v>
      </c>
      <c r="C228" s="4" t="s">
        <v>252</v>
      </c>
    </row>
    <row r="229" spans="1:3">
      <c r="A229" s="3">
        <v>902</v>
      </c>
      <c r="B229" s="4" t="str">
        <f t="shared" si="3"/>
        <v>GOBIERNO AUTÓNOMO DEPARTAMENTAL DE LA PAZ</v>
      </c>
      <c r="C229" s="4" t="s">
        <v>253</v>
      </c>
    </row>
    <row r="230" spans="1:3">
      <c r="A230" s="3">
        <v>903</v>
      </c>
      <c r="B230" s="4" t="str">
        <f t="shared" si="3"/>
        <v>GOBIERNO AUTÓNOMO DEPARTAMENTAL DE COCHABAMBA</v>
      </c>
      <c r="C230" s="4" t="s">
        <v>254</v>
      </c>
    </row>
    <row r="231" spans="1:3">
      <c r="A231" s="3">
        <v>904</v>
      </c>
      <c r="B231" s="4" t="str">
        <f t="shared" si="3"/>
        <v>GOBIERNO AUTÓNOMO DEPARTAMENTAL DE ORURO</v>
      </c>
      <c r="C231" s="4" t="s">
        <v>255</v>
      </c>
    </row>
    <row r="232" spans="1:3">
      <c r="A232" s="3">
        <v>905</v>
      </c>
      <c r="B232" s="4" t="str">
        <f t="shared" si="3"/>
        <v>GOBIERNO AUTÓNOMO DEPARTAMENTAL DE POTOSÍ</v>
      </c>
      <c r="C232" s="4" t="s">
        <v>256</v>
      </c>
    </row>
    <row r="233" spans="1:3">
      <c r="A233" s="3">
        <v>906</v>
      </c>
      <c r="B233" s="4" t="str">
        <f t="shared" si="3"/>
        <v>GOBIERNO AUTÓNOMO DEPARTAMENTAL DE TARIJA</v>
      </c>
      <c r="C233" s="4" t="s">
        <v>257</v>
      </c>
    </row>
    <row r="234" spans="1:3">
      <c r="A234" s="3">
        <v>907</v>
      </c>
      <c r="B234" s="4" t="str">
        <f t="shared" si="3"/>
        <v>GOBIERNO AUTÓNOMO DEPARTAMENTAL DE SANTA CRUZ</v>
      </c>
      <c r="C234" s="4" t="s">
        <v>258</v>
      </c>
    </row>
    <row r="235" spans="1:3">
      <c r="A235" s="3">
        <v>908</v>
      </c>
      <c r="B235" s="4" t="str">
        <f t="shared" si="3"/>
        <v>GOBIERNO AUTÓNOMO DEPARTAMENTAL DEL BENI</v>
      </c>
      <c r="C235" s="4" t="s">
        <v>259</v>
      </c>
    </row>
    <row r="236" spans="1:3">
      <c r="A236" s="3">
        <v>909</v>
      </c>
      <c r="B236" s="4" t="str">
        <f t="shared" si="3"/>
        <v>GOBIERNO AUTÓNOMO DEPARTAMENTAL DE PANDO</v>
      </c>
      <c r="C236" s="4" t="s">
        <v>260</v>
      </c>
    </row>
    <row r="237" spans="1:3">
      <c r="A237" s="3">
        <v>950</v>
      </c>
      <c r="B237" s="4" t="str">
        <f t="shared" si="3"/>
        <v>BANCO VIVIENDA</v>
      </c>
      <c r="C237" s="4" t="s">
        <v>261</v>
      </c>
    </row>
    <row r="238" spans="1:3">
      <c r="A238" s="3">
        <v>951</v>
      </c>
      <c r="B238" s="4" t="str">
        <f t="shared" si="3"/>
        <v>BANCO CENTRAL DE BOLIVIA</v>
      </c>
      <c r="C238" s="4" t="s">
        <v>262</v>
      </c>
    </row>
    <row r="239" spans="1:3">
      <c r="A239" s="3">
        <v>999</v>
      </c>
      <c r="B239" s="4" t="str">
        <f t="shared" si="3"/>
        <v>SECTOR PRIVADO</v>
      </c>
      <c r="C239" s="4" t="s">
        <v>263</v>
      </c>
    </row>
    <row r="240" spans="1:3">
      <c r="A240" s="3">
        <v>1101</v>
      </c>
      <c r="B240" s="4" t="str">
        <f t="shared" si="3"/>
        <v>GOBIERNO AUTÓNOMO MUNICIPAL DE SUCRE</v>
      </c>
      <c r="C240" s="4" t="s">
        <v>264</v>
      </c>
    </row>
    <row r="241" spans="1:3">
      <c r="A241" s="3">
        <v>1102</v>
      </c>
      <c r="B241" s="4" t="str">
        <f t="shared" si="3"/>
        <v>GOBIERNO AUTÓNOMO MUNICIPAL DE YOTALA</v>
      </c>
      <c r="C241" s="4" t="s">
        <v>265</v>
      </c>
    </row>
    <row r="242" spans="1:3">
      <c r="A242" s="3">
        <v>1103</v>
      </c>
      <c r="B242" s="4" t="str">
        <f t="shared" si="3"/>
        <v>GOBIERNO AUTÓNOMO MUNICIPAL DE POROMA</v>
      </c>
      <c r="C242" s="4" t="s">
        <v>266</v>
      </c>
    </row>
    <row r="243" spans="1:3">
      <c r="A243" s="3">
        <v>1104</v>
      </c>
      <c r="B243" s="4" t="str">
        <f t="shared" si="3"/>
        <v>GOBIERNO AUTÓNOMO MUNICIPAL DE VILLA AZURDUY</v>
      </c>
      <c r="C243" s="4" t="s">
        <v>267</v>
      </c>
    </row>
    <row r="244" spans="1:3">
      <c r="A244" s="3">
        <v>1105</v>
      </c>
      <c r="B244" s="4" t="str">
        <f t="shared" si="3"/>
        <v>GOBIERNO AUTÓNOMO MUNICIPAL DE TARVITA (VILLA ORÍAS)</v>
      </c>
      <c r="C244" s="4" t="s">
        <v>268</v>
      </c>
    </row>
    <row r="245" spans="1:3">
      <c r="A245" s="3">
        <v>1106</v>
      </c>
      <c r="B245" s="4" t="str">
        <f t="shared" si="3"/>
        <v>GOBIERNO AUTÓNOMO MUNICIPAL DE VILLA ZUDAÑEZ (TACOPAYA)</v>
      </c>
      <c r="C245" s="4" t="s">
        <v>269</v>
      </c>
    </row>
    <row r="246" spans="1:3">
      <c r="A246" s="3">
        <v>1107</v>
      </c>
      <c r="B246" s="4" t="str">
        <f t="shared" si="3"/>
        <v>GOBIERNO AUTÓNOMO MUNICIPAL DE PRESTO</v>
      </c>
      <c r="C246" s="4" t="s">
        <v>270</v>
      </c>
    </row>
    <row r="247" spans="1:3">
      <c r="A247" s="3">
        <v>1108</v>
      </c>
      <c r="B247" s="4" t="str">
        <f t="shared" si="3"/>
        <v>GOBIERNO AUTÓNOMO MUNICIPAL DE VILLA MOJOCOYA</v>
      </c>
      <c r="C247" s="4" t="s">
        <v>271</v>
      </c>
    </row>
    <row r="248" spans="1:3">
      <c r="A248" s="3">
        <v>1109</v>
      </c>
      <c r="B248" s="4" t="str">
        <f t="shared" si="3"/>
        <v>GOBIERNO AUTÓNOMO MUNICIPAL DE ICLA</v>
      </c>
      <c r="C248" s="4" t="s">
        <v>272</v>
      </c>
    </row>
    <row r="249" spans="1:3">
      <c r="A249" s="3">
        <v>1110</v>
      </c>
      <c r="B249" s="4" t="str">
        <f t="shared" si="3"/>
        <v>GOBIERNO AUTÓNOMO MUNICIPAL DE PADILLA</v>
      </c>
      <c r="C249" s="4" t="s">
        <v>273</v>
      </c>
    </row>
    <row r="250" spans="1:3">
      <c r="A250" s="3">
        <v>1111</v>
      </c>
      <c r="B250" s="4" t="str">
        <f t="shared" si="3"/>
        <v>GOBIERNO AUTÓNOMO MUNICIPAL DE TOMINA</v>
      </c>
      <c r="C250" s="4" t="s">
        <v>274</v>
      </c>
    </row>
    <row r="251" spans="1:3">
      <c r="A251" s="3">
        <v>1112</v>
      </c>
      <c r="B251" s="4" t="str">
        <f t="shared" si="3"/>
        <v>GOBIERNO AUTÓNOMO MUNICIPAL DE SOPACHUY</v>
      </c>
      <c r="C251" s="4" t="s">
        <v>275</v>
      </c>
    </row>
    <row r="252" spans="1:3">
      <c r="A252" s="3">
        <v>1113</v>
      </c>
      <c r="B252" s="4" t="str">
        <f t="shared" si="3"/>
        <v>GOBIERNO AUTÓNOMO MUNICIPAL DE VILLA ALCALÁ</v>
      </c>
      <c r="C252" s="4" t="s">
        <v>276</v>
      </c>
    </row>
    <row r="253" spans="1:3">
      <c r="A253" s="3">
        <v>1114</v>
      </c>
      <c r="B253" s="4" t="str">
        <f t="shared" si="3"/>
        <v>GOBIERNO AUTÓNOMO MUNICIPAL DE EL VILLAR</v>
      </c>
      <c r="C253" s="4" t="s">
        <v>277</v>
      </c>
    </row>
    <row r="254" spans="1:3">
      <c r="A254" s="3">
        <v>1115</v>
      </c>
      <c r="B254" s="4" t="str">
        <f t="shared" si="3"/>
        <v>GOBIERNO AUTÓNOMO MUNICIPAL DE MONTEAGUDO</v>
      </c>
      <c r="C254" s="4" t="s">
        <v>278</v>
      </c>
    </row>
    <row r="255" spans="1:3">
      <c r="A255" s="3">
        <v>1116</v>
      </c>
      <c r="B255" s="4" t="str">
        <f t="shared" si="3"/>
        <v>GOBIERNO AUTÓNOMO MUNICIPAL DE SAN PABLO DE HUACARETA</v>
      </c>
      <c r="C255" s="4" t="s">
        <v>279</v>
      </c>
    </row>
    <row r="256" spans="1:3">
      <c r="A256" s="3">
        <v>1117</v>
      </c>
      <c r="B256" s="4" t="str">
        <f t="shared" si="3"/>
        <v>GOBIERNO AUTÓNOMO MUNICIPAL DE TARABUCO</v>
      </c>
      <c r="C256" s="4" t="s">
        <v>280</v>
      </c>
    </row>
    <row r="257" spans="1:3">
      <c r="A257" s="3">
        <v>1118</v>
      </c>
      <c r="B257" s="4" t="str">
        <f t="shared" si="3"/>
        <v>GOBIERNO AUTÓNOMO MUNICIPAL DE YAMPARÁEZ</v>
      </c>
      <c r="C257" s="4" t="s">
        <v>281</v>
      </c>
    </row>
    <row r="258" spans="1:3">
      <c r="A258" s="3">
        <v>1119</v>
      </c>
      <c r="B258" s="4" t="str">
        <f t="shared" si="3"/>
        <v>GOBIERNO AUTÓNOMO MUNICIPAL DE CAMARGO</v>
      </c>
      <c r="C258" s="4" t="s">
        <v>282</v>
      </c>
    </row>
    <row r="259" spans="1:3">
      <c r="A259" s="3">
        <v>1120</v>
      </c>
      <c r="B259" s="4" t="str">
        <f t="shared" si="3"/>
        <v>GOBIERNO AUTÓNOMO MUNICIPAL DE SAN LUCAS</v>
      </c>
      <c r="C259" s="4" t="s">
        <v>283</v>
      </c>
    </row>
    <row r="260" spans="1:3">
      <c r="A260" s="3">
        <v>1121</v>
      </c>
      <c r="B260" s="4" t="str">
        <f t="shared" si="3"/>
        <v>GOBIERNO AUTÓNOMO MUNICIPAL DE INCAHUASI</v>
      </c>
      <c r="C260" s="4" t="s">
        <v>284</v>
      </c>
    </row>
    <row r="261" spans="1:3">
      <c r="A261" s="3">
        <v>1122</v>
      </c>
      <c r="B261" s="4" t="str">
        <f t="shared" si="3"/>
        <v>GOBIERNO AUTÓNOMO MUNICIPAL DE VILLA SERRANO</v>
      </c>
      <c r="C261" s="4" t="s">
        <v>285</v>
      </c>
    </row>
    <row r="262" spans="1:3">
      <c r="A262" s="3">
        <v>1123</v>
      </c>
      <c r="B262" s="4" t="str">
        <f t="shared" si="3"/>
        <v>GOBIERNO AUTÓNOMO MUNICIPAL DE CAMATAQUI (VILLA ABECIA)</v>
      </c>
      <c r="C262" s="4" t="s">
        <v>286</v>
      </c>
    </row>
    <row r="263" spans="1:3">
      <c r="A263" s="3">
        <v>1124</v>
      </c>
      <c r="B263" s="4" t="str">
        <f t="shared" si="3"/>
        <v>GOBIERNO AUTÓNOMO MUNICIPAL DE CULPINA</v>
      </c>
      <c r="C263" s="4" t="s">
        <v>287</v>
      </c>
    </row>
    <row r="264" spans="1:3">
      <c r="A264" s="3">
        <v>1125</v>
      </c>
      <c r="B264" s="4" t="str">
        <f t="shared" si="3"/>
        <v>GOBIERNO AUTÓNOMO MUNICIPAL DE LAS CARRERAS</v>
      </c>
      <c r="C264" s="4" t="s">
        <v>288</v>
      </c>
    </row>
    <row r="265" spans="1:3">
      <c r="A265" s="3">
        <v>1126</v>
      </c>
      <c r="B265" s="4" t="str">
        <f t="shared" si="3"/>
        <v>GOBIERNO AUTÓNOMO MUNICIPAL DE VILLA VACA GUZMÁN</v>
      </c>
      <c r="C265" s="4" t="s">
        <v>289</v>
      </c>
    </row>
    <row r="266" spans="1:3">
      <c r="A266" s="3">
        <v>1127</v>
      </c>
      <c r="B266" s="4" t="str">
        <f t="shared" si="3"/>
        <v>GOBIERNO AUTÓNOMO MUNICIPAL DE VILLA DE HUACAYA</v>
      </c>
      <c r="C266" s="4" t="s">
        <v>290</v>
      </c>
    </row>
    <row r="267" spans="1:3">
      <c r="A267" s="3">
        <v>1128</v>
      </c>
      <c r="B267" s="4" t="str">
        <f t="shared" si="3"/>
        <v>GOBIERNO AUTÓNOMO MUNICIPAL DE MACHARETI</v>
      </c>
      <c r="C267" s="4" t="s">
        <v>291</v>
      </c>
    </row>
    <row r="268" spans="1:3">
      <c r="A268" s="3">
        <v>1129</v>
      </c>
      <c r="B268" s="4" t="str">
        <f t="shared" si="3"/>
        <v>GOBIERNO AUTÓNOMO MUNICIPAL DE VILLA CHARCAS</v>
      </c>
      <c r="C268" s="4" t="s">
        <v>292</v>
      </c>
    </row>
    <row r="269" spans="1:3">
      <c r="A269" s="3">
        <v>1201</v>
      </c>
      <c r="B269" s="4" t="str">
        <f t="shared" ref="B269:B332" si="4">UPPER(C269)</f>
        <v>GOBIERNO AUTÓNOMO MUNICIPAL DE LA PAZ</v>
      </c>
      <c r="C269" s="4" t="s">
        <v>293</v>
      </c>
    </row>
    <row r="270" spans="1:3">
      <c r="A270" s="3">
        <v>1202</v>
      </c>
      <c r="B270" s="4" t="str">
        <f t="shared" si="4"/>
        <v>GOBIERNO AUTÓNOMO MUNICIPAL DE PALCA</v>
      </c>
      <c r="C270" s="4" t="s">
        <v>294</v>
      </c>
    </row>
    <row r="271" spans="1:3">
      <c r="A271" s="3">
        <v>1203</v>
      </c>
      <c r="B271" s="4" t="str">
        <f t="shared" si="4"/>
        <v>GOBIERNO AUTÓNOMO MUNICIPAL DE MECAPACA</v>
      </c>
      <c r="C271" s="4" t="s">
        <v>295</v>
      </c>
    </row>
    <row r="272" spans="1:3">
      <c r="A272" s="3">
        <v>1204</v>
      </c>
      <c r="B272" s="4" t="str">
        <f t="shared" si="4"/>
        <v>GOBIERNO AUTÓNOMO MUNICIPAL DE ACHOCALLA</v>
      </c>
      <c r="C272" s="4" t="s">
        <v>296</v>
      </c>
    </row>
    <row r="273" spans="1:3">
      <c r="A273" s="3">
        <v>1205</v>
      </c>
      <c r="B273" s="4" t="str">
        <f t="shared" si="4"/>
        <v>GOBIERNO AUTÓNOMO MUNICIPAL DE EL ALTO DE LA PAZ</v>
      </c>
      <c r="C273" s="4" t="s">
        <v>297</v>
      </c>
    </row>
    <row r="274" spans="1:3">
      <c r="A274" s="3">
        <v>1206</v>
      </c>
      <c r="B274" s="4" t="str">
        <f t="shared" si="4"/>
        <v>GOBIERNO AUTÓNOMO MUNICIPAL DE VIACHA</v>
      </c>
      <c r="C274" s="4" t="s">
        <v>298</v>
      </c>
    </row>
    <row r="275" spans="1:3">
      <c r="A275" s="3">
        <v>1207</v>
      </c>
      <c r="B275" s="4" t="str">
        <f t="shared" si="4"/>
        <v>GOBIERNO AUTÓNOMO MUNICIPAL DE GUAQUI</v>
      </c>
      <c r="C275" s="4" t="s">
        <v>299</v>
      </c>
    </row>
    <row r="276" spans="1:3">
      <c r="A276" s="3">
        <v>1208</v>
      </c>
      <c r="B276" s="4" t="str">
        <f t="shared" si="4"/>
        <v>GOBIERNO AUTÓNOMO MUNICIPAL DE TIAHUANACU</v>
      </c>
      <c r="C276" s="4" t="s">
        <v>300</v>
      </c>
    </row>
    <row r="277" spans="1:3">
      <c r="A277" s="3">
        <v>1209</v>
      </c>
      <c r="B277" s="4" t="str">
        <f t="shared" si="4"/>
        <v>GOBIERNO AUTÓNOMO MUNICIPAL DE DESAGUADERO</v>
      </c>
      <c r="C277" s="4" t="s">
        <v>301</v>
      </c>
    </row>
    <row r="278" spans="1:3">
      <c r="A278" s="3">
        <v>1210</v>
      </c>
      <c r="B278" s="4" t="str">
        <f t="shared" si="4"/>
        <v>GOBIERNO AUTÓNOMO MUNICIPAL DE CARANAVI</v>
      </c>
      <c r="C278" s="4" t="s">
        <v>302</v>
      </c>
    </row>
    <row r="279" spans="1:3">
      <c r="A279" s="3">
        <v>1211</v>
      </c>
      <c r="B279" s="4" t="str">
        <f t="shared" si="4"/>
        <v>GOBIERNO AUTÓNOMO MUNICIPAL DE SICA SICA (VILLA AROMA)</v>
      </c>
      <c r="C279" s="4" t="s">
        <v>303</v>
      </c>
    </row>
    <row r="280" spans="1:3">
      <c r="A280" s="3">
        <v>1212</v>
      </c>
      <c r="B280" s="4" t="str">
        <f t="shared" si="4"/>
        <v>GOBIERNO AUTÓNOMO MUNICIPAL DE UMALA</v>
      </c>
      <c r="C280" s="4" t="s">
        <v>304</v>
      </c>
    </row>
    <row r="281" spans="1:3">
      <c r="A281" s="3">
        <v>1213</v>
      </c>
      <c r="B281" s="4" t="str">
        <f t="shared" si="4"/>
        <v>GOBIERNO AUTÓNOMO MUNICIPAL DE AYO AYO</v>
      </c>
      <c r="C281" s="4" t="s">
        <v>305</v>
      </c>
    </row>
    <row r="282" spans="1:3">
      <c r="A282" s="3">
        <v>1214</v>
      </c>
      <c r="B282" s="4" t="str">
        <f t="shared" si="4"/>
        <v>GOBIERNO AUTÓNOMO MUNICIPAL DE CALAMARCA</v>
      </c>
      <c r="C282" s="4" t="s">
        <v>306</v>
      </c>
    </row>
    <row r="283" spans="1:3">
      <c r="A283" s="3">
        <v>1215</v>
      </c>
      <c r="B283" s="4" t="str">
        <f t="shared" si="4"/>
        <v>GOBIERNO AUTÓNOMO MUNICIPAL DE PATACAMAYA</v>
      </c>
      <c r="C283" s="4" t="s">
        <v>307</v>
      </c>
    </row>
    <row r="284" spans="1:3">
      <c r="A284" s="3">
        <v>1216</v>
      </c>
      <c r="B284" s="4" t="str">
        <f t="shared" si="4"/>
        <v>GOBIERNO AUTÓNOMO MUNICIPAL DE COLQUENCHA</v>
      </c>
      <c r="C284" s="4" t="s">
        <v>308</v>
      </c>
    </row>
    <row r="285" spans="1:3">
      <c r="A285" s="3">
        <v>1217</v>
      </c>
      <c r="B285" s="4" t="str">
        <f t="shared" si="4"/>
        <v>GOBIERNO AUTÓNOMO MUNICIPAL DE COLLANA</v>
      </c>
      <c r="C285" s="4" t="s">
        <v>309</v>
      </c>
    </row>
    <row r="286" spans="1:3">
      <c r="A286" s="3">
        <v>1218</v>
      </c>
      <c r="B286" s="4" t="str">
        <f t="shared" si="4"/>
        <v>GOBIERNO AUTÓNOMO MUNICIPAL DE INQUISIVI</v>
      </c>
      <c r="C286" s="4" t="s">
        <v>310</v>
      </c>
    </row>
    <row r="287" spans="1:3">
      <c r="A287" s="3">
        <v>1219</v>
      </c>
      <c r="B287" s="4" t="str">
        <f t="shared" si="4"/>
        <v>GOBIERNO AUTÓNOMO MUNICIPAL DE QUIME</v>
      </c>
      <c r="C287" s="4" t="s">
        <v>311</v>
      </c>
    </row>
    <row r="288" spans="1:3">
      <c r="A288" s="3">
        <v>1220</v>
      </c>
      <c r="B288" s="4" t="str">
        <f t="shared" si="4"/>
        <v>GOBIERNO AUTÓNOMO MUNICIPAL DE CAJUATA</v>
      </c>
      <c r="C288" s="4" t="s">
        <v>312</v>
      </c>
    </row>
    <row r="289" spans="1:3">
      <c r="A289" s="3">
        <v>1221</v>
      </c>
      <c r="B289" s="4" t="str">
        <f t="shared" si="4"/>
        <v>GOBIERNO AUTÓNOMO MUNICIPAL DE COLQUIRI</v>
      </c>
      <c r="C289" s="4" t="s">
        <v>313</v>
      </c>
    </row>
    <row r="290" spans="1:3">
      <c r="A290" s="3">
        <v>1222</v>
      </c>
      <c r="B290" s="4" t="str">
        <f t="shared" si="4"/>
        <v>GOBIERNO AUTÓNOMO MUNICIPAL DE ICHOCA</v>
      </c>
      <c r="C290" s="4" t="s">
        <v>314</v>
      </c>
    </row>
    <row r="291" spans="1:3">
      <c r="A291" s="3">
        <v>1223</v>
      </c>
      <c r="B291" s="4" t="str">
        <f t="shared" si="4"/>
        <v>GOBIERNO AUTÓNOMO MUNICIPAL DE VILLA LIBERTAD LICOMA</v>
      </c>
      <c r="C291" s="4" t="s">
        <v>315</v>
      </c>
    </row>
    <row r="292" spans="1:3">
      <c r="A292" s="3">
        <v>1224</v>
      </c>
      <c r="B292" s="4" t="str">
        <f t="shared" si="4"/>
        <v>GOBIERNO AUTÓNOMO MUNICIPAL DE ACHACACHI</v>
      </c>
      <c r="C292" s="4" t="s">
        <v>316</v>
      </c>
    </row>
    <row r="293" spans="1:3">
      <c r="A293" s="3">
        <v>1225</v>
      </c>
      <c r="B293" s="4" t="str">
        <f t="shared" si="4"/>
        <v>GOBIERNO AUTÓNOMO MUNICIPAL DE ANCORAIMES</v>
      </c>
      <c r="C293" s="4" t="s">
        <v>317</v>
      </c>
    </row>
    <row r="294" spans="1:3">
      <c r="A294" s="3">
        <v>1226</v>
      </c>
      <c r="B294" s="4" t="str">
        <f t="shared" si="4"/>
        <v>GOBIERNO AUTÓNOMO MUNICIPAL DE SORATA</v>
      </c>
      <c r="C294" s="4" t="s">
        <v>318</v>
      </c>
    </row>
    <row r="295" spans="1:3">
      <c r="A295" s="3">
        <v>1227</v>
      </c>
      <c r="B295" s="4" t="str">
        <f t="shared" si="4"/>
        <v>GOBIERNO AUTÓNOMO MUNICIPAL DE GUANAY</v>
      </c>
      <c r="C295" s="4" t="s">
        <v>319</v>
      </c>
    </row>
    <row r="296" spans="1:3">
      <c r="A296" s="3">
        <v>1228</v>
      </c>
      <c r="B296" s="4" t="str">
        <f t="shared" si="4"/>
        <v>GOBIERNO AUTÓNOMO MUNICIPAL DE TACACOMA</v>
      </c>
      <c r="C296" s="4" t="s">
        <v>320</v>
      </c>
    </row>
    <row r="297" spans="1:3">
      <c r="A297" s="3">
        <v>1229</v>
      </c>
      <c r="B297" s="4" t="str">
        <f t="shared" si="4"/>
        <v>GOBIERNO AUTÓNOMO MUNICIPAL DE TIPUANI</v>
      </c>
      <c r="C297" s="4" t="s">
        <v>321</v>
      </c>
    </row>
    <row r="298" spans="1:3">
      <c r="A298" s="3">
        <v>1230</v>
      </c>
      <c r="B298" s="4" t="str">
        <f t="shared" si="4"/>
        <v>GOBIERNO AUTÓNOMO MUNICIPAL DE QUIABAYA</v>
      </c>
      <c r="C298" s="4" t="s">
        <v>322</v>
      </c>
    </row>
    <row r="299" spans="1:3">
      <c r="A299" s="3">
        <v>1231</v>
      </c>
      <c r="B299" s="4" t="str">
        <f t="shared" si="4"/>
        <v>GOBIERNO AUTÓNOMO MUNICIPAL DE COMBAYA</v>
      </c>
      <c r="C299" s="4" t="s">
        <v>323</v>
      </c>
    </row>
    <row r="300" spans="1:3">
      <c r="A300" s="3">
        <v>1232</v>
      </c>
      <c r="B300" s="4" t="str">
        <f t="shared" si="4"/>
        <v>GOBIERNO AUTÓNOMO MUNICIPAL DE COPACABANA</v>
      </c>
      <c r="C300" s="4" t="s">
        <v>324</v>
      </c>
    </row>
    <row r="301" spans="1:3">
      <c r="A301" s="3">
        <v>1233</v>
      </c>
      <c r="B301" s="4" t="str">
        <f t="shared" si="4"/>
        <v>GOBIERNO AUTÓNOMO MUNICIPAL DE SAN PEDRO DE TIQUINA</v>
      </c>
      <c r="C301" s="4" t="s">
        <v>325</v>
      </c>
    </row>
    <row r="302" spans="1:3">
      <c r="A302" s="3">
        <v>1234</v>
      </c>
      <c r="B302" s="4" t="str">
        <f t="shared" si="4"/>
        <v>GOBIERNO AUTÓNOMO MUNICIPAL DE TITO YUPANQUI</v>
      </c>
      <c r="C302" s="4" t="s">
        <v>326</v>
      </c>
    </row>
    <row r="303" spans="1:3">
      <c r="A303" s="3">
        <v>1235</v>
      </c>
      <c r="B303" s="4" t="str">
        <f t="shared" si="4"/>
        <v>GOBIERNO AUTÓNOMO MUNICIPAL DE CHUMA</v>
      </c>
      <c r="C303" s="4" t="s">
        <v>327</v>
      </c>
    </row>
    <row r="304" spans="1:3">
      <c r="A304" s="3">
        <v>1236</v>
      </c>
      <c r="B304" s="4" t="str">
        <f t="shared" si="4"/>
        <v>GOBIERNO AUTÓNOMO MUNICIPAL DE AYATA</v>
      </c>
      <c r="C304" s="4" t="s">
        <v>328</v>
      </c>
    </row>
    <row r="305" spans="1:3">
      <c r="A305" s="3">
        <v>1237</v>
      </c>
      <c r="B305" s="4" t="str">
        <f t="shared" si="4"/>
        <v>GOBIERNO AUTÓNOMO MUNICIPAL DE AUCAPATA</v>
      </c>
      <c r="C305" s="4" t="s">
        <v>329</v>
      </c>
    </row>
    <row r="306" spans="1:3">
      <c r="A306" s="3">
        <v>1238</v>
      </c>
      <c r="B306" s="4" t="str">
        <f t="shared" si="4"/>
        <v>GOBIERNO AUTÓNOMO MUNICIPAL DE COROCORO</v>
      </c>
      <c r="C306" s="4" t="s">
        <v>330</v>
      </c>
    </row>
    <row r="307" spans="1:3">
      <c r="A307" s="3">
        <v>1239</v>
      </c>
      <c r="B307" s="4" t="str">
        <f t="shared" si="4"/>
        <v>GOBIERNO AUTÓNOMO MUNICIPAL DE CAQUIAVIRI</v>
      </c>
      <c r="C307" s="4" t="s">
        <v>331</v>
      </c>
    </row>
    <row r="308" spans="1:3">
      <c r="A308" s="3">
        <v>1240</v>
      </c>
      <c r="B308" s="4" t="str">
        <f t="shared" si="4"/>
        <v>GOBIERNO AUTÓNOMO MUNICIPAL DE CALACOTO</v>
      </c>
      <c r="C308" s="4" t="s">
        <v>332</v>
      </c>
    </row>
    <row r="309" spans="1:3">
      <c r="A309" s="3">
        <v>1241</v>
      </c>
      <c r="B309" s="4" t="str">
        <f t="shared" si="4"/>
        <v>GOBIERNO AUTÓNOMO MUNICIPAL DE COMANCHE</v>
      </c>
      <c r="C309" s="4" t="s">
        <v>333</v>
      </c>
    </row>
    <row r="310" spans="1:3">
      <c r="A310" s="3">
        <v>1242</v>
      </c>
      <c r="B310" s="4" t="str">
        <f t="shared" si="4"/>
        <v>GOBIERNO AUTÓNOMO MUNICIPAL DE CHARAÑA</v>
      </c>
      <c r="C310" s="4" t="s">
        <v>334</v>
      </c>
    </row>
    <row r="311" spans="1:3">
      <c r="A311" s="3">
        <v>1243</v>
      </c>
      <c r="B311" s="4" t="str">
        <f t="shared" si="4"/>
        <v>GOBIERNO AUTÓNOMO MUNICIPAL DE WALDO BALLIVIÁN</v>
      </c>
      <c r="C311" s="4" t="s">
        <v>335</v>
      </c>
    </row>
    <row r="312" spans="1:3">
      <c r="A312" s="3">
        <v>1244</v>
      </c>
      <c r="B312" s="4" t="str">
        <f t="shared" si="4"/>
        <v>GOBIERNO AUTÓNOMO MUNICIPAL DE NAZACARA DE PACAJES</v>
      </c>
      <c r="C312" s="4" t="s">
        <v>336</v>
      </c>
    </row>
    <row r="313" spans="1:3">
      <c r="A313" s="3">
        <v>1245</v>
      </c>
      <c r="B313" s="4" t="str">
        <f t="shared" si="4"/>
        <v>GOBIERNO AUTÓNOMO MUNICIPAL DE SANTIAGO DE CALLAPA</v>
      </c>
      <c r="C313" s="4" t="s">
        <v>337</v>
      </c>
    </row>
    <row r="314" spans="1:3">
      <c r="A314" s="3">
        <v>1246</v>
      </c>
      <c r="B314" s="4" t="str">
        <f t="shared" si="4"/>
        <v>GOBIERNO AUTÓNOMO MUNICIPAL DE PUERTO ACOSTA</v>
      </c>
      <c r="C314" s="4" t="s">
        <v>338</v>
      </c>
    </row>
    <row r="315" spans="1:3">
      <c r="A315" s="3">
        <v>1247</v>
      </c>
      <c r="B315" s="4" t="str">
        <f t="shared" si="4"/>
        <v>GOBIERNO AUTÓNOMO MUNICIPAL DE MOCOMOCO</v>
      </c>
      <c r="C315" s="4" t="s">
        <v>339</v>
      </c>
    </row>
    <row r="316" spans="1:3">
      <c r="A316" s="3">
        <v>1248</v>
      </c>
      <c r="B316" s="4" t="str">
        <f t="shared" si="4"/>
        <v>GOBIERNO AUTÓNOMO MUNICIPAL DE CARABUCO</v>
      </c>
      <c r="C316" s="4" t="s">
        <v>340</v>
      </c>
    </row>
    <row r="317" spans="1:3">
      <c r="A317" s="3">
        <v>1249</v>
      </c>
      <c r="B317" s="4" t="str">
        <f t="shared" si="4"/>
        <v>GOBIERNO AUTÓNOMO MUNICIPAL DE APOLO</v>
      </c>
      <c r="C317" s="4" t="s">
        <v>341</v>
      </c>
    </row>
    <row r="318" spans="1:3">
      <c r="A318" s="3">
        <v>1250</v>
      </c>
      <c r="B318" s="4" t="str">
        <f t="shared" si="4"/>
        <v>GOBIERNO AUTÓNOMO MUNICIPAL DE PELECHUCO</v>
      </c>
      <c r="C318" s="4" t="s">
        <v>342</v>
      </c>
    </row>
    <row r="319" spans="1:3">
      <c r="A319" s="3">
        <v>1251</v>
      </c>
      <c r="B319" s="4" t="str">
        <f t="shared" si="4"/>
        <v>GOBIERNO AUTÓNOMO MUNICIPAL DE LURIBAY</v>
      </c>
      <c r="C319" s="4" t="s">
        <v>343</v>
      </c>
    </row>
    <row r="320" spans="1:3">
      <c r="A320" s="3">
        <v>1252</v>
      </c>
      <c r="B320" s="4" t="str">
        <f t="shared" si="4"/>
        <v>GOBIERNO AUTÓNOMO MUNICIPAL DE SAPAHAQUI</v>
      </c>
      <c r="C320" s="4" t="s">
        <v>344</v>
      </c>
    </row>
    <row r="321" spans="1:3">
      <c r="A321" s="3">
        <v>1253</v>
      </c>
      <c r="B321" s="4" t="str">
        <f t="shared" si="4"/>
        <v>GOBIERNO AUTÓNOMO MUNICIPAL DE YACO</v>
      </c>
      <c r="C321" s="4" t="s">
        <v>345</v>
      </c>
    </row>
    <row r="322" spans="1:3">
      <c r="A322" s="3">
        <v>1254</v>
      </c>
      <c r="B322" s="4" t="str">
        <f t="shared" si="4"/>
        <v>GOBIERNO AUTÓNOMO MUNICIPAL DE MALLA</v>
      </c>
      <c r="C322" s="4" t="s">
        <v>346</v>
      </c>
    </row>
    <row r="323" spans="1:3">
      <c r="A323" s="3">
        <v>1255</v>
      </c>
      <c r="B323" s="4" t="str">
        <f t="shared" si="4"/>
        <v>GOBIERNO AUTÓNOMO MUNICIPAL DE CAIROMA</v>
      </c>
      <c r="C323" s="4" t="s">
        <v>347</v>
      </c>
    </row>
    <row r="324" spans="1:3">
      <c r="A324" s="3">
        <v>1256</v>
      </c>
      <c r="B324" s="4" t="str">
        <f t="shared" si="4"/>
        <v>GOBIERNO AUTÓNOMO MUNICIPAL DE CHULUMANI (VILLA DE LA LIBERTAD)</v>
      </c>
      <c r="C324" s="4" t="s">
        <v>348</v>
      </c>
    </row>
    <row r="325" spans="1:3">
      <c r="A325" s="3">
        <v>1257</v>
      </c>
      <c r="B325" s="4" t="str">
        <f t="shared" si="4"/>
        <v>GOBIERNO AUTÓNOMO MUNICIPAL DE IRUPANA (VILLA DE LANZA)</v>
      </c>
      <c r="C325" s="4" t="s">
        <v>349</v>
      </c>
    </row>
    <row r="326" spans="1:3">
      <c r="A326" s="3">
        <v>1258</v>
      </c>
      <c r="B326" s="4" t="str">
        <f t="shared" si="4"/>
        <v>GOBIERNO AUTÓNOMO MUNICIPAL DE YANACACHI</v>
      </c>
      <c r="C326" s="4" t="s">
        <v>350</v>
      </c>
    </row>
    <row r="327" spans="1:3">
      <c r="A327" s="3">
        <v>1259</v>
      </c>
      <c r="B327" s="4" t="str">
        <f t="shared" si="4"/>
        <v>GOBIERNO AUTÓNOMO MUNICIPAL DE PALOS BLANCOS</v>
      </c>
      <c r="C327" s="4" t="s">
        <v>351</v>
      </c>
    </row>
    <row r="328" spans="1:3">
      <c r="A328" s="3">
        <v>1260</v>
      </c>
      <c r="B328" s="4" t="str">
        <f t="shared" si="4"/>
        <v>GOBIERNO AUTÓNOMO MUNICIPAL DE LA ASUNTA</v>
      </c>
      <c r="C328" s="4" t="s">
        <v>352</v>
      </c>
    </row>
    <row r="329" spans="1:3">
      <c r="A329" s="3">
        <v>1261</v>
      </c>
      <c r="B329" s="4" t="str">
        <f t="shared" si="4"/>
        <v>GOBIERNO AUTÓNOMO MUNICIPAL DE PUCARANI</v>
      </c>
      <c r="C329" s="4" t="s">
        <v>353</v>
      </c>
    </row>
    <row r="330" spans="1:3">
      <c r="A330" s="3">
        <v>1262</v>
      </c>
      <c r="B330" s="4" t="str">
        <f t="shared" si="4"/>
        <v>GOBIERNO AUTÓNOMO MUNICIPAL DE LAJA</v>
      </c>
      <c r="C330" s="4" t="s">
        <v>354</v>
      </c>
    </row>
    <row r="331" spans="1:3">
      <c r="A331" s="3">
        <v>1263</v>
      </c>
      <c r="B331" s="4" t="str">
        <f t="shared" si="4"/>
        <v>GOBIERNO AUTÓNOMO MUNICIPAL DE BATALLAS</v>
      </c>
      <c r="C331" s="4" t="s">
        <v>355</v>
      </c>
    </row>
    <row r="332" spans="1:3">
      <c r="A332" s="3">
        <v>1264</v>
      </c>
      <c r="B332" s="4" t="str">
        <f t="shared" si="4"/>
        <v>GOBIERNO AUTÓNOMO MUNICIPAL DE PUERTO PÉREZ</v>
      </c>
      <c r="C332" s="4" t="s">
        <v>356</v>
      </c>
    </row>
    <row r="333" spans="1:3">
      <c r="A333" s="3">
        <v>1265</v>
      </c>
      <c r="B333" s="4" t="str">
        <f t="shared" ref="B333:B396" si="5">UPPER(C333)</f>
        <v>GOBIERNO AUTÓNOMO MUNICIPAL DE COROICO</v>
      </c>
      <c r="C333" s="4" t="s">
        <v>357</v>
      </c>
    </row>
    <row r="334" spans="1:3">
      <c r="A334" s="3">
        <v>1266</v>
      </c>
      <c r="B334" s="4" t="str">
        <f t="shared" si="5"/>
        <v>GOBIERNO AUTÓNOMO MUNICIPAL DE CORIPATA</v>
      </c>
      <c r="C334" s="4" t="s">
        <v>358</v>
      </c>
    </row>
    <row r="335" spans="1:3">
      <c r="A335" s="3">
        <v>1267</v>
      </c>
      <c r="B335" s="4" t="str">
        <f t="shared" si="5"/>
        <v>GOBIERNO AUTÓNOMO MUNICIPAL DE IXIAMAS</v>
      </c>
      <c r="C335" s="4" t="s">
        <v>359</v>
      </c>
    </row>
    <row r="336" spans="1:3">
      <c r="A336" s="3">
        <v>1268</v>
      </c>
      <c r="B336" s="4" t="str">
        <f t="shared" si="5"/>
        <v>GOBIERNO AUTÓNOMO MUNICIPAL DE SAN BUENAVENTURA</v>
      </c>
      <c r="C336" s="4" t="s">
        <v>360</v>
      </c>
    </row>
    <row r="337" spans="1:3">
      <c r="A337" s="3">
        <v>1269</v>
      </c>
      <c r="B337" s="4" t="str">
        <f t="shared" si="5"/>
        <v>GOBIERNO AUTÓNOMO MUNICIPAL DE GENERAL JUAN JOSÉ PÉREZ (CHARAZANI)</v>
      </c>
      <c r="C337" s="4" t="s">
        <v>361</v>
      </c>
    </row>
    <row r="338" spans="1:3">
      <c r="A338" s="3">
        <v>1270</v>
      </c>
      <c r="B338" s="4" t="str">
        <f t="shared" si="5"/>
        <v>GOBIERNO AUTÓNOMO MUNICIPAL DE CURVA</v>
      </c>
      <c r="C338" s="4" t="s">
        <v>362</v>
      </c>
    </row>
    <row r="339" spans="1:3">
      <c r="A339" s="3">
        <v>1271</v>
      </c>
      <c r="B339" s="4" t="str">
        <f t="shared" si="5"/>
        <v>GOBIERNO AUTÓNOMO MUNICIPAL DE SAN PEDRO DE CURAHUARA</v>
      </c>
      <c r="C339" s="4" t="s">
        <v>363</v>
      </c>
    </row>
    <row r="340" spans="1:3">
      <c r="A340" s="3">
        <v>1272</v>
      </c>
      <c r="B340" s="4" t="str">
        <f t="shared" si="5"/>
        <v>GOBIERNO AUTÓNOMO MUNICIPAL DE PAPEL PAMPA</v>
      </c>
      <c r="C340" s="4" t="s">
        <v>364</v>
      </c>
    </row>
    <row r="341" spans="1:3">
      <c r="A341" s="3">
        <v>1273</v>
      </c>
      <c r="B341" s="4" t="str">
        <f t="shared" si="5"/>
        <v>GOBIERNO AUTÓNOMO MUNICIPAL DE CHACARILLA</v>
      </c>
      <c r="C341" s="4" t="s">
        <v>365</v>
      </c>
    </row>
    <row r="342" spans="1:3">
      <c r="A342" s="3">
        <v>1274</v>
      </c>
      <c r="B342" s="4" t="str">
        <f t="shared" si="5"/>
        <v>GOBIERNO AUTÓNOMO MUNICIPAL DE SANTIAGO DE MACHACA</v>
      </c>
      <c r="C342" s="4" t="s">
        <v>366</v>
      </c>
    </row>
    <row r="343" spans="1:3">
      <c r="A343" s="3">
        <v>1275</v>
      </c>
      <c r="B343" s="4" t="str">
        <f t="shared" si="5"/>
        <v>GOBIERNO AUTÓNOMO MUNICIPAL DE CATACORA</v>
      </c>
      <c r="C343" s="4" t="s">
        <v>367</v>
      </c>
    </row>
    <row r="344" spans="1:3">
      <c r="A344" s="3">
        <v>1276</v>
      </c>
      <c r="B344" s="4" t="str">
        <f t="shared" si="5"/>
        <v>GOBIERNO AUTÓNOMO MUNICIPAL DE MAPIRI</v>
      </c>
      <c r="C344" s="4" t="s">
        <v>368</v>
      </c>
    </row>
    <row r="345" spans="1:3">
      <c r="A345" s="3">
        <v>1277</v>
      </c>
      <c r="B345" s="4" t="str">
        <f t="shared" si="5"/>
        <v>GOBIERNO AUTÓNOMO MUNICIPAL DE TEOPONTE</v>
      </c>
      <c r="C345" s="4" t="s">
        <v>369</v>
      </c>
    </row>
    <row r="346" spans="1:3">
      <c r="A346" s="3">
        <v>1278</v>
      </c>
      <c r="B346" s="4" t="str">
        <f t="shared" si="5"/>
        <v>GOBIERNO AUTÓNOMO MUNICIPAL DE SAN ANDRÉS DE MACHACA</v>
      </c>
      <c r="C346" s="4" t="s">
        <v>370</v>
      </c>
    </row>
    <row r="347" spans="1:3">
      <c r="A347" s="3">
        <v>1279</v>
      </c>
      <c r="B347" s="4" t="str">
        <f t="shared" si="5"/>
        <v>GOBIERNO AUTÓNOMO MUNICIPAL DE JESÚS DE MACHACA</v>
      </c>
      <c r="C347" s="4" t="s">
        <v>371</v>
      </c>
    </row>
    <row r="348" spans="1:3">
      <c r="A348" s="3">
        <v>1280</v>
      </c>
      <c r="B348" s="4" t="str">
        <f t="shared" si="5"/>
        <v>GOBIERNO AUTÓNOMO MUNICIPAL DE TARACO</v>
      </c>
      <c r="C348" s="4" t="s">
        <v>372</v>
      </c>
    </row>
    <row r="349" spans="1:3">
      <c r="A349" s="3">
        <v>1281</v>
      </c>
      <c r="B349" s="4" t="str">
        <f t="shared" si="5"/>
        <v>GOBIERNO AUTÓNOMO MUNICIPAL DE HUARINA</v>
      </c>
      <c r="C349" s="4" t="s">
        <v>373</v>
      </c>
    </row>
    <row r="350" spans="1:3">
      <c r="A350" s="3">
        <v>1282</v>
      </c>
      <c r="B350" s="4" t="str">
        <f t="shared" si="5"/>
        <v>GOBIERNO AUTÓNOMO MUNICIPAL DE SANTIAGO DE HUATA</v>
      </c>
      <c r="C350" s="4" t="s">
        <v>374</v>
      </c>
    </row>
    <row r="351" spans="1:3">
      <c r="A351" s="3">
        <v>1283</v>
      </c>
      <c r="B351" s="4" t="str">
        <f t="shared" si="5"/>
        <v>GOBIERNO AUTÓNOMO MUNICIPAL DE ESCOMA</v>
      </c>
      <c r="C351" s="4" t="s">
        <v>375</v>
      </c>
    </row>
    <row r="352" spans="1:3">
      <c r="A352" s="3">
        <v>1284</v>
      </c>
      <c r="B352" s="4" t="str">
        <f t="shared" si="5"/>
        <v>GOBIERNO AUTÓNOMO MUNICIPAL DE HUMANATA</v>
      </c>
      <c r="C352" s="4" t="s">
        <v>376</v>
      </c>
    </row>
    <row r="353" spans="1:3">
      <c r="A353" s="3">
        <v>1285</v>
      </c>
      <c r="B353" s="4" t="str">
        <f t="shared" si="5"/>
        <v>GOBIERNO AUTÓNOMO MUNICIPAL DE ALTO BENI</v>
      </c>
      <c r="C353" s="4" t="s">
        <v>377</v>
      </c>
    </row>
    <row r="354" spans="1:3">
      <c r="A354" s="3">
        <v>1286</v>
      </c>
      <c r="B354" s="4" t="str">
        <f t="shared" si="5"/>
        <v>GOBIERNO AUTÓNOMO MUNICIPAL DE HUATAJATA</v>
      </c>
      <c r="C354" s="4" t="s">
        <v>378</v>
      </c>
    </row>
    <row r="355" spans="1:3">
      <c r="A355" s="3">
        <v>1287</v>
      </c>
      <c r="B355" s="4" t="str">
        <f t="shared" si="5"/>
        <v>GOBIERNO AUTÓNOMO MUNICIPAL DE CHUA COCANI</v>
      </c>
      <c r="C355" s="4" t="s">
        <v>379</v>
      </c>
    </row>
    <row r="356" spans="1:3">
      <c r="A356" s="3">
        <v>1301</v>
      </c>
      <c r="B356" s="4" t="str">
        <f t="shared" si="5"/>
        <v>GOBIERNO AUTÓNOMO MUNICIPAL DE COCHABAMBA</v>
      </c>
      <c r="C356" s="4" t="s">
        <v>380</v>
      </c>
    </row>
    <row r="357" spans="1:3">
      <c r="A357" s="3">
        <v>1302</v>
      </c>
      <c r="B357" s="4" t="str">
        <f t="shared" si="5"/>
        <v>GOBIERNO AUTÓNOMO MUNICIPAL DE QUILLACOLLO</v>
      </c>
      <c r="C357" s="4" t="s">
        <v>381</v>
      </c>
    </row>
    <row r="358" spans="1:3">
      <c r="A358" s="3">
        <v>1303</v>
      </c>
      <c r="B358" s="4" t="str">
        <f t="shared" si="5"/>
        <v>GOBIERNO AUTÓNOMO MUNICIPAL DE SIPE SIPE</v>
      </c>
      <c r="C358" s="4" t="s">
        <v>382</v>
      </c>
    </row>
    <row r="359" spans="1:3">
      <c r="A359" s="3">
        <v>1304</v>
      </c>
      <c r="B359" s="4" t="str">
        <f t="shared" si="5"/>
        <v>GOBIERNO AUTÓNOMO MUNICIPAL DE TIQUIPAYA</v>
      </c>
      <c r="C359" s="4" t="s">
        <v>383</v>
      </c>
    </row>
    <row r="360" spans="1:3">
      <c r="A360" s="3">
        <v>1305</v>
      </c>
      <c r="B360" s="4" t="str">
        <f t="shared" si="5"/>
        <v>GOBIERNO AUTÓNOMO MUNICIPAL DE VINTO</v>
      </c>
      <c r="C360" s="4" t="s">
        <v>384</v>
      </c>
    </row>
    <row r="361" spans="1:3">
      <c r="A361" s="3">
        <v>1306</v>
      </c>
      <c r="B361" s="4" t="str">
        <f t="shared" si="5"/>
        <v>GOBIERNO AUTÓNOMO MUNICIPAL DE COLCAPIRHUA</v>
      </c>
      <c r="C361" s="4" t="s">
        <v>385</v>
      </c>
    </row>
    <row r="362" spans="1:3">
      <c r="A362" s="3">
        <v>1307</v>
      </c>
      <c r="B362" s="4" t="str">
        <f t="shared" si="5"/>
        <v>GOBIERNO AUTÓNOMO MUNICIPAL DE AIQUILE</v>
      </c>
      <c r="C362" s="4" t="s">
        <v>386</v>
      </c>
    </row>
    <row r="363" spans="1:3">
      <c r="A363" s="3">
        <v>1308</v>
      </c>
      <c r="B363" s="4" t="str">
        <f t="shared" si="5"/>
        <v>GOBIERNO AUTÓNOMO MUNICIPAL DE PASORAPA</v>
      </c>
      <c r="C363" s="4" t="s">
        <v>387</v>
      </c>
    </row>
    <row r="364" spans="1:3">
      <c r="A364" s="3">
        <v>1309</v>
      </c>
      <c r="B364" s="4" t="str">
        <f t="shared" si="5"/>
        <v>GOBIERNO AUTÓNOMO MUNICIPAL DE OMEREQUE</v>
      </c>
      <c r="C364" s="4" t="s">
        <v>388</v>
      </c>
    </row>
    <row r="365" spans="1:3">
      <c r="A365" s="3">
        <v>1310</v>
      </c>
      <c r="B365" s="4" t="str">
        <f t="shared" si="5"/>
        <v>GOBIERNO AUTÓNOMO MUNICIPAL DE INDEPENDENCIA</v>
      </c>
      <c r="C365" s="4" t="s">
        <v>389</v>
      </c>
    </row>
    <row r="366" spans="1:3">
      <c r="A366" s="3">
        <v>1311</v>
      </c>
      <c r="B366" s="4" t="str">
        <f t="shared" si="5"/>
        <v>GOBIERNO AUTÓNOMO MUNICIPAL DE MOROCHATA</v>
      </c>
      <c r="C366" s="4" t="s">
        <v>390</v>
      </c>
    </row>
    <row r="367" spans="1:3">
      <c r="A367" s="3">
        <v>1312</v>
      </c>
      <c r="B367" s="4" t="str">
        <f t="shared" si="5"/>
        <v>GOBIERNO AUTÓNOMO MUNICIPAL DE SACABA</v>
      </c>
      <c r="C367" s="4" t="s">
        <v>391</v>
      </c>
    </row>
    <row r="368" spans="1:3">
      <c r="A368" s="3">
        <v>1313</v>
      </c>
      <c r="B368" s="4" t="str">
        <f t="shared" si="5"/>
        <v>GOBIERNO AUTÓNOMO MUNICIPAL DE COLOMI</v>
      </c>
      <c r="C368" s="4" t="s">
        <v>392</v>
      </c>
    </row>
    <row r="369" spans="1:3">
      <c r="A369" s="3">
        <v>1314</v>
      </c>
      <c r="B369" s="4" t="str">
        <f t="shared" si="5"/>
        <v>GOBIERNO AUTÓNOMO MUNICIPAL DE VILLA TUNARI</v>
      </c>
      <c r="C369" s="4" t="s">
        <v>393</v>
      </c>
    </row>
    <row r="370" spans="1:3">
      <c r="A370" s="3">
        <v>1315</v>
      </c>
      <c r="B370" s="4" t="str">
        <f t="shared" si="5"/>
        <v>GOBIERNO AUTÓNOMO MUNICIPAL DE PUNATA</v>
      </c>
      <c r="C370" s="4" t="s">
        <v>394</v>
      </c>
    </row>
    <row r="371" spans="1:3">
      <c r="A371" s="3">
        <v>1316</v>
      </c>
      <c r="B371" s="4" t="str">
        <f t="shared" si="5"/>
        <v>GOBIERNO AUTÓNOMO MUNICIPAL DE VILLA RIVERO</v>
      </c>
      <c r="C371" s="4" t="s">
        <v>395</v>
      </c>
    </row>
    <row r="372" spans="1:3">
      <c r="A372" s="3">
        <v>1317</v>
      </c>
      <c r="B372" s="4" t="str">
        <f t="shared" si="5"/>
        <v>GOBIERNO AUTÓNOMO MUNICIPAL DE SAN BENITO (VILLA JOSÉ QUINTÍN MENDOZA)</v>
      </c>
      <c r="C372" s="4" t="s">
        <v>396</v>
      </c>
    </row>
    <row r="373" spans="1:3">
      <c r="A373" s="3">
        <v>1318</v>
      </c>
      <c r="B373" s="4" t="str">
        <f t="shared" si="5"/>
        <v>GOBIERNO AUTÓNOMO MUNICIPAL DE TACACHI</v>
      </c>
      <c r="C373" s="4" t="s">
        <v>397</v>
      </c>
    </row>
    <row r="374" spans="1:3">
      <c r="A374" s="3">
        <v>1319</v>
      </c>
      <c r="B374" s="4" t="str">
        <f t="shared" si="5"/>
        <v>GOBIERNO AUTÓNOMO MUNICIPAL VILLA GUALBERTO VILLARROEL</v>
      </c>
      <c r="C374" s="4" t="s">
        <v>398</v>
      </c>
    </row>
    <row r="375" spans="1:3">
      <c r="A375" s="3">
        <v>1320</v>
      </c>
      <c r="B375" s="4" t="str">
        <f t="shared" si="5"/>
        <v>GOBIERNO AUTÓNOMO MUNICIPAL DE TARATA</v>
      </c>
      <c r="C375" s="4" t="s">
        <v>399</v>
      </c>
    </row>
    <row r="376" spans="1:3">
      <c r="A376" s="3">
        <v>1321</v>
      </c>
      <c r="B376" s="4" t="str">
        <f t="shared" si="5"/>
        <v>GOBIERNO AUTÓNOMO MUNICIPAL DE ANZALDO</v>
      </c>
      <c r="C376" s="4" t="s">
        <v>400</v>
      </c>
    </row>
    <row r="377" spans="1:3">
      <c r="A377" s="3">
        <v>1322</v>
      </c>
      <c r="B377" s="4" t="str">
        <f t="shared" si="5"/>
        <v>GOBIERNO AUTÓNOMO MUNICIPAL DE ARBIETO</v>
      </c>
      <c r="C377" s="4" t="s">
        <v>401</v>
      </c>
    </row>
    <row r="378" spans="1:3">
      <c r="A378" s="3">
        <v>1323</v>
      </c>
      <c r="B378" s="4" t="str">
        <f t="shared" si="5"/>
        <v>GOBIERNO AUTÓNOMO MUNICIPAL DE SACABAMBA</v>
      </c>
      <c r="C378" s="4" t="s">
        <v>402</v>
      </c>
    </row>
    <row r="379" spans="1:3">
      <c r="A379" s="3">
        <v>1324</v>
      </c>
      <c r="B379" s="4" t="str">
        <f t="shared" si="5"/>
        <v>GOBIERNO AUTÓNOMO MUNICIPAL DE CLIZA</v>
      </c>
      <c r="C379" s="4" t="s">
        <v>403</v>
      </c>
    </row>
    <row r="380" spans="1:3">
      <c r="A380" s="3">
        <v>1325</v>
      </c>
      <c r="B380" s="4" t="str">
        <f t="shared" si="5"/>
        <v>GOBIERNO AUTÓNOMO MUNICIPAL DE TOCO</v>
      </c>
      <c r="C380" s="4" t="s">
        <v>404</v>
      </c>
    </row>
    <row r="381" spans="1:3">
      <c r="A381" s="3">
        <v>1326</v>
      </c>
      <c r="B381" s="4" t="str">
        <f t="shared" si="5"/>
        <v>GOBIERNO AUTÓNOMO MUNICIPAL DE TOLATA</v>
      </c>
      <c r="C381" s="4" t="s">
        <v>405</v>
      </c>
    </row>
    <row r="382" spans="1:3">
      <c r="A382" s="3">
        <v>1327</v>
      </c>
      <c r="B382" s="4" t="str">
        <f t="shared" si="5"/>
        <v>GOBIERNO AUTÓNOMO MUNICIPAL DE CAPINOTA</v>
      </c>
      <c r="C382" s="4" t="s">
        <v>406</v>
      </c>
    </row>
    <row r="383" spans="1:3">
      <c r="A383" s="3">
        <v>1328</v>
      </c>
      <c r="B383" s="4" t="str">
        <f t="shared" si="5"/>
        <v>GOBIERNO AUTÓNOMO MUNICIPAL DE SANTIVAÑEZ</v>
      </c>
      <c r="C383" s="4" t="s">
        <v>407</v>
      </c>
    </row>
    <row r="384" spans="1:3">
      <c r="A384" s="3">
        <v>1329</v>
      </c>
      <c r="B384" s="4" t="str">
        <f t="shared" si="5"/>
        <v>GOBIERNO AUTÓNOMO MUNICIPAL DE SICAYA</v>
      </c>
      <c r="C384" s="4" t="s">
        <v>408</v>
      </c>
    </row>
    <row r="385" spans="1:3">
      <c r="A385" s="3">
        <v>1330</v>
      </c>
      <c r="B385" s="4" t="str">
        <f t="shared" si="5"/>
        <v>GOBIERNO AUTÓNOMO MUNICIPAL DE TAPACARI</v>
      </c>
      <c r="C385" s="4" t="s">
        <v>409</v>
      </c>
    </row>
    <row r="386" spans="1:3">
      <c r="A386" s="3">
        <v>1331</v>
      </c>
      <c r="B386" s="4" t="str">
        <f t="shared" si="5"/>
        <v>GOBIERNO AUTÓNOMO MUNICIPAL DE TOTORA</v>
      </c>
      <c r="C386" s="4" t="s">
        <v>410</v>
      </c>
    </row>
    <row r="387" spans="1:3">
      <c r="A387" s="3">
        <v>1332</v>
      </c>
      <c r="B387" s="4" t="str">
        <f t="shared" si="5"/>
        <v>GOBIERNO AUTÓNOMO MUNICIPAL DE POJO</v>
      </c>
      <c r="C387" s="4" t="s">
        <v>411</v>
      </c>
    </row>
    <row r="388" spans="1:3">
      <c r="A388" s="3">
        <v>1333</v>
      </c>
      <c r="B388" s="4" t="str">
        <f t="shared" si="5"/>
        <v>GOBIERNO AUTÓNOMO MUNICIPAL DE POCONA</v>
      </c>
      <c r="C388" s="4" t="s">
        <v>412</v>
      </c>
    </row>
    <row r="389" spans="1:3">
      <c r="A389" s="3">
        <v>1334</v>
      </c>
      <c r="B389" s="4" t="str">
        <f t="shared" si="5"/>
        <v>GOBIERNO AUTÓNOMO MUNICIPAL DE CHIMORÉ</v>
      </c>
      <c r="C389" s="4" t="s">
        <v>413</v>
      </c>
    </row>
    <row r="390" spans="1:3">
      <c r="A390" s="3">
        <v>1335</v>
      </c>
      <c r="B390" s="4" t="str">
        <f t="shared" si="5"/>
        <v>GOBIERNO AUTÓNOMO MUNICIPAL DE PUERTO VILLARROEL</v>
      </c>
      <c r="C390" s="4" t="s">
        <v>414</v>
      </c>
    </row>
    <row r="391" spans="1:3">
      <c r="A391" s="3">
        <v>1336</v>
      </c>
      <c r="B391" s="4" t="str">
        <f t="shared" si="5"/>
        <v>GOBIERNO AUTÓNOMO MUNICIPAL DE ARANI</v>
      </c>
      <c r="C391" s="4" t="s">
        <v>415</v>
      </c>
    </row>
    <row r="392" spans="1:3">
      <c r="A392" s="3">
        <v>1337</v>
      </c>
      <c r="B392" s="4" t="str">
        <f t="shared" si="5"/>
        <v>GOBIERNO AUTÓNOMO MUNICIPAL DE VACAS</v>
      </c>
      <c r="C392" s="4" t="s">
        <v>416</v>
      </c>
    </row>
    <row r="393" spans="1:3">
      <c r="A393" s="3">
        <v>1338</v>
      </c>
      <c r="B393" s="4" t="str">
        <f t="shared" si="5"/>
        <v>GOBIERNO AUTÓNOMO MUNICIPAL DE ARQUE</v>
      </c>
      <c r="C393" s="4" t="s">
        <v>417</v>
      </c>
    </row>
    <row r="394" spans="1:3">
      <c r="A394" s="3">
        <v>1339</v>
      </c>
      <c r="B394" s="4" t="str">
        <f t="shared" si="5"/>
        <v>GOBIERNO AUTÓNOMO MUNICIPAL DE TACOPAYA</v>
      </c>
      <c r="C394" s="4" t="s">
        <v>418</v>
      </c>
    </row>
    <row r="395" spans="1:3">
      <c r="A395" s="3">
        <v>1340</v>
      </c>
      <c r="B395" s="4" t="str">
        <f t="shared" si="5"/>
        <v>GOBIERNO AUTÓNOMO MUNICIPAL DE BOLIVAR</v>
      </c>
      <c r="C395" s="4" t="s">
        <v>419</v>
      </c>
    </row>
    <row r="396" spans="1:3">
      <c r="A396" s="3">
        <v>1341</v>
      </c>
      <c r="B396" s="4" t="str">
        <f t="shared" si="5"/>
        <v>GOBIERNO AUTÓNOMO MUNICIPAL DE TIRAQUE</v>
      </c>
      <c r="C396" s="4" t="s">
        <v>420</v>
      </c>
    </row>
    <row r="397" spans="1:3">
      <c r="A397" s="3">
        <v>1342</v>
      </c>
      <c r="B397" s="4" t="str">
        <f t="shared" ref="B397:B460" si="6">UPPER(C397)</f>
        <v>GOBIERNO AUTÓNOMO MUNICIPAL DE MIZQUE</v>
      </c>
      <c r="C397" s="4" t="s">
        <v>421</v>
      </c>
    </row>
    <row r="398" spans="1:3">
      <c r="A398" s="3">
        <v>1343</v>
      </c>
      <c r="B398" s="4" t="str">
        <f t="shared" si="6"/>
        <v>GOBIERNO AUTÓNOMO MUNICIPAL DE VILA VILA</v>
      </c>
      <c r="C398" s="4" t="s">
        <v>422</v>
      </c>
    </row>
    <row r="399" spans="1:3">
      <c r="A399" s="3">
        <v>1344</v>
      </c>
      <c r="B399" s="4" t="str">
        <f t="shared" si="6"/>
        <v>GOBIERNO AUTÓNOMO MUNICIPAL DE ALALAY</v>
      </c>
      <c r="C399" s="4" t="s">
        <v>423</v>
      </c>
    </row>
    <row r="400" spans="1:3">
      <c r="A400" s="3">
        <v>1345</v>
      </c>
      <c r="B400" s="4" t="str">
        <f t="shared" si="6"/>
        <v>GOBIERNO AUTÓNOMO MUNICIPAL DE ENTRE RIOS</v>
      </c>
      <c r="C400" s="4" t="s">
        <v>424</v>
      </c>
    </row>
    <row r="401" spans="1:3">
      <c r="A401" s="3">
        <v>1346</v>
      </c>
      <c r="B401" s="4" t="str">
        <f t="shared" si="6"/>
        <v>GOBIERNO AUTÓNOMO MUNICIPAL DE COCAPATA</v>
      </c>
      <c r="C401" s="4" t="s">
        <v>425</v>
      </c>
    </row>
    <row r="402" spans="1:3">
      <c r="A402" s="3">
        <v>1347</v>
      </c>
      <c r="B402" s="4" t="str">
        <f t="shared" si="6"/>
        <v>GOBIERNO AUTÓNOMO MUNICIPAL DE SHINAHOTA</v>
      </c>
      <c r="C402" s="4" t="s">
        <v>426</v>
      </c>
    </row>
    <row r="403" spans="1:3">
      <c r="A403" s="3">
        <v>1401</v>
      </c>
      <c r="B403" s="4" t="str">
        <f t="shared" si="6"/>
        <v>GOBIERNO AUTÓNOMO MUNICIPAL DE ORURO</v>
      </c>
      <c r="C403" s="4" t="s">
        <v>427</v>
      </c>
    </row>
    <row r="404" spans="1:3">
      <c r="A404" s="3">
        <v>1402</v>
      </c>
      <c r="B404" s="4" t="str">
        <f t="shared" si="6"/>
        <v>GOBIERNO AUTÓNOMO MUNICIPAL DE CARACOLLO</v>
      </c>
      <c r="C404" s="4" t="s">
        <v>428</v>
      </c>
    </row>
    <row r="405" spans="1:3">
      <c r="A405" s="3">
        <v>1403</v>
      </c>
      <c r="B405" s="4" t="str">
        <f t="shared" si="6"/>
        <v>GOBIERNO AUTÓNOMO MUNICIPAL DE EL CHORO</v>
      </c>
      <c r="C405" s="4" t="s">
        <v>429</v>
      </c>
    </row>
    <row r="406" spans="1:3">
      <c r="A406" s="3">
        <v>1404</v>
      </c>
      <c r="B406" s="4" t="str">
        <f t="shared" si="6"/>
        <v>GOBIERNO AUTÓNOMO MUNICIPAL DE CHALLAPATA</v>
      </c>
      <c r="C406" s="4" t="s">
        <v>430</v>
      </c>
    </row>
    <row r="407" spans="1:3">
      <c r="A407" s="3">
        <v>1405</v>
      </c>
      <c r="B407" s="4" t="str">
        <f t="shared" si="6"/>
        <v>GOBIERNO AUTÓNOMO MUNICIPAL DE SANTUARIO DE QUILLACAS</v>
      </c>
      <c r="C407" s="4" t="s">
        <v>431</v>
      </c>
    </row>
    <row r="408" spans="1:3">
      <c r="A408" s="3">
        <v>1406</v>
      </c>
      <c r="B408" s="4" t="str">
        <f t="shared" si="6"/>
        <v>GOBIERNO AUTÓNOMO MUNICIPAL DE HUANUNI</v>
      </c>
      <c r="C408" s="4" t="s">
        <v>432</v>
      </c>
    </row>
    <row r="409" spans="1:3">
      <c r="A409" s="3">
        <v>1407</v>
      </c>
      <c r="B409" s="4" t="str">
        <f t="shared" si="6"/>
        <v>GOBIERNO AUTÓNOMO MUNICIPAL DE MACHACAMARCA</v>
      </c>
      <c r="C409" s="4" t="s">
        <v>433</v>
      </c>
    </row>
    <row r="410" spans="1:3">
      <c r="A410" s="3">
        <v>1408</v>
      </c>
      <c r="B410" s="4" t="str">
        <f t="shared" si="6"/>
        <v>GOBIERNO AUTÓNOMO MUNICIPAL DE POOPÓ (VILLA POOPÓ)</v>
      </c>
      <c r="C410" s="4" t="s">
        <v>434</v>
      </c>
    </row>
    <row r="411" spans="1:3">
      <c r="A411" s="3">
        <v>1409</v>
      </c>
      <c r="B411" s="4" t="str">
        <f t="shared" si="6"/>
        <v>GOBIERNO AUTÓNOMO MUNICIPAL DE PAZÑA</v>
      </c>
      <c r="C411" s="4" t="s">
        <v>435</v>
      </c>
    </row>
    <row r="412" spans="1:3">
      <c r="A412" s="3">
        <v>1410</v>
      </c>
      <c r="B412" s="4" t="str">
        <f t="shared" si="6"/>
        <v>GOBIERNO AUTÓNOMO MUNICIPAL DE ANTEQUERA</v>
      </c>
      <c r="C412" s="4" t="s">
        <v>436</v>
      </c>
    </row>
    <row r="413" spans="1:3">
      <c r="A413" s="3">
        <v>1411</v>
      </c>
      <c r="B413" s="4" t="str">
        <f t="shared" si="6"/>
        <v>GOBIERNO AUTÓNOMO MUNICIPAL DE EUCALIPTUS</v>
      </c>
      <c r="C413" s="4" t="s">
        <v>437</v>
      </c>
    </row>
    <row r="414" spans="1:3">
      <c r="A414" s="3">
        <v>1412</v>
      </c>
      <c r="B414" s="4" t="str">
        <f t="shared" si="6"/>
        <v>GOBIERNO AUTÓNOMO MUNICIPAL DE SANTIAGO DE HUARI</v>
      </c>
      <c r="C414" s="4" t="s">
        <v>438</v>
      </c>
    </row>
    <row r="415" spans="1:3">
      <c r="A415" s="3">
        <v>1413</v>
      </c>
      <c r="B415" s="4" t="str">
        <f t="shared" si="6"/>
        <v>GOBIERNO AUTÓNOMO MUNICIPAL DE TOTORA</v>
      </c>
      <c r="C415" s="4" t="s">
        <v>410</v>
      </c>
    </row>
    <row r="416" spans="1:3">
      <c r="A416" s="3">
        <v>1414</v>
      </c>
      <c r="B416" s="4" t="str">
        <f t="shared" si="6"/>
        <v>GOBIERNO AUTÓNOMO MUNICIPAL DE CORQUE</v>
      </c>
      <c r="C416" s="4" t="s">
        <v>439</v>
      </c>
    </row>
    <row r="417" spans="1:3">
      <c r="A417" s="3">
        <v>1415</v>
      </c>
      <c r="B417" s="4" t="str">
        <f t="shared" si="6"/>
        <v>GOBIERNO AUTÓNOMO MUNICIPAL DE CHOQUECOTA</v>
      </c>
      <c r="C417" s="4" t="s">
        <v>440</v>
      </c>
    </row>
    <row r="418" spans="1:3">
      <c r="A418" s="3">
        <v>1416</v>
      </c>
      <c r="B418" s="4" t="str">
        <f t="shared" si="6"/>
        <v>GOBIERNO AUTÓNOMO MUNICIPAL DE CURAHUARA DE CARANGAS</v>
      </c>
      <c r="C418" s="4" t="s">
        <v>441</v>
      </c>
    </row>
    <row r="419" spans="1:3">
      <c r="A419" s="3">
        <v>1417</v>
      </c>
      <c r="B419" s="4" t="str">
        <f t="shared" si="6"/>
        <v>GOBIERNO AUTÓNOMO MUNICIPAL DE TURCO</v>
      </c>
      <c r="C419" s="4" t="s">
        <v>442</v>
      </c>
    </row>
    <row r="420" spans="1:3">
      <c r="A420" s="3">
        <v>1418</v>
      </c>
      <c r="B420" s="4" t="str">
        <f t="shared" si="6"/>
        <v>GOBIERNO AUTÓNOMO MUNICIPAL DE HUACHACALLA</v>
      </c>
      <c r="C420" s="4" t="s">
        <v>443</v>
      </c>
    </row>
    <row r="421" spans="1:3">
      <c r="A421" s="3">
        <v>1419</v>
      </c>
      <c r="B421" s="4" t="str">
        <f t="shared" si="6"/>
        <v>GOBIERNO AUTÓNOMO MUNICIPAL DE ESCARA</v>
      </c>
      <c r="C421" s="4" t="s">
        <v>444</v>
      </c>
    </row>
    <row r="422" spans="1:3">
      <c r="A422" s="3">
        <v>1420</v>
      </c>
      <c r="B422" s="4" t="str">
        <f t="shared" si="6"/>
        <v>GOBIERNO AUTÓNOMO MUNICIPAL DE CRUZ DE MACHACAMARCA</v>
      </c>
      <c r="C422" s="4" t="s">
        <v>445</v>
      </c>
    </row>
    <row r="423" spans="1:3">
      <c r="A423" s="3">
        <v>1421</v>
      </c>
      <c r="B423" s="4" t="str">
        <f t="shared" si="6"/>
        <v>GOBIERNO AUTÓNOMO MUNICIPAL DE YUNGUYO DE LITORAL</v>
      </c>
      <c r="C423" s="4" t="s">
        <v>446</v>
      </c>
    </row>
    <row r="424" spans="1:3">
      <c r="A424" s="3">
        <v>1422</v>
      </c>
      <c r="B424" s="4" t="str">
        <f t="shared" si="6"/>
        <v>GOBIERNO AUTÓNOMO MUNICIPAL DE ESMERALDA</v>
      </c>
      <c r="C424" s="4" t="s">
        <v>447</v>
      </c>
    </row>
    <row r="425" spans="1:3">
      <c r="A425" s="3">
        <v>1423</v>
      </c>
      <c r="B425" s="4" t="str">
        <f t="shared" si="6"/>
        <v>GOBIERNO AUTÓNOMO MUNICIPAL DE TOLEDO</v>
      </c>
      <c r="C425" s="4" t="s">
        <v>448</v>
      </c>
    </row>
    <row r="426" spans="1:3">
      <c r="A426" s="3">
        <v>1424</v>
      </c>
      <c r="B426" s="4" t="str">
        <f t="shared" si="6"/>
        <v>GOBIERNO AUTÓNOMO MUNICIPAL DE ANDAMARCA (SANTIAGO DE ANDAMARCA)</v>
      </c>
      <c r="C426" s="4" t="s">
        <v>449</v>
      </c>
    </row>
    <row r="427" spans="1:3">
      <c r="A427" s="3">
        <v>1425</v>
      </c>
      <c r="B427" s="4" t="str">
        <f t="shared" si="6"/>
        <v>GOBIERNO AUTÓNOMO MUNICIPAL DE BELÉN DE ANDAMARCA</v>
      </c>
      <c r="C427" s="4" t="s">
        <v>450</v>
      </c>
    </row>
    <row r="428" spans="1:3">
      <c r="A428" s="3">
        <v>1426</v>
      </c>
      <c r="B428" s="4" t="str">
        <f t="shared" si="6"/>
        <v>GOBIERNO AUTÓNOMO MUNICIPAL DE SALINAS DE G. MENDOZA</v>
      </c>
      <c r="C428" s="4" t="s">
        <v>451</v>
      </c>
    </row>
    <row r="429" spans="1:3">
      <c r="A429" s="3">
        <v>1427</v>
      </c>
      <c r="B429" s="4" t="str">
        <f t="shared" si="6"/>
        <v>GOBIERNO AUTÓNOMO MUNICIPAL DE PAMPA AULLAGAS</v>
      </c>
      <c r="C429" s="4" t="s">
        <v>452</v>
      </c>
    </row>
    <row r="430" spans="1:3">
      <c r="A430" s="3">
        <v>1428</v>
      </c>
      <c r="B430" s="4" t="str">
        <f t="shared" si="6"/>
        <v>GOBIERNO AUTÓNOMO MUNICIPAL DE LA RIVERA</v>
      </c>
      <c r="C430" s="4" t="s">
        <v>453</v>
      </c>
    </row>
    <row r="431" spans="1:3">
      <c r="A431" s="3">
        <v>1429</v>
      </c>
      <c r="B431" s="4" t="str">
        <f t="shared" si="6"/>
        <v>GOBIERNO AUTÓNOMO MUNICIPAL DE TODOS SANTOS</v>
      </c>
      <c r="C431" s="4" t="s">
        <v>454</v>
      </c>
    </row>
    <row r="432" spans="1:3">
      <c r="A432" s="3">
        <v>1430</v>
      </c>
      <c r="B432" s="4" t="str">
        <f t="shared" si="6"/>
        <v>GOBIERNO AUTÓNOMO MUNICIPAL DE CARANGAS</v>
      </c>
      <c r="C432" s="4" t="s">
        <v>455</v>
      </c>
    </row>
    <row r="433" spans="1:3">
      <c r="A433" s="3">
        <v>1431</v>
      </c>
      <c r="B433" s="4" t="str">
        <f t="shared" si="6"/>
        <v>GOBIERNO AUTÓNOMO MUNICIPAL DE SABAYA</v>
      </c>
      <c r="C433" s="4" t="s">
        <v>456</v>
      </c>
    </row>
    <row r="434" spans="1:3">
      <c r="A434" s="3">
        <v>1432</v>
      </c>
      <c r="B434" s="4" t="str">
        <f t="shared" si="6"/>
        <v>GOBIERNO AUTÓNOMO MUNICIPAL DE COIPASA</v>
      </c>
      <c r="C434" s="4" t="s">
        <v>457</v>
      </c>
    </row>
    <row r="435" spans="1:3">
      <c r="A435" s="3">
        <v>1433</v>
      </c>
      <c r="B435" s="4" t="str">
        <f t="shared" si="6"/>
        <v>GOBIERNO AUTÓNOMO MUNICIPAL DE CHIPAYA</v>
      </c>
      <c r="C435" s="4" t="s">
        <v>458</v>
      </c>
    </row>
    <row r="436" spans="1:3">
      <c r="A436" s="3">
        <v>1434</v>
      </c>
      <c r="B436" s="4" t="str">
        <f t="shared" si="6"/>
        <v>GOBIERNO AUTÓNOMO MUNICIPAL DE HUAYLLAMARCA (SANTIAGO DE HUAYLLAMARCA)</v>
      </c>
      <c r="C436" s="4" t="s">
        <v>459</v>
      </c>
    </row>
    <row r="437" spans="1:3">
      <c r="A437" s="3">
        <v>1435</v>
      </c>
      <c r="B437" s="4" t="str">
        <f t="shared" si="6"/>
        <v>GOBIERNO AUTÓNOMO MUNICIPAL DE SORACACHI</v>
      </c>
      <c r="C437" s="4" t="s">
        <v>460</v>
      </c>
    </row>
    <row r="438" spans="1:3">
      <c r="A438" s="3">
        <v>1501</v>
      </c>
      <c r="B438" s="4" t="str">
        <f t="shared" si="6"/>
        <v>GOBIERNO AUTÓNOMO MUNICIPAL DE POTOSÍ</v>
      </c>
      <c r="C438" s="4" t="s">
        <v>461</v>
      </c>
    </row>
    <row r="439" spans="1:3">
      <c r="A439" s="3">
        <v>1502</v>
      </c>
      <c r="B439" s="4" t="str">
        <f t="shared" si="6"/>
        <v>GOBIERNO AUTÓNOMO MUNICIPAL DE TINGUIPAYA</v>
      </c>
      <c r="C439" s="4" t="s">
        <v>462</v>
      </c>
    </row>
    <row r="440" spans="1:3">
      <c r="A440" s="3">
        <v>1503</v>
      </c>
      <c r="B440" s="4" t="str">
        <f t="shared" si="6"/>
        <v>GOBIERNO AUTÓNOMO MUNICIPAL DE YOCALLA</v>
      </c>
      <c r="C440" s="4" t="s">
        <v>463</v>
      </c>
    </row>
    <row r="441" spans="1:3">
      <c r="A441" s="3">
        <v>1504</v>
      </c>
      <c r="B441" s="4" t="str">
        <f t="shared" si="6"/>
        <v>GOBIERNO AUTÓNOMO MUNICIPAL DE URMIRI</v>
      </c>
      <c r="C441" s="4" t="s">
        <v>464</v>
      </c>
    </row>
    <row r="442" spans="1:3">
      <c r="A442" s="3">
        <v>1505</v>
      </c>
      <c r="B442" s="4" t="str">
        <f t="shared" si="6"/>
        <v>GOBIERNO AUTÓNOMO MUNICIPAL DE UNCÍA</v>
      </c>
      <c r="C442" s="4" t="s">
        <v>465</v>
      </c>
    </row>
    <row r="443" spans="1:3">
      <c r="A443" s="3">
        <v>1506</v>
      </c>
      <c r="B443" s="4" t="str">
        <f t="shared" si="6"/>
        <v>GOBIERNO AUTÓNOMO MUNICIPAL DE CHAYANTA</v>
      </c>
      <c r="C443" s="4" t="s">
        <v>466</v>
      </c>
    </row>
    <row r="444" spans="1:3">
      <c r="A444" s="3">
        <v>1507</v>
      </c>
      <c r="B444" s="4" t="str">
        <f t="shared" si="6"/>
        <v>GOBIERNO AUTÓNOMO MUNICIPAL DE LLALLAGUA</v>
      </c>
      <c r="C444" s="4" t="s">
        <v>467</v>
      </c>
    </row>
    <row r="445" spans="1:3">
      <c r="A445" s="3">
        <v>1508</v>
      </c>
      <c r="B445" s="4" t="str">
        <f t="shared" si="6"/>
        <v>GOBIERNO AUTÓNOMO MUNICIPAL DE BETANZOS</v>
      </c>
      <c r="C445" s="4" t="s">
        <v>468</v>
      </c>
    </row>
    <row r="446" spans="1:3">
      <c r="A446" s="3">
        <v>1509</v>
      </c>
      <c r="B446" s="4" t="str">
        <f t="shared" si="6"/>
        <v>GOBIERNO AUTÓNOMO MUNICIPAL DE CHAQUI</v>
      </c>
      <c r="C446" s="4" t="s">
        <v>469</v>
      </c>
    </row>
    <row r="447" spans="1:3">
      <c r="A447" s="3">
        <v>1510</v>
      </c>
      <c r="B447" s="4" t="str">
        <f t="shared" si="6"/>
        <v>GOBIERNO AUTÓNOMO MUNICIPAL DE TACOBAMBA</v>
      </c>
      <c r="C447" s="4" t="s">
        <v>470</v>
      </c>
    </row>
    <row r="448" spans="1:3">
      <c r="A448" s="3">
        <v>1511</v>
      </c>
      <c r="B448" s="4" t="str">
        <f t="shared" si="6"/>
        <v>GOBIERNO AUTÓNOMO MUNICIPAL DE COLQUECHACA</v>
      </c>
      <c r="C448" s="4" t="s">
        <v>471</v>
      </c>
    </row>
    <row r="449" spans="1:3">
      <c r="A449" s="3">
        <v>1512</v>
      </c>
      <c r="B449" s="4" t="str">
        <f t="shared" si="6"/>
        <v>GOBIERNO AUTÓNOMO MUNICIPAL DE RAVELO</v>
      </c>
      <c r="C449" s="4" t="s">
        <v>472</v>
      </c>
    </row>
    <row r="450" spans="1:3">
      <c r="A450" s="3">
        <v>1513</v>
      </c>
      <c r="B450" s="4" t="str">
        <f t="shared" si="6"/>
        <v>GOBIERNO AUTÓNOMO MUNICIPAL DE POCOATA</v>
      </c>
      <c r="C450" s="4" t="s">
        <v>473</v>
      </c>
    </row>
    <row r="451" spans="1:3">
      <c r="A451" s="3">
        <v>1514</v>
      </c>
      <c r="B451" s="4" t="str">
        <f t="shared" si="6"/>
        <v>GOBIERNO AUTÓNOMO MUNICIPAL DE OCURÍ</v>
      </c>
      <c r="C451" s="4" t="s">
        <v>474</v>
      </c>
    </row>
    <row r="452" spans="1:3">
      <c r="A452" s="3">
        <v>1515</v>
      </c>
      <c r="B452" s="4" t="str">
        <f t="shared" si="6"/>
        <v>GOBIERNO AUTÓNOMO MUNICIPAL DE SAN PEDRO DE BUENA VISTA</v>
      </c>
      <c r="C452" s="4" t="s">
        <v>475</v>
      </c>
    </row>
    <row r="453" spans="1:3">
      <c r="A453" s="3">
        <v>1516</v>
      </c>
      <c r="B453" s="4" t="str">
        <f t="shared" si="6"/>
        <v>GOBIERNO AUTÓNOMO MUNICIPAL DE TORO TORO</v>
      </c>
      <c r="C453" s="4" t="s">
        <v>476</v>
      </c>
    </row>
    <row r="454" spans="1:3">
      <c r="A454" s="3">
        <v>1517</v>
      </c>
      <c r="B454" s="4" t="str">
        <f t="shared" si="6"/>
        <v>GOBIERNO AUTÓNOMO MUNICIPAL DE COTAGAITA</v>
      </c>
      <c r="C454" s="4" t="s">
        <v>477</v>
      </c>
    </row>
    <row r="455" spans="1:3">
      <c r="A455" s="3">
        <v>1518</v>
      </c>
      <c r="B455" s="4" t="str">
        <f t="shared" si="6"/>
        <v>GOBIERNO AUTÓNOMO MUNICIPAL DE VITICHI</v>
      </c>
      <c r="C455" s="4" t="s">
        <v>478</v>
      </c>
    </row>
    <row r="456" spans="1:3">
      <c r="A456" s="3">
        <v>1519</v>
      </c>
      <c r="B456" s="4" t="str">
        <f t="shared" si="6"/>
        <v>GOBIERNO AUTÓNOMO MUNICIPAL DE TUPIZA</v>
      </c>
      <c r="C456" s="4" t="s">
        <v>479</v>
      </c>
    </row>
    <row r="457" spans="1:3">
      <c r="A457" s="3">
        <v>1520</v>
      </c>
      <c r="B457" s="4" t="str">
        <f t="shared" si="6"/>
        <v>GOBIERNO AUTÓNOMO MUNICIPAL DE ATOCHA</v>
      </c>
      <c r="C457" s="4" t="s">
        <v>480</v>
      </c>
    </row>
    <row r="458" spans="1:3">
      <c r="A458" s="3">
        <v>1521</v>
      </c>
      <c r="B458" s="4" t="str">
        <f t="shared" si="6"/>
        <v>GOBIERNO AUTÓNOMO MUNICIPAL DE COLCHA"K" (VILLA MARTÍN)</v>
      </c>
      <c r="C458" s="4" t="s">
        <v>481</v>
      </c>
    </row>
    <row r="459" spans="1:3">
      <c r="A459" s="3">
        <v>1522</v>
      </c>
      <c r="B459" s="4" t="str">
        <f t="shared" si="6"/>
        <v>GOBIERNO AUTÓNOMO MUNICIPAL DE SAN PEDRO DE QUEMES</v>
      </c>
      <c r="C459" s="4" t="s">
        <v>482</v>
      </c>
    </row>
    <row r="460" spans="1:3">
      <c r="A460" s="3">
        <v>1523</v>
      </c>
      <c r="B460" s="4" t="str">
        <f t="shared" si="6"/>
        <v>GOBIERNO AUTÓNOMO MUNICIPAL DE SAN PABLO DE LÍPEZ</v>
      </c>
      <c r="C460" s="4" t="s">
        <v>483</v>
      </c>
    </row>
    <row r="461" spans="1:3">
      <c r="A461" s="3">
        <v>1524</v>
      </c>
      <c r="B461" s="4" t="str">
        <f t="shared" ref="B461:B524" si="7">UPPER(C461)</f>
        <v>GOBIERNO AUTÓNOMO MUNICIPAL DE MOJINETE</v>
      </c>
      <c r="C461" s="4" t="s">
        <v>484</v>
      </c>
    </row>
    <row r="462" spans="1:3">
      <c r="A462" s="3">
        <v>1525</v>
      </c>
      <c r="B462" s="4" t="str">
        <f t="shared" si="7"/>
        <v>GOBIERNO AUTÓNOMO MUNICIPAL DE SAN ANTONIO DE ESMORUCO</v>
      </c>
      <c r="C462" s="4" t="s">
        <v>485</v>
      </c>
    </row>
    <row r="463" spans="1:3">
      <c r="A463" s="3">
        <v>1526</v>
      </c>
      <c r="B463" s="4" t="str">
        <f t="shared" si="7"/>
        <v>GOBIERNO AUTÓNOMO MUNICIPAL DE SACACA (VILLA DE SACACA)</v>
      </c>
      <c r="C463" s="4" t="s">
        <v>486</v>
      </c>
    </row>
    <row r="464" spans="1:3">
      <c r="A464" s="3">
        <v>1527</v>
      </c>
      <c r="B464" s="4" t="str">
        <f t="shared" si="7"/>
        <v>GOBIERNO AUTÓNOMO MUNICIPAL DE CARIPUYO</v>
      </c>
      <c r="C464" s="4" t="s">
        <v>487</v>
      </c>
    </row>
    <row r="465" spans="1:3">
      <c r="A465" s="3">
        <v>1528</v>
      </c>
      <c r="B465" s="4" t="str">
        <f t="shared" si="7"/>
        <v>GOBIERNO AUTÓNOMO MUNICIPAL DE PUNA (VILLA TALAVERA)</v>
      </c>
      <c r="C465" s="4" t="s">
        <v>488</v>
      </c>
    </row>
    <row r="466" spans="1:3">
      <c r="A466" s="3">
        <v>1529</v>
      </c>
      <c r="B466" s="4" t="str">
        <f t="shared" si="7"/>
        <v>GOBIERNO AUTÓNOMO MUNICIPAL DE CAIZA "D"</v>
      </c>
      <c r="C466" s="4" t="s">
        <v>489</v>
      </c>
    </row>
    <row r="467" spans="1:3">
      <c r="A467" s="3">
        <v>1530</v>
      </c>
      <c r="B467" s="4" t="str">
        <f t="shared" si="7"/>
        <v>GOBIERNO AUTÓNOMO MUNICIPAL DE UYUNI</v>
      </c>
      <c r="C467" s="4" t="s">
        <v>490</v>
      </c>
    </row>
    <row r="468" spans="1:3">
      <c r="A468" s="3">
        <v>1531</v>
      </c>
      <c r="B468" s="4" t="str">
        <f t="shared" si="7"/>
        <v>GOBIERNO AUTÓNOMO MUNICIPAL DE TOMAVE</v>
      </c>
      <c r="C468" s="4" t="s">
        <v>491</v>
      </c>
    </row>
    <row r="469" spans="1:3">
      <c r="A469" s="3">
        <v>1532</v>
      </c>
      <c r="B469" s="4" t="str">
        <f t="shared" si="7"/>
        <v>GOBIERNO AUTÓNOMO MUNICIPAL DE PORCO</v>
      </c>
      <c r="C469" s="4" t="s">
        <v>492</v>
      </c>
    </row>
    <row r="470" spans="1:3">
      <c r="A470" s="3">
        <v>1533</v>
      </c>
      <c r="B470" s="4" t="str">
        <f t="shared" si="7"/>
        <v>GOBIERNO AUTÓNOMO MUNICIPAL DE ARAMPAMPA</v>
      </c>
      <c r="C470" s="4" t="s">
        <v>493</v>
      </c>
    </row>
    <row r="471" spans="1:3">
      <c r="A471" s="3">
        <v>1534</v>
      </c>
      <c r="B471" s="4" t="str">
        <f t="shared" si="7"/>
        <v>GOBIERNO AUTÓNOMO MUNICIPAL DE ACASIO</v>
      </c>
      <c r="C471" s="4" t="s">
        <v>494</v>
      </c>
    </row>
    <row r="472" spans="1:3">
      <c r="A472" s="3">
        <v>1535</v>
      </c>
      <c r="B472" s="4" t="str">
        <f t="shared" si="7"/>
        <v>GOBIERNO AUTÓNOMO MUNICIPAL DE LLICA</v>
      </c>
      <c r="C472" s="4" t="s">
        <v>495</v>
      </c>
    </row>
    <row r="473" spans="1:3">
      <c r="A473" s="3">
        <v>1536</v>
      </c>
      <c r="B473" s="4" t="str">
        <f t="shared" si="7"/>
        <v>GOBIERNO AUTÓNOMO MUNICIPAL DE TAHUA</v>
      </c>
      <c r="C473" s="4" t="s">
        <v>496</v>
      </c>
    </row>
    <row r="474" spans="1:3">
      <c r="A474" s="3">
        <v>1537</v>
      </c>
      <c r="B474" s="4" t="str">
        <f t="shared" si="7"/>
        <v>GOBIERNO AUTÓNOMO MUNICIPAL DE VILLAZÓN</v>
      </c>
      <c r="C474" s="4" t="s">
        <v>497</v>
      </c>
    </row>
    <row r="475" spans="1:3">
      <c r="A475" s="3">
        <v>1538</v>
      </c>
      <c r="B475" s="4" t="str">
        <f t="shared" si="7"/>
        <v>GOBIERNO AUTÓNOMO MUNICIPAL DE SAN AGUSTÍN</v>
      </c>
      <c r="C475" s="4" t="s">
        <v>498</v>
      </c>
    </row>
    <row r="476" spans="1:3">
      <c r="A476" s="3">
        <v>1539</v>
      </c>
      <c r="B476" s="4" t="str">
        <f t="shared" si="7"/>
        <v>GOBIERNO AUTÓNOMO MUNICIPAL DE CKOCHAS</v>
      </c>
      <c r="C476" s="4" t="s">
        <v>499</v>
      </c>
    </row>
    <row r="477" spans="1:3">
      <c r="A477" s="3">
        <v>1540</v>
      </c>
      <c r="B477" s="4" t="str">
        <f t="shared" si="7"/>
        <v>GOBIERNO AUTÓNOMO MUNICIPAL DE CHUQUIUTA "AYLLU JUCUMANI"</v>
      </c>
      <c r="C477" s="4" t="s">
        <v>500</v>
      </c>
    </row>
    <row r="478" spans="1:3">
      <c r="A478" s="3">
        <v>1601</v>
      </c>
      <c r="B478" s="4" t="str">
        <f t="shared" si="7"/>
        <v>GOBIERNO AUTÓNOMO MUNICIPAL DE TARIJA</v>
      </c>
      <c r="C478" s="4" t="s">
        <v>501</v>
      </c>
    </row>
    <row r="479" spans="1:3">
      <c r="A479" s="3">
        <v>1602</v>
      </c>
      <c r="B479" s="4" t="str">
        <f t="shared" si="7"/>
        <v>GOBIERNO AUTÓNOMO MUNICIPAL DE PADCAYA</v>
      </c>
      <c r="C479" s="4" t="s">
        <v>502</v>
      </c>
    </row>
    <row r="480" spans="1:3">
      <c r="A480" s="3">
        <v>1603</v>
      </c>
      <c r="B480" s="4" t="str">
        <f t="shared" si="7"/>
        <v>GOBIERNO AUTÓNOMO MUNICIPAL DE BERMEJO</v>
      </c>
      <c r="C480" s="4" t="s">
        <v>503</v>
      </c>
    </row>
    <row r="481" spans="1:3">
      <c r="A481" s="3">
        <v>1604</v>
      </c>
      <c r="B481" s="4" t="str">
        <f t="shared" si="7"/>
        <v>GOBIERNO AUTÓNOMO MUNICIPAL DE YACUIBA</v>
      </c>
      <c r="C481" s="4" t="s">
        <v>504</v>
      </c>
    </row>
    <row r="482" spans="1:3">
      <c r="A482" s="3">
        <v>1605</v>
      </c>
      <c r="B482" s="4" t="str">
        <f t="shared" si="7"/>
        <v>GOBIERNO AUTÓNOMO MUNICIPAL DE CARAPARÍ</v>
      </c>
      <c r="C482" s="4" t="s">
        <v>505</v>
      </c>
    </row>
    <row r="483" spans="1:3">
      <c r="A483" s="3">
        <v>1606</v>
      </c>
      <c r="B483" s="4" t="str">
        <f t="shared" si="7"/>
        <v>GOBIERNO AUTÓNOMO MUNICIPAL DE VILLAMONTES</v>
      </c>
      <c r="C483" s="4" t="s">
        <v>506</v>
      </c>
    </row>
    <row r="484" spans="1:3">
      <c r="A484" s="3">
        <v>1607</v>
      </c>
      <c r="B484" s="4" t="str">
        <f t="shared" si="7"/>
        <v>GOBIERNO AUTÓNOMO MUNICIPAL DE URIONDO (CONCEPCIÓN)</v>
      </c>
      <c r="C484" s="4" t="s">
        <v>507</v>
      </c>
    </row>
    <row r="485" spans="1:3">
      <c r="A485" s="3">
        <v>1608</v>
      </c>
      <c r="B485" s="4" t="str">
        <f t="shared" si="7"/>
        <v>GOBIERNO AUTÓNOMO MUNICIPAL DE YUNCHARA</v>
      </c>
      <c r="C485" s="4" t="s">
        <v>508</v>
      </c>
    </row>
    <row r="486" spans="1:3">
      <c r="A486" s="3">
        <v>1609</v>
      </c>
      <c r="B486" s="4" t="str">
        <f t="shared" si="7"/>
        <v>GOBIERNO AUTÓNOMO MUNICIPAL DE SAN LORENZO</v>
      </c>
      <c r="C486" s="4" t="s">
        <v>509</v>
      </c>
    </row>
    <row r="487" spans="1:3">
      <c r="A487" s="3">
        <v>1610</v>
      </c>
      <c r="B487" s="4" t="str">
        <f t="shared" si="7"/>
        <v>GOBIERNO AUTÓNOMO MUNICIPAL DE EL PUENTE</v>
      </c>
      <c r="C487" s="4" t="s">
        <v>510</v>
      </c>
    </row>
    <row r="488" spans="1:3">
      <c r="A488" s="3">
        <v>1611</v>
      </c>
      <c r="B488" s="4" t="str">
        <f t="shared" si="7"/>
        <v>GOBIERNO AUTÓNOMO MUNICIPAL DE ENTRE RÍOS</v>
      </c>
      <c r="C488" s="4" t="s">
        <v>511</v>
      </c>
    </row>
    <row r="489" spans="1:3">
      <c r="A489" s="3">
        <v>1701</v>
      </c>
      <c r="B489" s="4" t="str">
        <f t="shared" si="7"/>
        <v>GOBIERNO AUTÓNOMO MUNICIPAL DE SANTA CRUZ DE LA SIERRA</v>
      </c>
      <c r="C489" s="4" t="s">
        <v>512</v>
      </c>
    </row>
    <row r="490" spans="1:3">
      <c r="A490" s="3">
        <v>1702</v>
      </c>
      <c r="B490" s="4" t="str">
        <f t="shared" si="7"/>
        <v>GOBIERNO AUTÓNOMO MUNICIPAL DE COTOCA</v>
      </c>
      <c r="C490" s="4" t="s">
        <v>513</v>
      </c>
    </row>
    <row r="491" spans="1:3">
      <c r="A491" s="3">
        <v>1703</v>
      </c>
      <c r="B491" s="4" t="str">
        <f t="shared" si="7"/>
        <v>GOBIERNO AUTÓNOMO MUNICIPAL DE PORONGO (AYACUCHO)</v>
      </c>
      <c r="C491" s="4" t="s">
        <v>514</v>
      </c>
    </row>
    <row r="492" spans="1:3">
      <c r="A492" s="3">
        <v>1704</v>
      </c>
      <c r="B492" s="4" t="str">
        <f t="shared" si="7"/>
        <v>GOBIERNO AUTÓNOMO MUNICIPAL DE LA GUARDIA</v>
      </c>
      <c r="C492" s="4" t="s">
        <v>515</v>
      </c>
    </row>
    <row r="493" spans="1:3">
      <c r="A493" s="3">
        <v>1705</v>
      </c>
      <c r="B493" s="4" t="str">
        <f t="shared" si="7"/>
        <v>GOBIERNO AUTÓNOMO MUNICIPAL DE EL TORNO</v>
      </c>
      <c r="C493" s="4" t="s">
        <v>516</v>
      </c>
    </row>
    <row r="494" spans="1:3">
      <c r="A494" s="3">
        <v>1706</v>
      </c>
      <c r="B494" s="4" t="str">
        <f t="shared" si="7"/>
        <v>GOBIERNO AUTÓNOMO MUNICIPAL DE WARNES</v>
      </c>
      <c r="C494" s="4" t="s">
        <v>517</v>
      </c>
    </row>
    <row r="495" spans="1:3">
      <c r="A495" s="3">
        <v>1707</v>
      </c>
      <c r="B495" s="4" t="str">
        <f t="shared" si="7"/>
        <v>GOBIERNO AUTÓNOMO MUNICIPAL DE SAN IGNACIO (SAN IGNACIO DE VELASCO)</v>
      </c>
      <c r="C495" s="4" t="s">
        <v>518</v>
      </c>
    </row>
    <row r="496" spans="1:3">
      <c r="A496" s="3">
        <v>1708</v>
      </c>
      <c r="B496" s="4" t="str">
        <f t="shared" si="7"/>
        <v>GOBIERNO AUTÓNOMO MUNICIPAL DE SAN MIGUEL (SAN MIGUEL DE VELASCO)</v>
      </c>
      <c r="C496" s="4" t="s">
        <v>519</v>
      </c>
    </row>
    <row r="497" spans="1:3">
      <c r="A497" s="3">
        <v>1709</v>
      </c>
      <c r="B497" s="4" t="str">
        <f t="shared" si="7"/>
        <v>GOBIERNO AUTÓNOMO MUNICIPAL DE SAN RAFAEL</v>
      </c>
      <c r="C497" s="4" t="s">
        <v>520</v>
      </c>
    </row>
    <row r="498" spans="1:3">
      <c r="A498" s="3">
        <v>1710</v>
      </c>
      <c r="B498" s="4" t="str">
        <f t="shared" si="7"/>
        <v>GOBIERNO AUTÓNOMO MUNICIPAL DE BUENA VISTA</v>
      </c>
      <c r="C498" s="4" t="s">
        <v>521</v>
      </c>
    </row>
    <row r="499" spans="1:3">
      <c r="A499" s="3">
        <v>1711</v>
      </c>
      <c r="B499" s="4" t="str">
        <f t="shared" si="7"/>
        <v>GOBIERNO AUTÓNOMO MUNICIPAL DE SAN CARLOS</v>
      </c>
      <c r="C499" s="4" t="s">
        <v>522</v>
      </c>
    </row>
    <row r="500" spans="1:3">
      <c r="A500" s="3">
        <v>1712</v>
      </c>
      <c r="B500" s="4" t="str">
        <f t="shared" si="7"/>
        <v>GOBIERNO AUTÓNOMO MUNICIPAL DE YAPACANÍ</v>
      </c>
      <c r="C500" s="4" t="s">
        <v>523</v>
      </c>
    </row>
    <row r="501" spans="1:3">
      <c r="A501" s="3">
        <v>1713</v>
      </c>
      <c r="B501" s="4" t="str">
        <f t="shared" si="7"/>
        <v>GOBIERNO AUTÓNOMO MUNICIPAL DE SAN JOSÉ</v>
      </c>
      <c r="C501" s="4" t="s">
        <v>524</v>
      </c>
    </row>
    <row r="502" spans="1:3">
      <c r="A502" s="3">
        <v>1714</v>
      </c>
      <c r="B502" s="4" t="str">
        <f t="shared" si="7"/>
        <v>GOBIERNO AUTÓNOMO MUNICIPAL DE PAILÓN</v>
      </c>
      <c r="C502" s="4" t="s">
        <v>525</v>
      </c>
    </row>
    <row r="503" spans="1:3">
      <c r="A503" s="3">
        <v>1715</v>
      </c>
      <c r="B503" s="4" t="str">
        <f t="shared" si="7"/>
        <v>GOBIERNO AUTÓNOMO MUNICIPAL DE ROBORÉ</v>
      </c>
      <c r="C503" s="4" t="s">
        <v>526</v>
      </c>
    </row>
    <row r="504" spans="1:3">
      <c r="A504" s="3">
        <v>1716</v>
      </c>
      <c r="B504" s="4" t="str">
        <f t="shared" si="7"/>
        <v>GOBIERNO AUTÓNOMO MUNICIPAL DE PORTACHUELO</v>
      </c>
      <c r="C504" s="4" t="s">
        <v>527</v>
      </c>
    </row>
    <row r="505" spans="1:3">
      <c r="A505" s="3">
        <v>1717</v>
      </c>
      <c r="B505" s="4" t="str">
        <f t="shared" si="7"/>
        <v>GOBIERNO AUTÓNOMO MUNICIPAL DE SANTA ROSA DEL SARA</v>
      </c>
      <c r="C505" s="4" t="s">
        <v>528</v>
      </c>
    </row>
    <row r="506" spans="1:3">
      <c r="A506" s="3">
        <v>1718</v>
      </c>
      <c r="B506" s="4" t="str">
        <f t="shared" si="7"/>
        <v>GOBIERNO AUTÓNOMO MUNICIPAL DE LAGUNILLAS</v>
      </c>
      <c r="C506" s="4" t="s">
        <v>529</v>
      </c>
    </row>
    <row r="507" spans="1:3">
      <c r="A507" s="3">
        <v>1719</v>
      </c>
      <c r="B507" s="4" t="str">
        <f t="shared" si="7"/>
        <v>GOBIERNO AUTÓNOMO MUNICIPAL DE CHARAGUA</v>
      </c>
      <c r="C507" s="4" t="s">
        <v>530</v>
      </c>
    </row>
    <row r="508" spans="1:3">
      <c r="A508" s="3">
        <v>1720</v>
      </c>
      <c r="B508" s="4" t="str">
        <f t="shared" si="7"/>
        <v>GOBIERNO AUTÓNOMO MUNICIPAL DE CABEZAS</v>
      </c>
      <c r="C508" s="4" t="s">
        <v>531</v>
      </c>
    </row>
    <row r="509" spans="1:3">
      <c r="A509" s="3">
        <v>1721</v>
      </c>
      <c r="B509" s="4" t="str">
        <f t="shared" si="7"/>
        <v>GOBIERNO AUTÓNOMO MUNICIPAL DE CUEVO</v>
      </c>
      <c r="C509" s="4" t="s">
        <v>532</v>
      </c>
    </row>
    <row r="510" spans="1:3">
      <c r="A510" s="3">
        <v>1722</v>
      </c>
      <c r="B510" s="4" t="str">
        <f t="shared" si="7"/>
        <v>GOBIERNO AUTÓNOMO MUNICIPAL DE GUTIÉRREZ</v>
      </c>
      <c r="C510" s="4" t="s">
        <v>533</v>
      </c>
    </row>
    <row r="511" spans="1:3">
      <c r="A511" s="3">
        <v>1723</v>
      </c>
      <c r="B511" s="4" t="str">
        <f t="shared" si="7"/>
        <v>GOBIERNO AUTÓNOMO MUNICIPAL DE CAMIRI</v>
      </c>
      <c r="C511" s="4" t="s">
        <v>534</v>
      </c>
    </row>
    <row r="512" spans="1:3">
      <c r="A512" s="3">
        <v>1724</v>
      </c>
      <c r="B512" s="4" t="str">
        <f t="shared" si="7"/>
        <v>GOBIERNO AUTÓNOMO MUNICIPAL DE BOYUIBE</v>
      </c>
      <c r="C512" s="4" t="s">
        <v>535</v>
      </c>
    </row>
    <row r="513" spans="1:3">
      <c r="A513" s="3">
        <v>1725</v>
      </c>
      <c r="B513" s="4" t="str">
        <f t="shared" si="7"/>
        <v>GOBIERNO AUTÓNOMO MUNICIPAL DE VALLEGRANDE</v>
      </c>
      <c r="C513" s="4" t="s">
        <v>536</v>
      </c>
    </row>
    <row r="514" spans="1:3">
      <c r="A514" s="3">
        <v>1726</v>
      </c>
      <c r="B514" s="4" t="str">
        <f t="shared" si="7"/>
        <v>GOBIERNO AUTÓNOMO MUNICIPAL DE TRIGAL</v>
      </c>
      <c r="C514" s="4" t="s">
        <v>537</v>
      </c>
    </row>
    <row r="515" spans="1:3">
      <c r="A515" s="3">
        <v>1727</v>
      </c>
      <c r="B515" s="4" t="str">
        <f t="shared" si="7"/>
        <v>GOBIERNO AUTÓNOMO MUNICIPAL DE MORO MORO</v>
      </c>
      <c r="C515" s="4" t="s">
        <v>538</v>
      </c>
    </row>
    <row r="516" spans="1:3">
      <c r="A516" s="3">
        <v>1728</v>
      </c>
      <c r="B516" s="4" t="str">
        <f t="shared" si="7"/>
        <v>GOBIERNO AUTÓNOMO MUNICIPAL DE POSTRER VALLE</v>
      </c>
      <c r="C516" s="4" t="s">
        <v>539</v>
      </c>
    </row>
    <row r="517" spans="1:3">
      <c r="A517" s="3">
        <v>1729</v>
      </c>
      <c r="B517" s="4" t="str">
        <f t="shared" si="7"/>
        <v>GOBIERNO AUTÓNOMO MUNICIPAL DE PUCARA</v>
      </c>
      <c r="C517" s="4" t="s">
        <v>540</v>
      </c>
    </row>
    <row r="518" spans="1:3">
      <c r="A518" s="3">
        <v>1730</v>
      </c>
      <c r="B518" s="4" t="str">
        <f t="shared" si="7"/>
        <v>GOBIERNO AUTÓNOMO MUNICIPAL DE SAMAIPATA</v>
      </c>
      <c r="C518" s="4" t="s">
        <v>541</v>
      </c>
    </row>
    <row r="519" spans="1:3">
      <c r="A519" s="3">
        <v>1731</v>
      </c>
      <c r="B519" s="4" t="str">
        <f t="shared" si="7"/>
        <v>GOBIERNO AUTÓNOMO MUNICIPAL DE PAMPA GRANDE</v>
      </c>
      <c r="C519" s="4" t="s">
        <v>542</v>
      </c>
    </row>
    <row r="520" spans="1:3">
      <c r="A520" s="3">
        <v>1732</v>
      </c>
      <c r="B520" s="4" t="str">
        <f t="shared" si="7"/>
        <v>GOBIERNO AUTÓNOMO MUNICIPAL DE MAIRANA</v>
      </c>
      <c r="C520" s="4" t="s">
        <v>543</v>
      </c>
    </row>
    <row r="521" spans="1:3">
      <c r="A521" s="3">
        <v>1733</v>
      </c>
      <c r="B521" s="4" t="str">
        <f t="shared" si="7"/>
        <v>GOBIERNO AUTÓNOMO MUNICIPAL DE QUIRUSILLAS</v>
      </c>
      <c r="C521" s="4" t="s">
        <v>544</v>
      </c>
    </row>
    <row r="522" spans="1:3">
      <c r="A522" s="3">
        <v>1734</v>
      </c>
      <c r="B522" s="4" t="str">
        <f t="shared" si="7"/>
        <v>GOBIERNO AUTÓNOMO MUNICIPAL DE MONTERO</v>
      </c>
      <c r="C522" s="4" t="s">
        <v>545</v>
      </c>
    </row>
    <row r="523" spans="1:3">
      <c r="A523" s="3">
        <v>1735</v>
      </c>
      <c r="B523" s="4" t="str">
        <f t="shared" si="7"/>
        <v>GOBIERNO AUTÓNOMO MUNICIPAL DE GENERAL AGUSTÍN SAAVEDRA</v>
      </c>
      <c r="C523" s="4" t="s">
        <v>546</v>
      </c>
    </row>
    <row r="524" spans="1:3">
      <c r="A524" s="3">
        <v>1736</v>
      </c>
      <c r="B524" s="4" t="str">
        <f t="shared" si="7"/>
        <v>GOBIERNO AUTÓNOMO MUNICIPAL DE MINEROS</v>
      </c>
      <c r="C524" s="4" t="s">
        <v>547</v>
      </c>
    </row>
    <row r="525" spans="1:3">
      <c r="A525" s="3">
        <v>1737</v>
      </c>
      <c r="B525" s="4" t="str">
        <f t="shared" ref="B525:B588" si="8">UPPER(C525)</f>
        <v>GOBIERNO AUTÓNOMO MUNICIPAL DE CONCEPCIÓN</v>
      </c>
      <c r="C525" s="4" t="s">
        <v>548</v>
      </c>
    </row>
    <row r="526" spans="1:3">
      <c r="A526" s="3">
        <v>1738</v>
      </c>
      <c r="B526" s="4" t="str">
        <f t="shared" si="8"/>
        <v>GOBIERNO AUTÓNOMO MUNICIPAL DE SAN JAVIER</v>
      </c>
      <c r="C526" s="4" t="s">
        <v>549</v>
      </c>
    </row>
    <row r="527" spans="1:3">
      <c r="A527" s="3">
        <v>1739</v>
      </c>
      <c r="B527" s="4" t="str">
        <f t="shared" si="8"/>
        <v>GOBIERNO AUTÓNOMO MUNICIPAL DE SAN JULIÁN</v>
      </c>
      <c r="C527" s="4" t="s">
        <v>550</v>
      </c>
    </row>
    <row r="528" spans="1:3">
      <c r="A528" s="3">
        <v>1740</v>
      </c>
      <c r="B528" s="4" t="str">
        <f t="shared" si="8"/>
        <v>GOBIERNO AUTÓNOMO MUNICIPAL DE SAN MATÍAS</v>
      </c>
      <c r="C528" s="4" t="s">
        <v>551</v>
      </c>
    </row>
    <row r="529" spans="1:3">
      <c r="A529" s="3">
        <v>1741</v>
      </c>
      <c r="B529" s="4" t="str">
        <f t="shared" si="8"/>
        <v>GOBIERNO AUTÓNOMO MUNICIPAL DE COMARAPA</v>
      </c>
      <c r="C529" s="4" t="s">
        <v>552</v>
      </c>
    </row>
    <row r="530" spans="1:3">
      <c r="A530" s="3">
        <v>1742</v>
      </c>
      <c r="B530" s="4" t="str">
        <f t="shared" si="8"/>
        <v>GOBIERNO AUTÓNOMO MUNICIPAL DE SAIPINA</v>
      </c>
      <c r="C530" s="4" t="s">
        <v>553</v>
      </c>
    </row>
    <row r="531" spans="1:3">
      <c r="A531" s="3">
        <v>1743</v>
      </c>
      <c r="B531" s="4" t="str">
        <f t="shared" si="8"/>
        <v>GOBIERNO AUTÓNOMO MUNICIPAL DE PUERTO SUÁREZ</v>
      </c>
      <c r="C531" s="4" t="s">
        <v>554</v>
      </c>
    </row>
    <row r="532" spans="1:3">
      <c r="A532" s="3">
        <v>1744</v>
      </c>
      <c r="B532" s="4" t="str">
        <f t="shared" si="8"/>
        <v>GOBIERNO AUTÓNOMO MUNICIPAL DE PUERTO QUIJARRO</v>
      </c>
      <c r="C532" s="4" t="s">
        <v>555</v>
      </c>
    </row>
    <row r="533" spans="1:3">
      <c r="A533" s="3">
        <v>1745</v>
      </c>
      <c r="B533" s="4" t="str">
        <f t="shared" si="8"/>
        <v>GOBIERNO AUTÓNOMO MUNICIPAL DE ASCENCIÓN DE GUARAYOS</v>
      </c>
      <c r="C533" s="4" t="s">
        <v>556</v>
      </c>
    </row>
    <row r="534" spans="1:3">
      <c r="A534" s="3">
        <v>1746</v>
      </c>
      <c r="B534" s="4" t="str">
        <f t="shared" si="8"/>
        <v>GOBIERNO AUTÓNOMO MUNICIPAL DE URUBICHA</v>
      </c>
      <c r="C534" s="4" t="s">
        <v>557</v>
      </c>
    </row>
    <row r="535" spans="1:3">
      <c r="A535" s="3">
        <v>1747</v>
      </c>
      <c r="B535" s="4" t="str">
        <f t="shared" si="8"/>
        <v>GOBIERNO AUTÓNOMO MUNICIPAL DE EL PUENTE</v>
      </c>
      <c r="C535" s="4" t="s">
        <v>510</v>
      </c>
    </row>
    <row r="536" spans="1:3">
      <c r="A536" s="3">
        <v>1748</v>
      </c>
      <c r="B536" s="4" t="str">
        <f t="shared" si="8"/>
        <v>GOBIERNO AUTÓNOMO MUNICIPAL DE OKINAWA UNO</v>
      </c>
      <c r="C536" s="4" t="s">
        <v>558</v>
      </c>
    </row>
    <row r="537" spans="1:3">
      <c r="A537" s="3">
        <v>1749</v>
      </c>
      <c r="B537" s="4" t="str">
        <f t="shared" si="8"/>
        <v>GOBIERNO AUTÓNOMO MUNICIPAL DE SAN ANTONIO DE LOMERIO</v>
      </c>
      <c r="C537" s="4" t="s">
        <v>559</v>
      </c>
    </row>
    <row r="538" spans="1:3">
      <c r="A538" s="3">
        <v>1750</v>
      </c>
      <c r="B538" s="4" t="str">
        <f t="shared" si="8"/>
        <v>GOBIERNO AUTÓNOMO MUNICIPAL DE SAN RAMÓN</v>
      </c>
      <c r="C538" s="4" t="s">
        <v>560</v>
      </c>
    </row>
    <row r="539" spans="1:3">
      <c r="A539" s="3">
        <v>1751</v>
      </c>
      <c r="B539" s="4" t="str">
        <f t="shared" si="8"/>
        <v>GOBIERNO AUTÓNOMO MUNICIPAL DE EL CARMEN RIVERO TÓRREZ</v>
      </c>
      <c r="C539" s="4" t="s">
        <v>561</v>
      </c>
    </row>
    <row r="540" spans="1:3">
      <c r="A540" s="3">
        <v>1752</v>
      </c>
      <c r="B540" s="4" t="str">
        <f t="shared" si="8"/>
        <v>GOBIERNO AUTÓNOMO MUNICIPAL DE SAN JUAN</v>
      </c>
      <c r="C540" s="4" t="s">
        <v>562</v>
      </c>
    </row>
    <row r="541" spans="1:3">
      <c r="A541" s="3">
        <v>1753</v>
      </c>
      <c r="B541" s="4" t="str">
        <f t="shared" si="8"/>
        <v>GOBIERNO AUTÓNOMO MUNICIPAL DE FERNÁNDEZ ALONSO</v>
      </c>
      <c r="C541" s="4" t="s">
        <v>563</v>
      </c>
    </row>
    <row r="542" spans="1:3">
      <c r="A542" s="3">
        <v>1754</v>
      </c>
      <c r="B542" s="4" t="str">
        <f t="shared" si="8"/>
        <v>GOBIERNO AUTÓNOMO MUNICIPAL DE SAN PEDRO</v>
      </c>
      <c r="C542" s="4" t="s">
        <v>564</v>
      </c>
    </row>
    <row r="543" spans="1:3">
      <c r="A543" s="3">
        <v>1755</v>
      </c>
      <c r="B543" s="4" t="str">
        <f t="shared" si="8"/>
        <v>GOBIERNO AUTÓNOMO MUNICIPAL DE CUATRO CAÑADAS</v>
      </c>
      <c r="C543" s="4" t="s">
        <v>565</v>
      </c>
    </row>
    <row r="544" spans="1:3">
      <c r="A544" s="3">
        <v>1756</v>
      </c>
      <c r="B544" s="4" t="str">
        <f t="shared" si="8"/>
        <v>GOBIERNO AUTÓNOMO MUNICIPAL DE COLPA BÉLGICA</v>
      </c>
      <c r="C544" s="4" t="s">
        <v>566</v>
      </c>
    </row>
    <row r="545" spans="1:3">
      <c r="A545" s="3">
        <v>1801</v>
      </c>
      <c r="B545" s="4" t="str">
        <f t="shared" si="8"/>
        <v>GOBIERNO AUTÓNOMO MUNICIPAL DE TRINIDAD</v>
      </c>
      <c r="C545" s="4" t="s">
        <v>567</v>
      </c>
    </row>
    <row r="546" spans="1:3">
      <c r="A546" s="3">
        <v>1802</v>
      </c>
      <c r="B546" s="4" t="str">
        <f t="shared" si="8"/>
        <v>GOBIERNO AUTÓNOMO MUNICIPAL DE SAN JAVIER</v>
      </c>
      <c r="C546" s="4" t="s">
        <v>549</v>
      </c>
    </row>
    <row r="547" spans="1:3">
      <c r="A547" s="3">
        <v>1803</v>
      </c>
      <c r="B547" s="4" t="str">
        <f t="shared" si="8"/>
        <v>GOBIERNO AUTÓNOMO MUNICIPAL DE RIBERALTA</v>
      </c>
      <c r="C547" s="4" t="s">
        <v>568</v>
      </c>
    </row>
    <row r="548" spans="1:3">
      <c r="A548" s="3">
        <v>1805</v>
      </c>
      <c r="B548" s="4" t="str">
        <f t="shared" si="8"/>
        <v>GOBIERNO AUTÓNOMO MUNICIPAL DE PUERTO GUAYARAMERÍN</v>
      </c>
      <c r="C548" s="4" t="s">
        <v>569</v>
      </c>
    </row>
    <row r="549" spans="1:3">
      <c r="A549" s="3">
        <v>1806</v>
      </c>
      <c r="B549" s="4" t="str">
        <f t="shared" si="8"/>
        <v>GOBIERNO AUTÓNOMO MUNICIPAL DE REYES</v>
      </c>
      <c r="C549" s="4" t="s">
        <v>570</v>
      </c>
    </row>
    <row r="550" spans="1:3">
      <c r="A550" s="3">
        <v>1807</v>
      </c>
      <c r="B550" s="4" t="str">
        <f t="shared" si="8"/>
        <v>GOBIERNO AUTÓNOMO MUNICIPAL DE PUERTO RURRENABAQUE</v>
      </c>
      <c r="C550" s="4" t="s">
        <v>571</v>
      </c>
    </row>
    <row r="551" spans="1:3">
      <c r="A551" s="3">
        <v>1808</v>
      </c>
      <c r="B551" s="4" t="str">
        <f t="shared" si="8"/>
        <v>GOBIERNO AUTÓNOMO MUNICIPAL DE SAN BORJA</v>
      </c>
      <c r="C551" s="4" t="s">
        <v>572</v>
      </c>
    </row>
    <row r="552" spans="1:3">
      <c r="A552" s="3">
        <v>1809</v>
      </c>
      <c r="B552" s="4" t="str">
        <f t="shared" si="8"/>
        <v>GOBIERNO AUTÓNOMO MUNICIPAL DE SANTA ROSA</v>
      </c>
      <c r="C552" s="4" t="s">
        <v>573</v>
      </c>
    </row>
    <row r="553" spans="1:3">
      <c r="A553" s="3">
        <v>1810</v>
      </c>
      <c r="B553" s="4" t="str">
        <f t="shared" si="8"/>
        <v>GOBIERNO AUTÓNOMO MUNICIPAL DE SANTA ANA</v>
      </c>
      <c r="C553" s="4" t="s">
        <v>574</v>
      </c>
    </row>
    <row r="554" spans="1:3">
      <c r="A554" s="3">
        <v>1811</v>
      </c>
      <c r="B554" s="4" t="str">
        <f t="shared" si="8"/>
        <v>GOBIERNO AUTÓNOMO MUNICIPAL DE SAN IGNACIO</v>
      </c>
      <c r="C554" s="4" t="s">
        <v>575</v>
      </c>
    </row>
    <row r="555" spans="1:3">
      <c r="A555" s="3">
        <v>1812</v>
      </c>
      <c r="B555" s="4" t="str">
        <f t="shared" si="8"/>
        <v>GOBIERNO AUTÓNOMO MUNICIPAL DE LORETO</v>
      </c>
      <c r="C555" s="4" t="s">
        <v>576</v>
      </c>
    </row>
    <row r="556" spans="1:3">
      <c r="A556" s="3">
        <v>1813</v>
      </c>
      <c r="B556" s="4" t="str">
        <f t="shared" si="8"/>
        <v>GOBIERNO AUTÓNOMO MUNICIPAL DE SAN ANDRÉS</v>
      </c>
      <c r="C556" s="4" t="s">
        <v>577</v>
      </c>
    </row>
    <row r="557" spans="1:3">
      <c r="A557" s="3">
        <v>1814</v>
      </c>
      <c r="B557" s="4" t="str">
        <f t="shared" si="8"/>
        <v>GOBIERNO AUTÓNOMO MUNICIPAL DE SAN JOAQUÍN</v>
      </c>
      <c r="C557" s="4" t="s">
        <v>578</v>
      </c>
    </row>
    <row r="558" spans="1:3">
      <c r="A558" s="3">
        <v>1815</v>
      </c>
      <c r="B558" s="4" t="str">
        <f t="shared" si="8"/>
        <v>GOBIERNO AUTÓNOMO MUNICIPAL DE SAN RAMÓN</v>
      </c>
      <c r="C558" s="4" t="s">
        <v>560</v>
      </c>
    </row>
    <row r="559" spans="1:3">
      <c r="A559" s="3">
        <v>1816</v>
      </c>
      <c r="B559" s="4" t="str">
        <f t="shared" si="8"/>
        <v>GOBIERNO AUTÓNOMO MUNICIPAL DE PUERTO SÍLES</v>
      </c>
      <c r="C559" s="4" t="s">
        <v>579</v>
      </c>
    </row>
    <row r="560" spans="1:3">
      <c r="A560" s="3">
        <v>1817</v>
      </c>
      <c r="B560" s="4" t="str">
        <f t="shared" si="8"/>
        <v>GOBIERNO AUTÓNOMO MUNICIPAL DE MAGDALENA</v>
      </c>
      <c r="C560" s="4" t="s">
        <v>580</v>
      </c>
    </row>
    <row r="561" spans="1:3">
      <c r="A561" s="3">
        <v>1818</v>
      </c>
      <c r="B561" s="4" t="str">
        <f t="shared" si="8"/>
        <v>GOBIERNO AUTÓNOMO MUNICIPAL DE BAURES</v>
      </c>
      <c r="C561" s="4" t="s">
        <v>581</v>
      </c>
    </row>
    <row r="562" spans="1:3">
      <c r="A562" s="3">
        <v>1819</v>
      </c>
      <c r="B562" s="4" t="str">
        <f t="shared" si="8"/>
        <v>GOBIERNO AUTÓNOMO MUNICIPAL DE HUACARAJE</v>
      </c>
      <c r="C562" s="4" t="s">
        <v>582</v>
      </c>
    </row>
    <row r="563" spans="1:3">
      <c r="A563" s="3">
        <v>1820</v>
      </c>
      <c r="B563" s="4" t="str">
        <f t="shared" si="8"/>
        <v>GOBIERNO AUTÓNOMO MUNICIPAL DE EXALTACIÓN</v>
      </c>
      <c r="C563" s="4" t="s">
        <v>583</v>
      </c>
    </row>
    <row r="564" spans="1:3">
      <c r="A564" s="3">
        <v>1901</v>
      </c>
      <c r="B564" s="4" t="str">
        <f t="shared" si="8"/>
        <v>GOBIERNO AUTÓNOMO MUNICIPAL DE COBIJA</v>
      </c>
      <c r="C564" s="4" t="s">
        <v>584</v>
      </c>
    </row>
    <row r="565" spans="1:3">
      <c r="A565" s="3">
        <v>1902</v>
      </c>
      <c r="B565" s="4" t="str">
        <f t="shared" si="8"/>
        <v>GOBIERNO AUTÓNOMO MUNICIPAL DE PORVENIR</v>
      </c>
      <c r="C565" s="4" t="s">
        <v>585</v>
      </c>
    </row>
    <row r="566" spans="1:3">
      <c r="A566" s="3">
        <v>1903</v>
      </c>
      <c r="B566" s="4" t="str">
        <f t="shared" si="8"/>
        <v>GOBIERNO AUTÓNOMO MUNICIPAL DE BOLPEBRA</v>
      </c>
      <c r="C566" s="4" t="s">
        <v>586</v>
      </c>
    </row>
    <row r="567" spans="1:3">
      <c r="A567" s="3">
        <v>1904</v>
      </c>
      <c r="B567" s="4" t="str">
        <f t="shared" si="8"/>
        <v>GOBIERNO AUTÓNOMO MUNICIPAL DE BELLA FLOR</v>
      </c>
      <c r="C567" s="4" t="s">
        <v>587</v>
      </c>
    </row>
    <row r="568" spans="1:3">
      <c r="A568" s="3">
        <v>1905</v>
      </c>
      <c r="B568" s="4" t="str">
        <f t="shared" si="8"/>
        <v>GOBIERNO AUTÓNOMO MUNICIPAL DE PUERTO RICO</v>
      </c>
      <c r="C568" s="4" t="s">
        <v>588</v>
      </c>
    </row>
    <row r="569" spans="1:3">
      <c r="A569" s="3">
        <v>1906</v>
      </c>
      <c r="B569" s="4" t="str">
        <f t="shared" si="8"/>
        <v>GOBIERNO AUTÓNOMO MUNICIPAL DE SAN PEDRO</v>
      </c>
      <c r="C569" s="4" t="s">
        <v>564</v>
      </c>
    </row>
    <row r="570" spans="1:3">
      <c r="A570" s="3">
        <v>1907</v>
      </c>
      <c r="B570" s="4" t="str">
        <f t="shared" si="8"/>
        <v>GOBIERNO AUTÓNOMO MUNICIPAL DE FILADELFIA</v>
      </c>
      <c r="C570" s="4" t="s">
        <v>589</v>
      </c>
    </row>
    <row r="571" spans="1:3">
      <c r="A571" s="3">
        <v>1908</v>
      </c>
      <c r="B571" s="4" t="str">
        <f t="shared" si="8"/>
        <v>GOBIERNO AUTÓNOMO MUNICIPAL DE PUERTO GONZALO MORENO</v>
      </c>
      <c r="C571" s="4" t="s">
        <v>590</v>
      </c>
    </row>
    <row r="572" spans="1:3">
      <c r="A572" s="3">
        <v>1909</v>
      </c>
      <c r="B572" s="4" t="str">
        <f t="shared" si="8"/>
        <v>GOBIERNO AUTÓNOMO MUNICIPAL DE SAN LORENZO</v>
      </c>
      <c r="C572" s="4" t="s">
        <v>509</v>
      </c>
    </row>
    <row r="573" spans="1:3">
      <c r="A573" s="3">
        <v>1910</v>
      </c>
      <c r="B573" s="4" t="str">
        <f t="shared" si="8"/>
        <v>GOBIERNO AUTÓNOMO MUNICIPAL DE SENA</v>
      </c>
      <c r="C573" s="4" t="s">
        <v>591</v>
      </c>
    </row>
    <row r="574" spans="1:3">
      <c r="A574" s="3">
        <v>1911</v>
      </c>
      <c r="B574" s="4" t="str">
        <f t="shared" si="8"/>
        <v>GOBIERNO AUTÓNOMO MUNICIPAL DE SANTA ROSA DEL ABUNÁ</v>
      </c>
      <c r="C574" s="4" t="s">
        <v>592</v>
      </c>
    </row>
    <row r="575" spans="1:3">
      <c r="A575" s="3">
        <v>1912</v>
      </c>
      <c r="B575" s="4" t="str">
        <f t="shared" si="8"/>
        <v>GOBIERNO AUTÓNOMO MUNICIPAL DE INGAVI (HUMAITA)</v>
      </c>
      <c r="C575" s="4" t="s">
        <v>593</v>
      </c>
    </row>
    <row r="576" spans="1:3">
      <c r="A576" s="3">
        <v>1913</v>
      </c>
      <c r="B576" s="4" t="str">
        <f t="shared" si="8"/>
        <v>GOBIERNO AUTÓNOMO MUNICIPAL DE NUEVA ESPERANZA</v>
      </c>
      <c r="C576" s="4" t="s">
        <v>594</v>
      </c>
    </row>
    <row r="577" spans="1:3">
      <c r="A577" s="3">
        <v>1914</v>
      </c>
      <c r="B577" s="4" t="str">
        <f t="shared" si="8"/>
        <v>GOBIERNO AUTÓNOMO MUNICIPAL DE VILLA NUEVA (LOMA ALTA)</v>
      </c>
      <c r="C577" s="4" t="s">
        <v>595</v>
      </c>
    </row>
    <row r="578" spans="1:3">
      <c r="A578" s="3">
        <v>1915</v>
      </c>
      <c r="B578" s="4" t="str">
        <f t="shared" si="8"/>
        <v>GOBIERNO AUTÓNOMO MUNICIPAL DE SANTOS MERCADO</v>
      </c>
      <c r="C578" s="4" t="s">
        <v>596</v>
      </c>
    </row>
    <row r="579" spans="1:3">
      <c r="A579" s="3">
        <v>2301</v>
      </c>
      <c r="B579" s="4" t="str">
        <f t="shared" si="8"/>
        <v>EMPRESA MUNICIPAL DE GESTIÓN DE RESIDUOS SÓLIDOS</v>
      </c>
      <c r="C579" s="4" t="s">
        <v>597</v>
      </c>
    </row>
    <row r="580" spans="1:3">
      <c r="A580" s="3">
        <v>2302</v>
      </c>
      <c r="B580" s="4" t="str">
        <f t="shared" si="8"/>
        <v>EMPRESA MUNICIPAL DE AGUA POTABLE Y ALCANTARILLADO SACABA</v>
      </c>
      <c r="C580" s="4" t="s">
        <v>598</v>
      </c>
    </row>
    <row r="581" spans="1:3">
      <c r="A581" s="3">
        <v>2303</v>
      </c>
      <c r="B581" s="4" t="str">
        <f t="shared" si="8"/>
        <v>EMPRESA MUNICIPAL DE AREAS VERDES Y RECREACIÓN ALTERNATIVA</v>
      </c>
      <c r="C581" s="4" t="s">
        <v>599</v>
      </c>
    </row>
    <row r="582" spans="1:3">
      <c r="A582" s="3">
        <v>2311</v>
      </c>
      <c r="B582" s="4" t="str">
        <f t="shared" si="8"/>
        <v>SERVICIO DE CUENCAS (SEARPI)</v>
      </c>
      <c r="C582" s="4" t="s">
        <v>600</v>
      </c>
    </row>
    <row r="583" spans="1:3">
      <c r="A583" s="3">
        <v>2312</v>
      </c>
      <c r="B583" s="4" t="str">
        <f t="shared" si="8"/>
        <v>EMPRESA MUNICIPAL DE AGUA POTABLE Y ALCANTARILLADO VIACHA</v>
      </c>
      <c r="C583" s="4" t="s">
        <v>601</v>
      </c>
    </row>
    <row r="584" spans="1:3">
      <c r="A584" s="3">
        <v>2313</v>
      </c>
      <c r="B584" s="4" t="str">
        <f t="shared" si="8"/>
        <v>ENTIDAD MUNICIPAL DE ASEO URBANO SUCRE</v>
      </c>
      <c r="C584" s="4" t="s">
        <v>602</v>
      </c>
    </row>
    <row r="585" spans="1:3">
      <c r="A585" s="3">
        <v>2314</v>
      </c>
      <c r="B585" s="4" t="str">
        <f t="shared" si="8"/>
        <v>EMPRESA MUNICIPAL DE AREAS VERDES SUCRE</v>
      </c>
      <c r="C585" s="4" t="s">
        <v>603</v>
      </c>
    </row>
    <row r="586" spans="1:3">
      <c r="A586" s="3">
        <v>2315</v>
      </c>
      <c r="B586" s="4" t="str">
        <f t="shared" si="8"/>
        <v xml:space="preserve">EMPRESA MUNICIPAL DE SERVICIO DE ASEO </v>
      </c>
      <c r="C586" s="4" t="s">
        <v>604</v>
      </c>
    </row>
    <row r="587" spans="1:3">
      <c r="A587" s="3">
        <v>2316</v>
      </c>
      <c r="B587" s="4" t="str">
        <f t="shared" si="8"/>
        <v>EMPRESA MUNICIPAL DE ÁREAS VERDES, PARQUES Y FORESTACIÓN</v>
      </c>
      <c r="C587" s="4" t="s">
        <v>605</v>
      </c>
    </row>
    <row r="588" spans="1:3">
      <c r="A588" s="3">
        <v>2317</v>
      </c>
      <c r="B588" s="4" t="str">
        <f t="shared" si="8"/>
        <v>EMPRESA MUNICIPAL DE ASFALTOS Y VÍAS</v>
      </c>
      <c r="C588" s="4" t="s">
        <v>606</v>
      </c>
    </row>
    <row r="589" spans="1:3">
      <c r="A589" s="3">
        <v>2318</v>
      </c>
      <c r="B589" s="4" t="str">
        <f t="shared" ref="B589:B607" si="9">UPPER(C589)</f>
        <v>ENTIDAD DESCENTRALIZADA UMMIPRE PROMAN</v>
      </c>
      <c r="C589" s="4" t="s">
        <v>607</v>
      </c>
    </row>
    <row r="590" spans="1:3">
      <c r="A590" s="3">
        <v>2319</v>
      </c>
      <c r="B590" s="4" t="str">
        <f t="shared" si="9"/>
        <v>EMPRESA PÚBLICA DEPARTAMENTAL ESTRATÉGICA DE AGUAS - LA PAZ</v>
      </c>
      <c r="C590" s="4" t="s">
        <v>608</v>
      </c>
    </row>
    <row r="591" spans="1:3">
      <c r="A591" s="3">
        <v>2320</v>
      </c>
      <c r="B591" s="4" t="str">
        <f t="shared" si="9"/>
        <v>EMPRESA PUBLICA MUNICIPAL DE SERVICIOS DE AGUA Y ALCANTARRILLADO SANITARIO DE COBIJA</v>
      </c>
      <c r="C591" s="4" t="s">
        <v>609</v>
      </c>
    </row>
    <row r="592" spans="1:3">
      <c r="A592" s="3">
        <v>2321</v>
      </c>
      <c r="B592" s="4" t="str">
        <f t="shared" si="9"/>
        <v>EMPRESA MUNICIPAL DE ASEO DE EL ALTO</v>
      </c>
      <c r="C592" s="4" t="s">
        <v>610</v>
      </c>
    </row>
    <row r="593" spans="1:3">
      <c r="A593" s="3">
        <v>2322</v>
      </c>
      <c r="B593" s="4" t="str">
        <f t="shared" si="9"/>
        <v>ENTIDAD MATADERO FRIGORIFICO MUNICIPAL DE TARIJA</v>
      </c>
      <c r="C593" s="4" t="s">
        <v>611</v>
      </c>
    </row>
    <row r="594" spans="1:3">
      <c r="A594" s="3">
        <v>2323</v>
      </c>
      <c r="B594" s="4" t="str">
        <f t="shared" si="9"/>
        <v>ENTIDAD ASEO MUNICIPAL DE TARIJA</v>
      </c>
      <c r="C594" s="4" t="s">
        <v>612</v>
      </c>
    </row>
    <row r="595" spans="1:3">
      <c r="A595" s="3">
        <v>2324</v>
      </c>
      <c r="B595" s="4" t="str">
        <f t="shared" si="9"/>
        <v>ENTIDAD OBRAS PUBLICAS MUNICIPALES DE TARIJA</v>
      </c>
      <c r="C595" s="4" t="s">
        <v>613</v>
      </c>
    </row>
    <row r="596" spans="1:3">
      <c r="A596" s="3">
        <v>2325</v>
      </c>
      <c r="B596" s="4" t="str">
        <f t="shared" si="9"/>
        <v>ENTIDAD ORDENAMIENTO TERRITORIAL DE TARIJA</v>
      </c>
      <c r="C596" s="4" t="s">
        <v>614</v>
      </c>
    </row>
    <row r="597" spans="1:3">
      <c r="A597" s="3">
        <v>2326</v>
      </c>
      <c r="B597" s="4" t="str">
        <f t="shared" si="9"/>
        <v>ENTIDAD ORDEN Y SEGURIDAD CIUDADANA MUNICIPAL DE TARIJA</v>
      </c>
      <c r="C597" s="4" t="s">
        <v>615</v>
      </c>
    </row>
    <row r="598" spans="1:3">
      <c r="A598" s="3">
        <v>2327</v>
      </c>
      <c r="B598" s="4" t="str">
        <f t="shared" si="9"/>
        <v>EMPRESA MUNICIPAL AUTONOMA DE AGUA POTABLE Y ALCANTARILLADO  DE YACUIBA</v>
      </c>
      <c r="C598" s="4" t="s">
        <v>616</v>
      </c>
    </row>
    <row r="599" spans="1:3">
      <c r="A599" s="3">
        <v>9001</v>
      </c>
      <c r="B599" s="4" t="str">
        <f t="shared" si="9"/>
        <v>FEDERACIÓN DE ASOCIACIONES MUNICIPALES DE BOLIVIA</v>
      </c>
      <c r="C599" s="4" t="s">
        <v>617</v>
      </c>
    </row>
    <row r="600" spans="1:3">
      <c r="A600" s="3" t="s">
        <v>618</v>
      </c>
      <c r="B600" s="4" t="str">
        <f t="shared" si="9"/>
        <v>DIRECCIÓN GENERAL DE PROGRAMACIÓN Y OPERACIONES DEL TESORO</v>
      </c>
      <c r="C600" s="4" t="s">
        <v>619</v>
      </c>
    </row>
    <row r="601" spans="1:3">
      <c r="A601" s="3" t="s">
        <v>620</v>
      </c>
      <c r="B601" s="4" t="str">
        <f t="shared" si="9"/>
        <v>DIRECCIÓN GENERAL DE PROGRAMACIÓN Y OPERACIONES DEL TESORO</v>
      </c>
      <c r="C601" s="4" t="s">
        <v>619</v>
      </c>
    </row>
    <row r="602" spans="1:3">
      <c r="A602" s="3" t="s">
        <v>621</v>
      </c>
      <c r="B602" s="4" t="str">
        <f t="shared" si="9"/>
        <v>DIRECCIÓN GENERAL DE CRÉDITO PÚBLICO</v>
      </c>
      <c r="C602" s="4" t="s">
        <v>622</v>
      </c>
    </row>
    <row r="603" spans="1:3">
      <c r="A603" s="3" t="s">
        <v>623</v>
      </c>
      <c r="B603" s="4" t="str">
        <f t="shared" si="9"/>
        <v>DIRECCIÓN GENERAL DE ADMINISTRACIÓN Y FINANZAS TERRITORIALES</v>
      </c>
      <c r="C603" s="4" t="s">
        <v>624</v>
      </c>
    </row>
    <row r="604" spans="1:3">
      <c r="A604" s="3" t="s">
        <v>625</v>
      </c>
      <c r="B604" s="4" t="str">
        <f t="shared" si="9"/>
        <v>DIRECCIÓN GENERAL DE PENSIONES Y JUBILACIONES</v>
      </c>
      <c r="C604" s="4" t="s">
        <v>626</v>
      </c>
    </row>
    <row r="605" spans="1:3">
      <c r="A605" s="71" t="s">
        <v>627</v>
      </c>
      <c r="B605" s="4" t="str">
        <f t="shared" si="9"/>
        <v>ACREEDORES</v>
      </c>
      <c r="C605" s="4" t="s">
        <v>628</v>
      </c>
    </row>
    <row r="606" spans="1:3">
      <c r="A606" s="71" t="s">
        <v>629</v>
      </c>
      <c r="B606" s="4" t="str">
        <f t="shared" si="9"/>
        <v>AREA DE CONTABILIDAD</v>
      </c>
      <c r="C606" s="4" t="s">
        <v>630</v>
      </c>
    </row>
    <row r="607" spans="1:3">
      <c r="A607" s="71" t="s">
        <v>631</v>
      </c>
      <c r="B607" s="4" t="str">
        <f t="shared" si="9"/>
        <v>NO IDENTIFICADO</v>
      </c>
      <c r="C607" s="4" t="s">
        <v>636</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Q627"/>
  <sheetViews>
    <sheetView showGridLines="0" view="pageBreakPreview" zoomScale="85" zoomScaleNormal="70" zoomScaleSheetLayoutView="85" workbookViewId="0">
      <pane xSplit="3" ySplit="10" topLeftCell="D602" activePane="bottomRight" state="frozen"/>
      <selection activeCell="H14" sqref="H14:I14"/>
      <selection pane="topRight" activeCell="H14" sqref="H14:I14"/>
      <selection pane="bottomLeft" activeCell="H14" sqref="H14:I14"/>
      <selection pane="bottomRight" activeCell="H619" sqref="H619"/>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18.7109375" style="98" bestFit="1" customWidth="1" outlineLevel="1"/>
    <col min="5" max="5" width="17.85546875" style="98" bestFit="1" customWidth="1" outlineLevel="1"/>
    <col min="6" max="6" width="23.140625" style="98" bestFit="1" customWidth="1" outlineLevel="1"/>
    <col min="7" max="7" width="21" style="98" bestFit="1" customWidth="1" outlineLevel="1"/>
    <col min="8" max="8" width="13.5703125" style="98" bestFit="1" customWidth="1" outlineLevel="1"/>
    <col min="9" max="9" width="17.42578125" style="98" bestFit="1" customWidth="1" outlineLevel="1"/>
    <col min="10" max="10" width="21.42578125" style="98" bestFit="1" customWidth="1" outlineLevel="1"/>
    <col min="11" max="11" width="13.42578125" style="98" bestFit="1" customWidth="1" outlineLevel="1"/>
    <col min="12" max="12" width="17.85546875" style="98" bestFit="1" customWidth="1" outlineLevel="1"/>
    <col min="13" max="13" width="19.28515625" style="98" bestFit="1" customWidth="1" outlineLevel="1"/>
    <col min="14" max="14" width="14" style="98" bestFit="1" customWidth="1" outlineLevel="1"/>
    <col min="15" max="15" width="21.42578125" style="98" bestFit="1" customWidth="1" outlineLevel="1"/>
    <col min="16" max="16" width="16" style="98" bestFit="1" customWidth="1" outlineLevel="1"/>
    <col min="17" max="17" width="21.7109375" style="98" bestFit="1" customWidth="1" outlineLevel="1"/>
    <col min="18" max="18" width="20.5703125" style="98" bestFit="1" customWidth="1" outlineLevel="1"/>
    <col min="19" max="19" width="13.42578125" style="98" bestFit="1" customWidth="1" outlineLevel="1"/>
    <col min="20" max="20" width="14.28515625" style="98" bestFit="1" customWidth="1" outlineLevel="1"/>
    <col min="21" max="21" width="13.140625" style="98" bestFit="1" customWidth="1" outlineLevel="1"/>
    <col min="22" max="22" width="13.42578125" style="98" bestFit="1" customWidth="1" outlineLevel="1"/>
    <col min="23" max="24" width="17.28515625" style="98" bestFit="1" customWidth="1" outlineLevel="1" collapsed="1"/>
    <col min="25" max="25" width="17.42578125" style="98" bestFit="1" customWidth="1" outlineLevel="1" collapsed="1"/>
    <col min="26" max="26" width="13.5703125" style="98" bestFit="1" customWidth="1" outlineLevel="1"/>
    <col min="27" max="27" width="13.85546875" style="98" bestFit="1" customWidth="1" outlineLevel="1"/>
    <col min="28" max="28" width="23.140625" style="98" bestFit="1" customWidth="1" outlineLevel="1" collapsed="1"/>
    <col min="29" max="29" width="14.5703125" style="98" bestFit="1" customWidth="1" outlineLevel="1"/>
    <col min="30" max="30" width="18.28515625" style="98" bestFit="1" customWidth="1" outlineLevel="1"/>
    <col min="31" max="31" width="15" style="98" bestFit="1" customWidth="1" outlineLevel="1"/>
    <col min="32" max="32" width="18.85546875" style="98" bestFit="1" customWidth="1" outlineLevel="1"/>
    <col min="33" max="33" width="20.5703125" style="98" bestFit="1" customWidth="1" outlineLevel="1"/>
    <col min="34" max="35" width="13.42578125" style="98" bestFit="1" customWidth="1" outlineLevel="1"/>
    <col min="36" max="36" width="13.140625" style="98" bestFit="1" customWidth="1" outlineLevel="1"/>
    <col min="37" max="37" width="13.42578125" style="98" bestFit="1" customWidth="1" outlineLevel="1"/>
    <col min="38" max="38" width="28.7109375" style="99" bestFit="1" customWidth="1"/>
    <col min="39" max="41" width="11.42578125" style="16"/>
    <col min="42" max="42" width="17.140625" style="16" customWidth="1"/>
    <col min="43" max="43" width="14.42578125" style="16" customWidth="1"/>
    <col min="44" max="16384" width="11.42578125" style="16"/>
  </cols>
  <sheetData>
    <row r="1" spans="1:43"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2"/>
    </row>
    <row r="2" spans="1:43"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2"/>
    </row>
    <row r="3" spans="1:43"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2"/>
    </row>
    <row r="4" spans="1:43" s="27" customFormat="1" ht="18" customHeight="1">
      <c r="A4" s="317" t="s">
        <v>639</v>
      </c>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row>
    <row r="5" spans="1:43" s="27" customFormat="1" ht="18.75">
      <c r="A5" s="317" t="str">
        <f>+'CUT MN'!A4</f>
        <v>DE ENERO A NOVIEMBRE</v>
      </c>
      <c r="B5" s="317"/>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row>
    <row r="6" spans="1:43" s="27" customFormat="1" ht="18.75">
      <c r="A6" s="317" t="str">
        <f>+'CUT MN'!A5</f>
        <v>ACTUALIZADO AL : 4 de diciembre de 2017</v>
      </c>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row>
    <row r="7" spans="1:43" s="27" customFormat="1" ht="18.75">
      <c r="A7" s="317" t="s">
        <v>640</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row>
    <row r="8" spans="1:43"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2"/>
    </row>
    <row r="9" spans="1:43" s="27" customFormat="1" ht="15" customHeight="1">
      <c r="A9" s="55"/>
      <c r="B9" s="28"/>
      <c r="C9" s="29"/>
      <c r="D9" s="321" t="s">
        <v>641</v>
      </c>
      <c r="E9" s="321"/>
      <c r="F9" s="321"/>
      <c r="G9" s="321"/>
      <c r="H9" s="321"/>
      <c r="I9" s="321"/>
      <c r="J9" s="321"/>
      <c r="K9" s="321"/>
      <c r="L9" s="321"/>
      <c r="M9" s="321"/>
      <c r="N9" s="321"/>
      <c r="O9" s="321"/>
      <c r="P9" s="321"/>
      <c r="Q9" s="321"/>
      <c r="R9" s="321"/>
      <c r="S9" s="321"/>
      <c r="T9" s="321"/>
      <c r="U9" s="321"/>
      <c r="V9" s="322"/>
      <c r="W9" s="318" t="s">
        <v>642</v>
      </c>
      <c r="X9" s="319"/>
      <c r="Y9" s="319"/>
      <c r="Z9" s="319"/>
      <c r="AA9" s="319"/>
      <c r="AB9" s="319"/>
      <c r="AC9" s="319"/>
      <c r="AD9" s="319"/>
      <c r="AE9" s="319"/>
      <c r="AF9" s="319"/>
      <c r="AG9" s="319"/>
      <c r="AH9" s="319"/>
      <c r="AI9" s="319"/>
      <c r="AJ9" s="319"/>
      <c r="AK9" s="320"/>
      <c r="AL9" s="92"/>
    </row>
    <row r="10" spans="1:43" s="204" customFormat="1" ht="34.5">
      <c r="A10" s="56" t="s">
        <v>643</v>
      </c>
      <c r="B10" s="58" t="s">
        <v>41</v>
      </c>
      <c r="C10" s="58" t="s">
        <v>644</v>
      </c>
      <c r="D10" s="93" t="s">
        <v>1252</v>
      </c>
      <c r="E10" s="93" t="s">
        <v>1251</v>
      </c>
      <c r="F10" s="94" t="s">
        <v>27</v>
      </c>
      <c r="G10" s="94" t="s">
        <v>3</v>
      </c>
      <c r="H10" s="94" t="s">
        <v>1259</v>
      </c>
      <c r="I10" s="94" t="s">
        <v>11</v>
      </c>
      <c r="J10" s="94" t="s">
        <v>6</v>
      </c>
      <c r="K10" s="94" t="s">
        <v>1399</v>
      </c>
      <c r="L10" s="94" t="s">
        <v>15</v>
      </c>
      <c r="M10" s="94" t="s">
        <v>1260</v>
      </c>
      <c r="N10" s="94" t="s">
        <v>17</v>
      </c>
      <c r="O10" s="94" t="s">
        <v>13</v>
      </c>
      <c r="P10" s="94" t="s">
        <v>1261</v>
      </c>
      <c r="Q10" s="94" t="s">
        <v>1375</v>
      </c>
      <c r="R10" s="94" t="s">
        <v>20</v>
      </c>
      <c r="S10" s="94" t="s">
        <v>21</v>
      </c>
      <c r="T10" s="94" t="s">
        <v>8</v>
      </c>
      <c r="U10" s="94" t="s">
        <v>1248</v>
      </c>
      <c r="V10" s="94" t="s">
        <v>1271</v>
      </c>
      <c r="W10" s="93" t="s">
        <v>1253</v>
      </c>
      <c r="X10" s="93" t="s">
        <v>1255</v>
      </c>
      <c r="Y10" s="94" t="s">
        <v>3</v>
      </c>
      <c r="Z10" s="94" t="s">
        <v>632</v>
      </c>
      <c r="AA10" s="94" t="s">
        <v>11</v>
      </c>
      <c r="AB10" s="94" t="s">
        <v>6</v>
      </c>
      <c r="AC10" s="94" t="s">
        <v>17</v>
      </c>
      <c r="AD10" s="94" t="s">
        <v>13</v>
      </c>
      <c r="AE10" s="94" t="s">
        <v>1261</v>
      </c>
      <c r="AF10" s="94" t="s">
        <v>1375</v>
      </c>
      <c r="AG10" s="94" t="s">
        <v>20</v>
      </c>
      <c r="AH10" s="94" t="s">
        <v>21</v>
      </c>
      <c r="AI10" s="94" t="s">
        <v>23</v>
      </c>
      <c r="AJ10" s="94" t="s">
        <v>1248</v>
      </c>
      <c r="AK10" s="94" t="s">
        <v>1271</v>
      </c>
      <c r="AL10" s="93" t="s">
        <v>645</v>
      </c>
    </row>
    <row r="11" spans="1:43" ht="33" customHeight="1">
      <c r="A11" s="87">
        <v>6</v>
      </c>
      <c r="B11" s="88" t="str">
        <f>PROPER(VLOOKUP(A11,[1]bd_lista!$A:$D,2,FALSE))</f>
        <v>Vicepresidencia Del Estado Plurinacional</v>
      </c>
      <c r="C11" s="89" t="s">
        <v>1527</v>
      </c>
      <c r="D11" s="116">
        <v>0</v>
      </c>
      <c r="E11" s="116">
        <v>0</v>
      </c>
      <c r="F11" s="116">
        <v>0</v>
      </c>
      <c r="G11" s="116">
        <v>222.6</v>
      </c>
      <c r="H11" s="116">
        <v>0</v>
      </c>
      <c r="I11" s="116">
        <v>0</v>
      </c>
      <c r="J11" s="116">
        <v>0</v>
      </c>
      <c r="K11" s="116">
        <v>0</v>
      </c>
      <c r="L11" s="116">
        <v>584.79999999999995</v>
      </c>
      <c r="M11" s="116">
        <v>0</v>
      </c>
      <c r="N11" s="116">
        <v>0</v>
      </c>
      <c r="O11" s="116">
        <v>0</v>
      </c>
      <c r="P11" s="116">
        <v>0</v>
      </c>
      <c r="Q11" s="116">
        <v>0</v>
      </c>
      <c r="R11" s="116">
        <v>0</v>
      </c>
      <c r="S11" s="116">
        <v>0</v>
      </c>
      <c r="T11" s="116">
        <v>0</v>
      </c>
      <c r="U11" s="116">
        <v>0</v>
      </c>
      <c r="V11" s="116">
        <v>0</v>
      </c>
      <c r="W11" s="116">
        <v>0</v>
      </c>
      <c r="X11" s="116">
        <v>0</v>
      </c>
      <c r="Y11" s="116">
        <v>0</v>
      </c>
      <c r="Z11" s="116">
        <v>0</v>
      </c>
      <c r="AA11" s="116">
        <v>0</v>
      </c>
      <c r="AB11" s="116">
        <v>0</v>
      </c>
      <c r="AC11" s="116">
        <v>0</v>
      </c>
      <c r="AD11" s="116">
        <v>0</v>
      </c>
      <c r="AE11" s="116">
        <v>0</v>
      </c>
      <c r="AF11" s="116">
        <v>0</v>
      </c>
      <c r="AG11" s="116">
        <v>0</v>
      </c>
      <c r="AH11" s="116">
        <v>0</v>
      </c>
      <c r="AI11" s="116">
        <v>0</v>
      </c>
      <c r="AJ11" s="116">
        <v>0</v>
      </c>
      <c r="AK11" s="116">
        <v>0</v>
      </c>
      <c r="AL11" s="95">
        <f>SUM(D11:AK11)</f>
        <v>807.4</v>
      </c>
      <c r="AO11" s="70"/>
    </row>
    <row r="12" spans="1:43" ht="33" customHeight="1">
      <c r="A12" s="87">
        <v>10</v>
      </c>
      <c r="B12" s="88" t="str">
        <f>PROPER(VLOOKUP(A12,[1]bd_lista!$A:$D,2,FALSE))</f>
        <v>Ministerio De Relaciones Exteriores</v>
      </c>
      <c r="C12" s="89" t="s">
        <v>1528</v>
      </c>
      <c r="D12" s="116">
        <v>11405.57</v>
      </c>
      <c r="E12" s="116">
        <v>15601.51</v>
      </c>
      <c r="F12" s="116">
        <v>2489628.31</v>
      </c>
      <c r="G12" s="116">
        <v>158485.94</v>
      </c>
      <c r="H12" s="116">
        <v>0</v>
      </c>
      <c r="I12" s="116">
        <v>50</v>
      </c>
      <c r="J12" s="116">
        <v>10337287.43</v>
      </c>
      <c r="K12" s="116">
        <v>0</v>
      </c>
      <c r="L12" s="116">
        <v>173379.87</v>
      </c>
      <c r="M12" s="116">
        <v>0</v>
      </c>
      <c r="N12" s="116">
        <v>0</v>
      </c>
      <c r="O12" s="116">
        <v>0</v>
      </c>
      <c r="P12" s="116">
        <v>0</v>
      </c>
      <c r="Q12" s="116">
        <v>0</v>
      </c>
      <c r="R12" s="116">
        <v>0</v>
      </c>
      <c r="S12" s="116">
        <v>0</v>
      </c>
      <c r="T12" s="116">
        <v>0</v>
      </c>
      <c r="U12" s="116">
        <v>0</v>
      </c>
      <c r="V12" s="116">
        <v>0</v>
      </c>
      <c r="W12" s="116">
        <v>0</v>
      </c>
      <c r="X12" s="116">
        <v>0</v>
      </c>
      <c r="Y12" s="116">
        <v>0</v>
      </c>
      <c r="Z12" s="116">
        <v>0</v>
      </c>
      <c r="AA12" s="116">
        <v>0</v>
      </c>
      <c r="AB12" s="116">
        <v>569.79</v>
      </c>
      <c r="AC12" s="116">
        <v>0</v>
      </c>
      <c r="AD12" s="116">
        <v>0</v>
      </c>
      <c r="AE12" s="116">
        <v>8988.31</v>
      </c>
      <c r="AF12" s="116">
        <v>0</v>
      </c>
      <c r="AG12" s="116">
        <v>0</v>
      </c>
      <c r="AH12" s="116">
        <v>0</v>
      </c>
      <c r="AI12" s="116">
        <v>0</v>
      </c>
      <c r="AJ12" s="116">
        <v>0</v>
      </c>
      <c r="AK12" s="116">
        <v>0</v>
      </c>
      <c r="AL12" s="95">
        <f t="shared" ref="AL12:AL29" si="0">SUM(D12:AK12)</f>
        <v>13195396.729999999</v>
      </c>
      <c r="AO12" s="70"/>
    </row>
    <row r="13" spans="1:43" ht="33" customHeight="1">
      <c r="A13" s="87">
        <v>15</v>
      </c>
      <c r="B13" s="88" t="str">
        <f>PROPER(VLOOKUP(A13,[1]bd_lista!$A:$D,2,FALSE))</f>
        <v>Ministerio De Gobierno</v>
      </c>
      <c r="C13" s="89" t="s">
        <v>1529</v>
      </c>
      <c r="D13" s="116">
        <v>0</v>
      </c>
      <c r="E13" s="116">
        <v>34815.39</v>
      </c>
      <c r="F13" s="116">
        <v>10181582.459999993</v>
      </c>
      <c r="G13" s="116">
        <v>559039.5</v>
      </c>
      <c r="H13" s="116">
        <v>0</v>
      </c>
      <c r="I13" s="116">
        <v>0</v>
      </c>
      <c r="J13" s="116">
        <v>2965890.64</v>
      </c>
      <c r="K13" s="116">
        <v>0</v>
      </c>
      <c r="L13" s="116">
        <v>8159.4999999999991</v>
      </c>
      <c r="M13" s="116">
        <v>227393.29</v>
      </c>
      <c r="N13" s="116">
        <v>0</v>
      </c>
      <c r="O13" s="116">
        <v>0</v>
      </c>
      <c r="P13" s="116">
        <v>0</v>
      </c>
      <c r="Q13" s="116">
        <v>46637.72</v>
      </c>
      <c r="R13" s="116">
        <v>0</v>
      </c>
      <c r="S13" s="116">
        <v>0</v>
      </c>
      <c r="T13" s="116">
        <v>0</v>
      </c>
      <c r="U13" s="116">
        <v>0</v>
      </c>
      <c r="V13" s="116">
        <v>0</v>
      </c>
      <c r="W13" s="116">
        <v>0</v>
      </c>
      <c r="X13" s="116">
        <v>0</v>
      </c>
      <c r="Y13" s="116">
        <v>0</v>
      </c>
      <c r="Z13" s="116">
        <v>0</v>
      </c>
      <c r="AA13" s="116">
        <v>0</v>
      </c>
      <c r="AB13" s="116">
        <v>98876876.63000001</v>
      </c>
      <c r="AC13" s="116">
        <v>0</v>
      </c>
      <c r="AD13" s="116">
        <v>0</v>
      </c>
      <c r="AE13" s="116">
        <v>0</v>
      </c>
      <c r="AF13" s="116">
        <v>0</v>
      </c>
      <c r="AG13" s="116">
        <v>0</v>
      </c>
      <c r="AH13" s="116">
        <v>0</v>
      </c>
      <c r="AI13" s="116">
        <v>0</v>
      </c>
      <c r="AJ13" s="116">
        <v>0</v>
      </c>
      <c r="AK13" s="116">
        <v>0</v>
      </c>
      <c r="AL13" s="95">
        <f t="shared" si="0"/>
        <v>112900395.13000001</v>
      </c>
      <c r="AO13" s="70"/>
    </row>
    <row r="14" spans="1:43" ht="33" customHeight="1">
      <c r="A14" s="87">
        <v>16</v>
      </c>
      <c r="B14" s="88" t="str">
        <f>PROPER(VLOOKUP(A14,[1]bd_lista!$A:$D,2,FALSE))</f>
        <v>Ministerio De Educación</v>
      </c>
      <c r="C14" s="89" t="s">
        <v>1530</v>
      </c>
      <c r="D14" s="116">
        <v>0</v>
      </c>
      <c r="E14" s="116">
        <v>5798694.3999999994</v>
      </c>
      <c r="F14" s="116">
        <v>22667890.530000001</v>
      </c>
      <c r="G14" s="116">
        <v>1265921.9900000002</v>
      </c>
      <c r="H14" s="116">
        <v>0</v>
      </c>
      <c r="I14" s="116">
        <v>100</v>
      </c>
      <c r="J14" s="116">
        <v>696.75</v>
      </c>
      <c r="K14" s="116">
        <v>0</v>
      </c>
      <c r="L14" s="116">
        <v>7063.18</v>
      </c>
      <c r="M14" s="116">
        <v>0</v>
      </c>
      <c r="N14" s="116">
        <v>0</v>
      </c>
      <c r="O14" s="116">
        <v>143.79000000000002</v>
      </c>
      <c r="P14" s="116">
        <v>12049.07</v>
      </c>
      <c r="Q14" s="116">
        <v>11390</v>
      </c>
      <c r="R14" s="116">
        <v>0</v>
      </c>
      <c r="S14" s="116">
        <v>0</v>
      </c>
      <c r="T14" s="116">
        <v>0</v>
      </c>
      <c r="U14" s="116">
        <v>0</v>
      </c>
      <c r="V14" s="116">
        <v>0</v>
      </c>
      <c r="W14" s="116">
        <v>0</v>
      </c>
      <c r="X14" s="116">
        <v>0</v>
      </c>
      <c r="Y14" s="116">
        <v>0</v>
      </c>
      <c r="Z14" s="116">
        <v>0</v>
      </c>
      <c r="AA14" s="116">
        <v>0</v>
      </c>
      <c r="AB14" s="116">
        <v>75460000</v>
      </c>
      <c r="AC14" s="116">
        <v>0</v>
      </c>
      <c r="AD14" s="116">
        <v>0</v>
      </c>
      <c r="AE14" s="116">
        <v>0</v>
      </c>
      <c r="AF14" s="116">
        <v>0</v>
      </c>
      <c r="AG14" s="116">
        <v>0</v>
      </c>
      <c r="AH14" s="116">
        <v>0</v>
      </c>
      <c r="AI14" s="116">
        <v>0</v>
      </c>
      <c r="AJ14" s="116">
        <v>0</v>
      </c>
      <c r="AK14" s="116">
        <v>0</v>
      </c>
      <c r="AL14" s="95">
        <f t="shared" si="0"/>
        <v>105223949.71000001</v>
      </c>
      <c r="AO14" s="70"/>
      <c r="AQ14" s="18"/>
    </row>
    <row r="15" spans="1:43" ht="33" customHeight="1">
      <c r="A15" s="87">
        <v>20</v>
      </c>
      <c r="B15" s="88" t="str">
        <f>PROPER(VLOOKUP(A15,[1]bd_lista!$A:$D,2,FALSE))</f>
        <v>Ministerio De Defensa</v>
      </c>
      <c r="C15" s="89" t="s">
        <v>1528</v>
      </c>
      <c r="D15" s="116">
        <v>0</v>
      </c>
      <c r="E15" s="116">
        <v>0</v>
      </c>
      <c r="F15" s="116">
        <v>24818854.400000006</v>
      </c>
      <c r="G15" s="116">
        <v>1463933.96</v>
      </c>
      <c r="H15" s="116">
        <v>0</v>
      </c>
      <c r="I15" s="116">
        <v>7035.98</v>
      </c>
      <c r="J15" s="116">
        <v>0</v>
      </c>
      <c r="K15" s="116">
        <v>0</v>
      </c>
      <c r="L15" s="116">
        <v>2254.35</v>
      </c>
      <c r="M15" s="116">
        <v>0</v>
      </c>
      <c r="N15" s="116">
        <v>0</v>
      </c>
      <c r="O15" s="116">
        <v>82.13</v>
      </c>
      <c r="P15" s="116">
        <v>1771.94</v>
      </c>
      <c r="Q15" s="116">
        <v>740000</v>
      </c>
      <c r="R15" s="116">
        <v>0</v>
      </c>
      <c r="S15" s="116">
        <v>0</v>
      </c>
      <c r="T15" s="116">
        <v>0</v>
      </c>
      <c r="U15" s="116">
        <v>0</v>
      </c>
      <c r="V15" s="116">
        <v>0</v>
      </c>
      <c r="W15" s="116">
        <v>0</v>
      </c>
      <c r="X15" s="116">
        <v>0</v>
      </c>
      <c r="Y15" s="116">
        <v>0</v>
      </c>
      <c r="Z15" s="116">
        <v>0</v>
      </c>
      <c r="AA15" s="116">
        <v>0</v>
      </c>
      <c r="AB15" s="116">
        <v>14626449.469999999</v>
      </c>
      <c r="AC15" s="116">
        <v>49255.21</v>
      </c>
      <c r="AD15" s="116">
        <v>0</v>
      </c>
      <c r="AE15" s="116">
        <v>0</v>
      </c>
      <c r="AF15" s="116">
        <v>0</v>
      </c>
      <c r="AG15" s="116">
        <v>0</v>
      </c>
      <c r="AH15" s="116">
        <v>0</v>
      </c>
      <c r="AI15" s="116">
        <v>0</v>
      </c>
      <c r="AJ15" s="116">
        <v>0</v>
      </c>
      <c r="AK15" s="116">
        <v>0</v>
      </c>
      <c r="AL15" s="95">
        <f t="shared" si="0"/>
        <v>41709637.440000005</v>
      </c>
      <c r="AO15" s="70"/>
      <c r="AP15" s="18"/>
      <c r="AQ15" s="18"/>
    </row>
    <row r="16" spans="1:43" ht="33" customHeight="1">
      <c r="A16" s="87">
        <v>25</v>
      </c>
      <c r="B16" s="88" t="str">
        <f>PROPER(VLOOKUP(A16,[1]bd_lista!$A:$D,2,FALSE))</f>
        <v>Ministerio De La Presidencia</v>
      </c>
      <c r="C16" s="89" t="s">
        <v>1530</v>
      </c>
      <c r="D16" s="116">
        <v>0</v>
      </c>
      <c r="E16" s="116">
        <v>428938.71</v>
      </c>
      <c r="F16" s="116">
        <v>8200</v>
      </c>
      <c r="G16" s="116">
        <v>4440730.18</v>
      </c>
      <c r="H16" s="116">
        <v>0</v>
      </c>
      <c r="I16" s="116">
        <v>2145.11</v>
      </c>
      <c r="J16" s="116">
        <v>1259275.44</v>
      </c>
      <c r="K16" s="116">
        <v>0</v>
      </c>
      <c r="L16" s="116">
        <v>47056.260000000009</v>
      </c>
      <c r="M16" s="116">
        <v>6798706.3899999997</v>
      </c>
      <c r="N16" s="116">
        <v>0</v>
      </c>
      <c r="O16" s="116">
        <v>0</v>
      </c>
      <c r="P16" s="116">
        <v>62866.710000000006</v>
      </c>
      <c r="Q16" s="116">
        <v>452730797.66000038</v>
      </c>
      <c r="R16" s="116">
        <v>0</v>
      </c>
      <c r="S16" s="116">
        <v>0</v>
      </c>
      <c r="T16" s="116">
        <v>0</v>
      </c>
      <c r="U16" s="116">
        <v>0</v>
      </c>
      <c r="V16" s="116">
        <v>0</v>
      </c>
      <c r="W16" s="116">
        <v>0</v>
      </c>
      <c r="X16" s="116">
        <v>0</v>
      </c>
      <c r="Y16" s="116">
        <v>0</v>
      </c>
      <c r="Z16" s="116">
        <v>0</v>
      </c>
      <c r="AA16" s="116">
        <v>0</v>
      </c>
      <c r="AB16" s="116">
        <v>0</v>
      </c>
      <c r="AC16" s="116">
        <v>0</v>
      </c>
      <c r="AD16" s="116">
        <v>0</v>
      </c>
      <c r="AE16" s="116">
        <v>0</v>
      </c>
      <c r="AF16" s="116">
        <v>0</v>
      </c>
      <c r="AG16" s="116">
        <v>0</v>
      </c>
      <c r="AH16" s="116">
        <v>0</v>
      </c>
      <c r="AI16" s="116">
        <v>0</v>
      </c>
      <c r="AJ16" s="116">
        <v>0</v>
      </c>
      <c r="AK16" s="116">
        <v>0</v>
      </c>
      <c r="AL16" s="95">
        <f t="shared" si="0"/>
        <v>465778716.4600004</v>
      </c>
      <c r="AO16" s="70"/>
      <c r="AP16" s="18"/>
      <c r="AQ16" s="18"/>
    </row>
    <row r="17" spans="1:41" ht="33" customHeight="1">
      <c r="A17" s="87">
        <v>30</v>
      </c>
      <c r="B17" s="88" t="str">
        <f>PROPER(VLOOKUP(A17,[1]bd_lista!$A:$D,2,FALSE))</f>
        <v>Ministerio De Justicia Y Transparencia Institucional</v>
      </c>
      <c r="C17" s="89" t="s">
        <v>1529</v>
      </c>
      <c r="D17" s="116">
        <v>0</v>
      </c>
      <c r="E17" s="116">
        <v>0</v>
      </c>
      <c r="F17" s="116">
        <v>0</v>
      </c>
      <c r="G17" s="116">
        <v>10800.69</v>
      </c>
      <c r="H17" s="116">
        <v>0</v>
      </c>
      <c r="I17" s="116">
        <v>0</v>
      </c>
      <c r="J17" s="116">
        <v>218460.3</v>
      </c>
      <c r="K17" s="116">
        <v>0</v>
      </c>
      <c r="L17" s="116">
        <v>0</v>
      </c>
      <c r="M17" s="116">
        <v>0</v>
      </c>
      <c r="N17" s="116">
        <v>0</v>
      </c>
      <c r="O17" s="116">
        <v>0</v>
      </c>
      <c r="P17" s="116">
        <v>0</v>
      </c>
      <c r="Q17" s="116">
        <v>0</v>
      </c>
      <c r="R17" s="116">
        <v>0</v>
      </c>
      <c r="S17" s="116">
        <v>0</v>
      </c>
      <c r="T17" s="116">
        <v>0</v>
      </c>
      <c r="U17" s="116">
        <v>0</v>
      </c>
      <c r="V17" s="116">
        <v>0</v>
      </c>
      <c r="W17" s="116">
        <v>0</v>
      </c>
      <c r="X17" s="116">
        <v>0</v>
      </c>
      <c r="Y17" s="116">
        <v>0</v>
      </c>
      <c r="Z17" s="116">
        <v>0</v>
      </c>
      <c r="AA17" s="116">
        <v>50.01</v>
      </c>
      <c r="AB17" s="116">
        <v>0</v>
      </c>
      <c r="AC17" s="116">
        <v>0</v>
      </c>
      <c r="AD17" s="116">
        <v>0</v>
      </c>
      <c r="AE17" s="116">
        <v>0</v>
      </c>
      <c r="AF17" s="116">
        <v>0</v>
      </c>
      <c r="AG17" s="116">
        <v>0</v>
      </c>
      <c r="AH17" s="116">
        <v>0</v>
      </c>
      <c r="AI17" s="116">
        <v>0</v>
      </c>
      <c r="AJ17" s="116">
        <v>0</v>
      </c>
      <c r="AK17" s="116">
        <v>0</v>
      </c>
      <c r="AL17" s="95">
        <f t="shared" si="0"/>
        <v>229311</v>
      </c>
      <c r="AO17" s="70"/>
    </row>
    <row r="18" spans="1:41" ht="33" customHeight="1">
      <c r="A18" s="87">
        <v>35</v>
      </c>
      <c r="B18" s="88" t="str">
        <f>PROPER(VLOOKUP(A18,[1]bd_lista!$A:$D,2,FALSE))</f>
        <v>Ministerio De Economía Y Finanzas Públicas</v>
      </c>
      <c r="C18" s="89" t="s">
        <v>1531</v>
      </c>
      <c r="D18" s="116">
        <v>0</v>
      </c>
      <c r="E18" s="116">
        <v>0</v>
      </c>
      <c r="F18" s="116">
        <v>0</v>
      </c>
      <c r="G18" s="116">
        <v>4844855.66</v>
      </c>
      <c r="H18" s="116">
        <v>0</v>
      </c>
      <c r="I18" s="116">
        <v>550</v>
      </c>
      <c r="J18" s="116">
        <v>32685985.039999999</v>
      </c>
      <c r="K18" s="116">
        <v>0</v>
      </c>
      <c r="L18" s="116">
        <v>295.11</v>
      </c>
      <c r="M18" s="116">
        <v>0</v>
      </c>
      <c r="N18" s="116">
        <v>0</v>
      </c>
      <c r="O18" s="116">
        <v>0</v>
      </c>
      <c r="P18" s="116">
        <v>0</v>
      </c>
      <c r="Q18" s="116">
        <v>6640</v>
      </c>
      <c r="R18" s="116">
        <v>0</v>
      </c>
      <c r="S18" s="116">
        <v>0</v>
      </c>
      <c r="T18" s="116">
        <v>0</v>
      </c>
      <c r="U18" s="116">
        <v>0</v>
      </c>
      <c r="V18" s="116">
        <v>0</v>
      </c>
      <c r="W18" s="116">
        <v>0</v>
      </c>
      <c r="X18" s="116">
        <v>0</v>
      </c>
      <c r="Y18" s="116">
        <v>274400</v>
      </c>
      <c r="Z18" s="116">
        <v>0</v>
      </c>
      <c r="AA18" s="116">
        <v>0</v>
      </c>
      <c r="AB18" s="116">
        <v>0</v>
      </c>
      <c r="AC18" s="116">
        <v>0</v>
      </c>
      <c r="AD18" s="116">
        <v>0</v>
      </c>
      <c r="AE18" s="116">
        <v>0</v>
      </c>
      <c r="AF18" s="116">
        <v>0</v>
      </c>
      <c r="AG18" s="116">
        <v>0</v>
      </c>
      <c r="AH18" s="116">
        <v>0</v>
      </c>
      <c r="AI18" s="116">
        <v>0</v>
      </c>
      <c r="AJ18" s="116">
        <v>0</v>
      </c>
      <c r="AK18" s="116">
        <v>0</v>
      </c>
      <c r="AL18" s="95">
        <f t="shared" si="0"/>
        <v>37812725.810000002</v>
      </c>
      <c r="AO18" s="70"/>
    </row>
    <row r="19" spans="1:41" ht="33" customHeight="1">
      <c r="A19" s="87">
        <v>41</v>
      </c>
      <c r="B19" s="88" t="str">
        <f>PROPER(VLOOKUP(A19,[1]bd_lista!$A:$D,2,FALSE))</f>
        <v>Ministerio De Desarrollo Productivo Y Economía Plural</v>
      </c>
      <c r="C19" s="89" t="s">
        <v>1532</v>
      </c>
      <c r="D19" s="116">
        <v>0</v>
      </c>
      <c r="E19" s="116">
        <v>6069.52</v>
      </c>
      <c r="F19" s="116">
        <v>35748962.530000001</v>
      </c>
      <c r="G19" s="116">
        <v>2537952.939999999</v>
      </c>
      <c r="H19" s="116">
        <v>0</v>
      </c>
      <c r="I19" s="116">
        <v>50</v>
      </c>
      <c r="J19" s="116">
        <v>6018577.6399999997</v>
      </c>
      <c r="K19" s="116">
        <v>0</v>
      </c>
      <c r="L19" s="116">
        <v>900.76</v>
      </c>
      <c r="M19" s="116">
        <v>0</v>
      </c>
      <c r="N19" s="116">
        <v>0</v>
      </c>
      <c r="O19" s="116">
        <v>414.47</v>
      </c>
      <c r="P19" s="116">
        <v>5393.74</v>
      </c>
      <c r="Q19" s="116">
        <v>80661.76999999999</v>
      </c>
      <c r="R19" s="116">
        <v>0</v>
      </c>
      <c r="S19" s="116">
        <v>0</v>
      </c>
      <c r="T19" s="116">
        <v>0</v>
      </c>
      <c r="U19" s="116">
        <v>0</v>
      </c>
      <c r="V19" s="116">
        <v>0</v>
      </c>
      <c r="W19" s="116">
        <v>0</v>
      </c>
      <c r="X19" s="116">
        <v>0</v>
      </c>
      <c r="Y19" s="116">
        <v>0</v>
      </c>
      <c r="Z19" s="116">
        <v>0</v>
      </c>
      <c r="AA19" s="116">
        <v>0</v>
      </c>
      <c r="AB19" s="116">
        <v>0</v>
      </c>
      <c r="AC19" s="116">
        <v>0</v>
      </c>
      <c r="AD19" s="116">
        <v>0</v>
      </c>
      <c r="AE19" s="116">
        <v>0</v>
      </c>
      <c r="AF19" s="116">
        <v>0</v>
      </c>
      <c r="AG19" s="116">
        <v>0</v>
      </c>
      <c r="AH19" s="116">
        <v>0</v>
      </c>
      <c r="AI19" s="116">
        <v>0</v>
      </c>
      <c r="AJ19" s="116">
        <v>0</v>
      </c>
      <c r="AK19" s="116">
        <v>0</v>
      </c>
      <c r="AL19" s="95">
        <f t="shared" si="0"/>
        <v>44398983.370000005</v>
      </c>
      <c r="AO19" s="70"/>
    </row>
    <row r="20" spans="1:41" ht="33" customHeight="1">
      <c r="A20" s="87">
        <v>46</v>
      </c>
      <c r="B20" s="88" t="str">
        <f>PROPER(VLOOKUP(A20,[1]bd_lista!$A:$D,2,FALSE))</f>
        <v>Ministerio De Salud</v>
      </c>
      <c r="C20" s="89" t="s">
        <v>1533</v>
      </c>
      <c r="D20" s="116">
        <v>0</v>
      </c>
      <c r="E20" s="116">
        <v>332000</v>
      </c>
      <c r="F20" s="116">
        <v>8486636.5800000001</v>
      </c>
      <c r="G20" s="116">
        <v>3287797.45</v>
      </c>
      <c r="H20" s="116">
        <v>0</v>
      </c>
      <c r="I20" s="116">
        <v>0</v>
      </c>
      <c r="J20" s="116">
        <v>1325910</v>
      </c>
      <c r="K20" s="116">
        <v>0</v>
      </c>
      <c r="L20" s="116">
        <v>6543.84</v>
      </c>
      <c r="M20" s="116">
        <v>0</v>
      </c>
      <c r="N20" s="116">
        <v>0</v>
      </c>
      <c r="O20" s="116">
        <v>0</v>
      </c>
      <c r="P20" s="116">
        <v>0</v>
      </c>
      <c r="Q20" s="116">
        <v>205081</v>
      </c>
      <c r="R20" s="116">
        <v>0</v>
      </c>
      <c r="S20" s="116">
        <v>0</v>
      </c>
      <c r="T20" s="116">
        <v>0</v>
      </c>
      <c r="U20" s="116">
        <v>0</v>
      </c>
      <c r="V20" s="116">
        <v>0</v>
      </c>
      <c r="W20" s="116">
        <v>0</v>
      </c>
      <c r="X20" s="116">
        <v>0</v>
      </c>
      <c r="Y20" s="116">
        <v>0</v>
      </c>
      <c r="Z20" s="116">
        <v>0</v>
      </c>
      <c r="AA20" s="116">
        <v>0</v>
      </c>
      <c r="AB20" s="116">
        <v>47696.62</v>
      </c>
      <c r="AC20" s="116">
        <v>0</v>
      </c>
      <c r="AD20" s="116">
        <v>0</v>
      </c>
      <c r="AE20" s="116">
        <v>0</v>
      </c>
      <c r="AF20" s="116">
        <v>0</v>
      </c>
      <c r="AG20" s="116">
        <v>0</v>
      </c>
      <c r="AH20" s="116">
        <v>0</v>
      </c>
      <c r="AI20" s="116">
        <v>0</v>
      </c>
      <c r="AJ20" s="116">
        <v>0</v>
      </c>
      <c r="AK20" s="116">
        <v>0</v>
      </c>
      <c r="AL20" s="95">
        <f t="shared" si="0"/>
        <v>13691665.49</v>
      </c>
      <c r="AO20" s="70"/>
    </row>
    <row r="21" spans="1:41" ht="33" customHeight="1">
      <c r="A21" s="87">
        <v>47</v>
      </c>
      <c r="B21" s="88" t="str">
        <f>PROPER(VLOOKUP(A21,[1]bd_lista!$A:$D,2,FALSE))</f>
        <v>Ministerio De Desarrollo Rural Y Tierras</v>
      </c>
      <c r="C21" s="89" t="s">
        <v>1534</v>
      </c>
      <c r="D21" s="116">
        <v>0</v>
      </c>
      <c r="E21" s="116">
        <v>822475.53</v>
      </c>
      <c r="F21" s="116">
        <v>4554430.42</v>
      </c>
      <c r="G21" s="116">
        <v>124901.13000000003</v>
      </c>
      <c r="H21" s="116">
        <v>0</v>
      </c>
      <c r="I21" s="116">
        <v>7290.25</v>
      </c>
      <c r="J21" s="116">
        <v>0</v>
      </c>
      <c r="K21" s="116">
        <v>0</v>
      </c>
      <c r="L21" s="116">
        <v>1970.04</v>
      </c>
      <c r="M21" s="116">
        <v>0</v>
      </c>
      <c r="N21" s="116">
        <v>0</v>
      </c>
      <c r="O21" s="116">
        <v>0</v>
      </c>
      <c r="P21" s="116">
        <v>0</v>
      </c>
      <c r="Q21" s="116">
        <v>0</v>
      </c>
      <c r="R21" s="116">
        <v>0</v>
      </c>
      <c r="S21" s="116">
        <v>0</v>
      </c>
      <c r="T21" s="116">
        <v>0</v>
      </c>
      <c r="U21" s="116">
        <v>0</v>
      </c>
      <c r="V21" s="116">
        <v>0</v>
      </c>
      <c r="W21" s="116">
        <v>0</v>
      </c>
      <c r="X21" s="116">
        <v>0</v>
      </c>
      <c r="Y21" s="116">
        <v>254416.82</v>
      </c>
      <c r="Z21" s="116">
        <v>0</v>
      </c>
      <c r="AA21" s="116">
        <v>500.09999999999997</v>
      </c>
      <c r="AB21" s="116">
        <v>64207443.339999996</v>
      </c>
      <c r="AC21" s="116">
        <v>0</v>
      </c>
      <c r="AD21" s="116">
        <v>0</v>
      </c>
      <c r="AE21" s="116">
        <v>0</v>
      </c>
      <c r="AF21" s="116">
        <v>0</v>
      </c>
      <c r="AG21" s="116">
        <v>0</v>
      </c>
      <c r="AH21" s="116">
        <v>0</v>
      </c>
      <c r="AI21" s="116">
        <v>0</v>
      </c>
      <c r="AJ21" s="116">
        <v>0</v>
      </c>
      <c r="AK21" s="116">
        <v>0</v>
      </c>
      <c r="AL21" s="95">
        <f t="shared" si="0"/>
        <v>69973427.629999995</v>
      </c>
      <c r="AO21" s="70"/>
    </row>
    <row r="22" spans="1:41" ht="33" customHeight="1">
      <c r="A22" s="87">
        <v>48</v>
      </c>
      <c r="B22" s="88" t="str">
        <f>PROPER(VLOOKUP(A22,[1]bd_lista!$A:$D,2,FALSE))</f>
        <v>Ministerio De Deportes</v>
      </c>
      <c r="C22" s="89" t="s">
        <v>1532</v>
      </c>
      <c r="D22" s="116">
        <v>0</v>
      </c>
      <c r="E22" s="116">
        <v>0</v>
      </c>
      <c r="F22" s="116">
        <v>42687.5</v>
      </c>
      <c r="G22" s="116">
        <v>114192.95000000001</v>
      </c>
      <c r="H22" s="116">
        <v>0</v>
      </c>
      <c r="I22" s="116">
        <v>0</v>
      </c>
      <c r="J22" s="116">
        <v>0</v>
      </c>
      <c r="K22" s="116">
        <v>0</v>
      </c>
      <c r="L22" s="116">
        <v>0</v>
      </c>
      <c r="M22" s="116">
        <v>0</v>
      </c>
      <c r="N22" s="116">
        <v>0</v>
      </c>
      <c r="O22" s="116">
        <v>0</v>
      </c>
      <c r="P22" s="116">
        <v>0</v>
      </c>
      <c r="Q22" s="116">
        <v>0</v>
      </c>
      <c r="R22" s="116">
        <v>0</v>
      </c>
      <c r="S22" s="116">
        <v>0</v>
      </c>
      <c r="T22" s="116">
        <v>0</v>
      </c>
      <c r="U22" s="116">
        <v>0</v>
      </c>
      <c r="V22" s="116">
        <v>0</v>
      </c>
      <c r="W22" s="116">
        <v>0</v>
      </c>
      <c r="X22" s="116">
        <v>0</v>
      </c>
      <c r="Y22" s="116">
        <v>0</v>
      </c>
      <c r="Z22" s="116">
        <v>0</v>
      </c>
      <c r="AA22" s="116">
        <v>0</v>
      </c>
      <c r="AB22" s="116">
        <v>0</v>
      </c>
      <c r="AC22" s="116">
        <v>0</v>
      </c>
      <c r="AD22" s="116">
        <v>0</v>
      </c>
      <c r="AE22" s="116">
        <v>0</v>
      </c>
      <c r="AF22" s="116">
        <v>0</v>
      </c>
      <c r="AG22" s="116">
        <v>0</v>
      </c>
      <c r="AH22" s="116">
        <v>0</v>
      </c>
      <c r="AI22" s="116">
        <v>0</v>
      </c>
      <c r="AJ22" s="116">
        <v>0</v>
      </c>
      <c r="AK22" s="116">
        <v>0</v>
      </c>
      <c r="AL22" s="95">
        <f t="shared" si="0"/>
        <v>156880.45000000001</v>
      </c>
      <c r="AO22" s="70"/>
    </row>
    <row r="23" spans="1:41" ht="33" customHeight="1">
      <c r="A23" s="87">
        <v>50</v>
      </c>
      <c r="B23" s="88" t="str">
        <f>PROPER(VLOOKUP(A23,[1]bd_lista!$A:$D,2,FALSE))</f>
        <v>Min De Transparencia Inst. Y Lucha Contra La Corrupción</v>
      </c>
      <c r="C23" s="118" t="s">
        <v>1304</v>
      </c>
      <c r="D23" s="116">
        <v>0</v>
      </c>
      <c r="E23" s="116">
        <v>0</v>
      </c>
      <c r="F23" s="116">
        <v>0</v>
      </c>
      <c r="G23" s="116">
        <v>0</v>
      </c>
      <c r="H23" s="116">
        <v>0</v>
      </c>
      <c r="I23" s="116">
        <v>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95">
        <f t="shared" si="0"/>
        <v>0</v>
      </c>
      <c r="AO23" s="70"/>
    </row>
    <row r="24" spans="1:41" ht="33" customHeight="1">
      <c r="A24" s="87">
        <v>51</v>
      </c>
      <c r="B24" s="88" t="str">
        <f>PROPER(VLOOKUP(A24,[1]bd_lista!$A:$D,2,FALSE))</f>
        <v>Viceministerio De Autonomías</v>
      </c>
      <c r="C24" s="89" t="s">
        <v>1527</v>
      </c>
      <c r="D24" s="116">
        <v>428938.71</v>
      </c>
      <c r="E24" s="116">
        <v>0</v>
      </c>
      <c r="F24" s="116">
        <v>0</v>
      </c>
      <c r="G24" s="116">
        <v>4240</v>
      </c>
      <c r="H24" s="116">
        <v>0</v>
      </c>
      <c r="I24" s="116">
        <v>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95">
        <f t="shared" si="0"/>
        <v>433178.71</v>
      </c>
      <c r="AO24" s="70"/>
    </row>
    <row r="25" spans="1:41" ht="33" customHeight="1">
      <c r="A25" s="87">
        <v>52</v>
      </c>
      <c r="B25" s="88" t="str">
        <f>PROPER(VLOOKUP(A25,[1]bd_lista!$A:$D,2,FALSE))</f>
        <v>Ministerio De Culturas Y Turismo</v>
      </c>
      <c r="C25" s="89" t="s">
        <v>1535</v>
      </c>
      <c r="D25" s="116">
        <v>0</v>
      </c>
      <c r="E25" s="116">
        <v>0</v>
      </c>
      <c r="F25" s="116">
        <v>1846970.07</v>
      </c>
      <c r="G25" s="116">
        <v>262281.28999999998</v>
      </c>
      <c r="H25" s="116">
        <v>0</v>
      </c>
      <c r="I25" s="116">
        <v>50</v>
      </c>
      <c r="J25" s="116">
        <v>1697445.94</v>
      </c>
      <c r="K25" s="116">
        <v>0</v>
      </c>
      <c r="L25" s="116">
        <v>4473.45</v>
      </c>
      <c r="M25" s="116">
        <v>0</v>
      </c>
      <c r="N25" s="116">
        <v>0</v>
      </c>
      <c r="O25" s="116">
        <v>0</v>
      </c>
      <c r="P25" s="116">
        <v>3271.71</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95">
        <f t="shared" si="0"/>
        <v>3814492.46</v>
      </c>
      <c r="AO25" s="70"/>
    </row>
    <row r="26" spans="1:41" ht="33" customHeight="1">
      <c r="A26" s="87">
        <v>66</v>
      </c>
      <c r="B26" s="88" t="str">
        <f>PROPER(VLOOKUP(A26,[1]bd_lista!$A:$D,2,FALSE))</f>
        <v>Ministerio De Planificación Del Desarrollo</v>
      </c>
      <c r="C26" s="89" t="s">
        <v>1536</v>
      </c>
      <c r="D26" s="116">
        <v>947631.38</v>
      </c>
      <c r="E26" s="116">
        <v>140000</v>
      </c>
      <c r="F26" s="116">
        <v>66734.099999999977</v>
      </c>
      <c r="G26" s="116">
        <v>49346.18</v>
      </c>
      <c r="H26" s="116">
        <v>0</v>
      </c>
      <c r="I26" s="116">
        <v>0</v>
      </c>
      <c r="J26" s="116">
        <v>0</v>
      </c>
      <c r="K26" s="116">
        <v>0</v>
      </c>
      <c r="L26" s="116">
        <v>479.71</v>
      </c>
      <c r="M26" s="116">
        <v>0</v>
      </c>
      <c r="N26" s="116">
        <v>0</v>
      </c>
      <c r="O26" s="116">
        <v>0</v>
      </c>
      <c r="P26" s="116">
        <v>0</v>
      </c>
      <c r="Q26" s="116">
        <v>0</v>
      </c>
      <c r="R26" s="116">
        <v>0</v>
      </c>
      <c r="S26" s="116">
        <v>0</v>
      </c>
      <c r="T26" s="116">
        <v>0</v>
      </c>
      <c r="U26" s="116">
        <v>0</v>
      </c>
      <c r="V26" s="116">
        <v>0</v>
      </c>
      <c r="W26" s="116">
        <v>0</v>
      </c>
      <c r="X26" s="116">
        <v>0</v>
      </c>
      <c r="Y26" s="116">
        <v>0</v>
      </c>
      <c r="Z26" s="116">
        <v>0</v>
      </c>
      <c r="AA26" s="116">
        <v>100.02</v>
      </c>
      <c r="AB26" s="116">
        <v>21907655.59</v>
      </c>
      <c r="AC26" s="116">
        <v>0</v>
      </c>
      <c r="AD26" s="116">
        <v>0</v>
      </c>
      <c r="AE26" s="116">
        <v>0</v>
      </c>
      <c r="AF26" s="116">
        <v>0</v>
      </c>
      <c r="AG26" s="116">
        <v>0</v>
      </c>
      <c r="AH26" s="116">
        <v>0</v>
      </c>
      <c r="AI26" s="116">
        <v>0</v>
      </c>
      <c r="AJ26" s="116">
        <v>0</v>
      </c>
      <c r="AK26" s="116">
        <v>0</v>
      </c>
      <c r="AL26" s="95">
        <f t="shared" si="0"/>
        <v>23111946.98</v>
      </c>
      <c r="AO26" s="70"/>
    </row>
    <row r="27" spans="1:41" ht="33" customHeight="1">
      <c r="A27" s="87">
        <v>70</v>
      </c>
      <c r="B27" s="88" t="str">
        <f>PROPER(VLOOKUP(A27,[1]bd_lista!$A:$D,2,FALSE))</f>
        <v>Ministerio De Trabajo, Empleo Y Previsión Social</v>
      </c>
      <c r="C27" s="89" t="s">
        <v>1536</v>
      </c>
      <c r="D27" s="116">
        <v>28956.92</v>
      </c>
      <c r="E27" s="116">
        <v>0</v>
      </c>
      <c r="F27" s="116">
        <v>14738.78</v>
      </c>
      <c r="G27" s="116">
        <v>220589.41</v>
      </c>
      <c r="H27" s="116">
        <v>0</v>
      </c>
      <c r="I27" s="116">
        <v>0</v>
      </c>
      <c r="J27" s="116">
        <v>0</v>
      </c>
      <c r="K27" s="116">
        <v>0</v>
      </c>
      <c r="L27" s="116">
        <v>0</v>
      </c>
      <c r="M27" s="116">
        <v>17088</v>
      </c>
      <c r="N27" s="116">
        <v>0</v>
      </c>
      <c r="O27" s="116">
        <v>0</v>
      </c>
      <c r="P27" s="116">
        <v>0</v>
      </c>
      <c r="Q27" s="116">
        <v>187831.11</v>
      </c>
      <c r="R27" s="116">
        <v>0</v>
      </c>
      <c r="S27" s="116">
        <v>0</v>
      </c>
      <c r="T27" s="116">
        <v>0</v>
      </c>
      <c r="U27" s="116">
        <v>0</v>
      </c>
      <c r="V27" s="116">
        <v>0</v>
      </c>
      <c r="W27" s="116">
        <v>0</v>
      </c>
      <c r="X27" s="116">
        <v>0</v>
      </c>
      <c r="Y27" s="116">
        <v>0</v>
      </c>
      <c r="Z27" s="116">
        <v>0</v>
      </c>
      <c r="AA27" s="116">
        <v>100.02</v>
      </c>
      <c r="AB27" s="116">
        <v>13720000</v>
      </c>
      <c r="AC27" s="116">
        <v>0</v>
      </c>
      <c r="AD27" s="116">
        <v>0</v>
      </c>
      <c r="AE27" s="116">
        <v>0</v>
      </c>
      <c r="AF27" s="116">
        <v>0</v>
      </c>
      <c r="AG27" s="116">
        <v>0</v>
      </c>
      <c r="AH27" s="116">
        <v>0</v>
      </c>
      <c r="AI27" s="116">
        <v>0</v>
      </c>
      <c r="AJ27" s="116">
        <v>0</v>
      </c>
      <c r="AK27" s="116">
        <v>0</v>
      </c>
      <c r="AL27" s="95">
        <f t="shared" si="0"/>
        <v>14189304.24</v>
      </c>
      <c r="AO27" s="70"/>
    </row>
    <row r="28" spans="1:41" ht="33" customHeight="1">
      <c r="A28" s="87">
        <v>76</v>
      </c>
      <c r="B28" s="88" t="str">
        <f>PROPER(VLOOKUP(A28,[1]bd_lista!$A:$D,2,FALSE))</f>
        <v>Ministerio De Minería Y Metalurgia</v>
      </c>
      <c r="C28" s="89" t="s">
        <v>1527</v>
      </c>
      <c r="D28" s="116">
        <v>0</v>
      </c>
      <c r="E28" s="116">
        <v>0</v>
      </c>
      <c r="F28" s="116">
        <v>0</v>
      </c>
      <c r="G28" s="116">
        <v>2212.8999999999996</v>
      </c>
      <c r="H28" s="116">
        <v>0</v>
      </c>
      <c r="I28" s="116">
        <v>0</v>
      </c>
      <c r="J28" s="116">
        <v>0</v>
      </c>
      <c r="K28" s="116">
        <v>0</v>
      </c>
      <c r="L28" s="116">
        <v>0</v>
      </c>
      <c r="M28" s="116">
        <v>0</v>
      </c>
      <c r="N28" s="116">
        <v>0</v>
      </c>
      <c r="O28" s="116">
        <v>0</v>
      </c>
      <c r="P28" s="116">
        <v>0</v>
      </c>
      <c r="Q28" s="116">
        <v>0</v>
      </c>
      <c r="R28" s="116">
        <v>0</v>
      </c>
      <c r="S28" s="116">
        <v>0</v>
      </c>
      <c r="T28" s="116">
        <v>0</v>
      </c>
      <c r="U28" s="116">
        <v>0</v>
      </c>
      <c r="V28" s="116">
        <v>0</v>
      </c>
      <c r="W28" s="116">
        <v>0</v>
      </c>
      <c r="X28" s="116">
        <v>0</v>
      </c>
      <c r="Y28" s="116">
        <v>0</v>
      </c>
      <c r="Z28" s="116">
        <v>0</v>
      </c>
      <c r="AA28" s="116">
        <v>0</v>
      </c>
      <c r="AB28" s="116">
        <v>0</v>
      </c>
      <c r="AC28" s="116">
        <v>0</v>
      </c>
      <c r="AD28" s="116">
        <v>0</v>
      </c>
      <c r="AE28" s="116">
        <v>0</v>
      </c>
      <c r="AF28" s="116">
        <v>0</v>
      </c>
      <c r="AG28" s="116">
        <v>0</v>
      </c>
      <c r="AH28" s="116">
        <v>0</v>
      </c>
      <c r="AI28" s="116">
        <v>0</v>
      </c>
      <c r="AJ28" s="116">
        <v>0</v>
      </c>
      <c r="AK28" s="116">
        <v>0</v>
      </c>
      <c r="AL28" s="95">
        <f t="shared" si="0"/>
        <v>2212.8999999999996</v>
      </c>
      <c r="AO28" s="70"/>
    </row>
    <row r="29" spans="1:41" ht="33" customHeight="1">
      <c r="A29" s="87">
        <v>78</v>
      </c>
      <c r="B29" s="88" t="str">
        <f>PROPER(VLOOKUP(A29,[1]bd_lista!$A:$D,2,FALSE))</f>
        <v>Ministerio De Hidrocarburos</v>
      </c>
      <c r="C29" s="89" t="s">
        <v>1529</v>
      </c>
      <c r="D29" s="116">
        <v>0</v>
      </c>
      <c r="E29" s="116">
        <v>0</v>
      </c>
      <c r="F29" s="116">
        <v>1351993.4700000002</v>
      </c>
      <c r="G29" s="116">
        <v>739467.02</v>
      </c>
      <c r="H29" s="116">
        <v>0</v>
      </c>
      <c r="I29" s="116">
        <v>0</v>
      </c>
      <c r="J29" s="116">
        <v>0</v>
      </c>
      <c r="K29" s="116">
        <v>0</v>
      </c>
      <c r="L29" s="116">
        <v>0</v>
      </c>
      <c r="M29" s="116">
        <v>0</v>
      </c>
      <c r="N29" s="116">
        <v>0</v>
      </c>
      <c r="O29" s="116">
        <v>0</v>
      </c>
      <c r="P29" s="116">
        <v>0</v>
      </c>
      <c r="Q29" s="116">
        <v>0</v>
      </c>
      <c r="R29" s="116">
        <v>0</v>
      </c>
      <c r="S29" s="116">
        <v>0</v>
      </c>
      <c r="T29" s="116">
        <v>0</v>
      </c>
      <c r="U29" s="116">
        <v>0</v>
      </c>
      <c r="V29" s="116">
        <v>0</v>
      </c>
      <c r="W29" s="116">
        <v>0</v>
      </c>
      <c r="X29" s="116">
        <v>0</v>
      </c>
      <c r="Y29" s="116">
        <v>0</v>
      </c>
      <c r="Z29" s="116">
        <v>0</v>
      </c>
      <c r="AA29" s="116">
        <v>0</v>
      </c>
      <c r="AB29" s="116">
        <v>1234418.1000000001</v>
      </c>
      <c r="AC29" s="116">
        <v>0</v>
      </c>
      <c r="AD29" s="116">
        <v>0</v>
      </c>
      <c r="AE29" s="116">
        <v>0</v>
      </c>
      <c r="AF29" s="116">
        <v>0</v>
      </c>
      <c r="AG29" s="116">
        <v>0</v>
      </c>
      <c r="AH29" s="116">
        <v>0</v>
      </c>
      <c r="AI29" s="116">
        <v>0</v>
      </c>
      <c r="AJ29" s="116">
        <v>0</v>
      </c>
      <c r="AK29" s="116">
        <v>0</v>
      </c>
      <c r="AL29" s="95">
        <f t="shared" si="0"/>
        <v>3325878.5900000003</v>
      </c>
      <c r="AO29" s="70"/>
    </row>
    <row r="30" spans="1:41" ht="33" customHeight="1">
      <c r="A30" s="87">
        <v>80</v>
      </c>
      <c r="B30" s="88" t="str">
        <f>PROPER(VLOOKUP(A30,[1]bd_lista!$A:$D,2,FALSE))</f>
        <v>Ministerio De Defensa Legal Del Estado</v>
      </c>
      <c r="C30" s="118" t="s">
        <v>1304</v>
      </c>
      <c r="D30" s="116">
        <v>0</v>
      </c>
      <c r="E30" s="116">
        <v>0</v>
      </c>
      <c r="F30" s="116">
        <v>0</v>
      </c>
      <c r="G30" s="116">
        <v>0</v>
      </c>
      <c r="H30" s="116">
        <v>0</v>
      </c>
      <c r="I30" s="116">
        <v>0</v>
      </c>
      <c r="J30" s="116">
        <v>0</v>
      </c>
      <c r="K30" s="116">
        <v>0</v>
      </c>
      <c r="L30" s="116">
        <v>0</v>
      </c>
      <c r="M30" s="116">
        <v>0</v>
      </c>
      <c r="N30" s="116">
        <v>0</v>
      </c>
      <c r="O30" s="116">
        <v>0</v>
      </c>
      <c r="P30" s="116">
        <v>0</v>
      </c>
      <c r="Q30" s="116">
        <v>0</v>
      </c>
      <c r="R30" s="116">
        <v>0</v>
      </c>
      <c r="S30" s="116">
        <v>0</v>
      </c>
      <c r="T30" s="116">
        <v>0</v>
      </c>
      <c r="U30" s="116">
        <v>0</v>
      </c>
      <c r="V30" s="116">
        <v>0</v>
      </c>
      <c r="W30" s="116">
        <v>0</v>
      </c>
      <c r="X30" s="116">
        <v>0</v>
      </c>
      <c r="Y30" s="116">
        <v>0</v>
      </c>
      <c r="Z30" s="116">
        <v>0</v>
      </c>
      <c r="AA30" s="116">
        <v>0</v>
      </c>
      <c r="AB30" s="116">
        <v>0</v>
      </c>
      <c r="AC30" s="116">
        <v>0</v>
      </c>
      <c r="AD30" s="116">
        <v>0</v>
      </c>
      <c r="AE30" s="116">
        <v>0</v>
      </c>
      <c r="AF30" s="116">
        <v>0</v>
      </c>
      <c r="AG30" s="116">
        <v>0</v>
      </c>
      <c r="AH30" s="116">
        <v>0</v>
      </c>
      <c r="AI30" s="116">
        <v>0</v>
      </c>
      <c r="AJ30" s="116">
        <v>0</v>
      </c>
      <c r="AK30" s="116">
        <v>0</v>
      </c>
      <c r="AL30" s="95">
        <f t="shared" ref="AL30:AL41" si="1">SUM(D30:AK30)</f>
        <v>0</v>
      </c>
      <c r="AO30" s="70"/>
    </row>
    <row r="31" spans="1:41" ht="33" customHeight="1">
      <c r="A31" s="87">
        <v>81</v>
      </c>
      <c r="B31" s="88" t="str">
        <f>PROPER(VLOOKUP(A31,[1]bd_lista!$A:$D,2,FALSE))</f>
        <v>Ministerio De Obras Públicas, Servicios Y Vivienda</v>
      </c>
      <c r="C31" s="89" t="s">
        <v>1527</v>
      </c>
      <c r="D31" s="116">
        <v>2686.24</v>
      </c>
      <c r="E31" s="116">
        <v>947631.38</v>
      </c>
      <c r="F31" s="116">
        <v>496.3299999996816</v>
      </c>
      <c r="G31" s="116">
        <v>128969.33</v>
      </c>
      <c r="H31" s="116">
        <v>0</v>
      </c>
      <c r="I31" s="116">
        <v>0</v>
      </c>
      <c r="J31" s="116">
        <v>61124.34</v>
      </c>
      <c r="K31" s="116">
        <v>0</v>
      </c>
      <c r="L31" s="116">
        <v>0</v>
      </c>
      <c r="M31" s="116">
        <v>0</v>
      </c>
      <c r="N31" s="116">
        <v>0</v>
      </c>
      <c r="O31" s="116">
        <v>0</v>
      </c>
      <c r="P31" s="116">
        <v>0</v>
      </c>
      <c r="Q31" s="116">
        <v>0</v>
      </c>
      <c r="R31" s="116">
        <v>0</v>
      </c>
      <c r="S31" s="116">
        <v>0</v>
      </c>
      <c r="T31" s="116">
        <v>0</v>
      </c>
      <c r="U31" s="116">
        <v>0</v>
      </c>
      <c r="V31" s="116">
        <v>0</v>
      </c>
      <c r="W31" s="116">
        <v>0</v>
      </c>
      <c r="X31" s="116">
        <v>0</v>
      </c>
      <c r="Y31" s="116">
        <v>0</v>
      </c>
      <c r="Z31" s="116">
        <v>0</v>
      </c>
      <c r="AA31" s="116">
        <v>100.02</v>
      </c>
      <c r="AB31" s="116">
        <v>0</v>
      </c>
      <c r="AC31" s="116">
        <v>0</v>
      </c>
      <c r="AD31" s="116">
        <v>0</v>
      </c>
      <c r="AE31" s="116">
        <v>0</v>
      </c>
      <c r="AF31" s="116">
        <v>0</v>
      </c>
      <c r="AG31" s="116">
        <v>0</v>
      </c>
      <c r="AH31" s="116">
        <v>0</v>
      </c>
      <c r="AI31" s="116">
        <v>0</v>
      </c>
      <c r="AJ31" s="116">
        <v>0</v>
      </c>
      <c r="AK31" s="116">
        <v>0</v>
      </c>
      <c r="AL31" s="95">
        <f t="shared" si="1"/>
        <v>1141007.6399999999</v>
      </c>
      <c r="AO31" s="70"/>
    </row>
    <row r="32" spans="1:41" ht="33" customHeight="1">
      <c r="A32" s="87">
        <v>85</v>
      </c>
      <c r="B32" s="88" t="str">
        <f>PROPER(VLOOKUP(A32,[1]bd_lista!$A:$D,2,FALSE))</f>
        <v>Ministerio De Energias</v>
      </c>
      <c r="C32" s="89" t="s">
        <v>1529</v>
      </c>
      <c r="D32" s="116">
        <v>9862.5499999999993</v>
      </c>
      <c r="E32" s="116">
        <v>0</v>
      </c>
      <c r="F32" s="116">
        <v>0</v>
      </c>
      <c r="G32" s="116">
        <v>0</v>
      </c>
      <c r="H32" s="116">
        <v>0</v>
      </c>
      <c r="I32" s="116">
        <v>0</v>
      </c>
      <c r="J32" s="116">
        <v>0</v>
      </c>
      <c r="K32" s="116">
        <v>0</v>
      </c>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150.03</v>
      </c>
      <c r="AB32" s="116">
        <v>18345725.170000002</v>
      </c>
      <c r="AC32" s="116">
        <v>0</v>
      </c>
      <c r="AD32" s="116">
        <v>0</v>
      </c>
      <c r="AE32" s="116">
        <v>0</v>
      </c>
      <c r="AF32" s="116">
        <v>0</v>
      </c>
      <c r="AG32" s="116">
        <v>0</v>
      </c>
      <c r="AH32" s="116">
        <v>0</v>
      </c>
      <c r="AI32" s="116">
        <v>0</v>
      </c>
      <c r="AJ32" s="116">
        <v>0</v>
      </c>
      <c r="AK32" s="116">
        <v>0</v>
      </c>
      <c r="AL32" s="95">
        <f t="shared" si="1"/>
        <v>18355737.75</v>
      </c>
      <c r="AO32" s="70"/>
    </row>
    <row r="33" spans="1:41" ht="33" customHeight="1">
      <c r="A33" s="87">
        <v>86</v>
      </c>
      <c r="B33" s="88" t="str">
        <f>PROPER(VLOOKUP(A33,[1]bd_lista!$A:$D,2,FALSE))</f>
        <v>Ministerio De Medio Ambiente Y Agua</v>
      </c>
      <c r="C33" s="89" t="s">
        <v>1530</v>
      </c>
      <c r="D33" s="116">
        <v>0</v>
      </c>
      <c r="E33" s="116">
        <v>0</v>
      </c>
      <c r="F33" s="116">
        <v>772425.67</v>
      </c>
      <c r="G33" s="116">
        <v>7508365.4000000004</v>
      </c>
      <c r="H33" s="116">
        <v>0</v>
      </c>
      <c r="I33" s="116">
        <v>100</v>
      </c>
      <c r="J33" s="116">
        <v>20254441.159999996</v>
      </c>
      <c r="K33" s="116">
        <v>0</v>
      </c>
      <c r="L33" s="116">
        <v>150</v>
      </c>
      <c r="M33" s="116">
        <v>0</v>
      </c>
      <c r="N33" s="116">
        <v>0</v>
      </c>
      <c r="O33" s="116">
        <v>0</v>
      </c>
      <c r="P33" s="116">
        <v>0</v>
      </c>
      <c r="Q33" s="116">
        <v>0</v>
      </c>
      <c r="R33" s="116">
        <v>0</v>
      </c>
      <c r="S33" s="116">
        <v>0</v>
      </c>
      <c r="T33" s="116">
        <v>0</v>
      </c>
      <c r="U33" s="116">
        <v>0</v>
      </c>
      <c r="V33" s="116">
        <v>0</v>
      </c>
      <c r="W33" s="116">
        <v>0</v>
      </c>
      <c r="X33" s="116">
        <v>0</v>
      </c>
      <c r="Y33" s="116">
        <v>150.03</v>
      </c>
      <c r="Z33" s="116">
        <v>0</v>
      </c>
      <c r="AA33" s="116">
        <v>1250.25</v>
      </c>
      <c r="AB33" s="116">
        <v>173225442.92000002</v>
      </c>
      <c r="AC33" s="116">
        <v>0</v>
      </c>
      <c r="AD33" s="116">
        <v>0</v>
      </c>
      <c r="AE33" s="116">
        <v>0</v>
      </c>
      <c r="AF33" s="116">
        <v>0</v>
      </c>
      <c r="AG33" s="116">
        <v>0</v>
      </c>
      <c r="AH33" s="116">
        <v>0</v>
      </c>
      <c r="AI33" s="116">
        <v>0</v>
      </c>
      <c r="AJ33" s="116">
        <v>0</v>
      </c>
      <c r="AK33" s="116">
        <v>0</v>
      </c>
      <c r="AL33" s="95">
        <f t="shared" si="1"/>
        <v>201762325.43000001</v>
      </c>
      <c r="AO33" s="70"/>
    </row>
    <row r="34" spans="1:41" ht="33" customHeight="1">
      <c r="A34" s="87">
        <v>87</v>
      </c>
      <c r="B34" s="88" t="str">
        <f>PROPER(VLOOKUP(A34,[1]bd_lista!$A:$D,2,FALSE))</f>
        <v>Ministerio De Comunicación</v>
      </c>
      <c r="C34" s="89" t="s">
        <v>1536</v>
      </c>
      <c r="D34" s="116">
        <v>0</v>
      </c>
      <c r="E34" s="116">
        <v>0</v>
      </c>
      <c r="F34" s="116">
        <v>0</v>
      </c>
      <c r="G34" s="116">
        <v>28395.16</v>
      </c>
      <c r="H34" s="116">
        <v>0</v>
      </c>
      <c r="I34" s="116">
        <v>11368.22</v>
      </c>
      <c r="J34" s="116">
        <v>0</v>
      </c>
      <c r="K34" s="116">
        <v>0</v>
      </c>
      <c r="L34" s="116">
        <v>444.86</v>
      </c>
      <c r="M34" s="116">
        <v>0</v>
      </c>
      <c r="N34" s="116">
        <v>0</v>
      </c>
      <c r="O34" s="116">
        <v>0</v>
      </c>
      <c r="P34" s="116">
        <v>0</v>
      </c>
      <c r="Q34" s="116">
        <v>0</v>
      </c>
      <c r="R34" s="116">
        <v>0</v>
      </c>
      <c r="S34" s="116">
        <v>0</v>
      </c>
      <c r="T34" s="116">
        <v>0</v>
      </c>
      <c r="U34" s="116">
        <v>0</v>
      </c>
      <c r="V34" s="116">
        <v>0</v>
      </c>
      <c r="W34" s="116">
        <v>0</v>
      </c>
      <c r="X34" s="116">
        <v>0</v>
      </c>
      <c r="Y34" s="116">
        <v>0</v>
      </c>
      <c r="Z34" s="116">
        <v>0</v>
      </c>
      <c r="AA34" s="116">
        <v>0</v>
      </c>
      <c r="AB34" s="116">
        <v>0</v>
      </c>
      <c r="AC34" s="116">
        <v>0</v>
      </c>
      <c r="AD34" s="116">
        <v>0</v>
      </c>
      <c r="AE34" s="116">
        <v>0</v>
      </c>
      <c r="AF34" s="116">
        <v>0</v>
      </c>
      <c r="AG34" s="116">
        <v>0</v>
      </c>
      <c r="AH34" s="116">
        <v>0</v>
      </c>
      <c r="AI34" s="116">
        <v>0</v>
      </c>
      <c r="AJ34" s="116">
        <v>0</v>
      </c>
      <c r="AK34" s="116">
        <v>0</v>
      </c>
      <c r="AL34" s="95">
        <f t="shared" si="1"/>
        <v>40208.239999999998</v>
      </c>
      <c r="AO34" s="70"/>
    </row>
    <row r="35" spans="1:41" ht="33" customHeight="1">
      <c r="A35" s="87">
        <v>95</v>
      </c>
      <c r="B35" s="88" t="str">
        <f>PROPER(VLOOKUP(A35,[1]bd_lista!$A:$D,2,FALSE))</f>
        <v>Consejo Supremo De Defensa Plurinacional</v>
      </c>
      <c r="C35" s="89" t="s">
        <v>1532</v>
      </c>
      <c r="D35" s="116">
        <v>0</v>
      </c>
      <c r="E35" s="116">
        <v>0</v>
      </c>
      <c r="F35" s="116">
        <v>0</v>
      </c>
      <c r="G35" s="116">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16">
        <v>0</v>
      </c>
      <c r="AD35" s="116">
        <v>0</v>
      </c>
      <c r="AE35" s="116">
        <v>0</v>
      </c>
      <c r="AF35" s="116">
        <v>0</v>
      </c>
      <c r="AG35" s="116">
        <v>0</v>
      </c>
      <c r="AH35" s="116">
        <v>0</v>
      </c>
      <c r="AI35" s="116">
        <v>0</v>
      </c>
      <c r="AJ35" s="116">
        <v>0</v>
      </c>
      <c r="AK35" s="116">
        <v>0</v>
      </c>
      <c r="AL35" s="95">
        <f t="shared" si="1"/>
        <v>0</v>
      </c>
      <c r="AO35" s="70"/>
    </row>
    <row r="36" spans="1:41" ht="33" customHeight="1">
      <c r="A36" s="87" t="s">
        <v>618</v>
      </c>
      <c r="B36" s="88" t="str">
        <f>PROPER(VLOOKUP(A36,[1]bd_lista!$A:$D,2,FALSE))</f>
        <v>Dirección General De Programación Y Operaciones Del Tesoro</v>
      </c>
      <c r="C36" s="118" t="s">
        <v>1533</v>
      </c>
      <c r="D36" s="116">
        <v>7645578.8300000001</v>
      </c>
      <c r="E36" s="116">
        <v>269521.27</v>
      </c>
      <c r="F36" s="116">
        <v>4335.1400000000003</v>
      </c>
      <c r="G36" s="116">
        <v>0</v>
      </c>
      <c r="H36" s="116">
        <v>0</v>
      </c>
      <c r="I36" s="116">
        <v>0</v>
      </c>
      <c r="J36" s="116">
        <v>179434.8</v>
      </c>
      <c r="K36" s="116">
        <v>0</v>
      </c>
      <c r="L36" s="116">
        <v>0</v>
      </c>
      <c r="M36" s="116">
        <v>0</v>
      </c>
      <c r="N36" s="116">
        <v>0</v>
      </c>
      <c r="O36" s="116">
        <v>0</v>
      </c>
      <c r="P36" s="116">
        <v>0</v>
      </c>
      <c r="Q36" s="116">
        <v>0</v>
      </c>
      <c r="R36" s="116">
        <v>0</v>
      </c>
      <c r="S36" s="116">
        <v>0</v>
      </c>
      <c r="T36" s="116">
        <v>0</v>
      </c>
      <c r="U36" s="116">
        <v>0</v>
      </c>
      <c r="V36" s="116">
        <v>0</v>
      </c>
      <c r="W36" s="116">
        <v>0</v>
      </c>
      <c r="X36" s="116">
        <v>0</v>
      </c>
      <c r="Y36" s="116">
        <v>0</v>
      </c>
      <c r="Z36" s="116">
        <v>0</v>
      </c>
      <c r="AA36" s="116">
        <v>0</v>
      </c>
      <c r="AB36" s="116">
        <v>0</v>
      </c>
      <c r="AC36" s="116">
        <v>0</v>
      </c>
      <c r="AD36" s="116">
        <v>0</v>
      </c>
      <c r="AE36" s="116">
        <v>0</v>
      </c>
      <c r="AF36" s="116">
        <v>0</v>
      </c>
      <c r="AG36" s="116">
        <v>0</v>
      </c>
      <c r="AH36" s="116">
        <v>0</v>
      </c>
      <c r="AI36" s="116">
        <v>0</v>
      </c>
      <c r="AJ36" s="116">
        <v>0</v>
      </c>
      <c r="AK36" s="116">
        <v>0</v>
      </c>
      <c r="AL36" s="95">
        <f t="shared" si="1"/>
        <v>8098870.0399999991</v>
      </c>
      <c r="AO36" s="70"/>
    </row>
    <row r="37" spans="1:41" ht="33" customHeight="1">
      <c r="A37" s="87" t="s">
        <v>620</v>
      </c>
      <c r="B37" s="88" t="str">
        <f>PROPER(VLOOKUP(A37,[1]bd_lista!$A:$D,2,FALSE))</f>
        <v>Dirección General De Programación Y Operaciones Del Tesoro</v>
      </c>
      <c r="C37" s="118" t="s">
        <v>1533</v>
      </c>
      <c r="D37" s="116">
        <v>1363683.52</v>
      </c>
      <c r="E37" s="116">
        <v>1509424.7600000002</v>
      </c>
      <c r="F37" s="116">
        <v>948138430.19000006</v>
      </c>
      <c r="G37" s="116">
        <v>32931644.710000023</v>
      </c>
      <c r="H37" s="116">
        <v>0</v>
      </c>
      <c r="I37" s="116">
        <v>5358.8600000000006</v>
      </c>
      <c r="J37" s="116">
        <v>122156112.92000003</v>
      </c>
      <c r="K37" s="116">
        <v>0</v>
      </c>
      <c r="L37" s="116">
        <v>18656.060000000001</v>
      </c>
      <c r="M37" s="116">
        <v>154224.73000000001</v>
      </c>
      <c r="N37" s="116">
        <v>0</v>
      </c>
      <c r="O37" s="116">
        <v>3936263.1</v>
      </c>
      <c r="P37" s="116">
        <v>0</v>
      </c>
      <c r="Q37" s="116">
        <v>56046243.600000016</v>
      </c>
      <c r="R37" s="116">
        <v>0</v>
      </c>
      <c r="S37" s="116">
        <v>0</v>
      </c>
      <c r="T37" s="116">
        <v>0</v>
      </c>
      <c r="U37" s="116">
        <v>0</v>
      </c>
      <c r="V37" s="116">
        <v>0</v>
      </c>
      <c r="W37" s="116">
        <v>0</v>
      </c>
      <c r="X37" s="116">
        <v>0</v>
      </c>
      <c r="Y37" s="116">
        <v>1138811.3900000001</v>
      </c>
      <c r="Z37" s="116">
        <v>0</v>
      </c>
      <c r="AA37" s="116">
        <v>0</v>
      </c>
      <c r="AB37" s="116">
        <v>1888967933.6500003</v>
      </c>
      <c r="AC37" s="116">
        <v>1201891.48</v>
      </c>
      <c r="AD37" s="116">
        <v>2009.6399999999999</v>
      </c>
      <c r="AE37" s="116">
        <v>26678.820000000003</v>
      </c>
      <c r="AF37" s="116">
        <v>0</v>
      </c>
      <c r="AG37" s="116">
        <v>0</v>
      </c>
      <c r="AH37" s="116">
        <v>0</v>
      </c>
      <c r="AI37" s="116">
        <v>1.0900000000000007</v>
      </c>
      <c r="AJ37" s="116">
        <v>0</v>
      </c>
      <c r="AK37" s="116">
        <v>0</v>
      </c>
      <c r="AL37" s="95">
        <f t="shared" si="1"/>
        <v>3057597368.5200005</v>
      </c>
      <c r="AO37" s="70"/>
    </row>
    <row r="38" spans="1:41" ht="33" customHeight="1">
      <c r="A38" s="87" t="s">
        <v>621</v>
      </c>
      <c r="B38" s="88" t="str">
        <f>PROPER(VLOOKUP(A38,[1]bd_lista!$A:$D,2,FALSE))</f>
        <v>Dirección General De Crédito Público</v>
      </c>
      <c r="C38" s="118" t="s">
        <v>1534</v>
      </c>
      <c r="D38" s="116">
        <v>0</v>
      </c>
      <c r="E38" s="116">
        <v>0</v>
      </c>
      <c r="F38" s="116">
        <v>817114640</v>
      </c>
      <c r="G38" s="116">
        <v>103.87</v>
      </c>
      <c r="H38" s="116">
        <v>0</v>
      </c>
      <c r="I38" s="116">
        <v>458976.35</v>
      </c>
      <c r="J38" s="116">
        <v>1738840587.8999999</v>
      </c>
      <c r="K38" s="116">
        <v>0</v>
      </c>
      <c r="L38" s="116">
        <v>344381.73000000004</v>
      </c>
      <c r="M38" s="116">
        <v>0</v>
      </c>
      <c r="N38" s="116">
        <v>0</v>
      </c>
      <c r="O38" s="116">
        <v>242022967.40000007</v>
      </c>
      <c r="P38" s="116">
        <v>0</v>
      </c>
      <c r="Q38" s="116">
        <v>40384888.399999999</v>
      </c>
      <c r="R38" s="116">
        <v>140733318.41</v>
      </c>
      <c r="S38" s="116">
        <v>0</v>
      </c>
      <c r="T38" s="116">
        <v>0</v>
      </c>
      <c r="U38" s="116">
        <v>0</v>
      </c>
      <c r="V38" s="116">
        <v>0</v>
      </c>
      <c r="W38" s="116">
        <v>0</v>
      </c>
      <c r="X38" s="116">
        <v>0</v>
      </c>
      <c r="Y38" s="116">
        <v>68600</v>
      </c>
      <c r="Z38" s="116">
        <v>0</v>
      </c>
      <c r="AA38" s="116">
        <v>0</v>
      </c>
      <c r="AB38" s="116">
        <v>1332497780.3900001</v>
      </c>
      <c r="AC38" s="116">
        <v>0</v>
      </c>
      <c r="AD38" s="116">
        <v>8430380.5400000028</v>
      </c>
      <c r="AE38" s="116">
        <v>0</v>
      </c>
      <c r="AF38" s="116">
        <v>0</v>
      </c>
      <c r="AG38" s="116">
        <v>336131370.04999995</v>
      </c>
      <c r="AH38" s="116">
        <v>0</v>
      </c>
      <c r="AI38" s="116">
        <v>0</v>
      </c>
      <c r="AJ38" s="116">
        <v>0</v>
      </c>
      <c r="AK38" s="116">
        <v>0</v>
      </c>
      <c r="AL38" s="95">
        <f t="shared" si="1"/>
        <v>4657027995.04</v>
      </c>
      <c r="AO38" s="70"/>
    </row>
    <row r="39" spans="1:41" ht="33" customHeight="1">
      <c r="A39" s="87" t="s">
        <v>623</v>
      </c>
      <c r="B39" s="88" t="str">
        <f>PROPER(VLOOKUP(A39,[1]bd_lista!$A:$D,2,FALSE))</f>
        <v>Dirección General De Administración Y Finanzas Territoriales</v>
      </c>
      <c r="C39" s="118" t="s">
        <v>1537</v>
      </c>
      <c r="D39" s="116">
        <v>0</v>
      </c>
      <c r="E39" s="116">
        <v>0</v>
      </c>
      <c r="F39" s="116">
        <v>8379252.4800000004</v>
      </c>
      <c r="G39" s="116">
        <v>1412548.21</v>
      </c>
      <c r="H39" s="116">
        <v>0</v>
      </c>
      <c r="I39" s="116">
        <v>50</v>
      </c>
      <c r="J39" s="116">
        <v>1067911.44</v>
      </c>
      <c r="K39" s="116">
        <v>0</v>
      </c>
      <c r="L39" s="116">
        <v>0</v>
      </c>
      <c r="M39" s="116">
        <v>11895698.869999999</v>
      </c>
      <c r="N39" s="116">
        <v>0</v>
      </c>
      <c r="O39" s="116">
        <v>25024696</v>
      </c>
      <c r="P39" s="116">
        <v>0</v>
      </c>
      <c r="Q39" s="116">
        <v>0</v>
      </c>
      <c r="R39" s="116">
        <v>0</v>
      </c>
      <c r="S39" s="116">
        <v>0</v>
      </c>
      <c r="T39" s="116">
        <v>0</v>
      </c>
      <c r="U39" s="116">
        <v>0</v>
      </c>
      <c r="V39" s="116">
        <v>0</v>
      </c>
      <c r="W39" s="116">
        <v>0</v>
      </c>
      <c r="X39" s="116">
        <v>0</v>
      </c>
      <c r="Y39" s="116">
        <v>0</v>
      </c>
      <c r="Z39" s="116">
        <v>0</v>
      </c>
      <c r="AA39" s="116">
        <v>0</v>
      </c>
      <c r="AB39" s="116">
        <v>0</v>
      </c>
      <c r="AC39" s="116">
        <v>0</v>
      </c>
      <c r="AD39" s="116">
        <v>0</v>
      </c>
      <c r="AE39" s="116">
        <v>0</v>
      </c>
      <c r="AF39" s="116">
        <v>0</v>
      </c>
      <c r="AG39" s="116">
        <v>0</v>
      </c>
      <c r="AH39" s="116">
        <v>0</v>
      </c>
      <c r="AI39" s="116">
        <v>0</v>
      </c>
      <c r="AJ39" s="116">
        <v>0</v>
      </c>
      <c r="AK39" s="116">
        <v>0</v>
      </c>
      <c r="AL39" s="95">
        <f t="shared" si="1"/>
        <v>47780157</v>
      </c>
      <c r="AO39" s="70"/>
    </row>
    <row r="40" spans="1:41" ht="33" customHeight="1">
      <c r="A40" s="87" t="s">
        <v>625</v>
      </c>
      <c r="B40" s="88" t="str">
        <f>PROPER(VLOOKUP(A40,[1]bd_lista!$A:$D,2,FALSE))</f>
        <v>Dirección General De Pensiones Y Jubilaciones</v>
      </c>
      <c r="C40" s="118" t="s">
        <v>1537</v>
      </c>
      <c r="D40" s="116">
        <v>0</v>
      </c>
      <c r="E40" s="116">
        <v>0</v>
      </c>
      <c r="F40" s="116">
        <v>0</v>
      </c>
      <c r="G40" s="116">
        <v>0</v>
      </c>
      <c r="H40" s="116">
        <v>0</v>
      </c>
      <c r="I40" s="116">
        <v>0</v>
      </c>
      <c r="J40" s="116">
        <v>0</v>
      </c>
      <c r="K40" s="116">
        <v>0</v>
      </c>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95">
        <f t="shared" si="1"/>
        <v>0</v>
      </c>
      <c r="AO40" s="70"/>
    </row>
    <row r="41" spans="1:41" ht="33" customHeight="1">
      <c r="A41" s="87">
        <v>108</v>
      </c>
      <c r="B41" s="88" t="str">
        <f>PROPER(VLOOKUP(A41,[1]bd_lista!$A:$D,2,FALSE))</f>
        <v>Orquesta Sinfónica Nacional</v>
      </c>
      <c r="C41" s="89" t="s">
        <v>1531</v>
      </c>
      <c r="D41" s="116">
        <v>0</v>
      </c>
      <c r="E41" s="116">
        <v>0</v>
      </c>
      <c r="F41" s="116">
        <v>0</v>
      </c>
      <c r="G41" s="116">
        <v>0</v>
      </c>
      <c r="H41" s="116">
        <v>0</v>
      </c>
      <c r="I41" s="116">
        <v>0</v>
      </c>
      <c r="J41" s="116">
        <v>0</v>
      </c>
      <c r="K41" s="116">
        <v>0</v>
      </c>
      <c r="L41" s="116">
        <v>0</v>
      </c>
      <c r="M41" s="116">
        <v>0</v>
      </c>
      <c r="N41" s="116">
        <v>0</v>
      </c>
      <c r="O41" s="116">
        <v>0</v>
      </c>
      <c r="P41" s="116">
        <v>0</v>
      </c>
      <c r="Q41" s="116">
        <v>0</v>
      </c>
      <c r="R41" s="116">
        <v>0</v>
      </c>
      <c r="S41" s="116">
        <v>0</v>
      </c>
      <c r="T41" s="116">
        <v>0</v>
      </c>
      <c r="U41" s="116">
        <v>0</v>
      </c>
      <c r="V41" s="116">
        <v>0</v>
      </c>
      <c r="W41" s="116">
        <v>0</v>
      </c>
      <c r="X41" s="116">
        <v>0</v>
      </c>
      <c r="Y41" s="116">
        <v>0</v>
      </c>
      <c r="Z41" s="116">
        <v>0</v>
      </c>
      <c r="AA41" s="116">
        <v>0</v>
      </c>
      <c r="AB41" s="116">
        <v>0</v>
      </c>
      <c r="AC41" s="116">
        <v>0</v>
      </c>
      <c r="AD41" s="116">
        <v>0</v>
      </c>
      <c r="AE41" s="116">
        <v>0</v>
      </c>
      <c r="AF41" s="116">
        <v>0</v>
      </c>
      <c r="AG41" s="116">
        <v>0</v>
      </c>
      <c r="AH41" s="116">
        <v>0</v>
      </c>
      <c r="AI41" s="116">
        <v>0</v>
      </c>
      <c r="AJ41" s="116">
        <v>0</v>
      </c>
      <c r="AK41" s="116">
        <v>0</v>
      </c>
      <c r="AL41" s="95">
        <f t="shared" si="1"/>
        <v>0</v>
      </c>
      <c r="AO41" s="70"/>
    </row>
    <row r="42" spans="1:41" ht="33" customHeight="1">
      <c r="A42" s="87">
        <v>109</v>
      </c>
      <c r="B42" s="88" t="str">
        <f>PROPER(VLOOKUP(A42,[1]bd_lista!$A:$D,2,FALSE))</f>
        <v>Conservatorio Plurinacional De Música</v>
      </c>
      <c r="C42" s="89" t="s">
        <v>1531</v>
      </c>
      <c r="D42" s="116">
        <v>0</v>
      </c>
      <c r="E42" s="116">
        <v>0</v>
      </c>
      <c r="F42" s="116">
        <v>553518</v>
      </c>
      <c r="G42" s="116">
        <v>0</v>
      </c>
      <c r="H42" s="116">
        <v>0</v>
      </c>
      <c r="I42" s="116">
        <v>0</v>
      </c>
      <c r="J42" s="116">
        <v>0</v>
      </c>
      <c r="K42" s="116">
        <v>0</v>
      </c>
      <c r="L42" s="116">
        <v>0</v>
      </c>
      <c r="M42" s="116">
        <v>0</v>
      </c>
      <c r="N42" s="116">
        <v>0</v>
      </c>
      <c r="O42" s="116">
        <v>0</v>
      </c>
      <c r="P42" s="116">
        <v>0</v>
      </c>
      <c r="Q42" s="116">
        <v>0</v>
      </c>
      <c r="R42" s="116">
        <v>0</v>
      </c>
      <c r="S42" s="116">
        <v>0</v>
      </c>
      <c r="T42" s="116">
        <v>0</v>
      </c>
      <c r="U42" s="116">
        <v>0</v>
      </c>
      <c r="V42" s="116">
        <v>0</v>
      </c>
      <c r="W42" s="116">
        <v>0</v>
      </c>
      <c r="X42" s="116">
        <v>0</v>
      </c>
      <c r="Y42" s="116">
        <v>0</v>
      </c>
      <c r="Z42" s="116">
        <v>0</v>
      </c>
      <c r="AA42" s="116">
        <v>0</v>
      </c>
      <c r="AB42" s="116">
        <v>0</v>
      </c>
      <c r="AC42" s="116">
        <v>0</v>
      </c>
      <c r="AD42" s="116">
        <v>0</v>
      </c>
      <c r="AE42" s="116">
        <v>0</v>
      </c>
      <c r="AF42" s="116">
        <v>0</v>
      </c>
      <c r="AG42" s="116">
        <v>0</v>
      </c>
      <c r="AH42" s="116">
        <v>0</v>
      </c>
      <c r="AI42" s="116">
        <v>0</v>
      </c>
      <c r="AJ42" s="116">
        <v>0</v>
      </c>
      <c r="AK42" s="116">
        <v>0</v>
      </c>
      <c r="AL42" s="95">
        <f t="shared" ref="AL42:AL73" si="2">SUM(D42:AK42)</f>
        <v>553518</v>
      </c>
      <c r="AO42" s="70"/>
    </row>
    <row r="43" spans="1:41" ht="33" customHeight="1">
      <c r="A43" s="87">
        <v>111</v>
      </c>
      <c r="B43" s="88" t="str">
        <f>PROPER(VLOOKUP(A43,[1]bd_lista!$A:$D,2,FALSE))</f>
        <v>Instituto Boliviano De La Ceguera</v>
      </c>
      <c r="C43" s="89" t="s">
        <v>1533</v>
      </c>
      <c r="D43" s="116">
        <v>0</v>
      </c>
      <c r="E43" s="116">
        <v>0</v>
      </c>
      <c r="F43" s="116">
        <v>0</v>
      </c>
      <c r="G43" s="116">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0</v>
      </c>
      <c r="AA43" s="116">
        <v>0</v>
      </c>
      <c r="AB43" s="116">
        <v>0</v>
      </c>
      <c r="AC43" s="116">
        <v>0</v>
      </c>
      <c r="AD43" s="116">
        <v>0</v>
      </c>
      <c r="AE43" s="116">
        <v>0</v>
      </c>
      <c r="AF43" s="116">
        <v>0</v>
      </c>
      <c r="AG43" s="116">
        <v>0</v>
      </c>
      <c r="AH43" s="116">
        <v>0</v>
      </c>
      <c r="AI43" s="116">
        <v>0</v>
      </c>
      <c r="AJ43" s="116">
        <v>0</v>
      </c>
      <c r="AK43" s="116">
        <v>0</v>
      </c>
      <c r="AL43" s="95">
        <f t="shared" si="2"/>
        <v>0</v>
      </c>
      <c r="AO43" s="70"/>
    </row>
    <row r="44" spans="1:41" ht="33" customHeight="1">
      <c r="A44" s="87">
        <v>112</v>
      </c>
      <c r="B44" s="88" t="str">
        <f>PROPER(VLOOKUP(A44,[1]bd_lista!$A:$D,2,FALSE))</f>
        <v>Comité Nacional De La Persona Con Discapacidad</v>
      </c>
      <c r="C44" s="89" t="s">
        <v>1533</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0</v>
      </c>
      <c r="AA44" s="116">
        <v>0</v>
      </c>
      <c r="AB44" s="116">
        <v>0</v>
      </c>
      <c r="AC44" s="116">
        <v>0</v>
      </c>
      <c r="AD44" s="116">
        <v>0</v>
      </c>
      <c r="AE44" s="116">
        <v>0</v>
      </c>
      <c r="AF44" s="116">
        <v>0</v>
      </c>
      <c r="AG44" s="116">
        <v>0</v>
      </c>
      <c r="AH44" s="116">
        <v>0</v>
      </c>
      <c r="AI44" s="116">
        <v>0</v>
      </c>
      <c r="AJ44" s="116">
        <v>0</v>
      </c>
      <c r="AK44" s="116">
        <v>0</v>
      </c>
      <c r="AL44" s="95">
        <f t="shared" si="2"/>
        <v>0</v>
      </c>
      <c r="AO44" s="70"/>
    </row>
    <row r="45" spans="1:41" ht="33" customHeight="1">
      <c r="A45" s="87">
        <v>113</v>
      </c>
      <c r="B45" s="88" t="str">
        <f>PROPER(VLOOKUP(A45,[1]bd_lista!$A:$D,2,FALSE))</f>
        <v>Fondo De Inversión Para El Deporte</v>
      </c>
      <c r="C45" s="118" t="s">
        <v>1304</v>
      </c>
      <c r="D45" s="116">
        <v>0</v>
      </c>
      <c r="E45" s="116">
        <v>0</v>
      </c>
      <c r="F45" s="116">
        <v>0</v>
      </c>
      <c r="G45" s="116">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0</v>
      </c>
      <c r="AA45" s="116">
        <v>0</v>
      </c>
      <c r="AB45" s="116">
        <v>0</v>
      </c>
      <c r="AC45" s="116">
        <v>0</v>
      </c>
      <c r="AD45" s="116">
        <v>0</v>
      </c>
      <c r="AE45" s="116">
        <v>0</v>
      </c>
      <c r="AF45" s="116">
        <v>0</v>
      </c>
      <c r="AG45" s="116">
        <v>0</v>
      </c>
      <c r="AH45" s="116">
        <v>0</v>
      </c>
      <c r="AI45" s="116">
        <v>0</v>
      </c>
      <c r="AJ45" s="116">
        <v>0</v>
      </c>
      <c r="AK45" s="116">
        <v>0</v>
      </c>
      <c r="AL45" s="95">
        <f t="shared" si="2"/>
        <v>0</v>
      </c>
      <c r="AO45" s="70"/>
    </row>
    <row r="46" spans="1:41" ht="33" customHeight="1">
      <c r="A46" s="87">
        <v>115</v>
      </c>
      <c r="B46" s="88" t="str">
        <f>PROPER(VLOOKUP(A46,[1]bd_lista!$A:$D,2,FALSE))</f>
        <v>Inst. Boliviano Del Dep. La Educ. Física Y La Recreación</v>
      </c>
      <c r="C46" s="89" t="s">
        <v>1533</v>
      </c>
      <c r="D46" s="116">
        <v>0</v>
      </c>
      <c r="E46" s="116">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0</v>
      </c>
      <c r="AA46" s="116">
        <v>0</v>
      </c>
      <c r="AB46" s="116">
        <v>0</v>
      </c>
      <c r="AC46" s="116">
        <v>0</v>
      </c>
      <c r="AD46" s="116">
        <v>0</v>
      </c>
      <c r="AE46" s="116">
        <v>0</v>
      </c>
      <c r="AF46" s="116">
        <v>0</v>
      </c>
      <c r="AG46" s="116">
        <v>0</v>
      </c>
      <c r="AH46" s="116">
        <v>0</v>
      </c>
      <c r="AI46" s="116">
        <v>0</v>
      </c>
      <c r="AJ46" s="116">
        <v>0</v>
      </c>
      <c r="AK46" s="116">
        <v>0</v>
      </c>
      <c r="AL46" s="95">
        <f t="shared" si="2"/>
        <v>0</v>
      </c>
      <c r="AO46" s="70"/>
    </row>
    <row r="47" spans="1:41" ht="33" customHeight="1">
      <c r="A47" s="87">
        <v>117</v>
      </c>
      <c r="B47" s="88" t="str">
        <f>PROPER(VLOOKUP(A47,[1]bd_lista!$A:$D,2,FALSE))</f>
        <v>Dirección General De Aeronáutica Civil</v>
      </c>
      <c r="C47" s="89" t="s">
        <v>1536</v>
      </c>
      <c r="D47" s="116">
        <v>0</v>
      </c>
      <c r="E47" s="116">
        <v>0</v>
      </c>
      <c r="F47" s="116">
        <v>9388112.8200000022</v>
      </c>
      <c r="G47" s="116">
        <v>4381.58</v>
      </c>
      <c r="H47" s="116">
        <v>0</v>
      </c>
      <c r="I47" s="116">
        <v>7100</v>
      </c>
      <c r="J47" s="116">
        <v>0</v>
      </c>
      <c r="K47" s="116">
        <v>0</v>
      </c>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95">
        <f t="shared" si="2"/>
        <v>9399594.4000000022</v>
      </c>
      <c r="AO47" s="70"/>
    </row>
    <row r="48" spans="1:41" ht="33" customHeight="1">
      <c r="A48" s="87">
        <v>119</v>
      </c>
      <c r="B48" s="88" t="str">
        <f>PROPER(VLOOKUP(A48,[1]bd_lista!$A:$D,2,FALSE))</f>
        <v>Agencia Para El Des. De La Soc. De La Información En Bolivia</v>
      </c>
      <c r="C48" s="89" t="s">
        <v>1536</v>
      </c>
      <c r="D48" s="116">
        <v>0</v>
      </c>
      <c r="E48" s="116">
        <v>0</v>
      </c>
      <c r="F48" s="116">
        <v>0</v>
      </c>
      <c r="G48" s="116">
        <v>100</v>
      </c>
      <c r="H48" s="116">
        <v>0</v>
      </c>
      <c r="I48" s="116">
        <v>0</v>
      </c>
      <c r="J48" s="116">
        <v>0</v>
      </c>
      <c r="K48" s="116">
        <v>0</v>
      </c>
      <c r="L48" s="116">
        <v>0</v>
      </c>
      <c r="M48" s="116">
        <v>0</v>
      </c>
      <c r="N48" s="116">
        <v>0</v>
      </c>
      <c r="O48" s="116">
        <v>0</v>
      </c>
      <c r="P48" s="116">
        <v>0</v>
      </c>
      <c r="Q48" s="116">
        <v>0</v>
      </c>
      <c r="R48" s="116">
        <v>0</v>
      </c>
      <c r="S48" s="116">
        <v>0</v>
      </c>
      <c r="T48" s="116">
        <v>0</v>
      </c>
      <c r="U48" s="116">
        <v>0</v>
      </c>
      <c r="V48" s="116">
        <v>0</v>
      </c>
      <c r="W48" s="116">
        <v>0</v>
      </c>
      <c r="X48" s="116">
        <v>0</v>
      </c>
      <c r="Y48" s="116">
        <v>0</v>
      </c>
      <c r="Z48" s="116">
        <v>0</v>
      </c>
      <c r="AA48" s="116">
        <v>0</v>
      </c>
      <c r="AB48" s="116">
        <v>0</v>
      </c>
      <c r="AC48" s="116">
        <v>0</v>
      </c>
      <c r="AD48" s="116">
        <v>0</v>
      </c>
      <c r="AE48" s="116">
        <v>0</v>
      </c>
      <c r="AF48" s="116">
        <v>0</v>
      </c>
      <c r="AG48" s="116">
        <v>0</v>
      </c>
      <c r="AH48" s="116">
        <v>0</v>
      </c>
      <c r="AI48" s="116">
        <v>0</v>
      </c>
      <c r="AJ48" s="116">
        <v>0</v>
      </c>
      <c r="AK48" s="116">
        <v>0</v>
      </c>
      <c r="AL48" s="95">
        <f t="shared" si="2"/>
        <v>100</v>
      </c>
      <c r="AO48" s="70"/>
    </row>
    <row r="49" spans="1:41" ht="33" customHeight="1">
      <c r="A49" s="87">
        <v>121</v>
      </c>
      <c r="B49" s="88" t="str">
        <f>PROPER(VLOOKUP(A49,[1]bd_lista!$A:$D,2,FALSE))</f>
        <v>Instituto Boliviano De Ciencia Y Tecnología Nuclear</v>
      </c>
      <c r="C49" s="89" t="s">
        <v>1535</v>
      </c>
      <c r="D49" s="116">
        <v>0</v>
      </c>
      <c r="E49" s="116">
        <v>0</v>
      </c>
      <c r="F49" s="116">
        <v>0</v>
      </c>
      <c r="G49" s="116">
        <v>0</v>
      </c>
      <c r="H49" s="116">
        <v>0</v>
      </c>
      <c r="I49" s="116">
        <v>0</v>
      </c>
      <c r="J49" s="116">
        <v>0</v>
      </c>
      <c r="K49" s="116">
        <v>0</v>
      </c>
      <c r="L49" s="116">
        <v>0</v>
      </c>
      <c r="M49" s="116">
        <v>0</v>
      </c>
      <c r="N49" s="116">
        <v>0</v>
      </c>
      <c r="O49" s="116">
        <v>0</v>
      </c>
      <c r="P49" s="116">
        <v>0</v>
      </c>
      <c r="Q49" s="116">
        <v>0</v>
      </c>
      <c r="R49" s="116">
        <v>0</v>
      </c>
      <c r="S49" s="116">
        <v>0</v>
      </c>
      <c r="T49" s="116">
        <v>0</v>
      </c>
      <c r="U49" s="116">
        <v>0</v>
      </c>
      <c r="V49" s="116">
        <v>0</v>
      </c>
      <c r="W49" s="116">
        <v>0</v>
      </c>
      <c r="X49" s="116">
        <v>0</v>
      </c>
      <c r="Y49" s="116">
        <v>0</v>
      </c>
      <c r="Z49" s="116">
        <v>0</v>
      </c>
      <c r="AA49" s="116">
        <v>0</v>
      </c>
      <c r="AB49" s="116">
        <v>0</v>
      </c>
      <c r="AC49" s="116">
        <v>0</v>
      </c>
      <c r="AD49" s="116">
        <v>0</v>
      </c>
      <c r="AE49" s="116">
        <v>0</v>
      </c>
      <c r="AF49" s="116">
        <v>0</v>
      </c>
      <c r="AG49" s="116">
        <v>0</v>
      </c>
      <c r="AH49" s="116">
        <v>0</v>
      </c>
      <c r="AI49" s="116">
        <v>0</v>
      </c>
      <c r="AJ49" s="116">
        <v>0</v>
      </c>
      <c r="AK49" s="116">
        <v>0</v>
      </c>
      <c r="AL49" s="95">
        <f t="shared" si="2"/>
        <v>0</v>
      </c>
      <c r="AO49" s="70"/>
    </row>
    <row r="50" spans="1:41" ht="33" customHeight="1">
      <c r="A50" s="87">
        <v>124</v>
      </c>
      <c r="B50" s="88" t="str">
        <f>PROPER(VLOOKUP(A50,[1]bd_lista!$A:$D,2,FALSE))</f>
        <v>Academia Nacional De Ciencias</v>
      </c>
      <c r="C50" s="89" t="s">
        <v>1531</v>
      </c>
      <c r="D50" s="116">
        <v>0</v>
      </c>
      <c r="E50" s="116">
        <v>0</v>
      </c>
      <c r="F50" s="116">
        <v>0</v>
      </c>
      <c r="G50" s="116">
        <v>0</v>
      </c>
      <c r="H50" s="116">
        <v>0</v>
      </c>
      <c r="I50" s="116">
        <v>0</v>
      </c>
      <c r="J50" s="116">
        <v>0</v>
      </c>
      <c r="K50" s="116">
        <v>0</v>
      </c>
      <c r="L50" s="116">
        <v>0</v>
      </c>
      <c r="M50" s="116">
        <v>0</v>
      </c>
      <c r="N50" s="116">
        <v>0</v>
      </c>
      <c r="O50" s="116">
        <v>0</v>
      </c>
      <c r="P50" s="116">
        <v>0</v>
      </c>
      <c r="Q50" s="116">
        <v>0</v>
      </c>
      <c r="R50" s="116">
        <v>0</v>
      </c>
      <c r="S50" s="116">
        <v>0</v>
      </c>
      <c r="T50" s="116">
        <v>0</v>
      </c>
      <c r="U50" s="116">
        <v>0</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95">
        <f t="shared" si="2"/>
        <v>0</v>
      </c>
      <c r="AO50" s="70"/>
    </row>
    <row r="51" spans="1:41" ht="33" customHeight="1">
      <c r="A51" s="87">
        <v>129</v>
      </c>
      <c r="B51" s="88" t="str">
        <f>PROPER(VLOOKUP(A51,[1]bd_lista!$A:$D,2,FALSE))</f>
        <v>Escuela De Gestión Pública Plurinacional</v>
      </c>
      <c r="C51" s="89" t="s">
        <v>1528</v>
      </c>
      <c r="D51" s="116">
        <v>269521.27</v>
      </c>
      <c r="E51" s="116">
        <v>0</v>
      </c>
      <c r="F51" s="116">
        <v>407044.5</v>
      </c>
      <c r="G51" s="116">
        <v>0</v>
      </c>
      <c r="H51" s="116">
        <v>0</v>
      </c>
      <c r="I51" s="116">
        <v>0</v>
      </c>
      <c r="J51" s="116">
        <v>198570.16</v>
      </c>
      <c r="K51" s="116">
        <v>0</v>
      </c>
      <c r="L51" s="116">
        <v>0</v>
      </c>
      <c r="M51" s="116">
        <v>0</v>
      </c>
      <c r="N51" s="116">
        <v>0</v>
      </c>
      <c r="O51" s="116">
        <v>0</v>
      </c>
      <c r="P51" s="116">
        <v>0</v>
      </c>
      <c r="Q51" s="116">
        <v>0</v>
      </c>
      <c r="R51" s="116">
        <v>0</v>
      </c>
      <c r="S51" s="116">
        <v>0</v>
      </c>
      <c r="T51" s="116">
        <v>0</v>
      </c>
      <c r="U51" s="116">
        <v>0</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95">
        <f t="shared" si="2"/>
        <v>875135.93</v>
      </c>
      <c r="AO51" s="70"/>
    </row>
    <row r="52" spans="1:41" ht="33" customHeight="1">
      <c r="A52" s="87">
        <v>130</v>
      </c>
      <c r="B52" s="88" t="str">
        <f>PROPER(VLOOKUP(A52,[1]bd_lista!$A:$D,2,FALSE))</f>
        <v>Fondo De Financiamiento Para La Minería</v>
      </c>
      <c r="C52" s="89" t="s">
        <v>1527</v>
      </c>
      <c r="D52" s="116">
        <v>0</v>
      </c>
      <c r="E52" s="116">
        <v>0</v>
      </c>
      <c r="F52" s="116">
        <v>4139155.74</v>
      </c>
      <c r="G52" s="116">
        <v>4690068.66</v>
      </c>
      <c r="H52" s="116">
        <v>0</v>
      </c>
      <c r="I52" s="116">
        <v>0</v>
      </c>
      <c r="J52" s="116">
        <v>0</v>
      </c>
      <c r="K52" s="116">
        <v>0</v>
      </c>
      <c r="L52" s="116">
        <v>0</v>
      </c>
      <c r="M52" s="116">
        <v>8912</v>
      </c>
      <c r="N52" s="116">
        <v>0</v>
      </c>
      <c r="O52" s="116">
        <v>0</v>
      </c>
      <c r="P52" s="116">
        <v>0</v>
      </c>
      <c r="Q52" s="116">
        <v>0</v>
      </c>
      <c r="R52" s="116">
        <v>0</v>
      </c>
      <c r="S52" s="116">
        <v>0</v>
      </c>
      <c r="T52" s="116">
        <v>0</v>
      </c>
      <c r="U52" s="116">
        <v>0</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95">
        <f t="shared" si="2"/>
        <v>8838136.4000000004</v>
      </c>
      <c r="AO52" s="70"/>
    </row>
    <row r="53" spans="1:41" ht="33" customHeight="1">
      <c r="A53" s="87">
        <v>132</v>
      </c>
      <c r="B53" s="88" t="str">
        <f>PROPER(VLOOKUP(A53,[1]bd_lista!$A:$D,2,FALSE))</f>
        <v>Servicio De Desarrollo De Las Empresas Púb. Productivas</v>
      </c>
      <c r="C53" s="89" t="s">
        <v>1528</v>
      </c>
      <c r="D53" s="116">
        <v>0</v>
      </c>
      <c r="E53" s="116">
        <v>16500000</v>
      </c>
      <c r="F53" s="116">
        <v>3963720</v>
      </c>
      <c r="G53" s="116">
        <v>20911.2</v>
      </c>
      <c r="H53" s="116">
        <v>0</v>
      </c>
      <c r="I53" s="116">
        <v>38667.42</v>
      </c>
      <c r="J53" s="116">
        <v>6077615.5700000003</v>
      </c>
      <c r="K53" s="116">
        <v>0</v>
      </c>
      <c r="L53" s="116">
        <v>5601.6200000000008</v>
      </c>
      <c r="M53" s="116">
        <v>0</v>
      </c>
      <c r="N53" s="116">
        <v>0</v>
      </c>
      <c r="O53" s="116">
        <v>0</v>
      </c>
      <c r="P53" s="116">
        <v>0</v>
      </c>
      <c r="Q53" s="116">
        <v>0</v>
      </c>
      <c r="R53" s="116">
        <v>0</v>
      </c>
      <c r="S53" s="116">
        <v>0</v>
      </c>
      <c r="T53" s="116">
        <v>0</v>
      </c>
      <c r="U53" s="116">
        <v>0</v>
      </c>
      <c r="V53" s="116">
        <v>0</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95">
        <f t="shared" si="2"/>
        <v>26606515.810000002</v>
      </c>
      <c r="AO53" s="70"/>
    </row>
    <row r="54" spans="1:41" ht="33" customHeight="1">
      <c r="A54" s="87">
        <v>133</v>
      </c>
      <c r="B54" s="88" t="str">
        <f>PROPER(VLOOKUP(A54,[1]bd_lista!$A:$D,2,FALSE))</f>
        <v>Lotería Nacional De Beneficencia Y Salubridad</v>
      </c>
      <c r="C54" s="89" t="s">
        <v>1532</v>
      </c>
      <c r="D54" s="116">
        <v>0</v>
      </c>
      <c r="E54" s="116">
        <v>0</v>
      </c>
      <c r="F54" s="116">
        <v>1720845</v>
      </c>
      <c r="G54" s="116">
        <v>28306</v>
      </c>
      <c r="H54" s="116">
        <v>0</v>
      </c>
      <c r="I54" s="116">
        <v>0</v>
      </c>
      <c r="J54" s="116">
        <v>0</v>
      </c>
      <c r="K54" s="116">
        <v>0</v>
      </c>
      <c r="L54" s="116">
        <v>0</v>
      </c>
      <c r="M54" s="116">
        <v>0</v>
      </c>
      <c r="N54" s="116">
        <v>0</v>
      </c>
      <c r="O54" s="116">
        <v>0</v>
      </c>
      <c r="P54" s="116">
        <v>0</v>
      </c>
      <c r="Q54" s="116">
        <v>0</v>
      </c>
      <c r="R54" s="116">
        <v>0</v>
      </c>
      <c r="S54" s="116">
        <v>0</v>
      </c>
      <c r="T54" s="116">
        <v>0</v>
      </c>
      <c r="U54" s="116">
        <v>0</v>
      </c>
      <c r="V54" s="116">
        <v>0</v>
      </c>
      <c r="W54" s="116">
        <v>0</v>
      </c>
      <c r="X54" s="116">
        <v>0</v>
      </c>
      <c r="Y54" s="116">
        <v>0</v>
      </c>
      <c r="Z54" s="116">
        <v>0</v>
      </c>
      <c r="AA54" s="116">
        <v>0</v>
      </c>
      <c r="AB54" s="116">
        <v>0</v>
      </c>
      <c r="AC54" s="116">
        <v>0</v>
      </c>
      <c r="AD54" s="116">
        <v>0</v>
      </c>
      <c r="AE54" s="116">
        <v>0</v>
      </c>
      <c r="AF54" s="116">
        <v>0</v>
      </c>
      <c r="AG54" s="116">
        <v>0</v>
      </c>
      <c r="AH54" s="116">
        <v>0</v>
      </c>
      <c r="AI54" s="116">
        <v>0</v>
      </c>
      <c r="AJ54" s="116">
        <v>0</v>
      </c>
      <c r="AK54" s="116">
        <v>0</v>
      </c>
      <c r="AL54" s="95">
        <f t="shared" si="2"/>
        <v>1749151</v>
      </c>
      <c r="AO54" s="70"/>
    </row>
    <row r="55" spans="1:41" ht="33" customHeight="1">
      <c r="A55" s="87">
        <v>134</v>
      </c>
      <c r="B55" s="88" t="str">
        <f>PROPER(VLOOKUP(A55,[1]bd_lista!$A:$D,2,FALSE))</f>
        <v>Consejo Nacional De Vivienda Policial</v>
      </c>
      <c r="C55" s="89" t="s">
        <v>1529</v>
      </c>
      <c r="D55" s="116">
        <v>0</v>
      </c>
      <c r="E55" s="116">
        <v>0</v>
      </c>
      <c r="F55" s="116">
        <v>27699645.949999999</v>
      </c>
      <c r="G55" s="116">
        <v>10965.08</v>
      </c>
      <c r="H55" s="116">
        <v>0</v>
      </c>
      <c r="I55" s="116">
        <v>0</v>
      </c>
      <c r="J55" s="116">
        <v>69600</v>
      </c>
      <c r="K55" s="116">
        <v>0</v>
      </c>
      <c r="L55" s="116">
        <v>0</v>
      </c>
      <c r="M55" s="116">
        <v>0</v>
      </c>
      <c r="N55" s="116">
        <v>0</v>
      </c>
      <c r="O55" s="116">
        <v>0</v>
      </c>
      <c r="P55" s="116">
        <v>0</v>
      </c>
      <c r="Q55" s="116">
        <v>0</v>
      </c>
      <c r="R55" s="116">
        <v>0</v>
      </c>
      <c r="S55" s="116">
        <v>0</v>
      </c>
      <c r="T55" s="116">
        <v>0</v>
      </c>
      <c r="U55" s="116">
        <v>0</v>
      </c>
      <c r="V55" s="116">
        <v>0</v>
      </c>
      <c r="W55" s="116">
        <v>0</v>
      </c>
      <c r="X55" s="116">
        <v>0</v>
      </c>
      <c r="Y55" s="116">
        <v>0</v>
      </c>
      <c r="Z55" s="116">
        <v>0</v>
      </c>
      <c r="AA55" s="116">
        <v>0</v>
      </c>
      <c r="AB55" s="116">
        <v>0</v>
      </c>
      <c r="AC55" s="116">
        <v>0</v>
      </c>
      <c r="AD55" s="116">
        <v>0</v>
      </c>
      <c r="AE55" s="116">
        <v>0</v>
      </c>
      <c r="AF55" s="116">
        <v>0</v>
      </c>
      <c r="AG55" s="116">
        <v>0</v>
      </c>
      <c r="AH55" s="116">
        <v>0</v>
      </c>
      <c r="AI55" s="116">
        <v>0</v>
      </c>
      <c r="AJ55" s="116">
        <v>0</v>
      </c>
      <c r="AK55" s="116">
        <v>0</v>
      </c>
      <c r="AL55" s="95">
        <f t="shared" si="2"/>
        <v>27780211.029999997</v>
      </c>
      <c r="AO55" s="70"/>
    </row>
    <row r="56" spans="1:41" ht="33" customHeight="1">
      <c r="A56" s="87">
        <v>137</v>
      </c>
      <c r="B56" s="88" t="str">
        <f>PROPER(VLOOKUP(A56,[1]bd_lista!$A:$D,2,FALSE))</f>
        <v>Comité Ejecutivo De La Universidad Boliviana</v>
      </c>
      <c r="C56" s="89" t="s">
        <v>1528</v>
      </c>
      <c r="D56" s="116">
        <v>0</v>
      </c>
      <c r="E56" s="116">
        <v>0</v>
      </c>
      <c r="F56" s="116">
        <v>0</v>
      </c>
      <c r="G56" s="116">
        <v>0</v>
      </c>
      <c r="H56" s="116">
        <v>0</v>
      </c>
      <c r="I56" s="116">
        <v>0</v>
      </c>
      <c r="J56" s="116">
        <v>0</v>
      </c>
      <c r="K56" s="116">
        <v>0</v>
      </c>
      <c r="L56" s="116">
        <v>0</v>
      </c>
      <c r="M56" s="116">
        <v>0</v>
      </c>
      <c r="N56" s="116">
        <v>0</v>
      </c>
      <c r="O56" s="116">
        <v>0</v>
      </c>
      <c r="P56" s="116">
        <v>0</v>
      </c>
      <c r="Q56" s="116">
        <v>0</v>
      </c>
      <c r="R56" s="116">
        <v>0</v>
      </c>
      <c r="S56" s="116">
        <v>0</v>
      </c>
      <c r="T56" s="116">
        <v>0</v>
      </c>
      <c r="U56" s="116">
        <v>0</v>
      </c>
      <c r="V56" s="116">
        <v>0</v>
      </c>
      <c r="W56" s="116">
        <v>0</v>
      </c>
      <c r="X56" s="116">
        <v>0</v>
      </c>
      <c r="Y56" s="116">
        <v>0</v>
      </c>
      <c r="Z56" s="116">
        <v>0</v>
      </c>
      <c r="AA56" s="116">
        <v>0</v>
      </c>
      <c r="AB56" s="116">
        <v>0</v>
      </c>
      <c r="AC56" s="116">
        <v>0</v>
      </c>
      <c r="AD56" s="116">
        <v>0</v>
      </c>
      <c r="AE56" s="116">
        <v>0</v>
      </c>
      <c r="AF56" s="116">
        <v>0</v>
      </c>
      <c r="AG56" s="116">
        <v>0</v>
      </c>
      <c r="AH56" s="116">
        <v>0</v>
      </c>
      <c r="AI56" s="116">
        <v>0</v>
      </c>
      <c r="AJ56" s="116">
        <v>0</v>
      </c>
      <c r="AK56" s="116">
        <v>0</v>
      </c>
      <c r="AL56" s="95">
        <f t="shared" si="2"/>
        <v>0</v>
      </c>
      <c r="AO56" s="70"/>
    </row>
    <row r="57" spans="1:41" ht="33" customHeight="1">
      <c r="A57" s="87">
        <v>138</v>
      </c>
      <c r="B57" s="88" t="str">
        <f>PROPER(VLOOKUP(A57,[1]bd_lista!$A:$D,2,FALSE))</f>
        <v>Universidad Mayor Real Y Pontificia De San Francisco Xavier</v>
      </c>
      <c r="C57" s="118" t="s">
        <v>1304</v>
      </c>
      <c r="D57" s="116">
        <v>0</v>
      </c>
      <c r="E57" s="116">
        <v>0</v>
      </c>
      <c r="F57" s="116">
        <v>0</v>
      </c>
      <c r="G57" s="116">
        <v>0</v>
      </c>
      <c r="H57" s="116">
        <v>0</v>
      </c>
      <c r="I57" s="116">
        <v>0</v>
      </c>
      <c r="J57" s="116">
        <v>0</v>
      </c>
      <c r="K57" s="116">
        <v>0</v>
      </c>
      <c r="L57" s="116">
        <v>0</v>
      </c>
      <c r="M57" s="116">
        <v>0</v>
      </c>
      <c r="N57" s="116">
        <v>0</v>
      </c>
      <c r="O57" s="116">
        <v>0</v>
      </c>
      <c r="P57" s="116">
        <v>0</v>
      </c>
      <c r="Q57" s="116">
        <v>0</v>
      </c>
      <c r="R57" s="116">
        <v>0</v>
      </c>
      <c r="S57" s="116">
        <v>0</v>
      </c>
      <c r="T57" s="116">
        <v>0</v>
      </c>
      <c r="U57" s="116">
        <v>0</v>
      </c>
      <c r="V57" s="116">
        <v>0</v>
      </c>
      <c r="W57" s="116">
        <v>0</v>
      </c>
      <c r="X57" s="116">
        <v>0</v>
      </c>
      <c r="Y57" s="116">
        <v>0</v>
      </c>
      <c r="Z57" s="116">
        <v>0</v>
      </c>
      <c r="AA57" s="116">
        <v>0</v>
      </c>
      <c r="AB57" s="116">
        <v>0</v>
      </c>
      <c r="AC57" s="116">
        <v>0</v>
      </c>
      <c r="AD57" s="116">
        <v>0</v>
      </c>
      <c r="AE57" s="116">
        <v>0</v>
      </c>
      <c r="AF57" s="116">
        <v>0</v>
      </c>
      <c r="AG57" s="116">
        <v>0</v>
      </c>
      <c r="AH57" s="116">
        <v>0</v>
      </c>
      <c r="AI57" s="116">
        <v>0</v>
      </c>
      <c r="AJ57" s="116">
        <v>0</v>
      </c>
      <c r="AK57" s="116">
        <v>0</v>
      </c>
      <c r="AL57" s="95">
        <f t="shared" si="2"/>
        <v>0</v>
      </c>
      <c r="AO57" s="70"/>
    </row>
    <row r="58" spans="1:41" ht="33" customHeight="1">
      <c r="A58" s="87">
        <v>139</v>
      </c>
      <c r="B58" s="88" t="str">
        <f>PROPER(VLOOKUP(A58,[1]bd_lista!$A:$D,2,FALSE))</f>
        <v>Universidad Mayor De San Andrés</v>
      </c>
      <c r="C58" s="118" t="s">
        <v>1304</v>
      </c>
      <c r="D58" s="116">
        <v>0</v>
      </c>
      <c r="E58" s="116">
        <v>0</v>
      </c>
      <c r="F58" s="116">
        <v>0</v>
      </c>
      <c r="G58" s="116">
        <v>16070.68</v>
      </c>
      <c r="H58" s="116">
        <v>0</v>
      </c>
      <c r="I58" s="116">
        <v>0</v>
      </c>
      <c r="J58" s="116">
        <v>0</v>
      </c>
      <c r="K58" s="116">
        <v>0</v>
      </c>
      <c r="L58" s="116">
        <v>0</v>
      </c>
      <c r="M58" s="116">
        <v>0</v>
      </c>
      <c r="N58" s="116">
        <v>0</v>
      </c>
      <c r="O58" s="116">
        <v>0</v>
      </c>
      <c r="P58" s="116">
        <v>0</v>
      </c>
      <c r="Q58" s="116">
        <v>0</v>
      </c>
      <c r="R58" s="116">
        <v>0</v>
      </c>
      <c r="S58" s="116">
        <v>0</v>
      </c>
      <c r="T58" s="116">
        <v>0</v>
      </c>
      <c r="U58" s="116">
        <v>0</v>
      </c>
      <c r="V58" s="116">
        <v>0</v>
      </c>
      <c r="W58" s="116">
        <v>0</v>
      </c>
      <c r="X58" s="116">
        <v>0</v>
      </c>
      <c r="Y58" s="116">
        <v>0</v>
      </c>
      <c r="Z58" s="116">
        <v>0</v>
      </c>
      <c r="AA58" s="116">
        <v>0</v>
      </c>
      <c r="AB58" s="116">
        <v>0</v>
      </c>
      <c r="AC58" s="116">
        <v>0</v>
      </c>
      <c r="AD58" s="116">
        <v>0</v>
      </c>
      <c r="AE58" s="116">
        <v>0</v>
      </c>
      <c r="AF58" s="116">
        <v>0</v>
      </c>
      <c r="AG58" s="116">
        <v>0</v>
      </c>
      <c r="AH58" s="116">
        <v>0</v>
      </c>
      <c r="AI58" s="116">
        <v>0</v>
      </c>
      <c r="AJ58" s="116">
        <v>0</v>
      </c>
      <c r="AK58" s="116">
        <v>0</v>
      </c>
      <c r="AL58" s="95">
        <f t="shared" si="2"/>
        <v>16070.68</v>
      </c>
      <c r="AO58" s="70"/>
    </row>
    <row r="59" spans="1:41" ht="33" customHeight="1">
      <c r="A59" s="87">
        <v>140</v>
      </c>
      <c r="B59" s="88" t="str">
        <f>PROPER(VLOOKUP(A59,[1]bd_lista!$A:$D,2,FALSE))</f>
        <v>Universidad Pública De El Alto</v>
      </c>
      <c r="C59" s="118" t="s">
        <v>1304</v>
      </c>
      <c r="D59" s="116">
        <v>0</v>
      </c>
      <c r="E59" s="116">
        <v>0</v>
      </c>
      <c r="F59" s="116">
        <v>0</v>
      </c>
      <c r="G59" s="116">
        <v>0</v>
      </c>
      <c r="H59" s="116">
        <v>0</v>
      </c>
      <c r="I59" s="116">
        <v>0</v>
      </c>
      <c r="J59" s="116">
        <v>0</v>
      </c>
      <c r="K59" s="116">
        <v>0</v>
      </c>
      <c r="L59" s="116">
        <v>0</v>
      </c>
      <c r="M59" s="116">
        <v>0</v>
      </c>
      <c r="N59" s="116">
        <v>0</v>
      </c>
      <c r="O59" s="116">
        <v>0</v>
      </c>
      <c r="P59" s="116">
        <v>0</v>
      </c>
      <c r="Q59" s="116">
        <v>0</v>
      </c>
      <c r="R59" s="116">
        <v>0</v>
      </c>
      <c r="S59" s="116">
        <v>0</v>
      </c>
      <c r="T59" s="116">
        <v>0</v>
      </c>
      <c r="U59" s="116">
        <v>0</v>
      </c>
      <c r="V59" s="116">
        <v>0</v>
      </c>
      <c r="W59" s="116">
        <v>0</v>
      </c>
      <c r="X59" s="116">
        <v>0</v>
      </c>
      <c r="Y59" s="116">
        <v>0</v>
      </c>
      <c r="Z59" s="116">
        <v>0</v>
      </c>
      <c r="AA59" s="116">
        <v>0</v>
      </c>
      <c r="AB59" s="116">
        <v>0</v>
      </c>
      <c r="AC59" s="116">
        <v>0</v>
      </c>
      <c r="AD59" s="116">
        <v>0</v>
      </c>
      <c r="AE59" s="116">
        <v>0</v>
      </c>
      <c r="AF59" s="116">
        <v>0</v>
      </c>
      <c r="AG59" s="116">
        <v>0</v>
      </c>
      <c r="AH59" s="116">
        <v>0</v>
      </c>
      <c r="AI59" s="116">
        <v>0</v>
      </c>
      <c r="AJ59" s="116">
        <v>0</v>
      </c>
      <c r="AK59" s="116">
        <v>0</v>
      </c>
      <c r="AL59" s="95">
        <f t="shared" si="2"/>
        <v>0</v>
      </c>
      <c r="AO59" s="70"/>
    </row>
    <row r="60" spans="1:41" ht="33" customHeight="1">
      <c r="A60" s="87">
        <v>141</v>
      </c>
      <c r="B60" s="88" t="str">
        <f>PROPER(VLOOKUP(A60,[1]bd_lista!$A:$D,2,FALSE))</f>
        <v>Universidad Mayor De San Simón</v>
      </c>
      <c r="C60" s="118" t="s">
        <v>1304</v>
      </c>
      <c r="D60" s="116">
        <v>0</v>
      </c>
      <c r="E60" s="116">
        <v>0</v>
      </c>
      <c r="F60" s="116">
        <v>0</v>
      </c>
      <c r="G60" s="116">
        <v>0</v>
      </c>
      <c r="H60" s="116">
        <v>0</v>
      </c>
      <c r="I60" s="116">
        <v>0</v>
      </c>
      <c r="J60" s="116">
        <v>0</v>
      </c>
      <c r="K60" s="116">
        <v>0</v>
      </c>
      <c r="L60" s="116">
        <v>0</v>
      </c>
      <c r="M60" s="116">
        <v>0</v>
      </c>
      <c r="N60" s="116">
        <v>0</v>
      </c>
      <c r="O60" s="116">
        <v>0</v>
      </c>
      <c r="P60" s="116">
        <v>0</v>
      </c>
      <c r="Q60" s="116">
        <v>0</v>
      </c>
      <c r="R60" s="116">
        <v>0</v>
      </c>
      <c r="S60" s="116">
        <v>0</v>
      </c>
      <c r="T60" s="116">
        <v>0</v>
      </c>
      <c r="U60" s="116">
        <v>0</v>
      </c>
      <c r="V60" s="116">
        <v>0</v>
      </c>
      <c r="W60" s="116">
        <v>0</v>
      </c>
      <c r="X60" s="116">
        <v>0</v>
      </c>
      <c r="Y60" s="116">
        <v>0</v>
      </c>
      <c r="Z60" s="116">
        <v>0</v>
      </c>
      <c r="AA60" s="116">
        <v>0</v>
      </c>
      <c r="AB60" s="116">
        <v>0</v>
      </c>
      <c r="AC60" s="116">
        <v>0</v>
      </c>
      <c r="AD60" s="116">
        <v>0</v>
      </c>
      <c r="AE60" s="116">
        <v>0</v>
      </c>
      <c r="AF60" s="116">
        <v>0</v>
      </c>
      <c r="AG60" s="116">
        <v>0</v>
      </c>
      <c r="AH60" s="116">
        <v>0</v>
      </c>
      <c r="AI60" s="116">
        <v>0</v>
      </c>
      <c r="AJ60" s="116">
        <v>0</v>
      </c>
      <c r="AK60" s="116">
        <v>0</v>
      </c>
      <c r="AL60" s="95">
        <f t="shared" si="2"/>
        <v>0</v>
      </c>
      <c r="AO60" s="70"/>
    </row>
    <row r="61" spans="1:41" ht="33" customHeight="1">
      <c r="A61" s="87">
        <v>142</v>
      </c>
      <c r="B61" s="88" t="str">
        <f>PROPER(VLOOKUP(A61,[1]bd_lista!$A:$D,2,FALSE))</f>
        <v>Universidad Técnica De Oruro</v>
      </c>
      <c r="C61" s="118" t="s">
        <v>1304</v>
      </c>
      <c r="D61" s="116">
        <v>0</v>
      </c>
      <c r="E61" s="116">
        <v>0</v>
      </c>
      <c r="F61" s="116">
        <v>0</v>
      </c>
      <c r="G61" s="116">
        <v>0</v>
      </c>
      <c r="H61" s="116">
        <v>0</v>
      </c>
      <c r="I61" s="116">
        <v>0</v>
      </c>
      <c r="J61" s="116">
        <v>0</v>
      </c>
      <c r="K61" s="116">
        <v>0</v>
      </c>
      <c r="L61" s="116">
        <v>0</v>
      </c>
      <c r="M61" s="116">
        <v>0</v>
      </c>
      <c r="N61" s="116">
        <v>0</v>
      </c>
      <c r="O61" s="116">
        <v>0</v>
      </c>
      <c r="P61" s="116">
        <v>0</v>
      </c>
      <c r="Q61" s="116">
        <v>0</v>
      </c>
      <c r="R61" s="116">
        <v>0</v>
      </c>
      <c r="S61" s="116">
        <v>0</v>
      </c>
      <c r="T61" s="116">
        <v>0</v>
      </c>
      <c r="U61" s="116">
        <v>0</v>
      </c>
      <c r="V61" s="116">
        <v>0</v>
      </c>
      <c r="W61" s="116">
        <v>0</v>
      </c>
      <c r="X61" s="116">
        <v>0</v>
      </c>
      <c r="Y61" s="116">
        <v>0</v>
      </c>
      <c r="Z61" s="116">
        <v>0</v>
      </c>
      <c r="AA61" s="116">
        <v>0</v>
      </c>
      <c r="AB61" s="116">
        <v>0</v>
      </c>
      <c r="AC61" s="116">
        <v>0</v>
      </c>
      <c r="AD61" s="116">
        <v>0</v>
      </c>
      <c r="AE61" s="116">
        <v>0</v>
      </c>
      <c r="AF61" s="116">
        <v>0</v>
      </c>
      <c r="AG61" s="116">
        <v>0</v>
      </c>
      <c r="AH61" s="116">
        <v>0</v>
      </c>
      <c r="AI61" s="116">
        <v>0</v>
      </c>
      <c r="AJ61" s="116">
        <v>0</v>
      </c>
      <c r="AK61" s="116">
        <v>0</v>
      </c>
      <c r="AL61" s="95">
        <f t="shared" si="2"/>
        <v>0</v>
      </c>
      <c r="AO61" s="70"/>
    </row>
    <row r="62" spans="1:41" ht="33" customHeight="1">
      <c r="A62" s="87">
        <v>143</v>
      </c>
      <c r="B62" s="88" t="str">
        <f>PROPER(VLOOKUP(A62,[1]bd_lista!$A:$D,2,FALSE))</f>
        <v>Universidad Autónoma Tomás Frías</v>
      </c>
      <c r="C62" s="118" t="s">
        <v>1304</v>
      </c>
      <c r="D62" s="116">
        <v>0</v>
      </c>
      <c r="E62" s="116">
        <v>0</v>
      </c>
      <c r="F62" s="116">
        <v>0</v>
      </c>
      <c r="G62" s="116">
        <v>0</v>
      </c>
      <c r="H62" s="116">
        <v>0</v>
      </c>
      <c r="I62" s="116">
        <v>0</v>
      </c>
      <c r="J62" s="116">
        <v>0</v>
      </c>
      <c r="K62" s="116">
        <v>0</v>
      </c>
      <c r="L62" s="116">
        <v>0</v>
      </c>
      <c r="M62" s="116">
        <v>0</v>
      </c>
      <c r="N62" s="116">
        <v>0</v>
      </c>
      <c r="O62" s="116">
        <v>0</v>
      </c>
      <c r="P62" s="116">
        <v>0</v>
      </c>
      <c r="Q62" s="116">
        <v>0</v>
      </c>
      <c r="R62" s="116">
        <v>0</v>
      </c>
      <c r="S62" s="116">
        <v>0</v>
      </c>
      <c r="T62" s="116">
        <v>0</v>
      </c>
      <c r="U62" s="116">
        <v>0</v>
      </c>
      <c r="V62" s="116">
        <v>0</v>
      </c>
      <c r="W62" s="116">
        <v>0</v>
      </c>
      <c r="X62" s="116">
        <v>0</v>
      </c>
      <c r="Y62" s="116">
        <v>0</v>
      </c>
      <c r="Z62" s="116">
        <v>0</v>
      </c>
      <c r="AA62" s="116">
        <v>0</v>
      </c>
      <c r="AB62" s="116">
        <v>0</v>
      </c>
      <c r="AC62" s="116">
        <v>0</v>
      </c>
      <c r="AD62" s="116">
        <v>0</v>
      </c>
      <c r="AE62" s="116">
        <v>0</v>
      </c>
      <c r="AF62" s="116">
        <v>0</v>
      </c>
      <c r="AG62" s="116">
        <v>0</v>
      </c>
      <c r="AH62" s="116">
        <v>0</v>
      </c>
      <c r="AI62" s="116">
        <v>0</v>
      </c>
      <c r="AJ62" s="116">
        <v>0</v>
      </c>
      <c r="AK62" s="116">
        <v>0</v>
      </c>
      <c r="AL62" s="95">
        <f t="shared" si="2"/>
        <v>0</v>
      </c>
      <c r="AO62" s="70"/>
    </row>
    <row r="63" spans="1:41" ht="33" customHeight="1">
      <c r="A63" s="87">
        <v>144</v>
      </c>
      <c r="B63" s="88" t="str">
        <f>PROPER(VLOOKUP(A63,[1]bd_lista!$A:$D,2,FALSE))</f>
        <v>Universidad Nacional Siglo Xx</v>
      </c>
      <c r="C63" s="118" t="s">
        <v>1304</v>
      </c>
      <c r="D63" s="116">
        <v>0</v>
      </c>
      <c r="E63" s="116">
        <v>0</v>
      </c>
      <c r="F63" s="116">
        <v>0</v>
      </c>
      <c r="G63" s="116">
        <v>0</v>
      </c>
      <c r="H63" s="116">
        <v>0</v>
      </c>
      <c r="I63" s="116">
        <v>0</v>
      </c>
      <c r="J63" s="116">
        <v>0</v>
      </c>
      <c r="K63" s="116">
        <v>0</v>
      </c>
      <c r="L63" s="116">
        <v>0</v>
      </c>
      <c r="M63" s="116">
        <v>0</v>
      </c>
      <c r="N63" s="116">
        <v>0</v>
      </c>
      <c r="O63" s="116">
        <v>0</v>
      </c>
      <c r="P63" s="116">
        <v>0</v>
      </c>
      <c r="Q63" s="116">
        <v>0</v>
      </c>
      <c r="R63" s="116">
        <v>0</v>
      </c>
      <c r="S63" s="116">
        <v>0</v>
      </c>
      <c r="T63" s="116">
        <v>0</v>
      </c>
      <c r="U63" s="116">
        <v>0</v>
      </c>
      <c r="V63" s="116">
        <v>0</v>
      </c>
      <c r="W63" s="116">
        <v>0</v>
      </c>
      <c r="X63" s="116">
        <v>0</v>
      </c>
      <c r="Y63" s="116">
        <v>0</v>
      </c>
      <c r="Z63" s="116">
        <v>0</v>
      </c>
      <c r="AA63" s="116">
        <v>0</v>
      </c>
      <c r="AB63" s="116">
        <v>0</v>
      </c>
      <c r="AC63" s="116">
        <v>0</v>
      </c>
      <c r="AD63" s="116">
        <v>0</v>
      </c>
      <c r="AE63" s="116">
        <v>0</v>
      </c>
      <c r="AF63" s="116">
        <v>0</v>
      </c>
      <c r="AG63" s="116">
        <v>0</v>
      </c>
      <c r="AH63" s="116">
        <v>0</v>
      </c>
      <c r="AI63" s="116">
        <v>0</v>
      </c>
      <c r="AJ63" s="116">
        <v>0</v>
      </c>
      <c r="AK63" s="116">
        <v>0</v>
      </c>
      <c r="AL63" s="95">
        <f t="shared" si="2"/>
        <v>0</v>
      </c>
      <c r="AO63" s="70"/>
    </row>
    <row r="64" spans="1:41" ht="33" customHeight="1">
      <c r="A64" s="87">
        <v>145</v>
      </c>
      <c r="B64" s="88" t="str">
        <f>PROPER(VLOOKUP(A64,[1]bd_lista!$A:$D,2,FALSE))</f>
        <v>Universidad Autónoma Juan Misael Saracho</v>
      </c>
      <c r="C64" s="118" t="s">
        <v>1304</v>
      </c>
      <c r="D64" s="116">
        <v>0</v>
      </c>
      <c r="E64" s="116">
        <v>0</v>
      </c>
      <c r="F64" s="116">
        <v>0</v>
      </c>
      <c r="G64" s="116">
        <v>0</v>
      </c>
      <c r="H64" s="116">
        <v>0</v>
      </c>
      <c r="I64" s="116">
        <v>0</v>
      </c>
      <c r="J64" s="116">
        <v>0</v>
      </c>
      <c r="K64" s="116">
        <v>0</v>
      </c>
      <c r="L64" s="116">
        <v>0</v>
      </c>
      <c r="M64" s="116">
        <v>0</v>
      </c>
      <c r="N64" s="116">
        <v>0</v>
      </c>
      <c r="O64" s="116">
        <v>0</v>
      </c>
      <c r="P64" s="116">
        <v>0</v>
      </c>
      <c r="Q64" s="116">
        <v>0</v>
      </c>
      <c r="R64" s="116">
        <v>0</v>
      </c>
      <c r="S64" s="116">
        <v>0</v>
      </c>
      <c r="T64" s="116">
        <v>0</v>
      </c>
      <c r="U64" s="116">
        <v>0</v>
      </c>
      <c r="V64" s="116">
        <v>0</v>
      </c>
      <c r="W64" s="116">
        <v>0</v>
      </c>
      <c r="X64" s="116">
        <v>0</v>
      </c>
      <c r="Y64" s="116">
        <v>0</v>
      </c>
      <c r="Z64" s="116">
        <v>0</v>
      </c>
      <c r="AA64" s="116">
        <v>0</v>
      </c>
      <c r="AB64" s="116">
        <v>0</v>
      </c>
      <c r="AC64" s="116">
        <v>0</v>
      </c>
      <c r="AD64" s="116">
        <v>0</v>
      </c>
      <c r="AE64" s="116">
        <v>0</v>
      </c>
      <c r="AF64" s="116">
        <v>0</v>
      </c>
      <c r="AG64" s="116">
        <v>0</v>
      </c>
      <c r="AH64" s="116">
        <v>0</v>
      </c>
      <c r="AI64" s="116">
        <v>0</v>
      </c>
      <c r="AJ64" s="116">
        <v>0</v>
      </c>
      <c r="AK64" s="116">
        <v>0</v>
      </c>
      <c r="AL64" s="95">
        <f t="shared" si="2"/>
        <v>0</v>
      </c>
      <c r="AO64" s="70"/>
    </row>
    <row r="65" spans="1:41" ht="33" customHeight="1">
      <c r="A65" s="87">
        <v>146</v>
      </c>
      <c r="B65" s="88" t="str">
        <f>PROPER(VLOOKUP(A65,[1]bd_lista!$A:$D,2,FALSE))</f>
        <v>Universidad Autónoma Gabriel René Moreno</v>
      </c>
      <c r="C65" s="118" t="s">
        <v>1304</v>
      </c>
      <c r="D65" s="116">
        <v>0</v>
      </c>
      <c r="E65" s="116">
        <v>0</v>
      </c>
      <c r="F65" s="116">
        <v>0</v>
      </c>
      <c r="G65" s="116">
        <v>0</v>
      </c>
      <c r="H65" s="116">
        <v>0</v>
      </c>
      <c r="I65" s="116">
        <v>0</v>
      </c>
      <c r="J65" s="116">
        <v>0</v>
      </c>
      <c r="K65" s="116">
        <v>0</v>
      </c>
      <c r="L65" s="116">
        <v>0</v>
      </c>
      <c r="M65" s="116">
        <v>0</v>
      </c>
      <c r="N65" s="116">
        <v>0</v>
      </c>
      <c r="O65" s="116">
        <v>0</v>
      </c>
      <c r="P65" s="116">
        <v>0</v>
      </c>
      <c r="Q65" s="116">
        <v>0</v>
      </c>
      <c r="R65" s="116">
        <v>0</v>
      </c>
      <c r="S65" s="116">
        <v>0</v>
      </c>
      <c r="T65" s="116">
        <v>0</v>
      </c>
      <c r="U65" s="116">
        <v>0</v>
      </c>
      <c r="V65" s="116">
        <v>0</v>
      </c>
      <c r="W65" s="116">
        <v>0</v>
      </c>
      <c r="X65" s="116">
        <v>0</v>
      </c>
      <c r="Y65" s="116">
        <v>0</v>
      </c>
      <c r="Z65" s="116">
        <v>0</v>
      </c>
      <c r="AA65" s="116">
        <v>0</v>
      </c>
      <c r="AB65" s="116">
        <v>0</v>
      </c>
      <c r="AC65" s="116">
        <v>0</v>
      </c>
      <c r="AD65" s="116">
        <v>0</v>
      </c>
      <c r="AE65" s="116">
        <v>0</v>
      </c>
      <c r="AF65" s="116">
        <v>0</v>
      </c>
      <c r="AG65" s="116">
        <v>0</v>
      </c>
      <c r="AH65" s="116">
        <v>0</v>
      </c>
      <c r="AI65" s="116">
        <v>0</v>
      </c>
      <c r="AJ65" s="116">
        <v>0</v>
      </c>
      <c r="AK65" s="116">
        <v>0</v>
      </c>
      <c r="AL65" s="95">
        <f t="shared" si="2"/>
        <v>0</v>
      </c>
      <c r="AO65" s="70"/>
    </row>
    <row r="66" spans="1:41" ht="33" customHeight="1">
      <c r="A66" s="87">
        <v>147</v>
      </c>
      <c r="B66" s="88" t="str">
        <f>PROPER(VLOOKUP(A66,[1]bd_lista!$A:$D,2,FALSE))</f>
        <v>Universidad Autónoma Del Beni José  Ballivián</v>
      </c>
      <c r="C66" s="118" t="s">
        <v>1304</v>
      </c>
      <c r="D66" s="116">
        <v>0</v>
      </c>
      <c r="E66" s="116">
        <v>0</v>
      </c>
      <c r="F66" s="116">
        <v>0</v>
      </c>
      <c r="G66" s="116">
        <v>0</v>
      </c>
      <c r="H66" s="116">
        <v>0</v>
      </c>
      <c r="I66" s="116">
        <v>0</v>
      </c>
      <c r="J66" s="116">
        <v>0</v>
      </c>
      <c r="K66" s="116">
        <v>0</v>
      </c>
      <c r="L66" s="116">
        <v>0</v>
      </c>
      <c r="M66" s="116">
        <v>0</v>
      </c>
      <c r="N66" s="116">
        <v>0</v>
      </c>
      <c r="O66" s="116">
        <v>0</v>
      </c>
      <c r="P66" s="116">
        <v>0</v>
      </c>
      <c r="Q66" s="116">
        <v>0</v>
      </c>
      <c r="R66" s="116">
        <v>0</v>
      </c>
      <c r="S66" s="116">
        <v>0</v>
      </c>
      <c r="T66" s="116">
        <v>0</v>
      </c>
      <c r="U66" s="116">
        <v>0</v>
      </c>
      <c r="V66" s="116">
        <v>0</v>
      </c>
      <c r="W66" s="116">
        <v>0</v>
      </c>
      <c r="X66" s="116">
        <v>0</v>
      </c>
      <c r="Y66" s="116">
        <v>0</v>
      </c>
      <c r="Z66" s="116">
        <v>0</v>
      </c>
      <c r="AA66" s="116">
        <v>0</v>
      </c>
      <c r="AB66" s="116">
        <v>0</v>
      </c>
      <c r="AC66" s="116">
        <v>0</v>
      </c>
      <c r="AD66" s="116">
        <v>0</v>
      </c>
      <c r="AE66" s="116">
        <v>0</v>
      </c>
      <c r="AF66" s="116">
        <v>0</v>
      </c>
      <c r="AG66" s="116">
        <v>0</v>
      </c>
      <c r="AH66" s="116">
        <v>0</v>
      </c>
      <c r="AI66" s="116">
        <v>0</v>
      </c>
      <c r="AJ66" s="116">
        <v>0</v>
      </c>
      <c r="AK66" s="116">
        <v>0</v>
      </c>
      <c r="AL66" s="95">
        <f t="shared" si="2"/>
        <v>0</v>
      </c>
      <c r="AO66" s="70"/>
    </row>
    <row r="67" spans="1:41" ht="33" customHeight="1">
      <c r="A67" s="87">
        <v>148</v>
      </c>
      <c r="B67" s="88" t="str">
        <f>PROPER(VLOOKUP(A67,[1]bd_lista!$A:$D,2,FALSE))</f>
        <v>Universidad Amazónica De Pando</v>
      </c>
      <c r="C67" s="118" t="s">
        <v>1304</v>
      </c>
      <c r="D67" s="116">
        <v>0</v>
      </c>
      <c r="E67" s="116">
        <v>0</v>
      </c>
      <c r="F67" s="116">
        <v>0</v>
      </c>
      <c r="G67" s="116">
        <v>0</v>
      </c>
      <c r="H67" s="116">
        <v>0</v>
      </c>
      <c r="I67" s="116">
        <v>0</v>
      </c>
      <c r="J67" s="116">
        <v>0</v>
      </c>
      <c r="K67" s="116">
        <v>0</v>
      </c>
      <c r="L67" s="116">
        <v>0</v>
      </c>
      <c r="M67" s="116">
        <v>0</v>
      </c>
      <c r="N67" s="116">
        <v>0</v>
      </c>
      <c r="O67" s="116">
        <v>0</v>
      </c>
      <c r="P67" s="116">
        <v>0</v>
      </c>
      <c r="Q67" s="116">
        <v>0</v>
      </c>
      <c r="R67" s="116">
        <v>0</v>
      </c>
      <c r="S67" s="116">
        <v>0</v>
      </c>
      <c r="T67" s="116">
        <v>0</v>
      </c>
      <c r="U67" s="116">
        <v>0</v>
      </c>
      <c r="V67" s="116">
        <v>0</v>
      </c>
      <c r="W67" s="116">
        <v>0</v>
      </c>
      <c r="X67" s="116">
        <v>0</v>
      </c>
      <c r="Y67" s="116">
        <v>0</v>
      </c>
      <c r="Z67" s="116">
        <v>0</v>
      </c>
      <c r="AA67" s="116">
        <v>0</v>
      </c>
      <c r="AB67" s="116">
        <v>0</v>
      </c>
      <c r="AC67" s="116">
        <v>0</v>
      </c>
      <c r="AD67" s="116">
        <v>0</v>
      </c>
      <c r="AE67" s="116">
        <v>0</v>
      </c>
      <c r="AF67" s="116">
        <v>0</v>
      </c>
      <c r="AG67" s="116">
        <v>0</v>
      </c>
      <c r="AH67" s="116">
        <v>0</v>
      </c>
      <c r="AI67" s="116">
        <v>0</v>
      </c>
      <c r="AJ67" s="116">
        <v>0</v>
      </c>
      <c r="AK67" s="116">
        <v>0</v>
      </c>
      <c r="AL67" s="95">
        <f t="shared" si="2"/>
        <v>0</v>
      </c>
      <c r="AO67" s="70"/>
    </row>
    <row r="68" spans="1:41" ht="33" customHeight="1">
      <c r="A68" s="87">
        <v>149</v>
      </c>
      <c r="B68" s="88" t="str">
        <f>PROPER(VLOOKUP(A68,[1]bd_lista!$A:$D,2,FALSE))</f>
        <v>Consejo Nacional Del Cine</v>
      </c>
      <c r="C68" s="89" t="s">
        <v>1531</v>
      </c>
      <c r="D68" s="116">
        <v>0</v>
      </c>
      <c r="E68" s="116">
        <v>0</v>
      </c>
      <c r="F68" s="116">
        <v>417.6000000000231</v>
      </c>
      <c r="G68" s="116">
        <v>0</v>
      </c>
      <c r="H68" s="116">
        <v>0</v>
      </c>
      <c r="I68" s="116">
        <v>0</v>
      </c>
      <c r="J68" s="116">
        <v>0</v>
      </c>
      <c r="K68" s="116">
        <v>0</v>
      </c>
      <c r="L68" s="116">
        <v>0</v>
      </c>
      <c r="M68" s="116">
        <v>0</v>
      </c>
      <c r="N68" s="116">
        <v>0</v>
      </c>
      <c r="O68" s="116">
        <v>0</v>
      </c>
      <c r="P68" s="116">
        <v>0</v>
      </c>
      <c r="Q68" s="116">
        <v>0</v>
      </c>
      <c r="R68" s="116">
        <v>0</v>
      </c>
      <c r="S68" s="116">
        <v>0</v>
      </c>
      <c r="T68" s="116">
        <v>0</v>
      </c>
      <c r="U68" s="116">
        <v>0</v>
      </c>
      <c r="V68" s="116">
        <v>0</v>
      </c>
      <c r="W68" s="116">
        <v>0</v>
      </c>
      <c r="X68" s="116">
        <v>0</v>
      </c>
      <c r="Y68" s="116">
        <v>0</v>
      </c>
      <c r="Z68" s="116">
        <v>0</v>
      </c>
      <c r="AA68" s="116">
        <v>0</v>
      </c>
      <c r="AB68" s="116">
        <v>0</v>
      </c>
      <c r="AC68" s="116">
        <v>0</v>
      </c>
      <c r="AD68" s="116">
        <v>0</v>
      </c>
      <c r="AE68" s="116">
        <v>0</v>
      </c>
      <c r="AF68" s="116">
        <v>0</v>
      </c>
      <c r="AG68" s="116">
        <v>0</v>
      </c>
      <c r="AH68" s="116">
        <v>0</v>
      </c>
      <c r="AI68" s="116">
        <v>0</v>
      </c>
      <c r="AJ68" s="116">
        <v>0</v>
      </c>
      <c r="AK68" s="116">
        <v>0</v>
      </c>
      <c r="AL68" s="95">
        <f t="shared" si="2"/>
        <v>417.6000000000231</v>
      </c>
      <c r="AO68" s="70"/>
    </row>
    <row r="69" spans="1:41" ht="33" customHeight="1">
      <c r="A69" s="87">
        <v>150</v>
      </c>
      <c r="B69" s="88" t="str">
        <f>PROPER(VLOOKUP(A69,[1]bd_lista!$A:$D,2,FALSE))</f>
        <v>Proyecto Sucre Ciudad Universitaria</v>
      </c>
      <c r="C69" s="89" t="s">
        <v>1531</v>
      </c>
      <c r="D69" s="116">
        <v>0</v>
      </c>
      <c r="E69" s="116">
        <v>0</v>
      </c>
      <c r="F69" s="116">
        <v>0</v>
      </c>
      <c r="G69" s="116">
        <v>0</v>
      </c>
      <c r="H69" s="116">
        <v>0</v>
      </c>
      <c r="I69" s="116">
        <v>0</v>
      </c>
      <c r="J69" s="116">
        <v>823165.72</v>
      </c>
      <c r="K69" s="116">
        <v>0</v>
      </c>
      <c r="L69" s="116">
        <v>0</v>
      </c>
      <c r="M69" s="116">
        <v>0</v>
      </c>
      <c r="N69" s="116">
        <v>0</v>
      </c>
      <c r="O69" s="116">
        <v>0</v>
      </c>
      <c r="P69" s="116">
        <v>0</v>
      </c>
      <c r="Q69" s="116">
        <v>0</v>
      </c>
      <c r="R69" s="116">
        <v>0</v>
      </c>
      <c r="S69" s="116">
        <v>0</v>
      </c>
      <c r="T69" s="116">
        <v>0</v>
      </c>
      <c r="U69" s="116">
        <v>0</v>
      </c>
      <c r="V69" s="116">
        <v>0</v>
      </c>
      <c r="W69" s="116">
        <v>0</v>
      </c>
      <c r="X69" s="116">
        <v>0</v>
      </c>
      <c r="Y69" s="116">
        <v>0</v>
      </c>
      <c r="Z69" s="116">
        <v>0</v>
      </c>
      <c r="AA69" s="116">
        <v>0</v>
      </c>
      <c r="AB69" s="116">
        <v>0</v>
      </c>
      <c r="AC69" s="116">
        <v>0</v>
      </c>
      <c r="AD69" s="116">
        <v>0</v>
      </c>
      <c r="AE69" s="116">
        <v>0</v>
      </c>
      <c r="AF69" s="116">
        <v>0</v>
      </c>
      <c r="AG69" s="116">
        <v>0</v>
      </c>
      <c r="AH69" s="116">
        <v>0</v>
      </c>
      <c r="AI69" s="116">
        <v>0</v>
      </c>
      <c r="AJ69" s="116">
        <v>0</v>
      </c>
      <c r="AK69" s="116">
        <v>0</v>
      </c>
      <c r="AL69" s="95">
        <f t="shared" si="2"/>
        <v>823165.72</v>
      </c>
      <c r="AO69" s="70"/>
    </row>
    <row r="70" spans="1:41" ht="33" customHeight="1">
      <c r="A70" s="87">
        <v>152</v>
      </c>
      <c r="B70" s="88" t="str">
        <f>PROPER(VLOOKUP(A70,[1]bd_lista!$A:$D,2,FALSE))</f>
        <v>Servicio Plurinacional De Defensa Pública</v>
      </c>
      <c r="C70" s="89" t="s">
        <v>1528</v>
      </c>
      <c r="D70" s="116">
        <v>0</v>
      </c>
      <c r="E70" s="116">
        <v>0</v>
      </c>
      <c r="F70" s="116">
        <v>0</v>
      </c>
      <c r="G70" s="116">
        <v>0</v>
      </c>
      <c r="H70" s="116">
        <v>0</v>
      </c>
      <c r="I70" s="116">
        <v>0</v>
      </c>
      <c r="J70" s="116">
        <v>0</v>
      </c>
      <c r="K70" s="116">
        <v>0</v>
      </c>
      <c r="L70" s="116">
        <v>0</v>
      </c>
      <c r="M70" s="116">
        <v>0</v>
      </c>
      <c r="N70" s="116">
        <v>0</v>
      </c>
      <c r="O70" s="116">
        <v>0</v>
      </c>
      <c r="P70" s="116">
        <v>0</v>
      </c>
      <c r="Q70" s="116">
        <v>0</v>
      </c>
      <c r="R70" s="116">
        <v>0</v>
      </c>
      <c r="S70" s="116">
        <v>0</v>
      </c>
      <c r="T70" s="116">
        <v>0</v>
      </c>
      <c r="U70" s="116">
        <v>0</v>
      </c>
      <c r="V70" s="116">
        <v>0</v>
      </c>
      <c r="W70" s="116">
        <v>0</v>
      </c>
      <c r="X70" s="116">
        <v>0</v>
      </c>
      <c r="Y70" s="116">
        <v>0</v>
      </c>
      <c r="Z70" s="116">
        <v>0</v>
      </c>
      <c r="AA70" s="116">
        <v>0</v>
      </c>
      <c r="AB70" s="116">
        <v>0</v>
      </c>
      <c r="AC70" s="116">
        <v>0</v>
      </c>
      <c r="AD70" s="116">
        <v>0</v>
      </c>
      <c r="AE70" s="116">
        <v>0</v>
      </c>
      <c r="AF70" s="116">
        <v>0</v>
      </c>
      <c r="AG70" s="116">
        <v>0</v>
      </c>
      <c r="AH70" s="116">
        <v>0</v>
      </c>
      <c r="AI70" s="116">
        <v>0</v>
      </c>
      <c r="AJ70" s="116">
        <v>0</v>
      </c>
      <c r="AK70" s="116">
        <v>0</v>
      </c>
      <c r="AL70" s="95">
        <f t="shared" si="2"/>
        <v>0</v>
      </c>
      <c r="AO70" s="70"/>
    </row>
    <row r="71" spans="1:41" ht="33" customHeight="1">
      <c r="A71" s="87">
        <v>153</v>
      </c>
      <c r="B71" s="88" t="str">
        <f>PROPER(VLOOKUP(A71,[1]bd_lista!$A:$D,2,FALSE))</f>
        <v>Observatorio Plurinacional De La Calidad  Educativa</v>
      </c>
      <c r="C71" s="89" t="s">
        <v>1528</v>
      </c>
      <c r="D71" s="116">
        <v>0</v>
      </c>
      <c r="E71" s="116">
        <v>0</v>
      </c>
      <c r="F71" s="116">
        <v>0</v>
      </c>
      <c r="G71" s="116">
        <v>0</v>
      </c>
      <c r="H71" s="116">
        <v>0</v>
      </c>
      <c r="I71" s="116">
        <v>0</v>
      </c>
      <c r="J71" s="116">
        <v>0</v>
      </c>
      <c r="K71" s="116">
        <v>0</v>
      </c>
      <c r="L71" s="116">
        <v>0</v>
      </c>
      <c r="M71" s="116">
        <v>0</v>
      </c>
      <c r="N71" s="116">
        <v>0</v>
      </c>
      <c r="O71" s="116">
        <v>0</v>
      </c>
      <c r="P71" s="116">
        <v>0</v>
      </c>
      <c r="Q71" s="116">
        <v>0</v>
      </c>
      <c r="R71" s="116">
        <v>0</v>
      </c>
      <c r="S71" s="116">
        <v>0</v>
      </c>
      <c r="T71" s="116">
        <v>0</v>
      </c>
      <c r="U71" s="116">
        <v>0</v>
      </c>
      <c r="V71" s="116">
        <v>0</v>
      </c>
      <c r="W71" s="116">
        <v>0</v>
      </c>
      <c r="X71" s="116">
        <v>0</v>
      </c>
      <c r="Y71" s="116">
        <v>0</v>
      </c>
      <c r="Z71" s="116">
        <v>0</v>
      </c>
      <c r="AA71" s="116">
        <v>0</v>
      </c>
      <c r="AB71" s="116">
        <v>0</v>
      </c>
      <c r="AC71" s="116">
        <v>0</v>
      </c>
      <c r="AD71" s="116">
        <v>0</v>
      </c>
      <c r="AE71" s="116">
        <v>0</v>
      </c>
      <c r="AF71" s="116">
        <v>0</v>
      </c>
      <c r="AG71" s="116">
        <v>0</v>
      </c>
      <c r="AH71" s="116">
        <v>0</v>
      </c>
      <c r="AI71" s="116">
        <v>0</v>
      </c>
      <c r="AJ71" s="116">
        <v>0</v>
      </c>
      <c r="AK71" s="116">
        <v>0</v>
      </c>
      <c r="AL71" s="95">
        <f t="shared" si="2"/>
        <v>0</v>
      </c>
      <c r="AO71" s="70"/>
    </row>
    <row r="72" spans="1:41" ht="33" customHeight="1">
      <c r="A72" s="87">
        <v>154</v>
      </c>
      <c r="B72" s="88" t="str">
        <f>PROPER(VLOOKUP(A72,[1]bd_lista!$A:$D,2,FALSE))</f>
        <v>Museo Nacional De Historia Natural</v>
      </c>
      <c r="C72" s="89" t="s">
        <v>1528</v>
      </c>
      <c r="D72" s="116">
        <v>0</v>
      </c>
      <c r="E72" s="116">
        <v>0</v>
      </c>
      <c r="F72" s="116">
        <v>0</v>
      </c>
      <c r="G72" s="116">
        <v>0</v>
      </c>
      <c r="H72" s="116">
        <v>0</v>
      </c>
      <c r="I72" s="116">
        <v>0</v>
      </c>
      <c r="J72" s="116">
        <v>0</v>
      </c>
      <c r="K72" s="116">
        <v>0</v>
      </c>
      <c r="L72" s="116">
        <v>0</v>
      </c>
      <c r="M72" s="116">
        <v>0</v>
      </c>
      <c r="N72" s="116">
        <v>0</v>
      </c>
      <c r="O72" s="116">
        <v>0</v>
      </c>
      <c r="P72" s="116">
        <v>0</v>
      </c>
      <c r="Q72" s="116">
        <v>0</v>
      </c>
      <c r="R72" s="116">
        <v>0</v>
      </c>
      <c r="S72" s="116">
        <v>0</v>
      </c>
      <c r="T72" s="116">
        <v>0</v>
      </c>
      <c r="U72" s="116">
        <v>0</v>
      </c>
      <c r="V72" s="116">
        <v>0</v>
      </c>
      <c r="W72" s="116">
        <v>0</v>
      </c>
      <c r="X72" s="116">
        <v>0</v>
      </c>
      <c r="Y72" s="116">
        <v>0</v>
      </c>
      <c r="Z72" s="116">
        <v>0</v>
      </c>
      <c r="AA72" s="116">
        <v>0</v>
      </c>
      <c r="AB72" s="116">
        <v>0</v>
      </c>
      <c r="AC72" s="116">
        <v>0</v>
      </c>
      <c r="AD72" s="116">
        <v>0</v>
      </c>
      <c r="AE72" s="116">
        <v>0</v>
      </c>
      <c r="AF72" s="116">
        <v>0</v>
      </c>
      <c r="AG72" s="116">
        <v>0</v>
      </c>
      <c r="AH72" s="116">
        <v>0</v>
      </c>
      <c r="AI72" s="116">
        <v>0</v>
      </c>
      <c r="AJ72" s="116">
        <v>0</v>
      </c>
      <c r="AK72" s="116">
        <v>0</v>
      </c>
      <c r="AL72" s="95">
        <f t="shared" si="2"/>
        <v>0</v>
      </c>
      <c r="AO72" s="70"/>
    </row>
    <row r="73" spans="1:41" ht="33" customHeight="1">
      <c r="A73" s="87">
        <v>155</v>
      </c>
      <c r="B73" s="88" t="str">
        <f>PROPER(VLOOKUP(A73,[1]bd_lista!$A:$D,2,FALSE))</f>
        <v>Dirección Del Notariado Plurinacional</v>
      </c>
      <c r="C73" s="89" t="s">
        <v>1532</v>
      </c>
      <c r="D73" s="116">
        <v>0</v>
      </c>
      <c r="E73" s="116">
        <v>0</v>
      </c>
      <c r="F73" s="116">
        <v>0</v>
      </c>
      <c r="G73" s="116">
        <v>14090</v>
      </c>
      <c r="H73" s="116">
        <v>0</v>
      </c>
      <c r="I73" s="116">
        <v>0</v>
      </c>
      <c r="J73" s="116">
        <v>0</v>
      </c>
      <c r="K73" s="116">
        <v>0</v>
      </c>
      <c r="L73" s="116">
        <v>0</v>
      </c>
      <c r="M73" s="116">
        <v>0</v>
      </c>
      <c r="N73" s="116">
        <v>0</v>
      </c>
      <c r="O73" s="116">
        <v>0</v>
      </c>
      <c r="P73" s="116">
        <v>0</v>
      </c>
      <c r="Q73" s="116">
        <v>0</v>
      </c>
      <c r="R73" s="116">
        <v>0</v>
      </c>
      <c r="S73" s="116">
        <v>0</v>
      </c>
      <c r="T73" s="116">
        <v>0</v>
      </c>
      <c r="U73" s="116">
        <v>0</v>
      </c>
      <c r="V73" s="116">
        <v>0</v>
      </c>
      <c r="W73" s="116">
        <v>0</v>
      </c>
      <c r="X73" s="116">
        <v>0</v>
      </c>
      <c r="Y73" s="116">
        <v>0</v>
      </c>
      <c r="Z73" s="116">
        <v>0</v>
      </c>
      <c r="AA73" s="116">
        <v>0</v>
      </c>
      <c r="AB73" s="116">
        <v>0</v>
      </c>
      <c r="AC73" s="116">
        <v>0</v>
      </c>
      <c r="AD73" s="116">
        <v>0</v>
      </c>
      <c r="AE73" s="116">
        <v>0</v>
      </c>
      <c r="AF73" s="116">
        <v>0</v>
      </c>
      <c r="AG73" s="116">
        <v>0</v>
      </c>
      <c r="AH73" s="116">
        <v>0</v>
      </c>
      <c r="AI73" s="116">
        <v>0</v>
      </c>
      <c r="AJ73" s="116">
        <v>0</v>
      </c>
      <c r="AK73" s="116">
        <v>0</v>
      </c>
      <c r="AL73" s="95">
        <f t="shared" si="2"/>
        <v>14090</v>
      </c>
      <c r="AO73" s="70"/>
    </row>
    <row r="74" spans="1:41" ht="33" customHeight="1">
      <c r="A74" s="87">
        <v>156</v>
      </c>
      <c r="B74" s="88" t="str">
        <f>PROPER(VLOOKUP(A74,[1]bd_lista!$A:$D,2,FALSE))</f>
        <v>Servicio Plurinacional De Asistencia A La Víctima</v>
      </c>
      <c r="C74" s="89" t="s">
        <v>1532</v>
      </c>
      <c r="D74" s="116">
        <v>0</v>
      </c>
      <c r="E74" s="116">
        <v>0</v>
      </c>
      <c r="F74" s="116">
        <v>0</v>
      </c>
      <c r="G74" s="116">
        <v>49</v>
      </c>
      <c r="H74" s="116">
        <v>0</v>
      </c>
      <c r="I74" s="116">
        <v>0</v>
      </c>
      <c r="J74" s="116">
        <v>0</v>
      </c>
      <c r="K74" s="116">
        <v>0</v>
      </c>
      <c r="L74" s="116">
        <v>0</v>
      </c>
      <c r="M74" s="116">
        <v>0</v>
      </c>
      <c r="N74" s="116">
        <v>0</v>
      </c>
      <c r="O74" s="116">
        <v>0</v>
      </c>
      <c r="P74" s="116">
        <v>0</v>
      </c>
      <c r="Q74" s="116">
        <v>0</v>
      </c>
      <c r="R74" s="116">
        <v>0</v>
      </c>
      <c r="S74" s="116">
        <v>0</v>
      </c>
      <c r="T74" s="116">
        <v>0</v>
      </c>
      <c r="U74" s="116">
        <v>0</v>
      </c>
      <c r="V74" s="116">
        <v>0</v>
      </c>
      <c r="W74" s="116">
        <v>0</v>
      </c>
      <c r="X74" s="116">
        <v>0</v>
      </c>
      <c r="Y74" s="116">
        <v>0</v>
      </c>
      <c r="Z74" s="116">
        <v>0</v>
      </c>
      <c r="AA74" s="116">
        <v>0</v>
      </c>
      <c r="AB74" s="116">
        <v>0</v>
      </c>
      <c r="AC74" s="116">
        <v>0</v>
      </c>
      <c r="AD74" s="116">
        <v>0</v>
      </c>
      <c r="AE74" s="116">
        <v>0</v>
      </c>
      <c r="AF74" s="116">
        <v>0</v>
      </c>
      <c r="AG74" s="116">
        <v>0</v>
      </c>
      <c r="AH74" s="116">
        <v>0</v>
      </c>
      <c r="AI74" s="116">
        <v>0</v>
      </c>
      <c r="AJ74" s="116">
        <v>0</v>
      </c>
      <c r="AK74" s="116">
        <v>0</v>
      </c>
      <c r="AL74" s="95">
        <f t="shared" ref="AL74:AL105" si="3">SUM(D74:AK74)</f>
        <v>49</v>
      </c>
      <c r="AO74" s="70"/>
    </row>
    <row r="75" spans="1:41" ht="33" customHeight="1">
      <c r="A75" s="87">
        <v>157</v>
      </c>
      <c r="B75" s="88" t="str">
        <f>PROPER(VLOOKUP(A75,[1]bd_lista!$A:$D,2,FALSE))</f>
        <v>Servicio Para La Prevención De La Tortura</v>
      </c>
      <c r="C75" s="89" t="s">
        <v>1537</v>
      </c>
      <c r="D75" s="116">
        <v>0</v>
      </c>
      <c r="E75" s="116">
        <v>0</v>
      </c>
      <c r="F75" s="116">
        <v>0</v>
      </c>
      <c r="G75" s="116">
        <v>554.95000000000005</v>
      </c>
      <c r="H75" s="116">
        <v>0</v>
      </c>
      <c r="I75" s="116">
        <v>0</v>
      </c>
      <c r="J75" s="116">
        <v>0</v>
      </c>
      <c r="K75" s="116">
        <v>0</v>
      </c>
      <c r="L75" s="116">
        <v>0</v>
      </c>
      <c r="M75" s="116">
        <v>0</v>
      </c>
      <c r="N75" s="116">
        <v>0</v>
      </c>
      <c r="O75" s="116">
        <v>0</v>
      </c>
      <c r="P75" s="116">
        <v>0</v>
      </c>
      <c r="Q75" s="116">
        <v>0</v>
      </c>
      <c r="R75" s="116">
        <v>0</v>
      </c>
      <c r="S75" s="116">
        <v>0</v>
      </c>
      <c r="T75" s="116">
        <v>0</v>
      </c>
      <c r="U75" s="116">
        <v>0</v>
      </c>
      <c r="V75" s="116">
        <v>0</v>
      </c>
      <c r="W75" s="116">
        <v>0</v>
      </c>
      <c r="X75" s="116">
        <v>0</v>
      </c>
      <c r="Y75" s="116">
        <v>0</v>
      </c>
      <c r="Z75" s="116">
        <v>0</v>
      </c>
      <c r="AA75" s="116">
        <v>0</v>
      </c>
      <c r="AB75" s="116">
        <v>0</v>
      </c>
      <c r="AC75" s="116">
        <v>0</v>
      </c>
      <c r="AD75" s="116">
        <v>0</v>
      </c>
      <c r="AE75" s="116">
        <v>0</v>
      </c>
      <c r="AF75" s="116">
        <v>0</v>
      </c>
      <c r="AG75" s="116">
        <v>0</v>
      </c>
      <c r="AH75" s="116">
        <v>0</v>
      </c>
      <c r="AI75" s="116">
        <v>0</v>
      </c>
      <c r="AJ75" s="116">
        <v>0</v>
      </c>
      <c r="AK75" s="116">
        <v>0</v>
      </c>
      <c r="AL75" s="95">
        <f t="shared" si="3"/>
        <v>554.95000000000005</v>
      </c>
      <c r="AO75" s="70"/>
    </row>
    <row r="76" spans="1:41" ht="33" customHeight="1">
      <c r="A76" s="87">
        <v>159</v>
      </c>
      <c r="B76" s="88" t="str">
        <f>PROPER(VLOOKUP(A76,[1]bd_lista!$A:$D,2,FALSE))</f>
        <v>Oficinatécnica Para El Fortalecimiento De La Empresa Pública</v>
      </c>
      <c r="C76" s="89" t="s">
        <v>1537</v>
      </c>
      <c r="D76" s="116">
        <v>0</v>
      </c>
      <c r="E76" s="116">
        <v>0</v>
      </c>
      <c r="F76" s="116">
        <v>0</v>
      </c>
      <c r="G76" s="116">
        <v>1049.08</v>
      </c>
      <c r="H76" s="116">
        <v>0</v>
      </c>
      <c r="I76" s="116">
        <v>0</v>
      </c>
      <c r="J76" s="116">
        <v>0</v>
      </c>
      <c r="K76" s="116">
        <v>0</v>
      </c>
      <c r="L76" s="116">
        <v>0</v>
      </c>
      <c r="M76" s="116">
        <v>0</v>
      </c>
      <c r="N76" s="116">
        <v>0</v>
      </c>
      <c r="O76" s="116">
        <v>0</v>
      </c>
      <c r="P76" s="116">
        <v>0</v>
      </c>
      <c r="Q76" s="116">
        <v>0</v>
      </c>
      <c r="R76" s="116">
        <v>0</v>
      </c>
      <c r="S76" s="116">
        <v>0</v>
      </c>
      <c r="T76" s="116">
        <v>0</v>
      </c>
      <c r="U76" s="116">
        <v>0</v>
      </c>
      <c r="V76" s="116">
        <v>0</v>
      </c>
      <c r="W76" s="116">
        <v>0</v>
      </c>
      <c r="X76" s="116">
        <v>0</v>
      </c>
      <c r="Y76" s="116">
        <v>0</v>
      </c>
      <c r="Z76" s="116">
        <v>0</v>
      </c>
      <c r="AA76" s="116">
        <v>0</v>
      </c>
      <c r="AB76" s="116">
        <v>0</v>
      </c>
      <c r="AC76" s="116">
        <v>0</v>
      </c>
      <c r="AD76" s="116">
        <v>0</v>
      </c>
      <c r="AE76" s="116">
        <v>0</v>
      </c>
      <c r="AF76" s="116">
        <v>0</v>
      </c>
      <c r="AG76" s="116">
        <v>0</v>
      </c>
      <c r="AH76" s="116">
        <v>0</v>
      </c>
      <c r="AI76" s="116">
        <v>0</v>
      </c>
      <c r="AJ76" s="116">
        <v>0</v>
      </c>
      <c r="AK76" s="116">
        <v>0</v>
      </c>
      <c r="AL76" s="95">
        <f t="shared" si="3"/>
        <v>1049.08</v>
      </c>
      <c r="AO76" s="70"/>
    </row>
    <row r="77" spans="1:41" ht="33" customHeight="1">
      <c r="A77" s="87">
        <v>163</v>
      </c>
      <c r="B77" s="88" t="str">
        <f>PROPER(VLOOKUP(A77,[1]bd_lista!$A:$D,2,FALSE))</f>
        <v>Agencia Nacional De Hidrocarburos</v>
      </c>
      <c r="C77" s="89" t="s">
        <v>1529</v>
      </c>
      <c r="D77" s="116">
        <v>0</v>
      </c>
      <c r="E77" s="116">
        <v>0</v>
      </c>
      <c r="F77" s="116">
        <v>10792933.250000006</v>
      </c>
      <c r="G77" s="116">
        <v>25424.89</v>
      </c>
      <c r="H77" s="116">
        <v>0</v>
      </c>
      <c r="I77" s="116">
        <v>0</v>
      </c>
      <c r="J77" s="116">
        <v>0</v>
      </c>
      <c r="K77" s="116">
        <v>0</v>
      </c>
      <c r="L77" s="116">
        <v>538.5</v>
      </c>
      <c r="M77" s="116">
        <v>0</v>
      </c>
      <c r="N77" s="116">
        <v>0</v>
      </c>
      <c r="O77" s="116">
        <v>0</v>
      </c>
      <c r="P77" s="116">
        <v>0</v>
      </c>
      <c r="Q77" s="116">
        <v>0</v>
      </c>
      <c r="R77" s="116">
        <v>0</v>
      </c>
      <c r="S77" s="116">
        <v>0</v>
      </c>
      <c r="T77" s="116">
        <v>0</v>
      </c>
      <c r="U77" s="116">
        <v>0</v>
      </c>
      <c r="V77" s="116">
        <v>0</v>
      </c>
      <c r="W77" s="116">
        <v>0</v>
      </c>
      <c r="X77" s="116">
        <v>0</v>
      </c>
      <c r="Y77" s="116">
        <v>0</v>
      </c>
      <c r="Z77" s="116">
        <v>0</v>
      </c>
      <c r="AA77" s="116">
        <v>0</v>
      </c>
      <c r="AB77" s="116">
        <v>0</v>
      </c>
      <c r="AC77" s="116">
        <v>0</v>
      </c>
      <c r="AD77" s="116">
        <v>0</v>
      </c>
      <c r="AE77" s="116">
        <v>0</v>
      </c>
      <c r="AF77" s="116">
        <v>0</v>
      </c>
      <c r="AG77" s="116">
        <v>0</v>
      </c>
      <c r="AH77" s="116">
        <v>0</v>
      </c>
      <c r="AI77" s="116">
        <v>0</v>
      </c>
      <c r="AJ77" s="116">
        <v>0</v>
      </c>
      <c r="AK77" s="116">
        <v>0</v>
      </c>
      <c r="AL77" s="95">
        <f t="shared" si="3"/>
        <v>10818896.640000006</v>
      </c>
      <c r="AO77" s="70"/>
    </row>
    <row r="78" spans="1:41" ht="33" customHeight="1">
      <c r="A78" s="87">
        <v>169</v>
      </c>
      <c r="B78" s="88" t="str">
        <f>PROPER(VLOOKUP(A78,[1]bd_lista!$A:$D,2,FALSE))</f>
        <v>Autoridad General De Impugnación Tributaria</v>
      </c>
      <c r="C78" s="89" t="s">
        <v>1535</v>
      </c>
      <c r="D78" s="116">
        <v>0</v>
      </c>
      <c r="E78" s="116">
        <v>0</v>
      </c>
      <c r="F78" s="116">
        <v>0</v>
      </c>
      <c r="G78" s="116">
        <v>0</v>
      </c>
      <c r="H78" s="116">
        <v>0</v>
      </c>
      <c r="I78" s="116">
        <v>0</v>
      </c>
      <c r="J78" s="116">
        <v>0</v>
      </c>
      <c r="K78" s="116">
        <v>0</v>
      </c>
      <c r="L78" s="116">
        <v>0</v>
      </c>
      <c r="M78" s="116">
        <v>0</v>
      </c>
      <c r="N78" s="116">
        <v>0</v>
      </c>
      <c r="O78" s="116">
        <v>0</v>
      </c>
      <c r="P78" s="116">
        <v>0</v>
      </c>
      <c r="Q78" s="116">
        <v>0</v>
      </c>
      <c r="R78" s="116">
        <v>0</v>
      </c>
      <c r="S78" s="116">
        <v>0</v>
      </c>
      <c r="T78" s="116">
        <v>0</v>
      </c>
      <c r="U78" s="116">
        <v>0</v>
      </c>
      <c r="V78" s="116">
        <v>0</v>
      </c>
      <c r="W78" s="116">
        <v>0</v>
      </c>
      <c r="X78" s="116">
        <v>0</v>
      </c>
      <c r="Y78" s="116">
        <v>0</v>
      </c>
      <c r="Z78" s="116">
        <v>0</v>
      </c>
      <c r="AA78" s="116">
        <v>0</v>
      </c>
      <c r="AB78" s="116">
        <v>0</v>
      </c>
      <c r="AC78" s="116">
        <v>0</v>
      </c>
      <c r="AD78" s="116">
        <v>0</v>
      </c>
      <c r="AE78" s="116">
        <v>0</v>
      </c>
      <c r="AF78" s="116">
        <v>0</v>
      </c>
      <c r="AG78" s="116">
        <v>0</v>
      </c>
      <c r="AH78" s="116">
        <v>0</v>
      </c>
      <c r="AI78" s="116">
        <v>0</v>
      </c>
      <c r="AJ78" s="116">
        <v>0</v>
      </c>
      <c r="AK78" s="116">
        <v>0</v>
      </c>
      <c r="AL78" s="95">
        <f t="shared" si="3"/>
        <v>0</v>
      </c>
      <c r="AO78" s="70"/>
    </row>
    <row r="79" spans="1:41" ht="33" customHeight="1">
      <c r="A79" s="87">
        <v>170</v>
      </c>
      <c r="B79" s="88" t="str">
        <f>PROPER(VLOOKUP(A79,[1]bd_lista!$A:$D,2,FALSE))</f>
        <v>Escuela Militar De Ingeniería</v>
      </c>
      <c r="C79" s="89" t="s">
        <v>1532</v>
      </c>
      <c r="D79" s="116">
        <v>0</v>
      </c>
      <c r="E79" s="116">
        <v>0</v>
      </c>
      <c r="F79" s="116">
        <v>0</v>
      </c>
      <c r="G79" s="116">
        <v>0</v>
      </c>
      <c r="H79" s="116">
        <v>0</v>
      </c>
      <c r="I79" s="116">
        <v>0</v>
      </c>
      <c r="J79" s="116">
        <v>0</v>
      </c>
      <c r="K79" s="116">
        <v>0</v>
      </c>
      <c r="L79" s="116">
        <v>0</v>
      </c>
      <c r="M79" s="116">
        <v>0</v>
      </c>
      <c r="N79" s="116">
        <v>0</v>
      </c>
      <c r="O79" s="116">
        <v>0</v>
      </c>
      <c r="P79" s="116">
        <v>0</v>
      </c>
      <c r="Q79" s="116">
        <v>0</v>
      </c>
      <c r="R79" s="116">
        <v>0</v>
      </c>
      <c r="S79" s="116">
        <v>0</v>
      </c>
      <c r="T79" s="116">
        <v>0</v>
      </c>
      <c r="U79" s="116">
        <v>0</v>
      </c>
      <c r="V79" s="116">
        <v>0</v>
      </c>
      <c r="W79" s="116">
        <v>0</v>
      </c>
      <c r="X79" s="116">
        <v>0</v>
      </c>
      <c r="Y79" s="116">
        <v>0</v>
      </c>
      <c r="Z79" s="116">
        <v>0</v>
      </c>
      <c r="AA79" s="116">
        <v>0</v>
      </c>
      <c r="AB79" s="116">
        <v>0</v>
      </c>
      <c r="AC79" s="116">
        <v>0</v>
      </c>
      <c r="AD79" s="116">
        <v>0</v>
      </c>
      <c r="AE79" s="116">
        <v>0</v>
      </c>
      <c r="AF79" s="116">
        <v>0</v>
      </c>
      <c r="AG79" s="116">
        <v>0</v>
      </c>
      <c r="AH79" s="116">
        <v>0</v>
      </c>
      <c r="AI79" s="116">
        <v>0</v>
      </c>
      <c r="AJ79" s="116">
        <v>0</v>
      </c>
      <c r="AK79" s="116">
        <v>0</v>
      </c>
      <c r="AL79" s="95">
        <f t="shared" si="3"/>
        <v>0</v>
      </c>
      <c r="AO79" s="70"/>
    </row>
    <row r="80" spans="1:41" ht="33" customHeight="1">
      <c r="A80" s="87">
        <v>171</v>
      </c>
      <c r="B80" s="88" t="str">
        <f>PROPER(VLOOKUP(A80,[1]bd_lista!$A:$D,2,FALSE))</f>
        <v>Centro De Investigación Agrícola Tropical</v>
      </c>
      <c r="C80" s="118" t="s">
        <v>1304</v>
      </c>
      <c r="D80" s="116">
        <v>0</v>
      </c>
      <c r="E80" s="116">
        <v>0</v>
      </c>
      <c r="F80" s="116">
        <v>0</v>
      </c>
      <c r="G80" s="116">
        <v>0</v>
      </c>
      <c r="H80" s="116">
        <v>0</v>
      </c>
      <c r="I80" s="116">
        <v>0</v>
      </c>
      <c r="J80" s="116">
        <v>0</v>
      </c>
      <c r="K80" s="116">
        <v>0</v>
      </c>
      <c r="L80" s="116">
        <v>0</v>
      </c>
      <c r="M80" s="116">
        <v>0</v>
      </c>
      <c r="N80" s="116">
        <v>0</v>
      </c>
      <c r="O80" s="116">
        <v>0</v>
      </c>
      <c r="P80" s="116">
        <v>0</v>
      </c>
      <c r="Q80" s="116">
        <v>0</v>
      </c>
      <c r="R80" s="116">
        <v>0</v>
      </c>
      <c r="S80" s="116">
        <v>0</v>
      </c>
      <c r="T80" s="116">
        <v>0</v>
      </c>
      <c r="U80" s="116">
        <v>0</v>
      </c>
      <c r="V80" s="116">
        <v>0</v>
      </c>
      <c r="W80" s="116">
        <v>0</v>
      </c>
      <c r="X80" s="116">
        <v>0</v>
      </c>
      <c r="Y80" s="116">
        <v>0</v>
      </c>
      <c r="Z80" s="116">
        <v>0</v>
      </c>
      <c r="AA80" s="116">
        <v>0</v>
      </c>
      <c r="AB80" s="116">
        <v>0</v>
      </c>
      <c r="AC80" s="116">
        <v>0</v>
      </c>
      <c r="AD80" s="116">
        <v>0</v>
      </c>
      <c r="AE80" s="116">
        <v>0</v>
      </c>
      <c r="AF80" s="116">
        <v>0</v>
      </c>
      <c r="AG80" s="116">
        <v>0</v>
      </c>
      <c r="AH80" s="116">
        <v>0</v>
      </c>
      <c r="AI80" s="116">
        <v>0</v>
      </c>
      <c r="AJ80" s="116">
        <v>0</v>
      </c>
      <c r="AK80" s="116">
        <v>0</v>
      </c>
      <c r="AL80" s="95">
        <f t="shared" si="3"/>
        <v>0</v>
      </c>
      <c r="AO80" s="70"/>
    </row>
    <row r="81" spans="1:41" ht="33" customHeight="1">
      <c r="A81" s="87">
        <v>188</v>
      </c>
      <c r="B81" s="88" t="str">
        <f>PROPER(VLOOKUP(A81,[1]bd_lista!$A:$D,2,FALSE))</f>
        <v>Complejo Indus. De Los Rec.Evaporíticos Del Salar De Uyuni</v>
      </c>
      <c r="C81" s="89" t="s">
        <v>1537</v>
      </c>
      <c r="D81" s="116">
        <v>0</v>
      </c>
      <c r="E81" s="116">
        <v>0</v>
      </c>
      <c r="F81" s="116">
        <v>0</v>
      </c>
      <c r="G81" s="116">
        <v>0</v>
      </c>
      <c r="H81" s="116">
        <v>0</v>
      </c>
      <c r="I81" s="116">
        <v>0</v>
      </c>
      <c r="J81" s="116">
        <v>0</v>
      </c>
      <c r="K81" s="116">
        <v>0</v>
      </c>
      <c r="L81" s="116">
        <v>0</v>
      </c>
      <c r="M81" s="116">
        <v>0</v>
      </c>
      <c r="N81" s="116">
        <v>0</v>
      </c>
      <c r="O81" s="116">
        <v>0</v>
      </c>
      <c r="P81" s="116">
        <v>0</v>
      </c>
      <c r="Q81" s="116">
        <v>0</v>
      </c>
      <c r="R81" s="116">
        <v>0</v>
      </c>
      <c r="S81" s="116">
        <v>0</v>
      </c>
      <c r="T81" s="116">
        <v>0</v>
      </c>
      <c r="U81" s="116">
        <v>0</v>
      </c>
      <c r="V81" s="116">
        <v>0</v>
      </c>
      <c r="W81" s="116">
        <v>0</v>
      </c>
      <c r="X81" s="116">
        <v>0</v>
      </c>
      <c r="Y81" s="116">
        <v>0</v>
      </c>
      <c r="Z81" s="116">
        <v>0</v>
      </c>
      <c r="AA81" s="116">
        <v>0</v>
      </c>
      <c r="AB81" s="116">
        <v>0</v>
      </c>
      <c r="AC81" s="116">
        <v>0</v>
      </c>
      <c r="AD81" s="116">
        <v>0</v>
      </c>
      <c r="AE81" s="116">
        <v>0</v>
      </c>
      <c r="AF81" s="116">
        <v>0</v>
      </c>
      <c r="AG81" s="116">
        <v>0</v>
      </c>
      <c r="AH81" s="116">
        <v>0</v>
      </c>
      <c r="AI81" s="116">
        <v>0</v>
      </c>
      <c r="AJ81" s="116">
        <v>0</v>
      </c>
      <c r="AK81" s="116">
        <v>0</v>
      </c>
      <c r="AL81" s="95">
        <f t="shared" si="3"/>
        <v>0</v>
      </c>
      <c r="AO81" s="70"/>
    </row>
    <row r="82" spans="1:41" ht="33" customHeight="1">
      <c r="A82" s="87">
        <v>190</v>
      </c>
      <c r="B82" s="88" t="str">
        <f>PROPER(VLOOKUP(A82,[1]bd_lista!$A:$D,2,FALSE))</f>
        <v>Autoridad Jurisdiccional Administrativa Minera</v>
      </c>
      <c r="C82" s="89" t="s">
        <v>1527</v>
      </c>
      <c r="D82" s="116">
        <v>0</v>
      </c>
      <c r="E82" s="116">
        <v>0</v>
      </c>
      <c r="F82" s="116">
        <v>0</v>
      </c>
      <c r="G82" s="116">
        <v>4877.3999999999996</v>
      </c>
      <c r="H82" s="116">
        <v>0</v>
      </c>
      <c r="I82" s="116">
        <v>0</v>
      </c>
      <c r="J82" s="116">
        <v>0</v>
      </c>
      <c r="K82" s="116">
        <v>0</v>
      </c>
      <c r="L82" s="116">
        <v>0</v>
      </c>
      <c r="M82" s="116">
        <v>0</v>
      </c>
      <c r="N82" s="116">
        <v>0</v>
      </c>
      <c r="O82" s="116">
        <v>0</v>
      </c>
      <c r="P82" s="116">
        <v>0</v>
      </c>
      <c r="Q82" s="116">
        <v>0</v>
      </c>
      <c r="R82" s="116">
        <v>0</v>
      </c>
      <c r="S82" s="116">
        <v>0</v>
      </c>
      <c r="T82" s="116">
        <v>0</v>
      </c>
      <c r="U82" s="116">
        <v>0</v>
      </c>
      <c r="V82" s="116">
        <v>0</v>
      </c>
      <c r="W82" s="116">
        <v>0</v>
      </c>
      <c r="X82" s="116">
        <v>0</v>
      </c>
      <c r="Y82" s="116">
        <v>0</v>
      </c>
      <c r="Z82" s="116">
        <v>0</v>
      </c>
      <c r="AA82" s="116">
        <v>0</v>
      </c>
      <c r="AB82" s="116">
        <v>0</v>
      </c>
      <c r="AC82" s="116">
        <v>0</v>
      </c>
      <c r="AD82" s="116">
        <v>0</v>
      </c>
      <c r="AE82" s="116">
        <v>0</v>
      </c>
      <c r="AF82" s="116">
        <v>0</v>
      </c>
      <c r="AG82" s="116">
        <v>0</v>
      </c>
      <c r="AH82" s="116">
        <v>0</v>
      </c>
      <c r="AI82" s="116">
        <v>0</v>
      </c>
      <c r="AJ82" s="116">
        <v>0</v>
      </c>
      <c r="AK82" s="116">
        <v>0</v>
      </c>
      <c r="AL82" s="95">
        <f t="shared" si="3"/>
        <v>4877.3999999999996</v>
      </c>
      <c r="AO82" s="70"/>
    </row>
    <row r="83" spans="1:41" ht="33" customHeight="1">
      <c r="A83" s="87">
        <v>192</v>
      </c>
      <c r="B83" s="88" t="str">
        <f>PROPER(VLOOKUP(A83,[1]bd_lista!$A:$D,2,FALSE))</f>
        <v>Servicio Al Mejoramiento De La Navegación Amazónica</v>
      </c>
      <c r="C83" s="89" t="s">
        <v>1532</v>
      </c>
      <c r="D83" s="116">
        <v>0</v>
      </c>
      <c r="E83" s="116">
        <v>0</v>
      </c>
      <c r="F83" s="116">
        <v>0</v>
      </c>
      <c r="G83" s="116">
        <v>2276</v>
      </c>
      <c r="H83" s="116">
        <v>0</v>
      </c>
      <c r="I83" s="116">
        <v>0</v>
      </c>
      <c r="J83" s="116">
        <v>0</v>
      </c>
      <c r="K83" s="116">
        <v>0</v>
      </c>
      <c r="L83" s="116">
        <v>0</v>
      </c>
      <c r="M83" s="116">
        <v>0</v>
      </c>
      <c r="N83" s="116">
        <v>0</v>
      </c>
      <c r="O83" s="116">
        <v>0</v>
      </c>
      <c r="P83" s="116">
        <v>0</v>
      </c>
      <c r="Q83" s="116">
        <v>0</v>
      </c>
      <c r="R83" s="116">
        <v>0</v>
      </c>
      <c r="S83" s="116">
        <v>0</v>
      </c>
      <c r="T83" s="116">
        <v>0</v>
      </c>
      <c r="U83" s="116">
        <v>0</v>
      </c>
      <c r="V83" s="116">
        <v>0</v>
      </c>
      <c r="W83" s="116">
        <v>0</v>
      </c>
      <c r="X83" s="116">
        <v>0</v>
      </c>
      <c r="Y83" s="116">
        <v>0</v>
      </c>
      <c r="Z83" s="116">
        <v>0</v>
      </c>
      <c r="AA83" s="116">
        <v>0</v>
      </c>
      <c r="AB83" s="116">
        <v>0</v>
      </c>
      <c r="AC83" s="116">
        <v>0</v>
      </c>
      <c r="AD83" s="116">
        <v>0</v>
      </c>
      <c r="AE83" s="116">
        <v>0</v>
      </c>
      <c r="AF83" s="116">
        <v>0</v>
      </c>
      <c r="AG83" s="116">
        <v>0</v>
      </c>
      <c r="AH83" s="116">
        <v>0</v>
      </c>
      <c r="AI83" s="116">
        <v>0</v>
      </c>
      <c r="AJ83" s="116">
        <v>0</v>
      </c>
      <c r="AK83" s="116">
        <v>0</v>
      </c>
      <c r="AL83" s="95">
        <f t="shared" si="3"/>
        <v>2276</v>
      </c>
      <c r="AO83" s="70"/>
    </row>
    <row r="84" spans="1:41" ht="33" customHeight="1">
      <c r="A84" s="87">
        <v>197</v>
      </c>
      <c r="B84" s="88" t="str">
        <f>PROPER(VLOOKUP(A84,[1]bd_lista!$A:$D,2,FALSE))</f>
        <v>Dirección Estratégica De Reivindicación Marítima, Silala Y Recursos Hídricos Internacionales</v>
      </c>
      <c r="C84" s="89" t="s">
        <v>1532</v>
      </c>
      <c r="D84" s="116">
        <v>0</v>
      </c>
      <c r="E84" s="116">
        <v>0</v>
      </c>
      <c r="F84" s="116">
        <v>0</v>
      </c>
      <c r="G84" s="116">
        <v>0</v>
      </c>
      <c r="H84" s="116">
        <v>0</v>
      </c>
      <c r="I84" s="116">
        <v>150</v>
      </c>
      <c r="J84" s="116">
        <v>60.69</v>
      </c>
      <c r="K84" s="116">
        <v>0</v>
      </c>
      <c r="L84" s="116">
        <v>13642.859999999997</v>
      </c>
      <c r="M84" s="116">
        <v>0</v>
      </c>
      <c r="N84" s="116">
        <v>0</v>
      </c>
      <c r="O84" s="116">
        <v>166.43</v>
      </c>
      <c r="P84" s="116">
        <v>86462.68</v>
      </c>
      <c r="Q84" s="116">
        <v>0</v>
      </c>
      <c r="R84" s="116">
        <v>0</v>
      </c>
      <c r="S84" s="116">
        <v>0</v>
      </c>
      <c r="T84" s="116">
        <v>0</v>
      </c>
      <c r="U84" s="116">
        <v>0</v>
      </c>
      <c r="V84" s="116">
        <v>0</v>
      </c>
      <c r="W84" s="116">
        <v>0</v>
      </c>
      <c r="X84" s="116">
        <v>0</v>
      </c>
      <c r="Y84" s="116">
        <v>0</v>
      </c>
      <c r="Z84" s="116">
        <v>0</v>
      </c>
      <c r="AA84" s="116">
        <v>0</v>
      </c>
      <c r="AB84" s="116">
        <v>0</v>
      </c>
      <c r="AC84" s="116">
        <v>0</v>
      </c>
      <c r="AD84" s="116">
        <v>0</v>
      </c>
      <c r="AE84" s="116">
        <v>0</v>
      </c>
      <c r="AF84" s="116">
        <v>0</v>
      </c>
      <c r="AG84" s="116">
        <v>0</v>
      </c>
      <c r="AH84" s="116">
        <v>0</v>
      </c>
      <c r="AI84" s="116">
        <v>0</v>
      </c>
      <c r="AJ84" s="116">
        <v>0</v>
      </c>
      <c r="AK84" s="116">
        <v>0</v>
      </c>
      <c r="AL84" s="95">
        <f t="shared" si="3"/>
        <v>100482.65999999999</v>
      </c>
      <c r="AO84" s="70"/>
    </row>
    <row r="85" spans="1:41" ht="33" customHeight="1">
      <c r="A85" s="87">
        <v>200</v>
      </c>
      <c r="B85" s="88" t="str">
        <f>PROPER(VLOOKUP(A85,[1]bd_lista!$A:$D,2,FALSE))</f>
        <v>Registro Único Para La Administración Tributaria Municipal</v>
      </c>
      <c r="C85" s="89" t="s">
        <v>1536</v>
      </c>
      <c r="D85" s="116">
        <v>0</v>
      </c>
      <c r="E85" s="116">
        <v>0</v>
      </c>
      <c r="F85" s="116">
        <v>0</v>
      </c>
      <c r="G85" s="116">
        <v>0</v>
      </c>
      <c r="H85" s="116">
        <v>0</v>
      </c>
      <c r="I85" s="116">
        <v>0</v>
      </c>
      <c r="J85" s="116">
        <v>0</v>
      </c>
      <c r="K85" s="116">
        <v>0</v>
      </c>
      <c r="L85" s="116">
        <v>0</v>
      </c>
      <c r="M85" s="116">
        <v>0</v>
      </c>
      <c r="N85" s="116">
        <v>0</v>
      </c>
      <c r="O85" s="116">
        <v>0</v>
      </c>
      <c r="P85" s="116">
        <v>0</v>
      </c>
      <c r="Q85" s="116">
        <v>0</v>
      </c>
      <c r="R85" s="116">
        <v>0</v>
      </c>
      <c r="S85" s="116">
        <v>0</v>
      </c>
      <c r="T85" s="116">
        <v>0</v>
      </c>
      <c r="U85" s="116">
        <v>0</v>
      </c>
      <c r="V85" s="116">
        <v>0</v>
      </c>
      <c r="W85" s="116">
        <v>0</v>
      </c>
      <c r="X85" s="116">
        <v>0</v>
      </c>
      <c r="Y85" s="116">
        <v>0</v>
      </c>
      <c r="Z85" s="116">
        <v>0</v>
      </c>
      <c r="AA85" s="116">
        <v>0</v>
      </c>
      <c r="AB85" s="116">
        <v>0</v>
      </c>
      <c r="AC85" s="116">
        <v>0</v>
      </c>
      <c r="AD85" s="116">
        <v>0</v>
      </c>
      <c r="AE85" s="116">
        <v>0</v>
      </c>
      <c r="AF85" s="116">
        <v>0</v>
      </c>
      <c r="AG85" s="116">
        <v>0</v>
      </c>
      <c r="AH85" s="116">
        <v>0</v>
      </c>
      <c r="AI85" s="116">
        <v>0</v>
      </c>
      <c r="AJ85" s="116">
        <v>0</v>
      </c>
      <c r="AK85" s="116">
        <v>0</v>
      </c>
      <c r="AL85" s="95">
        <f t="shared" si="3"/>
        <v>0</v>
      </c>
      <c r="AO85" s="70"/>
    </row>
    <row r="86" spans="1:41" ht="33" customHeight="1">
      <c r="A86" s="87">
        <v>201</v>
      </c>
      <c r="B86" s="88" t="str">
        <f>PROPER(VLOOKUP(A86,[1]bd_lista!$A:$D,2,FALSE))</f>
        <v>Agencia Para El Des. De Las Macroreg. Y Zonas Fronterizas</v>
      </c>
      <c r="C86" s="89" t="s">
        <v>1532</v>
      </c>
      <c r="D86" s="116">
        <v>0</v>
      </c>
      <c r="E86" s="116">
        <v>0</v>
      </c>
      <c r="F86" s="116">
        <v>0</v>
      </c>
      <c r="G86" s="116">
        <v>25592.93</v>
      </c>
      <c r="H86" s="116">
        <v>0</v>
      </c>
      <c r="I86" s="116">
        <v>0</v>
      </c>
      <c r="J86" s="116">
        <v>0</v>
      </c>
      <c r="K86" s="116">
        <v>0</v>
      </c>
      <c r="L86" s="116">
        <v>0</v>
      </c>
      <c r="M86" s="116">
        <v>0</v>
      </c>
      <c r="N86" s="116">
        <v>0</v>
      </c>
      <c r="O86" s="116">
        <v>0</v>
      </c>
      <c r="P86" s="116">
        <v>0</v>
      </c>
      <c r="Q86" s="116">
        <v>0</v>
      </c>
      <c r="R86" s="116">
        <v>0</v>
      </c>
      <c r="S86" s="116">
        <v>0</v>
      </c>
      <c r="T86" s="116">
        <v>0</v>
      </c>
      <c r="U86" s="116">
        <v>0</v>
      </c>
      <c r="V86" s="116">
        <v>0</v>
      </c>
      <c r="W86" s="116">
        <v>0</v>
      </c>
      <c r="X86" s="116">
        <v>0</v>
      </c>
      <c r="Y86" s="116">
        <v>0</v>
      </c>
      <c r="Z86" s="116">
        <v>0</v>
      </c>
      <c r="AA86" s="116">
        <v>0</v>
      </c>
      <c r="AB86" s="116">
        <v>0</v>
      </c>
      <c r="AC86" s="116">
        <v>0</v>
      </c>
      <c r="AD86" s="116">
        <v>0</v>
      </c>
      <c r="AE86" s="116">
        <v>0</v>
      </c>
      <c r="AF86" s="116">
        <v>0</v>
      </c>
      <c r="AG86" s="116">
        <v>0</v>
      </c>
      <c r="AH86" s="116">
        <v>0</v>
      </c>
      <c r="AI86" s="116">
        <v>0</v>
      </c>
      <c r="AJ86" s="116">
        <v>0</v>
      </c>
      <c r="AK86" s="116">
        <v>0</v>
      </c>
      <c r="AL86" s="95">
        <f t="shared" si="3"/>
        <v>25592.93</v>
      </c>
      <c r="AO86" s="70"/>
    </row>
    <row r="87" spans="1:41" ht="33" customHeight="1">
      <c r="A87" s="87">
        <v>203</v>
      </c>
      <c r="B87" s="88" t="str">
        <f>PROPER(VLOOKUP(A87,[1]bd_lista!$A:$D,2,FALSE))</f>
        <v>Autoridad De Supervisión Del Sistema Financiero</v>
      </c>
      <c r="C87" s="89" t="s">
        <v>1535</v>
      </c>
      <c r="D87" s="116">
        <v>0</v>
      </c>
      <c r="E87" s="116">
        <v>0</v>
      </c>
      <c r="F87" s="116">
        <v>854054.03999999166</v>
      </c>
      <c r="G87" s="116">
        <v>280022.92000000004</v>
      </c>
      <c r="H87" s="116">
        <v>0</v>
      </c>
      <c r="I87" s="116">
        <v>0</v>
      </c>
      <c r="J87" s="116">
        <v>0</v>
      </c>
      <c r="K87" s="116">
        <v>0</v>
      </c>
      <c r="L87" s="116">
        <v>0</v>
      </c>
      <c r="M87" s="116">
        <v>0</v>
      </c>
      <c r="N87" s="116">
        <v>0</v>
      </c>
      <c r="O87" s="116">
        <v>0</v>
      </c>
      <c r="P87" s="116">
        <v>0</v>
      </c>
      <c r="Q87" s="116">
        <v>1529</v>
      </c>
      <c r="R87" s="116">
        <v>0</v>
      </c>
      <c r="S87" s="116">
        <v>0</v>
      </c>
      <c r="T87" s="116">
        <v>0</v>
      </c>
      <c r="U87" s="116">
        <v>0</v>
      </c>
      <c r="V87" s="116">
        <v>0</v>
      </c>
      <c r="W87" s="116">
        <v>0</v>
      </c>
      <c r="X87" s="116">
        <v>0</v>
      </c>
      <c r="Y87" s="116">
        <v>0</v>
      </c>
      <c r="Z87" s="116">
        <v>0</v>
      </c>
      <c r="AA87" s="116">
        <v>0</v>
      </c>
      <c r="AB87" s="116">
        <v>0</v>
      </c>
      <c r="AC87" s="116">
        <v>0</v>
      </c>
      <c r="AD87" s="116">
        <v>0</v>
      </c>
      <c r="AE87" s="116">
        <v>0</v>
      </c>
      <c r="AF87" s="116">
        <v>0</v>
      </c>
      <c r="AG87" s="116">
        <v>0</v>
      </c>
      <c r="AH87" s="116">
        <v>0</v>
      </c>
      <c r="AI87" s="116">
        <v>0</v>
      </c>
      <c r="AJ87" s="116">
        <v>0</v>
      </c>
      <c r="AK87" s="116">
        <v>0</v>
      </c>
      <c r="AL87" s="95">
        <f t="shared" si="3"/>
        <v>1135605.9599999916</v>
      </c>
      <c r="AO87" s="70"/>
    </row>
    <row r="88" spans="1:41" ht="33" customHeight="1">
      <c r="A88" s="87">
        <v>206</v>
      </c>
      <c r="B88" s="88" t="str">
        <f>PROPER(VLOOKUP(A88,[1]bd_lista!$A:$D,2,FALSE))</f>
        <v>Instituto Nacional De Estadística</v>
      </c>
      <c r="C88" s="89" t="s">
        <v>1531</v>
      </c>
      <c r="D88" s="116">
        <v>0</v>
      </c>
      <c r="E88" s="116">
        <v>0</v>
      </c>
      <c r="F88" s="116">
        <v>0</v>
      </c>
      <c r="G88" s="116">
        <v>168631.59</v>
      </c>
      <c r="H88" s="116">
        <v>0</v>
      </c>
      <c r="I88" s="116">
        <v>0</v>
      </c>
      <c r="J88" s="116">
        <v>0</v>
      </c>
      <c r="K88" s="116">
        <v>0</v>
      </c>
      <c r="L88" s="116">
        <v>0</v>
      </c>
      <c r="M88" s="116">
        <v>0</v>
      </c>
      <c r="N88" s="116">
        <v>0</v>
      </c>
      <c r="O88" s="116">
        <v>0</v>
      </c>
      <c r="P88" s="116">
        <v>0</v>
      </c>
      <c r="Q88" s="116">
        <v>0</v>
      </c>
      <c r="R88" s="116">
        <v>0</v>
      </c>
      <c r="S88" s="116">
        <v>0</v>
      </c>
      <c r="T88" s="116">
        <v>0</v>
      </c>
      <c r="U88" s="116">
        <v>0</v>
      </c>
      <c r="V88" s="116">
        <v>0</v>
      </c>
      <c r="W88" s="116">
        <v>0</v>
      </c>
      <c r="X88" s="116">
        <v>0</v>
      </c>
      <c r="Y88" s="116">
        <v>0</v>
      </c>
      <c r="Z88" s="116">
        <v>0</v>
      </c>
      <c r="AA88" s="116">
        <v>0</v>
      </c>
      <c r="AB88" s="116">
        <v>0</v>
      </c>
      <c r="AC88" s="116">
        <v>0</v>
      </c>
      <c r="AD88" s="116">
        <v>0</v>
      </c>
      <c r="AE88" s="116">
        <v>0</v>
      </c>
      <c r="AF88" s="116">
        <v>0</v>
      </c>
      <c r="AG88" s="116">
        <v>0</v>
      </c>
      <c r="AH88" s="116">
        <v>0</v>
      </c>
      <c r="AI88" s="116">
        <v>0</v>
      </c>
      <c r="AJ88" s="116">
        <v>0</v>
      </c>
      <c r="AK88" s="116">
        <v>0</v>
      </c>
      <c r="AL88" s="95">
        <f t="shared" si="3"/>
        <v>168631.59</v>
      </c>
      <c r="AO88" s="70"/>
    </row>
    <row r="89" spans="1:41" ht="33" customHeight="1">
      <c r="A89" s="87">
        <v>209</v>
      </c>
      <c r="B89" s="88" t="str">
        <f>PROPER(VLOOKUP(A89,[1]bd_lista!$A:$D,2,FALSE))</f>
        <v>Administración De Servicios Portuarios - Bolivia</v>
      </c>
      <c r="C89" s="118" t="s">
        <v>1304</v>
      </c>
      <c r="D89" s="116">
        <v>0</v>
      </c>
      <c r="E89" s="116">
        <v>0</v>
      </c>
      <c r="F89" s="116">
        <v>0</v>
      </c>
      <c r="G89" s="116">
        <v>0</v>
      </c>
      <c r="H89" s="116">
        <v>0</v>
      </c>
      <c r="I89" s="116">
        <v>0</v>
      </c>
      <c r="J89" s="116">
        <v>0</v>
      </c>
      <c r="K89" s="116">
        <v>0</v>
      </c>
      <c r="L89" s="116">
        <v>0</v>
      </c>
      <c r="M89" s="116">
        <v>0</v>
      </c>
      <c r="N89" s="116">
        <v>0</v>
      </c>
      <c r="O89" s="116">
        <v>0</v>
      </c>
      <c r="P89" s="116">
        <v>0</v>
      </c>
      <c r="Q89" s="116">
        <v>0</v>
      </c>
      <c r="R89" s="116">
        <v>0</v>
      </c>
      <c r="S89" s="116">
        <v>0</v>
      </c>
      <c r="T89" s="116">
        <v>0</v>
      </c>
      <c r="U89" s="116">
        <v>0</v>
      </c>
      <c r="V89" s="116">
        <v>0</v>
      </c>
      <c r="W89" s="116">
        <v>0</v>
      </c>
      <c r="X89" s="116">
        <v>0</v>
      </c>
      <c r="Y89" s="116">
        <v>0</v>
      </c>
      <c r="Z89" s="116">
        <v>0</v>
      </c>
      <c r="AA89" s="116">
        <v>0</v>
      </c>
      <c r="AB89" s="116">
        <v>0</v>
      </c>
      <c r="AC89" s="116">
        <v>0</v>
      </c>
      <c r="AD89" s="116">
        <v>0</v>
      </c>
      <c r="AE89" s="116">
        <v>0</v>
      </c>
      <c r="AF89" s="116">
        <v>0</v>
      </c>
      <c r="AG89" s="116">
        <v>0</v>
      </c>
      <c r="AH89" s="116">
        <v>0</v>
      </c>
      <c r="AI89" s="116">
        <v>0</v>
      </c>
      <c r="AJ89" s="116">
        <v>0</v>
      </c>
      <c r="AK89" s="116">
        <v>0</v>
      </c>
      <c r="AL89" s="95">
        <f t="shared" si="3"/>
        <v>0</v>
      </c>
      <c r="AO89" s="70"/>
    </row>
    <row r="90" spans="1:41" ht="33" customHeight="1">
      <c r="A90" s="87">
        <v>210</v>
      </c>
      <c r="B90" s="88" t="str">
        <f>PROPER(VLOOKUP(A90,[1]bd_lista!$A:$D,2,FALSE))</f>
        <v>Unidad De Análisis De Políticas Sociales Y Económicas</v>
      </c>
      <c r="C90" s="89" t="s">
        <v>1535</v>
      </c>
      <c r="D90" s="116">
        <v>0</v>
      </c>
      <c r="E90" s="116">
        <v>0</v>
      </c>
      <c r="F90" s="116">
        <v>0</v>
      </c>
      <c r="G90" s="116">
        <v>0</v>
      </c>
      <c r="H90" s="116">
        <v>0</v>
      </c>
      <c r="I90" s="116">
        <v>0</v>
      </c>
      <c r="J90" s="116">
        <v>0</v>
      </c>
      <c r="K90" s="116">
        <v>0</v>
      </c>
      <c r="L90" s="116">
        <v>0</v>
      </c>
      <c r="M90" s="116">
        <v>0</v>
      </c>
      <c r="N90" s="116">
        <v>0</v>
      </c>
      <c r="O90" s="116">
        <v>0</v>
      </c>
      <c r="P90" s="116">
        <v>0</v>
      </c>
      <c r="Q90" s="116">
        <v>0</v>
      </c>
      <c r="R90" s="116">
        <v>0</v>
      </c>
      <c r="S90" s="116">
        <v>0</v>
      </c>
      <c r="T90" s="116">
        <v>0</v>
      </c>
      <c r="U90" s="116">
        <v>0</v>
      </c>
      <c r="V90" s="116">
        <v>0</v>
      </c>
      <c r="W90" s="116">
        <v>0</v>
      </c>
      <c r="X90" s="116">
        <v>0</v>
      </c>
      <c r="Y90" s="116">
        <v>0</v>
      </c>
      <c r="Z90" s="116">
        <v>0</v>
      </c>
      <c r="AA90" s="116">
        <v>0</v>
      </c>
      <c r="AB90" s="116">
        <v>0</v>
      </c>
      <c r="AC90" s="116">
        <v>0</v>
      </c>
      <c r="AD90" s="116">
        <v>0</v>
      </c>
      <c r="AE90" s="116">
        <v>0</v>
      </c>
      <c r="AF90" s="116">
        <v>0</v>
      </c>
      <c r="AG90" s="116">
        <v>0</v>
      </c>
      <c r="AH90" s="116">
        <v>0</v>
      </c>
      <c r="AI90" s="116">
        <v>0</v>
      </c>
      <c r="AJ90" s="116">
        <v>0</v>
      </c>
      <c r="AK90" s="116">
        <v>0</v>
      </c>
      <c r="AL90" s="95">
        <f t="shared" si="3"/>
        <v>0</v>
      </c>
      <c r="AO90" s="70"/>
    </row>
    <row r="91" spans="1:41" ht="33" customHeight="1">
      <c r="A91" s="87">
        <v>212</v>
      </c>
      <c r="B91" s="88" t="str">
        <f>PROPER(VLOOKUP(A91,[1]bd_lista!$A:$D,2,FALSE))</f>
        <v>Instituto Nacional De Reforma Agraria</v>
      </c>
      <c r="C91" s="89" t="s">
        <v>1534</v>
      </c>
      <c r="D91" s="116">
        <v>0</v>
      </c>
      <c r="E91" s="116">
        <v>0</v>
      </c>
      <c r="F91" s="116">
        <v>20167.93</v>
      </c>
      <c r="G91" s="116">
        <v>1876499.7</v>
      </c>
      <c r="H91" s="116">
        <v>0</v>
      </c>
      <c r="I91" s="116">
        <v>50</v>
      </c>
      <c r="J91" s="116">
        <v>923.81999999999994</v>
      </c>
      <c r="K91" s="116">
        <v>0</v>
      </c>
      <c r="L91" s="116">
        <v>0</v>
      </c>
      <c r="M91" s="116">
        <v>0</v>
      </c>
      <c r="N91" s="116">
        <v>0</v>
      </c>
      <c r="O91" s="116">
        <v>0</v>
      </c>
      <c r="P91" s="116">
        <v>0</v>
      </c>
      <c r="Q91" s="116">
        <v>5985</v>
      </c>
      <c r="R91" s="116">
        <v>0</v>
      </c>
      <c r="S91" s="116">
        <v>0</v>
      </c>
      <c r="T91" s="116">
        <v>0</v>
      </c>
      <c r="U91" s="116">
        <v>0</v>
      </c>
      <c r="V91" s="116">
        <v>0</v>
      </c>
      <c r="W91" s="116">
        <v>0</v>
      </c>
      <c r="X91" s="116">
        <v>0</v>
      </c>
      <c r="Y91" s="116">
        <v>0</v>
      </c>
      <c r="Z91" s="116">
        <v>0</v>
      </c>
      <c r="AA91" s="116">
        <v>100.02</v>
      </c>
      <c r="AB91" s="116">
        <v>0</v>
      </c>
      <c r="AC91" s="116">
        <v>0</v>
      </c>
      <c r="AD91" s="116">
        <v>0</v>
      </c>
      <c r="AE91" s="116">
        <v>0</v>
      </c>
      <c r="AF91" s="116">
        <v>0</v>
      </c>
      <c r="AG91" s="116">
        <v>0</v>
      </c>
      <c r="AH91" s="116">
        <v>0</v>
      </c>
      <c r="AI91" s="116">
        <v>0</v>
      </c>
      <c r="AJ91" s="116">
        <v>0</v>
      </c>
      <c r="AK91" s="116">
        <v>0</v>
      </c>
      <c r="AL91" s="95">
        <f t="shared" si="3"/>
        <v>1903726.47</v>
      </c>
      <c r="AO91" s="70"/>
    </row>
    <row r="92" spans="1:41" ht="33" customHeight="1">
      <c r="A92" s="87">
        <v>213</v>
      </c>
      <c r="B92" s="88" t="str">
        <f>PROPER(VLOOKUP(A92,[1]bd_lista!$A:$D,2,FALSE))</f>
        <v>Servicio Nacional De Meteorología E Hidrología</v>
      </c>
      <c r="C92" s="89" t="s">
        <v>1532</v>
      </c>
      <c r="D92" s="116">
        <v>114</v>
      </c>
      <c r="E92" s="116">
        <v>0</v>
      </c>
      <c r="F92" s="116">
        <v>0</v>
      </c>
      <c r="G92" s="116">
        <v>0</v>
      </c>
      <c r="H92" s="116">
        <v>0</v>
      </c>
      <c r="I92" s="116">
        <v>0</v>
      </c>
      <c r="J92" s="116">
        <v>0</v>
      </c>
      <c r="K92" s="116">
        <v>0</v>
      </c>
      <c r="L92" s="116">
        <v>0</v>
      </c>
      <c r="M92" s="116">
        <v>0</v>
      </c>
      <c r="N92" s="116">
        <v>0</v>
      </c>
      <c r="O92" s="116">
        <v>0</v>
      </c>
      <c r="P92" s="116">
        <v>0</v>
      </c>
      <c r="Q92" s="116">
        <v>0</v>
      </c>
      <c r="R92" s="116">
        <v>0</v>
      </c>
      <c r="S92" s="116">
        <v>0</v>
      </c>
      <c r="T92" s="116">
        <v>0</v>
      </c>
      <c r="U92" s="116">
        <v>0</v>
      </c>
      <c r="V92" s="116">
        <v>0</v>
      </c>
      <c r="W92" s="116">
        <v>0</v>
      </c>
      <c r="X92" s="116">
        <v>0</v>
      </c>
      <c r="Y92" s="116">
        <v>0</v>
      </c>
      <c r="Z92" s="116">
        <v>0</v>
      </c>
      <c r="AA92" s="116">
        <v>0</v>
      </c>
      <c r="AB92" s="116">
        <v>0</v>
      </c>
      <c r="AC92" s="116">
        <v>0</v>
      </c>
      <c r="AD92" s="116">
        <v>0</v>
      </c>
      <c r="AE92" s="116">
        <v>0</v>
      </c>
      <c r="AF92" s="116">
        <v>0</v>
      </c>
      <c r="AG92" s="116">
        <v>0</v>
      </c>
      <c r="AH92" s="116">
        <v>0</v>
      </c>
      <c r="AI92" s="116">
        <v>0</v>
      </c>
      <c r="AJ92" s="116">
        <v>0</v>
      </c>
      <c r="AK92" s="116">
        <v>0</v>
      </c>
      <c r="AL92" s="95">
        <f t="shared" si="3"/>
        <v>114</v>
      </c>
      <c r="AO92" s="70"/>
    </row>
    <row r="93" spans="1:41" ht="33" customHeight="1">
      <c r="A93" s="87">
        <v>221</v>
      </c>
      <c r="B93" s="88" t="str">
        <f>PROPER(VLOOKUP(A93,[1]bd_lista!$A:$D,2,FALSE))</f>
        <v>Serv. Nal. De Reg. Y Control De La Comer. De Minerales Y Metales</v>
      </c>
      <c r="C93" s="89" t="s">
        <v>1537</v>
      </c>
      <c r="D93" s="116">
        <v>0</v>
      </c>
      <c r="E93" s="116">
        <v>0</v>
      </c>
      <c r="F93" s="116">
        <v>0</v>
      </c>
      <c r="G93" s="116">
        <v>0</v>
      </c>
      <c r="H93" s="116">
        <v>0</v>
      </c>
      <c r="I93" s="116">
        <v>0</v>
      </c>
      <c r="J93" s="116">
        <v>0</v>
      </c>
      <c r="K93" s="116">
        <v>0</v>
      </c>
      <c r="L93" s="116">
        <v>0</v>
      </c>
      <c r="M93" s="116">
        <v>0</v>
      </c>
      <c r="N93" s="116">
        <v>0</v>
      </c>
      <c r="O93" s="116">
        <v>0</v>
      </c>
      <c r="P93" s="116">
        <v>0</v>
      </c>
      <c r="Q93" s="116">
        <v>0</v>
      </c>
      <c r="R93" s="116">
        <v>0</v>
      </c>
      <c r="S93" s="116">
        <v>0</v>
      </c>
      <c r="T93" s="116">
        <v>0</v>
      </c>
      <c r="U93" s="116">
        <v>0</v>
      </c>
      <c r="V93" s="116">
        <v>0</v>
      </c>
      <c r="W93" s="116">
        <v>0</v>
      </c>
      <c r="X93" s="116">
        <v>0</v>
      </c>
      <c r="Y93" s="116">
        <v>0</v>
      </c>
      <c r="Z93" s="116">
        <v>0</v>
      </c>
      <c r="AA93" s="116">
        <v>0</v>
      </c>
      <c r="AB93" s="116">
        <v>0</v>
      </c>
      <c r="AC93" s="116">
        <v>0</v>
      </c>
      <c r="AD93" s="116">
        <v>0</v>
      </c>
      <c r="AE93" s="116">
        <v>0</v>
      </c>
      <c r="AF93" s="116">
        <v>0</v>
      </c>
      <c r="AG93" s="116">
        <v>0</v>
      </c>
      <c r="AH93" s="116">
        <v>0</v>
      </c>
      <c r="AI93" s="116">
        <v>0</v>
      </c>
      <c r="AJ93" s="116">
        <v>0</v>
      </c>
      <c r="AK93" s="116">
        <v>0</v>
      </c>
      <c r="AL93" s="95">
        <f t="shared" si="3"/>
        <v>0</v>
      </c>
      <c r="AO93" s="70"/>
    </row>
    <row r="94" spans="1:41" ht="33" customHeight="1">
      <c r="A94" s="87">
        <v>222</v>
      </c>
      <c r="B94" s="88" t="str">
        <f>PROPER(VLOOKUP(A94,[1]bd_lista!$A:$D,2,FALSE))</f>
        <v>Instituto Nacional De Innovación Agropecuaria Y Forestal</v>
      </c>
      <c r="C94" s="89" t="s">
        <v>1534</v>
      </c>
      <c r="D94" s="116">
        <v>0</v>
      </c>
      <c r="E94" s="116">
        <v>1329.56</v>
      </c>
      <c r="F94" s="116">
        <v>10484973.329999996</v>
      </c>
      <c r="G94" s="116">
        <v>421176.08999999997</v>
      </c>
      <c r="H94" s="116">
        <v>0</v>
      </c>
      <c r="I94" s="116">
        <v>150</v>
      </c>
      <c r="J94" s="116">
        <v>11360814.1</v>
      </c>
      <c r="K94" s="116">
        <v>0</v>
      </c>
      <c r="L94" s="116">
        <v>3039.28</v>
      </c>
      <c r="M94" s="116">
        <v>0</v>
      </c>
      <c r="N94" s="116">
        <v>0</v>
      </c>
      <c r="O94" s="116">
        <v>123.26</v>
      </c>
      <c r="P94" s="116">
        <v>1196.6100000000001</v>
      </c>
      <c r="Q94" s="116">
        <v>0</v>
      </c>
      <c r="R94" s="116">
        <v>0</v>
      </c>
      <c r="S94" s="116">
        <v>0</v>
      </c>
      <c r="T94" s="116">
        <v>0</v>
      </c>
      <c r="U94" s="116">
        <v>0</v>
      </c>
      <c r="V94" s="116">
        <v>0</v>
      </c>
      <c r="W94" s="116">
        <v>0</v>
      </c>
      <c r="X94" s="116">
        <v>0</v>
      </c>
      <c r="Y94" s="116">
        <v>0</v>
      </c>
      <c r="Z94" s="116">
        <v>0</v>
      </c>
      <c r="AA94" s="116">
        <v>0</v>
      </c>
      <c r="AB94" s="116">
        <v>0</v>
      </c>
      <c r="AC94" s="116">
        <v>0</v>
      </c>
      <c r="AD94" s="116">
        <v>0</v>
      </c>
      <c r="AE94" s="116">
        <v>0</v>
      </c>
      <c r="AF94" s="116">
        <v>0</v>
      </c>
      <c r="AG94" s="116">
        <v>0</v>
      </c>
      <c r="AH94" s="116">
        <v>0</v>
      </c>
      <c r="AI94" s="116">
        <v>0</v>
      </c>
      <c r="AJ94" s="116">
        <v>0</v>
      </c>
      <c r="AK94" s="116">
        <v>0</v>
      </c>
      <c r="AL94" s="95">
        <f t="shared" si="3"/>
        <v>22272802.23</v>
      </c>
      <c r="AO94" s="70"/>
    </row>
    <row r="95" spans="1:41" ht="33" customHeight="1">
      <c r="A95" s="87">
        <v>223</v>
      </c>
      <c r="B95" s="88" t="str">
        <f>PROPER(VLOOKUP(A95,[1]bd_lista!$A:$D,2,FALSE))</f>
        <v>Fondo Nacional De Desarrollo Forestal</v>
      </c>
      <c r="C95" s="89" t="s">
        <v>1534</v>
      </c>
      <c r="D95" s="116">
        <v>0</v>
      </c>
      <c r="E95" s="116">
        <v>1746.02</v>
      </c>
      <c r="F95" s="116">
        <v>3554602.78</v>
      </c>
      <c r="G95" s="116">
        <v>1123.5</v>
      </c>
      <c r="H95" s="116">
        <v>0</v>
      </c>
      <c r="I95" s="116">
        <v>0</v>
      </c>
      <c r="J95" s="116">
        <v>0</v>
      </c>
      <c r="K95" s="116">
        <v>0</v>
      </c>
      <c r="L95" s="116">
        <v>0</v>
      </c>
      <c r="M95" s="116">
        <v>0</v>
      </c>
      <c r="N95" s="116">
        <v>0</v>
      </c>
      <c r="O95" s="116">
        <v>0</v>
      </c>
      <c r="P95" s="116">
        <v>0</v>
      </c>
      <c r="Q95" s="116">
        <v>0</v>
      </c>
      <c r="R95" s="116">
        <v>0</v>
      </c>
      <c r="S95" s="116">
        <v>0</v>
      </c>
      <c r="T95" s="116">
        <v>0</v>
      </c>
      <c r="U95" s="116">
        <v>0</v>
      </c>
      <c r="V95" s="116">
        <v>0</v>
      </c>
      <c r="W95" s="116">
        <v>0</v>
      </c>
      <c r="X95" s="116">
        <v>0</v>
      </c>
      <c r="Y95" s="116">
        <v>0</v>
      </c>
      <c r="Z95" s="116">
        <v>0</v>
      </c>
      <c r="AA95" s="116">
        <v>0</v>
      </c>
      <c r="AB95" s="116">
        <v>0</v>
      </c>
      <c r="AC95" s="116">
        <v>0</v>
      </c>
      <c r="AD95" s="116">
        <v>0</v>
      </c>
      <c r="AE95" s="116">
        <v>0</v>
      </c>
      <c r="AF95" s="116">
        <v>0</v>
      </c>
      <c r="AG95" s="116">
        <v>0</v>
      </c>
      <c r="AH95" s="116">
        <v>0</v>
      </c>
      <c r="AI95" s="116">
        <v>0</v>
      </c>
      <c r="AJ95" s="116">
        <v>0</v>
      </c>
      <c r="AK95" s="116">
        <v>0</v>
      </c>
      <c r="AL95" s="95">
        <f t="shared" si="3"/>
        <v>3557472.3</v>
      </c>
      <c r="AO95" s="70"/>
    </row>
    <row r="96" spans="1:41" ht="33" customHeight="1">
      <c r="A96" s="87">
        <v>224</v>
      </c>
      <c r="B96" s="88" t="str">
        <f>PROPER(VLOOKUP(A96,[1]bd_lista!$A:$D,2,FALSE))</f>
        <v>Insumos Bolivia</v>
      </c>
      <c r="C96" s="89" t="s">
        <v>1527</v>
      </c>
      <c r="D96" s="116">
        <v>0</v>
      </c>
      <c r="E96" s="116">
        <v>0</v>
      </c>
      <c r="F96" s="116">
        <v>0</v>
      </c>
      <c r="G96" s="116">
        <v>7229374.9000000004</v>
      </c>
      <c r="H96" s="116">
        <v>0</v>
      </c>
      <c r="I96" s="116">
        <v>0</v>
      </c>
      <c r="J96" s="116">
        <v>0</v>
      </c>
      <c r="K96" s="116">
        <v>0</v>
      </c>
      <c r="L96" s="116">
        <v>277.27</v>
      </c>
      <c r="M96" s="116">
        <v>0</v>
      </c>
      <c r="N96" s="116">
        <v>0</v>
      </c>
      <c r="O96" s="116">
        <v>0</v>
      </c>
      <c r="P96" s="116">
        <v>0</v>
      </c>
      <c r="Q96" s="116">
        <v>0</v>
      </c>
      <c r="R96" s="116">
        <v>0</v>
      </c>
      <c r="S96" s="116">
        <v>0</v>
      </c>
      <c r="T96" s="116">
        <v>0</v>
      </c>
      <c r="U96" s="116">
        <v>0</v>
      </c>
      <c r="V96" s="116">
        <v>0</v>
      </c>
      <c r="W96" s="116">
        <v>0</v>
      </c>
      <c r="X96" s="116">
        <v>0</v>
      </c>
      <c r="Y96" s="116">
        <v>0</v>
      </c>
      <c r="Z96" s="116">
        <v>0</v>
      </c>
      <c r="AA96" s="116">
        <v>0</v>
      </c>
      <c r="AB96" s="116">
        <v>0</v>
      </c>
      <c r="AC96" s="116">
        <v>0</v>
      </c>
      <c r="AD96" s="116">
        <v>0</v>
      </c>
      <c r="AE96" s="116">
        <v>0</v>
      </c>
      <c r="AF96" s="116">
        <v>0</v>
      </c>
      <c r="AG96" s="116">
        <v>0</v>
      </c>
      <c r="AH96" s="116">
        <v>0</v>
      </c>
      <c r="AI96" s="116">
        <v>0</v>
      </c>
      <c r="AJ96" s="116">
        <v>0</v>
      </c>
      <c r="AK96" s="116">
        <v>0</v>
      </c>
      <c r="AL96" s="95">
        <f t="shared" si="3"/>
        <v>7229652.1699999999</v>
      </c>
      <c r="AO96" s="70"/>
    </row>
    <row r="97" spans="1:41" ht="33" customHeight="1">
      <c r="A97" s="87">
        <v>225</v>
      </c>
      <c r="B97" s="88" t="str">
        <f>PROPER(VLOOKUP(A97,[1]bd_lista!$A:$D,2,FALSE))</f>
        <v>Serv. Nal. Para La Sostenibilidad En Saneamiento Básico</v>
      </c>
      <c r="C97" s="89" t="s">
        <v>1535</v>
      </c>
      <c r="D97" s="116">
        <v>0</v>
      </c>
      <c r="E97" s="116">
        <v>0</v>
      </c>
      <c r="F97" s="116">
        <v>1075286.43</v>
      </c>
      <c r="G97" s="116">
        <v>1157</v>
      </c>
      <c r="H97" s="116">
        <v>0</v>
      </c>
      <c r="I97" s="116">
        <v>0</v>
      </c>
      <c r="J97" s="116">
        <v>170000</v>
      </c>
      <c r="K97" s="116">
        <v>0</v>
      </c>
      <c r="L97" s="116">
        <v>0</v>
      </c>
      <c r="M97" s="116">
        <v>0</v>
      </c>
      <c r="N97" s="116">
        <v>0</v>
      </c>
      <c r="O97" s="116">
        <v>0</v>
      </c>
      <c r="P97" s="116">
        <v>0</v>
      </c>
      <c r="Q97" s="116">
        <v>0</v>
      </c>
      <c r="R97" s="116">
        <v>0</v>
      </c>
      <c r="S97" s="116">
        <v>0</v>
      </c>
      <c r="T97" s="116">
        <v>0</v>
      </c>
      <c r="U97" s="116">
        <v>0</v>
      </c>
      <c r="V97" s="116">
        <v>0</v>
      </c>
      <c r="W97" s="116">
        <v>0</v>
      </c>
      <c r="X97" s="116">
        <v>0</v>
      </c>
      <c r="Y97" s="116">
        <v>0</v>
      </c>
      <c r="Z97" s="116">
        <v>0</v>
      </c>
      <c r="AA97" s="116">
        <v>0</v>
      </c>
      <c r="AB97" s="116">
        <v>0</v>
      </c>
      <c r="AC97" s="116">
        <v>0</v>
      </c>
      <c r="AD97" s="116">
        <v>0</v>
      </c>
      <c r="AE97" s="116">
        <v>0</v>
      </c>
      <c r="AF97" s="116">
        <v>0</v>
      </c>
      <c r="AG97" s="116">
        <v>0</v>
      </c>
      <c r="AH97" s="116">
        <v>0</v>
      </c>
      <c r="AI97" s="116">
        <v>0</v>
      </c>
      <c r="AJ97" s="116">
        <v>0</v>
      </c>
      <c r="AK97" s="116">
        <v>0</v>
      </c>
      <c r="AL97" s="95">
        <f t="shared" si="3"/>
        <v>1246443.43</v>
      </c>
      <c r="AO97" s="70"/>
    </row>
    <row r="98" spans="1:41" ht="33" customHeight="1">
      <c r="A98" s="87">
        <v>226</v>
      </c>
      <c r="B98" s="88" t="str">
        <f>PROPER(VLOOKUP(A98,[1]bd_lista!$A:$D,2,FALSE))</f>
        <v>Servicio Estatal De Autonomías</v>
      </c>
      <c r="C98" s="89" t="s">
        <v>1527</v>
      </c>
      <c r="D98" s="116">
        <v>0</v>
      </c>
      <c r="E98" s="116">
        <v>0</v>
      </c>
      <c r="F98" s="116">
        <v>0</v>
      </c>
      <c r="G98" s="116">
        <v>0</v>
      </c>
      <c r="H98" s="116">
        <v>0</v>
      </c>
      <c r="I98" s="116">
        <v>0</v>
      </c>
      <c r="J98" s="116">
        <v>0</v>
      </c>
      <c r="K98" s="116">
        <v>0</v>
      </c>
      <c r="L98" s="116">
        <v>0</v>
      </c>
      <c r="M98" s="116">
        <v>0</v>
      </c>
      <c r="N98" s="116">
        <v>0</v>
      </c>
      <c r="O98" s="116">
        <v>0</v>
      </c>
      <c r="P98" s="116">
        <v>0</v>
      </c>
      <c r="Q98" s="116">
        <v>0</v>
      </c>
      <c r="R98" s="116">
        <v>0</v>
      </c>
      <c r="S98" s="116">
        <v>0</v>
      </c>
      <c r="T98" s="116">
        <v>0</v>
      </c>
      <c r="U98" s="116">
        <v>0</v>
      </c>
      <c r="V98" s="116">
        <v>0</v>
      </c>
      <c r="W98" s="116">
        <v>0</v>
      </c>
      <c r="X98" s="116">
        <v>0</v>
      </c>
      <c r="Y98" s="116">
        <v>0</v>
      </c>
      <c r="Z98" s="116">
        <v>0</v>
      </c>
      <c r="AA98" s="116">
        <v>0</v>
      </c>
      <c r="AB98" s="116">
        <v>0</v>
      </c>
      <c r="AC98" s="116">
        <v>0</v>
      </c>
      <c r="AD98" s="116">
        <v>0</v>
      </c>
      <c r="AE98" s="116">
        <v>0</v>
      </c>
      <c r="AF98" s="116">
        <v>0</v>
      </c>
      <c r="AG98" s="116">
        <v>0</v>
      </c>
      <c r="AH98" s="116">
        <v>0</v>
      </c>
      <c r="AI98" s="116">
        <v>0</v>
      </c>
      <c r="AJ98" s="116">
        <v>0</v>
      </c>
      <c r="AK98" s="116">
        <v>0</v>
      </c>
      <c r="AL98" s="95">
        <f t="shared" si="3"/>
        <v>0</v>
      </c>
      <c r="AO98" s="70"/>
    </row>
    <row r="99" spans="1:41" ht="33" customHeight="1">
      <c r="A99" s="87">
        <v>227</v>
      </c>
      <c r="B99" s="88" t="str">
        <f>PROPER(VLOOKUP(A99,[1]bd_lista!$A:$D,2,FALSE))</f>
        <v>Zona Franca Comercial E Industrial De Cobija</v>
      </c>
      <c r="C99" s="89" t="s">
        <v>1532</v>
      </c>
      <c r="D99" s="116">
        <v>0</v>
      </c>
      <c r="E99" s="116">
        <v>0</v>
      </c>
      <c r="F99" s="116">
        <v>0</v>
      </c>
      <c r="G99" s="116">
        <v>0</v>
      </c>
      <c r="H99" s="116">
        <v>0</v>
      </c>
      <c r="I99" s="116">
        <v>0</v>
      </c>
      <c r="J99" s="116">
        <v>0</v>
      </c>
      <c r="K99" s="116">
        <v>0</v>
      </c>
      <c r="L99" s="116">
        <v>0</v>
      </c>
      <c r="M99" s="116">
        <v>0</v>
      </c>
      <c r="N99" s="116">
        <v>0</v>
      </c>
      <c r="O99" s="116">
        <v>0</v>
      </c>
      <c r="P99" s="116">
        <v>0</v>
      </c>
      <c r="Q99" s="116">
        <v>0</v>
      </c>
      <c r="R99" s="116">
        <v>0</v>
      </c>
      <c r="S99" s="116">
        <v>0</v>
      </c>
      <c r="T99" s="116">
        <v>0</v>
      </c>
      <c r="U99" s="116">
        <v>0</v>
      </c>
      <c r="V99" s="116">
        <v>0</v>
      </c>
      <c r="W99" s="116">
        <v>0</v>
      </c>
      <c r="X99" s="116">
        <v>0</v>
      </c>
      <c r="Y99" s="116">
        <v>0</v>
      </c>
      <c r="Z99" s="116">
        <v>0</v>
      </c>
      <c r="AA99" s="116">
        <v>0</v>
      </c>
      <c r="AB99" s="116">
        <v>0</v>
      </c>
      <c r="AC99" s="116">
        <v>0</v>
      </c>
      <c r="AD99" s="116">
        <v>0</v>
      </c>
      <c r="AE99" s="116">
        <v>0</v>
      </c>
      <c r="AF99" s="116">
        <v>0</v>
      </c>
      <c r="AG99" s="116">
        <v>0</v>
      </c>
      <c r="AH99" s="116">
        <v>0</v>
      </c>
      <c r="AI99" s="116">
        <v>0</v>
      </c>
      <c r="AJ99" s="116">
        <v>0</v>
      </c>
      <c r="AK99" s="116">
        <v>0</v>
      </c>
      <c r="AL99" s="95">
        <f t="shared" si="3"/>
        <v>0</v>
      </c>
      <c r="AO99" s="70"/>
    </row>
    <row r="100" spans="1:41" ht="33" customHeight="1">
      <c r="A100" s="87">
        <v>234</v>
      </c>
      <c r="B100" s="88" t="str">
        <f>PROPER(VLOOKUP(A100,[1]bd_lista!$A:$D,2,FALSE))</f>
        <v>Servicio Geológico Minero</v>
      </c>
      <c r="C100" s="89" t="s">
        <v>1530</v>
      </c>
      <c r="D100" s="116">
        <v>0</v>
      </c>
      <c r="E100" s="116">
        <v>0</v>
      </c>
      <c r="F100" s="116">
        <v>467022.97000000044</v>
      </c>
      <c r="G100" s="116">
        <v>52459.02</v>
      </c>
      <c r="H100" s="116">
        <v>0</v>
      </c>
      <c r="I100" s="116">
        <v>0</v>
      </c>
      <c r="J100" s="116">
        <v>0</v>
      </c>
      <c r="K100" s="116">
        <v>0</v>
      </c>
      <c r="L100" s="116">
        <v>0</v>
      </c>
      <c r="M100" s="116">
        <v>0</v>
      </c>
      <c r="N100" s="116">
        <v>0</v>
      </c>
      <c r="O100" s="116">
        <v>0</v>
      </c>
      <c r="P100" s="116">
        <v>0</v>
      </c>
      <c r="Q100" s="116">
        <v>0</v>
      </c>
      <c r="R100" s="116">
        <v>0</v>
      </c>
      <c r="S100" s="116">
        <v>0</v>
      </c>
      <c r="T100" s="116">
        <v>0</v>
      </c>
      <c r="U100" s="116">
        <v>0</v>
      </c>
      <c r="V100" s="116">
        <v>0</v>
      </c>
      <c r="W100" s="116">
        <v>0</v>
      </c>
      <c r="X100" s="116">
        <v>0</v>
      </c>
      <c r="Y100" s="116">
        <v>0</v>
      </c>
      <c r="Z100" s="116">
        <v>0</v>
      </c>
      <c r="AA100" s="116">
        <v>0</v>
      </c>
      <c r="AB100" s="116">
        <v>0</v>
      </c>
      <c r="AC100" s="116">
        <v>0</v>
      </c>
      <c r="AD100" s="116">
        <v>0</v>
      </c>
      <c r="AE100" s="116">
        <v>0</v>
      </c>
      <c r="AF100" s="116">
        <v>0</v>
      </c>
      <c r="AG100" s="116">
        <v>0</v>
      </c>
      <c r="AH100" s="116">
        <v>0</v>
      </c>
      <c r="AI100" s="116">
        <v>0</v>
      </c>
      <c r="AJ100" s="116">
        <v>0</v>
      </c>
      <c r="AK100" s="116">
        <v>0</v>
      </c>
      <c r="AL100" s="95">
        <f t="shared" si="3"/>
        <v>519481.99000000046</v>
      </c>
      <c r="AO100" s="70"/>
    </row>
    <row r="101" spans="1:41" ht="33" customHeight="1">
      <c r="A101" s="87">
        <v>242</v>
      </c>
      <c r="B101" s="88" t="str">
        <f>PROPER(VLOOKUP(A101,[1]bd_lista!$A:$D,2,FALSE))</f>
        <v>Comando De Ingeniería Del Ejército</v>
      </c>
      <c r="C101" s="89" t="s">
        <v>1537</v>
      </c>
      <c r="D101" s="116">
        <v>0</v>
      </c>
      <c r="E101" s="116">
        <v>0</v>
      </c>
      <c r="F101" s="116">
        <v>0</v>
      </c>
      <c r="G101" s="116">
        <v>0</v>
      </c>
      <c r="H101" s="116">
        <v>0</v>
      </c>
      <c r="I101" s="116">
        <v>0</v>
      </c>
      <c r="J101" s="116">
        <v>0</v>
      </c>
      <c r="K101" s="116">
        <v>0</v>
      </c>
      <c r="L101" s="116">
        <v>0</v>
      </c>
      <c r="M101" s="116">
        <v>0</v>
      </c>
      <c r="N101" s="116">
        <v>0</v>
      </c>
      <c r="O101" s="116">
        <v>0</v>
      </c>
      <c r="P101" s="116">
        <v>0</v>
      </c>
      <c r="Q101" s="116">
        <v>0</v>
      </c>
      <c r="R101" s="116">
        <v>0</v>
      </c>
      <c r="S101" s="116">
        <v>0</v>
      </c>
      <c r="T101" s="116">
        <v>0</v>
      </c>
      <c r="U101" s="116">
        <v>0</v>
      </c>
      <c r="V101" s="116">
        <v>0</v>
      </c>
      <c r="W101" s="116">
        <v>0</v>
      </c>
      <c r="X101" s="116">
        <v>0</v>
      </c>
      <c r="Y101" s="116">
        <v>0</v>
      </c>
      <c r="Z101" s="116">
        <v>0</v>
      </c>
      <c r="AA101" s="116">
        <v>0</v>
      </c>
      <c r="AB101" s="116">
        <v>0</v>
      </c>
      <c r="AC101" s="116">
        <v>0</v>
      </c>
      <c r="AD101" s="116">
        <v>0</v>
      </c>
      <c r="AE101" s="116">
        <v>0</v>
      </c>
      <c r="AF101" s="116">
        <v>0</v>
      </c>
      <c r="AG101" s="116">
        <v>0</v>
      </c>
      <c r="AH101" s="116">
        <v>0</v>
      </c>
      <c r="AI101" s="116">
        <v>0</v>
      </c>
      <c r="AJ101" s="116">
        <v>0</v>
      </c>
      <c r="AK101" s="116">
        <v>0</v>
      </c>
      <c r="AL101" s="95">
        <f t="shared" si="3"/>
        <v>0</v>
      </c>
      <c r="AO101" s="70"/>
    </row>
    <row r="102" spans="1:41" ht="33" customHeight="1">
      <c r="A102" s="87">
        <v>243</v>
      </c>
      <c r="B102" s="88" t="str">
        <f>PROPER(VLOOKUP(A102,[1]bd_lista!$A:$D,2,FALSE))</f>
        <v>Servicio Nacional De Hidrografía Naval</v>
      </c>
      <c r="C102" s="89" t="s">
        <v>1530</v>
      </c>
      <c r="D102" s="116">
        <v>0</v>
      </c>
      <c r="E102" s="116">
        <v>0</v>
      </c>
      <c r="F102" s="116">
        <v>0</v>
      </c>
      <c r="G102" s="116">
        <v>0</v>
      </c>
      <c r="H102" s="116">
        <v>0</v>
      </c>
      <c r="I102" s="116">
        <v>0</v>
      </c>
      <c r="J102" s="116">
        <v>0</v>
      </c>
      <c r="K102" s="116">
        <v>0</v>
      </c>
      <c r="L102" s="116">
        <v>0</v>
      </c>
      <c r="M102" s="116">
        <v>0</v>
      </c>
      <c r="N102" s="116">
        <v>0</v>
      </c>
      <c r="O102" s="116">
        <v>0</v>
      </c>
      <c r="P102" s="116">
        <v>0</v>
      </c>
      <c r="Q102" s="116">
        <v>0</v>
      </c>
      <c r="R102" s="116">
        <v>0</v>
      </c>
      <c r="S102" s="116">
        <v>0</v>
      </c>
      <c r="T102" s="116">
        <v>0</v>
      </c>
      <c r="U102" s="116">
        <v>0</v>
      </c>
      <c r="V102" s="116">
        <v>0</v>
      </c>
      <c r="W102" s="116">
        <v>0</v>
      </c>
      <c r="X102" s="116">
        <v>0</v>
      </c>
      <c r="Y102" s="116">
        <v>0</v>
      </c>
      <c r="Z102" s="116">
        <v>0</v>
      </c>
      <c r="AA102" s="116">
        <v>0</v>
      </c>
      <c r="AB102" s="116">
        <v>0</v>
      </c>
      <c r="AC102" s="116">
        <v>0</v>
      </c>
      <c r="AD102" s="116">
        <v>0</v>
      </c>
      <c r="AE102" s="116">
        <v>0</v>
      </c>
      <c r="AF102" s="116">
        <v>0</v>
      </c>
      <c r="AG102" s="116">
        <v>0</v>
      </c>
      <c r="AH102" s="116">
        <v>0</v>
      </c>
      <c r="AI102" s="116">
        <v>0</v>
      </c>
      <c r="AJ102" s="116">
        <v>0</v>
      </c>
      <c r="AK102" s="116">
        <v>0</v>
      </c>
      <c r="AL102" s="95">
        <f t="shared" si="3"/>
        <v>0</v>
      </c>
      <c r="AO102" s="70"/>
    </row>
    <row r="103" spans="1:41" ht="33" customHeight="1">
      <c r="A103" s="87">
        <v>244</v>
      </c>
      <c r="B103" s="88" t="str">
        <f>PROPER(VLOOKUP(A103,[1]bd_lista!$A:$D,2,FALSE))</f>
        <v>Servicio Nacional De Aerofotogrametría</v>
      </c>
      <c r="C103" s="89" t="s">
        <v>1536</v>
      </c>
      <c r="D103" s="116">
        <v>0</v>
      </c>
      <c r="E103" s="116">
        <v>0</v>
      </c>
      <c r="F103" s="116">
        <v>0</v>
      </c>
      <c r="G103" s="116">
        <v>0</v>
      </c>
      <c r="H103" s="116">
        <v>0</v>
      </c>
      <c r="I103" s="116">
        <v>0</v>
      </c>
      <c r="J103" s="116">
        <v>0</v>
      </c>
      <c r="K103" s="116">
        <v>0</v>
      </c>
      <c r="L103" s="116">
        <v>2797.75</v>
      </c>
      <c r="M103" s="116">
        <v>0</v>
      </c>
      <c r="N103" s="116">
        <v>0</v>
      </c>
      <c r="O103" s="116">
        <v>0</v>
      </c>
      <c r="P103" s="116">
        <v>0</v>
      </c>
      <c r="Q103" s="116">
        <v>0</v>
      </c>
      <c r="R103" s="116">
        <v>0</v>
      </c>
      <c r="S103" s="116">
        <v>0</v>
      </c>
      <c r="T103" s="116">
        <v>0</v>
      </c>
      <c r="U103" s="116">
        <v>0</v>
      </c>
      <c r="V103" s="116">
        <v>0</v>
      </c>
      <c r="W103" s="116">
        <v>0</v>
      </c>
      <c r="X103" s="116">
        <v>0</v>
      </c>
      <c r="Y103" s="116">
        <v>0</v>
      </c>
      <c r="Z103" s="116">
        <v>0</v>
      </c>
      <c r="AA103" s="116">
        <v>0</v>
      </c>
      <c r="AB103" s="116">
        <v>0</v>
      </c>
      <c r="AC103" s="116">
        <v>0</v>
      </c>
      <c r="AD103" s="116">
        <v>0</v>
      </c>
      <c r="AE103" s="116">
        <v>0</v>
      </c>
      <c r="AF103" s="116">
        <v>0</v>
      </c>
      <c r="AG103" s="116">
        <v>0</v>
      </c>
      <c r="AH103" s="116">
        <v>0</v>
      </c>
      <c r="AI103" s="116">
        <v>0</v>
      </c>
      <c r="AJ103" s="116">
        <v>0</v>
      </c>
      <c r="AK103" s="116">
        <v>0</v>
      </c>
      <c r="AL103" s="95">
        <f t="shared" si="3"/>
        <v>2797.75</v>
      </c>
      <c r="AO103" s="70"/>
    </row>
    <row r="104" spans="1:41" ht="33" customHeight="1">
      <c r="A104" s="87">
        <v>245</v>
      </c>
      <c r="B104" s="88" t="str">
        <f>PROPER(VLOOKUP(A104,[1]bd_lista!$A:$D,2,FALSE))</f>
        <v>Servicio Geodésico De Mapas</v>
      </c>
      <c r="C104" s="89" t="s">
        <v>1536</v>
      </c>
      <c r="D104" s="116">
        <v>0</v>
      </c>
      <c r="E104" s="116">
        <v>0</v>
      </c>
      <c r="F104" s="116">
        <v>0</v>
      </c>
      <c r="G104" s="116">
        <v>0</v>
      </c>
      <c r="H104" s="116">
        <v>0</v>
      </c>
      <c r="I104" s="116">
        <v>0</v>
      </c>
      <c r="J104" s="116">
        <v>0</v>
      </c>
      <c r="K104" s="116">
        <v>0</v>
      </c>
      <c r="L104" s="116">
        <v>0</v>
      </c>
      <c r="M104" s="116">
        <v>0</v>
      </c>
      <c r="N104" s="116">
        <v>0</v>
      </c>
      <c r="O104" s="116">
        <v>0</v>
      </c>
      <c r="P104" s="116">
        <v>0</v>
      </c>
      <c r="Q104" s="116">
        <v>0</v>
      </c>
      <c r="R104" s="116">
        <v>0</v>
      </c>
      <c r="S104" s="116">
        <v>0</v>
      </c>
      <c r="T104" s="116">
        <v>0</v>
      </c>
      <c r="U104" s="116">
        <v>0</v>
      </c>
      <c r="V104" s="116">
        <v>0</v>
      </c>
      <c r="W104" s="116">
        <v>0</v>
      </c>
      <c r="X104" s="116">
        <v>0</v>
      </c>
      <c r="Y104" s="116">
        <v>0</v>
      </c>
      <c r="Z104" s="116">
        <v>0</v>
      </c>
      <c r="AA104" s="116">
        <v>0</v>
      </c>
      <c r="AB104" s="116">
        <v>0</v>
      </c>
      <c r="AC104" s="116">
        <v>0</v>
      </c>
      <c r="AD104" s="116">
        <v>0</v>
      </c>
      <c r="AE104" s="116">
        <v>0</v>
      </c>
      <c r="AF104" s="116">
        <v>0</v>
      </c>
      <c r="AG104" s="116">
        <v>0</v>
      </c>
      <c r="AH104" s="116">
        <v>0</v>
      </c>
      <c r="AI104" s="116">
        <v>0</v>
      </c>
      <c r="AJ104" s="116">
        <v>0</v>
      </c>
      <c r="AK104" s="116">
        <v>0</v>
      </c>
      <c r="AL104" s="95">
        <f t="shared" si="3"/>
        <v>0</v>
      </c>
      <c r="AO104" s="70"/>
    </row>
    <row r="105" spans="1:41" ht="33" customHeight="1">
      <c r="A105" s="87">
        <v>247</v>
      </c>
      <c r="B105" s="88" t="str">
        <f>PROPER(VLOOKUP(A105,[1]bd_lista!$A:$D,2,FALSE))</f>
        <v>Corporación Gestora Del Proyecto Abapo - Izozog</v>
      </c>
      <c r="C105" s="89" t="s">
        <v>1530</v>
      </c>
      <c r="D105" s="116">
        <v>0</v>
      </c>
      <c r="E105" s="116">
        <v>0</v>
      </c>
      <c r="F105" s="116">
        <v>0</v>
      </c>
      <c r="G105" s="116">
        <v>0</v>
      </c>
      <c r="H105" s="116">
        <v>0</v>
      </c>
      <c r="I105" s="116">
        <v>0</v>
      </c>
      <c r="J105" s="116">
        <v>0</v>
      </c>
      <c r="K105" s="116">
        <v>0</v>
      </c>
      <c r="L105" s="116">
        <v>0</v>
      </c>
      <c r="M105" s="116">
        <v>0</v>
      </c>
      <c r="N105" s="116">
        <v>0</v>
      </c>
      <c r="O105" s="116">
        <v>0</v>
      </c>
      <c r="P105" s="116">
        <v>0</v>
      </c>
      <c r="Q105" s="116">
        <v>0</v>
      </c>
      <c r="R105" s="116">
        <v>0</v>
      </c>
      <c r="S105" s="116">
        <v>0</v>
      </c>
      <c r="T105" s="116">
        <v>0</v>
      </c>
      <c r="U105" s="116">
        <v>0</v>
      </c>
      <c r="V105" s="116">
        <v>0</v>
      </c>
      <c r="W105" s="116">
        <v>0</v>
      </c>
      <c r="X105" s="116">
        <v>0</v>
      </c>
      <c r="Y105" s="116">
        <v>0</v>
      </c>
      <c r="Z105" s="116">
        <v>0</v>
      </c>
      <c r="AA105" s="116">
        <v>0</v>
      </c>
      <c r="AB105" s="116">
        <v>0</v>
      </c>
      <c r="AC105" s="116">
        <v>0</v>
      </c>
      <c r="AD105" s="116">
        <v>0</v>
      </c>
      <c r="AE105" s="116">
        <v>0</v>
      </c>
      <c r="AF105" s="116">
        <v>0</v>
      </c>
      <c r="AG105" s="116">
        <v>0</v>
      </c>
      <c r="AH105" s="116">
        <v>0</v>
      </c>
      <c r="AI105" s="116">
        <v>0</v>
      </c>
      <c r="AJ105" s="116">
        <v>0</v>
      </c>
      <c r="AK105" s="116">
        <v>0</v>
      </c>
      <c r="AL105" s="95">
        <f t="shared" si="3"/>
        <v>0</v>
      </c>
      <c r="AO105" s="70"/>
    </row>
    <row r="106" spans="1:41" ht="33" customHeight="1">
      <c r="A106" s="87">
        <v>248</v>
      </c>
      <c r="B106" s="88" t="str">
        <f>PROPER(VLOOKUP(A106,[1]bd_lista!$A:$D,2,FALSE))</f>
        <v>Centro De Investigación Y Desarrollo Acuícola Boliviano</v>
      </c>
      <c r="C106" s="118" t="s">
        <v>1304</v>
      </c>
      <c r="D106" s="116">
        <v>0</v>
      </c>
      <c r="E106" s="116">
        <v>0</v>
      </c>
      <c r="F106" s="116">
        <v>0</v>
      </c>
      <c r="G106" s="116">
        <v>0</v>
      </c>
      <c r="H106" s="116">
        <v>0</v>
      </c>
      <c r="I106" s="116">
        <v>0</v>
      </c>
      <c r="J106" s="116">
        <v>0</v>
      </c>
      <c r="K106" s="116">
        <v>0</v>
      </c>
      <c r="L106" s="116">
        <v>0</v>
      </c>
      <c r="M106" s="116">
        <v>0</v>
      </c>
      <c r="N106" s="116">
        <v>0</v>
      </c>
      <c r="O106" s="116">
        <v>0</v>
      </c>
      <c r="P106" s="116">
        <v>0</v>
      </c>
      <c r="Q106" s="116">
        <v>0</v>
      </c>
      <c r="R106" s="116">
        <v>0</v>
      </c>
      <c r="S106" s="116">
        <v>0</v>
      </c>
      <c r="T106" s="116">
        <v>0</v>
      </c>
      <c r="U106" s="116">
        <v>0</v>
      </c>
      <c r="V106" s="116">
        <v>0</v>
      </c>
      <c r="W106" s="116">
        <v>0</v>
      </c>
      <c r="X106" s="116">
        <v>0</v>
      </c>
      <c r="Y106" s="116">
        <v>0</v>
      </c>
      <c r="Z106" s="116">
        <v>0</v>
      </c>
      <c r="AA106" s="116">
        <v>0</v>
      </c>
      <c r="AB106" s="116">
        <v>0</v>
      </c>
      <c r="AC106" s="116">
        <v>0</v>
      </c>
      <c r="AD106" s="116">
        <v>0</v>
      </c>
      <c r="AE106" s="116">
        <v>0</v>
      </c>
      <c r="AF106" s="116">
        <v>0</v>
      </c>
      <c r="AG106" s="116">
        <v>0</v>
      </c>
      <c r="AH106" s="116">
        <v>0</v>
      </c>
      <c r="AI106" s="116">
        <v>0</v>
      </c>
      <c r="AJ106" s="116">
        <v>0</v>
      </c>
      <c r="AK106" s="116">
        <v>0</v>
      </c>
      <c r="AL106" s="95">
        <f t="shared" ref="AL106:AL137" si="4">SUM(D106:AK106)</f>
        <v>0</v>
      </c>
      <c r="AO106" s="70"/>
    </row>
    <row r="107" spans="1:41" ht="33" customHeight="1">
      <c r="A107" s="87">
        <v>249</v>
      </c>
      <c r="B107" s="88" t="str">
        <f>PROPER(VLOOKUP(A107,[1]bd_lista!$A:$D,2,FALSE))</f>
        <v>Central De Abastecimiento Y Suministros De Salud</v>
      </c>
      <c r="C107" s="89" t="s">
        <v>1533</v>
      </c>
      <c r="D107" s="116">
        <v>0</v>
      </c>
      <c r="E107" s="116">
        <v>0</v>
      </c>
      <c r="F107" s="116">
        <v>15800667.48</v>
      </c>
      <c r="G107" s="116">
        <v>16138.76</v>
      </c>
      <c r="H107" s="116">
        <v>0</v>
      </c>
      <c r="I107" s="116">
        <v>336.4</v>
      </c>
      <c r="J107" s="116">
        <v>0</v>
      </c>
      <c r="K107" s="116">
        <v>0</v>
      </c>
      <c r="L107" s="116">
        <v>6422.86</v>
      </c>
      <c r="M107" s="116">
        <v>0</v>
      </c>
      <c r="N107" s="116">
        <v>0</v>
      </c>
      <c r="O107" s="116">
        <v>0</v>
      </c>
      <c r="P107" s="116">
        <v>0</v>
      </c>
      <c r="Q107" s="116">
        <v>2182</v>
      </c>
      <c r="R107" s="116">
        <v>0</v>
      </c>
      <c r="S107" s="116">
        <v>0</v>
      </c>
      <c r="T107" s="116">
        <v>0</v>
      </c>
      <c r="U107" s="116">
        <v>0</v>
      </c>
      <c r="V107" s="116">
        <v>0</v>
      </c>
      <c r="W107" s="116">
        <v>0</v>
      </c>
      <c r="X107" s="116">
        <v>0</v>
      </c>
      <c r="Y107" s="116">
        <v>0</v>
      </c>
      <c r="Z107" s="116">
        <v>0</v>
      </c>
      <c r="AA107" s="116">
        <v>0</v>
      </c>
      <c r="AB107" s="116">
        <v>0</v>
      </c>
      <c r="AC107" s="116">
        <v>0</v>
      </c>
      <c r="AD107" s="116">
        <v>0</v>
      </c>
      <c r="AE107" s="116">
        <v>0</v>
      </c>
      <c r="AF107" s="116">
        <v>0</v>
      </c>
      <c r="AG107" s="116">
        <v>0</v>
      </c>
      <c r="AH107" s="116">
        <v>0</v>
      </c>
      <c r="AI107" s="116">
        <v>0</v>
      </c>
      <c r="AJ107" s="116">
        <v>0</v>
      </c>
      <c r="AK107" s="116">
        <v>0</v>
      </c>
      <c r="AL107" s="95">
        <f t="shared" si="4"/>
        <v>15825747.5</v>
      </c>
      <c r="AO107" s="70"/>
    </row>
    <row r="108" spans="1:41" ht="33" customHeight="1">
      <c r="A108" s="87">
        <v>250</v>
      </c>
      <c r="B108" s="88" t="str">
        <f>PROPER(VLOOKUP(A108,[1]bd_lista!$A:$D,2,FALSE))</f>
        <v>Fondo De Des. Para Los Pueblos Indígenas, Orig. Y Com. Camp.</v>
      </c>
      <c r="C108" s="118" t="s">
        <v>1304</v>
      </c>
      <c r="D108" s="116">
        <v>0</v>
      </c>
      <c r="E108" s="116">
        <v>0</v>
      </c>
      <c r="F108" s="116">
        <v>0</v>
      </c>
      <c r="G108" s="116">
        <v>0</v>
      </c>
      <c r="H108" s="116">
        <v>0</v>
      </c>
      <c r="I108" s="116">
        <v>0</v>
      </c>
      <c r="J108" s="116">
        <v>0</v>
      </c>
      <c r="K108" s="116">
        <v>0</v>
      </c>
      <c r="L108" s="116">
        <v>0</v>
      </c>
      <c r="M108" s="116">
        <v>0</v>
      </c>
      <c r="N108" s="116">
        <v>0</v>
      </c>
      <c r="O108" s="116">
        <v>0</v>
      </c>
      <c r="P108" s="116">
        <v>0</v>
      </c>
      <c r="Q108" s="116">
        <v>0</v>
      </c>
      <c r="R108" s="116">
        <v>0</v>
      </c>
      <c r="S108" s="116">
        <v>0</v>
      </c>
      <c r="T108" s="116">
        <v>0</v>
      </c>
      <c r="U108" s="116">
        <v>0</v>
      </c>
      <c r="V108" s="116">
        <v>0</v>
      </c>
      <c r="W108" s="116">
        <v>0</v>
      </c>
      <c r="X108" s="116">
        <v>0</v>
      </c>
      <c r="Y108" s="116">
        <v>0</v>
      </c>
      <c r="Z108" s="116">
        <v>0</v>
      </c>
      <c r="AA108" s="116">
        <v>0</v>
      </c>
      <c r="AB108" s="116">
        <v>0</v>
      </c>
      <c r="AC108" s="116">
        <v>0</v>
      </c>
      <c r="AD108" s="116">
        <v>0</v>
      </c>
      <c r="AE108" s="116">
        <v>0</v>
      </c>
      <c r="AF108" s="116">
        <v>0</v>
      </c>
      <c r="AG108" s="116">
        <v>0</v>
      </c>
      <c r="AH108" s="116">
        <v>0</v>
      </c>
      <c r="AI108" s="116">
        <v>0</v>
      </c>
      <c r="AJ108" s="116">
        <v>0</v>
      </c>
      <c r="AK108" s="116">
        <v>0</v>
      </c>
      <c r="AL108" s="95">
        <f t="shared" si="4"/>
        <v>0</v>
      </c>
      <c r="AO108" s="70"/>
    </row>
    <row r="109" spans="1:41" ht="33" customHeight="1">
      <c r="A109" s="87">
        <v>251</v>
      </c>
      <c r="B109" s="88" t="str">
        <f>PROPER(VLOOKUP(A109,[1]bd_lista!$A:$D,2,FALSE))</f>
        <v>Instituto Nacional De Salud Ocupacional</v>
      </c>
      <c r="C109" s="89" t="s">
        <v>1533</v>
      </c>
      <c r="D109" s="116">
        <v>0</v>
      </c>
      <c r="E109" s="116">
        <v>0</v>
      </c>
      <c r="F109" s="116">
        <v>0</v>
      </c>
      <c r="G109" s="116">
        <v>345000</v>
      </c>
      <c r="H109" s="116">
        <v>0</v>
      </c>
      <c r="I109" s="116">
        <v>0</v>
      </c>
      <c r="J109" s="116">
        <v>0</v>
      </c>
      <c r="K109" s="116">
        <v>0</v>
      </c>
      <c r="L109" s="116">
        <v>0</v>
      </c>
      <c r="M109" s="116">
        <v>0</v>
      </c>
      <c r="N109" s="116">
        <v>0</v>
      </c>
      <c r="O109" s="116">
        <v>0</v>
      </c>
      <c r="P109" s="116">
        <v>0</v>
      </c>
      <c r="Q109" s="116">
        <v>0</v>
      </c>
      <c r="R109" s="116">
        <v>0</v>
      </c>
      <c r="S109" s="116">
        <v>0</v>
      </c>
      <c r="T109" s="116">
        <v>0</v>
      </c>
      <c r="U109" s="116">
        <v>0</v>
      </c>
      <c r="V109" s="116">
        <v>0</v>
      </c>
      <c r="W109" s="116">
        <v>0</v>
      </c>
      <c r="X109" s="116">
        <v>0</v>
      </c>
      <c r="Y109" s="116">
        <v>0</v>
      </c>
      <c r="Z109" s="116">
        <v>0</v>
      </c>
      <c r="AA109" s="116">
        <v>0</v>
      </c>
      <c r="AB109" s="116">
        <v>0</v>
      </c>
      <c r="AC109" s="116">
        <v>0</v>
      </c>
      <c r="AD109" s="116">
        <v>0</v>
      </c>
      <c r="AE109" s="116">
        <v>0</v>
      </c>
      <c r="AF109" s="116">
        <v>0</v>
      </c>
      <c r="AG109" s="116">
        <v>0</v>
      </c>
      <c r="AH109" s="116">
        <v>0</v>
      </c>
      <c r="AI109" s="116">
        <v>0</v>
      </c>
      <c r="AJ109" s="116">
        <v>0</v>
      </c>
      <c r="AK109" s="116">
        <v>0</v>
      </c>
      <c r="AL109" s="95">
        <f t="shared" si="4"/>
        <v>345000</v>
      </c>
      <c r="AO109" s="70"/>
    </row>
    <row r="110" spans="1:41" ht="33" customHeight="1">
      <c r="A110" s="87">
        <v>253</v>
      </c>
      <c r="B110" s="88" t="str">
        <f>PROPER(VLOOKUP(A110,[1]bd_lista!$A:$D,2,FALSE))</f>
        <v>Entidad Ejecutora De Medio Ambiente Y Agua</v>
      </c>
      <c r="C110" s="89" t="s">
        <v>1535</v>
      </c>
      <c r="D110" s="116">
        <v>0</v>
      </c>
      <c r="E110" s="116">
        <v>0</v>
      </c>
      <c r="F110" s="116">
        <v>0</v>
      </c>
      <c r="G110" s="116">
        <v>2758553.5300000003</v>
      </c>
      <c r="H110" s="116">
        <v>0</v>
      </c>
      <c r="I110" s="116">
        <v>0</v>
      </c>
      <c r="J110" s="116">
        <v>0</v>
      </c>
      <c r="K110" s="116">
        <v>0</v>
      </c>
      <c r="L110" s="116">
        <v>0</v>
      </c>
      <c r="M110" s="116">
        <v>0</v>
      </c>
      <c r="N110" s="116">
        <v>0</v>
      </c>
      <c r="O110" s="116">
        <v>0</v>
      </c>
      <c r="P110" s="116">
        <v>0</v>
      </c>
      <c r="Q110" s="116">
        <v>0</v>
      </c>
      <c r="R110" s="116">
        <v>0</v>
      </c>
      <c r="S110" s="116">
        <v>0</v>
      </c>
      <c r="T110" s="116">
        <v>0</v>
      </c>
      <c r="U110" s="116">
        <v>0</v>
      </c>
      <c r="V110" s="116">
        <v>0</v>
      </c>
      <c r="W110" s="116">
        <v>0</v>
      </c>
      <c r="X110" s="116">
        <v>0</v>
      </c>
      <c r="Y110" s="116">
        <v>0</v>
      </c>
      <c r="Z110" s="116">
        <v>0</v>
      </c>
      <c r="AA110" s="116">
        <v>0</v>
      </c>
      <c r="AB110" s="116">
        <v>1188453.8400000001</v>
      </c>
      <c r="AC110" s="116">
        <v>0</v>
      </c>
      <c r="AD110" s="116">
        <v>0</v>
      </c>
      <c r="AE110" s="116">
        <v>0</v>
      </c>
      <c r="AF110" s="116">
        <v>0</v>
      </c>
      <c r="AG110" s="116">
        <v>0</v>
      </c>
      <c r="AH110" s="116">
        <v>0</v>
      </c>
      <c r="AI110" s="116">
        <v>0</v>
      </c>
      <c r="AJ110" s="116">
        <v>0</v>
      </c>
      <c r="AK110" s="116">
        <v>0</v>
      </c>
      <c r="AL110" s="95">
        <f t="shared" si="4"/>
        <v>3947007.37</v>
      </c>
      <c r="AO110" s="70"/>
    </row>
    <row r="111" spans="1:41" ht="33" customHeight="1">
      <c r="A111" s="87">
        <v>254</v>
      </c>
      <c r="B111" s="88" t="str">
        <f>PROPER(VLOOKUP(A111,[1]bd_lista!$A:$D,2,FALSE))</f>
        <v>Instituto Del Seguro Agrario</v>
      </c>
      <c r="C111" s="89" t="s">
        <v>1527</v>
      </c>
      <c r="D111" s="116">
        <v>0</v>
      </c>
      <c r="E111" s="116">
        <v>0</v>
      </c>
      <c r="F111" s="116">
        <v>0</v>
      </c>
      <c r="G111" s="116">
        <v>16000</v>
      </c>
      <c r="H111" s="116">
        <v>0</v>
      </c>
      <c r="I111" s="116">
        <v>0</v>
      </c>
      <c r="J111" s="116">
        <v>0</v>
      </c>
      <c r="K111" s="116">
        <v>0</v>
      </c>
      <c r="L111" s="116">
        <v>0</v>
      </c>
      <c r="M111" s="116">
        <v>0</v>
      </c>
      <c r="N111" s="116">
        <v>0</v>
      </c>
      <c r="O111" s="116">
        <v>0</v>
      </c>
      <c r="P111" s="116">
        <v>0</v>
      </c>
      <c r="Q111" s="116">
        <v>0</v>
      </c>
      <c r="R111" s="116">
        <v>0</v>
      </c>
      <c r="S111" s="116">
        <v>0</v>
      </c>
      <c r="T111" s="116">
        <v>0</v>
      </c>
      <c r="U111" s="116">
        <v>0</v>
      </c>
      <c r="V111" s="116">
        <v>0</v>
      </c>
      <c r="W111" s="116">
        <v>0</v>
      </c>
      <c r="X111" s="116">
        <v>0</v>
      </c>
      <c r="Y111" s="116">
        <v>0</v>
      </c>
      <c r="Z111" s="116">
        <v>0</v>
      </c>
      <c r="AA111" s="116">
        <v>0</v>
      </c>
      <c r="AB111" s="116">
        <v>0</v>
      </c>
      <c r="AC111" s="116">
        <v>0</v>
      </c>
      <c r="AD111" s="116">
        <v>0</v>
      </c>
      <c r="AE111" s="116">
        <v>0</v>
      </c>
      <c r="AF111" s="116">
        <v>0</v>
      </c>
      <c r="AG111" s="116">
        <v>0</v>
      </c>
      <c r="AH111" s="116">
        <v>0</v>
      </c>
      <c r="AI111" s="116">
        <v>0</v>
      </c>
      <c r="AJ111" s="116">
        <v>0</v>
      </c>
      <c r="AK111" s="116">
        <v>0</v>
      </c>
      <c r="AL111" s="95">
        <f t="shared" si="4"/>
        <v>16000</v>
      </c>
      <c r="AO111" s="70"/>
    </row>
    <row r="112" spans="1:41" ht="33" customHeight="1">
      <c r="A112" s="87">
        <v>265</v>
      </c>
      <c r="B112" s="88" t="str">
        <f>PROPER(VLOOKUP(A112,[1]bd_lista!$A:$D,2,FALSE))</f>
        <v>Direc. Dptal. De Educación  Chuquisaca</v>
      </c>
      <c r="C112" s="118" t="s">
        <v>1532</v>
      </c>
      <c r="D112" s="116">
        <v>0</v>
      </c>
      <c r="E112" s="116">
        <v>0</v>
      </c>
      <c r="F112" s="116">
        <v>0</v>
      </c>
      <c r="G112" s="116">
        <v>0</v>
      </c>
      <c r="H112" s="116">
        <v>0</v>
      </c>
      <c r="I112" s="116">
        <v>0</v>
      </c>
      <c r="J112" s="116">
        <v>0</v>
      </c>
      <c r="K112" s="116">
        <v>0</v>
      </c>
      <c r="L112" s="116">
        <v>0</v>
      </c>
      <c r="M112" s="116">
        <v>0</v>
      </c>
      <c r="N112" s="116">
        <v>0</v>
      </c>
      <c r="O112" s="116">
        <v>0</v>
      </c>
      <c r="P112" s="116">
        <v>0</v>
      </c>
      <c r="Q112" s="116">
        <v>0</v>
      </c>
      <c r="R112" s="116">
        <v>0</v>
      </c>
      <c r="S112" s="116">
        <v>0</v>
      </c>
      <c r="T112" s="116">
        <v>0</v>
      </c>
      <c r="U112" s="116">
        <v>0</v>
      </c>
      <c r="V112" s="116">
        <v>0</v>
      </c>
      <c r="W112" s="116">
        <v>0</v>
      </c>
      <c r="X112" s="116">
        <v>0</v>
      </c>
      <c r="Y112" s="116">
        <v>0</v>
      </c>
      <c r="Z112" s="116">
        <v>0</v>
      </c>
      <c r="AA112" s="116">
        <v>0</v>
      </c>
      <c r="AB112" s="116">
        <v>0</v>
      </c>
      <c r="AC112" s="116">
        <v>0</v>
      </c>
      <c r="AD112" s="116">
        <v>0</v>
      </c>
      <c r="AE112" s="116">
        <v>0</v>
      </c>
      <c r="AF112" s="116">
        <v>0</v>
      </c>
      <c r="AG112" s="116">
        <v>0</v>
      </c>
      <c r="AH112" s="116">
        <v>0</v>
      </c>
      <c r="AI112" s="116">
        <v>0</v>
      </c>
      <c r="AJ112" s="116">
        <v>0</v>
      </c>
      <c r="AK112" s="116">
        <v>0</v>
      </c>
      <c r="AL112" s="95">
        <f t="shared" si="4"/>
        <v>0</v>
      </c>
      <c r="AO112" s="70"/>
    </row>
    <row r="113" spans="1:41" ht="33" customHeight="1">
      <c r="A113" s="87">
        <v>266</v>
      </c>
      <c r="B113" s="88" t="str">
        <f>PROPER(VLOOKUP(A113,[1]bd_lista!$A:$D,2,FALSE))</f>
        <v>Direc. Dptal. De Educación La Paz</v>
      </c>
      <c r="C113" s="118" t="s">
        <v>1532</v>
      </c>
      <c r="D113" s="116">
        <v>0</v>
      </c>
      <c r="E113" s="116">
        <v>0</v>
      </c>
      <c r="F113" s="116">
        <v>3559116</v>
      </c>
      <c r="G113" s="116">
        <v>18392.2</v>
      </c>
      <c r="H113" s="116">
        <v>0</v>
      </c>
      <c r="I113" s="116">
        <v>0</v>
      </c>
      <c r="J113" s="116">
        <v>0</v>
      </c>
      <c r="K113" s="116">
        <v>0</v>
      </c>
      <c r="L113" s="116">
        <v>0</v>
      </c>
      <c r="M113" s="116">
        <v>0</v>
      </c>
      <c r="N113" s="116">
        <v>0</v>
      </c>
      <c r="O113" s="116">
        <v>0</v>
      </c>
      <c r="P113" s="116">
        <v>0</v>
      </c>
      <c r="Q113" s="116">
        <v>0</v>
      </c>
      <c r="R113" s="116">
        <v>0</v>
      </c>
      <c r="S113" s="116">
        <v>0</v>
      </c>
      <c r="T113" s="116">
        <v>0</v>
      </c>
      <c r="U113" s="116">
        <v>0</v>
      </c>
      <c r="V113" s="116">
        <v>0</v>
      </c>
      <c r="W113" s="116">
        <v>0</v>
      </c>
      <c r="X113" s="116">
        <v>0</v>
      </c>
      <c r="Y113" s="116">
        <v>0</v>
      </c>
      <c r="Z113" s="116">
        <v>0</v>
      </c>
      <c r="AA113" s="116">
        <v>0</v>
      </c>
      <c r="AB113" s="116">
        <v>0</v>
      </c>
      <c r="AC113" s="116">
        <v>0</v>
      </c>
      <c r="AD113" s="116">
        <v>0</v>
      </c>
      <c r="AE113" s="116">
        <v>0</v>
      </c>
      <c r="AF113" s="116">
        <v>0</v>
      </c>
      <c r="AG113" s="116">
        <v>0</v>
      </c>
      <c r="AH113" s="116">
        <v>0</v>
      </c>
      <c r="AI113" s="116">
        <v>0</v>
      </c>
      <c r="AJ113" s="116">
        <v>0</v>
      </c>
      <c r="AK113" s="116">
        <v>0</v>
      </c>
      <c r="AL113" s="95">
        <f t="shared" si="4"/>
        <v>3577508.2</v>
      </c>
      <c r="AO113" s="70"/>
    </row>
    <row r="114" spans="1:41" ht="33" customHeight="1">
      <c r="A114" s="87">
        <v>267</v>
      </c>
      <c r="B114" s="88" t="str">
        <f>PROPER(VLOOKUP(A114,[1]bd_lista!$A:$D,2,FALSE))</f>
        <v>Direc. Dptal. De Educación Cochabamba</v>
      </c>
      <c r="C114" s="118" t="s">
        <v>1532</v>
      </c>
      <c r="D114" s="116">
        <v>0</v>
      </c>
      <c r="E114" s="116">
        <v>0</v>
      </c>
      <c r="F114" s="116">
        <v>0</v>
      </c>
      <c r="G114" s="116">
        <v>0</v>
      </c>
      <c r="H114" s="116">
        <v>0</v>
      </c>
      <c r="I114" s="116">
        <v>0</v>
      </c>
      <c r="J114" s="116">
        <v>2309.75</v>
      </c>
      <c r="K114" s="116">
        <v>0</v>
      </c>
      <c r="L114" s="116">
        <v>0</v>
      </c>
      <c r="M114" s="116">
        <v>0</v>
      </c>
      <c r="N114" s="116">
        <v>0</v>
      </c>
      <c r="O114" s="116">
        <v>0</v>
      </c>
      <c r="P114" s="116">
        <v>0</v>
      </c>
      <c r="Q114" s="116">
        <v>0</v>
      </c>
      <c r="R114" s="116">
        <v>0</v>
      </c>
      <c r="S114" s="116">
        <v>0</v>
      </c>
      <c r="T114" s="116">
        <v>0</v>
      </c>
      <c r="U114" s="116">
        <v>0</v>
      </c>
      <c r="V114" s="116">
        <v>0</v>
      </c>
      <c r="W114" s="116">
        <v>0</v>
      </c>
      <c r="X114" s="116">
        <v>0</v>
      </c>
      <c r="Y114" s="116">
        <v>0</v>
      </c>
      <c r="Z114" s="116">
        <v>0</v>
      </c>
      <c r="AA114" s="116">
        <v>0</v>
      </c>
      <c r="AB114" s="116">
        <v>0</v>
      </c>
      <c r="AC114" s="116">
        <v>0</v>
      </c>
      <c r="AD114" s="116">
        <v>0</v>
      </c>
      <c r="AE114" s="116">
        <v>0</v>
      </c>
      <c r="AF114" s="116">
        <v>0</v>
      </c>
      <c r="AG114" s="116">
        <v>0</v>
      </c>
      <c r="AH114" s="116">
        <v>0</v>
      </c>
      <c r="AI114" s="116">
        <v>0</v>
      </c>
      <c r="AJ114" s="116">
        <v>0</v>
      </c>
      <c r="AK114" s="116">
        <v>0</v>
      </c>
      <c r="AL114" s="95">
        <f t="shared" si="4"/>
        <v>2309.75</v>
      </c>
      <c r="AO114" s="70"/>
    </row>
    <row r="115" spans="1:41" ht="33" customHeight="1">
      <c r="A115" s="87">
        <v>268</v>
      </c>
      <c r="B115" s="88" t="str">
        <f>PROPER(VLOOKUP(A115,[1]bd_lista!$A:$D,2,FALSE))</f>
        <v>Direc. Dptal. De Educación Oruro</v>
      </c>
      <c r="C115" s="118" t="s">
        <v>1532</v>
      </c>
      <c r="D115" s="116">
        <v>0</v>
      </c>
      <c r="E115" s="116">
        <v>0</v>
      </c>
      <c r="F115" s="116">
        <v>0</v>
      </c>
      <c r="G115" s="116">
        <v>0</v>
      </c>
      <c r="H115" s="116">
        <v>0</v>
      </c>
      <c r="I115" s="116">
        <v>0</v>
      </c>
      <c r="J115" s="116">
        <v>0</v>
      </c>
      <c r="K115" s="116">
        <v>0</v>
      </c>
      <c r="L115" s="116">
        <v>0</v>
      </c>
      <c r="M115" s="116">
        <v>0</v>
      </c>
      <c r="N115" s="116">
        <v>0</v>
      </c>
      <c r="O115" s="116">
        <v>0</v>
      </c>
      <c r="P115" s="116">
        <v>0</v>
      </c>
      <c r="Q115" s="116">
        <v>0</v>
      </c>
      <c r="R115" s="116">
        <v>0</v>
      </c>
      <c r="S115" s="116">
        <v>0</v>
      </c>
      <c r="T115" s="116">
        <v>0</v>
      </c>
      <c r="U115" s="116">
        <v>0</v>
      </c>
      <c r="V115" s="116">
        <v>0</v>
      </c>
      <c r="W115" s="116">
        <v>0</v>
      </c>
      <c r="X115" s="116">
        <v>0</v>
      </c>
      <c r="Y115" s="116">
        <v>0</v>
      </c>
      <c r="Z115" s="116">
        <v>0</v>
      </c>
      <c r="AA115" s="116">
        <v>0</v>
      </c>
      <c r="AB115" s="116">
        <v>0</v>
      </c>
      <c r="AC115" s="116">
        <v>0</v>
      </c>
      <c r="AD115" s="116">
        <v>0</v>
      </c>
      <c r="AE115" s="116">
        <v>0</v>
      </c>
      <c r="AF115" s="116">
        <v>0</v>
      </c>
      <c r="AG115" s="116">
        <v>0</v>
      </c>
      <c r="AH115" s="116">
        <v>0</v>
      </c>
      <c r="AI115" s="116">
        <v>0</v>
      </c>
      <c r="AJ115" s="116">
        <v>0</v>
      </c>
      <c r="AK115" s="116">
        <v>0</v>
      </c>
      <c r="AL115" s="95">
        <f t="shared" si="4"/>
        <v>0</v>
      </c>
      <c r="AO115" s="70"/>
    </row>
    <row r="116" spans="1:41" ht="33" customHeight="1">
      <c r="A116" s="87">
        <v>269</v>
      </c>
      <c r="B116" s="88" t="str">
        <f>PROPER(VLOOKUP(A116,[1]bd_lista!$A:$D,2,FALSE))</f>
        <v>Direc. Dptal. De Educación Potosí</v>
      </c>
      <c r="C116" s="118" t="s">
        <v>1532</v>
      </c>
      <c r="D116" s="116">
        <v>0</v>
      </c>
      <c r="E116" s="116">
        <v>0</v>
      </c>
      <c r="F116" s="116">
        <v>287701</v>
      </c>
      <c r="G116" s="116">
        <v>113814.62000000001</v>
      </c>
      <c r="H116" s="116">
        <v>0</v>
      </c>
      <c r="I116" s="116">
        <v>0</v>
      </c>
      <c r="J116" s="116">
        <v>0</v>
      </c>
      <c r="K116" s="116">
        <v>0</v>
      </c>
      <c r="L116" s="116">
        <v>0</v>
      </c>
      <c r="M116" s="116">
        <v>0</v>
      </c>
      <c r="N116" s="116">
        <v>0</v>
      </c>
      <c r="O116" s="116">
        <v>0</v>
      </c>
      <c r="P116" s="116">
        <v>0</v>
      </c>
      <c r="Q116" s="116">
        <v>0</v>
      </c>
      <c r="R116" s="116">
        <v>0</v>
      </c>
      <c r="S116" s="116">
        <v>0</v>
      </c>
      <c r="T116" s="116">
        <v>0</v>
      </c>
      <c r="U116" s="116">
        <v>0</v>
      </c>
      <c r="V116" s="116">
        <v>0</v>
      </c>
      <c r="W116" s="116">
        <v>0</v>
      </c>
      <c r="X116" s="116">
        <v>0</v>
      </c>
      <c r="Y116" s="116">
        <v>0</v>
      </c>
      <c r="Z116" s="116">
        <v>0</v>
      </c>
      <c r="AA116" s="116">
        <v>0</v>
      </c>
      <c r="AB116" s="116">
        <v>0</v>
      </c>
      <c r="AC116" s="116">
        <v>0</v>
      </c>
      <c r="AD116" s="116">
        <v>0</v>
      </c>
      <c r="AE116" s="116">
        <v>0</v>
      </c>
      <c r="AF116" s="116">
        <v>0</v>
      </c>
      <c r="AG116" s="116">
        <v>0</v>
      </c>
      <c r="AH116" s="116">
        <v>0</v>
      </c>
      <c r="AI116" s="116">
        <v>0</v>
      </c>
      <c r="AJ116" s="116">
        <v>0</v>
      </c>
      <c r="AK116" s="116">
        <v>0</v>
      </c>
      <c r="AL116" s="95">
        <f t="shared" si="4"/>
        <v>401515.62</v>
      </c>
      <c r="AO116" s="70"/>
    </row>
    <row r="117" spans="1:41" ht="33" customHeight="1">
      <c r="A117" s="87">
        <v>270</v>
      </c>
      <c r="B117" s="88" t="str">
        <f>PROPER(VLOOKUP(A117,[1]bd_lista!$A:$D,2,FALSE))</f>
        <v>Direc. Dptal. De Educación Tarija</v>
      </c>
      <c r="C117" s="118" t="s">
        <v>1532</v>
      </c>
      <c r="D117" s="116">
        <v>0</v>
      </c>
      <c r="E117" s="116">
        <v>0</v>
      </c>
      <c r="F117" s="116">
        <v>0</v>
      </c>
      <c r="G117" s="116">
        <v>0</v>
      </c>
      <c r="H117" s="116">
        <v>0</v>
      </c>
      <c r="I117" s="116">
        <v>0</v>
      </c>
      <c r="J117" s="116">
        <v>0</v>
      </c>
      <c r="K117" s="116">
        <v>0</v>
      </c>
      <c r="L117" s="116">
        <v>0</v>
      </c>
      <c r="M117" s="116">
        <v>1786276.55</v>
      </c>
      <c r="N117" s="116">
        <v>0</v>
      </c>
      <c r="O117" s="116">
        <v>0</v>
      </c>
      <c r="P117" s="116">
        <v>0</v>
      </c>
      <c r="Q117" s="116">
        <v>0</v>
      </c>
      <c r="R117" s="116">
        <v>0</v>
      </c>
      <c r="S117" s="116">
        <v>0</v>
      </c>
      <c r="T117" s="116">
        <v>0</v>
      </c>
      <c r="U117" s="116">
        <v>0</v>
      </c>
      <c r="V117" s="116">
        <v>0</v>
      </c>
      <c r="W117" s="116">
        <v>0</v>
      </c>
      <c r="X117" s="116">
        <v>0</v>
      </c>
      <c r="Y117" s="116">
        <v>0</v>
      </c>
      <c r="Z117" s="116">
        <v>0</v>
      </c>
      <c r="AA117" s="116">
        <v>0</v>
      </c>
      <c r="AB117" s="116">
        <v>0</v>
      </c>
      <c r="AC117" s="116">
        <v>0</v>
      </c>
      <c r="AD117" s="116">
        <v>0</v>
      </c>
      <c r="AE117" s="116">
        <v>0</v>
      </c>
      <c r="AF117" s="116">
        <v>0</v>
      </c>
      <c r="AG117" s="116">
        <v>0</v>
      </c>
      <c r="AH117" s="116">
        <v>0</v>
      </c>
      <c r="AI117" s="116">
        <v>0</v>
      </c>
      <c r="AJ117" s="116">
        <v>0</v>
      </c>
      <c r="AK117" s="116">
        <v>0</v>
      </c>
      <c r="AL117" s="95">
        <f t="shared" si="4"/>
        <v>1786276.55</v>
      </c>
      <c r="AO117" s="70"/>
    </row>
    <row r="118" spans="1:41" ht="33" customHeight="1">
      <c r="A118" s="87">
        <v>271</v>
      </c>
      <c r="B118" s="88" t="str">
        <f>PROPER(VLOOKUP(A118,[1]bd_lista!$A:$D,2,FALSE))</f>
        <v>Direc. Dptal. De Educación Santa Cruz</v>
      </c>
      <c r="C118" s="118" t="s">
        <v>1532</v>
      </c>
      <c r="D118" s="116">
        <v>0</v>
      </c>
      <c r="E118" s="116">
        <v>0</v>
      </c>
      <c r="F118" s="116">
        <v>0</v>
      </c>
      <c r="G118" s="116">
        <v>2826</v>
      </c>
      <c r="H118" s="116">
        <v>0</v>
      </c>
      <c r="I118" s="116">
        <v>0</v>
      </c>
      <c r="J118" s="116">
        <v>5044.4399999999996</v>
      </c>
      <c r="K118" s="116">
        <v>0</v>
      </c>
      <c r="L118" s="116">
        <v>0</v>
      </c>
      <c r="M118" s="116">
        <v>0</v>
      </c>
      <c r="N118" s="116">
        <v>0</v>
      </c>
      <c r="O118" s="116">
        <v>0</v>
      </c>
      <c r="P118" s="116">
        <v>0</v>
      </c>
      <c r="Q118" s="116">
        <v>0</v>
      </c>
      <c r="R118" s="116">
        <v>0</v>
      </c>
      <c r="S118" s="116">
        <v>0</v>
      </c>
      <c r="T118" s="116">
        <v>0</v>
      </c>
      <c r="U118" s="116">
        <v>0</v>
      </c>
      <c r="V118" s="116">
        <v>0</v>
      </c>
      <c r="W118" s="116">
        <v>0</v>
      </c>
      <c r="X118" s="116">
        <v>0</v>
      </c>
      <c r="Y118" s="116">
        <v>0</v>
      </c>
      <c r="Z118" s="116">
        <v>0</v>
      </c>
      <c r="AA118" s="116">
        <v>0</v>
      </c>
      <c r="AB118" s="116">
        <v>0</v>
      </c>
      <c r="AC118" s="116">
        <v>0</v>
      </c>
      <c r="AD118" s="116">
        <v>0</v>
      </c>
      <c r="AE118" s="116">
        <v>0</v>
      </c>
      <c r="AF118" s="116">
        <v>0</v>
      </c>
      <c r="AG118" s="116">
        <v>0</v>
      </c>
      <c r="AH118" s="116">
        <v>0</v>
      </c>
      <c r="AI118" s="116">
        <v>0</v>
      </c>
      <c r="AJ118" s="116">
        <v>0</v>
      </c>
      <c r="AK118" s="116">
        <v>0</v>
      </c>
      <c r="AL118" s="95">
        <f t="shared" si="4"/>
        <v>7870.44</v>
      </c>
      <c r="AO118" s="70"/>
    </row>
    <row r="119" spans="1:41" ht="33" customHeight="1">
      <c r="A119" s="87">
        <v>272</v>
      </c>
      <c r="B119" s="88" t="str">
        <f>PROPER(VLOOKUP(A119,[1]bd_lista!$A:$D,2,FALSE))</f>
        <v>Direc. Dptal. De Educación Beni</v>
      </c>
      <c r="C119" s="118" t="s">
        <v>1532</v>
      </c>
      <c r="D119" s="116">
        <v>0</v>
      </c>
      <c r="E119" s="116">
        <v>0</v>
      </c>
      <c r="F119" s="116">
        <v>828206</v>
      </c>
      <c r="G119" s="116">
        <v>0</v>
      </c>
      <c r="H119" s="116">
        <v>0</v>
      </c>
      <c r="I119" s="116">
        <v>0</v>
      </c>
      <c r="J119" s="116">
        <v>139256</v>
      </c>
      <c r="K119" s="116">
        <v>0</v>
      </c>
      <c r="L119" s="116">
        <v>0</v>
      </c>
      <c r="M119" s="116">
        <v>0</v>
      </c>
      <c r="N119" s="116">
        <v>0</v>
      </c>
      <c r="O119" s="116">
        <v>0</v>
      </c>
      <c r="P119" s="116">
        <v>0</v>
      </c>
      <c r="Q119" s="116">
        <v>0</v>
      </c>
      <c r="R119" s="116">
        <v>0</v>
      </c>
      <c r="S119" s="116">
        <v>0</v>
      </c>
      <c r="T119" s="116">
        <v>0</v>
      </c>
      <c r="U119" s="116">
        <v>0</v>
      </c>
      <c r="V119" s="116">
        <v>0</v>
      </c>
      <c r="W119" s="116">
        <v>0</v>
      </c>
      <c r="X119" s="116">
        <v>0</v>
      </c>
      <c r="Y119" s="116">
        <v>0</v>
      </c>
      <c r="Z119" s="116">
        <v>0</v>
      </c>
      <c r="AA119" s="116">
        <v>0</v>
      </c>
      <c r="AB119" s="116">
        <v>0</v>
      </c>
      <c r="AC119" s="116">
        <v>0</v>
      </c>
      <c r="AD119" s="116">
        <v>0</v>
      </c>
      <c r="AE119" s="116">
        <v>0</v>
      </c>
      <c r="AF119" s="116">
        <v>0</v>
      </c>
      <c r="AG119" s="116">
        <v>0</v>
      </c>
      <c r="AH119" s="116">
        <v>0</v>
      </c>
      <c r="AI119" s="116">
        <v>0</v>
      </c>
      <c r="AJ119" s="116">
        <v>0</v>
      </c>
      <c r="AK119" s="116">
        <v>0</v>
      </c>
      <c r="AL119" s="95">
        <f t="shared" si="4"/>
        <v>967462</v>
      </c>
      <c r="AO119" s="70"/>
    </row>
    <row r="120" spans="1:41" ht="33" customHeight="1">
      <c r="A120" s="87">
        <v>273</v>
      </c>
      <c r="B120" s="88" t="str">
        <f>PROPER(VLOOKUP(A120,[1]bd_lista!$A:$D,2,FALSE))</f>
        <v>Direc. Dptal. De Educación Pando</v>
      </c>
      <c r="C120" s="118" t="s">
        <v>1532</v>
      </c>
      <c r="D120" s="116">
        <v>0</v>
      </c>
      <c r="E120" s="116">
        <v>0</v>
      </c>
      <c r="F120" s="116">
        <v>367616</v>
      </c>
      <c r="G120" s="116">
        <v>0</v>
      </c>
      <c r="H120" s="116">
        <v>0</v>
      </c>
      <c r="I120" s="116">
        <v>0</v>
      </c>
      <c r="J120" s="116">
        <v>0</v>
      </c>
      <c r="K120" s="116">
        <v>0</v>
      </c>
      <c r="L120" s="116">
        <v>0</v>
      </c>
      <c r="M120" s="116">
        <v>0</v>
      </c>
      <c r="N120" s="116">
        <v>0</v>
      </c>
      <c r="O120" s="116">
        <v>0</v>
      </c>
      <c r="P120" s="116">
        <v>0</v>
      </c>
      <c r="Q120" s="116">
        <v>0</v>
      </c>
      <c r="R120" s="116">
        <v>0</v>
      </c>
      <c r="S120" s="116">
        <v>0</v>
      </c>
      <c r="T120" s="116">
        <v>0</v>
      </c>
      <c r="U120" s="116">
        <v>0</v>
      </c>
      <c r="V120" s="116">
        <v>0</v>
      </c>
      <c r="W120" s="116">
        <v>0</v>
      </c>
      <c r="X120" s="116">
        <v>0</v>
      </c>
      <c r="Y120" s="116">
        <v>0</v>
      </c>
      <c r="Z120" s="116">
        <v>0</v>
      </c>
      <c r="AA120" s="116">
        <v>0</v>
      </c>
      <c r="AB120" s="116">
        <v>0</v>
      </c>
      <c r="AC120" s="116">
        <v>0</v>
      </c>
      <c r="AD120" s="116">
        <v>0</v>
      </c>
      <c r="AE120" s="116">
        <v>0</v>
      </c>
      <c r="AF120" s="116">
        <v>0</v>
      </c>
      <c r="AG120" s="116">
        <v>0</v>
      </c>
      <c r="AH120" s="116">
        <v>0</v>
      </c>
      <c r="AI120" s="116">
        <v>0</v>
      </c>
      <c r="AJ120" s="116">
        <v>0</v>
      </c>
      <c r="AK120" s="116">
        <v>0</v>
      </c>
      <c r="AL120" s="95">
        <f t="shared" si="4"/>
        <v>367616</v>
      </c>
      <c r="AO120" s="70"/>
    </row>
    <row r="121" spans="1:41" ht="33" customHeight="1">
      <c r="A121" s="87">
        <v>281</v>
      </c>
      <c r="B121" s="88" t="str">
        <f>PROPER(VLOOKUP(A121,[1]bd_lista!$A:$D,2,FALSE))</f>
        <v>Oficina Técnica Nacional De Los Ríos Pilcomayo Y Bermejo</v>
      </c>
      <c r="C121" s="89" t="s">
        <v>1534</v>
      </c>
      <c r="D121" s="116">
        <v>0</v>
      </c>
      <c r="E121" s="116">
        <v>0</v>
      </c>
      <c r="F121" s="116">
        <v>0</v>
      </c>
      <c r="G121" s="116">
        <v>0</v>
      </c>
      <c r="H121" s="116">
        <v>0</v>
      </c>
      <c r="I121" s="116">
        <v>0</v>
      </c>
      <c r="J121" s="116">
        <v>0</v>
      </c>
      <c r="K121" s="116">
        <v>0</v>
      </c>
      <c r="L121" s="116">
        <v>0</v>
      </c>
      <c r="M121" s="116">
        <v>0</v>
      </c>
      <c r="N121" s="116">
        <v>0</v>
      </c>
      <c r="O121" s="116">
        <v>0</v>
      </c>
      <c r="P121" s="116">
        <v>0</v>
      </c>
      <c r="Q121" s="116">
        <v>0</v>
      </c>
      <c r="R121" s="116">
        <v>0</v>
      </c>
      <c r="S121" s="116">
        <v>0</v>
      </c>
      <c r="T121" s="116">
        <v>0</v>
      </c>
      <c r="U121" s="116">
        <v>0</v>
      </c>
      <c r="V121" s="116">
        <v>0</v>
      </c>
      <c r="W121" s="116">
        <v>0</v>
      </c>
      <c r="X121" s="116">
        <v>0</v>
      </c>
      <c r="Y121" s="116">
        <v>0</v>
      </c>
      <c r="Z121" s="116">
        <v>0</v>
      </c>
      <c r="AA121" s="116">
        <v>0</v>
      </c>
      <c r="AB121" s="116">
        <v>0</v>
      </c>
      <c r="AC121" s="116">
        <v>0</v>
      </c>
      <c r="AD121" s="116">
        <v>0</v>
      </c>
      <c r="AE121" s="116">
        <v>0</v>
      </c>
      <c r="AF121" s="116">
        <v>0</v>
      </c>
      <c r="AG121" s="116">
        <v>0</v>
      </c>
      <c r="AH121" s="116">
        <v>0</v>
      </c>
      <c r="AI121" s="116">
        <v>0</v>
      </c>
      <c r="AJ121" s="116">
        <v>0</v>
      </c>
      <c r="AK121" s="116">
        <v>0</v>
      </c>
      <c r="AL121" s="95">
        <f t="shared" si="4"/>
        <v>0</v>
      </c>
      <c r="AO121" s="70"/>
    </row>
    <row r="122" spans="1:41" ht="33" customHeight="1">
      <c r="A122" s="87">
        <v>283</v>
      </c>
      <c r="B122" s="88" t="str">
        <f>PROPER(VLOOKUP(A122,[1]bd_lista!$A:$D,2,FALSE))</f>
        <v>Aduana Nacional</v>
      </c>
      <c r="C122" s="89" t="s">
        <v>1532</v>
      </c>
      <c r="D122" s="116">
        <v>0</v>
      </c>
      <c r="E122" s="116">
        <v>0</v>
      </c>
      <c r="F122" s="116">
        <v>976637.01</v>
      </c>
      <c r="G122" s="116">
        <v>35452.299999999996</v>
      </c>
      <c r="H122" s="116">
        <v>0</v>
      </c>
      <c r="I122" s="116">
        <v>0</v>
      </c>
      <c r="J122" s="116">
        <v>111</v>
      </c>
      <c r="K122" s="116">
        <v>0</v>
      </c>
      <c r="L122" s="116">
        <v>0</v>
      </c>
      <c r="M122" s="116">
        <v>0</v>
      </c>
      <c r="N122" s="116">
        <v>0</v>
      </c>
      <c r="O122" s="116">
        <v>0</v>
      </c>
      <c r="P122" s="116">
        <v>0</v>
      </c>
      <c r="Q122" s="116">
        <v>0</v>
      </c>
      <c r="R122" s="116">
        <v>0</v>
      </c>
      <c r="S122" s="116">
        <v>0</v>
      </c>
      <c r="T122" s="116">
        <v>0</v>
      </c>
      <c r="U122" s="116">
        <v>0</v>
      </c>
      <c r="V122" s="116">
        <v>0</v>
      </c>
      <c r="W122" s="116">
        <v>0</v>
      </c>
      <c r="X122" s="116">
        <v>0</v>
      </c>
      <c r="Y122" s="116">
        <v>0</v>
      </c>
      <c r="Z122" s="116">
        <v>0</v>
      </c>
      <c r="AA122" s="116">
        <v>0</v>
      </c>
      <c r="AB122" s="116">
        <v>0</v>
      </c>
      <c r="AC122" s="116">
        <v>0</v>
      </c>
      <c r="AD122" s="116">
        <v>0</v>
      </c>
      <c r="AE122" s="116">
        <v>0</v>
      </c>
      <c r="AF122" s="116">
        <v>0</v>
      </c>
      <c r="AG122" s="116">
        <v>0</v>
      </c>
      <c r="AH122" s="116">
        <v>0</v>
      </c>
      <c r="AI122" s="116">
        <v>0</v>
      </c>
      <c r="AJ122" s="116">
        <v>0</v>
      </c>
      <c r="AK122" s="116">
        <v>0</v>
      </c>
      <c r="AL122" s="95">
        <f t="shared" si="4"/>
        <v>1012200.31</v>
      </c>
      <c r="AO122" s="70"/>
    </row>
    <row r="123" spans="1:41" ht="33" customHeight="1">
      <c r="A123" s="87">
        <v>287</v>
      </c>
      <c r="B123" s="88" t="str">
        <f>PROPER(VLOOKUP(A123,[1]bd_lista!$A:$D,2,FALSE))</f>
        <v>Fondo Nacional De Inversión Productiva Y Social</v>
      </c>
      <c r="C123" s="89" t="s">
        <v>1528</v>
      </c>
      <c r="D123" s="116">
        <v>0</v>
      </c>
      <c r="E123" s="116">
        <v>107702.59</v>
      </c>
      <c r="F123" s="116">
        <v>393875.59</v>
      </c>
      <c r="G123" s="116">
        <v>8127849.3599999975</v>
      </c>
      <c r="H123" s="116">
        <v>0</v>
      </c>
      <c r="I123" s="116">
        <v>850</v>
      </c>
      <c r="J123" s="116">
        <v>21304210.239999998</v>
      </c>
      <c r="K123" s="116">
        <v>0</v>
      </c>
      <c r="L123" s="116">
        <v>308.35000000000002</v>
      </c>
      <c r="M123" s="116">
        <v>0</v>
      </c>
      <c r="N123" s="116">
        <v>0</v>
      </c>
      <c r="O123" s="116">
        <v>0</v>
      </c>
      <c r="P123" s="116">
        <v>0</v>
      </c>
      <c r="Q123" s="116">
        <v>471405.6</v>
      </c>
      <c r="R123" s="116">
        <v>0</v>
      </c>
      <c r="S123" s="116">
        <v>0</v>
      </c>
      <c r="T123" s="116">
        <v>0</v>
      </c>
      <c r="U123" s="116">
        <v>0</v>
      </c>
      <c r="V123" s="116">
        <v>0</v>
      </c>
      <c r="W123" s="116">
        <v>0</v>
      </c>
      <c r="X123" s="116">
        <v>0</v>
      </c>
      <c r="Y123" s="116">
        <v>0</v>
      </c>
      <c r="Z123" s="116">
        <v>0</v>
      </c>
      <c r="AA123" s="116">
        <v>0</v>
      </c>
      <c r="AB123" s="116">
        <v>422792249.07999998</v>
      </c>
      <c r="AC123" s="116">
        <v>0</v>
      </c>
      <c r="AD123" s="116">
        <v>0</v>
      </c>
      <c r="AE123" s="116">
        <v>0</v>
      </c>
      <c r="AF123" s="116">
        <v>0</v>
      </c>
      <c r="AG123" s="116">
        <v>0</v>
      </c>
      <c r="AH123" s="116">
        <v>0</v>
      </c>
      <c r="AI123" s="116">
        <v>0</v>
      </c>
      <c r="AJ123" s="116">
        <v>0</v>
      </c>
      <c r="AK123" s="116">
        <v>0</v>
      </c>
      <c r="AL123" s="95">
        <f t="shared" si="4"/>
        <v>453198450.81</v>
      </c>
      <c r="AO123" s="70"/>
    </row>
    <row r="124" spans="1:41" ht="33" customHeight="1">
      <c r="A124" s="87">
        <v>288</v>
      </c>
      <c r="B124" s="88" t="str">
        <f>PROPER(VLOOKUP(A124,[1]bd_lista!$A:$D,2,FALSE))</f>
        <v>Servicio Nacional De Riego</v>
      </c>
      <c r="C124" s="89" t="s">
        <v>1537</v>
      </c>
      <c r="D124" s="116">
        <v>0</v>
      </c>
      <c r="E124" s="116">
        <v>0</v>
      </c>
      <c r="F124" s="116">
        <v>0</v>
      </c>
      <c r="G124" s="116">
        <v>0</v>
      </c>
      <c r="H124" s="116">
        <v>0</v>
      </c>
      <c r="I124" s="116">
        <v>0</v>
      </c>
      <c r="J124" s="116">
        <v>0</v>
      </c>
      <c r="K124" s="116">
        <v>0</v>
      </c>
      <c r="L124" s="116">
        <v>0</v>
      </c>
      <c r="M124" s="116">
        <v>0</v>
      </c>
      <c r="N124" s="116">
        <v>0</v>
      </c>
      <c r="O124" s="116">
        <v>0</v>
      </c>
      <c r="P124" s="116">
        <v>0</v>
      </c>
      <c r="Q124" s="116">
        <v>0</v>
      </c>
      <c r="R124" s="116">
        <v>0</v>
      </c>
      <c r="S124" s="116">
        <v>0</v>
      </c>
      <c r="T124" s="116">
        <v>0</v>
      </c>
      <c r="U124" s="116">
        <v>0</v>
      </c>
      <c r="V124" s="116">
        <v>0</v>
      </c>
      <c r="W124" s="116">
        <v>0</v>
      </c>
      <c r="X124" s="116">
        <v>0</v>
      </c>
      <c r="Y124" s="116">
        <v>0</v>
      </c>
      <c r="Z124" s="116">
        <v>0</v>
      </c>
      <c r="AA124" s="116">
        <v>0</v>
      </c>
      <c r="AB124" s="116">
        <v>0</v>
      </c>
      <c r="AC124" s="116">
        <v>0</v>
      </c>
      <c r="AD124" s="116">
        <v>0</v>
      </c>
      <c r="AE124" s="116">
        <v>0</v>
      </c>
      <c r="AF124" s="116">
        <v>0</v>
      </c>
      <c r="AG124" s="116">
        <v>0</v>
      </c>
      <c r="AH124" s="116">
        <v>0</v>
      </c>
      <c r="AI124" s="116">
        <v>0</v>
      </c>
      <c r="AJ124" s="116">
        <v>0</v>
      </c>
      <c r="AK124" s="116">
        <v>0</v>
      </c>
      <c r="AL124" s="95">
        <f t="shared" si="4"/>
        <v>0</v>
      </c>
      <c r="AO124" s="70"/>
    </row>
    <row r="125" spans="1:41" ht="33" customHeight="1">
      <c r="A125" s="87">
        <v>289</v>
      </c>
      <c r="B125" s="88" t="str">
        <f>PROPER(VLOOKUP(A125,[1]bd_lista!$A:$D,2,FALSE))</f>
        <v>Mutual De Seguros Del Policía</v>
      </c>
      <c r="C125" s="89" t="s">
        <v>1529</v>
      </c>
      <c r="D125" s="116">
        <v>0</v>
      </c>
      <c r="E125" s="116">
        <v>0</v>
      </c>
      <c r="F125" s="116">
        <v>0</v>
      </c>
      <c r="G125" s="116">
        <v>0</v>
      </c>
      <c r="H125" s="116">
        <v>0</v>
      </c>
      <c r="I125" s="116">
        <v>0</v>
      </c>
      <c r="J125" s="116">
        <v>0</v>
      </c>
      <c r="K125" s="116">
        <v>0</v>
      </c>
      <c r="L125" s="116">
        <v>0</v>
      </c>
      <c r="M125" s="116">
        <v>0</v>
      </c>
      <c r="N125" s="116">
        <v>0</v>
      </c>
      <c r="O125" s="116">
        <v>0</v>
      </c>
      <c r="P125" s="116">
        <v>0</v>
      </c>
      <c r="Q125" s="116">
        <v>0</v>
      </c>
      <c r="R125" s="116">
        <v>0</v>
      </c>
      <c r="S125" s="116">
        <v>0</v>
      </c>
      <c r="T125" s="116">
        <v>0</v>
      </c>
      <c r="U125" s="116">
        <v>0</v>
      </c>
      <c r="V125" s="116">
        <v>0</v>
      </c>
      <c r="W125" s="116">
        <v>0</v>
      </c>
      <c r="X125" s="116">
        <v>0</v>
      </c>
      <c r="Y125" s="116">
        <v>0</v>
      </c>
      <c r="Z125" s="116">
        <v>0</v>
      </c>
      <c r="AA125" s="116">
        <v>0</v>
      </c>
      <c r="AB125" s="116">
        <v>0</v>
      </c>
      <c r="AC125" s="116">
        <v>0</v>
      </c>
      <c r="AD125" s="116">
        <v>0</v>
      </c>
      <c r="AE125" s="116">
        <v>0</v>
      </c>
      <c r="AF125" s="116">
        <v>0</v>
      </c>
      <c r="AG125" s="116">
        <v>0</v>
      </c>
      <c r="AH125" s="116">
        <v>0</v>
      </c>
      <c r="AI125" s="116">
        <v>0</v>
      </c>
      <c r="AJ125" s="116">
        <v>0</v>
      </c>
      <c r="AK125" s="116">
        <v>0</v>
      </c>
      <c r="AL125" s="95">
        <f t="shared" si="4"/>
        <v>0</v>
      </c>
      <c r="AO125" s="70"/>
    </row>
    <row r="126" spans="1:41" ht="33" customHeight="1">
      <c r="A126" s="87">
        <v>290</v>
      </c>
      <c r="B126" s="88" t="str">
        <f>PROPER(VLOOKUP(A126,[1]bd_lista!$A:$D,2,FALSE))</f>
        <v>Servicio De Impuestos Nacionales</v>
      </c>
      <c r="C126" s="89" t="s">
        <v>1532</v>
      </c>
      <c r="D126" s="116">
        <v>4399.29</v>
      </c>
      <c r="E126" s="116">
        <v>288.95999999999998</v>
      </c>
      <c r="F126" s="116">
        <v>76792786.640000001</v>
      </c>
      <c r="G126" s="116">
        <v>1255141.3900000001</v>
      </c>
      <c r="H126" s="116">
        <v>0</v>
      </c>
      <c r="I126" s="116">
        <v>0</v>
      </c>
      <c r="J126" s="116">
        <v>40</v>
      </c>
      <c r="K126" s="116">
        <v>0</v>
      </c>
      <c r="L126" s="116">
        <v>524.99</v>
      </c>
      <c r="M126" s="116">
        <v>75229.440000000002</v>
      </c>
      <c r="N126" s="116">
        <v>0</v>
      </c>
      <c r="O126" s="116">
        <v>0</v>
      </c>
      <c r="P126" s="116">
        <v>0</v>
      </c>
      <c r="Q126" s="116">
        <v>0</v>
      </c>
      <c r="R126" s="116">
        <v>0</v>
      </c>
      <c r="S126" s="116">
        <v>0</v>
      </c>
      <c r="T126" s="116">
        <v>0</v>
      </c>
      <c r="U126" s="116">
        <v>0</v>
      </c>
      <c r="V126" s="116">
        <v>0</v>
      </c>
      <c r="W126" s="116">
        <v>0</v>
      </c>
      <c r="X126" s="116">
        <v>0</v>
      </c>
      <c r="Y126" s="116">
        <v>0</v>
      </c>
      <c r="Z126" s="116">
        <v>0</v>
      </c>
      <c r="AA126" s="116">
        <v>0</v>
      </c>
      <c r="AB126" s="116">
        <v>0</v>
      </c>
      <c r="AC126" s="116">
        <v>0</v>
      </c>
      <c r="AD126" s="116">
        <v>0</v>
      </c>
      <c r="AE126" s="116">
        <v>0</v>
      </c>
      <c r="AF126" s="116">
        <v>0</v>
      </c>
      <c r="AG126" s="116">
        <v>0</v>
      </c>
      <c r="AH126" s="116">
        <v>0</v>
      </c>
      <c r="AI126" s="116">
        <v>0</v>
      </c>
      <c r="AJ126" s="116">
        <v>0</v>
      </c>
      <c r="AK126" s="116">
        <v>0</v>
      </c>
      <c r="AL126" s="95">
        <f t="shared" si="4"/>
        <v>78128410.709999993</v>
      </c>
      <c r="AO126" s="70"/>
    </row>
    <row r="127" spans="1:41" ht="33" customHeight="1">
      <c r="A127" s="87">
        <v>291</v>
      </c>
      <c r="B127" s="88" t="str">
        <f>PROPER(VLOOKUP(A127,[1]bd_lista!$A:$D,2,FALSE))</f>
        <v>Administradora Boliviana De Carreteras</v>
      </c>
      <c r="C127" s="89" t="s">
        <v>1534</v>
      </c>
      <c r="D127" s="116">
        <v>1324019.0900000001</v>
      </c>
      <c r="E127" s="116">
        <v>89187</v>
      </c>
      <c r="F127" s="116">
        <v>50079081.079999998</v>
      </c>
      <c r="G127" s="116">
        <v>1377548.31</v>
      </c>
      <c r="H127" s="116">
        <v>0</v>
      </c>
      <c r="I127" s="116">
        <v>3080</v>
      </c>
      <c r="J127" s="116">
        <v>9371617.4700000007</v>
      </c>
      <c r="K127" s="116">
        <v>0</v>
      </c>
      <c r="L127" s="116">
        <v>892.46</v>
      </c>
      <c r="M127" s="116">
        <v>0</v>
      </c>
      <c r="N127" s="116">
        <v>0</v>
      </c>
      <c r="O127" s="116">
        <v>1075.79</v>
      </c>
      <c r="P127" s="116">
        <v>0</v>
      </c>
      <c r="Q127" s="116">
        <v>0</v>
      </c>
      <c r="R127" s="116">
        <v>0</v>
      </c>
      <c r="S127" s="116">
        <v>0</v>
      </c>
      <c r="T127" s="116">
        <v>0</v>
      </c>
      <c r="U127" s="116">
        <v>0</v>
      </c>
      <c r="V127" s="116">
        <v>0</v>
      </c>
      <c r="W127" s="116">
        <v>0</v>
      </c>
      <c r="X127" s="116">
        <v>0</v>
      </c>
      <c r="Y127" s="116">
        <v>0</v>
      </c>
      <c r="Z127" s="116">
        <v>0</v>
      </c>
      <c r="AA127" s="116">
        <v>0</v>
      </c>
      <c r="AB127" s="116">
        <v>753796392.78999996</v>
      </c>
      <c r="AC127" s="116">
        <v>0</v>
      </c>
      <c r="AD127" s="116">
        <v>0</v>
      </c>
      <c r="AE127" s="116">
        <v>0</v>
      </c>
      <c r="AF127" s="116">
        <v>14031635.190000001</v>
      </c>
      <c r="AG127" s="116">
        <v>0</v>
      </c>
      <c r="AH127" s="116">
        <v>0</v>
      </c>
      <c r="AI127" s="116">
        <v>0</v>
      </c>
      <c r="AJ127" s="116">
        <v>0</v>
      </c>
      <c r="AK127" s="116">
        <v>0</v>
      </c>
      <c r="AL127" s="95">
        <f t="shared" si="4"/>
        <v>830074529.18000007</v>
      </c>
      <c r="AO127" s="70"/>
    </row>
    <row r="128" spans="1:41" ht="33" customHeight="1">
      <c r="A128" s="87">
        <v>292</v>
      </c>
      <c r="B128" s="88" t="str">
        <f>PROPER(VLOOKUP(A128,[1]bd_lista!$A:$D,2,FALSE))</f>
        <v>Vías Bolivia</v>
      </c>
      <c r="C128" s="89" t="s">
        <v>1533</v>
      </c>
      <c r="D128" s="116">
        <v>0</v>
      </c>
      <c r="E128" s="116">
        <v>2657.43</v>
      </c>
      <c r="F128" s="116">
        <v>775223.12000000011</v>
      </c>
      <c r="G128" s="116">
        <v>144896.62</v>
      </c>
      <c r="H128" s="116">
        <v>0</v>
      </c>
      <c r="I128" s="116">
        <v>0</v>
      </c>
      <c r="J128" s="116">
        <v>0</v>
      </c>
      <c r="K128" s="116">
        <v>0</v>
      </c>
      <c r="L128" s="116">
        <v>0</v>
      </c>
      <c r="M128" s="116">
        <v>0</v>
      </c>
      <c r="N128" s="116">
        <v>0</v>
      </c>
      <c r="O128" s="116">
        <v>0</v>
      </c>
      <c r="P128" s="116">
        <v>0</v>
      </c>
      <c r="Q128" s="116">
        <v>0</v>
      </c>
      <c r="R128" s="116">
        <v>0</v>
      </c>
      <c r="S128" s="116">
        <v>0</v>
      </c>
      <c r="T128" s="116">
        <v>0</v>
      </c>
      <c r="U128" s="116">
        <v>0</v>
      </c>
      <c r="V128" s="116">
        <v>0</v>
      </c>
      <c r="W128" s="116">
        <v>0</v>
      </c>
      <c r="X128" s="116">
        <v>0</v>
      </c>
      <c r="Y128" s="116">
        <v>0</v>
      </c>
      <c r="Z128" s="116">
        <v>0</v>
      </c>
      <c r="AA128" s="116">
        <v>0</v>
      </c>
      <c r="AB128" s="116">
        <v>0</v>
      </c>
      <c r="AC128" s="116">
        <v>0</v>
      </c>
      <c r="AD128" s="116">
        <v>0</v>
      </c>
      <c r="AE128" s="116">
        <v>0</v>
      </c>
      <c r="AF128" s="116">
        <v>0</v>
      </c>
      <c r="AG128" s="116">
        <v>0</v>
      </c>
      <c r="AH128" s="116">
        <v>0</v>
      </c>
      <c r="AI128" s="116">
        <v>0</v>
      </c>
      <c r="AJ128" s="116">
        <v>0</v>
      </c>
      <c r="AK128" s="116">
        <v>0</v>
      </c>
      <c r="AL128" s="95">
        <f t="shared" si="4"/>
        <v>922777.17000000016</v>
      </c>
      <c r="AO128" s="70"/>
    </row>
    <row r="129" spans="1:41" ht="33" customHeight="1">
      <c r="A129" s="87">
        <v>293</v>
      </c>
      <c r="B129" s="88" t="str">
        <f>PROPER(VLOOKUP(A129,[1]bd_lista!$A:$D,2,FALSE))</f>
        <v>Fundación Cultural Del Banco Central De Bolivia</v>
      </c>
      <c r="C129" s="89" t="s">
        <v>1533</v>
      </c>
      <c r="D129" s="116">
        <v>0</v>
      </c>
      <c r="E129" s="116">
        <v>0</v>
      </c>
      <c r="F129" s="116">
        <v>46744.529999999795</v>
      </c>
      <c r="G129" s="116">
        <v>0</v>
      </c>
      <c r="H129" s="116">
        <v>0</v>
      </c>
      <c r="I129" s="116">
        <v>0</v>
      </c>
      <c r="J129" s="116">
        <v>0</v>
      </c>
      <c r="K129" s="116">
        <v>0</v>
      </c>
      <c r="L129" s="116">
        <v>0</v>
      </c>
      <c r="M129" s="116">
        <v>0</v>
      </c>
      <c r="N129" s="116">
        <v>0</v>
      </c>
      <c r="O129" s="116">
        <v>0</v>
      </c>
      <c r="P129" s="116">
        <v>0</v>
      </c>
      <c r="Q129" s="116">
        <v>0</v>
      </c>
      <c r="R129" s="116">
        <v>0</v>
      </c>
      <c r="S129" s="116">
        <v>0</v>
      </c>
      <c r="T129" s="116">
        <v>0</v>
      </c>
      <c r="U129" s="116">
        <v>0</v>
      </c>
      <c r="V129" s="116">
        <v>0</v>
      </c>
      <c r="W129" s="116">
        <v>0</v>
      </c>
      <c r="X129" s="116">
        <v>0</v>
      </c>
      <c r="Y129" s="116">
        <v>0</v>
      </c>
      <c r="Z129" s="116">
        <v>0</v>
      </c>
      <c r="AA129" s="116">
        <v>0</v>
      </c>
      <c r="AB129" s="116">
        <v>0</v>
      </c>
      <c r="AC129" s="116">
        <v>0</v>
      </c>
      <c r="AD129" s="116">
        <v>0</v>
      </c>
      <c r="AE129" s="116">
        <v>0</v>
      </c>
      <c r="AF129" s="116">
        <v>0</v>
      </c>
      <c r="AG129" s="116">
        <v>0</v>
      </c>
      <c r="AH129" s="116">
        <v>0</v>
      </c>
      <c r="AI129" s="116">
        <v>0</v>
      </c>
      <c r="AJ129" s="116">
        <v>0</v>
      </c>
      <c r="AK129" s="116">
        <v>0</v>
      </c>
      <c r="AL129" s="95">
        <f t="shared" si="4"/>
        <v>46744.529999999795</v>
      </c>
      <c r="AO129" s="70"/>
    </row>
    <row r="130" spans="1:41" ht="33" customHeight="1">
      <c r="A130" s="87">
        <v>294</v>
      </c>
      <c r="B130" s="88" t="str">
        <f>PROPER(VLOOKUP(A130,[1]bd_lista!$A:$D,2,FALSE))</f>
        <v>Univ. Indígena Bol. Comun. Intercultl Prod. Tupak Katari</v>
      </c>
      <c r="C130" s="118" t="s">
        <v>1304</v>
      </c>
      <c r="D130" s="116">
        <v>0</v>
      </c>
      <c r="E130" s="116">
        <v>0</v>
      </c>
      <c r="F130" s="116">
        <v>0</v>
      </c>
      <c r="G130" s="116">
        <v>0</v>
      </c>
      <c r="H130" s="116">
        <v>0</v>
      </c>
      <c r="I130" s="116">
        <v>0</v>
      </c>
      <c r="J130" s="116">
        <v>0</v>
      </c>
      <c r="K130" s="116">
        <v>0</v>
      </c>
      <c r="L130" s="116">
        <v>0</v>
      </c>
      <c r="M130" s="116">
        <v>0</v>
      </c>
      <c r="N130" s="116">
        <v>0</v>
      </c>
      <c r="O130" s="116">
        <v>0</v>
      </c>
      <c r="P130" s="116">
        <v>0</v>
      </c>
      <c r="Q130" s="116">
        <v>0</v>
      </c>
      <c r="R130" s="116">
        <v>0</v>
      </c>
      <c r="S130" s="116">
        <v>0</v>
      </c>
      <c r="T130" s="116">
        <v>0</v>
      </c>
      <c r="U130" s="116">
        <v>0</v>
      </c>
      <c r="V130" s="116">
        <v>0</v>
      </c>
      <c r="W130" s="116">
        <v>0</v>
      </c>
      <c r="X130" s="116">
        <v>0</v>
      </c>
      <c r="Y130" s="116">
        <v>0</v>
      </c>
      <c r="Z130" s="116">
        <v>0</v>
      </c>
      <c r="AA130" s="116">
        <v>0</v>
      </c>
      <c r="AB130" s="116">
        <v>0</v>
      </c>
      <c r="AC130" s="116">
        <v>0</v>
      </c>
      <c r="AD130" s="116">
        <v>0</v>
      </c>
      <c r="AE130" s="116">
        <v>0</v>
      </c>
      <c r="AF130" s="116">
        <v>0</v>
      </c>
      <c r="AG130" s="116">
        <v>0</v>
      </c>
      <c r="AH130" s="116">
        <v>0</v>
      </c>
      <c r="AI130" s="116">
        <v>0</v>
      </c>
      <c r="AJ130" s="116">
        <v>0</v>
      </c>
      <c r="AK130" s="116">
        <v>0</v>
      </c>
      <c r="AL130" s="95">
        <f t="shared" si="4"/>
        <v>0</v>
      </c>
      <c r="AO130" s="70"/>
    </row>
    <row r="131" spans="1:41" ht="33" customHeight="1">
      <c r="A131" s="87">
        <v>295</v>
      </c>
      <c r="B131" s="88" t="str">
        <f>PROPER(VLOOKUP(A131,[1]bd_lista!$A:$D,2,FALSE))</f>
        <v>Univ. Indígena Bol. Comun. Intercult Prod. Casimiro Huanca</v>
      </c>
      <c r="C131" s="118" t="s">
        <v>1304</v>
      </c>
      <c r="D131" s="116">
        <v>0</v>
      </c>
      <c r="E131" s="116">
        <v>0</v>
      </c>
      <c r="F131" s="116">
        <v>0</v>
      </c>
      <c r="G131" s="116">
        <v>0</v>
      </c>
      <c r="H131" s="116">
        <v>0</v>
      </c>
      <c r="I131" s="116">
        <v>0</v>
      </c>
      <c r="J131" s="116">
        <v>0</v>
      </c>
      <c r="K131" s="116">
        <v>0</v>
      </c>
      <c r="L131" s="116">
        <v>0</v>
      </c>
      <c r="M131" s="116">
        <v>0</v>
      </c>
      <c r="N131" s="116">
        <v>0</v>
      </c>
      <c r="O131" s="116">
        <v>0</v>
      </c>
      <c r="P131" s="116">
        <v>0</v>
      </c>
      <c r="Q131" s="116">
        <v>0</v>
      </c>
      <c r="R131" s="116">
        <v>0</v>
      </c>
      <c r="S131" s="116">
        <v>0</v>
      </c>
      <c r="T131" s="116">
        <v>0</v>
      </c>
      <c r="U131" s="116">
        <v>0</v>
      </c>
      <c r="V131" s="116">
        <v>0</v>
      </c>
      <c r="W131" s="116">
        <v>0</v>
      </c>
      <c r="X131" s="116">
        <v>0</v>
      </c>
      <c r="Y131" s="116">
        <v>0</v>
      </c>
      <c r="Z131" s="116">
        <v>0</v>
      </c>
      <c r="AA131" s="116">
        <v>0</v>
      </c>
      <c r="AB131" s="116">
        <v>0</v>
      </c>
      <c r="AC131" s="116">
        <v>0</v>
      </c>
      <c r="AD131" s="116">
        <v>0</v>
      </c>
      <c r="AE131" s="116">
        <v>0</v>
      </c>
      <c r="AF131" s="116">
        <v>0</v>
      </c>
      <c r="AG131" s="116">
        <v>0</v>
      </c>
      <c r="AH131" s="116">
        <v>0</v>
      </c>
      <c r="AI131" s="116">
        <v>0</v>
      </c>
      <c r="AJ131" s="116">
        <v>0</v>
      </c>
      <c r="AK131" s="116">
        <v>0</v>
      </c>
      <c r="AL131" s="95">
        <f t="shared" si="4"/>
        <v>0</v>
      </c>
      <c r="AO131" s="70"/>
    </row>
    <row r="132" spans="1:41" ht="33" customHeight="1">
      <c r="A132" s="87">
        <v>296</v>
      </c>
      <c r="B132" s="88" t="str">
        <f>PROPER(VLOOKUP(A132,[1]bd_lista!$A:$D,2,FALSE))</f>
        <v>Univ. Indígena Bol. Comun. Intercult Prod. Apiaguaiki Tupa</v>
      </c>
      <c r="C132" s="118" t="s">
        <v>1304</v>
      </c>
      <c r="D132" s="116">
        <v>0</v>
      </c>
      <c r="E132" s="116">
        <v>0</v>
      </c>
      <c r="F132" s="116">
        <v>0</v>
      </c>
      <c r="G132" s="116">
        <v>0</v>
      </c>
      <c r="H132" s="116">
        <v>0</v>
      </c>
      <c r="I132" s="116">
        <v>0</v>
      </c>
      <c r="J132" s="116">
        <v>0</v>
      </c>
      <c r="K132" s="116">
        <v>0</v>
      </c>
      <c r="L132" s="116">
        <v>0</v>
      </c>
      <c r="M132" s="116">
        <v>0</v>
      </c>
      <c r="N132" s="116">
        <v>0</v>
      </c>
      <c r="O132" s="116">
        <v>0</v>
      </c>
      <c r="P132" s="116">
        <v>0</v>
      </c>
      <c r="Q132" s="116">
        <v>0</v>
      </c>
      <c r="R132" s="116">
        <v>0</v>
      </c>
      <c r="S132" s="116">
        <v>0</v>
      </c>
      <c r="T132" s="116">
        <v>0</v>
      </c>
      <c r="U132" s="116">
        <v>0</v>
      </c>
      <c r="V132" s="116">
        <v>0</v>
      </c>
      <c r="W132" s="116">
        <v>0</v>
      </c>
      <c r="X132" s="116">
        <v>0</v>
      </c>
      <c r="Y132" s="116">
        <v>0</v>
      </c>
      <c r="Z132" s="116">
        <v>0</v>
      </c>
      <c r="AA132" s="116">
        <v>0</v>
      </c>
      <c r="AB132" s="116">
        <v>0</v>
      </c>
      <c r="AC132" s="116">
        <v>0</v>
      </c>
      <c r="AD132" s="116">
        <v>0</v>
      </c>
      <c r="AE132" s="116">
        <v>0</v>
      </c>
      <c r="AF132" s="116">
        <v>0</v>
      </c>
      <c r="AG132" s="116">
        <v>0</v>
      </c>
      <c r="AH132" s="116">
        <v>0</v>
      </c>
      <c r="AI132" s="116">
        <v>0</v>
      </c>
      <c r="AJ132" s="116">
        <v>0</v>
      </c>
      <c r="AK132" s="116">
        <v>0</v>
      </c>
      <c r="AL132" s="95">
        <f t="shared" si="4"/>
        <v>0</v>
      </c>
      <c r="AO132" s="70"/>
    </row>
    <row r="133" spans="1:41" ht="33" customHeight="1">
      <c r="A133" s="87">
        <v>297</v>
      </c>
      <c r="B133" s="88" t="str">
        <f>PROPER(VLOOKUP(A133,[1]bd_lista!$A:$D,2,FALSE))</f>
        <v>Servicio Nacional De Caminos Residual</v>
      </c>
      <c r="C133" s="118" t="s">
        <v>1304</v>
      </c>
      <c r="D133" s="116">
        <v>0</v>
      </c>
      <c r="E133" s="116">
        <v>0</v>
      </c>
      <c r="F133" s="116">
        <v>0</v>
      </c>
      <c r="G133" s="116">
        <v>0</v>
      </c>
      <c r="H133" s="116">
        <v>0</v>
      </c>
      <c r="I133" s="116">
        <v>0</v>
      </c>
      <c r="J133" s="116">
        <v>0</v>
      </c>
      <c r="K133" s="116">
        <v>0</v>
      </c>
      <c r="L133" s="116">
        <v>0</v>
      </c>
      <c r="M133" s="116">
        <v>0</v>
      </c>
      <c r="N133" s="116">
        <v>0</v>
      </c>
      <c r="O133" s="116">
        <v>0</v>
      </c>
      <c r="P133" s="116">
        <v>0</v>
      </c>
      <c r="Q133" s="116">
        <v>0</v>
      </c>
      <c r="R133" s="116">
        <v>0</v>
      </c>
      <c r="S133" s="116">
        <v>0</v>
      </c>
      <c r="T133" s="116">
        <v>0</v>
      </c>
      <c r="U133" s="116">
        <v>0</v>
      </c>
      <c r="V133" s="116">
        <v>0</v>
      </c>
      <c r="W133" s="116">
        <v>0</v>
      </c>
      <c r="X133" s="116">
        <v>0</v>
      </c>
      <c r="Y133" s="116">
        <v>0</v>
      </c>
      <c r="Z133" s="116">
        <v>0</v>
      </c>
      <c r="AA133" s="116">
        <v>0</v>
      </c>
      <c r="AB133" s="116">
        <v>0</v>
      </c>
      <c r="AC133" s="116">
        <v>0</v>
      </c>
      <c r="AD133" s="116">
        <v>0</v>
      </c>
      <c r="AE133" s="116">
        <v>0</v>
      </c>
      <c r="AF133" s="116">
        <v>0</v>
      </c>
      <c r="AG133" s="116">
        <v>0</v>
      </c>
      <c r="AH133" s="116">
        <v>0</v>
      </c>
      <c r="AI133" s="116">
        <v>0</v>
      </c>
      <c r="AJ133" s="116">
        <v>0</v>
      </c>
      <c r="AK133" s="116">
        <v>0</v>
      </c>
      <c r="AL133" s="95">
        <f t="shared" si="4"/>
        <v>0</v>
      </c>
      <c r="AO133" s="70"/>
    </row>
    <row r="134" spans="1:41" ht="33" customHeight="1">
      <c r="A134" s="87">
        <v>298</v>
      </c>
      <c r="B134" s="88" t="str">
        <f>PROPER(VLOOKUP(A134,[1]bd_lista!$A:$D,2,FALSE))</f>
        <v>Servicio Departamental De Riego - Chuquisaca</v>
      </c>
      <c r="C134" s="118" t="s">
        <v>1537</v>
      </c>
      <c r="D134" s="116">
        <v>0</v>
      </c>
      <c r="E134" s="116">
        <v>0</v>
      </c>
      <c r="F134" s="116">
        <v>0</v>
      </c>
      <c r="G134" s="116">
        <v>0</v>
      </c>
      <c r="H134" s="116">
        <v>0</v>
      </c>
      <c r="I134" s="116">
        <v>0</v>
      </c>
      <c r="J134" s="116">
        <v>0</v>
      </c>
      <c r="K134" s="116">
        <v>0</v>
      </c>
      <c r="L134" s="116">
        <v>0</v>
      </c>
      <c r="M134" s="116">
        <v>0</v>
      </c>
      <c r="N134" s="116">
        <v>0</v>
      </c>
      <c r="O134" s="116">
        <v>0</v>
      </c>
      <c r="P134" s="116">
        <v>0</v>
      </c>
      <c r="Q134" s="116">
        <v>0</v>
      </c>
      <c r="R134" s="116">
        <v>0</v>
      </c>
      <c r="S134" s="116">
        <v>0</v>
      </c>
      <c r="T134" s="116">
        <v>0</v>
      </c>
      <c r="U134" s="116">
        <v>0</v>
      </c>
      <c r="V134" s="116">
        <v>0</v>
      </c>
      <c r="W134" s="116">
        <v>0</v>
      </c>
      <c r="X134" s="116">
        <v>0</v>
      </c>
      <c r="Y134" s="116">
        <v>0</v>
      </c>
      <c r="Z134" s="116">
        <v>0</v>
      </c>
      <c r="AA134" s="116">
        <v>0</v>
      </c>
      <c r="AB134" s="116">
        <v>0</v>
      </c>
      <c r="AC134" s="116">
        <v>0</v>
      </c>
      <c r="AD134" s="116">
        <v>0</v>
      </c>
      <c r="AE134" s="116">
        <v>0</v>
      </c>
      <c r="AF134" s="116">
        <v>0</v>
      </c>
      <c r="AG134" s="116">
        <v>0</v>
      </c>
      <c r="AH134" s="116">
        <v>0</v>
      </c>
      <c r="AI134" s="116">
        <v>0</v>
      </c>
      <c r="AJ134" s="116">
        <v>0</v>
      </c>
      <c r="AK134" s="116">
        <v>0</v>
      </c>
      <c r="AL134" s="95">
        <f t="shared" si="4"/>
        <v>0</v>
      </c>
      <c r="AO134" s="70"/>
    </row>
    <row r="135" spans="1:41" ht="33" customHeight="1">
      <c r="A135" s="87">
        <v>299</v>
      </c>
      <c r="B135" s="88" t="str">
        <f>PROPER(VLOOKUP(A135,[1]bd_lista!$A:$D,2,FALSE))</f>
        <v>Servicio Departamental De Riego - La Paz</v>
      </c>
      <c r="C135" s="118" t="s">
        <v>1537</v>
      </c>
      <c r="D135" s="116">
        <v>0</v>
      </c>
      <c r="E135" s="116">
        <v>0</v>
      </c>
      <c r="F135" s="116">
        <v>0</v>
      </c>
      <c r="G135" s="116">
        <v>1350500</v>
      </c>
      <c r="H135" s="116">
        <v>0</v>
      </c>
      <c r="I135" s="116">
        <v>0</v>
      </c>
      <c r="J135" s="116">
        <v>0</v>
      </c>
      <c r="K135" s="116">
        <v>0</v>
      </c>
      <c r="L135" s="116">
        <v>0</v>
      </c>
      <c r="M135" s="116">
        <v>12759</v>
      </c>
      <c r="N135" s="116">
        <v>0</v>
      </c>
      <c r="O135" s="116">
        <v>0</v>
      </c>
      <c r="P135" s="116">
        <v>0</v>
      </c>
      <c r="Q135" s="116">
        <v>0</v>
      </c>
      <c r="R135" s="116">
        <v>0</v>
      </c>
      <c r="S135" s="116">
        <v>0</v>
      </c>
      <c r="T135" s="116">
        <v>0</v>
      </c>
      <c r="U135" s="116">
        <v>0</v>
      </c>
      <c r="V135" s="116">
        <v>0</v>
      </c>
      <c r="W135" s="116">
        <v>0</v>
      </c>
      <c r="X135" s="116">
        <v>0</v>
      </c>
      <c r="Y135" s="116">
        <v>0</v>
      </c>
      <c r="Z135" s="116">
        <v>0</v>
      </c>
      <c r="AA135" s="116">
        <v>0</v>
      </c>
      <c r="AB135" s="116">
        <v>0</v>
      </c>
      <c r="AC135" s="116">
        <v>0</v>
      </c>
      <c r="AD135" s="116">
        <v>0</v>
      </c>
      <c r="AE135" s="116">
        <v>0</v>
      </c>
      <c r="AF135" s="116">
        <v>0</v>
      </c>
      <c r="AG135" s="116">
        <v>0</v>
      </c>
      <c r="AH135" s="116">
        <v>0</v>
      </c>
      <c r="AI135" s="116">
        <v>0</v>
      </c>
      <c r="AJ135" s="116">
        <v>0</v>
      </c>
      <c r="AK135" s="116">
        <v>0</v>
      </c>
      <c r="AL135" s="95">
        <f t="shared" si="4"/>
        <v>1363259</v>
      </c>
      <c r="AO135" s="70"/>
    </row>
    <row r="136" spans="1:41" ht="33" customHeight="1">
      <c r="A136" s="87">
        <v>300</v>
      </c>
      <c r="B136" s="88" t="str">
        <f>PROPER(VLOOKUP(A136,[1]bd_lista!$A:$D,2,FALSE))</f>
        <v>Servicio Departamental De Riego - Cochabamba</v>
      </c>
      <c r="C136" s="118" t="s">
        <v>1537</v>
      </c>
      <c r="D136" s="116">
        <v>0</v>
      </c>
      <c r="E136" s="116">
        <v>0</v>
      </c>
      <c r="F136" s="116">
        <v>0</v>
      </c>
      <c r="G136" s="116">
        <v>0</v>
      </c>
      <c r="H136" s="116">
        <v>0</v>
      </c>
      <c r="I136" s="116">
        <v>0</v>
      </c>
      <c r="J136" s="116">
        <v>0</v>
      </c>
      <c r="K136" s="116">
        <v>0</v>
      </c>
      <c r="L136" s="116">
        <v>0</v>
      </c>
      <c r="M136" s="116">
        <v>0</v>
      </c>
      <c r="N136" s="116">
        <v>0</v>
      </c>
      <c r="O136" s="116">
        <v>0</v>
      </c>
      <c r="P136" s="116">
        <v>0</v>
      </c>
      <c r="Q136" s="116">
        <v>0</v>
      </c>
      <c r="R136" s="116">
        <v>0</v>
      </c>
      <c r="S136" s="116">
        <v>0</v>
      </c>
      <c r="T136" s="116">
        <v>0</v>
      </c>
      <c r="U136" s="116">
        <v>0</v>
      </c>
      <c r="V136" s="116">
        <v>0</v>
      </c>
      <c r="W136" s="116">
        <v>0</v>
      </c>
      <c r="X136" s="116">
        <v>0</v>
      </c>
      <c r="Y136" s="116">
        <v>0</v>
      </c>
      <c r="Z136" s="116">
        <v>0</v>
      </c>
      <c r="AA136" s="116">
        <v>0</v>
      </c>
      <c r="AB136" s="116">
        <v>0</v>
      </c>
      <c r="AC136" s="116">
        <v>0</v>
      </c>
      <c r="AD136" s="116">
        <v>0</v>
      </c>
      <c r="AE136" s="116">
        <v>0</v>
      </c>
      <c r="AF136" s="116">
        <v>0</v>
      </c>
      <c r="AG136" s="116">
        <v>0</v>
      </c>
      <c r="AH136" s="116">
        <v>0</v>
      </c>
      <c r="AI136" s="116">
        <v>0</v>
      </c>
      <c r="AJ136" s="116">
        <v>0</v>
      </c>
      <c r="AK136" s="116">
        <v>0</v>
      </c>
      <c r="AL136" s="95">
        <f t="shared" si="4"/>
        <v>0</v>
      </c>
      <c r="AO136" s="70"/>
    </row>
    <row r="137" spans="1:41" ht="33" customHeight="1">
      <c r="A137" s="87">
        <v>301</v>
      </c>
      <c r="B137" s="88" t="str">
        <f>PROPER(VLOOKUP(A137,[1]bd_lista!$A:$D,2,FALSE))</f>
        <v>Servicio Departamental De Riego - Oruro</v>
      </c>
      <c r="C137" s="118" t="s">
        <v>1537</v>
      </c>
      <c r="D137" s="116">
        <v>0</v>
      </c>
      <c r="E137" s="116">
        <v>0</v>
      </c>
      <c r="F137" s="116">
        <v>0</v>
      </c>
      <c r="G137" s="116">
        <v>0</v>
      </c>
      <c r="H137" s="116">
        <v>0</v>
      </c>
      <c r="I137" s="116">
        <v>0</v>
      </c>
      <c r="J137" s="116">
        <v>0</v>
      </c>
      <c r="K137" s="116">
        <v>0</v>
      </c>
      <c r="L137" s="116">
        <v>0</v>
      </c>
      <c r="M137" s="116">
        <v>9689</v>
      </c>
      <c r="N137" s="116">
        <v>0</v>
      </c>
      <c r="O137" s="116">
        <v>0</v>
      </c>
      <c r="P137" s="116">
        <v>0</v>
      </c>
      <c r="Q137" s="116">
        <v>0</v>
      </c>
      <c r="R137" s="116">
        <v>0</v>
      </c>
      <c r="S137" s="116">
        <v>0</v>
      </c>
      <c r="T137" s="116">
        <v>0</v>
      </c>
      <c r="U137" s="116">
        <v>0</v>
      </c>
      <c r="V137" s="116">
        <v>0</v>
      </c>
      <c r="W137" s="116">
        <v>0</v>
      </c>
      <c r="X137" s="116">
        <v>0</v>
      </c>
      <c r="Y137" s="116">
        <v>0</v>
      </c>
      <c r="Z137" s="116">
        <v>0</v>
      </c>
      <c r="AA137" s="116">
        <v>0</v>
      </c>
      <c r="AB137" s="116">
        <v>0</v>
      </c>
      <c r="AC137" s="116">
        <v>0</v>
      </c>
      <c r="AD137" s="116">
        <v>0</v>
      </c>
      <c r="AE137" s="116">
        <v>0</v>
      </c>
      <c r="AF137" s="116">
        <v>0</v>
      </c>
      <c r="AG137" s="116">
        <v>0</v>
      </c>
      <c r="AH137" s="116">
        <v>0</v>
      </c>
      <c r="AI137" s="116">
        <v>0</v>
      </c>
      <c r="AJ137" s="116">
        <v>0</v>
      </c>
      <c r="AK137" s="116">
        <v>0</v>
      </c>
      <c r="AL137" s="95">
        <f t="shared" si="4"/>
        <v>9689</v>
      </c>
      <c r="AO137" s="70"/>
    </row>
    <row r="138" spans="1:41" ht="33" customHeight="1">
      <c r="A138" s="87">
        <v>302</v>
      </c>
      <c r="B138" s="88" t="str">
        <f>PROPER(VLOOKUP(A138,[1]bd_lista!$A:$D,2,FALSE))</f>
        <v>Servicio Departamental De Riego - Potosí</v>
      </c>
      <c r="C138" s="118" t="s">
        <v>1537</v>
      </c>
      <c r="D138" s="116">
        <v>0</v>
      </c>
      <c r="E138" s="116">
        <v>0</v>
      </c>
      <c r="F138" s="116">
        <v>0</v>
      </c>
      <c r="G138" s="116">
        <v>0</v>
      </c>
      <c r="H138" s="116">
        <v>0</v>
      </c>
      <c r="I138" s="116">
        <v>0</v>
      </c>
      <c r="J138" s="116">
        <v>0</v>
      </c>
      <c r="K138" s="116">
        <v>0</v>
      </c>
      <c r="L138" s="116">
        <v>0</v>
      </c>
      <c r="M138" s="116">
        <v>0</v>
      </c>
      <c r="N138" s="116">
        <v>0</v>
      </c>
      <c r="O138" s="116">
        <v>0</v>
      </c>
      <c r="P138" s="116">
        <v>0</v>
      </c>
      <c r="Q138" s="116">
        <v>0</v>
      </c>
      <c r="R138" s="116">
        <v>0</v>
      </c>
      <c r="S138" s="116">
        <v>0</v>
      </c>
      <c r="T138" s="116">
        <v>0</v>
      </c>
      <c r="U138" s="116">
        <v>0</v>
      </c>
      <c r="V138" s="116">
        <v>0</v>
      </c>
      <c r="W138" s="116">
        <v>0</v>
      </c>
      <c r="X138" s="116">
        <v>0</v>
      </c>
      <c r="Y138" s="116">
        <v>0</v>
      </c>
      <c r="Z138" s="116">
        <v>0</v>
      </c>
      <c r="AA138" s="116">
        <v>0</v>
      </c>
      <c r="AB138" s="116">
        <v>0</v>
      </c>
      <c r="AC138" s="116">
        <v>0</v>
      </c>
      <c r="AD138" s="116">
        <v>0</v>
      </c>
      <c r="AE138" s="116">
        <v>0</v>
      </c>
      <c r="AF138" s="116">
        <v>0</v>
      </c>
      <c r="AG138" s="116">
        <v>0</v>
      </c>
      <c r="AH138" s="116">
        <v>0</v>
      </c>
      <c r="AI138" s="116">
        <v>0</v>
      </c>
      <c r="AJ138" s="116">
        <v>0</v>
      </c>
      <c r="AK138" s="116">
        <v>0</v>
      </c>
      <c r="AL138" s="95">
        <f t="shared" ref="AL138:AL169" si="5">SUM(D138:AK138)</f>
        <v>0</v>
      </c>
      <c r="AO138" s="70"/>
    </row>
    <row r="139" spans="1:41" ht="33" customHeight="1">
      <c r="A139" s="87">
        <v>303</v>
      </c>
      <c r="B139" s="88" t="str">
        <f>PROPER(VLOOKUP(A139,[1]bd_lista!$A:$D,2,FALSE))</f>
        <v>Servicio Departamental De Riego - Tarija</v>
      </c>
      <c r="C139" s="118" t="s">
        <v>1537</v>
      </c>
      <c r="D139" s="116">
        <v>0</v>
      </c>
      <c r="E139" s="116">
        <v>0</v>
      </c>
      <c r="F139" s="116">
        <v>0</v>
      </c>
      <c r="G139" s="116">
        <v>0</v>
      </c>
      <c r="H139" s="116">
        <v>0</v>
      </c>
      <c r="I139" s="116">
        <v>0</v>
      </c>
      <c r="J139" s="116">
        <v>0</v>
      </c>
      <c r="K139" s="116">
        <v>0</v>
      </c>
      <c r="L139" s="116">
        <v>0</v>
      </c>
      <c r="M139" s="116">
        <v>0</v>
      </c>
      <c r="N139" s="116">
        <v>0</v>
      </c>
      <c r="O139" s="116">
        <v>0</v>
      </c>
      <c r="P139" s="116">
        <v>0</v>
      </c>
      <c r="Q139" s="116">
        <v>0</v>
      </c>
      <c r="R139" s="116">
        <v>0</v>
      </c>
      <c r="S139" s="116">
        <v>0</v>
      </c>
      <c r="T139" s="116">
        <v>0</v>
      </c>
      <c r="U139" s="116">
        <v>0</v>
      </c>
      <c r="V139" s="116">
        <v>0</v>
      </c>
      <c r="W139" s="116">
        <v>0</v>
      </c>
      <c r="X139" s="116">
        <v>0</v>
      </c>
      <c r="Y139" s="116">
        <v>0</v>
      </c>
      <c r="Z139" s="116">
        <v>0</v>
      </c>
      <c r="AA139" s="116">
        <v>0</v>
      </c>
      <c r="AB139" s="116">
        <v>0</v>
      </c>
      <c r="AC139" s="116">
        <v>0</v>
      </c>
      <c r="AD139" s="116">
        <v>0</v>
      </c>
      <c r="AE139" s="116">
        <v>0</v>
      </c>
      <c r="AF139" s="116">
        <v>0</v>
      </c>
      <c r="AG139" s="116">
        <v>0</v>
      </c>
      <c r="AH139" s="116">
        <v>0</v>
      </c>
      <c r="AI139" s="116">
        <v>0</v>
      </c>
      <c r="AJ139" s="116">
        <v>0</v>
      </c>
      <c r="AK139" s="116">
        <v>0</v>
      </c>
      <c r="AL139" s="95">
        <f t="shared" si="5"/>
        <v>0</v>
      </c>
      <c r="AO139" s="70"/>
    </row>
    <row r="140" spans="1:41" ht="33" customHeight="1">
      <c r="A140" s="87">
        <v>304</v>
      </c>
      <c r="B140" s="88" t="str">
        <f>PROPER(VLOOKUP(A140,[1]bd_lista!$A:$D,2,FALSE))</f>
        <v>Servicio Departamental De Riego - Santa Cruz</v>
      </c>
      <c r="C140" s="118" t="s">
        <v>1537</v>
      </c>
      <c r="D140" s="116">
        <v>0</v>
      </c>
      <c r="E140" s="116">
        <v>0</v>
      </c>
      <c r="F140" s="116">
        <v>0</v>
      </c>
      <c r="G140" s="116">
        <v>0</v>
      </c>
      <c r="H140" s="116">
        <v>0</v>
      </c>
      <c r="I140" s="116">
        <v>0</v>
      </c>
      <c r="J140" s="116">
        <v>0</v>
      </c>
      <c r="K140" s="116">
        <v>0</v>
      </c>
      <c r="L140" s="116">
        <v>0</v>
      </c>
      <c r="M140" s="116">
        <v>0</v>
      </c>
      <c r="N140" s="116">
        <v>0</v>
      </c>
      <c r="O140" s="116">
        <v>0</v>
      </c>
      <c r="P140" s="116">
        <v>0</v>
      </c>
      <c r="Q140" s="116">
        <v>0</v>
      </c>
      <c r="R140" s="116">
        <v>0</v>
      </c>
      <c r="S140" s="116">
        <v>0</v>
      </c>
      <c r="T140" s="116">
        <v>0</v>
      </c>
      <c r="U140" s="116">
        <v>0</v>
      </c>
      <c r="V140" s="116">
        <v>0</v>
      </c>
      <c r="W140" s="116">
        <v>0</v>
      </c>
      <c r="X140" s="116">
        <v>0</v>
      </c>
      <c r="Y140" s="116">
        <v>0</v>
      </c>
      <c r="Z140" s="116">
        <v>0</v>
      </c>
      <c r="AA140" s="116">
        <v>0</v>
      </c>
      <c r="AB140" s="116">
        <v>0</v>
      </c>
      <c r="AC140" s="116">
        <v>0</v>
      </c>
      <c r="AD140" s="116">
        <v>0</v>
      </c>
      <c r="AE140" s="116">
        <v>0</v>
      </c>
      <c r="AF140" s="116">
        <v>0</v>
      </c>
      <c r="AG140" s="116">
        <v>0</v>
      </c>
      <c r="AH140" s="116">
        <v>0</v>
      </c>
      <c r="AI140" s="116">
        <v>0</v>
      </c>
      <c r="AJ140" s="116">
        <v>0</v>
      </c>
      <c r="AK140" s="116">
        <v>0</v>
      </c>
      <c r="AL140" s="95">
        <f t="shared" si="5"/>
        <v>0</v>
      </c>
      <c r="AO140" s="70"/>
    </row>
    <row r="141" spans="1:41" ht="33" customHeight="1">
      <c r="A141" s="87">
        <v>305</v>
      </c>
      <c r="B141" s="88" t="str">
        <f>PROPER(VLOOKUP(A141,[1]bd_lista!$A:$D,2,FALSE))</f>
        <v>Servicio Departamental De Riego - Beni</v>
      </c>
      <c r="C141" s="118" t="s">
        <v>1537</v>
      </c>
      <c r="D141" s="116">
        <v>0</v>
      </c>
      <c r="E141" s="116">
        <v>0</v>
      </c>
      <c r="F141" s="116">
        <v>0</v>
      </c>
      <c r="G141" s="116">
        <v>0</v>
      </c>
      <c r="H141" s="116">
        <v>0</v>
      </c>
      <c r="I141" s="116">
        <v>0</v>
      </c>
      <c r="J141" s="116">
        <v>0</v>
      </c>
      <c r="K141" s="116">
        <v>0</v>
      </c>
      <c r="L141" s="116">
        <v>0</v>
      </c>
      <c r="M141" s="116">
        <v>0</v>
      </c>
      <c r="N141" s="116">
        <v>0</v>
      </c>
      <c r="O141" s="116">
        <v>0</v>
      </c>
      <c r="P141" s="116">
        <v>0</v>
      </c>
      <c r="Q141" s="116">
        <v>0</v>
      </c>
      <c r="R141" s="116">
        <v>0</v>
      </c>
      <c r="S141" s="116">
        <v>0</v>
      </c>
      <c r="T141" s="116">
        <v>0</v>
      </c>
      <c r="U141" s="116">
        <v>0</v>
      </c>
      <c r="V141" s="116">
        <v>0</v>
      </c>
      <c r="W141" s="116">
        <v>0</v>
      </c>
      <c r="X141" s="116">
        <v>0</v>
      </c>
      <c r="Y141" s="116">
        <v>0</v>
      </c>
      <c r="Z141" s="116">
        <v>0</v>
      </c>
      <c r="AA141" s="116">
        <v>0</v>
      </c>
      <c r="AB141" s="116">
        <v>0</v>
      </c>
      <c r="AC141" s="116">
        <v>0</v>
      </c>
      <c r="AD141" s="116">
        <v>0</v>
      </c>
      <c r="AE141" s="116">
        <v>0</v>
      </c>
      <c r="AF141" s="116">
        <v>0</v>
      </c>
      <c r="AG141" s="116">
        <v>0</v>
      </c>
      <c r="AH141" s="116">
        <v>0</v>
      </c>
      <c r="AI141" s="116">
        <v>0</v>
      </c>
      <c r="AJ141" s="116">
        <v>0</v>
      </c>
      <c r="AK141" s="116">
        <v>0</v>
      </c>
      <c r="AL141" s="95">
        <f t="shared" si="5"/>
        <v>0</v>
      </c>
      <c r="AO141" s="70"/>
    </row>
    <row r="142" spans="1:41" ht="33" customHeight="1">
      <c r="A142" s="87">
        <v>306</v>
      </c>
      <c r="B142" s="88" t="str">
        <f>PROPER(VLOOKUP(A142,[1]bd_lista!$A:$D,2,FALSE))</f>
        <v>Servicio Departamental De Riego - Pando</v>
      </c>
      <c r="C142" s="118" t="s">
        <v>1537</v>
      </c>
      <c r="D142" s="116">
        <v>0</v>
      </c>
      <c r="E142" s="116">
        <v>0</v>
      </c>
      <c r="F142" s="116">
        <v>0</v>
      </c>
      <c r="G142" s="116">
        <v>0</v>
      </c>
      <c r="H142" s="116">
        <v>0</v>
      </c>
      <c r="I142" s="116">
        <v>0</v>
      </c>
      <c r="J142" s="116">
        <v>0</v>
      </c>
      <c r="K142" s="116">
        <v>0</v>
      </c>
      <c r="L142" s="116">
        <v>0</v>
      </c>
      <c r="M142" s="116">
        <v>0</v>
      </c>
      <c r="N142" s="116">
        <v>0</v>
      </c>
      <c r="O142" s="116">
        <v>0</v>
      </c>
      <c r="P142" s="116">
        <v>0</v>
      </c>
      <c r="Q142" s="116">
        <v>0</v>
      </c>
      <c r="R142" s="116">
        <v>0</v>
      </c>
      <c r="S142" s="116">
        <v>0</v>
      </c>
      <c r="T142" s="116">
        <v>0</v>
      </c>
      <c r="U142" s="116">
        <v>0</v>
      </c>
      <c r="V142" s="116">
        <v>0</v>
      </c>
      <c r="W142" s="116">
        <v>0</v>
      </c>
      <c r="X142" s="116">
        <v>0</v>
      </c>
      <c r="Y142" s="116">
        <v>0</v>
      </c>
      <c r="Z142" s="116">
        <v>0</v>
      </c>
      <c r="AA142" s="116">
        <v>0</v>
      </c>
      <c r="AB142" s="116">
        <v>0</v>
      </c>
      <c r="AC142" s="116">
        <v>0</v>
      </c>
      <c r="AD142" s="116">
        <v>0</v>
      </c>
      <c r="AE142" s="116">
        <v>0</v>
      </c>
      <c r="AF142" s="116">
        <v>0</v>
      </c>
      <c r="AG142" s="116">
        <v>0</v>
      </c>
      <c r="AH142" s="116">
        <v>0</v>
      </c>
      <c r="AI142" s="116">
        <v>0</v>
      </c>
      <c r="AJ142" s="116">
        <v>0</v>
      </c>
      <c r="AK142" s="116">
        <v>0</v>
      </c>
      <c r="AL142" s="95">
        <f t="shared" si="5"/>
        <v>0</v>
      </c>
      <c r="AO142" s="70"/>
    </row>
    <row r="143" spans="1:41" ht="33" customHeight="1">
      <c r="A143" s="87">
        <v>309</v>
      </c>
      <c r="B143" s="88" t="str">
        <f>PROPER(VLOOKUP(A143,[1]bd_lista!$A:$D,2,FALSE))</f>
        <v>Autoridad De Fiscalización Y Control Social Del Juego</v>
      </c>
      <c r="C143" s="89" t="s">
        <v>1530</v>
      </c>
      <c r="D143" s="116">
        <v>0</v>
      </c>
      <c r="E143" s="116">
        <v>0</v>
      </c>
      <c r="F143" s="116">
        <v>0</v>
      </c>
      <c r="G143" s="116">
        <v>4263</v>
      </c>
      <c r="H143" s="116">
        <v>0</v>
      </c>
      <c r="I143" s="116">
        <v>0</v>
      </c>
      <c r="J143" s="116">
        <v>0</v>
      </c>
      <c r="K143" s="116">
        <v>0</v>
      </c>
      <c r="L143" s="116">
        <v>0</v>
      </c>
      <c r="M143" s="116">
        <v>0</v>
      </c>
      <c r="N143" s="116">
        <v>0</v>
      </c>
      <c r="O143" s="116">
        <v>0</v>
      </c>
      <c r="P143" s="116">
        <v>0</v>
      </c>
      <c r="Q143" s="116">
        <v>0</v>
      </c>
      <c r="R143" s="116">
        <v>0</v>
      </c>
      <c r="S143" s="116">
        <v>0</v>
      </c>
      <c r="T143" s="116">
        <v>0</v>
      </c>
      <c r="U143" s="116">
        <v>0</v>
      </c>
      <c r="V143" s="116">
        <v>0</v>
      </c>
      <c r="W143" s="116">
        <v>0</v>
      </c>
      <c r="X143" s="116">
        <v>0</v>
      </c>
      <c r="Y143" s="116">
        <v>0</v>
      </c>
      <c r="Z143" s="116">
        <v>0</v>
      </c>
      <c r="AA143" s="116">
        <v>0</v>
      </c>
      <c r="AB143" s="116">
        <v>0</v>
      </c>
      <c r="AC143" s="116">
        <v>0</v>
      </c>
      <c r="AD143" s="116">
        <v>0</v>
      </c>
      <c r="AE143" s="116">
        <v>0</v>
      </c>
      <c r="AF143" s="116">
        <v>0</v>
      </c>
      <c r="AG143" s="116">
        <v>0</v>
      </c>
      <c r="AH143" s="116">
        <v>0</v>
      </c>
      <c r="AI143" s="116">
        <v>0</v>
      </c>
      <c r="AJ143" s="116">
        <v>0</v>
      </c>
      <c r="AK143" s="116">
        <v>0</v>
      </c>
      <c r="AL143" s="95">
        <f t="shared" si="5"/>
        <v>4263</v>
      </c>
      <c r="AO143" s="70"/>
    </row>
    <row r="144" spans="1:41" ht="33" customHeight="1">
      <c r="A144" s="87">
        <v>310</v>
      </c>
      <c r="B144" s="88" t="str">
        <f>PROPER(VLOOKUP(A144,[1]bd_lista!$A:$D,2,FALSE))</f>
        <v>Autoridad De Regulación Y Fiscalización De Telecomunicaciones Y Transportes</v>
      </c>
      <c r="C144" s="89" t="s">
        <v>1536</v>
      </c>
      <c r="D144" s="116">
        <v>0</v>
      </c>
      <c r="E144" s="116">
        <v>0</v>
      </c>
      <c r="F144" s="116">
        <v>272021371.56999999</v>
      </c>
      <c r="G144" s="116">
        <v>35894.86</v>
      </c>
      <c r="H144" s="116">
        <v>0</v>
      </c>
      <c r="I144" s="116">
        <v>0</v>
      </c>
      <c r="J144" s="116">
        <v>0</v>
      </c>
      <c r="K144" s="116">
        <v>0</v>
      </c>
      <c r="L144" s="116">
        <v>845.8900000000001</v>
      </c>
      <c r="M144" s="116">
        <v>0</v>
      </c>
      <c r="N144" s="116">
        <v>0</v>
      </c>
      <c r="O144" s="116">
        <v>0</v>
      </c>
      <c r="P144" s="116">
        <v>11106.83</v>
      </c>
      <c r="Q144" s="116">
        <v>0</v>
      </c>
      <c r="R144" s="116">
        <v>0</v>
      </c>
      <c r="S144" s="116">
        <v>0</v>
      </c>
      <c r="T144" s="116">
        <v>0</v>
      </c>
      <c r="U144" s="116">
        <v>0</v>
      </c>
      <c r="V144" s="116">
        <v>0</v>
      </c>
      <c r="W144" s="116">
        <v>0</v>
      </c>
      <c r="X144" s="116">
        <v>0</v>
      </c>
      <c r="Y144" s="116">
        <v>0</v>
      </c>
      <c r="Z144" s="116">
        <v>0</v>
      </c>
      <c r="AA144" s="116">
        <v>0</v>
      </c>
      <c r="AB144" s="116">
        <v>0</v>
      </c>
      <c r="AC144" s="116">
        <v>0</v>
      </c>
      <c r="AD144" s="116">
        <v>0</v>
      </c>
      <c r="AE144" s="116">
        <v>0</v>
      </c>
      <c r="AF144" s="116">
        <v>0</v>
      </c>
      <c r="AG144" s="116">
        <v>0</v>
      </c>
      <c r="AH144" s="116">
        <v>0</v>
      </c>
      <c r="AI144" s="116">
        <v>0</v>
      </c>
      <c r="AJ144" s="116">
        <v>0</v>
      </c>
      <c r="AK144" s="116">
        <v>0</v>
      </c>
      <c r="AL144" s="95">
        <f t="shared" si="5"/>
        <v>272069219.14999998</v>
      </c>
      <c r="AO144" s="70"/>
    </row>
    <row r="145" spans="1:41" ht="33" customHeight="1">
      <c r="A145" s="87">
        <v>311</v>
      </c>
      <c r="B145" s="88" t="str">
        <f>PROPER(VLOOKUP(A145,[1]bd_lista!$A:$D,2,FALSE))</f>
        <v>Autoridad De Fisc Y Ctrol Soc De Agua Potable Saneam.Básico</v>
      </c>
      <c r="C145" s="89" t="s">
        <v>1536</v>
      </c>
      <c r="D145" s="116">
        <v>0</v>
      </c>
      <c r="E145" s="116">
        <v>0</v>
      </c>
      <c r="F145" s="116">
        <v>0</v>
      </c>
      <c r="G145" s="116">
        <v>61650</v>
      </c>
      <c r="H145" s="116">
        <v>0</v>
      </c>
      <c r="I145" s="116">
        <v>0</v>
      </c>
      <c r="J145" s="116">
        <v>0</v>
      </c>
      <c r="K145" s="116">
        <v>0</v>
      </c>
      <c r="L145" s="116">
        <v>0</v>
      </c>
      <c r="M145" s="116">
        <v>0</v>
      </c>
      <c r="N145" s="116">
        <v>0</v>
      </c>
      <c r="O145" s="116">
        <v>0</v>
      </c>
      <c r="P145" s="116">
        <v>0</v>
      </c>
      <c r="Q145" s="116">
        <v>0</v>
      </c>
      <c r="R145" s="116">
        <v>0</v>
      </c>
      <c r="S145" s="116">
        <v>0</v>
      </c>
      <c r="T145" s="116">
        <v>0</v>
      </c>
      <c r="U145" s="116">
        <v>0</v>
      </c>
      <c r="V145" s="116">
        <v>0</v>
      </c>
      <c r="W145" s="116">
        <v>0</v>
      </c>
      <c r="X145" s="116">
        <v>0</v>
      </c>
      <c r="Y145" s="116">
        <v>0</v>
      </c>
      <c r="Z145" s="116">
        <v>0</v>
      </c>
      <c r="AA145" s="116">
        <v>0</v>
      </c>
      <c r="AB145" s="116">
        <v>0</v>
      </c>
      <c r="AC145" s="116">
        <v>0</v>
      </c>
      <c r="AD145" s="116">
        <v>0</v>
      </c>
      <c r="AE145" s="116">
        <v>0</v>
      </c>
      <c r="AF145" s="116">
        <v>0</v>
      </c>
      <c r="AG145" s="116">
        <v>0</v>
      </c>
      <c r="AH145" s="116">
        <v>0</v>
      </c>
      <c r="AI145" s="116">
        <v>0</v>
      </c>
      <c r="AJ145" s="116">
        <v>0</v>
      </c>
      <c r="AK145" s="116">
        <v>0</v>
      </c>
      <c r="AL145" s="95">
        <f t="shared" si="5"/>
        <v>61650</v>
      </c>
      <c r="AO145" s="70"/>
    </row>
    <row r="146" spans="1:41" ht="33" customHeight="1">
      <c r="A146" s="87">
        <v>312</v>
      </c>
      <c r="B146" s="88" t="str">
        <f>PROPER(VLOOKUP(A146,[1]bd_lista!$A:$D,2,FALSE))</f>
        <v>Autoridad De Fiscalizac. Y Control Soc De Bosques Y Tierras</v>
      </c>
      <c r="C146" s="89" t="s">
        <v>1533</v>
      </c>
      <c r="D146" s="116">
        <v>0</v>
      </c>
      <c r="E146" s="116">
        <v>0</v>
      </c>
      <c r="F146" s="116">
        <v>64821872.250000007</v>
      </c>
      <c r="G146" s="116">
        <v>3997.51</v>
      </c>
      <c r="H146" s="116">
        <v>0</v>
      </c>
      <c r="I146" s="116">
        <v>0</v>
      </c>
      <c r="J146" s="116">
        <v>119418</v>
      </c>
      <c r="K146" s="116">
        <v>0</v>
      </c>
      <c r="L146" s="116">
        <v>0</v>
      </c>
      <c r="M146" s="116">
        <v>0</v>
      </c>
      <c r="N146" s="116">
        <v>0</v>
      </c>
      <c r="O146" s="116">
        <v>0</v>
      </c>
      <c r="P146" s="116">
        <v>0</v>
      </c>
      <c r="Q146" s="116">
        <v>44060.53</v>
      </c>
      <c r="R146" s="116">
        <v>0</v>
      </c>
      <c r="S146" s="116">
        <v>0</v>
      </c>
      <c r="T146" s="116">
        <v>0</v>
      </c>
      <c r="U146" s="116">
        <v>0</v>
      </c>
      <c r="V146" s="116">
        <v>0</v>
      </c>
      <c r="W146" s="116">
        <v>0</v>
      </c>
      <c r="X146" s="116">
        <v>0</v>
      </c>
      <c r="Y146" s="116">
        <v>0</v>
      </c>
      <c r="Z146" s="116">
        <v>0</v>
      </c>
      <c r="AA146" s="116">
        <v>0</v>
      </c>
      <c r="AB146" s="116">
        <v>0</v>
      </c>
      <c r="AC146" s="116">
        <v>0</v>
      </c>
      <c r="AD146" s="116">
        <v>0</v>
      </c>
      <c r="AE146" s="116">
        <v>0</v>
      </c>
      <c r="AF146" s="116">
        <v>0</v>
      </c>
      <c r="AG146" s="116">
        <v>0</v>
      </c>
      <c r="AH146" s="116">
        <v>0</v>
      </c>
      <c r="AI146" s="116">
        <v>0</v>
      </c>
      <c r="AJ146" s="116">
        <v>0</v>
      </c>
      <c r="AK146" s="116">
        <v>0</v>
      </c>
      <c r="AL146" s="95">
        <f t="shared" si="5"/>
        <v>64989348.290000007</v>
      </c>
      <c r="AO146" s="70"/>
    </row>
    <row r="147" spans="1:41" ht="33" customHeight="1">
      <c r="A147" s="87">
        <v>313</v>
      </c>
      <c r="B147" s="88" t="str">
        <f>PROPER(VLOOKUP(A147,[1]bd_lista!$A:$D,2,FALSE))</f>
        <v>Autoridad De Fiscalización Y Control De Pensiones Y Seguros - Aps</v>
      </c>
      <c r="C147" s="89" t="s">
        <v>1535</v>
      </c>
      <c r="D147" s="116">
        <v>0</v>
      </c>
      <c r="E147" s="116">
        <v>0</v>
      </c>
      <c r="F147" s="116">
        <v>0</v>
      </c>
      <c r="G147" s="116">
        <v>12566.55</v>
      </c>
      <c r="H147" s="116">
        <v>0</v>
      </c>
      <c r="I147" s="116">
        <v>0</v>
      </c>
      <c r="J147" s="116">
        <v>0</v>
      </c>
      <c r="K147" s="116">
        <v>0</v>
      </c>
      <c r="L147" s="116">
        <v>0</v>
      </c>
      <c r="M147" s="116">
        <v>0</v>
      </c>
      <c r="N147" s="116">
        <v>0</v>
      </c>
      <c r="O147" s="116">
        <v>0</v>
      </c>
      <c r="P147" s="116">
        <v>0</v>
      </c>
      <c r="Q147" s="116">
        <v>0</v>
      </c>
      <c r="R147" s="116">
        <v>0</v>
      </c>
      <c r="S147" s="116">
        <v>0</v>
      </c>
      <c r="T147" s="116">
        <v>0</v>
      </c>
      <c r="U147" s="116">
        <v>0</v>
      </c>
      <c r="V147" s="116">
        <v>0</v>
      </c>
      <c r="W147" s="116">
        <v>0</v>
      </c>
      <c r="X147" s="116">
        <v>0</v>
      </c>
      <c r="Y147" s="116">
        <v>0</v>
      </c>
      <c r="Z147" s="116">
        <v>0</v>
      </c>
      <c r="AA147" s="116">
        <v>0</v>
      </c>
      <c r="AB147" s="116">
        <v>0</v>
      </c>
      <c r="AC147" s="116">
        <v>0</v>
      </c>
      <c r="AD147" s="116">
        <v>0</v>
      </c>
      <c r="AE147" s="116">
        <v>0</v>
      </c>
      <c r="AF147" s="116">
        <v>0</v>
      </c>
      <c r="AG147" s="116">
        <v>0</v>
      </c>
      <c r="AH147" s="116">
        <v>0</v>
      </c>
      <c r="AI147" s="116">
        <v>0</v>
      </c>
      <c r="AJ147" s="116">
        <v>0</v>
      </c>
      <c r="AK147" s="116">
        <v>0</v>
      </c>
      <c r="AL147" s="95">
        <f t="shared" si="5"/>
        <v>12566.55</v>
      </c>
      <c r="AO147" s="70"/>
    </row>
    <row r="148" spans="1:41" ht="33" customHeight="1">
      <c r="A148" s="87">
        <v>314</v>
      </c>
      <c r="B148" s="88" t="str">
        <f>PROPER(VLOOKUP(A148,[1]bd_lista!$A:$D,2,FALSE))</f>
        <v>Autoridad De Fiscalización Y Control Social De Electricidad</v>
      </c>
      <c r="C148" s="89" t="s">
        <v>1528</v>
      </c>
      <c r="D148" s="116">
        <v>0</v>
      </c>
      <c r="E148" s="116">
        <v>0</v>
      </c>
      <c r="F148" s="116">
        <v>0</v>
      </c>
      <c r="G148" s="116">
        <v>0</v>
      </c>
      <c r="H148" s="116">
        <v>0</v>
      </c>
      <c r="I148" s="116">
        <v>0</v>
      </c>
      <c r="J148" s="116">
        <v>0</v>
      </c>
      <c r="K148" s="116">
        <v>0</v>
      </c>
      <c r="L148" s="116">
        <v>0</v>
      </c>
      <c r="M148" s="116">
        <v>0</v>
      </c>
      <c r="N148" s="116">
        <v>0</v>
      </c>
      <c r="O148" s="116">
        <v>0</v>
      </c>
      <c r="P148" s="116">
        <v>0</v>
      </c>
      <c r="Q148" s="116">
        <v>0</v>
      </c>
      <c r="R148" s="116">
        <v>0</v>
      </c>
      <c r="S148" s="116">
        <v>0</v>
      </c>
      <c r="T148" s="116">
        <v>0</v>
      </c>
      <c r="U148" s="116">
        <v>0</v>
      </c>
      <c r="V148" s="116">
        <v>0</v>
      </c>
      <c r="W148" s="116">
        <v>0</v>
      </c>
      <c r="X148" s="116">
        <v>0</v>
      </c>
      <c r="Y148" s="116">
        <v>0</v>
      </c>
      <c r="Z148" s="116">
        <v>0</v>
      </c>
      <c r="AA148" s="116">
        <v>0</v>
      </c>
      <c r="AB148" s="116">
        <v>0</v>
      </c>
      <c r="AC148" s="116">
        <v>0</v>
      </c>
      <c r="AD148" s="116">
        <v>0</v>
      </c>
      <c r="AE148" s="116">
        <v>0</v>
      </c>
      <c r="AF148" s="116">
        <v>0</v>
      </c>
      <c r="AG148" s="116">
        <v>0</v>
      </c>
      <c r="AH148" s="116">
        <v>0</v>
      </c>
      <c r="AI148" s="116">
        <v>0</v>
      </c>
      <c r="AJ148" s="116">
        <v>0</v>
      </c>
      <c r="AK148" s="116">
        <v>0</v>
      </c>
      <c r="AL148" s="95">
        <f t="shared" si="5"/>
        <v>0</v>
      </c>
      <c r="AO148" s="70"/>
    </row>
    <row r="149" spans="1:41" ht="33" customHeight="1">
      <c r="A149" s="87">
        <v>315</v>
      </c>
      <c r="B149" s="88" t="str">
        <f>PROPER(VLOOKUP(A149,[1]bd_lista!$A:$D,2,FALSE))</f>
        <v>Autoridad De Fiscalización Y Control Social De Empresas</v>
      </c>
      <c r="C149" s="89" t="s">
        <v>1527</v>
      </c>
      <c r="D149" s="116">
        <v>0</v>
      </c>
      <c r="E149" s="116">
        <v>0</v>
      </c>
      <c r="F149" s="116">
        <v>490516.5</v>
      </c>
      <c r="G149" s="116">
        <v>5262.95</v>
      </c>
      <c r="H149" s="116">
        <v>0</v>
      </c>
      <c r="I149" s="116">
        <v>0</v>
      </c>
      <c r="J149" s="116">
        <v>0</v>
      </c>
      <c r="K149" s="116">
        <v>0</v>
      </c>
      <c r="L149" s="116">
        <v>0</v>
      </c>
      <c r="M149" s="116">
        <v>0</v>
      </c>
      <c r="N149" s="116">
        <v>0</v>
      </c>
      <c r="O149" s="116">
        <v>0</v>
      </c>
      <c r="P149" s="116">
        <v>0</v>
      </c>
      <c r="Q149" s="116">
        <v>0</v>
      </c>
      <c r="R149" s="116">
        <v>0</v>
      </c>
      <c r="S149" s="116">
        <v>0</v>
      </c>
      <c r="T149" s="116">
        <v>0</v>
      </c>
      <c r="U149" s="116">
        <v>0</v>
      </c>
      <c r="V149" s="116">
        <v>0</v>
      </c>
      <c r="W149" s="116">
        <v>0</v>
      </c>
      <c r="X149" s="116">
        <v>0</v>
      </c>
      <c r="Y149" s="116">
        <v>0</v>
      </c>
      <c r="Z149" s="116">
        <v>0</v>
      </c>
      <c r="AA149" s="116">
        <v>0</v>
      </c>
      <c r="AB149" s="116">
        <v>0</v>
      </c>
      <c r="AC149" s="116">
        <v>0</v>
      </c>
      <c r="AD149" s="116">
        <v>0</v>
      </c>
      <c r="AE149" s="116">
        <v>0</v>
      </c>
      <c r="AF149" s="116">
        <v>0</v>
      </c>
      <c r="AG149" s="116">
        <v>0</v>
      </c>
      <c r="AH149" s="116">
        <v>0</v>
      </c>
      <c r="AI149" s="116">
        <v>0</v>
      </c>
      <c r="AJ149" s="116">
        <v>0</v>
      </c>
      <c r="AK149" s="116">
        <v>0</v>
      </c>
      <c r="AL149" s="95">
        <f t="shared" si="5"/>
        <v>495779.45</v>
      </c>
      <c r="AO149" s="70"/>
    </row>
    <row r="150" spans="1:41" ht="33" customHeight="1">
      <c r="A150" s="87">
        <v>324</v>
      </c>
      <c r="B150" s="88" t="str">
        <f>PROPER(VLOOKUP(A150,[1]bd_lista!$A:$D,2,FALSE))</f>
        <v>Escuela Boliviana Intercultural De Música</v>
      </c>
      <c r="C150" s="89" t="s">
        <v>1527</v>
      </c>
      <c r="D150" s="116">
        <v>0</v>
      </c>
      <c r="E150" s="116">
        <v>0</v>
      </c>
      <c r="F150" s="116">
        <v>200</v>
      </c>
      <c r="G150" s="116">
        <v>0</v>
      </c>
      <c r="H150" s="116">
        <v>0</v>
      </c>
      <c r="I150" s="116">
        <v>0</v>
      </c>
      <c r="J150" s="116">
        <v>0</v>
      </c>
      <c r="K150" s="116">
        <v>0</v>
      </c>
      <c r="L150" s="116">
        <v>0</v>
      </c>
      <c r="M150" s="116">
        <v>0</v>
      </c>
      <c r="N150" s="116">
        <v>0</v>
      </c>
      <c r="O150" s="116">
        <v>0</v>
      </c>
      <c r="P150" s="116">
        <v>0</v>
      </c>
      <c r="Q150" s="116">
        <v>0</v>
      </c>
      <c r="R150" s="116">
        <v>0</v>
      </c>
      <c r="S150" s="116">
        <v>0</v>
      </c>
      <c r="T150" s="116">
        <v>0</v>
      </c>
      <c r="U150" s="116">
        <v>0</v>
      </c>
      <c r="V150" s="116">
        <v>0</v>
      </c>
      <c r="W150" s="116">
        <v>0</v>
      </c>
      <c r="X150" s="116">
        <v>0</v>
      </c>
      <c r="Y150" s="116">
        <v>0</v>
      </c>
      <c r="Z150" s="116">
        <v>0</v>
      </c>
      <c r="AA150" s="116">
        <v>0</v>
      </c>
      <c r="AB150" s="116">
        <v>0</v>
      </c>
      <c r="AC150" s="116">
        <v>0</v>
      </c>
      <c r="AD150" s="116">
        <v>0</v>
      </c>
      <c r="AE150" s="116">
        <v>0</v>
      </c>
      <c r="AF150" s="116">
        <v>0</v>
      </c>
      <c r="AG150" s="116">
        <v>0</v>
      </c>
      <c r="AH150" s="116">
        <v>0</v>
      </c>
      <c r="AI150" s="116">
        <v>0</v>
      </c>
      <c r="AJ150" s="116">
        <v>0</v>
      </c>
      <c r="AK150" s="116">
        <v>0</v>
      </c>
      <c r="AL150" s="95">
        <f t="shared" si="5"/>
        <v>200</v>
      </c>
      <c r="AO150" s="70"/>
    </row>
    <row r="151" spans="1:41" ht="33" customHeight="1">
      <c r="A151" s="87">
        <v>340</v>
      </c>
      <c r="B151" s="88" t="str">
        <f>PROPER(VLOOKUP(A151,[1]bd_lista!$A:$D,2,FALSE))</f>
        <v>Servicio General De Identificación Personal</v>
      </c>
      <c r="C151" s="89" t="s">
        <v>1535</v>
      </c>
      <c r="D151" s="116">
        <v>0</v>
      </c>
      <c r="E151" s="116">
        <v>0</v>
      </c>
      <c r="F151" s="116">
        <v>0</v>
      </c>
      <c r="G151" s="116">
        <v>108185.98000000001</v>
      </c>
      <c r="H151" s="116">
        <v>0</v>
      </c>
      <c r="I151" s="116">
        <v>0</v>
      </c>
      <c r="J151" s="116">
        <v>251780.28</v>
      </c>
      <c r="K151" s="116">
        <v>0</v>
      </c>
      <c r="L151" s="116">
        <v>10528.99</v>
      </c>
      <c r="M151" s="116">
        <v>0</v>
      </c>
      <c r="N151" s="116">
        <v>0</v>
      </c>
      <c r="O151" s="116">
        <v>0</v>
      </c>
      <c r="P151" s="116">
        <v>0</v>
      </c>
      <c r="Q151" s="116">
        <v>18026</v>
      </c>
      <c r="R151" s="116">
        <v>0</v>
      </c>
      <c r="S151" s="116">
        <v>0</v>
      </c>
      <c r="T151" s="116">
        <v>0</v>
      </c>
      <c r="U151" s="116">
        <v>0</v>
      </c>
      <c r="V151" s="116">
        <v>0</v>
      </c>
      <c r="W151" s="116">
        <v>0</v>
      </c>
      <c r="X151" s="116">
        <v>0</v>
      </c>
      <c r="Y151" s="116">
        <v>0</v>
      </c>
      <c r="Z151" s="116">
        <v>0</v>
      </c>
      <c r="AA151" s="116">
        <v>0</v>
      </c>
      <c r="AB151" s="116">
        <v>0</v>
      </c>
      <c r="AC151" s="116">
        <v>0</v>
      </c>
      <c r="AD151" s="116">
        <v>0</v>
      </c>
      <c r="AE151" s="116">
        <v>0</v>
      </c>
      <c r="AF151" s="116">
        <v>0</v>
      </c>
      <c r="AG151" s="116">
        <v>0</v>
      </c>
      <c r="AH151" s="116">
        <v>0</v>
      </c>
      <c r="AI151" s="116">
        <v>0</v>
      </c>
      <c r="AJ151" s="116">
        <v>0</v>
      </c>
      <c r="AK151" s="116">
        <v>0</v>
      </c>
      <c r="AL151" s="95">
        <f t="shared" si="5"/>
        <v>388521.25</v>
      </c>
      <c r="AO151" s="70"/>
    </row>
    <row r="152" spans="1:41" ht="33" customHeight="1">
      <c r="A152" s="87">
        <v>341</v>
      </c>
      <c r="B152" s="88" t="str">
        <f>PROPER(VLOOKUP(A152,[1]bd_lista!$A:$D,2,FALSE))</f>
        <v>Servicio General De Licencias De Conducir</v>
      </c>
      <c r="C152" s="89" t="s">
        <v>1535</v>
      </c>
      <c r="D152" s="116">
        <v>0</v>
      </c>
      <c r="E152" s="116">
        <v>0</v>
      </c>
      <c r="F152" s="116">
        <v>0</v>
      </c>
      <c r="G152" s="116">
        <v>0</v>
      </c>
      <c r="H152" s="116">
        <v>0</v>
      </c>
      <c r="I152" s="116">
        <v>0</v>
      </c>
      <c r="J152" s="116">
        <v>0</v>
      </c>
      <c r="K152" s="116">
        <v>0</v>
      </c>
      <c r="L152" s="116">
        <v>0</v>
      </c>
      <c r="M152" s="116">
        <v>0</v>
      </c>
      <c r="N152" s="116">
        <v>0</v>
      </c>
      <c r="O152" s="116">
        <v>0</v>
      </c>
      <c r="P152" s="116">
        <v>0</v>
      </c>
      <c r="Q152" s="116">
        <v>0</v>
      </c>
      <c r="R152" s="116">
        <v>0</v>
      </c>
      <c r="S152" s="116">
        <v>0</v>
      </c>
      <c r="T152" s="116">
        <v>0</v>
      </c>
      <c r="U152" s="116">
        <v>0</v>
      </c>
      <c r="V152" s="116">
        <v>0</v>
      </c>
      <c r="W152" s="116">
        <v>0</v>
      </c>
      <c r="X152" s="116">
        <v>0</v>
      </c>
      <c r="Y152" s="116">
        <v>0</v>
      </c>
      <c r="Z152" s="116">
        <v>0</v>
      </c>
      <c r="AA152" s="116">
        <v>0</v>
      </c>
      <c r="AB152" s="116">
        <v>0</v>
      </c>
      <c r="AC152" s="116">
        <v>0</v>
      </c>
      <c r="AD152" s="116">
        <v>0</v>
      </c>
      <c r="AE152" s="116">
        <v>0</v>
      </c>
      <c r="AF152" s="116">
        <v>0</v>
      </c>
      <c r="AG152" s="116">
        <v>0</v>
      </c>
      <c r="AH152" s="116">
        <v>0</v>
      </c>
      <c r="AI152" s="116">
        <v>0</v>
      </c>
      <c r="AJ152" s="116">
        <v>0</v>
      </c>
      <c r="AK152" s="116">
        <v>0</v>
      </c>
      <c r="AL152" s="95">
        <f t="shared" si="5"/>
        <v>0</v>
      </c>
      <c r="AO152" s="70"/>
    </row>
    <row r="153" spans="1:41" ht="33" customHeight="1">
      <c r="A153" s="87">
        <v>342</v>
      </c>
      <c r="B153" s="88" t="str">
        <f>PROPER(VLOOKUP(A153,[1]bd_lista!$A:$D,2,FALSE))</f>
        <v>Agencia Estatal De Vivienda</v>
      </c>
      <c r="C153" s="89" t="s">
        <v>1530</v>
      </c>
      <c r="D153" s="116">
        <v>0</v>
      </c>
      <c r="E153" s="116">
        <v>91.35</v>
      </c>
      <c r="F153" s="116">
        <v>0</v>
      </c>
      <c r="G153" s="116">
        <v>78048.51999999999</v>
      </c>
      <c r="H153" s="116">
        <v>0</v>
      </c>
      <c r="I153" s="116">
        <v>0</v>
      </c>
      <c r="J153" s="116">
        <v>27041491.499999996</v>
      </c>
      <c r="K153" s="116">
        <v>0</v>
      </c>
      <c r="L153" s="116">
        <v>0</v>
      </c>
      <c r="M153" s="116">
        <v>0</v>
      </c>
      <c r="N153" s="116">
        <v>0</v>
      </c>
      <c r="O153" s="116">
        <v>0</v>
      </c>
      <c r="P153" s="116">
        <v>0</v>
      </c>
      <c r="Q153" s="116">
        <v>0</v>
      </c>
      <c r="R153" s="116">
        <v>0</v>
      </c>
      <c r="S153" s="116">
        <v>0</v>
      </c>
      <c r="T153" s="116">
        <v>0</v>
      </c>
      <c r="U153" s="116">
        <v>0</v>
      </c>
      <c r="V153" s="116">
        <v>0</v>
      </c>
      <c r="W153" s="116">
        <v>0</v>
      </c>
      <c r="X153" s="116">
        <v>0</v>
      </c>
      <c r="Y153" s="116">
        <v>0</v>
      </c>
      <c r="Z153" s="116">
        <v>0</v>
      </c>
      <c r="AA153" s="116">
        <v>0</v>
      </c>
      <c r="AB153" s="116">
        <v>0</v>
      </c>
      <c r="AC153" s="116">
        <v>0</v>
      </c>
      <c r="AD153" s="116">
        <v>0</v>
      </c>
      <c r="AE153" s="116">
        <v>0</v>
      </c>
      <c r="AF153" s="116">
        <v>0</v>
      </c>
      <c r="AG153" s="116">
        <v>0</v>
      </c>
      <c r="AH153" s="116">
        <v>0</v>
      </c>
      <c r="AI153" s="116">
        <v>0</v>
      </c>
      <c r="AJ153" s="116">
        <v>0</v>
      </c>
      <c r="AK153" s="116">
        <v>0</v>
      </c>
      <c r="AL153" s="95">
        <f t="shared" si="5"/>
        <v>27119631.369999997</v>
      </c>
      <c r="AO153" s="70"/>
    </row>
    <row r="154" spans="1:41" ht="33" customHeight="1">
      <c r="A154" s="87">
        <v>343</v>
      </c>
      <c r="B154" s="88" t="str">
        <f>PROPER(VLOOKUP(A154,[1]bd_lista!$A:$D,2,FALSE))</f>
        <v>Escuela De Jueces Del Estado</v>
      </c>
      <c r="C154" s="89" t="s">
        <v>1530</v>
      </c>
      <c r="D154" s="116">
        <v>0</v>
      </c>
      <c r="E154" s="116">
        <v>0</v>
      </c>
      <c r="F154" s="116">
        <v>0</v>
      </c>
      <c r="G154" s="116">
        <v>0</v>
      </c>
      <c r="H154" s="116">
        <v>0</v>
      </c>
      <c r="I154" s="116">
        <v>0</v>
      </c>
      <c r="J154" s="116">
        <v>0</v>
      </c>
      <c r="K154" s="116">
        <v>0</v>
      </c>
      <c r="L154" s="116">
        <v>0</v>
      </c>
      <c r="M154" s="116">
        <v>0</v>
      </c>
      <c r="N154" s="116">
        <v>0</v>
      </c>
      <c r="O154" s="116">
        <v>0</v>
      </c>
      <c r="P154" s="116">
        <v>0</v>
      </c>
      <c r="Q154" s="116">
        <v>0</v>
      </c>
      <c r="R154" s="116">
        <v>0</v>
      </c>
      <c r="S154" s="116">
        <v>0</v>
      </c>
      <c r="T154" s="116">
        <v>0</v>
      </c>
      <c r="U154" s="116">
        <v>0</v>
      </c>
      <c r="V154" s="116">
        <v>0</v>
      </c>
      <c r="W154" s="116">
        <v>0</v>
      </c>
      <c r="X154" s="116">
        <v>0</v>
      </c>
      <c r="Y154" s="116">
        <v>0</v>
      </c>
      <c r="Z154" s="116">
        <v>0</v>
      </c>
      <c r="AA154" s="116">
        <v>0</v>
      </c>
      <c r="AB154" s="116">
        <v>0</v>
      </c>
      <c r="AC154" s="116">
        <v>0</v>
      </c>
      <c r="AD154" s="116">
        <v>0</v>
      </c>
      <c r="AE154" s="116">
        <v>0</v>
      </c>
      <c r="AF154" s="116">
        <v>0</v>
      </c>
      <c r="AG154" s="116">
        <v>0</v>
      </c>
      <c r="AH154" s="116">
        <v>0</v>
      </c>
      <c r="AI154" s="116">
        <v>0</v>
      </c>
      <c r="AJ154" s="116">
        <v>0</v>
      </c>
      <c r="AK154" s="116">
        <v>0</v>
      </c>
      <c r="AL154" s="95">
        <f t="shared" si="5"/>
        <v>0</v>
      </c>
      <c r="AO154" s="70"/>
    </row>
    <row r="155" spans="1:41" ht="33" customHeight="1">
      <c r="A155" s="87">
        <v>344</v>
      </c>
      <c r="B155" s="88" t="str">
        <f>PROPER(VLOOKUP(A155,[1]bd_lista!$A:$D,2,FALSE))</f>
        <v>Instituto Plurinacional De Estudio De Lenguas Y Culturas</v>
      </c>
      <c r="C155" s="89" t="s">
        <v>1528</v>
      </c>
      <c r="D155" s="116">
        <v>0</v>
      </c>
      <c r="E155" s="116">
        <v>0</v>
      </c>
      <c r="F155" s="116">
        <v>0</v>
      </c>
      <c r="G155" s="116">
        <v>133361.41</v>
      </c>
      <c r="H155" s="116">
        <v>0</v>
      </c>
      <c r="I155" s="116">
        <v>0</v>
      </c>
      <c r="J155" s="116">
        <v>609952</v>
      </c>
      <c r="K155" s="116">
        <v>0</v>
      </c>
      <c r="L155" s="116">
        <v>0</v>
      </c>
      <c r="M155" s="116">
        <v>0</v>
      </c>
      <c r="N155" s="116">
        <v>0</v>
      </c>
      <c r="O155" s="116">
        <v>0</v>
      </c>
      <c r="P155" s="116">
        <v>0</v>
      </c>
      <c r="Q155" s="116">
        <v>0</v>
      </c>
      <c r="R155" s="116">
        <v>0</v>
      </c>
      <c r="S155" s="116">
        <v>0</v>
      </c>
      <c r="T155" s="116">
        <v>0</v>
      </c>
      <c r="U155" s="116">
        <v>0</v>
      </c>
      <c r="V155" s="116">
        <v>0</v>
      </c>
      <c r="W155" s="116">
        <v>0</v>
      </c>
      <c r="X155" s="116">
        <v>0</v>
      </c>
      <c r="Y155" s="116">
        <v>0</v>
      </c>
      <c r="Z155" s="116">
        <v>0</v>
      </c>
      <c r="AA155" s="116">
        <v>0</v>
      </c>
      <c r="AB155" s="116">
        <v>0</v>
      </c>
      <c r="AC155" s="116">
        <v>0</v>
      </c>
      <c r="AD155" s="116">
        <v>0</v>
      </c>
      <c r="AE155" s="116">
        <v>0</v>
      </c>
      <c r="AF155" s="116">
        <v>0</v>
      </c>
      <c r="AG155" s="116">
        <v>0</v>
      </c>
      <c r="AH155" s="116">
        <v>0</v>
      </c>
      <c r="AI155" s="116">
        <v>0</v>
      </c>
      <c r="AJ155" s="116">
        <v>0</v>
      </c>
      <c r="AK155" s="116">
        <v>0</v>
      </c>
      <c r="AL155" s="95">
        <f t="shared" si="5"/>
        <v>743313.41</v>
      </c>
      <c r="AO155" s="70"/>
    </row>
    <row r="156" spans="1:41" ht="33" customHeight="1">
      <c r="A156" s="87">
        <v>345</v>
      </c>
      <c r="B156" s="88" t="str">
        <f>PROPER(VLOOKUP(A156,[1]bd_lista!$A:$D,2,FALSE))</f>
        <v>Mutual De Servicios Al Policía</v>
      </c>
      <c r="C156" s="89" t="s">
        <v>1529</v>
      </c>
      <c r="D156" s="116">
        <v>0</v>
      </c>
      <c r="E156" s="116">
        <v>0</v>
      </c>
      <c r="F156" s="116">
        <v>0</v>
      </c>
      <c r="G156" s="116">
        <v>0</v>
      </c>
      <c r="H156" s="116">
        <v>0</v>
      </c>
      <c r="I156" s="116">
        <v>0</v>
      </c>
      <c r="J156" s="116">
        <v>0</v>
      </c>
      <c r="K156" s="116">
        <v>0</v>
      </c>
      <c r="L156" s="116">
        <v>0</v>
      </c>
      <c r="M156" s="116">
        <v>0</v>
      </c>
      <c r="N156" s="116">
        <v>0</v>
      </c>
      <c r="O156" s="116">
        <v>0</v>
      </c>
      <c r="P156" s="116">
        <v>0</v>
      </c>
      <c r="Q156" s="116">
        <v>0</v>
      </c>
      <c r="R156" s="116">
        <v>0</v>
      </c>
      <c r="S156" s="116">
        <v>0</v>
      </c>
      <c r="T156" s="116">
        <v>0</v>
      </c>
      <c r="U156" s="116">
        <v>0</v>
      </c>
      <c r="V156" s="116">
        <v>0</v>
      </c>
      <c r="W156" s="116">
        <v>0</v>
      </c>
      <c r="X156" s="116">
        <v>0</v>
      </c>
      <c r="Y156" s="116">
        <v>0</v>
      </c>
      <c r="Z156" s="116">
        <v>0</v>
      </c>
      <c r="AA156" s="116">
        <v>0</v>
      </c>
      <c r="AB156" s="116">
        <v>0</v>
      </c>
      <c r="AC156" s="116">
        <v>0</v>
      </c>
      <c r="AD156" s="116">
        <v>0</v>
      </c>
      <c r="AE156" s="116">
        <v>0</v>
      </c>
      <c r="AF156" s="116">
        <v>0</v>
      </c>
      <c r="AG156" s="116">
        <v>0</v>
      </c>
      <c r="AH156" s="116">
        <v>0</v>
      </c>
      <c r="AI156" s="116">
        <v>0</v>
      </c>
      <c r="AJ156" s="116">
        <v>0</v>
      </c>
      <c r="AK156" s="116">
        <v>0</v>
      </c>
      <c r="AL156" s="95">
        <f t="shared" si="5"/>
        <v>0</v>
      </c>
      <c r="AO156" s="70"/>
    </row>
    <row r="157" spans="1:41" ht="33" customHeight="1">
      <c r="A157" s="87">
        <v>346</v>
      </c>
      <c r="B157" s="88" t="str">
        <f>PROPER(VLOOKUP(A157,[1]bd_lista!$A:$D,2,FALSE))</f>
        <v>Unidad De Investigaciones Financieras</v>
      </c>
      <c r="C157" s="89" t="s">
        <v>1529</v>
      </c>
      <c r="D157" s="116">
        <v>0</v>
      </c>
      <c r="E157" s="116">
        <v>0</v>
      </c>
      <c r="F157" s="116">
        <v>0</v>
      </c>
      <c r="G157" s="116">
        <v>39478.26</v>
      </c>
      <c r="H157" s="116">
        <v>0</v>
      </c>
      <c r="I157" s="116">
        <v>0</v>
      </c>
      <c r="J157" s="116">
        <v>0</v>
      </c>
      <c r="K157" s="116">
        <v>0</v>
      </c>
      <c r="L157" s="116">
        <v>0</v>
      </c>
      <c r="M157" s="116">
        <v>0</v>
      </c>
      <c r="N157" s="116">
        <v>0</v>
      </c>
      <c r="O157" s="116">
        <v>0</v>
      </c>
      <c r="P157" s="116">
        <v>0</v>
      </c>
      <c r="Q157" s="116">
        <v>0</v>
      </c>
      <c r="R157" s="116">
        <v>0</v>
      </c>
      <c r="S157" s="116">
        <v>0</v>
      </c>
      <c r="T157" s="116">
        <v>0</v>
      </c>
      <c r="U157" s="116">
        <v>0</v>
      </c>
      <c r="V157" s="116">
        <v>0</v>
      </c>
      <c r="W157" s="116">
        <v>0</v>
      </c>
      <c r="X157" s="116">
        <v>0</v>
      </c>
      <c r="Y157" s="116">
        <v>0</v>
      </c>
      <c r="Z157" s="116">
        <v>0</v>
      </c>
      <c r="AA157" s="116">
        <v>0</v>
      </c>
      <c r="AB157" s="116">
        <v>0</v>
      </c>
      <c r="AC157" s="116">
        <v>0</v>
      </c>
      <c r="AD157" s="116">
        <v>0</v>
      </c>
      <c r="AE157" s="116">
        <v>0</v>
      </c>
      <c r="AF157" s="116">
        <v>0</v>
      </c>
      <c r="AG157" s="116">
        <v>0</v>
      </c>
      <c r="AH157" s="116">
        <v>0</v>
      </c>
      <c r="AI157" s="116">
        <v>0</v>
      </c>
      <c r="AJ157" s="116">
        <v>0</v>
      </c>
      <c r="AK157" s="116">
        <v>0</v>
      </c>
      <c r="AL157" s="95">
        <f t="shared" si="5"/>
        <v>39478.26</v>
      </c>
      <c r="AO157" s="70"/>
    </row>
    <row r="158" spans="1:41" ht="33" customHeight="1">
      <c r="A158" s="87">
        <v>347</v>
      </c>
      <c r="B158" s="88" t="str">
        <f>PROPER(VLOOKUP(A158,[1]bd_lista!$A:$D,2,FALSE))</f>
        <v>Autoridad De Fiscalización Y Control De Cooperativas</v>
      </c>
      <c r="C158" s="89" t="s">
        <v>1529</v>
      </c>
      <c r="D158" s="116">
        <v>0</v>
      </c>
      <c r="E158" s="116">
        <v>0</v>
      </c>
      <c r="F158" s="116">
        <v>545804.5</v>
      </c>
      <c r="G158" s="116">
        <v>1878.25</v>
      </c>
      <c r="H158" s="116">
        <v>0</v>
      </c>
      <c r="I158" s="116">
        <v>0</v>
      </c>
      <c r="J158" s="116">
        <v>0</v>
      </c>
      <c r="K158" s="116">
        <v>0</v>
      </c>
      <c r="L158" s="116">
        <v>0</v>
      </c>
      <c r="M158" s="116">
        <v>0</v>
      </c>
      <c r="N158" s="116">
        <v>0</v>
      </c>
      <c r="O158" s="116">
        <v>0</v>
      </c>
      <c r="P158" s="116">
        <v>0</v>
      </c>
      <c r="Q158" s="116">
        <v>0</v>
      </c>
      <c r="R158" s="116">
        <v>0</v>
      </c>
      <c r="S158" s="116">
        <v>0</v>
      </c>
      <c r="T158" s="116">
        <v>0</v>
      </c>
      <c r="U158" s="116">
        <v>0</v>
      </c>
      <c r="V158" s="116">
        <v>0</v>
      </c>
      <c r="W158" s="116">
        <v>0</v>
      </c>
      <c r="X158" s="116">
        <v>0</v>
      </c>
      <c r="Y158" s="116">
        <v>0</v>
      </c>
      <c r="Z158" s="116">
        <v>0</v>
      </c>
      <c r="AA158" s="116">
        <v>0</v>
      </c>
      <c r="AB158" s="116">
        <v>0</v>
      </c>
      <c r="AC158" s="116">
        <v>0</v>
      </c>
      <c r="AD158" s="116">
        <v>0</v>
      </c>
      <c r="AE158" s="116">
        <v>0</v>
      </c>
      <c r="AF158" s="116">
        <v>0</v>
      </c>
      <c r="AG158" s="116">
        <v>0</v>
      </c>
      <c r="AH158" s="116">
        <v>0</v>
      </c>
      <c r="AI158" s="116">
        <v>0</v>
      </c>
      <c r="AJ158" s="116">
        <v>0</v>
      </c>
      <c r="AK158" s="116">
        <v>0</v>
      </c>
      <c r="AL158" s="95">
        <f t="shared" si="5"/>
        <v>547682.75</v>
      </c>
      <c r="AO158" s="70"/>
    </row>
    <row r="159" spans="1:41" ht="33" customHeight="1">
      <c r="A159" s="87">
        <v>348</v>
      </c>
      <c r="B159" s="88" t="str">
        <f>PROPER(VLOOKUP(A159,[1]bd_lista!$A:$D,2,FALSE))</f>
        <v>Autoridad Plurinacional De La Madre Tierra</v>
      </c>
      <c r="C159" s="89" t="s">
        <v>1533</v>
      </c>
      <c r="D159" s="116">
        <v>0</v>
      </c>
      <c r="E159" s="116">
        <v>0</v>
      </c>
      <c r="F159" s="116">
        <v>716910</v>
      </c>
      <c r="G159" s="116">
        <v>52804.5</v>
      </c>
      <c r="H159" s="116">
        <v>0</v>
      </c>
      <c r="I159" s="116">
        <v>0</v>
      </c>
      <c r="J159" s="116">
        <v>0</v>
      </c>
      <c r="K159" s="116">
        <v>0</v>
      </c>
      <c r="L159" s="116">
        <v>0</v>
      </c>
      <c r="M159" s="116">
        <v>0</v>
      </c>
      <c r="N159" s="116">
        <v>0</v>
      </c>
      <c r="O159" s="116">
        <v>0</v>
      </c>
      <c r="P159" s="116">
        <v>0</v>
      </c>
      <c r="Q159" s="116">
        <v>0</v>
      </c>
      <c r="R159" s="116">
        <v>0</v>
      </c>
      <c r="S159" s="116">
        <v>0</v>
      </c>
      <c r="T159" s="116">
        <v>0</v>
      </c>
      <c r="U159" s="116">
        <v>0</v>
      </c>
      <c r="V159" s="116">
        <v>0</v>
      </c>
      <c r="W159" s="116">
        <v>0</v>
      </c>
      <c r="X159" s="116">
        <v>0</v>
      </c>
      <c r="Y159" s="116">
        <v>0</v>
      </c>
      <c r="Z159" s="116">
        <v>0</v>
      </c>
      <c r="AA159" s="116">
        <v>0</v>
      </c>
      <c r="AB159" s="116">
        <v>0</v>
      </c>
      <c r="AC159" s="116">
        <v>0</v>
      </c>
      <c r="AD159" s="116">
        <v>0</v>
      </c>
      <c r="AE159" s="116">
        <v>0</v>
      </c>
      <c r="AF159" s="116">
        <v>0</v>
      </c>
      <c r="AG159" s="116">
        <v>0</v>
      </c>
      <c r="AH159" s="116">
        <v>0</v>
      </c>
      <c r="AI159" s="116">
        <v>0</v>
      </c>
      <c r="AJ159" s="116">
        <v>0</v>
      </c>
      <c r="AK159" s="116">
        <v>0</v>
      </c>
      <c r="AL159" s="95">
        <f t="shared" si="5"/>
        <v>769714.5</v>
      </c>
      <c r="AO159" s="70"/>
    </row>
    <row r="160" spans="1:41" ht="33" customHeight="1">
      <c r="A160" s="87">
        <v>349</v>
      </c>
      <c r="B160" s="88" t="str">
        <f>PROPER(VLOOKUP(A160,[1]bd_lista!$A:$D,2,FALSE))</f>
        <v>Centro De Inv.Arqueológicas,Antropológicas Y Adm.De Tiwanaku</v>
      </c>
      <c r="C160" s="89" t="s">
        <v>1531</v>
      </c>
      <c r="D160" s="116">
        <v>0</v>
      </c>
      <c r="E160" s="116">
        <v>0</v>
      </c>
      <c r="F160" s="116">
        <v>0</v>
      </c>
      <c r="G160" s="116">
        <v>0</v>
      </c>
      <c r="H160" s="116">
        <v>0</v>
      </c>
      <c r="I160" s="116">
        <v>0</v>
      </c>
      <c r="J160" s="116">
        <v>0</v>
      </c>
      <c r="K160" s="116">
        <v>0</v>
      </c>
      <c r="L160" s="116">
        <v>0</v>
      </c>
      <c r="M160" s="116">
        <v>0</v>
      </c>
      <c r="N160" s="116">
        <v>0</v>
      </c>
      <c r="O160" s="116">
        <v>0</v>
      </c>
      <c r="P160" s="116">
        <v>0</v>
      </c>
      <c r="Q160" s="116">
        <v>0</v>
      </c>
      <c r="R160" s="116">
        <v>0</v>
      </c>
      <c r="S160" s="116">
        <v>0</v>
      </c>
      <c r="T160" s="116">
        <v>0</v>
      </c>
      <c r="U160" s="116">
        <v>0</v>
      </c>
      <c r="V160" s="116">
        <v>0</v>
      </c>
      <c r="W160" s="116">
        <v>0</v>
      </c>
      <c r="X160" s="116">
        <v>0</v>
      </c>
      <c r="Y160" s="116">
        <v>0</v>
      </c>
      <c r="Z160" s="116">
        <v>0</v>
      </c>
      <c r="AA160" s="116">
        <v>0</v>
      </c>
      <c r="AB160" s="116">
        <v>0</v>
      </c>
      <c r="AC160" s="116">
        <v>0</v>
      </c>
      <c r="AD160" s="116">
        <v>0</v>
      </c>
      <c r="AE160" s="116">
        <v>0</v>
      </c>
      <c r="AF160" s="116">
        <v>0</v>
      </c>
      <c r="AG160" s="116">
        <v>0</v>
      </c>
      <c r="AH160" s="116">
        <v>0</v>
      </c>
      <c r="AI160" s="116">
        <v>0</v>
      </c>
      <c r="AJ160" s="116">
        <v>0</v>
      </c>
      <c r="AK160" s="116">
        <v>0</v>
      </c>
      <c r="AL160" s="95">
        <f t="shared" si="5"/>
        <v>0</v>
      </c>
      <c r="AO160" s="70"/>
    </row>
    <row r="161" spans="1:41" ht="33" customHeight="1">
      <c r="A161" s="87">
        <v>371</v>
      </c>
      <c r="B161" s="88" t="str">
        <f>PROPER(VLOOKUP(A161,[1]bd_lista!$A:$D,2,FALSE))</f>
        <v>Centro Internacional De La Quinua</v>
      </c>
      <c r="C161" s="89" t="s">
        <v>1530</v>
      </c>
      <c r="D161" s="116">
        <v>0</v>
      </c>
      <c r="E161" s="116">
        <v>0</v>
      </c>
      <c r="F161" s="116">
        <v>0</v>
      </c>
      <c r="G161" s="116">
        <v>0</v>
      </c>
      <c r="H161" s="116">
        <v>0</v>
      </c>
      <c r="I161" s="116">
        <v>0</v>
      </c>
      <c r="J161" s="116">
        <v>0</v>
      </c>
      <c r="K161" s="116">
        <v>0</v>
      </c>
      <c r="L161" s="116">
        <v>0</v>
      </c>
      <c r="M161" s="116">
        <v>0</v>
      </c>
      <c r="N161" s="116">
        <v>0</v>
      </c>
      <c r="O161" s="116">
        <v>0</v>
      </c>
      <c r="P161" s="116">
        <v>0</v>
      </c>
      <c r="Q161" s="116">
        <v>0</v>
      </c>
      <c r="R161" s="116">
        <v>0</v>
      </c>
      <c r="S161" s="116">
        <v>0</v>
      </c>
      <c r="T161" s="116">
        <v>0</v>
      </c>
      <c r="U161" s="116">
        <v>0</v>
      </c>
      <c r="V161" s="116">
        <v>0</v>
      </c>
      <c r="W161" s="116">
        <v>0</v>
      </c>
      <c r="X161" s="116">
        <v>0</v>
      </c>
      <c r="Y161" s="116">
        <v>0</v>
      </c>
      <c r="Z161" s="116">
        <v>0</v>
      </c>
      <c r="AA161" s="116">
        <v>0</v>
      </c>
      <c r="AB161" s="116">
        <v>0</v>
      </c>
      <c r="AC161" s="116">
        <v>0</v>
      </c>
      <c r="AD161" s="116">
        <v>0</v>
      </c>
      <c r="AE161" s="116">
        <v>0</v>
      </c>
      <c r="AF161" s="116">
        <v>0</v>
      </c>
      <c r="AG161" s="116">
        <v>0</v>
      </c>
      <c r="AH161" s="116">
        <v>0</v>
      </c>
      <c r="AI161" s="116">
        <v>0</v>
      </c>
      <c r="AJ161" s="116">
        <v>0</v>
      </c>
      <c r="AK161" s="116">
        <v>0</v>
      </c>
      <c r="AL161" s="95">
        <f t="shared" si="5"/>
        <v>0</v>
      </c>
      <c r="AO161" s="70"/>
    </row>
    <row r="162" spans="1:41" ht="33" customHeight="1">
      <c r="A162" s="87">
        <v>372</v>
      </c>
      <c r="B162" s="88" t="str">
        <f>VLOOKUP(A162,[1]List_16!$B$2:$C$576,2,FALSE)</f>
        <v>Unidad de Liquidación del Fondo de Desarrollo para los Pueblos Indígenas, Originarios y Comunidades Campesinas</v>
      </c>
      <c r="C162" s="89" t="s">
        <v>1532</v>
      </c>
      <c r="D162" s="116">
        <v>0</v>
      </c>
      <c r="E162" s="116">
        <v>0</v>
      </c>
      <c r="F162" s="116">
        <v>0</v>
      </c>
      <c r="G162" s="116">
        <v>25435.230000000003</v>
      </c>
      <c r="H162" s="116">
        <v>0</v>
      </c>
      <c r="I162" s="116">
        <v>0</v>
      </c>
      <c r="J162" s="116">
        <v>0</v>
      </c>
      <c r="K162" s="116">
        <v>0</v>
      </c>
      <c r="L162" s="116">
        <v>0</v>
      </c>
      <c r="M162" s="116">
        <v>0</v>
      </c>
      <c r="N162" s="116">
        <v>0</v>
      </c>
      <c r="O162" s="116">
        <v>0</v>
      </c>
      <c r="P162" s="116">
        <v>0</v>
      </c>
      <c r="Q162" s="116">
        <v>0</v>
      </c>
      <c r="R162" s="116">
        <v>0</v>
      </c>
      <c r="S162" s="116">
        <v>0</v>
      </c>
      <c r="T162" s="116">
        <v>0</v>
      </c>
      <c r="U162" s="116">
        <v>0</v>
      </c>
      <c r="V162" s="116">
        <v>0</v>
      </c>
      <c r="W162" s="116">
        <v>0</v>
      </c>
      <c r="X162" s="116">
        <v>0</v>
      </c>
      <c r="Y162" s="116">
        <v>0</v>
      </c>
      <c r="Z162" s="116">
        <v>0</v>
      </c>
      <c r="AA162" s="116">
        <v>0</v>
      </c>
      <c r="AB162" s="116">
        <v>0</v>
      </c>
      <c r="AC162" s="116">
        <v>0</v>
      </c>
      <c r="AD162" s="116">
        <v>0</v>
      </c>
      <c r="AE162" s="116">
        <v>0</v>
      </c>
      <c r="AF162" s="116">
        <v>0</v>
      </c>
      <c r="AG162" s="116">
        <v>0</v>
      </c>
      <c r="AH162" s="116">
        <v>0</v>
      </c>
      <c r="AI162" s="116">
        <v>0</v>
      </c>
      <c r="AJ162" s="116">
        <v>0</v>
      </c>
      <c r="AK162" s="116">
        <v>0</v>
      </c>
      <c r="AL162" s="95">
        <f t="shared" si="5"/>
        <v>25435.230000000003</v>
      </c>
      <c r="AO162" s="70"/>
    </row>
    <row r="163" spans="1:41" ht="33" customHeight="1">
      <c r="A163" s="87">
        <v>373</v>
      </c>
      <c r="B163" s="88" t="str">
        <f>VLOOKUP(A163,[1]List_16!$B$2:$C$576,2,FALSE)</f>
        <v>Fondo de Desarrollo Indigena</v>
      </c>
      <c r="C163" s="89" t="s">
        <v>1532</v>
      </c>
      <c r="D163" s="116">
        <v>0</v>
      </c>
      <c r="E163" s="116">
        <v>2776.14</v>
      </c>
      <c r="F163" s="116">
        <v>0</v>
      </c>
      <c r="G163" s="116">
        <v>39784.419999999991</v>
      </c>
      <c r="H163" s="116">
        <v>0</v>
      </c>
      <c r="I163" s="116">
        <v>0</v>
      </c>
      <c r="J163" s="116">
        <v>0</v>
      </c>
      <c r="K163" s="116">
        <v>0</v>
      </c>
      <c r="L163" s="116">
        <v>0</v>
      </c>
      <c r="M163" s="116">
        <v>0</v>
      </c>
      <c r="N163" s="116">
        <v>0</v>
      </c>
      <c r="O163" s="116">
        <v>0</v>
      </c>
      <c r="P163" s="116">
        <v>0</v>
      </c>
      <c r="Q163" s="116">
        <v>147304082.38</v>
      </c>
      <c r="R163" s="116">
        <v>0</v>
      </c>
      <c r="S163" s="116">
        <v>0</v>
      </c>
      <c r="T163" s="116">
        <v>0</v>
      </c>
      <c r="U163" s="116">
        <v>0</v>
      </c>
      <c r="V163" s="116">
        <v>0</v>
      </c>
      <c r="W163" s="116">
        <v>0</v>
      </c>
      <c r="X163" s="116">
        <v>0</v>
      </c>
      <c r="Y163" s="116">
        <v>0</v>
      </c>
      <c r="Z163" s="116">
        <v>0</v>
      </c>
      <c r="AA163" s="116">
        <v>0</v>
      </c>
      <c r="AB163" s="116">
        <v>0</v>
      </c>
      <c r="AC163" s="116">
        <v>0</v>
      </c>
      <c r="AD163" s="116">
        <v>0</v>
      </c>
      <c r="AE163" s="116">
        <v>0</v>
      </c>
      <c r="AF163" s="116">
        <v>0</v>
      </c>
      <c r="AG163" s="116">
        <v>0</v>
      </c>
      <c r="AH163" s="116">
        <v>0</v>
      </c>
      <c r="AI163" s="116">
        <v>0</v>
      </c>
      <c r="AJ163" s="116">
        <v>0</v>
      </c>
      <c r="AK163" s="116">
        <v>0</v>
      </c>
      <c r="AL163" s="95">
        <f t="shared" si="5"/>
        <v>147346642.94</v>
      </c>
      <c r="AO163" s="70"/>
    </row>
    <row r="164" spans="1:41" ht="33" customHeight="1">
      <c r="A164" s="87">
        <v>374</v>
      </c>
      <c r="B164" s="88" t="str">
        <f>VLOOKUP(A164,[1]List_16!$B$2:$C$576,2,FALSE)</f>
        <v>Agencia de Gobierno Electrónico y Tecnologías de Información y Comunicación</v>
      </c>
      <c r="C164" s="89" t="s">
        <v>1536</v>
      </c>
      <c r="D164" s="116">
        <v>0</v>
      </c>
      <c r="E164" s="116">
        <v>0</v>
      </c>
      <c r="F164" s="116">
        <v>0</v>
      </c>
      <c r="G164" s="116">
        <v>13638.35</v>
      </c>
      <c r="H164" s="116">
        <v>0</v>
      </c>
      <c r="I164" s="116">
        <v>0</v>
      </c>
      <c r="J164" s="116">
        <v>0</v>
      </c>
      <c r="K164" s="116">
        <v>0</v>
      </c>
      <c r="L164" s="116">
        <v>0</v>
      </c>
      <c r="M164" s="116">
        <v>0</v>
      </c>
      <c r="N164" s="116">
        <v>0</v>
      </c>
      <c r="O164" s="116">
        <v>0</v>
      </c>
      <c r="P164" s="116">
        <v>0</v>
      </c>
      <c r="Q164" s="116">
        <v>0</v>
      </c>
      <c r="R164" s="116">
        <v>0</v>
      </c>
      <c r="S164" s="116">
        <v>0</v>
      </c>
      <c r="T164" s="116">
        <v>0</v>
      </c>
      <c r="U164" s="116">
        <v>0</v>
      </c>
      <c r="V164" s="116">
        <v>0</v>
      </c>
      <c r="W164" s="116">
        <v>0</v>
      </c>
      <c r="X164" s="116">
        <v>0</v>
      </c>
      <c r="Y164" s="116">
        <v>0</v>
      </c>
      <c r="Z164" s="116">
        <v>0</v>
      </c>
      <c r="AA164" s="116">
        <v>0</v>
      </c>
      <c r="AB164" s="116">
        <v>0</v>
      </c>
      <c r="AC164" s="116">
        <v>0</v>
      </c>
      <c r="AD164" s="116">
        <v>0</v>
      </c>
      <c r="AE164" s="116">
        <v>0</v>
      </c>
      <c r="AF164" s="116">
        <v>0</v>
      </c>
      <c r="AG164" s="116">
        <v>0</v>
      </c>
      <c r="AH164" s="116">
        <v>0</v>
      </c>
      <c r="AI164" s="116">
        <v>0</v>
      </c>
      <c r="AJ164" s="116">
        <v>0</v>
      </c>
      <c r="AK164" s="116">
        <v>0</v>
      </c>
      <c r="AL164" s="95">
        <f t="shared" si="5"/>
        <v>13638.35</v>
      </c>
      <c r="AO164" s="70"/>
    </row>
    <row r="165" spans="1:41" ht="33" customHeight="1">
      <c r="A165" s="87">
        <v>375</v>
      </c>
      <c r="B165" s="88" t="str">
        <f>VLOOKUP(A165,[1]List_16!$B$2:$C$576,2,FALSE)</f>
        <v>Comité Organizador de los XI Juegos Suramericanos Cochabamba 2018</v>
      </c>
      <c r="C165" s="118" t="s">
        <v>1304</v>
      </c>
      <c r="D165" s="116">
        <v>0</v>
      </c>
      <c r="E165" s="116">
        <v>0</v>
      </c>
      <c r="F165" s="116">
        <v>0</v>
      </c>
      <c r="G165" s="116">
        <v>0</v>
      </c>
      <c r="H165" s="116">
        <v>0</v>
      </c>
      <c r="I165" s="116">
        <v>0</v>
      </c>
      <c r="J165" s="116">
        <v>0</v>
      </c>
      <c r="K165" s="116">
        <v>0</v>
      </c>
      <c r="L165" s="116">
        <v>0</v>
      </c>
      <c r="M165" s="116">
        <v>0</v>
      </c>
      <c r="N165" s="116">
        <v>0</v>
      </c>
      <c r="O165" s="116">
        <v>0</v>
      </c>
      <c r="P165" s="116">
        <v>0</v>
      </c>
      <c r="Q165" s="116">
        <v>0</v>
      </c>
      <c r="R165" s="116">
        <v>0</v>
      </c>
      <c r="S165" s="116">
        <v>0</v>
      </c>
      <c r="T165" s="116">
        <v>0</v>
      </c>
      <c r="U165" s="116">
        <v>0</v>
      </c>
      <c r="V165" s="116">
        <v>0</v>
      </c>
      <c r="W165" s="116">
        <v>0</v>
      </c>
      <c r="X165" s="116">
        <v>0</v>
      </c>
      <c r="Y165" s="116">
        <v>0</v>
      </c>
      <c r="Z165" s="116">
        <v>0</v>
      </c>
      <c r="AA165" s="116">
        <v>0</v>
      </c>
      <c r="AB165" s="116">
        <v>0</v>
      </c>
      <c r="AC165" s="116">
        <v>0</v>
      </c>
      <c r="AD165" s="116">
        <v>0</v>
      </c>
      <c r="AE165" s="116">
        <v>0</v>
      </c>
      <c r="AF165" s="116">
        <v>0</v>
      </c>
      <c r="AG165" s="116">
        <v>0</v>
      </c>
      <c r="AH165" s="116">
        <v>0</v>
      </c>
      <c r="AI165" s="116">
        <v>0</v>
      </c>
      <c r="AJ165" s="116">
        <v>0</v>
      </c>
      <c r="AK165" s="116">
        <v>0</v>
      </c>
      <c r="AL165" s="95">
        <f t="shared" si="5"/>
        <v>0</v>
      </c>
      <c r="AO165" s="70"/>
    </row>
    <row r="166" spans="1:41" ht="33" customHeight="1">
      <c r="A166" s="87">
        <v>376</v>
      </c>
      <c r="B166" s="88" t="str">
        <f>VLOOKUP(A166,[1]List_16!$B$2:$C$576,2,FALSE)</f>
        <v>Agencia Boliviana de Energía Nuclear</v>
      </c>
      <c r="C166" s="89" t="s">
        <v>1529</v>
      </c>
      <c r="D166" s="116">
        <v>0</v>
      </c>
      <c r="E166" s="116">
        <v>0</v>
      </c>
      <c r="F166" s="116">
        <v>0</v>
      </c>
      <c r="G166" s="116">
        <v>0</v>
      </c>
      <c r="H166" s="116">
        <v>0</v>
      </c>
      <c r="I166" s="116">
        <v>270</v>
      </c>
      <c r="J166" s="116">
        <v>0</v>
      </c>
      <c r="K166" s="116">
        <v>0</v>
      </c>
      <c r="L166" s="116">
        <v>7894.8499999999995</v>
      </c>
      <c r="M166" s="116">
        <v>0</v>
      </c>
      <c r="N166" s="116">
        <v>0</v>
      </c>
      <c r="O166" s="116">
        <v>0</v>
      </c>
      <c r="P166" s="116">
        <v>0</v>
      </c>
      <c r="Q166" s="116">
        <v>0</v>
      </c>
      <c r="R166" s="116">
        <v>0</v>
      </c>
      <c r="S166" s="116">
        <v>0</v>
      </c>
      <c r="T166" s="116">
        <v>0</v>
      </c>
      <c r="U166" s="116">
        <v>0</v>
      </c>
      <c r="V166" s="116">
        <v>0</v>
      </c>
      <c r="W166" s="116">
        <v>0</v>
      </c>
      <c r="X166" s="116">
        <v>0</v>
      </c>
      <c r="Y166" s="116">
        <v>0</v>
      </c>
      <c r="Z166" s="116">
        <v>0</v>
      </c>
      <c r="AA166" s="116">
        <v>0</v>
      </c>
      <c r="AB166" s="116">
        <v>0</v>
      </c>
      <c r="AC166" s="116">
        <v>0</v>
      </c>
      <c r="AD166" s="116">
        <v>0</v>
      </c>
      <c r="AE166" s="116">
        <v>0</v>
      </c>
      <c r="AF166" s="116">
        <v>0</v>
      </c>
      <c r="AG166" s="116">
        <v>0</v>
      </c>
      <c r="AH166" s="116">
        <v>0</v>
      </c>
      <c r="AI166" s="116">
        <v>0</v>
      </c>
      <c r="AJ166" s="116">
        <v>0</v>
      </c>
      <c r="AK166" s="116">
        <v>0</v>
      </c>
      <c r="AL166" s="95">
        <f t="shared" si="5"/>
        <v>8164.8499999999995</v>
      </c>
      <c r="AO166" s="70"/>
    </row>
    <row r="167" spans="1:41" ht="33" customHeight="1">
      <c r="A167" s="87">
        <v>377</v>
      </c>
      <c r="B167" s="88" t="str">
        <f>VLOOKUP(A167,[1]List_16!$B$2:$C$576,2,FALSE)</f>
        <v>Dir. Estrg. de Defensa de los Manantiales del Silala y todos los Rec. Hídricos en frontera con la Rep.de Chile</v>
      </c>
      <c r="C167" s="118" t="s">
        <v>1304</v>
      </c>
      <c r="D167" s="116">
        <v>0</v>
      </c>
      <c r="E167" s="116">
        <v>0</v>
      </c>
      <c r="F167" s="116">
        <v>0</v>
      </c>
      <c r="G167" s="116">
        <v>0</v>
      </c>
      <c r="H167" s="116">
        <v>0</v>
      </c>
      <c r="I167" s="116">
        <v>0</v>
      </c>
      <c r="J167" s="116">
        <v>0</v>
      </c>
      <c r="K167" s="116">
        <v>0</v>
      </c>
      <c r="L167" s="116">
        <v>0</v>
      </c>
      <c r="M167" s="116">
        <v>0</v>
      </c>
      <c r="N167" s="116">
        <v>0</v>
      </c>
      <c r="O167" s="116">
        <v>0</v>
      </c>
      <c r="P167" s="116">
        <v>0</v>
      </c>
      <c r="Q167" s="116">
        <v>0</v>
      </c>
      <c r="R167" s="116">
        <v>0</v>
      </c>
      <c r="S167" s="116">
        <v>0</v>
      </c>
      <c r="T167" s="116">
        <v>0</v>
      </c>
      <c r="U167" s="116">
        <v>0</v>
      </c>
      <c r="V167" s="116">
        <v>0</v>
      </c>
      <c r="W167" s="116">
        <v>0</v>
      </c>
      <c r="X167" s="116">
        <v>0</v>
      </c>
      <c r="Y167" s="116">
        <v>0</v>
      </c>
      <c r="Z167" s="116">
        <v>0</v>
      </c>
      <c r="AA167" s="116">
        <v>0</v>
      </c>
      <c r="AB167" s="116">
        <v>0</v>
      </c>
      <c r="AC167" s="116">
        <v>0</v>
      </c>
      <c r="AD167" s="116">
        <v>0</v>
      </c>
      <c r="AE167" s="116">
        <v>0</v>
      </c>
      <c r="AF167" s="116">
        <v>0</v>
      </c>
      <c r="AG167" s="116">
        <v>0</v>
      </c>
      <c r="AH167" s="116">
        <v>0</v>
      </c>
      <c r="AI167" s="116">
        <v>0</v>
      </c>
      <c r="AJ167" s="116">
        <v>0</v>
      </c>
      <c r="AK167" s="116">
        <v>0</v>
      </c>
      <c r="AL167" s="95">
        <f t="shared" si="5"/>
        <v>0</v>
      </c>
      <c r="AO167" s="70"/>
    </row>
    <row r="168" spans="1:41" ht="33" customHeight="1">
      <c r="A168" s="87">
        <v>378</v>
      </c>
      <c r="B168" s="88" t="str">
        <f>VLOOKUP(A168,[1]List_16!$B$2:$C$576,2,FALSE)</f>
        <v>Servicio Nacional Textil</v>
      </c>
      <c r="C168" s="118" t="s">
        <v>1535</v>
      </c>
      <c r="D168" s="116">
        <v>0</v>
      </c>
      <c r="E168" s="116">
        <v>72408</v>
      </c>
      <c r="F168" s="116">
        <v>0</v>
      </c>
      <c r="G168" s="116">
        <v>14187.59</v>
      </c>
      <c r="H168" s="116">
        <v>0</v>
      </c>
      <c r="I168" s="116">
        <v>300</v>
      </c>
      <c r="J168" s="116">
        <v>61234.080000000002</v>
      </c>
      <c r="K168" s="116">
        <v>0</v>
      </c>
      <c r="L168" s="116">
        <v>270</v>
      </c>
      <c r="M168" s="116">
        <v>0</v>
      </c>
      <c r="N168" s="116">
        <v>0</v>
      </c>
      <c r="O168" s="116">
        <v>50</v>
      </c>
      <c r="P168" s="116">
        <v>0</v>
      </c>
      <c r="Q168" s="116">
        <v>0</v>
      </c>
      <c r="R168" s="116">
        <v>0</v>
      </c>
      <c r="S168" s="116">
        <v>0</v>
      </c>
      <c r="T168" s="116">
        <v>0</v>
      </c>
      <c r="U168" s="116">
        <v>0</v>
      </c>
      <c r="V168" s="116">
        <v>0</v>
      </c>
      <c r="W168" s="116">
        <v>0</v>
      </c>
      <c r="X168" s="116">
        <v>0</v>
      </c>
      <c r="Y168" s="116">
        <v>0</v>
      </c>
      <c r="Z168" s="116">
        <v>0</v>
      </c>
      <c r="AA168" s="116">
        <v>0</v>
      </c>
      <c r="AB168" s="116">
        <v>0</v>
      </c>
      <c r="AC168" s="116">
        <v>0</v>
      </c>
      <c r="AD168" s="116">
        <v>0</v>
      </c>
      <c r="AE168" s="116">
        <v>0</v>
      </c>
      <c r="AF168" s="116">
        <v>0</v>
      </c>
      <c r="AG168" s="116">
        <v>0</v>
      </c>
      <c r="AH168" s="116">
        <v>0</v>
      </c>
      <c r="AI168" s="116">
        <v>0</v>
      </c>
      <c r="AJ168" s="116">
        <v>0</v>
      </c>
      <c r="AK168" s="116">
        <v>0</v>
      </c>
      <c r="AL168" s="95">
        <f t="shared" si="5"/>
        <v>148449.66999999998</v>
      </c>
      <c r="AO168" s="70"/>
    </row>
    <row r="169" spans="1:41" ht="33" customHeight="1">
      <c r="A169" s="87">
        <v>380</v>
      </c>
      <c r="B169" s="88" t="str">
        <f>PROPER(VLOOKUP(A169,[1]bd_lista!$A:$D,2,FALSE))</f>
        <v>Autoridad De Fiscalización Y Control Del Sistema Nacional De Salud</v>
      </c>
      <c r="C169" s="118" t="s">
        <v>1533</v>
      </c>
      <c r="D169" s="116">
        <v>0</v>
      </c>
      <c r="E169" s="116">
        <v>0</v>
      </c>
      <c r="F169" s="116">
        <v>2096189.6399999983</v>
      </c>
      <c r="G169" s="116">
        <v>3734</v>
      </c>
      <c r="H169" s="116">
        <v>0</v>
      </c>
      <c r="I169" s="116">
        <v>0</v>
      </c>
      <c r="J169" s="116">
        <v>0</v>
      </c>
      <c r="K169" s="116">
        <v>0</v>
      </c>
      <c r="L169" s="116">
        <v>0</v>
      </c>
      <c r="M169" s="116">
        <v>0</v>
      </c>
      <c r="N169" s="116">
        <v>0</v>
      </c>
      <c r="O169" s="116">
        <v>0</v>
      </c>
      <c r="P169" s="116">
        <v>0</v>
      </c>
      <c r="Q169" s="116">
        <v>0</v>
      </c>
      <c r="R169" s="116">
        <v>0</v>
      </c>
      <c r="S169" s="116">
        <v>0</v>
      </c>
      <c r="T169" s="116">
        <v>0</v>
      </c>
      <c r="U169" s="116">
        <v>0</v>
      </c>
      <c r="V169" s="116">
        <v>0</v>
      </c>
      <c r="W169" s="116">
        <v>0</v>
      </c>
      <c r="X169" s="116">
        <v>0</v>
      </c>
      <c r="Y169" s="116">
        <v>0</v>
      </c>
      <c r="Z169" s="116">
        <v>0</v>
      </c>
      <c r="AA169" s="116">
        <v>0</v>
      </c>
      <c r="AB169" s="116">
        <v>0</v>
      </c>
      <c r="AC169" s="116">
        <v>0</v>
      </c>
      <c r="AD169" s="116">
        <v>0</v>
      </c>
      <c r="AE169" s="116">
        <v>0</v>
      </c>
      <c r="AF169" s="116">
        <v>0</v>
      </c>
      <c r="AG169" s="116">
        <v>0</v>
      </c>
      <c r="AH169" s="116">
        <v>0</v>
      </c>
      <c r="AI169" s="116">
        <v>0</v>
      </c>
      <c r="AJ169" s="116">
        <v>0</v>
      </c>
      <c r="AK169" s="116">
        <v>0</v>
      </c>
      <c r="AL169" s="95">
        <f t="shared" si="5"/>
        <v>2099923.6399999983</v>
      </c>
      <c r="AO169" s="70"/>
    </row>
    <row r="170" spans="1:41" ht="33" customHeight="1">
      <c r="A170" s="87">
        <v>411</v>
      </c>
      <c r="B170" s="88" t="str">
        <f>PROPER(VLOOKUP(A170,[1]bd_lista!$A:$D,2,FALSE))</f>
        <v>Corporación Del Seguro Social Militar</v>
      </c>
      <c r="C170" s="118" t="s">
        <v>1304</v>
      </c>
      <c r="D170" s="116">
        <v>0</v>
      </c>
      <c r="E170" s="116">
        <v>0</v>
      </c>
      <c r="F170" s="116">
        <v>0</v>
      </c>
      <c r="G170" s="116">
        <v>0</v>
      </c>
      <c r="H170" s="116">
        <v>0</v>
      </c>
      <c r="I170" s="116">
        <v>0</v>
      </c>
      <c r="J170" s="116">
        <v>0</v>
      </c>
      <c r="K170" s="116">
        <v>0</v>
      </c>
      <c r="L170" s="116">
        <v>0</v>
      </c>
      <c r="M170" s="116">
        <v>0</v>
      </c>
      <c r="N170" s="116">
        <v>0</v>
      </c>
      <c r="O170" s="116">
        <v>0</v>
      </c>
      <c r="P170" s="116">
        <v>0</v>
      </c>
      <c r="Q170" s="116">
        <v>0</v>
      </c>
      <c r="R170" s="116">
        <v>0</v>
      </c>
      <c r="S170" s="116">
        <v>0</v>
      </c>
      <c r="T170" s="116">
        <v>0</v>
      </c>
      <c r="U170" s="116">
        <v>0</v>
      </c>
      <c r="V170" s="116">
        <v>0</v>
      </c>
      <c r="W170" s="116">
        <v>0</v>
      </c>
      <c r="X170" s="116">
        <v>0</v>
      </c>
      <c r="Y170" s="116">
        <v>0</v>
      </c>
      <c r="Z170" s="116">
        <v>0</v>
      </c>
      <c r="AA170" s="116">
        <v>0</v>
      </c>
      <c r="AB170" s="116">
        <v>0</v>
      </c>
      <c r="AC170" s="116">
        <v>0</v>
      </c>
      <c r="AD170" s="116">
        <v>0</v>
      </c>
      <c r="AE170" s="116">
        <v>0</v>
      </c>
      <c r="AF170" s="116">
        <v>0</v>
      </c>
      <c r="AG170" s="116">
        <v>0</v>
      </c>
      <c r="AH170" s="116">
        <v>0</v>
      </c>
      <c r="AI170" s="116">
        <v>0</v>
      </c>
      <c r="AJ170" s="116">
        <v>0</v>
      </c>
      <c r="AK170" s="116">
        <v>0</v>
      </c>
      <c r="AL170" s="95">
        <f t="shared" ref="AL170:AL201" si="6">SUM(D170:AK170)</f>
        <v>0</v>
      </c>
      <c r="AO170" s="70"/>
    </row>
    <row r="171" spans="1:41" ht="33" customHeight="1">
      <c r="A171" s="87">
        <v>417</v>
      </c>
      <c r="B171" s="88" t="str">
        <f>PROPER(VLOOKUP(A171,[1]bd_lista!$A:$D,2,FALSE))</f>
        <v>Caja Nacional De Salud</v>
      </c>
      <c r="C171" s="118" t="s">
        <v>1304</v>
      </c>
      <c r="D171" s="116">
        <v>0</v>
      </c>
      <c r="E171" s="116">
        <v>0</v>
      </c>
      <c r="F171" s="116">
        <v>0</v>
      </c>
      <c r="G171" s="116">
        <v>0</v>
      </c>
      <c r="H171" s="116">
        <v>0</v>
      </c>
      <c r="I171" s="116">
        <v>0</v>
      </c>
      <c r="J171" s="116">
        <v>0</v>
      </c>
      <c r="K171" s="116">
        <v>0</v>
      </c>
      <c r="L171" s="116">
        <v>0</v>
      </c>
      <c r="M171" s="116">
        <v>0</v>
      </c>
      <c r="N171" s="116">
        <v>0</v>
      </c>
      <c r="O171" s="116">
        <v>0</v>
      </c>
      <c r="P171" s="116">
        <v>0</v>
      </c>
      <c r="Q171" s="116">
        <v>0</v>
      </c>
      <c r="R171" s="116">
        <v>0</v>
      </c>
      <c r="S171" s="116">
        <v>0</v>
      </c>
      <c r="T171" s="116">
        <v>0</v>
      </c>
      <c r="U171" s="116">
        <v>0</v>
      </c>
      <c r="V171" s="116">
        <v>0</v>
      </c>
      <c r="W171" s="116">
        <v>0</v>
      </c>
      <c r="X171" s="116">
        <v>0</v>
      </c>
      <c r="Y171" s="116">
        <v>0</v>
      </c>
      <c r="Z171" s="116">
        <v>0</v>
      </c>
      <c r="AA171" s="116">
        <v>0</v>
      </c>
      <c r="AB171" s="116">
        <v>0</v>
      </c>
      <c r="AC171" s="116">
        <v>0</v>
      </c>
      <c r="AD171" s="116">
        <v>0</v>
      </c>
      <c r="AE171" s="116">
        <v>0</v>
      </c>
      <c r="AF171" s="116">
        <v>0</v>
      </c>
      <c r="AG171" s="116">
        <v>0</v>
      </c>
      <c r="AH171" s="116">
        <v>0</v>
      </c>
      <c r="AI171" s="116">
        <v>0</v>
      </c>
      <c r="AJ171" s="116">
        <v>0</v>
      </c>
      <c r="AK171" s="116">
        <v>0</v>
      </c>
      <c r="AL171" s="95">
        <f t="shared" si="6"/>
        <v>0</v>
      </c>
      <c r="AO171" s="70"/>
    </row>
    <row r="172" spans="1:41" ht="33" customHeight="1">
      <c r="A172" s="87">
        <v>418</v>
      </c>
      <c r="B172" s="88" t="str">
        <f>PROPER(VLOOKUP(A172,[1]bd_lista!$A:$D,2,FALSE))</f>
        <v>Caja Petrolera De Salud</v>
      </c>
      <c r="C172" s="118" t="s">
        <v>1304</v>
      </c>
      <c r="D172" s="116">
        <v>0</v>
      </c>
      <c r="E172" s="116">
        <v>0</v>
      </c>
      <c r="F172" s="116">
        <v>0</v>
      </c>
      <c r="G172" s="116">
        <v>0</v>
      </c>
      <c r="H172" s="116">
        <v>0</v>
      </c>
      <c r="I172" s="116">
        <v>0</v>
      </c>
      <c r="J172" s="116">
        <v>0</v>
      </c>
      <c r="K172" s="116">
        <v>0</v>
      </c>
      <c r="L172" s="116">
        <v>0</v>
      </c>
      <c r="M172" s="116">
        <v>0</v>
      </c>
      <c r="N172" s="116">
        <v>0</v>
      </c>
      <c r="O172" s="116">
        <v>0</v>
      </c>
      <c r="P172" s="116">
        <v>0</v>
      </c>
      <c r="Q172" s="116">
        <v>0</v>
      </c>
      <c r="R172" s="116">
        <v>0</v>
      </c>
      <c r="S172" s="116">
        <v>0</v>
      </c>
      <c r="T172" s="116">
        <v>0</v>
      </c>
      <c r="U172" s="116">
        <v>0</v>
      </c>
      <c r="V172" s="116">
        <v>0</v>
      </c>
      <c r="W172" s="116">
        <v>0</v>
      </c>
      <c r="X172" s="116">
        <v>0</v>
      </c>
      <c r="Y172" s="116">
        <v>0</v>
      </c>
      <c r="Z172" s="116">
        <v>0</v>
      </c>
      <c r="AA172" s="116">
        <v>0</v>
      </c>
      <c r="AB172" s="116">
        <v>0</v>
      </c>
      <c r="AC172" s="116">
        <v>0</v>
      </c>
      <c r="AD172" s="116">
        <v>0</v>
      </c>
      <c r="AE172" s="116">
        <v>0</v>
      </c>
      <c r="AF172" s="116">
        <v>0</v>
      </c>
      <c r="AG172" s="116">
        <v>0</v>
      </c>
      <c r="AH172" s="116">
        <v>0</v>
      </c>
      <c r="AI172" s="116">
        <v>0</v>
      </c>
      <c r="AJ172" s="116">
        <v>0</v>
      </c>
      <c r="AK172" s="116">
        <v>0</v>
      </c>
      <c r="AL172" s="95">
        <f t="shared" si="6"/>
        <v>0</v>
      </c>
      <c r="AO172" s="70"/>
    </row>
    <row r="173" spans="1:41" ht="33" customHeight="1">
      <c r="A173" s="87">
        <v>422</v>
      </c>
      <c r="B173" s="88" t="str">
        <f>PROPER(VLOOKUP(A173,[1]bd_lista!$A:$D,2,FALSE))</f>
        <v>Caja Bancaria Estatal De Salud</v>
      </c>
      <c r="C173" s="118" t="s">
        <v>1304</v>
      </c>
      <c r="D173" s="116">
        <v>0</v>
      </c>
      <c r="E173" s="116">
        <v>0</v>
      </c>
      <c r="F173" s="116">
        <v>0</v>
      </c>
      <c r="G173" s="116">
        <v>0</v>
      </c>
      <c r="H173" s="116">
        <v>0</v>
      </c>
      <c r="I173" s="116">
        <v>0</v>
      </c>
      <c r="J173" s="116">
        <v>0</v>
      </c>
      <c r="K173" s="116">
        <v>0</v>
      </c>
      <c r="L173" s="116">
        <v>0</v>
      </c>
      <c r="M173" s="116">
        <v>0</v>
      </c>
      <c r="N173" s="116">
        <v>0</v>
      </c>
      <c r="O173" s="116">
        <v>0</v>
      </c>
      <c r="P173" s="116">
        <v>0</v>
      </c>
      <c r="Q173" s="116">
        <v>0</v>
      </c>
      <c r="R173" s="116">
        <v>0</v>
      </c>
      <c r="S173" s="116">
        <v>0</v>
      </c>
      <c r="T173" s="116">
        <v>0</v>
      </c>
      <c r="U173" s="116">
        <v>0</v>
      </c>
      <c r="V173" s="116">
        <v>0</v>
      </c>
      <c r="W173" s="116">
        <v>0</v>
      </c>
      <c r="X173" s="116">
        <v>0</v>
      </c>
      <c r="Y173" s="116">
        <v>0</v>
      </c>
      <c r="Z173" s="116">
        <v>0</v>
      </c>
      <c r="AA173" s="116">
        <v>0</v>
      </c>
      <c r="AB173" s="116">
        <v>0</v>
      </c>
      <c r="AC173" s="116">
        <v>0</v>
      </c>
      <c r="AD173" s="116">
        <v>0</v>
      </c>
      <c r="AE173" s="116">
        <v>0</v>
      </c>
      <c r="AF173" s="116">
        <v>0</v>
      </c>
      <c r="AG173" s="116">
        <v>0</v>
      </c>
      <c r="AH173" s="116">
        <v>0</v>
      </c>
      <c r="AI173" s="116">
        <v>0</v>
      </c>
      <c r="AJ173" s="116">
        <v>0</v>
      </c>
      <c r="AK173" s="116">
        <v>0</v>
      </c>
      <c r="AL173" s="95">
        <f t="shared" si="6"/>
        <v>0</v>
      </c>
      <c r="AO173" s="70"/>
    </row>
    <row r="174" spans="1:41" ht="33" customHeight="1">
      <c r="A174" s="87">
        <v>423</v>
      </c>
      <c r="B174" s="88" t="str">
        <f>PROPER(VLOOKUP(A174,[1]bd_lista!$A:$D,2,FALSE))</f>
        <v>Caja De Salud Del Servicio Nal. De Caminos Y Ramas Anexas</v>
      </c>
      <c r="C174" s="118" t="s">
        <v>1304</v>
      </c>
      <c r="D174" s="116">
        <v>0</v>
      </c>
      <c r="E174" s="116">
        <v>0</v>
      </c>
      <c r="F174" s="116">
        <v>0</v>
      </c>
      <c r="G174" s="116">
        <v>0</v>
      </c>
      <c r="H174" s="116">
        <v>0</v>
      </c>
      <c r="I174" s="116">
        <v>0</v>
      </c>
      <c r="J174" s="116">
        <v>0</v>
      </c>
      <c r="K174" s="116">
        <v>0</v>
      </c>
      <c r="L174" s="116">
        <v>0</v>
      </c>
      <c r="M174" s="116">
        <v>0</v>
      </c>
      <c r="N174" s="116">
        <v>0</v>
      </c>
      <c r="O174" s="116">
        <v>0</v>
      </c>
      <c r="P174" s="116">
        <v>0</v>
      </c>
      <c r="Q174" s="116">
        <v>0</v>
      </c>
      <c r="R174" s="116">
        <v>0</v>
      </c>
      <c r="S174" s="116">
        <v>0</v>
      </c>
      <c r="T174" s="116">
        <v>0</v>
      </c>
      <c r="U174" s="116">
        <v>0</v>
      </c>
      <c r="V174" s="116">
        <v>0</v>
      </c>
      <c r="W174" s="116">
        <v>0</v>
      </c>
      <c r="X174" s="116">
        <v>0</v>
      </c>
      <c r="Y174" s="116">
        <v>0</v>
      </c>
      <c r="Z174" s="116">
        <v>0</v>
      </c>
      <c r="AA174" s="116">
        <v>0</v>
      </c>
      <c r="AB174" s="116">
        <v>0</v>
      </c>
      <c r="AC174" s="116">
        <v>0</v>
      </c>
      <c r="AD174" s="116">
        <v>0</v>
      </c>
      <c r="AE174" s="116">
        <v>0</v>
      </c>
      <c r="AF174" s="116">
        <v>0</v>
      </c>
      <c r="AG174" s="116">
        <v>0</v>
      </c>
      <c r="AH174" s="116">
        <v>0</v>
      </c>
      <c r="AI174" s="116">
        <v>0</v>
      </c>
      <c r="AJ174" s="116">
        <v>0</v>
      </c>
      <c r="AK174" s="116">
        <v>0</v>
      </c>
      <c r="AL174" s="95">
        <f t="shared" si="6"/>
        <v>0</v>
      </c>
      <c r="AO174" s="70"/>
    </row>
    <row r="175" spans="1:41" ht="33" customHeight="1">
      <c r="A175" s="87">
        <v>424</v>
      </c>
      <c r="B175" s="88" t="str">
        <f>PROPER(VLOOKUP(A175,[1]bd_lista!$A:$D,2,FALSE))</f>
        <v>Caja De Salud Cordes</v>
      </c>
      <c r="C175" s="118" t="s">
        <v>1304</v>
      </c>
      <c r="D175" s="116">
        <v>0</v>
      </c>
      <c r="E175" s="116">
        <v>0</v>
      </c>
      <c r="F175" s="116">
        <v>0</v>
      </c>
      <c r="G175" s="116">
        <v>0</v>
      </c>
      <c r="H175" s="116">
        <v>0</v>
      </c>
      <c r="I175" s="116">
        <v>0</v>
      </c>
      <c r="J175" s="116">
        <v>0</v>
      </c>
      <c r="K175" s="116">
        <v>0</v>
      </c>
      <c r="L175" s="116">
        <v>0</v>
      </c>
      <c r="M175" s="116">
        <v>0</v>
      </c>
      <c r="N175" s="116">
        <v>0</v>
      </c>
      <c r="O175" s="116">
        <v>0</v>
      </c>
      <c r="P175" s="116">
        <v>0</v>
      </c>
      <c r="Q175" s="116">
        <v>0</v>
      </c>
      <c r="R175" s="116">
        <v>0</v>
      </c>
      <c r="S175" s="116">
        <v>0</v>
      </c>
      <c r="T175" s="116">
        <v>0</v>
      </c>
      <c r="U175" s="116">
        <v>0</v>
      </c>
      <c r="V175" s="116">
        <v>0</v>
      </c>
      <c r="W175" s="116">
        <v>0</v>
      </c>
      <c r="X175" s="116">
        <v>0</v>
      </c>
      <c r="Y175" s="116">
        <v>0</v>
      </c>
      <c r="Z175" s="116">
        <v>0</v>
      </c>
      <c r="AA175" s="116">
        <v>0</v>
      </c>
      <c r="AB175" s="116">
        <v>0</v>
      </c>
      <c r="AC175" s="116">
        <v>0</v>
      </c>
      <c r="AD175" s="116">
        <v>0</v>
      </c>
      <c r="AE175" s="116">
        <v>0</v>
      </c>
      <c r="AF175" s="116">
        <v>0</v>
      </c>
      <c r="AG175" s="116">
        <v>0</v>
      </c>
      <c r="AH175" s="116">
        <v>0</v>
      </c>
      <c r="AI175" s="116">
        <v>0</v>
      </c>
      <c r="AJ175" s="116">
        <v>0</v>
      </c>
      <c r="AK175" s="116">
        <v>0</v>
      </c>
      <c r="AL175" s="95">
        <f t="shared" si="6"/>
        <v>0</v>
      </c>
      <c r="AO175" s="70"/>
    </row>
    <row r="176" spans="1:41" ht="33" customHeight="1">
      <c r="A176" s="87">
        <v>425</v>
      </c>
      <c r="B176" s="88" t="str">
        <f>PROPER(VLOOKUP(A176,[1]bd_lista!$A:$D,2,FALSE))</f>
        <v>Seguro Social Universitario De Cochabamba</v>
      </c>
      <c r="C176" s="118" t="s">
        <v>1304</v>
      </c>
      <c r="D176" s="116">
        <v>0</v>
      </c>
      <c r="E176" s="116">
        <v>0</v>
      </c>
      <c r="F176" s="116">
        <v>0</v>
      </c>
      <c r="G176" s="116">
        <v>0</v>
      </c>
      <c r="H176" s="116">
        <v>0</v>
      </c>
      <c r="I176" s="116">
        <v>0</v>
      </c>
      <c r="J176" s="116">
        <v>0</v>
      </c>
      <c r="K176" s="116">
        <v>0</v>
      </c>
      <c r="L176" s="116">
        <v>0</v>
      </c>
      <c r="M176" s="116">
        <v>0</v>
      </c>
      <c r="N176" s="116">
        <v>0</v>
      </c>
      <c r="O176" s="116">
        <v>0</v>
      </c>
      <c r="P176" s="116">
        <v>0</v>
      </c>
      <c r="Q176" s="116">
        <v>0</v>
      </c>
      <c r="R176" s="116">
        <v>0</v>
      </c>
      <c r="S176" s="116">
        <v>0</v>
      </c>
      <c r="T176" s="116">
        <v>0</v>
      </c>
      <c r="U176" s="116">
        <v>0</v>
      </c>
      <c r="V176" s="116">
        <v>0</v>
      </c>
      <c r="W176" s="116">
        <v>0</v>
      </c>
      <c r="X176" s="116">
        <v>0</v>
      </c>
      <c r="Y176" s="116">
        <v>0</v>
      </c>
      <c r="Z176" s="116">
        <v>0</v>
      </c>
      <c r="AA176" s="116">
        <v>0</v>
      </c>
      <c r="AB176" s="116">
        <v>0</v>
      </c>
      <c r="AC176" s="116">
        <v>0</v>
      </c>
      <c r="AD176" s="116">
        <v>0</v>
      </c>
      <c r="AE176" s="116">
        <v>0</v>
      </c>
      <c r="AF176" s="116">
        <v>0</v>
      </c>
      <c r="AG176" s="116">
        <v>0</v>
      </c>
      <c r="AH176" s="116">
        <v>0</v>
      </c>
      <c r="AI176" s="116">
        <v>0</v>
      </c>
      <c r="AJ176" s="116">
        <v>0</v>
      </c>
      <c r="AK176" s="116">
        <v>0</v>
      </c>
      <c r="AL176" s="95">
        <f t="shared" si="6"/>
        <v>0</v>
      </c>
      <c r="AO176" s="70"/>
    </row>
    <row r="177" spans="1:41" ht="33" customHeight="1">
      <c r="A177" s="87">
        <v>426</v>
      </c>
      <c r="B177" s="88" t="str">
        <f>PROPER(VLOOKUP(A177,[1]bd_lista!$A:$D,2,FALSE))</f>
        <v>Seguro Social Universitario De Oruro</v>
      </c>
      <c r="C177" s="118" t="s">
        <v>1304</v>
      </c>
      <c r="D177" s="116">
        <v>0</v>
      </c>
      <c r="E177" s="116">
        <v>0</v>
      </c>
      <c r="F177" s="116">
        <v>0</v>
      </c>
      <c r="G177" s="116">
        <v>0</v>
      </c>
      <c r="H177" s="116">
        <v>0</v>
      </c>
      <c r="I177" s="116">
        <v>0</v>
      </c>
      <c r="J177" s="116">
        <v>0</v>
      </c>
      <c r="K177" s="116">
        <v>0</v>
      </c>
      <c r="L177" s="116">
        <v>0</v>
      </c>
      <c r="M177" s="116">
        <v>0</v>
      </c>
      <c r="N177" s="116">
        <v>0</v>
      </c>
      <c r="O177" s="116">
        <v>0</v>
      </c>
      <c r="P177" s="116">
        <v>0</v>
      </c>
      <c r="Q177" s="116">
        <v>0</v>
      </c>
      <c r="R177" s="116">
        <v>0</v>
      </c>
      <c r="S177" s="116">
        <v>0</v>
      </c>
      <c r="T177" s="116">
        <v>0</v>
      </c>
      <c r="U177" s="116">
        <v>0</v>
      </c>
      <c r="V177" s="116">
        <v>0</v>
      </c>
      <c r="W177" s="116">
        <v>0</v>
      </c>
      <c r="X177" s="116">
        <v>0</v>
      </c>
      <c r="Y177" s="116">
        <v>0</v>
      </c>
      <c r="Z177" s="116">
        <v>0</v>
      </c>
      <c r="AA177" s="116">
        <v>0</v>
      </c>
      <c r="AB177" s="116">
        <v>0</v>
      </c>
      <c r="AC177" s="116">
        <v>0</v>
      </c>
      <c r="AD177" s="116">
        <v>0</v>
      </c>
      <c r="AE177" s="116">
        <v>0</v>
      </c>
      <c r="AF177" s="116">
        <v>0</v>
      </c>
      <c r="AG177" s="116">
        <v>0</v>
      </c>
      <c r="AH177" s="116">
        <v>0</v>
      </c>
      <c r="AI177" s="116">
        <v>0</v>
      </c>
      <c r="AJ177" s="116">
        <v>0</v>
      </c>
      <c r="AK177" s="116">
        <v>0</v>
      </c>
      <c r="AL177" s="95">
        <f t="shared" si="6"/>
        <v>0</v>
      </c>
      <c r="AO177" s="70"/>
    </row>
    <row r="178" spans="1:41" ht="33" customHeight="1">
      <c r="A178" s="87">
        <v>427</v>
      </c>
      <c r="B178" s="88" t="str">
        <f>PROPER(VLOOKUP(A178,[1]bd_lista!$A:$D,2,FALSE))</f>
        <v>Seguro Social Universitario De Santa Cruz</v>
      </c>
      <c r="C178" s="118" t="s">
        <v>1304</v>
      </c>
      <c r="D178" s="116">
        <v>0</v>
      </c>
      <c r="E178" s="116">
        <v>0</v>
      </c>
      <c r="F178" s="116">
        <v>0</v>
      </c>
      <c r="G178" s="116">
        <v>0</v>
      </c>
      <c r="H178" s="116">
        <v>0</v>
      </c>
      <c r="I178" s="116">
        <v>0</v>
      </c>
      <c r="J178" s="116">
        <v>0</v>
      </c>
      <c r="K178" s="116">
        <v>0</v>
      </c>
      <c r="L178" s="116">
        <v>0</v>
      </c>
      <c r="M178" s="116">
        <v>0</v>
      </c>
      <c r="N178" s="116">
        <v>0</v>
      </c>
      <c r="O178" s="116">
        <v>0</v>
      </c>
      <c r="P178" s="116">
        <v>0</v>
      </c>
      <c r="Q178" s="116">
        <v>0</v>
      </c>
      <c r="R178" s="116">
        <v>0</v>
      </c>
      <c r="S178" s="116">
        <v>0</v>
      </c>
      <c r="T178" s="116">
        <v>0</v>
      </c>
      <c r="U178" s="116">
        <v>0</v>
      </c>
      <c r="V178" s="116">
        <v>0</v>
      </c>
      <c r="W178" s="116">
        <v>0</v>
      </c>
      <c r="X178" s="116">
        <v>0</v>
      </c>
      <c r="Y178" s="116">
        <v>0</v>
      </c>
      <c r="Z178" s="116">
        <v>0</v>
      </c>
      <c r="AA178" s="116">
        <v>0</v>
      </c>
      <c r="AB178" s="116">
        <v>0</v>
      </c>
      <c r="AC178" s="116">
        <v>0</v>
      </c>
      <c r="AD178" s="116">
        <v>0</v>
      </c>
      <c r="AE178" s="116">
        <v>0</v>
      </c>
      <c r="AF178" s="116">
        <v>0</v>
      </c>
      <c r="AG178" s="116">
        <v>0</v>
      </c>
      <c r="AH178" s="116">
        <v>0</v>
      </c>
      <c r="AI178" s="116">
        <v>0</v>
      </c>
      <c r="AJ178" s="116">
        <v>0</v>
      </c>
      <c r="AK178" s="116">
        <v>0</v>
      </c>
      <c r="AL178" s="95">
        <f t="shared" si="6"/>
        <v>0</v>
      </c>
      <c r="AO178" s="70"/>
    </row>
    <row r="179" spans="1:41" ht="33" customHeight="1">
      <c r="A179" s="87">
        <v>428</v>
      </c>
      <c r="B179" s="88" t="str">
        <f>PROPER(VLOOKUP(A179,[1]bd_lista!$A:$D,2,FALSE))</f>
        <v>Seguro Social Universitario De Sucre</v>
      </c>
      <c r="C179" s="118" t="s">
        <v>1304</v>
      </c>
      <c r="D179" s="116">
        <v>0</v>
      </c>
      <c r="E179" s="116">
        <v>0</v>
      </c>
      <c r="F179" s="116">
        <v>0</v>
      </c>
      <c r="G179" s="116">
        <v>0</v>
      </c>
      <c r="H179" s="116">
        <v>0</v>
      </c>
      <c r="I179" s="116">
        <v>0</v>
      </c>
      <c r="J179" s="116">
        <v>0</v>
      </c>
      <c r="K179" s="116">
        <v>0</v>
      </c>
      <c r="L179" s="116">
        <v>0</v>
      </c>
      <c r="M179" s="116">
        <v>0</v>
      </c>
      <c r="N179" s="116">
        <v>0</v>
      </c>
      <c r="O179" s="116">
        <v>0</v>
      </c>
      <c r="P179" s="116">
        <v>0</v>
      </c>
      <c r="Q179" s="116">
        <v>0</v>
      </c>
      <c r="R179" s="116">
        <v>0</v>
      </c>
      <c r="S179" s="116">
        <v>0</v>
      </c>
      <c r="T179" s="116">
        <v>0</v>
      </c>
      <c r="U179" s="116">
        <v>0</v>
      </c>
      <c r="V179" s="116">
        <v>0</v>
      </c>
      <c r="W179" s="116">
        <v>0</v>
      </c>
      <c r="X179" s="116">
        <v>0</v>
      </c>
      <c r="Y179" s="116">
        <v>0</v>
      </c>
      <c r="Z179" s="116">
        <v>0</v>
      </c>
      <c r="AA179" s="116">
        <v>0</v>
      </c>
      <c r="AB179" s="116">
        <v>0</v>
      </c>
      <c r="AC179" s="116">
        <v>0</v>
      </c>
      <c r="AD179" s="116">
        <v>0</v>
      </c>
      <c r="AE179" s="116">
        <v>0</v>
      </c>
      <c r="AF179" s="116">
        <v>0</v>
      </c>
      <c r="AG179" s="116">
        <v>0</v>
      </c>
      <c r="AH179" s="116">
        <v>0</v>
      </c>
      <c r="AI179" s="116">
        <v>0</v>
      </c>
      <c r="AJ179" s="116">
        <v>0</v>
      </c>
      <c r="AK179" s="116">
        <v>0</v>
      </c>
      <c r="AL179" s="95">
        <f t="shared" si="6"/>
        <v>0</v>
      </c>
      <c r="AO179" s="70"/>
    </row>
    <row r="180" spans="1:41" ht="33" customHeight="1">
      <c r="A180" s="87">
        <v>429</v>
      </c>
      <c r="B180" s="88" t="str">
        <f>PROPER(VLOOKUP(A180,[1]bd_lista!$A:$D,2,FALSE))</f>
        <v>Seguro Social Universitario De La Paz</v>
      </c>
      <c r="C180" s="118" t="s">
        <v>1304</v>
      </c>
      <c r="D180" s="116">
        <v>0</v>
      </c>
      <c r="E180" s="116">
        <v>0</v>
      </c>
      <c r="F180" s="116">
        <v>0</v>
      </c>
      <c r="G180" s="116">
        <v>0</v>
      </c>
      <c r="H180" s="116">
        <v>0</v>
      </c>
      <c r="I180" s="116">
        <v>0</v>
      </c>
      <c r="J180" s="116">
        <v>0</v>
      </c>
      <c r="K180" s="116">
        <v>0</v>
      </c>
      <c r="L180" s="116">
        <v>0</v>
      </c>
      <c r="M180" s="116">
        <v>0</v>
      </c>
      <c r="N180" s="116">
        <v>0</v>
      </c>
      <c r="O180" s="116">
        <v>0</v>
      </c>
      <c r="P180" s="116">
        <v>0</v>
      </c>
      <c r="Q180" s="116">
        <v>0</v>
      </c>
      <c r="R180" s="116">
        <v>0</v>
      </c>
      <c r="S180" s="116">
        <v>0</v>
      </c>
      <c r="T180" s="116">
        <v>0</v>
      </c>
      <c r="U180" s="116">
        <v>0</v>
      </c>
      <c r="V180" s="116">
        <v>0</v>
      </c>
      <c r="W180" s="116">
        <v>0</v>
      </c>
      <c r="X180" s="116">
        <v>0</v>
      </c>
      <c r="Y180" s="116">
        <v>0</v>
      </c>
      <c r="Z180" s="116">
        <v>0</v>
      </c>
      <c r="AA180" s="116">
        <v>0</v>
      </c>
      <c r="AB180" s="116">
        <v>0</v>
      </c>
      <c r="AC180" s="116">
        <v>0</v>
      </c>
      <c r="AD180" s="116">
        <v>0</v>
      </c>
      <c r="AE180" s="116">
        <v>0</v>
      </c>
      <c r="AF180" s="116">
        <v>0</v>
      </c>
      <c r="AG180" s="116">
        <v>0</v>
      </c>
      <c r="AH180" s="116">
        <v>0</v>
      </c>
      <c r="AI180" s="116">
        <v>0</v>
      </c>
      <c r="AJ180" s="116">
        <v>0</v>
      </c>
      <c r="AK180" s="116">
        <v>0</v>
      </c>
      <c r="AL180" s="95">
        <f t="shared" si="6"/>
        <v>0</v>
      </c>
      <c r="AO180" s="70"/>
    </row>
    <row r="181" spans="1:41" ht="33" customHeight="1">
      <c r="A181" s="87">
        <v>432</v>
      </c>
      <c r="B181" s="88" t="str">
        <f>PROPER(VLOOKUP(A181,[1]bd_lista!$A:$D,2,FALSE))</f>
        <v>Seguro Social Universitario De Tarija</v>
      </c>
      <c r="C181" s="118" t="s">
        <v>1304</v>
      </c>
      <c r="D181" s="116">
        <v>0</v>
      </c>
      <c r="E181" s="116">
        <v>0</v>
      </c>
      <c r="F181" s="116">
        <v>0</v>
      </c>
      <c r="G181" s="116">
        <v>0</v>
      </c>
      <c r="H181" s="116">
        <v>0</v>
      </c>
      <c r="I181" s="116">
        <v>0</v>
      </c>
      <c r="J181" s="116">
        <v>0</v>
      </c>
      <c r="K181" s="116">
        <v>0</v>
      </c>
      <c r="L181" s="116">
        <v>0</v>
      </c>
      <c r="M181" s="116">
        <v>0</v>
      </c>
      <c r="N181" s="116">
        <v>0</v>
      </c>
      <c r="O181" s="116">
        <v>0</v>
      </c>
      <c r="P181" s="116">
        <v>0</v>
      </c>
      <c r="Q181" s="116">
        <v>0</v>
      </c>
      <c r="R181" s="116">
        <v>0</v>
      </c>
      <c r="S181" s="116">
        <v>0</v>
      </c>
      <c r="T181" s="116">
        <v>0</v>
      </c>
      <c r="U181" s="116">
        <v>0</v>
      </c>
      <c r="V181" s="116">
        <v>0</v>
      </c>
      <c r="W181" s="116">
        <v>0</v>
      </c>
      <c r="X181" s="116">
        <v>0</v>
      </c>
      <c r="Y181" s="116">
        <v>0</v>
      </c>
      <c r="Z181" s="116">
        <v>0</v>
      </c>
      <c r="AA181" s="116">
        <v>0</v>
      </c>
      <c r="AB181" s="116">
        <v>0</v>
      </c>
      <c r="AC181" s="116">
        <v>0</v>
      </c>
      <c r="AD181" s="116">
        <v>0</v>
      </c>
      <c r="AE181" s="116">
        <v>0</v>
      </c>
      <c r="AF181" s="116">
        <v>0</v>
      </c>
      <c r="AG181" s="116">
        <v>0</v>
      </c>
      <c r="AH181" s="116">
        <v>0</v>
      </c>
      <c r="AI181" s="116">
        <v>0</v>
      </c>
      <c r="AJ181" s="116">
        <v>0</v>
      </c>
      <c r="AK181" s="116">
        <v>0</v>
      </c>
      <c r="AL181" s="95">
        <f t="shared" si="6"/>
        <v>0</v>
      </c>
      <c r="AO181" s="70"/>
    </row>
    <row r="182" spans="1:41" ht="33" customHeight="1">
      <c r="A182" s="87">
        <v>433</v>
      </c>
      <c r="B182" s="88" t="str">
        <f>PROPER(VLOOKUP(A182,[1]bd_lista!$A:$D,2,FALSE))</f>
        <v>Seguro Social Universitario De Potosí</v>
      </c>
      <c r="C182" s="118" t="s">
        <v>1304</v>
      </c>
      <c r="D182" s="116">
        <v>0</v>
      </c>
      <c r="E182" s="116">
        <v>0</v>
      </c>
      <c r="F182" s="116">
        <v>0</v>
      </c>
      <c r="G182" s="116">
        <v>0</v>
      </c>
      <c r="H182" s="116">
        <v>0</v>
      </c>
      <c r="I182" s="116">
        <v>0</v>
      </c>
      <c r="J182" s="116">
        <v>0</v>
      </c>
      <c r="K182" s="116">
        <v>0</v>
      </c>
      <c r="L182" s="116">
        <v>0</v>
      </c>
      <c r="M182" s="116">
        <v>0</v>
      </c>
      <c r="N182" s="116">
        <v>0</v>
      </c>
      <c r="O182" s="116">
        <v>0</v>
      </c>
      <c r="P182" s="116">
        <v>0</v>
      </c>
      <c r="Q182" s="116">
        <v>0</v>
      </c>
      <c r="R182" s="116">
        <v>0</v>
      </c>
      <c r="S182" s="116">
        <v>0</v>
      </c>
      <c r="T182" s="116">
        <v>0</v>
      </c>
      <c r="U182" s="116">
        <v>0</v>
      </c>
      <c r="V182" s="116">
        <v>0</v>
      </c>
      <c r="W182" s="116">
        <v>0</v>
      </c>
      <c r="X182" s="116">
        <v>0</v>
      </c>
      <c r="Y182" s="116">
        <v>0</v>
      </c>
      <c r="Z182" s="116">
        <v>0</v>
      </c>
      <c r="AA182" s="116">
        <v>0</v>
      </c>
      <c r="AB182" s="116">
        <v>0</v>
      </c>
      <c r="AC182" s="116">
        <v>0</v>
      </c>
      <c r="AD182" s="116">
        <v>0</v>
      </c>
      <c r="AE182" s="116">
        <v>0</v>
      </c>
      <c r="AF182" s="116">
        <v>0</v>
      </c>
      <c r="AG182" s="116">
        <v>0</v>
      </c>
      <c r="AH182" s="116">
        <v>0</v>
      </c>
      <c r="AI182" s="116">
        <v>0</v>
      </c>
      <c r="AJ182" s="116">
        <v>0</v>
      </c>
      <c r="AK182" s="116">
        <v>0</v>
      </c>
      <c r="AL182" s="95">
        <f t="shared" si="6"/>
        <v>0</v>
      </c>
      <c r="AO182" s="70"/>
    </row>
    <row r="183" spans="1:41" ht="33" customHeight="1">
      <c r="A183" s="87">
        <v>434</v>
      </c>
      <c r="B183" s="88" t="str">
        <f>PROPER(VLOOKUP(A183,[1]bd_lista!$A:$D,2,FALSE))</f>
        <v>Seguro Social Universitario De Beni</v>
      </c>
      <c r="C183" s="118" t="s">
        <v>1304</v>
      </c>
      <c r="D183" s="116">
        <v>0</v>
      </c>
      <c r="E183" s="116">
        <v>0</v>
      </c>
      <c r="F183" s="116">
        <v>0</v>
      </c>
      <c r="G183" s="116">
        <v>0</v>
      </c>
      <c r="H183" s="116">
        <v>0</v>
      </c>
      <c r="I183" s="116">
        <v>0</v>
      </c>
      <c r="J183" s="116">
        <v>0</v>
      </c>
      <c r="K183" s="116">
        <v>0</v>
      </c>
      <c r="L183" s="116">
        <v>0</v>
      </c>
      <c r="M183" s="116">
        <v>0</v>
      </c>
      <c r="N183" s="116">
        <v>0</v>
      </c>
      <c r="O183" s="116">
        <v>0</v>
      </c>
      <c r="P183" s="116">
        <v>0</v>
      </c>
      <c r="Q183" s="116">
        <v>0</v>
      </c>
      <c r="R183" s="116">
        <v>0</v>
      </c>
      <c r="S183" s="116">
        <v>0</v>
      </c>
      <c r="T183" s="116">
        <v>0</v>
      </c>
      <c r="U183" s="116">
        <v>0</v>
      </c>
      <c r="V183" s="116">
        <v>0</v>
      </c>
      <c r="W183" s="116">
        <v>0</v>
      </c>
      <c r="X183" s="116">
        <v>0</v>
      </c>
      <c r="Y183" s="116">
        <v>0</v>
      </c>
      <c r="Z183" s="116">
        <v>0</v>
      </c>
      <c r="AA183" s="116">
        <v>0</v>
      </c>
      <c r="AB183" s="116">
        <v>0</v>
      </c>
      <c r="AC183" s="116">
        <v>0</v>
      </c>
      <c r="AD183" s="116">
        <v>0</v>
      </c>
      <c r="AE183" s="116">
        <v>0</v>
      </c>
      <c r="AF183" s="116">
        <v>0</v>
      </c>
      <c r="AG183" s="116">
        <v>0</v>
      </c>
      <c r="AH183" s="116">
        <v>0</v>
      </c>
      <c r="AI183" s="116">
        <v>0</v>
      </c>
      <c r="AJ183" s="116">
        <v>0</v>
      </c>
      <c r="AK183" s="116">
        <v>0</v>
      </c>
      <c r="AL183" s="95">
        <f t="shared" si="6"/>
        <v>0</v>
      </c>
      <c r="AO183" s="70"/>
    </row>
    <row r="184" spans="1:41" ht="33" customHeight="1">
      <c r="A184" s="87">
        <v>435</v>
      </c>
      <c r="B184" s="88" t="str">
        <f>PROPER(VLOOKUP(A184,[1]bd_lista!$A:$D,2,FALSE))</f>
        <v>Seguro Integral De Salud</v>
      </c>
      <c r="C184" s="118" t="s">
        <v>1304</v>
      </c>
      <c r="D184" s="116">
        <v>0</v>
      </c>
      <c r="E184" s="116">
        <v>0</v>
      </c>
      <c r="F184" s="116">
        <v>0</v>
      </c>
      <c r="G184" s="116">
        <v>0</v>
      </c>
      <c r="H184" s="116">
        <v>0</v>
      </c>
      <c r="I184" s="116">
        <v>0</v>
      </c>
      <c r="J184" s="116">
        <v>0</v>
      </c>
      <c r="K184" s="116">
        <v>0</v>
      </c>
      <c r="L184" s="116">
        <v>0</v>
      </c>
      <c r="M184" s="116">
        <v>0</v>
      </c>
      <c r="N184" s="116">
        <v>0</v>
      </c>
      <c r="O184" s="116">
        <v>0</v>
      </c>
      <c r="P184" s="116">
        <v>0</v>
      </c>
      <c r="Q184" s="116">
        <v>0</v>
      </c>
      <c r="R184" s="116">
        <v>0</v>
      </c>
      <c r="S184" s="116">
        <v>0</v>
      </c>
      <c r="T184" s="116">
        <v>0</v>
      </c>
      <c r="U184" s="116">
        <v>0</v>
      </c>
      <c r="V184" s="116">
        <v>0</v>
      </c>
      <c r="W184" s="116">
        <v>0</v>
      </c>
      <c r="X184" s="116">
        <v>0</v>
      </c>
      <c r="Y184" s="116">
        <v>0</v>
      </c>
      <c r="Z184" s="116">
        <v>0</v>
      </c>
      <c r="AA184" s="116">
        <v>0</v>
      </c>
      <c r="AB184" s="116">
        <v>0</v>
      </c>
      <c r="AC184" s="116">
        <v>0</v>
      </c>
      <c r="AD184" s="116">
        <v>0</v>
      </c>
      <c r="AE184" s="116">
        <v>0</v>
      </c>
      <c r="AF184" s="116">
        <v>0</v>
      </c>
      <c r="AG184" s="116">
        <v>0</v>
      </c>
      <c r="AH184" s="116">
        <v>0</v>
      </c>
      <c r="AI184" s="116">
        <v>0</v>
      </c>
      <c r="AJ184" s="116">
        <v>0</v>
      </c>
      <c r="AK184" s="116">
        <v>0</v>
      </c>
      <c r="AL184" s="95">
        <f t="shared" si="6"/>
        <v>0</v>
      </c>
      <c r="AO184" s="70"/>
    </row>
    <row r="185" spans="1:41" ht="33" customHeight="1">
      <c r="A185" s="87">
        <v>512</v>
      </c>
      <c r="B185" s="88" t="str">
        <f>PROPER(VLOOKUP(A185,[1]bd_lista!$A:$D,2,FALSE))</f>
        <v>Adm.De Aeropuertos Y Servicios Auxiliares A La Naveg. Aérea</v>
      </c>
      <c r="C185" s="89" t="s">
        <v>1531</v>
      </c>
      <c r="D185" s="116">
        <v>0</v>
      </c>
      <c r="E185" s="116">
        <v>0</v>
      </c>
      <c r="F185" s="116">
        <v>54724.31</v>
      </c>
      <c r="G185" s="116">
        <v>4876.93</v>
      </c>
      <c r="H185" s="116">
        <v>0</v>
      </c>
      <c r="I185" s="116">
        <v>0</v>
      </c>
      <c r="J185" s="116">
        <v>0</v>
      </c>
      <c r="K185" s="116">
        <v>0</v>
      </c>
      <c r="L185" s="116">
        <v>0</v>
      </c>
      <c r="M185" s="116">
        <v>0</v>
      </c>
      <c r="N185" s="116">
        <v>0</v>
      </c>
      <c r="O185" s="116">
        <v>0</v>
      </c>
      <c r="P185" s="116">
        <v>0</v>
      </c>
      <c r="Q185" s="116">
        <v>297687.48</v>
      </c>
      <c r="R185" s="116">
        <v>0</v>
      </c>
      <c r="S185" s="116">
        <v>0</v>
      </c>
      <c r="T185" s="116">
        <v>0</v>
      </c>
      <c r="U185" s="116">
        <v>0</v>
      </c>
      <c r="V185" s="116">
        <v>0</v>
      </c>
      <c r="W185" s="116">
        <v>0</v>
      </c>
      <c r="X185" s="116">
        <v>0</v>
      </c>
      <c r="Y185" s="116">
        <v>0</v>
      </c>
      <c r="Z185" s="116">
        <v>0</v>
      </c>
      <c r="AA185" s="116">
        <v>0</v>
      </c>
      <c r="AB185" s="116">
        <v>0</v>
      </c>
      <c r="AC185" s="116">
        <v>0</v>
      </c>
      <c r="AD185" s="116">
        <v>0</v>
      </c>
      <c r="AE185" s="116">
        <v>0</v>
      </c>
      <c r="AF185" s="116">
        <v>0</v>
      </c>
      <c r="AG185" s="116">
        <v>0</v>
      </c>
      <c r="AH185" s="116">
        <v>0</v>
      </c>
      <c r="AI185" s="116">
        <v>0</v>
      </c>
      <c r="AJ185" s="116">
        <v>0</v>
      </c>
      <c r="AK185" s="116">
        <v>0</v>
      </c>
      <c r="AL185" s="95">
        <f t="shared" si="6"/>
        <v>357288.72</v>
      </c>
      <c r="AO185" s="70"/>
    </row>
    <row r="186" spans="1:41" ht="33" customHeight="1">
      <c r="A186" s="87">
        <v>513</v>
      </c>
      <c r="B186" s="88" t="str">
        <f>PROPER(VLOOKUP(A186,[1]bd_lista!$A:$D,2,FALSE))</f>
        <v>Yacimientos Petrolíferos Fiscales Bolivianos</v>
      </c>
      <c r="C186" s="89" t="s">
        <v>1532</v>
      </c>
      <c r="D186" s="116">
        <v>0</v>
      </c>
      <c r="E186" s="116">
        <v>0</v>
      </c>
      <c r="F186" s="116">
        <v>0</v>
      </c>
      <c r="G186" s="116">
        <v>347584.12</v>
      </c>
      <c r="H186" s="116">
        <v>0</v>
      </c>
      <c r="I186" s="116">
        <v>525734.93000000005</v>
      </c>
      <c r="J186" s="116">
        <v>2011167.53</v>
      </c>
      <c r="K186" s="116">
        <v>0</v>
      </c>
      <c r="L186" s="116">
        <v>4494304.2499999981</v>
      </c>
      <c r="M186" s="116">
        <v>0</v>
      </c>
      <c r="N186" s="116">
        <v>0</v>
      </c>
      <c r="O186" s="116">
        <v>34128713.149999999</v>
      </c>
      <c r="P186" s="116">
        <v>0</v>
      </c>
      <c r="Q186" s="116">
        <v>5684678.2899999982</v>
      </c>
      <c r="R186" s="116">
        <v>0</v>
      </c>
      <c r="S186" s="116">
        <v>0</v>
      </c>
      <c r="T186" s="116">
        <v>0</v>
      </c>
      <c r="U186" s="116">
        <v>0</v>
      </c>
      <c r="V186" s="116">
        <v>0</v>
      </c>
      <c r="W186" s="116">
        <v>0</v>
      </c>
      <c r="X186" s="116">
        <v>0</v>
      </c>
      <c r="Y186" s="116">
        <v>0</v>
      </c>
      <c r="Z186" s="116">
        <v>0</v>
      </c>
      <c r="AA186" s="116">
        <v>0</v>
      </c>
      <c r="AB186" s="116">
        <v>0</v>
      </c>
      <c r="AC186" s="116">
        <v>0</v>
      </c>
      <c r="AD186" s="116">
        <v>0</v>
      </c>
      <c r="AE186" s="116">
        <v>0</v>
      </c>
      <c r="AF186" s="116">
        <v>0</v>
      </c>
      <c r="AG186" s="116">
        <v>0</v>
      </c>
      <c r="AH186" s="116">
        <v>0</v>
      </c>
      <c r="AI186" s="116">
        <v>0</v>
      </c>
      <c r="AJ186" s="116">
        <v>0</v>
      </c>
      <c r="AK186" s="116">
        <v>0</v>
      </c>
      <c r="AL186" s="95">
        <f t="shared" si="6"/>
        <v>47192182.269999996</v>
      </c>
      <c r="AO186" s="70"/>
    </row>
    <row r="187" spans="1:41" ht="33" customHeight="1">
      <c r="A187" s="87">
        <v>514</v>
      </c>
      <c r="B187" s="88" t="str">
        <f>PROPER(VLOOKUP(A187,[1]bd_lista!$A:$D,2,FALSE))</f>
        <v>Empresa Nacional De Electricidad</v>
      </c>
      <c r="C187" s="89" t="s">
        <v>1535</v>
      </c>
      <c r="D187" s="116">
        <v>0</v>
      </c>
      <c r="E187" s="116">
        <v>0</v>
      </c>
      <c r="F187" s="116">
        <v>11851767.220000001</v>
      </c>
      <c r="G187" s="116">
        <v>0</v>
      </c>
      <c r="H187" s="116">
        <v>0</v>
      </c>
      <c r="I187" s="116">
        <v>0</v>
      </c>
      <c r="J187" s="116">
        <v>0</v>
      </c>
      <c r="K187" s="116">
        <v>0</v>
      </c>
      <c r="L187" s="116">
        <v>0</v>
      </c>
      <c r="M187" s="116">
        <v>0</v>
      </c>
      <c r="N187" s="116">
        <v>0</v>
      </c>
      <c r="O187" s="116">
        <v>0</v>
      </c>
      <c r="P187" s="116">
        <v>0</v>
      </c>
      <c r="Q187" s="116">
        <v>0</v>
      </c>
      <c r="R187" s="116">
        <v>0</v>
      </c>
      <c r="S187" s="116">
        <v>0</v>
      </c>
      <c r="T187" s="116">
        <v>0</v>
      </c>
      <c r="U187" s="116">
        <v>0</v>
      </c>
      <c r="V187" s="116">
        <v>0</v>
      </c>
      <c r="W187" s="116">
        <v>0</v>
      </c>
      <c r="X187" s="116">
        <v>0</v>
      </c>
      <c r="Y187" s="116">
        <v>0</v>
      </c>
      <c r="Z187" s="116">
        <v>0</v>
      </c>
      <c r="AA187" s="116">
        <v>0</v>
      </c>
      <c r="AB187" s="116">
        <v>0</v>
      </c>
      <c r="AC187" s="116">
        <v>0</v>
      </c>
      <c r="AD187" s="116">
        <v>0</v>
      </c>
      <c r="AE187" s="116">
        <v>0</v>
      </c>
      <c r="AF187" s="116">
        <v>0</v>
      </c>
      <c r="AG187" s="116">
        <v>0</v>
      </c>
      <c r="AH187" s="116">
        <v>0</v>
      </c>
      <c r="AI187" s="116">
        <v>0</v>
      </c>
      <c r="AJ187" s="116">
        <v>0</v>
      </c>
      <c r="AK187" s="116">
        <v>0</v>
      </c>
      <c r="AL187" s="95">
        <f t="shared" si="6"/>
        <v>11851767.220000001</v>
      </c>
      <c r="AO187" s="70"/>
    </row>
    <row r="188" spans="1:41" ht="33" customHeight="1">
      <c r="A188" s="87">
        <v>517</v>
      </c>
      <c r="B188" s="88" t="str">
        <f>PROPER(VLOOKUP(A188,[1]bd_lista!$A:$D,2,FALSE))</f>
        <v>Corporación Minera De Bolivia</v>
      </c>
      <c r="C188" s="89" t="s">
        <v>1535</v>
      </c>
      <c r="D188" s="116">
        <v>0</v>
      </c>
      <c r="E188" s="116">
        <v>0</v>
      </c>
      <c r="F188" s="116">
        <v>0</v>
      </c>
      <c r="G188" s="116">
        <v>0</v>
      </c>
      <c r="H188" s="116">
        <v>0</v>
      </c>
      <c r="I188" s="116">
        <v>0</v>
      </c>
      <c r="J188" s="116">
        <v>0</v>
      </c>
      <c r="K188" s="116">
        <v>0</v>
      </c>
      <c r="L188" s="116">
        <v>0</v>
      </c>
      <c r="M188" s="116">
        <v>0</v>
      </c>
      <c r="N188" s="116">
        <v>0</v>
      </c>
      <c r="O188" s="116">
        <v>0</v>
      </c>
      <c r="P188" s="116">
        <v>0</v>
      </c>
      <c r="Q188" s="116">
        <v>0</v>
      </c>
      <c r="R188" s="116">
        <v>0</v>
      </c>
      <c r="S188" s="116">
        <v>0</v>
      </c>
      <c r="T188" s="116">
        <v>0</v>
      </c>
      <c r="U188" s="116">
        <v>0</v>
      </c>
      <c r="V188" s="116">
        <v>0</v>
      </c>
      <c r="W188" s="116">
        <v>0</v>
      </c>
      <c r="X188" s="116">
        <v>0</v>
      </c>
      <c r="Y188" s="116">
        <v>0</v>
      </c>
      <c r="Z188" s="116">
        <v>0</v>
      </c>
      <c r="AA188" s="116">
        <v>0</v>
      </c>
      <c r="AB188" s="116">
        <v>0</v>
      </c>
      <c r="AC188" s="116">
        <v>0</v>
      </c>
      <c r="AD188" s="116">
        <v>0</v>
      </c>
      <c r="AE188" s="116">
        <v>0</v>
      </c>
      <c r="AF188" s="116">
        <v>0</v>
      </c>
      <c r="AG188" s="116">
        <v>0</v>
      </c>
      <c r="AH188" s="116">
        <v>0</v>
      </c>
      <c r="AI188" s="116">
        <v>0</v>
      </c>
      <c r="AJ188" s="116">
        <v>0</v>
      </c>
      <c r="AK188" s="116">
        <v>0</v>
      </c>
      <c r="AL188" s="95">
        <f t="shared" si="6"/>
        <v>0</v>
      </c>
      <c r="AO188" s="70"/>
    </row>
    <row r="189" spans="1:41" ht="33" customHeight="1">
      <c r="A189" s="87">
        <v>520</v>
      </c>
      <c r="B189" s="88" t="str">
        <f>PROPER(VLOOKUP(A189,[1]bd_lista!$A:$D,2,FALSE))</f>
        <v>Empresa Metalúrgica Vinto - Nacionalizada</v>
      </c>
      <c r="C189" s="89" t="s">
        <v>1527</v>
      </c>
      <c r="D189" s="116">
        <v>0</v>
      </c>
      <c r="E189" s="116">
        <v>0</v>
      </c>
      <c r="F189" s="116">
        <v>0</v>
      </c>
      <c r="G189" s="116">
        <v>0</v>
      </c>
      <c r="H189" s="116">
        <v>0</v>
      </c>
      <c r="I189" s="116">
        <v>0</v>
      </c>
      <c r="J189" s="116">
        <v>0</v>
      </c>
      <c r="K189" s="116">
        <v>0</v>
      </c>
      <c r="L189" s="116">
        <v>0</v>
      </c>
      <c r="M189" s="116">
        <v>0</v>
      </c>
      <c r="N189" s="116">
        <v>0</v>
      </c>
      <c r="O189" s="116">
        <v>0</v>
      </c>
      <c r="P189" s="116">
        <v>0</v>
      </c>
      <c r="Q189" s="116">
        <v>0</v>
      </c>
      <c r="R189" s="116">
        <v>0</v>
      </c>
      <c r="S189" s="116">
        <v>0</v>
      </c>
      <c r="T189" s="116">
        <v>0</v>
      </c>
      <c r="U189" s="116">
        <v>0</v>
      </c>
      <c r="V189" s="116">
        <v>0</v>
      </c>
      <c r="W189" s="116">
        <v>0</v>
      </c>
      <c r="X189" s="116">
        <v>0</v>
      </c>
      <c r="Y189" s="116">
        <v>0</v>
      </c>
      <c r="Z189" s="116">
        <v>0</v>
      </c>
      <c r="AA189" s="116">
        <v>0</v>
      </c>
      <c r="AB189" s="116">
        <v>0</v>
      </c>
      <c r="AC189" s="116">
        <v>0</v>
      </c>
      <c r="AD189" s="116">
        <v>0</v>
      </c>
      <c r="AE189" s="116">
        <v>0</v>
      </c>
      <c r="AF189" s="116">
        <v>0</v>
      </c>
      <c r="AG189" s="116">
        <v>0</v>
      </c>
      <c r="AH189" s="116">
        <v>0</v>
      </c>
      <c r="AI189" s="116">
        <v>0</v>
      </c>
      <c r="AJ189" s="116">
        <v>0</v>
      </c>
      <c r="AK189" s="116">
        <v>0</v>
      </c>
      <c r="AL189" s="95">
        <f t="shared" si="6"/>
        <v>0</v>
      </c>
      <c r="AO189" s="70"/>
    </row>
    <row r="190" spans="1:41" ht="33" customHeight="1">
      <c r="A190" s="87">
        <v>522</v>
      </c>
      <c r="B190" s="88" t="str">
        <f>PROPER(VLOOKUP(A190,[1]bd_lista!$A:$D,2,FALSE))</f>
        <v>Empresa Nacional De Ferrocarriles - Residual</v>
      </c>
      <c r="C190" s="118" t="s">
        <v>1527</v>
      </c>
      <c r="D190" s="116">
        <v>0</v>
      </c>
      <c r="E190" s="116">
        <v>0</v>
      </c>
      <c r="F190" s="116">
        <v>2263802.9300000011</v>
      </c>
      <c r="G190" s="116">
        <v>0</v>
      </c>
      <c r="H190" s="116">
        <v>0</v>
      </c>
      <c r="I190" s="116">
        <v>0</v>
      </c>
      <c r="J190" s="116">
        <v>0</v>
      </c>
      <c r="K190" s="116">
        <v>0</v>
      </c>
      <c r="L190" s="116">
        <v>0</v>
      </c>
      <c r="M190" s="116">
        <v>0</v>
      </c>
      <c r="N190" s="116">
        <v>0</v>
      </c>
      <c r="O190" s="116">
        <v>0</v>
      </c>
      <c r="P190" s="116">
        <v>0</v>
      </c>
      <c r="Q190" s="116">
        <v>0</v>
      </c>
      <c r="R190" s="116">
        <v>0</v>
      </c>
      <c r="S190" s="116">
        <v>0</v>
      </c>
      <c r="T190" s="116">
        <v>0</v>
      </c>
      <c r="U190" s="116">
        <v>0</v>
      </c>
      <c r="V190" s="116">
        <v>0</v>
      </c>
      <c r="W190" s="116">
        <v>0</v>
      </c>
      <c r="X190" s="116">
        <v>0</v>
      </c>
      <c r="Y190" s="116">
        <v>0</v>
      </c>
      <c r="Z190" s="116">
        <v>0</v>
      </c>
      <c r="AA190" s="116">
        <v>0</v>
      </c>
      <c r="AB190" s="116">
        <v>0</v>
      </c>
      <c r="AC190" s="116">
        <v>0</v>
      </c>
      <c r="AD190" s="116">
        <v>0</v>
      </c>
      <c r="AE190" s="116">
        <v>0</v>
      </c>
      <c r="AF190" s="116">
        <v>0</v>
      </c>
      <c r="AG190" s="116">
        <v>0</v>
      </c>
      <c r="AH190" s="116">
        <v>0</v>
      </c>
      <c r="AI190" s="116">
        <v>0</v>
      </c>
      <c r="AJ190" s="116">
        <v>0</v>
      </c>
      <c r="AK190" s="116">
        <v>0</v>
      </c>
      <c r="AL190" s="95">
        <f t="shared" si="6"/>
        <v>2263802.9300000011</v>
      </c>
      <c r="AO190" s="70"/>
    </row>
    <row r="191" spans="1:41" ht="33" customHeight="1">
      <c r="A191" s="87">
        <v>523</v>
      </c>
      <c r="B191" s="88" t="str">
        <f>PROPER(VLOOKUP(A191,[1]bd_lista!$A:$D,2,FALSE))</f>
        <v>Empresa De Correos De Bolivia</v>
      </c>
      <c r="C191" s="89" t="s">
        <v>1528</v>
      </c>
      <c r="D191" s="116">
        <v>0</v>
      </c>
      <c r="E191" s="116">
        <v>0</v>
      </c>
      <c r="F191" s="116">
        <v>16766</v>
      </c>
      <c r="G191" s="116">
        <v>145905.91</v>
      </c>
      <c r="H191" s="116">
        <v>0</v>
      </c>
      <c r="I191" s="116">
        <v>0</v>
      </c>
      <c r="J191" s="116">
        <v>5807</v>
      </c>
      <c r="K191" s="116">
        <v>0</v>
      </c>
      <c r="L191" s="116">
        <v>0</v>
      </c>
      <c r="M191" s="116">
        <v>0</v>
      </c>
      <c r="N191" s="116">
        <v>0</v>
      </c>
      <c r="O191" s="116">
        <v>0</v>
      </c>
      <c r="P191" s="116">
        <v>0</v>
      </c>
      <c r="Q191" s="116">
        <v>0</v>
      </c>
      <c r="R191" s="116">
        <v>0</v>
      </c>
      <c r="S191" s="116">
        <v>0</v>
      </c>
      <c r="T191" s="116">
        <v>0</v>
      </c>
      <c r="U191" s="116">
        <v>0</v>
      </c>
      <c r="V191" s="116">
        <v>0</v>
      </c>
      <c r="W191" s="116">
        <v>0</v>
      </c>
      <c r="X191" s="116">
        <v>0</v>
      </c>
      <c r="Y191" s="116">
        <v>0</v>
      </c>
      <c r="Z191" s="116">
        <v>0</v>
      </c>
      <c r="AA191" s="116">
        <v>0</v>
      </c>
      <c r="AB191" s="116">
        <v>0</v>
      </c>
      <c r="AC191" s="116">
        <v>0</v>
      </c>
      <c r="AD191" s="116">
        <v>0</v>
      </c>
      <c r="AE191" s="116">
        <v>0</v>
      </c>
      <c r="AF191" s="116">
        <v>0</v>
      </c>
      <c r="AG191" s="116">
        <v>0</v>
      </c>
      <c r="AH191" s="116">
        <v>0</v>
      </c>
      <c r="AI191" s="116">
        <v>0</v>
      </c>
      <c r="AJ191" s="116">
        <v>0</v>
      </c>
      <c r="AK191" s="116">
        <v>0</v>
      </c>
      <c r="AL191" s="95">
        <f t="shared" si="6"/>
        <v>168478.91</v>
      </c>
      <c r="AO191" s="70"/>
    </row>
    <row r="192" spans="1:41" ht="33" customHeight="1">
      <c r="A192" s="87">
        <v>525</v>
      </c>
      <c r="B192" s="88" t="str">
        <f>PROPER(VLOOKUP(A192,[1]bd_lista!$A:$D,2,FALSE))</f>
        <v>Transportes Aéreos Bolivianos</v>
      </c>
      <c r="C192" s="89" t="s">
        <v>1536</v>
      </c>
      <c r="D192" s="116">
        <v>0</v>
      </c>
      <c r="E192" s="116">
        <v>0</v>
      </c>
      <c r="F192" s="116">
        <v>3038.6</v>
      </c>
      <c r="G192" s="116">
        <v>7657274.5800000001</v>
      </c>
      <c r="H192" s="116">
        <v>0</v>
      </c>
      <c r="I192" s="116">
        <v>0</v>
      </c>
      <c r="J192" s="116">
        <v>0</v>
      </c>
      <c r="K192" s="116">
        <v>0</v>
      </c>
      <c r="L192" s="116">
        <v>0</v>
      </c>
      <c r="M192" s="116">
        <v>0</v>
      </c>
      <c r="N192" s="116">
        <v>0</v>
      </c>
      <c r="O192" s="116">
        <v>0</v>
      </c>
      <c r="P192" s="116">
        <v>0</v>
      </c>
      <c r="Q192" s="116">
        <v>0</v>
      </c>
      <c r="R192" s="116">
        <v>0</v>
      </c>
      <c r="S192" s="116">
        <v>0</v>
      </c>
      <c r="T192" s="116">
        <v>0</v>
      </c>
      <c r="U192" s="116">
        <v>0</v>
      </c>
      <c r="V192" s="116">
        <v>0</v>
      </c>
      <c r="W192" s="116">
        <v>0</v>
      </c>
      <c r="X192" s="116">
        <v>0</v>
      </c>
      <c r="Y192" s="116">
        <v>0</v>
      </c>
      <c r="Z192" s="116">
        <v>0</v>
      </c>
      <c r="AA192" s="116">
        <v>0</v>
      </c>
      <c r="AB192" s="116">
        <v>0</v>
      </c>
      <c r="AC192" s="116">
        <v>0</v>
      </c>
      <c r="AD192" s="116">
        <v>0</v>
      </c>
      <c r="AE192" s="116">
        <v>0</v>
      </c>
      <c r="AF192" s="116">
        <v>0</v>
      </c>
      <c r="AG192" s="116">
        <v>0</v>
      </c>
      <c r="AH192" s="116">
        <v>0</v>
      </c>
      <c r="AI192" s="116">
        <v>0</v>
      </c>
      <c r="AJ192" s="116">
        <v>0</v>
      </c>
      <c r="AK192" s="116">
        <v>0</v>
      </c>
      <c r="AL192" s="95">
        <f t="shared" si="6"/>
        <v>7660313.1799999997</v>
      </c>
      <c r="AO192" s="70"/>
    </row>
    <row r="193" spans="1:41" ht="33" customHeight="1">
      <c r="A193" s="87">
        <v>526</v>
      </c>
      <c r="B193" s="88" t="str">
        <f>PROPER(VLOOKUP(A193,[1]bd_lista!$A:$D,2,FALSE))</f>
        <v>Bolivia Tv</v>
      </c>
      <c r="C193" s="89" t="s">
        <v>1527</v>
      </c>
      <c r="D193" s="116">
        <v>0</v>
      </c>
      <c r="E193" s="116">
        <v>0</v>
      </c>
      <c r="F193" s="116">
        <v>15660</v>
      </c>
      <c r="G193" s="116">
        <v>54766.36</v>
      </c>
      <c r="H193" s="116">
        <v>0</v>
      </c>
      <c r="I193" s="116">
        <v>0</v>
      </c>
      <c r="J193" s="116">
        <v>0</v>
      </c>
      <c r="K193" s="116">
        <v>0</v>
      </c>
      <c r="L193" s="116">
        <v>0</v>
      </c>
      <c r="M193" s="116">
        <v>0</v>
      </c>
      <c r="N193" s="116">
        <v>0</v>
      </c>
      <c r="O193" s="116">
        <v>0</v>
      </c>
      <c r="P193" s="116">
        <v>0</v>
      </c>
      <c r="Q193" s="116">
        <v>0</v>
      </c>
      <c r="R193" s="116">
        <v>0</v>
      </c>
      <c r="S193" s="116">
        <v>0</v>
      </c>
      <c r="T193" s="116">
        <v>0</v>
      </c>
      <c r="U193" s="116">
        <v>0</v>
      </c>
      <c r="V193" s="116">
        <v>0</v>
      </c>
      <c r="W193" s="116">
        <v>0</v>
      </c>
      <c r="X193" s="116">
        <v>0</v>
      </c>
      <c r="Y193" s="116">
        <v>0</v>
      </c>
      <c r="Z193" s="116">
        <v>0</v>
      </c>
      <c r="AA193" s="116">
        <v>0</v>
      </c>
      <c r="AB193" s="116">
        <v>0</v>
      </c>
      <c r="AC193" s="116">
        <v>0</v>
      </c>
      <c r="AD193" s="116">
        <v>0</v>
      </c>
      <c r="AE193" s="116">
        <v>0</v>
      </c>
      <c r="AF193" s="116">
        <v>0</v>
      </c>
      <c r="AG193" s="116">
        <v>0</v>
      </c>
      <c r="AH193" s="116">
        <v>0</v>
      </c>
      <c r="AI193" s="116">
        <v>0</v>
      </c>
      <c r="AJ193" s="116">
        <v>0</v>
      </c>
      <c r="AK193" s="116">
        <v>0</v>
      </c>
      <c r="AL193" s="95">
        <f t="shared" si="6"/>
        <v>70426.36</v>
      </c>
      <c r="AO193" s="70"/>
    </row>
    <row r="194" spans="1:41" ht="33" customHeight="1">
      <c r="A194" s="87">
        <v>548</v>
      </c>
      <c r="B194" s="88" t="str">
        <f>PROPER(VLOOKUP(A194,[1]bd_lista!$A:$D,2,FALSE))</f>
        <v>Corporación De Las Fuerzas Armadas P/ El Des. Nacional</v>
      </c>
      <c r="C194" s="89" t="s">
        <v>1534</v>
      </c>
      <c r="D194" s="116">
        <v>0</v>
      </c>
      <c r="E194" s="116">
        <v>0</v>
      </c>
      <c r="F194" s="116">
        <v>0</v>
      </c>
      <c r="G194" s="116">
        <v>0</v>
      </c>
      <c r="H194" s="116">
        <v>0</v>
      </c>
      <c r="I194" s="116">
        <v>0</v>
      </c>
      <c r="J194" s="116">
        <v>0</v>
      </c>
      <c r="K194" s="116">
        <v>0</v>
      </c>
      <c r="L194" s="116">
        <v>0</v>
      </c>
      <c r="M194" s="116">
        <v>0</v>
      </c>
      <c r="N194" s="116">
        <v>0</v>
      </c>
      <c r="O194" s="116">
        <v>0</v>
      </c>
      <c r="P194" s="116">
        <v>0</v>
      </c>
      <c r="Q194" s="116">
        <v>0</v>
      </c>
      <c r="R194" s="116">
        <v>0</v>
      </c>
      <c r="S194" s="116">
        <v>0</v>
      </c>
      <c r="T194" s="116">
        <v>0</v>
      </c>
      <c r="U194" s="116">
        <v>0</v>
      </c>
      <c r="V194" s="116">
        <v>0</v>
      </c>
      <c r="W194" s="116">
        <v>0</v>
      </c>
      <c r="X194" s="116">
        <v>0</v>
      </c>
      <c r="Y194" s="116">
        <v>0</v>
      </c>
      <c r="Z194" s="116">
        <v>0</v>
      </c>
      <c r="AA194" s="116">
        <v>0</v>
      </c>
      <c r="AB194" s="116">
        <v>0</v>
      </c>
      <c r="AC194" s="116">
        <v>0</v>
      </c>
      <c r="AD194" s="116">
        <v>0</v>
      </c>
      <c r="AE194" s="116">
        <v>0</v>
      </c>
      <c r="AF194" s="116">
        <v>0</v>
      </c>
      <c r="AG194" s="116">
        <v>0</v>
      </c>
      <c r="AH194" s="116">
        <v>0</v>
      </c>
      <c r="AI194" s="116">
        <v>0</v>
      </c>
      <c r="AJ194" s="116">
        <v>0</v>
      </c>
      <c r="AK194" s="116">
        <v>0</v>
      </c>
      <c r="AL194" s="95">
        <f t="shared" si="6"/>
        <v>0</v>
      </c>
      <c r="AO194" s="70"/>
    </row>
    <row r="195" spans="1:41" ht="33" customHeight="1">
      <c r="A195" s="87">
        <v>551</v>
      </c>
      <c r="B195" s="88" t="str">
        <f>PROPER(VLOOKUP(A195,[1]bd_lista!$A:$D,2,FALSE))</f>
        <v>Empresa Naviera Boliviana</v>
      </c>
      <c r="C195" s="89" t="s">
        <v>1536</v>
      </c>
      <c r="D195" s="116">
        <v>0</v>
      </c>
      <c r="E195" s="116">
        <v>0</v>
      </c>
      <c r="F195" s="116">
        <v>0</v>
      </c>
      <c r="G195" s="116">
        <v>0</v>
      </c>
      <c r="H195" s="116">
        <v>0</v>
      </c>
      <c r="I195" s="116">
        <v>0</v>
      </c>
      <c r="J195" s="116">
        <v>0</v>
      </c>
      <c r="K195" s="116">
        <v>0</v>
      </c>
      <c r="L195" s="116">
        <v>0</v>
      </c>
      <c r="M195" s="116">
        <v>0</v>
      </c>
      <c r="N195" s="116">
        <v>0</v>
      </c>
      <c r="O195" s="116">
        <v>0</v>
      </c>
      <c r="P195" s="116">
        <v>0</v>
      </c>
      <c r="Q195" s="116">
        <v>0</v>
      </c>
      <c r="R195" s="116">
        <v>0</v>
      </c>
      <c r="S195" s="116">
        <v>0</v>
      </c>
      <c r="T195" s="116">
        <v>0</v>
      </c>
      <c r="U195" s="116">
        <v>0</v>
      </c>
      <c r="V195" s="116">
        <v>0</v>
      </c>
      <c r="W195" s="116">
        <v>0</v>
      </c>
      <c r="X195" s="116">
        <v>0</v>
      </c>
      <c r="Y195" s="116">
        <v>0</v>
      </c>
      <c r="Z195" s="116">
        <v>0</v>
      </c>
      <c r="AA195" s="116">
        <v>0</v>
      </c>
      <c r="AB195" s="116">
        <v>0</v>
      </c>
      <c r="AC195" s="116">
        <v>0</v>
      </c>
      <c r="AD195" s="116">
        <v>0</v>
      </c>
      <c r="AE195" s="116">
        <v>0</v>
      </c>
      <c r="AF195" s="116">
        <v>0</v>
      </c>
      <c r="AG195" s="116">
        <v>0</v>
      </c>
      <c r="AH195" s="116">
        <v>0</v>
      </c>
      <c r="AI195" s="116">
        <v>0</v>
      </c>
      <c r="AJ195" s="116">
        <v>0</v>
      </c>
      <c r="AK195" s="116">
        <v>0</v>
      </c>
      <c r="AL195" s="95">
        <f t="shared" si="6"/>
        <v>0</v>
      </c>
      <c r="AO195" s="70"/>
    </row>
    <row r="196" spans="1:41" ht="33" customHeight="1">
      <c r="A196" s="87">
        <v>572</v>
      </c>
      <c r="B196" s="88" t="str">
        <f>PROPER(VLOOKUP(A196,[1]bd_lista!$A:$D,2,FALSE))</f>
        <v>Empresa De Apoyo A La Producción De Alimentos</v>
      </c>
      <c r="C196" s="89" t="s">
        <v>1534</v>
      </c>
      <c r="D196" s="116">
        <v>0</v>
      </c>
      <c r="E196" s="116">
        <v>0</v>
      </c>
      <c r="F196" s="116">
        <v>0</v>
      </c>
      <c r="G196" s="116">
        <v>11206.990000000002</v>
      </c>
      <c r="H196" s="116">
        <v>0</v>
      </c>
      <c r="I196" s="116">
        <v>0</v>
      </c>
      <c r="J196" s="116">
        <v>0</v>
      </c>
      <c r="K196" s="116">
        <v>0</v>
      </c>
      <c r="L196" s="116">
        <v>0</v>
      </c>
      <c r="M196" s="116">
        <v>0</v>
      </c>
      <c r="N196" s="116">
        <v>0</v>
      </c>
      <c r="O196" s="116">
        <v>0</v>
      </c>
      <c r="P196" s="116">
        <v>0</v>
      </c>
      <c r="Q196" s="116">
        <v>1000</v>
      </c>
      <c r="R196" s="116">
        <v>0</v>
      </c>
      <c r="S196" s="116">
        <v>0</v>
      </c>
      <c r="T196" s="116">
        <v>0</v>
      </c>
      <c r="U196" s="116">
        <v>0</v>
      </c>
      <c r="V196" s="116">
        <v>0</v>
      </c>
      <c r="W196" s="116">
        <v>0</v>
      </c>
      <c r="X196" s="116">
        <v>0</v>
      </c>
      <c r="Y196" s="116">
        <v>0</v>
      </c>
      <c r="Z196" s="116">
        <v>0</v>
      </c>
      <c r="AA196" s="116">
        <v>0</v>
      </c>
      <c r="AB196" s="116">
        <v>0</v>
      </c>
      <c r="AC196" s="116">
        <v>0</v>
      </c>
      <c r="AD196" s="116">
        <v>0</v>
      </c>
      <c r="AE196" s="116">
        <v>0</v>
      </c>
      <c r="AF196" s="116">
        <v>0</v>
      </c>
      <c r="AG196" s="116">
        <v>0</v>
      </c>
      <c r="AH196" s="116">
        <v>0</v>
      </c>
      <c r="AI196" s="116">
        <v>0</v>
      </c>
      <c r="AJ196" s="116">
        <v>0</v>
      </c>
      <c r="AK196" s="116">
        <v>0</v>
      </c>
      <c r="AL196" s="95">
        <f t="shared" si="6"/>
        <v>12206.990000000002</v>
      </c>
      <c r="AO196" s="70"/>
    </row>
    <row r="197" spans="1:41" ht="33" customHeight="1">
      <c r="A197" s="87">
        <v>573</v>
      </c>
      <c r="B197" s="88" t="str">
        <f>PROPER(VLOOKUP(A197,[1]bd_lista!$A:$D,2,FALSE))</f>
        <v>Empresa Siderúrgica Del Mutún</v>
      </c>
      <c r="C197" s="89" t="s">
        <v>1527</v>
      </c>
      <c r="D197" s="116">
        <v>0</v>
      </c>
      <c r="E197" s="116">
        <v>0</v>
      </c>
      <c r="F197" s="116">
        <v>0.89</v>
      </c>
      <c r="G197" s="116">
        <v>0</v>
      </c>
      <c r="H197" s="116">
        <v>0</v>
      </c>
      <c r="I197" s="116">
        <v>0</v>
      </c>
      <c r="J197" s="116">
        <v>1000000</v>
      </c>
      <c r="K197" s="116">
        <v>0</v>
      </c>
      <c r="L197" s="116">
        <v>0</v>
      </c>
      <c r="M197" s="116">
        <v>0</v>
      </c>
      <c r="N197" s="116">
        <v>0</v>
      </c>
      <c r="O197" s="116">
        <v>0</v>
      </c>
      <c r="P197" s="116">
        <v>0</v>
      </c>
      <c r="Q197" s="116">
        <v>0</v>
      </c>
      <c r="R197" s="116">
        <v>0</v>
      </c>
      <c r="S197" s="116">
        <v>0</v>
      </c>
      <c r="T197" s="116">
        <v>0</v>
      </c>
      <c r="U197" s="116">
        <v>0</v>
      </c>
      <c r="V197" s="116">
        <v>0</v>
      </c>
      <c r="W197" s="116">
        <v>0</v>
      </c>
      <c r="X197" s="116">
        <v>0</v>
      </c>
      <c r="Y197" s="116">
        <v>0</v>
      </c>
      <c r="Z197" s="116">
        <v>0</v>
      </c>
      <c r="AA197" s="116">
        <v>0</v>
      </c>
      <c r="AB197" s="116">
        <v>96287.44</v>
      </c>
      <c r="AC197" s="116">
        <v>0</v>
      </c>
      <c r="AD197" s="116">
        <v>0</v>
      </c>
      <c r="AE197" s="116">
        <v>0</v>
      </c>
      <c r="AF197" s="116">
        <v>0</v>
      </c>
      <c r="AG197" s="116">
        <v>0</v>
      </c>
      <c r="AH197" s="116">
        <v>0</v>
      </c>
      <c r="AI197" s="116">
        <v>0</v>
      </c>
      <c r="AJ197" s="116">
        <v>0</v>
      </c>
      <c r="AK197" s="116">
        <v>0</v>
      </c>
      <c r="AL197" s="95">
        <f t="shared" si="6"/>
        <v>1096288.33</v>
      </c>
      <c r="AO197" s="70"/>
    </row>
    <row r="198" spans="1:41" ht="33" customHeight="1">
      <c r="A198" s="87">
        <v>574</v>
      </c>
      <c r="B198" s="88" t="str">
        <f>PROPER(VLOOKUP(A198,[1]bd_lista!$A:$D,2,FALSE))</f>
        <v>Lácteos De Bolivia</v>
      </c>
      <c r="C198" s="89" t="s">
        <v>1533</v>
      </c>
      <c r="D198" s="116">
        <v>6000000</v>
      </c>
      <c r="E198" s="116">
        <v>0</v>
      </c>
      <c r="F198" s="116">
        <v>0</v>
      </c>
      <c r="G198" s="116">
        <v>452551.93</v>
      </c>
      <c r="H198" s="116">
        <v>0</v>
      </c>
      <c r="I198" s="116">
        <v>50</v>
      </c>
      <c r="J198" s="116">
        <v>20328560</v>
      </c>
      <c r="K198" s="116">
        <v>0</v>
      </c>
      <c r="L198" s="116">
        <v>0</v>
      </c>
      <c r="M198" s="116">
        <v>0</v>
      </c>
      <c r="N198" s="116">
        <v>0</v>
      </c>
      <c r="O198" s="116">
        <v>0</v>
      </c>
      <c r="P198" s="116">
        <v>0</v>
      </c>
      <c r="Q198" s="116">
        <v>0</v>
      </c>
      <c r="R198" s="116">
        <v>0</v>
      </c>
      <c r="S198" s="116">
        <v>0</v>
      </c>
      <c r="T198" s="116">
        <v>0</v>
      </c>
      <c r="U198" s="116">
        <v>0</v>
      </c>
      <c r="V198" s="116">
        <v>0</v>
      </c>
      <c r="W198" s="116">
        <v>0</v>
      </c>
      <c r="X198" s="116">
        <v>0</v>
      </c>
      <c r="Y198" s="116">
        <v>0</v>
      </c>
      <c r="Z198" s="116">
        <v>0</v>
      </c>
      <c r="AA198" s="116">
        <v>0</v>
      </c>
      <c r="AB198" s="116">
        <v>0</v>
      </c>
      <c r="AC198" s="116">
        <v>0</v>
      </c>
      <c r="AD198" s="116">
        <v>0</v>
      </c>
      <c r="AE198" s="116">
        <v>0</v>
      </c>
      <c r="AF198" s="116">
        <v>0</v>
      </c>
      <c r="AG198" s="116">
        <v>0</v>
      </c>
      <c r="AH198" s="116">
        <v>0</v>
      </c>
      <c r="AI198" s="116">
        <v>0</v>
      </c>
      <c r="AJ198" s="116">
        <v>0</v>
      </c>
      <c r="AK198" s="116">
        <v>0</v>
      </c>
      <c r="AL198" s="95">
        <f t="shared" si="6"/>
        <v>26781161.93</v>
      </c>
      <c r="AO198" s="70"/>
    </row>
    <row r="199" spans="1:41" ht="33" customHeight="1">
      <c r="A199" s="87">
        <v>575</v>
      </c>
      <c r="B199" s="88" t="str">
        <f>PROPER(VLOOKUP(A199,[1]bd_lista!$A:$D,2,FALSE))</f>
        <v>Papeles De Bolivia</v>
      </c>
      <c r="C199" s="89" t="s">
        <v>1528</v>
      </c>
      <c r="D199" s="116">
        <v>0</v>
      </c>
      <c r="E199" s="116">
        <v>0</v>
      </c>
      <c r="F199" s="116">
        <v>0</v>
      </c>
      <c r="G199" s="116">
        <v>0</v>
      </c>
      <c r="H199" s="116">
        <v>0</v>
      </c>
      <c r="I199" s="116">
        <v>0</v>
      </c>
      <c r="J199" s="116">
        <v>0</v>
      </c>
      <c r="K199" s="116">
        <v>0</v>
      </c>
      <c r="L199" s="116">
        <v>0</v>
      </c>
      <c r="M199" s="116">
        <v>0</v>
      </c>
      <c r="N199" s="116">
        <v>0</v>
      </c>
      <c r="O199" s="116">
        <v>0</v>
      </c>
      <c r="P199" s="116">
        <v>0</v>
      </c>
      <c r="Q199" s="116">
        <v>0</v>
      </c>
      <c r="R199" s="116">
        <v>0</v>
      </c>
      <c r="S199" s="116">
        <v>0</v>
      </c>
      <c r="T199" s="116">
        <v>0</v>
      </c>
      <c r="U199" s="116">
        <v>0</v>
      </c>
      <c r="V199" s="116">
        <v>0</v>
      </c>
      <c r="W199" s="116">
        <v>0</v>
      </c>
      <c r="X199" s="116">
        <v>0</v>
      </c>
      <c r="Y199" s="116">
        <v>0</v>
      </c>
      <c r="Z199" s="116">
        <v>0</v>
      </c>
      <c r="AA199" s="116">
        <v>0</v>
      </c>
      <c r="AB199" s="116">
        <v>0</v>
      </c>
      <c r="AC199" s="116">
        <v>0</v>
      </c>
      <c r="AD199" s="116">
        <v>0</v>
      </c>
      <c r="AE199" s="116">
        <v>0</v>
      </c>
      <c r="AF199" s="116">
        <v>0</v>
      </c>
      <c r="AG199" s="116">
        <v>0</v>
      </c>
      <c r="AH199" s="116">
        <v>0</v>
      </c>
      <c r="AI199" s="116">
        <v>0</v>
      </c>
      <c r="AJ199" s="116">
        <v>0</v>
      </c>
      <c r="AK199" s="116">
        <v>0</v>
      </c>
      <c r="AL199" s="95">
        <f t="shared" si="6"/>
        <v>0</v>
      </c>
      <c r="AO199" s="70"/>
    </row>
    <row r="200" spans="1:41" ht="33" customHeight="1">
      <c r="A200" s="87">
        <v>576</v>
      </c>
      <c r="B200" s="88" t="str">
        <f>PROPER(VLOOKUP(A200,[1]bd_lista!$A:$D,2,FALSE))</f>
        <v>Cartones De Bolivia</v>
      </c>
      <c r="C200" s="89" t="s">
        <v>1533</v>
      </c>
      <c r="D200" s="116">
        <v>0</v>
      </c>
      <c r="E200" s="116">
        <v>0</v>
      </c>
      <c r="F200" s="116">
        <v>297890.91000000003</v>
      </c>
      <c r="G200" s="116">
        <v>94708.85</v>
      </c>
      <c r="H200" s="116">
        <v>0</v>
      </c>
      <c r="I200" s="116">
        <v>0</v>
      </c>
      <c r="J200" s="116">
        <v>30086.550000000003</v>
      </c>
      <c r="K200" s="116">
        <v>0</v>
      </c>
      <c r="L200" s="116">
        <v>0</v>
      </c>
      <c r="M200" s="116">
        <v>0</v>
      </c>
      <c r="N200" s="116">
        <v>0</v>
      </c>
      <c r="O200" s="116">
        <v>0</v>
      </c>
      <c r="P200" s="116">
        <v>0</v>
      </c>
      <c r="Q200" s="116">
        <v>0</v>
      </c>
      <c r="R200" s="116">
        <v>0</v>
      </c>
      <c r="S200" s="116">
        <v>0</v>
      </c>
      <c r="T200" s="116">
        <v>0</v>
      </c>
      <c r="U200" s="116">
        <v>0</v>
      </c>
      <c r="V200" s="116">
        <v>0</v>
      </c>
      <c r="W200" s="116">
        <v>0</v>
      </c>
      <c r="X200" s="116">
        <v>0</v>
      </c>
      <c r="Y200" s="116">
        <v>0</v>
      </c>
      <c r="Z200" s="116">
        <v>0</v>
      </c>
      <c r="AA200" s="116">
        <v>0</v>
      </c>
      <c r="AB200" s="116">
        <v>0</v>
      </c>
      <c r="AC200" s="116">
        <v>0</v>
      </c>
      <c r="AD200" s="116">
        <v>0</v>
      </c>
      <c r="AE200" s="116">
        <v>0</v>
      </c>
      <c r="AF200" s="116">
        <v>0</v>
      </c>
      <c r="AG200" s="116">
        <v>0</v>
      </c>
      <c r="AH200" s="116">
        <v>0</v>
      </c>
      <c r="AI200" s="116">
        <v>0</v>
      </c>
      <c r="AJ200" s="116">
        <v>0</v>
      </c>
      <c r="AK200" s="116">
        <v>0</v>
      </c>
      <c r="AL200" s="95">
        <f t="shared" si="6"/>
        <v>422686.31</v>
      </c>
      <c r="AO200" s="70"/>
    </row>
    <row r="201" spans="1:41" ht="33" customHeight="1">
      <c r="A201" s="87">
        <v>578</v>
      </c>
      <c r="B201" s="88" t="str">
        <f>PROPER(VLOOKUP(A201,[1]bd_lista!$A:$D,2,FALSE))</f>
        <v>Boliviana De Aviación</v>
      </c>
      <c r="C201" s="89" t="s">
        <v>1527</v>
      </c>
      <c r="D201" s="116">
        <v>0</v>
      </c>
      <c r="E201" s="116">
        <v>0</v>
      </c>
      <c r="F201" s="116">
        <v>0</v>
      </c>
      <c r="G201" s="116">
        <v>49078.450000000004</v>
      </c>
      <c r="H201" s="116">
        <v>0</v>
      </c>
      <c r="I201" s="116">
        <v>0</v>
      </c>
      <c r="J201" s="116">
        <v>0</v>
      </c>
      <c r="K201" s="116">
        <v>0</v>
      </c>
      <c r="L201" s="116">
        <v>0</v>
      </c>
      <c r="M201" s="116">
        <v>0</v>
      </c>
      <c r="N201" s="116">
        <v>0</v>
      </c>
      <c r="O201" s="116">
        <v>0</v>
      </c>
      <c r="P201" s="116">
        <v>0</v>
      </c>
      <c r="Q201" s="116">
        <v>0</v>
      </c>
      <c r="R201" s="116">
        <v>0</v>
      </c>
      <c r="S201" s="116">
        <v>0</v>
      </c>
      <c r="T201" s="116">
        <v>0</v>
      </c>
      <c r="U201" s="116">
        <v>0</v>
      </c>
      <c r="V201" s="116">
        <v>0</v>
      </c>
      <c r="W201" s="116">
        <v>0</v>
      </c>
      <c r="X201" s="116">
        <v>0</v>
      </c>
      <c r="Y201" s="116">
        <v>0</v>
      </c>
      <c r="Z201" s="116">
        <v>0</v>
      </c>
      <c r="AA201" s="116">
        <v>0</v>
      </c>
      <c r="AB201" s="116">
        <v>0</v>
      </c>
      <c r="AC201" s="116">
        <v>0</v>
      </c>
      <c r="AD201" s="116">
        <v>0</v>
      </c>
      <c r="AE201" s="116">
        <v>0</v>
      </c>
      <c r="AF201" s="116">
        <v>0</v>
      </c>
      <c r="AG201" s="116">
        <v>0</v>
      </c>
      <c r="AH201" s="116">
        <v>0</v>
      </c>
      <c r="AI201" s="116">
        <v>0</v>
      </c>
      <c r="AJ201" s="116">
        <v>0</v>
      </c>
      <c r="AK201" s="116">
        <v>0</v>
      </c>
      <c r="AL201" s="95">
        <f t="shared" si="6"/>
        <v>49078.450000000004</v>
      </c>
      <c r="AO201" s="70"/>
    </row>
    <row r="202" spans="1:41" ht="33" customHeight="1">
      <c r="A202" s="87">
        <v>579</v>
      </c>
      <c r="B202" s="88" t="str">
        <f>PROPER(VLOOKUP(A202,[1]bd_lista!$A:$D,2,FALSE))</f>
        <v>Empresa Púb. Nal. Estratégica Cementos De Bolivia</v>
      </c>
      <c r="C202" s="89" t="s">
        <v>1533</v>
      </c>
      <c r="D202" s="116">
        <v>0</v>
      </c>
      <c r="E202" s="116">
        <v>0</v>
      </c>
      <c r="F202" s="116">
        <v>0</v>
      </c>
      <c r="G202" s="116">
        <v>0</v>
      </c>
      <c r="H202" s="116">
        <v>0</v>
      </c>
      <c r="I202" s="116">
        <v>0</v>
      </c>
      <c r="J202" s="116">
        <v>0</v>
      </c>
      <c r="K202" s="116">
        <v>0</v>
      </c>
      <c r="L202" s="116">
        <v>0</v>
      </c>
      <c r="M202" s="116">
        <v>0</v>
      </c>
      <c r="N202" s="116">
        <v>0</v>
      </c>
      <c r="O202" s="116">
        <v>0</v>
      </c>
      <c r="P202" s="116">
        <v>0</v>
      </c>
      <c r="Q202" s="116">
        <v>0</v>
      </c>
      <c r="R202" s="116">
        <v>0</v>
      </c>
      <c r="S202" s="116">
        <v>0</v>
      </c>
      <c r="T202" s="116">
        <v>0</v>
      </c>
      <c r="U202" s="116">
        <v>0</v>
      </c>
      <c r="V202" s="116">
        <v>0</v>
      </c>
      <c r="W202" s="116">
        <v>0</v>
      </c>
      <c r="X202" s="116">
        <v>0</v>
      </c>
      <c r="Y202" s="116">
        <v>0</v>
      </c>
      <c r="Z202" s="116">
        <v>0</v>
      </c>
      <c r="AA202" s="116">
        <v>0</v>
      </c>
      <c r="AB202" s="116">
        <v>0</v>
      </c>
      <c r="AC202" s="116">
        <v>0</v>
      </c>
      <c r="AD202" s="116">
        <v>0</v>
      </c>
      <c r="AE202" s="116">
        <v>0</v>
      </c>
      <c r="AF202" s="116">
        <v>0</v>
      </c>
      <c r="AG202" s="116">
        <v>0</v>
      </c>
      <c r="AH202" s="116">
        <v>0</v>
      </c>
      <c r="AI202" s="116">
        <v>0</v>
      </c>
      <c r="AJ202" s="116">
        <v>0</v>
      </c>
      <c r="AK202" s="116">
        <v>0</v>
      </c>
      <c r="AL202" s="95">
        <f t="shared" ref="AL202:AL233" si="7">SUM(D202:AK202)</f>
        <v>0</v>
      </c>
      <c r="AO202" s="70"/>
    </row>
    <row r="203" spans="1:41" ht="33" customHeight="1">
      <c r="A203" s="87">
        <v>580</v>
      </c>
      <c r="B203" s="88" t="str">
        <f>PROPER(VLOOKUP(A203,[1]bd_lista!$A:$D,2,FALSE))</f>
        <v>Depósitos Aduaneros Bolivianos</v>
      </c>
      <c r="C203" s="89" t="s">
        <v>1535</v>
      </c>
      <c r="D203" s="116">
        <v>0</v>
      </c>
      <c r="E203" s="116">
        <v>0</v>
      </c>
      <c r="F203" s="116">
        <v>0</v>
      </c>
      <c r="G203" s="116">
        <v>172444.88999999998</v>
      </c>
      <c r="H203" s="116">
        <v>0</v>
      </c>
      <c r="I203" s="116">
        <v>0</v>
      </c>
      <c r="J203" s="116">
        <v>33229</v>
      </c>
      <c r="K203" s="116">
        <v>0</v>
      </c>
      <c r="L203" s="116">
        <v>0</v>
      </c>
      <c r="M203" s="116">
        <v>0</v>
      </c>
      <c r="N203" s="116">
        <v>0</v>
      </c>
      <c r="O203" s="116">
        <v>0</v>
      </c>
      <c r="P203" s="116">
        <v>0</v>
      </c>
      <c r="Q203" s="116">
        <v>0</v>
      </c>
      <c r="R203" s="116">
        <v>0</v>
      </c>
      <c r="S203" s="116">
        <v>0</v>
      </c>
      <c r="T203" s="116">
        <v>0</v>
      </c>
      <c r="U203" s="116">
        <v>0</v>
      </c>
      <c r="V203" s="116">
        <v>0</v>
      </c>
      <c r="W203" s="116">
        <v>0</v>
      </c>
      <c r="X203" s="116">
        <v>0</v>
      </c>
      <c r="Y203" s="116">
        <v>0</v>
      </c>
      <c r="Z203" s="116">
        <v>0</v>
      </c>
      <c r="AA203" s="116">
        <v>0</v>
      </c>
      <c r="AB203" s="116">
        <v>0</v>
      </c>
      <c r="AC203" s="116">
        <v>0</v>
      </c>
      <c r="AD203" s="116">
        <v>0</v>
      </c>
      <c r="AE203" s="116">
        <v>0</v>
      </c>
      <c r="AF203" s="116">
        <v>0</v>
      </c>
      <c r="AG203" s="116">
        <v>0</v>
      </c>
      <c r="AH203" s="116">
        <v>0</v>
      </c>
      <c r="AI203" s="116">
        <v>0</v>
      </c>
      <c r="AJ203" s="116">
        <v>0</v>
      </c>
      <c r="AK203" s="116">
        <v>0</v>
      </c>
      <c r="AL203" s="95">
        <f t="shared" si="7"/>
        <v>205673.88999999998</v>
      </c>
      <c r="AO203" s="70"/>
    </row>
    <row r="204" spans="1:41" ht="33" customHeight="1">
      <c r="A204" s="87">
        <v>581</v>
      </c>
      <c r="B204" s="88" t="str">
        <f>PROPER(VLOOKUP(A204,[1]bd_lista!$A:$D,2,FALSE))</f>
        <v>Empresa Púb. Nal. Estratégica Azúcar De Bolivia - Bermejo</v>
      </c>
      <c r="C204" s="89" t="s">
        <v>1536</v>
      </c>
      <c r="D204" s="116">
        <v>0</v>
      </c>
      <c r="E204" s="116">
        <v>0</v>
      </c>
      <c r="F204" s="116">
        <v>0</v>
      </c>
      <c r="G204" s="116">
        <v>0</v>
      </c>
      <c r="H204" s="116">
        <v>0</v>
      </c>
      <c r="I204" s="116">
        <v>0</v>
      </c>
      <c r="J204" s="116">
        <v>0</v>
      </c>
      <c r="K204" s="116">
        <v>0</v>
      </c>
      <c r="L204" s="116">
        <v>0</v>
      </c>
      <c r="M204" s="116">
        <v>0</v>
      </c>
      <c r="N204" s="116">
        <v>0</v>
      </c>
      <c r="O204" s="116">
        <v>0</v>
      </c>
      <c r="P204" s="116">
        <v>0</v>
      </c>
      <c r="Q204" s="116">
        <v>0</v>
      </c>
      <c r="R204" s="116">
        <v>0</v>
      </c>
      <c r="S204" s="116">
        <v>0</v>
      </c>
      <c r="T204" s="116">
        <v>0</v>
      </c>
      <c r="U204" s="116">
        <v>0</v>
      </c>
      <c r="V204" s="116">
        <v>0</v>
      </c>
      <c r="W204" s="116">
        <v>0</v>
      </c>
      <c r="X204" s="116">
        <v>0</v>
      </c>
      <c r="Y204" s="116">
        <v>0</v>
      </c>
      <c r="Z204" s="116">
        <v>0</v>
      </c>
      <c r="AA204" s="116">
        <v>0</v>
      </c>
      <c r="AB204" s="116">
        <v>0</v>
      </c>
      <c r="AC204" s="116">
        <v>0</v>
      </c>
      <c r="AD204" s="116">
        <v>0</v>
      </c>
      <c r="AE204" s="116">
        <v>0</v>
      </c>
      <c r="AF204" s="116">
        <v>0</v>
      </c>
      <c r="AG204" s="116">
        <v>0</v>
      </c>
      <c r="AH204" s="116">
        <v>0</v>
      </c>
      <c r="AI204" s="116">
        <v>0</v>
      </c>
      <c r="AJ204" s="116">
        <v>0</v>
      </c>
      <c r="AK204" s="116">
        <v>0</v>
      </c>
      <c r="AL204" s="95">
        <f t="shared" si="7"/>
        <v>0</v>
      </c>
      <c r="AO204" s="70"/>
    </row>
    <row r="205" spans="1:41" ht="33" customHeight="1">
      <c r="A205" s="87">
        <v>582</v>
      </c>
      <c r="B205" s="88" t="str">
        <f>PROPER(VLOOKUP(A205,[1]bd_lista!$A:$D,2,FALSE))</f>
        <v>Empresa Boliviana De Almendras Y Derivados</v>
      </c>
      <c r="C205" s="89" t="s">
        <v>1532</v>
      </c>
      <c r="D205" s="116">
        <v>10500000</v>
      </c>
      <c r="E205" s="116">
        <v>0</v>
      </c>
      <c r="F205" s="116">
        <v>42888033.109999992</v>
      </c>
      <c r="G205" s="116">
        <v>8685467.0299999993</v>
      </c>
      <c r="H205" s="116">
        <v>0</v>
      </c>
      <c r="I205" s="116">
        <v>0</v>
      </c>
      <c r="J205" s="116">
        <v>2374</v>
      </c>
      <c r="K205" s="116">
        <v>0</v>
      </c>
      <c r="L205" s="116">
        <v>905.77</v>
      </c>
      <c r="M205" s="116">
        <v>0</v>
      </c>
      <c r="N205" s="116">
        <v>0</v>
      </c>
      <c r="O205" s="116">
        <v>0</v>
      </c>
      <c r="P205" s="116">
        <v>119.27</v>
      </c>
      <c r="Q205" s="116">
        <v>5814</v>
      </c>
      <c r="R205" s="116">
        <v>0</v>
      </c>
      <c r="S205" s="116">
        <v>0</v>
      </c>
      <c r="T205" s="116">
        <v>0</v>
      </c>
      <c r="U205" s="116">
        <v>0</v>
      </c>
      <c r="V205" s="116">
        <v>0</v>
      </c>
      <c r="W205" s="116">
        <v>0</v>
      </c>
      <c r="X205" s="116">
        <v>0</v>
      </c>
      <c r="Y205" s="116">
        <v>0</v>
      </c>
      <c r="Z205" s="116">
        <v>0</v>
      </c>
      <c r="AA205" s="116">
        <v>0</v>
      </c>
      <c r="AB205" s="116">
        <v>0</v>
      </c>
      <c r="AC205" s="116">
        <v>0</v>
      </c>
      <c r="AD205" s="116">
        <v>0</v>
      </c>
      <c r="AE205" s="116">
        <v>0</v>
      </c>
      <c r="AF205" s="116">
        <v>0</v>
      </c>
      <c r="AG205" s="116">
        <v>0</v>
      </c>
      <c r="AH205" s="116">
        <v>0</v>
      </c>
      <c r="AI205" s="116">
        <v>0</v>
      </c>
      <c r="AJ205" s="116">
        <v>0</v>
      </c>
      <c r="AK205" s="116">
        <v>0</v>
      </c>
      <c r="AL205" s="95">
        <f t="shared" si="7"/>
        <v>62082713.18</v>
      </c>
      <c r="AO205" s="70"/>
    </row>
    <row r="206" spans="1:41" ht="33" customHeight="1">
      <c r="A206" s="87">
        <v>584</v>
      </c>
      <c r="B206" s="88" t="str">
        <f>PROPER(VLOOKUP(A206,[1]bd_lista!$A:$D,2,FALSE))</f>
        <v>Empresa Boliviana De Industrializacion De Hidrocarburos</v>
      </c>
      <c r="C206" s="89" t="s">
        <v>1531</v>
      </c>
      <c r="D206" s="116">
        <v>0</v>
      </c>
      <c r="E206" s="116">
        <v>0</v>
      </c>
      <c r="F206" s="116">
        <v>0</v>
      </c>
      <c r="G206" s="116">
        <v>0</v>
      </c>
      <c r="H206" s="116">
        <v>0</v>
      </c>
      <c r="I206" s="116">
        <v>0</v>
      </c>
      <c r="J206" s="116">
        <v>0</v>
      </c>
      <c r="K206" s="116">
        <v>0</v>
      </c>
      <c r="L206" s="116">
        <v>0</v>
      </c>
      <c r="M206" s="116">
        <v>0</v>
      </c>
      <c r="N206" s="116">
        <v>0</v>
      </c>
      <c r="O206" s="116">
        <v>0</v>
      </c>
      <c r="P206" s="116">
        <v>0</v>
      </c>
      <c r="Q206" s="116">
        <v>0</v>
      </c>
      <c r="R206" s="116">
        <v>0</v>
      </c>
      <c r="S206" s="116">
        <v>0</v>
      </c>
      <c r="T206" s="116">
        <v>0</v>
      </c>
      <c r="U206" s="116">
        <v>0</v>
      </c>
      <c r="V206" s="116">
        <v>0</v>
      </c>
      <c r="W206" s="116">
        <v>0</v>
      </c>
      <c r="X206" s="116">
        <v>0</v>
      </c>
      <c r="Y206" s="116">
        <v>0</v>
      </c>
      <c r="Z206" s="116">
        <v>0</v>
      </c>
      <c r="AA206" s="116">
        <v>0</v>
      </c>
      <c r="AB206" s="116">
        <v>0</v>
      </c>
      <c r="AC206" s="116">
        <v>0</v>
      </c>
      <c r="AD206" s="116">
        <v>0</v>
      </c>
      <c r="AE206" s="116">
        <v>0</v>
      </c>
      <c r="AF206" s="116">
        <v>0</v>
      </c>
      <c r="AG206" s="116">
        <v>0</v>
      </c>
      <c r="AH206" s="116">
        <v>0</v>
      </c>
      <c r="AI206" s="116">
        <v>0</v>
      </c>
      <c r="AJ206" s="116">
        <v>0</v>
      </c>
      <c r="AK206" s="116">
        <v>0</v>
      </c>
      <c r="AL206" s="95">
        <f t="shared" si="7"/>
        <v>0</v>
      </c>
      <c r="AO206" s="70"/>
    </row>
    <row r="207" spans="1:41" ht="33" customHeight="1">
      <c r="A207" s="87">
        <v>585</v>
      </c>
      <c r="B207" s="88" t="str">
        <f>PROPER(VLOOKUP(A207,[1]bd_lista!$A:$D,2,FALSE))</f>
        <v>Agencia Boliviana Espacial</v>
      </c>
      <c r="C207" s="89" t="s">
        <v>1532</v>
      </c>
      <c r="D207" s="116">
        <v>0</v>
      </c>
      <c r="E207" s="116">
        <v>0</v>
      </c>
      <c r="F207" s="116">
        <v>0</v>
      </c>
      <c r="G207" s="116">
        <v>210.6</v>
      </c>
      <c r="H207" s="116">
        <v>0</v>
      </c>
      <c r="I207" s="116">
        <v>0</v>
      </c>
      <c r="J207" s="116">
        <v>0</v>
      </c>
      <c r="K207" s="116">
        <v>0</v>
      </c>
      <c r="L207" s="116">
        <v>0</v>
      </c>
      <c r="M207" s="116">
        <v>0</v>
      </c>
      <c r="N207" s="116">
        <v>0</v>
      </c>
      <c r="O207" s="116">
        <v>0</v>
      </c>
      <c r="P207" s="116">
        <v>0</v>
      </c>
      <c r="Q207" s="116">
        <v>0</v>
      </c>
      <c r="R207" s="116">
        <v>0</v>
      </c>
      <c r="S207" s="116">
        <v>0</v>
      </c>
      <c r="T207" s="116">
        <v>0</v>
      </c>
      <c r="U207" s="116">
        <v>0</v>
      </c>
      <c r="V207" s="116">
        <v>0</v>
      </c>
      <c r="W207" s="116">
        <v>0</v>
      </c>
      <c r="X207" s="116">
        <v>0</v>
      </c>
      <c r="Y207" s="116">
        <v>0</v>
      </c>
      <c r="Z207" s="116">
        <v>0</v>
      </c>
      <c r="AA207" s="116">
        <v>0</v>
      </c>
      <c r="AB207" s="116">
        <v>1190894.53</v>
      </c>
      <c r="AC207" s="116">
        <v>0</v>
      </c>
      <c r="AD207" s="116">
        <v>0</v>
      </c>
      <c r="AE207" s="116">
        <v>0</v>
      </c>
      <c r="AF207" s="116">
        <v>0</v>
      </c>
      <c r="AG207" s="116">
        <v>0</v>
      </c>
      <c r="AH207" s="116">
        <v>0</v>
      </c>
      <c r="AI207" s="116">
        <v>0</v>
      </c>
      <c r="AJ207" s="116">
        <v>0</v>
      </c>
      <c r="AK207" s="116">
        <v>0</v>
      </c>
      <c r="AL207" s="95">
        <f t="shared" si="7"/>
        <v>1191105.1300000001</v>
      </c>
      <c r="AO207" s="70"/>
    </row>
    <row r="208" spans="1:41" ht="33" customHeight="1">
      <c r="A208" s="87">
        <v>586</v>
      </c>
      <c r="B208" s="88" t="str">
        <f>PROPER(VLOOKUP(A208,[1]bd_lista!$A:$D,2,FALSE))</f>
        <v>Empresa Azucarera San Buenaventura</v>
      </c>
      <c r="C208" s="89" t="s">
        <v>1532</v>
      </c>
      <c r="D208" s="116">
        <v>0</v>
      </c>
      <c r="E208" s="116">
        <v>0</v>
      </c>
      <c r="F208" s="116">
        <v>4087683.209999999</v>
      </c>
      <c r="G208" s="116">
        <v>94307.789999999979</v>
      </c>
      <c r="H208" s="116">
        <v>0</v>
      </c>
      <c r="I208" s="116">
        <v>4986.97</v>
      </c>
      <c r="J208" s="116">
        <v>270826.18</v>
      </c>
      <c r="K208" s="116">
        <v>0</v>
      </c>
      <c r="L208" s="116">
        <v>0</v>
      </c>
      <c r="M208" s="116">
        <v>0</v>
      </c>
      <c r="N208" s="116">
        <v>0</v>
      </c>
      <c r="O208" s="116">
        <v>0</v>
      </c>
      <c r="P208" s="116">
        <v>0</v>
      </c>
      <c r="Q208" s="116">
        <v>0</v>
      </c>
      <c r="R208" s="116">
        <v>0</v>
      </c>
      <c r="S208" s="116">
        <v>0</v>
      </c>
      <c r="T208" s="116">
        <v>0</v>
      </c>
      <c r="U208" s="116">
        <v>0</v>
      </c>
      <c r="V208" s="116">
        <v>0</v>
      </c>
      <c r="W208" s="116">
        <v>0</v>
      </c>
      <c r="X208" s="116">
        <v>0</v>
      </c>
      <c r="Y208" s="116">
        <v>0</v>
      </c>
      <c r="Z208" s="116">
        <v>0</v>
      </c>
      <c r="AA208" s="116">
        <v>0</v>
      </c>
      <c r="AB208" s="116">
        <v>0</v>
      </c>
      <c r="AC208" s="116">
        <v>0</v>
      </c>
      <c r="AD208" s="116">
        <v>0</v>
      </c>
      <c r="AE208" s="116">
        <v>0</v>
      </c>
      <c r="AF208" s="116">
        <v>0</v>
      </c>
      <c r="AG208" s="116">
        <v>0</v>
      </c>
      <c r="AH208" s="116">
        <v>0</v>
      </c>
      <c r="AI208" s="116">
        <v>0</v>
      </c>
      <c r="AJ208" s="116">
        <v>0</v>
      </c>
      <c r="AK208" s="116">
        <v>0</v>
      </c>
      <c r="AL208" s="95">
        <f t="shared" si="7"/>
        <v>4457804.1499999994</v>
      </c>
      <c r="AO208" s="70"/>
    </row>
    <row r="209" spans="1:41" ht="30">
      <c r="A209" s="87">
        <v>587</v>
      </c>
      <c r="B209" s="88" t="str">
        <f>PROPER(VLOOKUP(A209,[1]bd_lista!$A:$D,2,FALSE))</f>
        <v>Empresa Estratégica Boliviana De Construcción Y Conservación De Infraestructura Civil</v>
      </c>
      <c r="C209" s="89" t="s">
        <v>1535</v>
      </c>
      <c r="D209" s="116">
        <v>0</v>
      </c>
      <c r="E209" s="116">
        <v>0</v>
      </c>
      <c r="F209" s="116">
        <v>985967.96000000008</v>
      </c>
      <c r="G209" s="116">
        <v>54468.450000000004</v>
      </c>
      <c r="H209" s="116">
        <v>0</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0</v>
      </c>
      <c r="AI209" s="116">
        <v>0</v>
      </c>
      <c r="AJ209" s="116">
        <v>0</v>
      </c>
      <c r="AK209" s="116">
        <v>0</v>
      </c>
      <c r="AL209" s="95">
        <f t="shared" si="7"/>
        <v>1040436.41</v>
      </c>
      <c r="AO209" s="70"/>
    </row>
    <row r="210" spans="1:41" ht="33" customHeight="1">
      <c r="A210" s="87">
        <v>588</v>
      </c>
      <c r="B210" s="88" t="str">
        <f>PROPER(VLOOKUP(A210,[1]bd_lista!$A:$D,2,FALSE))</f>
        <v>Empresa Pública Nacional Textil</v>
      </c>
      <c r="C210" s="89" t="s">
        <v>1535</v>
      </c>
      <c r="D210" s="116">
        <v>0</v>
      </c>
      <c r="E210" s="116">
        <v>0</v>
      </c>
      <c r="F210" s="116">
        <v>0</v>
      </c>
      <c r="G210" s="116">
        <v>0</v>
      </c>
      <c r="H210" s="116">
        <v>0</v>
      </c>
      <c r="I210" s="116">
        <v>0</v>
      </c>
      <c r="J210" s="116">
        <v>0</v>
      </c>
      <c r="K210" s="116">
        <v>0</v>
      </c>
      <c r="L210" s="116">
        <v>0</v>
      </c>
      <c r="M210" s="116">
        <v>0</v>
      </c>
      <c r="N210" s="116">
        <v>0</v>
      </c>
      <c r="O210" s="116">
        <v>0</v>
      </c>
      <c r="P210" s="116">
        <v>0</v>
      </c>
      <c r="Q210" s="116">
        <v>0</v>
      </c>
      <c r="R210" s="116">
        <v>0</v>
      </c>
      <c r="S210" s="116">
        <v>0</v>
      </c>
      <c r="T210" s="116">
        <v>0</v>
      </c>
      <c r="U210" s="116">
        <v>0</v>
      </c>
      <c r="V210" s="116">
        <v>0</v>
      </c>
      <c r="W210" s="116">
        <v>0</v>
      </c>
      <c r="X210" s="116">
        <v>0</v>
      </c>
      <c r="Y210" s="116">
        <v>0</v>
      </c>
      <c r="Z210" s="116">
        <v>0</v>
      </c>
      <c r="AA210" s="116">
        <v>0</v>
      </c>
      <c r="AB210" s="116">
        <v>0</v>
      </c>
      <c r="AC210" s="116">
        <v>0</v>
      </c>
      <c r="AD210" s="116">
        <v>0</v>
      </c>
      <c r="AE210" s="116">
        <v>0</v>
      </c>
      <c r="AF210" s="116">
        <v>0</v>
      </c>
      <c r="AG210" s="116">
        <v>0</v>
      </c>
      <c r="AH210" s="116">
        <v>0</v>
      </c>
      <c r="AI210" s="116">
        <v>0</v>
      </c>
      <c r="AJ210" s="116">
        <v>0</v>
      </c>
      <c r="AK210" s="116">
        <v>0</v>
      </c>
      <c r="AL210" s="95">
        <f t="shared" si="7"/>
        <v>0</v>
      </c>
      <c r="AO210" s="70"/>
    </row>
    <row r="211" spans="1:41" ht="15" customHeight="1">
      <c r="A211" s="87">
        <v>589</v>
      </c>
      <c r="B211" s="88" t="str">
        <f>PROPER(VLOOKUP(A211,[1]bd_lista!$A:$D,2,FALSE))</f>
        <v>Empresa De Construcciones Del Ejército</v>
      </c>
      <c r="C211" s="89" t="s">
        <v>1530</v>
      </c>
      <c r="D211" s="116">
        <v>0</v>
      </c>
      <c r="E211" s="116">
        <v>0</v>
      </c>
      <c r="F211" s="116">
        <v>0</v>
      </c>
      <c r="G211" s="116">
        <v>0</v>
      </c>
      <c r="H211" s="116">
        <v>0</v>
      </c>
      <c r="I211" s="116">
        <v>0</v>
      </c>
      <c r="J211" s="116">
        <v>0</v>
      </c>
      <c r="K211" s="116">
        <v>0</v>
      </c>
      <c r="L211" s="116">
        <v>0</v>
      </c>
      <c r="M211" s="116">
        <v>0</v>
      </c>
      <c r="N211" s="116">
        <v>0</v>
      </c>
      <c r="O211" s="116">
        <v>0</v>
      </c>
      <c r="P211" s="116">
        <v>0</v>
      </c>
      <c r="Q211" s="116">
        <v>0</v>
      </c>
      <c r="R211" s="116">
        <v>0</v>
      </c>
      <c r="S211" s="116">
        <v>0</v>
      </c>
      <c r="T211" s="116">
        <v>0</v>
      </c>
      <c r="U211" s="116">
        <v>0</v>
      </c>
      <c r="V211" s="116">
        <v>0</v>
      </c>
      <c r="W211" s="116">
        <v>0</v>
      </c>
      <c r="X211" s="116">
        <v>0</v>
      </c>
      <c r="Y211" s="116">
        <v>0</v>
      </c>
      <c r="Z211" s="116">
        <v>0</v>
      </c>
      <c r="AA211" s="116">
        <v>0</v>
      </c>
      <c r="AB211" s="116">
        <v>0</v>
      </c>
      <c r="AC211" s="116">
        <v>0</v>
      </c>
      <c r="AD211" s="116">
        <v>0</v>
      </c>
      <c r="AE211" s="116">
        <v>0</v>
      </c>
      <c r="AF211" s="116">
        <v>0</v>
      </c>
      <c r="AG211" s="116">
        <v>0</v>
      </c>
      <c r="AH211" s="116">
        <v>0</v>
      </c>
      <c r="AI211" s="116">
        <v>0</v>
      </c>
      <c r="AJ211" s="116">
        <v>0</v>
      </c>
      <c r="AK211" s="116">
        <v>0</v>
      </c>
      <c r="AL211" s="95">
        <f t="shared" si="7"/>
        <v>0</v>
      </c>
      <c r="AO211" s="70"/>
    </row>
    <row r="212" spans="1:41" ht="33" customHeight="1">
      <c r="A212" s="87">
        <v>590</v>
      </c>
      <c r="B212" s="88" t="str">
        <f>PROPER(VLOOKUP(A212,[1]bd_lista!$A:$D,2,FALSE))</f>
        <v>Empresa Pública "Quipus"</v>
      </c>
      <c r="C212" s="89" t="s">
        <v>1530</v>
      </c>
      <c r="D212" s="116">
        <v>0</v>
      </c>
      <c r="E212" s="116">
        <v>0</v>
      </c>
      <c r="F212" s="116">
        <v>0</v>
      </c>
      <c r="G212" s="116">
        <v>1377318.73</v>
      </c>
      <c r="H212" s="116">
        <v>0</v>
      </c>
      <c r="I212" s="116">
        <v>0</v>
      </c>
      <c r="J212" s="116">
        <v>0</v>
      </c>
      <c r="K212" s="116">
        <v>0</v>
      </c>
      <c r="L212" s="116">
        <v>1370.27</v>
      </c>
      <c r="M212" s="116">
        <v>0</v>
      </c>
      <c r="N212" s="116">
        <v>0</v>
      </c>
      <c r="O212" s="116">
        <v>0</v>
      </c>
      <c r="P212" s="116">
        <v>0</v>
      </c>
      <c r="Q212" s="116">
        <v>0</v>
      </c>
      <c r="R212" s="116">
        <v>0</v>
      </c>
      <c r="S212" s="116">
        <v>0</v>
      </c>
      <c r="T212" s="116">
        <v>0</v>
      </c>
      <c r="U212" s="116">
        <v>0</v>
      </c>
      <c r="V212" s="116">
        <v>0</v>
      </c>
      <c r="W212" s="116">
        <v>0</v>
      </c>
      <c r="X212" s="116">
        <v>0</v>
      </c>
      <c r="Y212" s="116">
        <v>0</v>
      </c>
      <c r="Z212" s="116">
        <v>0</v>
      </c>
      <c r="AA212" s="116">
        <v>0</v>
      </c>
      <c r="AB212" s="116">
        <v>0</v>
      </c>
      <c r="AC212" s="116">
        <v>0</v>
      </c>
      <c r="AD212" s="116">
        <v>0</v>
      </c>
      <c r="AE212" s="116">
        <v>0</v>
      </c>
      <c r="AF212" s="116">
        <v>0</v>
      </c>
      <c r="AG212" s="116">
        <v>0</v>
      </c>
      <c r="AH212" s="116">
        <v>0</v>
      </c>
      <c r="AI212" s="116">
        <v>0</v>
      </c>
      <c r="AJ212" s="116">
        <v>0</v>
      </c>
      <c r="AK212" s="116">
        <v>0</v>
      </c>
      <c r="AL212" s="95">
        <f t="shared" si="7"/>
        <v>1378689</v>
      </c>
      <c r="AO212" s="70"/>
    </row>
    <row r="213" spans="1:41" ht="33" customHeight="1">
      <c r="A213" s="87">
        <v>591</v>
      </c>
      <c r="B213" s="88" t="str">
        <f>PROPER(VLOOKUP(A213,[1]bd_lista!$A:$D,2,FALSE))</f>
        <v>Empresa Estatal De Transporte Por Cable Mi Teleférico</v>
      </c>
      <c r="C213" s="89" t="s">
        <v>1529</v>
      </c>
      <c r="D213" s="116">
        <v>0</v>
      </c>
      <c r="E213" s="116">
        <v>0</v>
      </c>
      <c r="F213" s="116">
        <v>109994324.28</v>
      </c>
      <c r="G213" s="116">
        <v>8915349.7600000016</v>
      </c>
      <c r="H213" s="116">
        <v>0</v>
      </c>
      <c r="I213" s="116">
        <v>3001.49</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0</v>
      </c>
      <c r="AG213" s="116">
        <v>0</v>
      </c>
      <c r="AH213" s="116">
        <v>0</v>
      </c>
      <c r="AI213" s="116">
        <v>0</v>
      </c>
      <c r="AJ213" s="116">
        <v>0</v>
      </c>
      <c r="AK213" s="116">
        <v>0</v>
      </c>
      <c r="AL213" s="95">
        <f t="shared" si="7"/>
        <v>118912675.53</v>
      </c>
      <c r="AO213" s="70"/>
    </row>
    <row r="214" spans="1:41" ht="33" customHeight="1">
      <c r="A214" s="87">
        <v>592</v>
      </c>
      <c r="B214" s="88" t="str">
        <f>PROPER(VLOOKUP(A214,[1]bd_lista!$A:$D,2,FALSE))</f>
        <v>Empresa Estatal Boliviana De Turismo</v>
      </c>
      <c r="C214" s="89" t="s">
        <v>1533</v>
      </c>
      <c r="D214" s="116">
        <v>0</v>
      </c>
      <c r="E214" s="116">
        <v>0</v>
      </c>
      <c r="F214" s="116">
        <v>49627144.000000007</v>
      </c>
      <c r="G214" s="116">
        <v>623670.53999999992</v>
      </c>
      <c r="H214" s="116">
        <v>0</v>
      </c>
      <c r="I214" s="116">
        <v>50</v>
      </c>
      <c r="J214" s="116">
        <v>50146.6</v>
      </c>
      <c r="K214" s="116">
        <v>0</v>
      </c>
      <c r="L214" s="116">
        <v>0</v>
      </c>
      <c r="M214" s="116">
        <v>0</v>
      </c>
      <c r="N214" s="116">
        <v>0</v>
      </c>
      <c r="O214" s="116">
        <v>0</v>
      </c>
      <c r="P214" s="116">
        <v>0</v>
      </c>
      <c r="Q214" s="116">
        <v>0</v>
      </c>
      <c r="R214" s="116">
        <v>0</v>
      </c>
      <c r="S214" s="116">
        <v>0</v>
      </c>
      <c r="T214" s="116">
        <v>0</v>
      </c>
      <c r="U214" s="116">
        <v>0</v>
      </c>
      <c r="V214" s="116">
        <v>0</v>
      </c>
      <c r="W214" s="116">
        <v>0</v>
      </c>
      <c r="X214" s="116">
        <v>0</v>
      </c>
      <c r="Y214" s="116">
        <v>0</v>
      </c>
      <c r="Z214" s="116">
        <v>0</v>
      </c>
      <c r="AA214" s="116">
        <v>0</v>
      </c>
      <c r="AB214" s="116">
        <v>0</v>
      </c>
      <c r="AC214" s="116">
        <v>0</v>
      </c>
      <c r="AD214" s="116">
        <v>0</v>
      </c>
      <c r="AE214" s="116">
        <v>0</v>
      </c>
      <c r="AF214" s="116">
        <v>0</v>
      </c>
      <c r="AG214" s="116">
        <v>0</v>
      </c>
      <c r="AH214" s="116">
        <v>0</v>
      </c>
      <c r="AI214" s="116">
        <v>0</v>
      </c>
      <c r="AJ214" s="116">
        <v>0</v>
      </c>
      <c r="AK214" s="116">
        <v>0</v>
      </c>
      <c r="AL214" s="95">
        <f t="shared" si="7"/>
        <v>50301011.140000008</v>
      </c>
      <c r="AO214" s="70"/>
    </row>
    <row r="215" spans="1:41" ht="33" customHeight="1">
      <c r="A215" s="87">
        <v>593</v>
      </c>
      <c r="B215" s="88" t="str">
        <f>PROPER(VLOOKUP(A215,[1]bd_lista!$A:$D,2,FALSE))</f>
        <v>Empresa Pública Yacana</v>
      </c>
      <c r="C215" s="89" t="s">
        <v>1533</v>
      </c>
      <c r="D215" s="116">
        <v>0</v>
      </c>
      <c r="E215" s="116">
        <v>0</v>
      </c>
      <c r="F215" s="116">
        <v>0</v>
      </c>
      <c r="G215" s="116">
        <v>2973.18</v>
      </c>
      <c r="H215" s="116">
        <v>0</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95">
        <f t="shared" si="7"/>
        <v>2973.18</v>
      </c>
      <c r="AO215" s="70"/>
    </row>
    <row r="216" spans="1:41" ht="33" customHeight="1">
      <c r="A216" s="87">
        <v>594</v>
      </c>
      <c r="B216" s="88" t="str">
        <f>VLOOKUP(A216,[1]List_16!$B$2:$C$576,2,FALSE)</f>
        <v>Administración de Servicios Portuarios - Bolivia</v>
      </c>
      <c r="C216" s="118" t="s">
        <v>1527</v>
      </c>
      <c r="D216" s="116">
        <v>0</v>
      </c>
      <c r="E216" s="116">
        <v>0</v>
      </c>
      <c r="F216" s="116">
        <v>0</v>
      </c>
      <c r="G216" s="116">
        <v>7136.16</v>
      </c>
      <c r="H216" s="116">
        <v>0</v>
      </c>
      <c r="I216" s="116">
        <v>0</v>
      </c>
      <c r="J216" s="116">
        <v>0</v>
      </c>
      <c r="K216" s="116">
        <v>0</v>
      </c>
      <c r="L216" s="116">
        <v>1685.18</v>
      </c>
      <c r="M216" s="116">
        <v>0</v>
      </c>
      <c r="N216" s="116">
        <v>0</v>
      </c>
      <c r="O216" s="116">
        <v>0</v>
      </c>
      <c r="P216" s="116">
        <v>0</v>
      </c>
      <c r="Q216" s="116">
        <v>0</v>
      </c>
      <c r="R216" s="116">
        <v>0</v>
      </c>
      <c r="S216" s="116">
        <v>0</v>
      </c>
      <c r="T216" s="116">
        <v>0</v>
      </c>
      <c r="U216" s="116">
        <v>0</v>
      </c>
      <c r="V216" s="116">
        <v>0</v>
      </c>
      <c r="W216" s="116">
        <v>0</v>
      </c>
      <c r="X216" s="116">
        <v>0</v>
      </c>
      <c r="Y216" s="116">
        <v>0</v>
      </c>
      <c r="Z216" s="116">
        <v>0</v>
      </c>
      <c r="AA216" s="116">
        <v>0</v>
      </c>
      <c r="AB216" s="116">
        <v>0</v>
      </c>
      <c r="AC216" s="116">
        <v>0</v>
      </c>
      <c r="AD216" s="116">
        <v>0</v>
      </c>
      <c r="AE216" s="116">
        <v>0</v>
      </c>
      <c r="AF216" s="116">
        <v>0</v>
      </c>
      <c r="AG216" s="116">
        <v>0</v>
      </c>
      <c r="AH216" s="116">
        <v>0</v>
      </c>
      <c r="AI216" s="116">
        <v>0</v>
      </c>
      <c r="AJ216" s="116">
        <v>0</v>
      </c>
      <c r="AK216" s="116">
        <v>0</v>
      </c>
      <c r="AL216" s="95">
        <f t="shared" si="7"/>
        <v>8821.34</v>
      </c>
      <c r="AO216" s="70"/>
    </row>
    <row r="217" spans="1:41" ht="33" customHeight="1">
      <c r="A217" s="87">
        <v>595</v>
      </c>
      <c r="B217" s="88" t="str">
        <f>VLOOKUP(A217,[1]List_16!$B$2:$C$576,2,FALSE)</f>
        <v>Gestora Pública de la Seguridad Social de Largo Plazo</v>
      </c>
      <c r="C217" s="89" t="s">
        <v>1527</v>
      </c>
      <c r="D217" s="116">
        <v>0</v>
      </c>
      <c r="E217" s="116">
        <v>0</v>
      </c>
      <c r="F217" s="116">
        <v>0</v>
      </c>
      <c r="G217" s="116">
        <v>6200.25</v>
      </c>
      <c r="H217" s="116">
        <v>0</v>
      </c>
      <c r="I217" s="116">
        <v>0</v>
      </c>
      <c r="J217" s="116">
        <v>0</v>
      </c>
      <c r="K217" s="116">
        <v>0</v>
      </c>
      <c r="L217" s="116">
        <v>1266.42</v>
      </c>
      <c r="M217" s="116">
        <v>0</v>
      </c>
      <c r="N217" s="116">
        <v>0</v>
      </c>
      <c r="O217" s="116">
        <v>0</v>
      </c>
      <c r="P217" s="116">
        <v>0</v>
      </c>
      <c r="Q217" s="116">
        <v>0</v>
      </c>
      <c r="R217" s="116">
        <v>0</v>
      </c>
      <c r="S217" s="116">
        <v>0</v>
      </c>
      <c r="T217" s="116">
        <v>0</v>
      </c>
      <c r="U217" s="116">
        <v>0</v>
      </c>
      <c r="V217" s="116">
        <v>0</v>
      </c>
      <c r="W217" s="116">
        <v>0</v>
      </c>
      <c r="X217" s="116">
        <v>0</v>
      </c>
      <c r="Y217" s="116">
        <v>0</v>
      </c>
      <c r="Z217" s="116">
        <v>0</v>
      </c>
      <c r="AA217" s="116">
        <v>0</v>
      </c>
      <c r="AB217" s="116">
        <v>0</v>
      </c>
      <c r="AC217" s="116">
        <v>0</v>
      </c>
      <c r="AD217" s="116">
        <v>0</v>
      </c>
      <c r="AE217" s="116">
        <v>0</v>
      </c>
      <c r="AF217" s="116">
        <v>0</v>
      </c>
      <c r="AG217" s="116">
        <v>0</v>
      </c>
      <c r="AH217" s="116">
        <v>0</v>
      </c>
      <c r="AI217" s="116">
        <v>0</v>
      </c>
      <c r="AJ217" s="116">
        <v>0</v>
      </c>
      <c r="AK217" s="116">
        <v>0</v>
      </c>
      <c r="AL217" s="95">
        <f t="shared" si="7"/>
        <v>7466.67</v>
      </c>
      <c r="AO217" s="70"/>
    </row>
    <row r="218" spans="1:41" ht="33" customHeight="1">
      <c r="A218" s="87">
        <v>620</v>
      </c>
      <c r="B218" s="88" t="str">
        <f>PROPER(VLOOKUP(A218,[1]bd_lista!$A:$D,2,FALSE))</f>
        <v>Complejo Agroindustrial De San Buena Aventura</v>
      </c>
      <c r="C218" s="89" t="s">
        <v>1528</v>
      </c>
      <c r="D218" s="116">
        <v>0</v>
      </c>
      <c r="E218" s="116">
        <v>0</v>
      </c>
      <c r="F218" s="116">
        <v>0</v>
      </c>
      <c r="G218" s="116">
        <v>0</v>
      </c>
      <c r="H218" s="116">
        <v>0</v>
      </c>
      <c r="I218" s="116">
        <v>0</v>
      </c>
      <c r="J218" s="116">
        <v>0</v>
      </c>
      <c r="K218" s="116">
        <v>0</v>
      </c>
      <c r="L218" s="116">
        <v>0</v>
      </c>
      <c r="M218" s="116">
        <v>0</v>
      </c>
      <c r="N218" s="116">
        <v>0</v>
      </c>
      <c r="O218" s="116">
        <v>0</v>
      </c>
      <c r="P218" s="116">
        <v>0</v>
      </c>
      <c r="Q218" s="116">
        <v>0</v>
      </c>
      <c r="R218" s="116">
        <v>0</v>
      </c>
      <c r="S218" s="116">
        <v>0</v>
      </c>
      <c r="T218" s="116">
        <v>0</v>
      </c>
      <c r="U218" s="116">
        <v>0</v>
      </c>
      <c r="V218" s="116">
        <v>0</v>
      </c>
      <c r="W218" s="116">
        <v>0</v>
      </c>
      <c r="X218" s="116">
        <v>0</v>
      </c>
      <c r="Y218" s="116">
        <v>0</v>
      </c>
      <c r="Z218" s="116">
        <v>0</v>
      </c>
      <c r="AA218" s="116">
        <v>0</v>
      </c>
      <c r="AB218" s="116">
        <v>0</v>
      </c>
      <c r="AC218" s="116">
        <v>0</v>
      </c>
      <c r="AD218" s="116">
        <v>0</v>
      </c>
      <c r="AE218" s="116">
        <v>0</v>
      </c>
      <c r="AF218" s="116">
        <v>0</v>
      </c>
      <c r="AG218" s="116">
        <v>0</v>
      </c>
      <c r="AH218" s="116">
        <v>0</v>
      </c>
      <c r="AI218" s="116">
        <v>0</v>
      </c>
      <c r="AJ218" s="116">
        <v>0</v>
      </c>
      <c r="AK218" s="116">
        <v>0</v>
      </c>
      <c r="AL218" s="95">
        <f t="shared" si="7"/>
        <v>0</v>
      </c>
      <c r="AO218" s="70"/>
    </row>
    <row r="219" spans="1:41" ht="33" customHeight="1">
      <c r="A219" s="87">
        <v>633</v>
      </c>
      <c r="B219" s="88" t="str">
        <f>PROPER(VLOOKUP(A219,[1]bd_lista!$A:$D,2,FALSE))</f>
        <v>Empresa Misicuni</v>
      </c>
      <c r="C219" s="89" t="s">
        <v>1534</v>
      </c>
      <c r="D219" s="116">
        <v>0</v>
      </c>
      <c r="E219" s="116">
        <v>0</v>
      </c>
      <c r="F219" s="116">
        <v>0</v>
      </c>
      <c r="G219" s="116">
        <v>0</v>
      </c>
      <c r="H219" s="116">
        <v>0</v>
      </c>
      <c r="I219" s="116">
        <v>0</v>
      </c>
      <c r="J219" s="116">
        <v>0</v>
      </c>
      <c r="K219" s="116">
        <v>0</v>
      </c>
      <c r="L219" s="116">
        <v>0</v>
      </c>
      <c r="M219" s="116">
        <v>0</v>
      </c>
      <c r="N219" s="116">
        <v>0</v>
      </c>
      <c r="O219" s="116">
        <v>0</v>
      </c>
      <c r="P219" s="116">
        <v>0</v>
      </c>
      <c r="Q219" s="116">
        <v>0</v>
      </c>
      <c r="R219" s="116">
        <v>0</v>
      </c>
      <c r="S219" s="116">
        <v>0</v>
      </c>
      <c r="T219" s="116">
        <v>0</v>
      </c>
      <c r="U219" s="116">
        <v>0</v>
      </c>
      <c r="V219" s="116">
        <v>0</v>
      </c>
      <c r="W219" s="116">
        <v>0</v>
      </c>
      <c r="X219" s="116">
        <v>0</v>
      </c>
      <c r="Y219" s="116">
        <v>0</v>
      </c>
      <c r="Z219" s="116">
        <v>0</v>
      </c>
      <c r="AA219" s="116">
        <v>0</v>
      </c>
      <c r="AB219" s="116">
        <v>0</v>
      </c>
      <c r="AC219" s="116">
        <v>0</v>
      </c>
      <c r="AD219" s="116">
        <v>0</v>
      </c>
      <c r="AE219" s="116">
        <v>0</v>
      </c>
      <c r="AF219" s="116">
        <v>0</v>
      </c>
      <c r="AG219" s="116">
        <v>0</v>
      </c>
      <c r="AH219" s="116">
        <v>0</v>
      </c>
      <c r="AI219" s="116">
        <v>0</v>
      </c>
      <c r="AJ219" s="116">
        <v>0</v>
      </c>
      <c r="AK219" s="116">
        <v>0</v>
      </c>
      <c r="AL219" s="95">
        <f t="shared" si="7"/>
        <v>0</v>
      </c>
      <c r="AO219" s="70"/>
    </row>
    <row r="220" spans="1:41" ht="33" customHeight="1">
      <c r="A220" s="87">
        <v>634</v>
      </c>
      <c r="B220" s="88" t="str">
        <f>PROPER(VLOOKUP(A220,[1]bd_lista!$A:$D,2,FALSE))</f>
        <v>Empresa Púb. Deptal. Hotel Terminal-Terminal De Buses Oruro</v>
      </c>
      <c r="C220" s="89" t="s">
        <v>1532</v>
      </c>
      <c r="D220" s="116">
        <v>0</v>
      </c>
      <c r="E220" s="116">
        <v>0</v>
      </c>
      <c r="F220" s="116">
        <v>0</v>
      </c>
      <c r="G220" s="116">
        <v>0</v>
      </c>
      <c r="H220" s="116">
        <v>0</v>
      </c>
      <c r="I220" s="116">
        <v>0</v>
      </c>
      <c r="J220" s="116">
        <v>0</v>
      </c>
      <c r="K220" s="116">
        <v>0</v>
      </c>
      <c r="L220" s="116">
        <v>0</v>
      </c>
      <c r="M220" s="116">
        <v>0</v>
      </c>
      <c r="N220" s="116">
        <v>0</v>
      </c>
      <c r="O220" s="116">
        <v>0</v>
      </c>
      <c r="P220" s="116">
        <v>0</v>
      </c>
      <c r="Q220" s="116">
        <v>0</v>
      </c>
      <c r="R220" s="116">
        <v>0</v>
      </c>
      <c r="S220" s="116">
        <v>0</v>
      </c>
      <c r="T220" s="116">
        <v>0</v>
      </c>
      <c r="U220" s="116">
        <v>0</v>
      </c>
      <c r="V220" s="116">
        <v>0</v>
      </c>
      <c r="W220" s="116">
        <v>0</v>
      </c>
      <c r="X220" s="116">
        <v>0</v>
      </c>
      <c r="Y220" s="116">
        <v>0</v>
      </c>
      <c r="Z220" s="116">
        <v>0</v>
      </c>
      <c r="AA220" s="116">
        <v>0</v>
      </c>
      <c r="AB220" s="116">
        <v>0</v>
      </c>
      <c r="AC220" s="116">
        <v>0</v>
      </c>
      <c r="AD220" s="116">
        <v>0</v>
      </c>
      <c r="AE220" s="116">
        <v>0</v>
      </c>
      <c r="AF220" s="116">
        <v>0</v>
      </c>
      <c r="AG220" s="116">
        <v>0</v>
      </c>
      <c r="AH220" s="116">
        <v>0</v>
      </c>
      <c r="AI220" s="116">
        <v>0</v>
      </c>
      <c r="AJ220" s="116">
        <v>0</v>
      </c>
      <c r="AK220" s="116">
        <v>0</v>
      </c>
      <c r="AL220" s="95">
        <f t="shared" si="7"/>
        <v>0</v>
      </c>
      <c r="AO220" s="70"/>
    </row>
    <row r="221" spans="1:41" ht="33" customHeight="1">
      <c r="A221" s="87">
        <v>650</v>
      </c>
      <c r="B221" s="88" t="str">
        <f>PROPER(VLOOKUP(A221,[1]bd_lista!$A:$D,2,FALSE))</f>
        <v>Asamblea Legislativa Plurinacional</v>
      </c>
      <c r="C221" s="89" t="s">
        <v>1535</v>
      </c>
      <c r="D221" s="116">
        <v>0</v>
      </c>
      <c r="E221" s="116">
        <v>0</v>
      </c>
      <c r="F221" s="116">
        <v>0</v>
      </c>
      <c r="G221" s="116">
        <v>53076.53</v>
      </c>
      <c r="H221" s="116">
        <v>0</v>
      </c>
      <c r="I221" s="116">
        <v>0</v>
      </c>
      <c r="J221" s="116">
        <v>27699</v>
      </c>
      <c r="K221" s="116">
        <v>0</v>
      </c>
      <c r="L221" s="116">
        <v>0</v>
      </c>
      <c r="M221" s="116">
        <v>0</v>
      </c>
      <c r="N221" s="116">
        <v>0</v>
      </c>
      <c r="O221" s="116">
        <v>0</v>
      </c>
      <c r="P221" s="116">
        <v>0</v>
      </c>
      <c r="Q221" s="116">
        <v>0</v>
      </c>
      <c r="R221" s="116">
        <v>0</v>
      </c>
      <c r="S221" s="116">
        <v>0</v>
      </c>
      <c r="T221" s="116">
        <v>0</v>
      </c>
      <c r="U221" s="116">
        <v>0</v>
      </c>
      <c r="V221" s="116">
        <v>0</v>
      </c>
      <c r="W221" s="116">
        <v>0</v>
      </c>
      <c r="X221" s="116">
        <v>0</v>
      </c>
      <c r="Y221" s="116">
        <v>0</v>
      </c>
      <c r="Z221" s="116">
        <v>0</v>
      </c>
      <c r="AA221" s="116">
        <v>0</v>
      </c>
      <c r="AB221" s="116">
        <v>0</v>
      </c>
      <c r="AC221" s="116">
        <v>0</v>
      </c>
      <c r="AD221" s="116">
        <v>0</v>
      </c>
      <c r="AE221" s="116">
        <v>0</v>
      </c>
      <c r="AF221" s="116">
        <v>0</v>
      </c>
      <c r="AG221" s="116">
        <v>0</v>
      </c>
      <c r="AH221" s="116">
        <v>0</v>
      </c>
      <c r="AI221" s="116">
        <v>0</v>
      </c>
      <c r="AJ221" s="116">
        <v>0</v>
      </c>
      <c r="AK221" s="116">
        <v>0</v>
      </c>
      <c r="AL221" s="95">
        <f t="shared" si="7"/>
        <v>80775.53</v>
      </c>
      <c r="AO221" s="70"/>
    </row>
    <row r="222" spans="1:41" ht="33" customHeight="1">
      <c r="A222" s="87">
        <v>660</v>
      </c>
      <c r="B222" s="88" t="str">
        <f>PROPER(VLOOKUP(A222,[1]bd_lista!$A:$D,2,FALSE))</f>
        <v>Órgano Judicial</v>
      </c>
      <c r="C222" s="89" t="s">
        <v>1534</v>
      </c>
      <c r="D222" s="116">
        <v>0</v>
      </c>
      <c r="E222" s="116">
        <v>0</v>
      </c>
      <c r="F222" s="116">
        <v>39326468.270000018</v>
      </c>
      <c r="G222" s="116">
        <v>79426.430000000022</v>
      </c>
      <c r="H222" s="116">
        <v>0</v>
      </c>
      <c r="I222" s="116">
        <v>50</v>
      </c>
      <c r="J222" s="116">
        <v>4206821.53</v>
      </c>
      <c r="K222" s="116">
        <v>0</v>
      </c>
      <c r="L222" s="116">
        <v>338.6</v>
      </c>
      <c r="M222" s="116">
        <v>0</v>
      </c>
      <c r="N222" s="116">
        <v>0</v>
      </c>
      <c r="O222" s="116">
        <v>0</v>
      </c>
      <c r="P222" s="116">
        <v>0</v>
      </c>
      <c r="Q222" s="116">
        <v>245777.41</v>
      </c>
      <c r="R222" s="116">
        <v>0</v>
      </c>
      <c r="S222" s="116">
        <v>0</v>
      </c>
      <c r="T222" s="116">
        <v>0</v>
      </c>
      <c r="U222" s="116">
        <v>0</v>
      </c>
      <c r="V222" s="116">
        <v>0</v>
      </c>
      <c r="W222" s="116">
        <v>0</v>
      </c>
      <c r="X222" s="116">
        <v>0</v>
      </c>
      <c r="Y222" s="116">
        <v>0</v>
      </c>
      <c r="Z222" s="116">
        <v>0</v>
      </c>
      <c r="AA222" s="116">
        <v>0</v>
      </c>
      <c r="AB222" s="116">
        <v>0</v>
      </c>
      <c r="AC222" s="116">
        <v>0</v>
      </c>
      <c r="AD222" s="116">
        <v>0</v>
      </c>
      <c r="AE222" s="116">
        <v>0</v>
      </c>
      <c r="AF222" s="116">
        <v>0</v>
      </c>
      <c r="AG222" s="116">
        <v>0</v>
      </c>
      <c r="AH222" s="116">
        <v>0</v>
      </c>
      <c r="AI222" s="116">
        <v>0</v>
      </c>
      <c r="AJ222" s="116">
        <v>0</v>
      </c>
      <c r="AK222" s="116">
        <v>0</v>
      </c>
      <c r="AL222" s="95">
        <f t="shared" si="7"/>
        <v>43858882.240000017</v>
      </c>
      <c r="AO222" s="70"/>
    </row>
    <row r="223" spans="1:41" ht="33" customHeight="1">
      <c r="A223" s="87">
        <v>661</v>
      </c>
      <c r="B223" s="88" t="str">
        <f>PROPER(VLOOKUP(A223,[1]bd_lista!$A:$D,2,FALSE))</f>
        <v>Tribunal Constitucional Plurinacional</v>
      </c>
      <c r="C223" s="89" t="s">
        <v>1534</v>
      </c>
      <c r="D223" s="116">
        <v>0</v>
      </c>
      <c r="E223" s="116">
        <v>0</v>
      </c>
      <c r="F223" s="116">
        <v>20402</v>
      </c>
      <c r="G223" s="116">
        <v>5754.2800000000007</v>
      </c>
      <c r="H223" s="116">
        <v>0</v>
      </c>
      <c r="I223" s="116">
        <v>0</v>
      </c>
      <c r="J223" s="116">
        <v>0</v>
      </c>
      <c r="K223" s="116">
        <v>0</v>
      </c>
      <c r="L223" s="116">
        <v>0</v>
      </c>
      <c r="M223" s="116">
        <v>0</v>
      </c>
      <c r="N223" s="116">
        <v>0</v>
      </c>
      <c r="O223" s="116">
        <v>0</v>
      </c>
      <c r="P223" s="116">
        <v>0</v>
      </c>
      <c r="Q223" s="116">
        <v>0</v>
      </c>
      <c r="R223" s="116">
        <v>0</v>
      </c>
      <c r="S223" s="116">
        <v>0</v>
      </c>
      <c r="T223" s="116">
        <v>0</v>
      </c>
      <c r="U223" s="116">
        <v>0</v>
      </c>
      <c r="V223" s="116">
        <v>0</v>
      </c>
      <c r="W223" s="116">
        <v>0</v>
      </c>
      <c r="X223" s="116">
        <v>0</v>
      </c>
      <c r="Y223" s="116">
        <v>0</v>
      </c>
      <c r="Z223" s="116">
        <v>0</v>
      </c>
      <c r="AA223" s="116">
        <v>0</v>
      </c>
      <c r="AB223" s="116">
        <v>0</v>
      </c>
      <c r="AC223" s="116">
        <v>0</v>
      </c>
      <c r="AD223" s="116">
        <v>0</v>
      </c>
      <c r="AE223" s="116">
        <v>0</v>
      </c>
      <c r="AF223" s="116">
        <v>0</v>
      </c>
      <c r="AG223" s="116">
        <v>0</v>
      </c>
      <c r="AH223" s="116">
        <v>0</v>
      </c>
      <c r="AI223" s="116">
        <v>0</v>
      </c>
      <c r="AJ223" s="116">
        <v>0</v>
      </c>
      <c r="AK223" s="116">
        <v>0</v>
      </c>
      <c r="AL223" s="95">
        <f t="shared" si="7"/>
        <v>26156.28</v>
      </c>
      <c r="AO223" s="70"/>
    </row>
    <row r="224" spans="1:41" ht="33" customHeight="1">
      <c r="A224" s="87">
        <v>670</v>
      </c>
      <c r="B224" s="88" t="str">
        <f>PROPER(VLOOKUP(A224,[1]bd_lista!$A:$D,2,FALSE))</f>
        <v>Órgano Electoral Plurinacional</v>
      </c>
      <c r="C224" s="89" t="s">
        <v>1528</v>
      </c>
      <c r="D224" s="116">
        <v>0</v>
      </c>
      <c r="E224" s="116">
        <v>0</v>
      </c>
      <c r="F224" s="116">
        <v>8352832.6299999952</v>
      </c>
      <c r="G224" s="116">
        <v>92181.53</v>
      </c>
      <c r="H224" s="116">
        <v>0</v>
      </c>
      <c r="I224" s="116">
        <v>0</v>
      </c>
      <c r="J224" s="116">
        <v>0</v>
      </c>
      <c r="K224" s="116">
        <v>0</v>
      </c>
      <c r="L224" s="116">
        <v>290.58</v>
      </c>
      <c r="M224" s="116">
        <v>0</v>
      </c>
      <c r="N224" s="116">
        <v>0</v>
      </c>
      <c r="O224" s="116">
        <v>0</v>
      </c>
      <c r="P224" s="116">
        <v>0</v>
      </c>
      <c r="Q224" s="116">
        <v>0</v>
      </c>
      <c r="R224" s="116">
        <v>0</v>
      </c>
      <c r="S224" s="116">
        <v>0</v>
      </c>
      <c r="T224" s="116">
        <v>0</v>
      </c>
      <c r="U224" s="116">
        <v>0</v>
      </c>
      <c r="V224" s="116">
        <v>0</v>
      </c>
      <c r="W224" s="116">
        <v>0</v>
      </c>
      <c r="X224" s="116">
        <v>0</v>
      </c>
      <c r="Y224" s="116">
        <v>0</v>
      </c>
      <c r="Z224" s="116">
        <v>0</v>
      </c>
      <c r="AA224" s="116">
        <v>0</v>
      </c>
      <c r="AB224" s="116">
        <v>0</v>
      </c>
      <c r="AC224" s="116">
        <v>0</v>
      </c>
      <c r="AD224" s="116">
        <v>0</v>
      </c>
      <c r="AE224" s="116">
        <v>0</v>
      </c>
      <c r="AF224" s="116">
        <v>0</v>
      </c>
      <c r="AG224" s="116">
        <v>0</v>
      </c>
      <c r="AH224" s="116">
        <v>0</v>
      </c>
      <c r="AI224" s="116">
        <v>0</v>
      </c>
      <c r="AJ224" s="116">
        <v>0</v>
      </c>
      <c r="AK224" s="116">
        <v>0</v>
      </c>
      <c r="AL224" s="95">
        <f t="shared" si="7"/>
        <v>8445304.7399999946</v>
      </c>
      <c r="AO224" s="70"/>
    </row>
    <row r="225" spans="1:41" ht="33" customHeight="1">
      <c r="A225" s="87">
        <v>680</v>
      </c>
      <c r="B225" s="88" t="str">
        <f>PROPER(VLOOKUP(A225,[1]bd_lista!$A:$D,2,FALSE))</f>
        <v>Contraloria General Del Estado</v>
      </c>
      <c r="C225" s="89" t="s">
        <v>1531</v>
      </c>
      <c r="D225" s="116">
        <v>0</v>
      </c>
      <c r="E225" s="116">
        <v>0</v>
      </c>
      <c r="F225" s="116">
        <v>0</v>
      </c>
      <c r="G225" s="116">
        <v>237705.87000000002</v>
      </c>
      <c r="H225" s="116">
        <v>0</v>
      </c>
      <c r="I225" s="116">
        <v>0</v>
      </c>
      <c r="J225" s="116">
        <v>0</v>
      </c>
      <c r="K225" s="116">
        <v>0</v>
      </c>
      <c r="L225" s="116">
        <v>0</v>
      </c>
      <c r="M225" s="116">
        <v>0</v>
      </c>
      <c r="N225" s="116">
        <v>0</v>
      </c>
      <c r="O225" s="116">
        <v>0</v>
      </c>
      <c r="P225" s="116">
        <v>0</v>
      </c>
      <c r="Q225" s="116">
        <v>0</v>
      </c>
      <c r="R225" s="116">
        <v>0</v>
      </c>
      <c r="S225" s="116">
        <v>0</v>
      </c>
      <c r="T225" s="116">
        <v>0</v>
      </c>
      <c r="U225" s="116">
        <v>0</v>
      </c>
      <c r="V225" s="116">
        <v>0</v>
      </c>
      <c r="W225" s="116">
        <v>0</v>
      </c>
      <c r="X225" s="116">
        <v>0</v>
      </c>
      <c r="Y225" s="116">
        <v>0</v>
      </c>
      <c r="Z225" s="116">
        <v>0</v>
      </c>
      <c r="AA225" s="116">
        <v>0</v>
      </c>
      <c r="AB225" s="116">
        <v>0</v>
      </c>
      <c r="AC225" s="116">
        <v>0</v>
      </c>
      <c r="AD225" s="116">
        <v>0</v>
      </c>
      <c r="AE225" s="116">
        <v>0</v>
      </c>
      <c r="AF225" s="116">
        <v>0</v>
      </c>
      <c r="AG225" s="116">
        <v>0</v>
      </c>
      <c r="AH225" s="116">
        <v>0</v>
      </c>
      <c r="AI225" s="116">
        <v>0</v>
      </c>
      <c r="AJ225" s="116">
        <v>0</v>
      </c>
      <c r="AK225" s="116">
        <v>0</v>
      </c>
      <c r="AL225" s="95">
        <f t="shared" si="7"/>
        <v>237705.87000000002</v>
      </c>
      <c r="AO225" s="70"/>
    </row>
    <row r="226" spans="1:41" ht="33" customHeight="1">
      <c r="A226" s="87">
        <v>681</v>
      </c>
      <c r="B226" s="88" t="str">
        <f>PROPER(VLOOKUP(A226,[1]bd_lista!$A:$D,2,FALSE))</f>
        <v>Ministerio Público</v>
      </c>
      <c r="C226" s="89" t="s">
        <v>1532</v>
      </c>
      <c r="D226" s="116">
        <v>0</v>
      </c>
      <c r="E226" s="116">
        <v>0</v>
      </c>
      <c r="F226" s="116">
        <v>0</v>
      </c>
      <c r="G226" s="116">
        <v>96809.549999999988</v>
      </c>
      <c r="H226" s="116">
        <v>0</v>
      </c>
      <c r="I226" s="116">
        <v>0</v>
      </c>
      <c r="J226" s="116">
        <v>0</v>
      </c>
      <c r="K226" s="116">
        <v>0</v>
      </c>
      <c r="L226" s="116">
        <v>0</v>
      </c>
      <c r="M226" s="116">
        <v>0</v>
      </c>
      <c r="N226" s="116">
        <v>0</v>
      </c>
      <c r="O226" s="116">
        <v>0</v>
      </c>
      <c r="P226" s="116">
        <v>0</v>
      </c>
      <c r="Q226" s="116">
        <v>0</v>
      </c>
      <c r="R226" s="116">
        <v>0</v>
      </c>
      <c r="S226" s="116">
        <v>0</v>
      </c>
      <c r="T226" s="116">
        <v>0</v>
      </c>
      <c r="U226" s="116">
        <v>0</v>
      </c>
      <c r="V226" s="116">
        <v>0</v>
      </c>
      <c r="W226" s="116">
        <v>0</v>
      </c>
      <c r="X226" s="116">
        <v>0</v>
      </c>
      <c r="Y226" s="116">
        <v>0</v>
      </c>
      <c r="Z226" s="116">
        <v>0</v>
      </c>
      <c r="AA226" s="116">
        <v>0</v>
      </c>
      <c r="AB226" s="116">
        <v>0</v>
      </c>
      <c r="AC226" s="116">
        <v>0</v>
      </c>
      <c r="AD226" s="116">
        <v>0</v>
      </c>
      <c r="AE226" s="116">
        <v>0</v>
      </c>
      <c r="AF226" s="116">
        <v>0</v>
      </c>
      <c r="AG226" s="116">
        <v>0</v>
      </c>
      <c r="AH226" s="116">
        <v>0</v>
      </c>
      <c r="AI226" s="116">
        <v>0</v>
      </c>
      <c r="AJ226" s="116">
        <v>0</v>
      </c>
      <c r="AK226" s="116">
        <v>0</v>
      </c>
      <c r="AL226" s="95">
        <f t="shared" si="7"/>
        <v>96809.549999999988</v>
      </c>
      <c r="AO226" s="70"/>
    </row>
    <row r="227" spans="1:41" ht="33" customHeight="1">
      <c r="A227" s="87">
        <v>682</v>
      </c>
      <c r="B227" s="88" t="str">
        <f>PROPER(VLOOKUP(A227,[1]bd_lista!$A:$D,2,FALSE))</f>
        <v>Defensoría Del Pueblo</v>
      </c>
      <c r="C227" s="89" t="s">
        <v>1534</v>
      </c>
      <c r="D227" s="116">
        <v>0</v>
      </c>
      <c r="E227" s="116">
        <v>0</v>
      </c>
      <c r="F227" s="116">
        <v>0</v>
      </c>
      <c r="G227" s="116">
        <v>0</v>
      </c>
      <c r="H227" s="116">
        <v>0</v>
      </c>
      <c r="I227" s="116">
        <v>0</v>
      </c>
      <c r="J227" s="116">
        <v>0</v>
      </c>
      <c r="K227" s="116">
        <v>0</v>
      </c>
      <c r="L227" s="116">
        <v>0</v>
      </c>
      <c r="M227" s="116">
        <v>0</v>
      </c>
      <c r="N227" s="116">
        <v>0</v>
      </c>
      <c r="O227" s="116">
        <v>0</v>
      </c>
      <c r="P227" s="116">
        <v>0</v>
      </c>
      <c r="Q227" s="116">
        <v>0</v>
      </c>
      <c r="R227" s="116">
        <v>0</v>
      </c>
      <c r="S227" s="116">
        <v>0</v>
      </c>
      <c r="T227" s="116">
        <v>0</v>
      </c>
      <c r="U227" s="116">
        <v>0</v>
      </c>
      <c r="V227" s="116">
        <v>0</v>
      </c>
      <c r="W227" s="116">
        <v>0</v>
      </c>
      <c r="X227" s="116">
        <v>0</v>
      </c>
      <c r="Y227" s="116">
        <v>0</v>
      </c>
      <c r="Z227" s="116">
        <v>0</v>
      </c>
      <c r="AA227" s="116">
        <v>0</v>
      </c>
      <c r="AB227" s="116">
        <v>0</v>
      </c>
      <c r="AC227" s="116">
        <v>0</v>
      </c>
      <c r="AD227" s="116">
        <v>0</v>
      </c>
      <c r="AE227" s="116">
        <v>0</v>
      </c>
      <c r="AF227" s="116">
        <v>0</v>
      </c>
      <c r="AG227" s="116">
        <v>0</v>
      </c>
      <c r="AH227" s="116">
        <v>0</v>
      </c>
      <c r="AI227" s="116">
        <v>0</v>
      </c>
      <c r="AJ227" s="116">
        <v>0</v>
      </c>
      <c r="AK227" s="116">
        <v>0</v>
      </c>
      <c r="AL227" s="95">
        <f t="shared" si="7"/>
        <v>0</v>
      </c>
      <c r="AO227" s="70"/>
    </row>
    <row r="228" spans="1:41" ht="33" customHeight="1">
      <c r="A228" s="87">
        <v>683</v>
      </c>
      <c r="B228" s="88" t="str">
        <f>PROPER(VLOOKUP(A228,[1]bd_lista!$A:$D,2,FALSE))</f>
        <v>Procuraduría General Del Estado</v>
      </c>
      <c r="C228" s="89" t="s">
        <v>1531</v>
      </c>
      <c r="D228" s="116">
        <v>0</v>
      </c>
      <c r="E228" s="116">
        <v>0</v>
      </c>
      <c r="F228" s="116">
        <v>0</v>
      </c>
      <c r="G228" s="116">
        <v>0</v>
      </c>
      <c r="H228" s="116">
        <v>0</v>
      </c>
      <c r="I228" s="116">
        <v>0</v>
      </c>
      <c r="J228" s="116">
        <v>0</v>
      </c>
      <c r="K228" s="116">
        <v>0</v>
      </c>
      <c r="L228" s="116">
        <v>1470.5</v>
      </c>
      <c r="M228" s="116">
        <v>0</v>
      </c>
      <c r="N228" s="116">
        <v>0</v>
      </c>
      <c r="O228" s="116">
        <v>0</v>
      </c>
      <c r="P228" s="116">
        <v>0</v>
      </c>
      <c r="Q228" s="116">
        <v>0</v>
      </c>
      <c r="R228" s="116">
        <v>0</v>
      </c>
      <c r="S228" s="116">
        <v>0</v>
      </c>
      <c r="T228" s="116">
        <v>0</v>
      </c>
      <c r="U228" s="116">
        <v>0</v>
      </c>
      <c r="V228" s="116">
        <v>0</v>
      </c>
      <c r="W228" s="116">
        <v>0</v>
      </c>
      <c r="X228" s="116">
        <v>0</v>
      </c>
      <c r="Y228" s="116">
        <v>0</v>
      </c>
      <c r="Z228" s="116">
        <v>0</v>
      </c>
      <c r="AA228" s="116">
        <v>0</v>
      </c>
      <c r="AB228" s="116">
        <v>0</v>
      </c>
      <c r="AC228" s="116">
        <v>0</v>
      </c>
      <c r="AD228" s="116">
        <v>0</v>
      </c>
      <c r="AE228" s="116">
        <v>0</v>
      </c>
      <c r="AF228" s="116">
        <v>0</v>
      </c>
      <c r="AG228" s="116">
        <v>0</v>
      </c>
      <c r="AH228" s="116">
        <v>0</v>
      </c>
      <c r="AI228" s="116">
        <v>0</v>
      </c>
      <c r="AJ228" s="116">
        <v>0</v>
      </c>
      <c r="AK228" s="116">
        <v>0</v>
      </c>
      <c r="AL228" s="95">
        <f t="shared" si="7"/>
        <v>1470.5</v>
      </c>
      <c r="AO228" s="70"/>
    </row>
    <row r="229" spans="1:41" ht="33" customHeight="1">
      <c r="A229" s="87">
        <v>716</v>
      </c>
      <c r="B229" s="88" t="str">
        <f>PROPER(VLOOKUP(A229,[1]bd_lista!$A:$D,2,FALSE))</f>
        <v>Empresa Tarijeña Del Gas</v>
      </c>
      <c r="C229" s="118" t="s">
        <v>1304</v>
      </c>
      <c r="D229" s="116">
        <v>0</v>
      </c>
      <c r="E229" s="116">
        <v>0</v>
      </c>
      <c r="F229" s="116">
        <v>0</v>
      </c>
      <c r="G229" s="116">
        <v>0</v>
      </c>
      <c r="H229" s="116">
        <v>0</v>
      </c>
      <c r="I229" s="116">
        <v>0</v>
      </c>
      <c r="J229" s="116">
        <v>0</v>
      </c>
      <c r="K229" s="116">
        <v>0</v>
      </c>
      <c r="L229" s="116">
        <v>0</v>
      </c>
      <c r="M229" s="116">
        <v>0</v>
      </c>
      <c r="N229" s="116">
        <v>0</v>
      </c>
      <c r="O229" s="116">
        <v>0</v>
      </c>
      <c r="P229" s="116">
        <v>0</v>
      </c>
      <c r="Q229" s="116">
        <v>0</v>
      </c>
      <c r="R229" s="116">
        <v>0</v>
      </c>
      <c r="S229" s="116">
        <v>0</v>
      </c>
      <c r="T229" s="116">
        <v>0</v>
      </c>
      <c r="U229" s="116">
        <v>0</v>
      </c>
      <c r="V229" s="116">
        <v>0</v>
      </c>
      <c r="W229" s="116">
        <v>0</v>
      </c>
      <c r="X229" s="116">
        <v>0</v>
      </c>
      <c r="Y229" s="116">
        <v>0</v>
      </c>
      <c r="Z229" s="116">
        <v>0</v>
      </c>
      <c r="AA229" s="116">
        <v>0</v>
      </c>
      <c r="AB229" s="116">
        <v>0</v>
      </c>
      <c r="AC229" s="116">
        <v>0</v>
      </c>
      <c r="AD229" s="116">
        <v>0</v>
      </c>
      <c r="AE229" s="116">
        <v>0</v>
      </c>
      <c r="AF229" s="116">
        <v>0</v>
      </c>
      <c r="AG229" s="116">
        <v>0</v>
      </c>
      <c r="AH229" s="116">
        <v>0</v>
      </c>
      <c r="AI229" s="116">
        <v>0</v>
      </c>
      <c r="AJ229" s="116">
        <v>0</v>
      </c>
      <c r="AK229" s="116">
        <v>0</v>
      </c>
      <c r="AL229" s="95">
        <f t="shared" si="7"/>
        <v>0</v>
      </c>
      <c r="AO229" s="70"/>
    </row>
    <row r="230" spans="1:41" ht="33" customHeight="1">
      <c r="A230" s="87">
        <v>718</v>
      </c>
      <c r="B230" s="88" t="str">
        <f>PROPER(VLOOKUP(A230,[1]bd_lista!$A:$D,2,FALSE))</f>
        <v>Complejo Agroindustrial Buena Vista</v>
      </c>
      <c r="C230" s="118" t="s">
        <v>1304</v>
      </c>
      <c r="D230" s="116">
        <v>0</v>
      </c>
      <c r="E230" s="116">
        <v>0</v>
      </c>
      <c r="F230" s="116">
        <v>0</v>
      </c>
      <c r="G230" s="116">
        <v>0</v>
      </c>
      <c r="H230" s="116">
        <v>0</v>
      </c>
      <c r="I230" s="116">
        <v>0</v>
      </c>
      <c r="J230" s="116">
        <v>0</v>
      </c>
      <c r="K230" s="116">
        <v>0</v>
      </c>
      <c r="L230" s="116">
        <v>0</v>
      </c>
      <c r="M230" s="116">
        <v>0</v>
      </c>
      <c r="N230" s="116">
        <v>0</v>
      </c>
      <c r="O230" s="116">
        <v>0</v>
      </c>
      <c r="P230" s="116">
        <v>0</v>
      </c>
      <c r="Q230" s="116">
        <v>0</v>
      </c>
      <c r="R230" s="116">
        <v>0</v>
      </c>
      <c r="S230" s="116">
        <v>0</v>
      </c>
      <c r="T230" s="116">
        <v>0</v>
      </c>
      <c r="U230" s="116">
        <v>0</v>
      </c>
      <c r="V230" s="116">
        <v>0</v>
      </c>
      <c r="W230" s="116">
        <v>0</v>
      </c>
      <c r="X230" s="116">
        <v>0</v>
      </c>
      <c r="Y230" s="116">
        <v>0</v>
      </c>
      <c r="Z230" s="116">
        <v>0</v>
      </c>
      <c r="AA230" s="116">
        <v>0</v>
      </c>
      <c r="AB230" s="116">
        <v>0</v>
      </c>
      <c r="AC230" s="116">
        <v>0</v>
      </c>
      <c r="AD230" s="116">
        <v>0</v>
      </c>
      <c r="AE230" s="116">
        <v>0</v>
      </c>
      <c r="AF230" s="116">
        <v>0</v>
      </c>
      <c r="AG230" s="116">
        <v>0</v>
      </c>
      <c r="AH230" s="116">
        <v>0</v>
      </c>
      <c r="AI230" s="116">
        <v>0</v>
      </c>
      <c r="AJ230" s="116">
        <v>0</v>
      </c>
      <c r="AK230" s="116">
        <v>0</v>
      </c>
      <c r="AL230" s="95">
        <f t="shared" si="7"/>
        <v>0</v>
      </c>
      <c r="AO230" s="70"/>
    </row>
    <row r="231" spans="1:41" ht="33" customHeight="1">
      <c r="A231" s="87">
        <v>761</v>
      </c>
      <c r="B231" s="88" t="str">
        <f>PROPER(VLOOKUP(A231,[1]bd_lista!$A:$D,2,FALSE))</f>
        <v>Servicio Autónomo Municipal De Agua Potable Y Alcantarillado</v>
      </c>
      <c r="C231" s="118" t="s">
        <v>1304</v>
      </c>
      <c r="D231" s="116">
        <v>0</v>
      </c>
      <c r="E231" s="116">
        <v>0</v>
      </c>
      <c r="F231" s="116">
        <v>0</v>
      </c>
      <c r="G231" s="116">
        <v>0</v>
      </c>
      <c r="H231" s="116">
        <v>0</v>
      </c>
      <c r="I231" s="116">
        <v>0</v>
      </c>
      <c r="J231" s="116">
        <v>0</v>
      </c>
      <c r="K231" s="116">
        <v>0</v>
      </c>
      <c r="L231" s="116">
        <v>0</v>
      </c>
      <c r="M231" s="116">
        <v>0</v>
      </c>
      <c r="N231" s="116">
        <v>0</v>
      </c>
      <c r="O231" s="116">
        <v>0</v>
      </c>
      <c r="P231" s="116">
        <v>0</v>
      </c>
      <c r="Q231" s="116">
        <v>0</v>
      </c>
      <c r="R231" s="116">
        <v>0</v>
      </c>
      <c r="S231" s="116">
        <v>0</v>
      </c>
      <c r="T231" s="116">
        <v>0</v>
      </c>
      <c r="U231" s="116">
        <v>0</v>
      </c>
      <c r="V231" s="116">
        <v>0</v>
      </c>
      <c r="W231" s="116">
        <v>0</v>
      </c>
      <c r="X231" s="116">
        <v>0</v>
      </c>
      <c r="Y231" s="116">
        <v>0</v>
      </c>
      <c r="Z231" s="116">
        <v>0</v>
      </c>
      <c r="AA231" s="116">
        <v>0</v>
      </c>
      <c r="AB231" s="116">
        <v>0</v>
      </c>
      <c r="AC231" s="116">
        <v>0</v>
      </c>
      <c r="AD231" s="116">
        <v>0</v>
      </c>
      <c r="AE231" s="116">
        <v>0</v>
      </c>
      <c r="AF231" s="116">
        <v>0</v>
      </c>
      <c r="AG231" s="116">
        <v>0</v>
      </c>
      <c r="AH231" s="116">
        <v>0</v>
      </c>
      <c r="AI231" s="116">
        <v>0</v>
      </c>
      <c r="AJ231" s="116">
        <v>0</v>
      </c>
      <c r="AK231" s="116">
        <v>0</v>
      </c>
      <c r="AL231" s="95">
        <f t="shared" si="7"/>
        <v>0</v>
      </c>
      <c r="AO231" s="70"/>
    </row>
    <row r="232" spans="1:41" ht="33" customHeight="1">
      <c r="A232" s="87">
        <v>781</v>
      </c>
      <c r="B232" s="88" t="str">
        <f>PROPER(VLOOKUP(A232,[1]bd_lista!$A:$D,2,FALSE))</f>
        <v>Servicio Municipal De Agua Potable Y Alcantarillado</v>
      </c>
      <c r="C232" s="118" t="s">
        <v>1304</v>
      </c>
      <c r="D232" s="116">
        <v>0</v>
      </c>
      <c r="E232" s="116">
        <v>0</v>
      </c>
      <c r="F232" s="116">
        <v>0</v>
      </c>
      <c r="G232" s="116">
        <v>0</v>
      </c>
      <c r="H232" s="116">
        <v>0</v>
      </c>
      <c r="I232" s="116">
        <v>0</v>
      </c>
      <c r="J232" s="116">
        <v>0</v>
      </c>
      <c r="K232" s="116">
        <v>0</v>
      </c>
      <c r="L232" s="116">
        <v>0</v>
      </c>
      <c r="M232" s="116">
        <v>0</v>
      </c>
      <c r="N232" s="116">
        <v>0</v>
      </c>
      <c r="O232" s="116">
        <v>0</v>
      </c>
      <c r="P232" s="116">
        <v>0</v>
      </c>
      <c r="Q232" s="116">
        <v>0</v>
      </c>
      <c r="R232" s="116">
        <v>0</v>
      </c>
      <c r="S232" s="116">
        <v>0</v>
      </c>
      <c r="T232" s="116">
        <v>0</v>
      </c>
      <c r="U232" s="116">
        <v>0</v>
      </c>
      <c r="V232" s="116">
        <v>0</v>
      </c>
      <c r="W232" s="116">
        <v>0</v>
      </c>
      <c r="X232" s="116">
        <v>0</v>
      </c>
      <c r="Y232" s="116">
        <v>0</v>
      </c>
      <c r="Z232" s="116">
        <v>0</v>
      </c>
      <c r="AA232" s="116">
        <v>0</v>
      </c>
      <c r="AB232" s="116">
        <v>0</v>
      </c>
      <c r="AC232" s="116">
        <v>0</v>
      </c>
      <c r="AD232" s="116">
        <v>0</v>
      </c>
      <c r="AE232" s="116">
        <v>0</v>
      </c>
      <c r="AF232" s="116">
        <v>0</v>
      </c>
      <c r="AG232" s="116">
        <v>0</v>
      </c>
      <c r="AH232" s="116">
        <v>0</v>
      </c>
      <c r="AI232" s="116">
        <v>0</v>
      </c>
      <c r="AJ232" s="116">
        <v>0</v>
      </c>
      <c r="AK232" s="116">
        <v>0</v>
      </c>
      <c r="AL232" s="95">
        <f t="shared" si="7"/>
        <v>0</v>
      </c>
      <c r="AO232" s="70"/>
    </row>
    <row r="233" spans="1:41" ht="33" customHeight="1">
      <c r="A233" s="87">
        <v>802</v>
      </c>
      <c r="B233" s="88" t="str">
        <f>PROPER(VLOOKUP(A233,[1]bd_lista!$A:$D,2,FALSE))</f>
        <v>Empresa Local De Agua Potable Y Alcantarillado Sucre</v>
      </c>
      <c r="C233" s="118" t="s">
        <v>1304</v>
      </c>
      <c r="D233" s="116">
        <v>0</v>
      </c>
      <c r="E233" s="116">
        <v>0</v>
      </c>
      <c r="F233" s="116">
        <v>0</v>
      </c>
      <c r="G233" s="116">
        <v>0</v>
      </c>
      <c r="H233" s="116">
        <v>0</v>
      </c>
      <c r="I233" s="116">
        <v>0</v>
      </c>
      <c r="J233" s="116">
        <v>0</v>
      </c>
      <c r="K233" s="116">
        <v>0</v>
      </c>
      <c r="L233" s="116">
        <v>0</v>
      </c>
      <c r="M233" s="116">
        <v>0</v>
      </c>
      <c r="N233" s="116">
        <v>0</v>
      </c>
      <c r="O233" s="116">
        <v>0</v>
      </c>
      <c r="P233" s="116">
        <v>0</v>
      </c>
      <c r="Q233" s="116">
        <v>0</v>
      </c>
      <c r="R233" s="116">
        <v>0</v>
      </c>
      <c r="S233" s="116">
        <v>0</v>
      </c>
      <c r="T233" s="116">
        <v>0</v>
      </c>
      <c r="U233" s="116">
        <v>0</v>
      </c>
      <c r="V233" s="116">
        <v>0</v>
      </c>
      <c r="W233" s="116">
        <v>0</v>
      </c>
      <c r="X233" s="116">
        <v>0</v>
      </c>
      <c r="Y233" s="116">
        <v>0</v>
      </c>
      <c r="Z233" s="116">
        <v>0</v>
      </c>
      <c r="AA233" s="116">
        <v>0</v>
      </c>
      <c r="AB233" s="116">
        <v>0</v>
      </c>
      <c r="AC233" s="116">
        <v>0</v>
      </c>
      <c r="AD233" s="116">
        <v>0</v>
      </c>
      <c r="AE233" s="116">
        <v>0</v>
      </c>
      <c r="AF233" s="116">
        <v>0</v>
      </c>
      <c r="AG233" s="116">
        <v>0</v>
      </c>
      <c r="AH233" s="116">
        <v>0</v>
      </c>
      <c r="AI233" s="116">
        <v>0</v>
      </c>
      <c r="AJ233" s="116">
        <v>0</v>
      </c>
      <c r="AK233" s="116">
        <v>0</v>
      </c>
      <c r="AL233" s="95">
        <f t="shared" si="7"/>
        <v>0</v>
      </c>
      <c r="AO233" s="70"/>
    </row>
    <row r="234" spans="1:41" ht="33" customHeight="1">
      <c r="A234" s="87">
        <v>821</v>
      </c>
      <c r="B234" s="88" t="str">
        <f>PROPER(VLOOKUP(A234,[1]bd_lista!$A:$D,2,FALSE))</f>
        <v>Administración Autónoma Para Obras Sanitarias - Potosí</v>
      </c>
      <c r="C234" s="118" t="s">
        <v>1304</v>
      </c>
      <c r="D234" s="116">
        <v>0</v>
      </c>
      <c r="E234" s="116">
        <v>0</v>
      </c>
      <c r="F234" s="116">
        <v>0</v>
      </c>
      <c r="G234" s="116">
        <v>0</v>
      </c>
      <c r="H234" s="116">
        <v>0</v>
      </c>
      <c r="I234" s="116">
        <v>0</v>
      </c>
      <c r="J234" s="116">
        <v>0</v>
      </c>
      <c r="K234" s="116">
        <v>0</v>
      </c>
      <c r="L234" s="116">
        <v>0</v>
      </c>
      <c r="M234" s="116">
        <v>0</v>
      </c>
      <c r="N234" s="116">
        <v>0</v>
      </c>
      <c r="O234" s="116">
        <v>0</v>
      </c>
      <c r="P234" s="116">
        <v>0</v>
      </c>
      <c r="Q234" s="116">
        <v>0</v>
      </c>
      <c r="R234" s="116">
        <v>0</v>
      </c>
      <c r="S234" s="116">
        <v>0</v>
      </c>
      <c r="T234" s="116">
        <v>0</v>
      </c>
      <c r="U234" s="116">
        <v>0</v>
      </c>
      <c r="V234" s="116">
        <v>0</v>
      </c>
      <c r="W234" s="116">
        <v>0</v>
      </c>
      <c r="X234" s="116">
        <v>0</v>
      </c>
      <c r="Y234" s="116">
        <v>0</v>
      </c>
      <c r="Z234" s="116">
        <v>0</v>
      </c>
      <c r="AA234" s="116">
        <v>0</v>
      </c>
      <c r="AB234" s="116">
        <v>0</v>
      </c>
      <c r="AC234" s="116">
        <v>0</v>
      </c>
      <c r="AD234" s="116">
        <v>0</v>
      </c>
      <c r="AE234" s="116">
        <v>0</v>
      </c>
      <c r="AF234" s="116">
        <v>0</v>
      </c>
      <c r="AG234" s="116">
        <v>0</v>
      </c>
      <c r="AH234" s="116">
        <v>0</v>
      </c>
      <c r="AI234" s="116">
        <v>0</v>
      </c>
      <c r="AJ234" s="116">
        <v>0</v>
      </c>
      <c r="AK234" s="116">
        <v>0</v>
      </c>
      <c r="AL234" s="95">
        <f t="shared" ref="AL234:AL237" si="8">SUM(D234:AK234)</f>
        <v>0</v>
      </c>
      <c r="AO234" s="70"/>
    </row>
    <row r="235" spans="1:41" ht="33" customHeight="1">
      <c r="A235" s="87">
        <v>831</v>
      </c>
      <c r="B235" s="88" t="str">
        <f>PROPER(VLOOKUP(A235,[1]bd_lista!$A:$D,2,FALSE))</f>
        <v>Servicio Local De Acueductos Y Alcantarillado - Oruro</v>
      </c>
      <c r="C235" s="118" t="s">
        <v>1304</v>
      </c>
      <c r="D235" s="116">
        <v>0</v>
      </c>
      <c r="E235" s="116">
        <v>0</v>
      </c>
      <c r="F235" s="116">
        <v>0</v>
      </c>
      <c r="G235" s="116">
        <v>0</v>
      </c>
      <c r="H235" s="116">
        <v>0</v>
      </c>
      <c r="I235" s="116">
        <v>0</v>
      </c>
      <c r="J235" s="116">
        <v>0</v>
      </c>
      <c r="K235" s="116">
        <v>0</v>
      </c>
      <c r="L235" s="116">
        <v>0</v>
      </c>
      <c r="M235" s="116">
        <v>0</v>
      </c>
      <c r="N235" s="116">
        <v>0</v>
      </c>
      <c r="O235" s="116">
        <v>0</v>
      </c>
      <c r="P235" s="116">
        <v>0</v>
      </c>
      <c r="Q235" s="116">
        <v>0</v>
      </c>
      <c r="R235" s="116">
        <v>0</v>
      </c>
      <c r="S235" s="116">
        <v>0</v>
      </c>
      <c r="T235" s="116">
        <v>0</v>
      </c>
      <c r="U235" s="116">
        <v>0</v>
      </c>
      <c r="V235" s="116">
        <v>0</v>
      </c>
      <c r="W235" s="116">
        <v>0</v>
      </c>
      <c r="X235" s="116">
        <v>0</v>
      </c>
      <c r="Y235" s="116">
        <v>0</v>
      </c>
      <c r="Z235" s="116">
        <v>0</v>
      </c>
      <c r="AA235" s="116">
        <v>0</v>
      </c>
      <c r="AB235" s="116">
        <v>0</v>
      </c>
      <c r="AC235" s="116">
        <v>0</v>
      </c>
      <c r="AD235" s="116">
        <v>0</v>
      </c>
      <c r="AE235" s="116">
        <v>0</v>
      </c>
      <c r="AF235" s="116">
        <v>0</v>
      </c>
      <c r="AG235" s="116">
        <v>0</v>
      </c>
      <c r="AH235" s="116">
        <v>0</v>
      </c>
      <c r="AI235" s="116">
        <v>0</v>
      </c>
      <c r="AJ235" s="116">
        <v>0</v>
      </c>
      <c r="AK235" s="116">
        <v>0</v>
      </c>
      <c r="AL235" s="95">
        <f t="shared" si="8"/>
        <v>0</v>
      </c>
      <c r="AO235" s="70"/>
    </row>
    <row r="236" spans="1:41" ht="33" customHeight="1">
      <c r="A236" s="87">
        <v>862</v>
      </c>
      <c r="B236" s="88" t="str">
        <f>PROPER(VLOOKUP(A236,[1]bd_lista!$A:$D,2,FALSE))</f>
        <v>Fondo Nacional De Desarrollo Regional</v>
      </c>
      <c r="C236" s="89" t="s">
        <v>1531</v>
      </c>
      <c r="D236" s="116">
        <v>0</v>
      </c>
      <c r="E236" s="116">
        <v>0</v>
      </c>
      <c r="F236" s="116">
        <v>0</v>
      </c>
      <c r="G236" s="116">
        <v>0</v>
      </c>
      <c r="H236" s="116">
        <v>0</v>
      </c>
      <c r="I236" s="116">
        <v>0</v>
      </c>
      <c r="J236" s="116">
        <v>0</v>
      </c>
      <c r="K236" s="116">
        <v>0</v>
      </c>
      <c r="L236" s="116">
        <v>0</v>
      </c>
      <c r="M236" s="116">
        <v>0</v>
      </c>
      <c r="N236" s="116">
        <v>0</v>
      </c>
      <c r="O236" s="116">
        <v>0</v>
      </c>
      <c r="P236" s="116">
        <v>0</v>
      </c>
      <c r="Q236" s="116">
        <v>0</v>
      </c>
      <c r="R236" s="116">
        <v>0</v>
      </c>
      <c r="S236" s="116">
        <v>0</v>
      </c>
      <c r="T236" s="116">
        <v>0</v>
      </c>
      <c r="U236" s="116">
        <v>0</v>
      </c>
      <c r="V236" s="116">
        <v>0</v>
      </c>
      <c r="W236" s="116">
        <v>0</v>
      </c>
      <c r="X236" s="116">
        <v>0</v>
      </c>
      <c r="Y236" s="116">
        <v>0</v>
      </c>
      <c r="Z236" s="116">
        <v>0</v>
      </c>
      <c r="AA236" s="116">
        <v>0</v>
      </c>
      <c r="AB236" s="116">
        <v>0</v>
      </c>
      <c r="AC236" s="116">
        <v>0</v>
      </c>
      <c r="AD236" s="116">
        <v>0</v>
      </c>
      <c r="AE236" s="116">
        <v>0</v>
      </c>
      <c r="AF236" s="116">
        <v>0</v>
      </c>
      <c r="AG236" s="116">
        <v>0</v>
      </c>
      <c r="AH236" s="116">
        <v>0</v>
      </c>
      <c r="AI236" s="116">
        <v>0</v>
      </c>
      <c r="AJ236" s="116">
        <v>0</v>
      </c>
      <c r="AK236" s="116">
        <v>0</v>
      </c>
      <c r="AL236" s="95">
        <f t="shared" si="8"/>
        <v>0</v>
      </c>
      <c r="AO236" s="70"/>
    </row>
    <row r="237" spans="1:41" ht="33" customHeight="1">
      <c r="A237" s="87">
        <v>865</v>
      </c>
      <c r="B237" s="88" t="str">
        <f>PROPER(VLOOKUP(A237,[1]bd_lista!$A:$D,2,FALSE))</f>
        <v>Fondo De Desarrollo Del Sist.Fin. Y Apoyo Al Sec.Productivo</v>
      </c>
      <c r="C237" s="89" t="s">
        <v>1534</v>
      </c>
      <c r="D237" s="116">
        <v>0</v>
      </c>
      <c r="E237" s="116">
        <v>0</v>
      </c>
      <c r="F237" s="116">
        <v>0</v>
      </c>
      <c r="G237" s="116">
        <v>0</v>
      </c>
      <c r="H237" s="116">
        <v>0</v>
      </c>
      <c r="I237" s="116">
        <v>0</v>
      </c>
      <c r="J237" s="116">
        <v>0</v>
      </c>
      <c r="K237" s="116">
        <v>0</v>
      </c>
      <c r="L237" s="116">
        <v>0</v>
      </c>
      <c r="M237" s="116">
        <v>0</v>
      </c>
      <c r="N237" s="116">
        <v>0</v>
      </c>
      <c r="O237" s="116">
        <v>0</v>
      </c>
      <c r="P237" s="116">
        <v>0</v>
      </c>
      <c r="Q237" s="116">
        <v>0</v>
      </c>
      <c r="R237" s="116">
        <v>0</v>
      </c>
      <c r="S237" s="116">
        <v>0</v>
      </c>
      <c r="T237" s="116">
        <v>0</v>
      </c>
      <c r="U237" s="116">
        <v>0</v>
      </c>
      <c r="V237" s="116">
        <v>0</v>
      </c>
      <c r="W237" s="116">
        <v>0</v>
      </c>
      <c r="X237" s="116">
        <v>0</v>
      </c>
      <c r="Y237" s="116">
        <v>0</v>
      </c>
      <c r="Z237" s="116">
        <v>0</v>
      </c>
      <c r="AA237" s="116">
        <v>0</v>
      </c>
      <c r="AB237" s="116">
        <v>0</v>
      </c>
      <c r="AC237" s="116">
        <v>0</v>
      </c>
      <c r="AD237" s="116">
        <v>0</v>
      </c>
      <c r="AE237" s="116">
        <v>0</v>
      </c>
      <c r="AF237" s="116">
        <v>0</v>
      </c>
      <c r="AG237" s="116">
        <v>0</v>
      </c>
      <c r="AH237" s="116">
        <v>0</v>
      </c>
      <c r="AI237" s="116">
        <v>0</v>
      </c>
      <c r="AJ237" s="116">
        <v>0</v>
      </c>
      <c r="AK237" s="116">
        <v>0</v>
      </c>
      <c r="AL237" s="95">
        <f t="shared" si="8"/>
        <v>0</v>
      </c>
      <c r="AO237" s="70"/>
    </row>
    <row r="238" spans="1:41" ht="33" customHeight="1">
      <c r="A238" s="87">
        <v>866</v>
      </c>
      <c r="B238" s="88" t="str">
        <f>PROPER(VLOOKUP(A238,[1]bd_lista!$A:$D,2,FALSE))</f>
        <v>Directorio Unico De Fondos</v>
      </c>
      <c r="C238" s="118" t="s">
        <v>1304</v>
      </c>
      <c r="D238" s="116">
        <v>0</v>
      </c>
      <c r="E238" s="116">
        <v>0</v>
      </c>
      <c r="F238" s="116">
        <v>0</v>
      </c>
      <c r="G238" s="116">
        <v>0</v>
      </c>
      <c r="H238" s="116">
        <v>0</v>
      </c>
      <c r="I238" s="116">
        <v>0</v>
      </c>
      <c r="J238" s="116">
        <v>0</v>
      </c>
      <c r="K238" s="116">
        <v>0</v>
      </c>
      <c r="L238" s="116">
        <v>0</v>
      </c>
      <c r="M238" s="116">
        <v>0</v>
      </c>
      <c r="N238" s="116">
        <v>0</v>
      </c>
      <c r="O238" s="116">
        <v>0</v>
      </c>
      <c r="P238" s="116">
        <v>0</v>
      </c>
      <c r="Q238" s="116">
        <v>0</v>
      </c>
      <c r="R238" s="116">
        <v>0</v>
      </c>
      <c r="S238" s="116">
        <v>0</v>
      </c>
      <c r="T238" s="116">
        <v>0</v>
      </c>
      <c r="U238" s="116">
        <v>0</v>
      </c>
      <c r="V238" s="116">
        <v>0</v>
      </c>
      <c r="W238" s="116">
        <v>0</v>
      </c>
      <c r="X238" s="116">
        <v>0</v>
      </c>
      <c r="Y238" s="116">
        <v>0</v>
      </c>
      <c r="Z238" s="116">
        <v>0</v>
      </c>
      <c r="AA238" s="116">
        <v>0</v>
      </c>
      <c r="AB238" s="116">
        <v>0</v>
      </c>
      <c r="AC238" s="116">
        <v>0</v>
      </c>
      <c r="AD238" s="116">
        <v>0</v>
      </c>
      <c r="AE238" s="116">
        <v>0</v>
      </c>
      <c r="AF238" s="116">
        <v>0</v>
      </c>
      <c r="AG238" s="116">
        <v>0</v>
      </c>
      <c r="AH238" s="116">
        <v>0</v>
      </c>
      <c r="AI238" s="116">
        <v>0</v>
      </c>
      <c r="AJ238" s="116">
        <v>0</v>
      </c>
      <c r="AK238" s="116">
        <v>0</v>
      </c>
      <c r="AL238" s="95">
        <f t="shared" ref="AL238:AL268" si="9">SUM(D238:AK238)</f>
        <v>0</v>
      </c>
      <c r="AO238" s="70"/>
    </row>
    <row r="239" spans="1:41" ht="33" customHeight="1">
      <c r="A239" s="87">
        <v>867</v>
      </c>
      <c r="B239" s="88" t="str">
        <f>PROPER(VLOOKUP(A239,[1]bd_lista!$A:$D,2,FALSE))</f>
        <v>Fondo Rotatorio De Fomento Productivo Regional</v>
      </c>
      <c r="C239" s="89" t="s">
        <v>1534</v>
      </c>
      <c r="D239" s="116">
        <v>0</v>
      </c>
      <c r="E239" s="116">
        <v>0</v>
      </c>
      <c r="F239" s="116">
        <v>7740141.0499999998</v>
      </c>
      <c r="G239" s="116">
        <v>0</v>
      </c>
      <c r="H239" s="116">
        <v>0</v>
      </c>
      <c r="I239" s="116">
        <v>0</v>
      </c>
      <c r="J239" s="116">
        <v>0</v>
      </c>
      <c r="K239" s="116">
        <v>0</v>
      </c>
      <c r="L239" s="116">
        <v>0</v>
      </c>
      <c r="M239" s="116">
        <v>0</v>
      </c>
      <c r="N239" s="116">
        <v>0</v>
      </c>
      <c r="O239" s="116">
        <v>0</v>
      </c>
      <c r="P239" s="116">
        <v>0</v>
      </c>
      <c r="Q239" s="116">
        <v>0</v>
      </c>
      <c r="R239" s="116">
        <v>0</v>
      </c>
      <c r="S239" s="116">
        <v>0</v>
      </c>
      <c r="T239" s="116">
        <v>0</v>
      </c>
      <c r="U239" s="116">
        <v>0</v>
      </c>
      <c r="V239" s="116">
        <v>0</v>
      </c>
      <c r="W239" s="116">
        <v>0</v>
      </c>
      <c r="X239" s="116">
        <v>0</v>
      </c>
      <c r="Y239" s="116">
        <v>0</v>
      </c>
      <c r="Z239" s="116">
        <v>0</v>
      </c>
      <c r="AA239" s="116">
        <v>0</v>
      </c>
      <c r="AB239" s="116">
        <v>0</v>
      </c>
      <c r="AC239" s="116">
        <v>0</v>
      </c>
      <c r="AD239" s="116">
        <v>0</v>
      </c>
      <c r="AE239" s="116">
        <v>0</v>
      </c>
      <c r="AF239" s="116">
        <v>0</v>
      </c>
      <c r="AG239" s="116">
        <v>0</v>
      </c>
      <c r="AH239" s="116">
        <v>0</v>
      </c>
      <c r="AI239" s="116">
        <v>0</v>
      </c>
      <c r="AJ239" s="116">
        <v>0</v>
      </c>
      <c r="AK239" s="116">
        <v>0</v>
      </c>
      <c r="AL239" s="95">
        <f>SUM(D239:AK239)</f>
        <v>7740141.0499999998</v>
      </c>
      <c r="AO239" s="70"/>
    </row>
    <row r="240" spans="1:41" ht="33" customHeight="1">
      <c r="A240" s="87">
        <v>901</v>
      </c>
      <c r="B240" s="88" t="str">
        <f>PROPER(VLOOKUP(A240,[1]bd_lista!$A:$D,2,FALSE))</f>
        <v>Gobierno Autónomo Departamental De Chuquisaca</v>
      </c>
      <c r="C240" s="118" t="s">
        <v>1537</v>
      </c>
      <c r="D240" s="116">
        <v>0</v>
      </c>
      <c r="E240" s="116">
        <v>0</v>
      </c>
      <c r="F240" s="116">
        <v>0</v>
      </c>
      <c r="G240" s="116">
        <v>0</v>
      </c>
      <c r="H240" s="116">
        <v>0</v>
      </c>
      <c r="I240" s="116">
        <v>0</v>
      </c>
      <c r="J240" s="116">
        <v>0</v>
      </c>
      <c r="K240" s="116">
        <v>0</v>
      </c>
      <c r="L240" s="116">
        <v>0</v>
      </c>
      <c r="M240" s="116">
        <v>0</v>
      </c>
      <c r="N240" s="116">
        <v>0</v>
      </c>
      <c r="O240" s="116">
        <v>0</v>
      </c>
      <c r="P240" s="116">
        <v>0</v>
      </c>
      <c r="Q240" s="116">
        <v>0</v>
      </c>
      <c r="R240" s="116">
        <v>0</v>
      </c>
      <c r="S240" s="116">
        <v>0</v>
      </c>
      <c r="T240" s="116">
        <v>0</v>
      </c>
      <c r="U240" s="116">
        <v>0</v>
      </c>
      <c r="V240" s="116">
        <v>0</v>
      </c>
      <c r="W240" s="116">
        <v>0</v>
      </c>
      <c r="X240" s="116">
        <v>0</v>
      </c>
      <c r="Y240" s="116">
        <v>0</v>
      </c>
      <c r="Z240" s="116">
        <v>0</v>
      </c>
      <c r="AA240" s="116">
        <v>0</v>
      </c>
      <c r="AB240" s="116">
        <v>0</v>
      </c>
      <c r="AC240" s="116">
        <v>0</v>
      </c>
      <c r="AD240" s="116">
        <v>0</v>
      </c>
      <c r="AE240" s="116">
        <v>0</v>
      </c>
      <c r="AF240" s="116">
        <v>0</v>
      </c>
      <c r="AG240" s="116">
        <v>0</v>
      </c>
      <c r="AH240" s="116">
        <v>0</v>
      </c>
      <c r="AI240" s="116">
        <v>0</v>
      </c>
      <c r="AJ240" s="116">
        <v>0</v>
      </c>
      <c r="AK240" s="116">
        <v>0</v>
      </c>
      <c r="AL240" s="95">
        <f t="shared" si="9"/>
        <v>0</v>
      </c>
      <c r="AO240" s="70"/>
    </row>
    <row r="241" spans="1:41" ht="33" customHeight="1">
      <c r="A241" s="87">
        <v>902</v>
      </c>
      <c r="B241" s="88" t="str">
        <f>PROPER(VLOOKUP(A241,[1]bd_lista!$A:$D,2,FALSE))</f>
        <v>Gobierno Autónomo Departamental De La Paz</v>
      </c>
      <c r="C241" s="118" t="s">
        <v>1537</v>
      </c>
      <c r="D241" s="116">
        <v>0</v>
      </c>
      <c r="E241" s="116">
        <v>0</v>
      </c>
      <c r="F241" s="116">
        <v>0</v>
      </c>
      <c r="G241" s="116">
        <v>0</v>
      </c>
      <c r="H241" s="116">
        <v>0</v>
      </c>
      <c r="I241" s="116">
        <v>0</v>
      </c>
      <c r="J241" s="116">
        <v>0</v>
      </c>
      <c r="K241" s="116">
        <v>0</v>
      </c>
      <c r="L241" s="116">
        <v>0</v>
      </c>
      <c r="M241" s="116">
        <v>0</v>
      </c>
      <c r="N241" s="116">
        <v>0</v>
      </c>
      <c r="O241" s="116">
        <v>0</v>
      </c>
      <c r="P241" s="116">
        <v>0</v>
      </c>
      <c r="Q241" s="116">
        <v>0</v>
      </c>
      <c r="R241" s="116">
        <v>0</v>
      </c>
      <c r="S241" s="116">
        <v>0</v>
      </c>
      <c r="T241" s="116">
        <v>0</v>
      </c>
      <c r="U241" s="116">
        <v>0</v>
      </c>
      <c r="V241" s="116">
        <v>0</v>
      </c>
      <c r="W241" s="116">
        <v>0</v>
      </c>
      <c r="X241" s="116">
        <v>0</v>
      </c>
      <c r="Y241" s="116">
        <v>0</v>
      </c>
      <c r="Z241" s="116">
        <v>0</v>
      </c>
      <c r="AA241" s="116">
        <v>0</v>
      </c>
      <c r="AB241" s="116">
        <v>0</v>
      </c>
      <c r="AC241" s="116">
        <v>0</v>
      </c>
      <c r="AD241" s="116">
        <v>0</v>
      </c>
      <c r="AE241" s="116">
        <v>0</v>
      </c>
      <c r="AF241" s="116">
        <v>0</v>
      </c>
      <c r="AG241" s="116">
        <v>0</v>
      </c>
      <c r="AH241" s="116">
        <v>0</v>
      </c>
      <c r="AI241" s="116">
        <v>0</v>
      </c>
      <c r="AJ241" s="116">
        <v>0</v>
      </c>
      <c r="AK241" s="116">
        <v>0</v>
      </c>
      <c r="AL241" s="95">
        <f t="shared" si="9"/>
        <v>0</v>
      </c>
      <c r="AO241" s="70"/>
    </row>
    <row r="242" spans="1:41" ht="33" customHeight="1">
      <c r="A242" s="87">
        <v>903</v>
      </c>
      <c r="B242" s="88" t="str">
        <f>PROPER(VLOOKUP(A242,[1]bd_lista!$A:$D,2,FALSE))</f>
        <v>Gobierno Autónomo Departamental De Cochabamba</v>
      </c>
      <c r="C242" s="118" t="s">
        <v>1537</v>
      </c>
      <c r="D242" s="116">
        <v>0</v>
      </c>
      <c r="E242" s="116">
        <v>0</v>
      </c>
      <c r="F242" s="116">
        <v>0</v>
      </c>
      <c r="G242" s="116">
        <v>0</v>
      </c>
      <c r="H242" s="116">
        <v>0</v>
      </c>
      <c r="I242" s="116">
        <v>0</v>
      </c>
      <c r="J242" s="116">
        <v>0</v>
      </c>
      <c r="K242" s="116">
        <v>0</v>
      </c>
      <c r="L242" s="116">
        <v>0</v>
      </c>
      <c r="M242" s="116">
        <v>0</v>
      </c>
      <c r="N242" s="116">
        <v>0</v>
      </c>
      <c r="O242" s="116">
        <v>0</v>
      </c>
      <c r="P242" s="116">
        <v>0</v>
      </c>
      <c r="Q242" s="116">
        <v>0</v>
      </c>
      <c r="R242" s="116">
        <v>0</v>
      </c>
      <c r="S242" s="116">
        <v>0</v>
      </c>
      <c r="T242" s="116">
        <v>0</v>
      </c>
      <c r="U242" s="116">
        <v>0</v>
      </c>
      <c r="V242" s="116">
        <v>0</v>
      </c>
      <c r="W242" s="116">
        <v>0</v>
      </c>
      <c r="X242" s="116">
        <v>0</v>
      </c>
      <c r="Y242" s="116">
        <v>0</v>
      </c>
      <c r="Z242" s="116">
        <v>0</v>
      </c>
      <c r="AA242" s="116">
        <v>0</v>
      </c>
      <c r="AB242" s="116">
        <v>0</v>
      </c>
      <c r="AC242" s="116">
        <v>0</v>
      </c>
      <c r="AD242" s="116">
        <v>0</v>
      </c>
      <c r="AE242" s="116">
        <v>0</v>
      </c>
      <c r="AF242" s="116">
        <v>0</v>
      </c>
      <c r="AG242" s="116">
        <v>0</v>
      </c>
      <c r="AH242" s="116">
        <v>0</v>
      </c>
      <c r="AI242" s="116">
        <v>0</v>
      </c>
      <c r="AJ242" s="116">
        <v>0</v>
      </c>
      <c r="AK242" s="116">
        <v>0</v>
      </c>
      <c r="AL242" s="95">
        <f t="shared" si="9"/>
        <v>0</v>
      </c>
      <c r="AO242" s="70"/>
    </row>
    <row r="243" spans="1:41" ht="33" customHeight="1">
      <c r="A243" s="87">
        <v>904</v>
      </c>
      <c r="B243" s="88" t="str">
        <f>PROPER(VLOOKUP(A243,[1]bd_lista!$A:$D,2,FALSE))</f>
        <v>Gobierno Autónomo Departamental De Oruro</v>
      </c>
      <c r="C243" s="118" t="s">
        <v>1537</v>
      </c>
      <c r="D243" s="116">
        <v>0</v>
      </c>
      <c r="E243" s="116">
        <v>0</v>
      </c>
      <c r="F243" s="116">
        <v>0</v>
      </c>
      <c r="G243" s="116">
        <v>0</v>
      </c>
      <c r="H243" s="116">
        <v>0</v>
      </c>
      <c r="I243" s="116">
        <v>0</v>
      </c>
      <c r="J243" s="116">
        <v>0</v>
      </c>
      <c r="K243" s="116">
        <v>0</v>
      </c>
      <c r="L243" s="116">
        <v>0</v>
      </c>
      <c r="M243" s="116">
        <v>0</v>
      </c>
      <c r="N243" s="116">
        <v>0</v>
      </c>
      <c r="O243" s="116">
        <v>0</v>
      </c>
      <c r="P243" s="116">
        <v>0</v>
      </c>
      <c r="Q243" s="116">
        <v>0</v>
      </c>
      <c r="R243" s="116">
        <v>0</v>
      </c>
      <c r="S243" s="116">
        <v>0</v>
      </c>
      <c r="T243" s="116">
        <v>0</v>
      </c>
      <c r="U243" s="116">
        <v>0</v>
      </c>
      <c r="V243" s="116">
        <v>0</v>
      </c>
      <c r="W243" s="116">
        <v>0</v>
      </c>
      <c r="X243" s="116">
        <v>0</v>
      </c>
      <c r="Y243" s="116">
        <v>0</v>
      </c>
      <c r="Z243" s="116">
        <v>0</v>
      </c>
      <c r="AA243" s="116">
        <v>0</v>
      </c>
      <c r="AB243" s="116">
        <v>0</v>
      </c>
      <c r="AC243" s="116">
        <v>0</v>
      </c>
      <c r="AD243" s="116">
        <v>0</v>
      </c>
      <c r="AE243" s="116">
        <v>0</v>
      </c>
      <c r="AF243" s="116">
        <v>0</v>
      </c>
      <c r="AG243" s="116">
        <v>0</v>
      </c>
      <c r="AH243" s="116">
        <v>0</v>
      </c>
      <c r="AI243" s="116">
        <v>0</v>
      </c>
      <c r="AJ243" s="116">
        <v>0</v>
      </c>
      <c r="AK243" s="116">
        <v>0</v>
      </c>
      <c r="AL243" s="95">
        <f t="shared" si="9"/>
        <v>0</v>
      </c>
      <c r="AO243" s="70"/>
    </row>
    <row r="244" spans="1:41" ht="33" customHeight="1">
      <c r="A244" s="87">
        <v>905</v>
      </c>
      <c r="B244" s="88" t="str">
        <f>PROPER(VLOOKUP(A244,[1]bd_lista!$A:$D,2,FALSE))</f>
        <v>Gobierno Autónomo Departamental De Potosí</v>
      </c>
      <c r="C244" s="118" t="s">
        <v>1537</v>
      </c>
      <c r="D244" s="116">
        <v>0</v>
      </c>
      <c r="E244" s="116">
        <v>0</v>
      </c>
      <c r="F244" s="116">
        <v>0</v>
      </c>
      <c r="G244" s="116">
        <v>0</v>
      </c>
      <c r="H244" s="116">
        <v>0</v>
      </c>
      <c r="I244" s="116">
        <v>0</v>
      </c>
      <c r="J244" s="116">
        <v>0</v>
      </c>
      <c r="K244" s="116">
        <v>0</v>
      </c>
      <c r="L244" s="116">
        <v>0</v>
      </c>
      <c r="M244" s="116">
        <v>0</v>
      </c>
      <c r="N244" s="116">
        <v>0</v>
      </c>
      <c r="O244" s="116">
        <v>0</v>
      </c>
      <c r="P244" s="116">
        <v>0</v>
      </c>
      <c r="Q244" s="116">
        <v>0</v>
      </c>
      <c r="R244" s="116">
        <v>0</v>
      </c>
      <c r="S244" s="116">
        <v>0</v>
      </c>
      <c r="T244" s="116">
        <v>0</v>
      </c>
      <c r="U244" s="116">
        <v>0</v>
      </c>
      <c r="V244" s="116">
        <v>0</v>
      </c>
      <c r="W244" s="116">
        <v>0</v>
      </c>
      <c r="X244" s="116">
        <v>0</v>
      </c>
      <c r="Y244" s="116">
        <v>0</v>
      </c>
      <c r="Z244" s="116">
        <v>0</v>
      </c>
      <c r="AA244" s="116">
        <v>0</v>
      </c>
      <c r="AB244" s="116">
        <v>0</v>
      </c>
      <c r="AC244" s="116">
        <v>0</v>
      </c>
      <c r="AD244" s="116">
        <v>0</v>
      </c>
      <c r="AE244" s="116">
        <v>0</v>
      </c>
      <c r="AF244" s="116">
        <v>0</v>
      </c>
      <c r="AG244" s="116">
        <v>0</v>
      </c>
      <c r="AH244" s="116">
        <v>0</v>
      </c>
      <c r="AI244" s="116">
        <v>0</v>
      </c>
      <c r="AJ244" s="116">
        <v>0</v>
      </c>
      <c r="AK244" s="116">
        <v>0</v>
      </c>
      <c r="AL244" s="95">
        <f t="shared" si="9"/>
        <v>0</v>
      </c>
      <c r="AO244" s="70"/>
    </row>
    <row r="245" spans="1:41" ht="33" customHeight="1">
      <c r="A245" s="87">
        <v>906</v>
      </c>
      <c r="B245" s="88" t="str">
        <f>PROPER(VLOOKUP(A245,[1]bd_lista!$A:$D,2,FALSE))</f>
        <v>Gobierno Autónomo Departamental De Tarija</v>
      </c>
      <c r="C245" s="118" t="s">
        <v>1537</v>
      </c>
      <c r="D245" s="116">
        <v>0</v>
      </c>
      <c r="E245" s="116">
        <v>0</v>
      </c>
      <c r="F245" s="116">
        <v>0</v>
      </c>
      <c r="G245" s="116">
        <v>0</v>
      </c>
      <c r="H245" s="116">
        <v>0</v>
      </c>
      <c r="I245" s="116">
        <v>0</v>
      </c>
      <c r="J245" s="116">
        <v>0</v>
      </c>
      <c r="K245" s="116">
        <v>0</v>
      </c>
      <c r="L245" s="116">
        <v>0</v>
      </c>
      <c r="M245" s="116">
        <v>0</v>
      </c>
      <c r="N245" s="116">
        <v>0</v>
      </c>
      <c r="O245" s="116">
        <v>0</v>
      </c>
      <c r="P245" s="116">
        <v>0</v>
      </c>
      <c r="Q245" s="116">
        <v>0</v>
      </c>
      <c r="R245" s="116">
        <v>0</v>
      </c>
      <c r="S245" s="116">
        <v>0</v>
      </c>
      <c r="T245" s="116">
        <v>0</v>
      </c>
      <c r="U245" s="116">
        <v>0</v>
      </c>
      <c r="V245" s="116">
        <v>0</v>
      </c>
      <c r="W245" s="116">
        <v>0</v>
      </c>
      <c r="X245" s="116">
        <v>0</v>
      </c>
      <c r="Y245" s="116">
        <v>0</v>
      </c>
      <c r="Z245" s="116">
        <v>0</v>
      </c>
      <c r="AA245" s="116">
        <v>0</v>
      </c>
      <c r="AB245" s="116">
        <v>0</v>
      </c>
      <c r="AC245" s="116">
        <v>0</v>
      </c>
      <c r="AD245" s="116">
        <v>0</v>
      </c>
      <c r="AE245" s="116">
        <v>0</v>
      </c>
      <c r="AF245" s="116">
        <v>0</v>
      </c>
      <c r="AG245" s="116">
        <v>0</v>
      </c>
      <c r="AH245" s="116">
        <v>0</v>
      </c>
      <c r="AI245" s="116">
        <v>0</v>
      </c>
      <c r="AJ245" s="116">
        <v>0</v>
      </c>
      <c r="AK245" s="116">
        <v>0</v>
      </c>
      <c r="AL245" s="95">
        <f t="shared" si="9"/>
        <v>0</v>
      </c>
      <c r="AO245" s="70"/>
    </row>
    <row r="246" spans="1:41" ht="33" customHeight="1">
      <c r="A246" s="87">
        <v>907</v>
      </c>
      <c r="B246" s="88" t="str">
        <f>PROPER(VLOOKUP(A246,[1]bd_lista!$A:$D,2,FALSE))</f>
        <v>Gobierno Autónomo Departamental De Santa Cruz</v>
      </c>
      <c r="C246" s="118" t="s">
        <v>1537</v>
      </c>
      <c r="D246" s="116">
        <v>0</v>
      </c>
      <c r="E246" s="116">
        <v>0</v>
      </c>
      <c r="F246" s="116">
        <v>0</v>
      </c>
      <c r="G246" s="116">
        <v>0</v>
      </c>
      <c r="H246" s="116">
        <v>0</v>
      </c>
      <c r="I246" s="116">
        <v>0</v>
      </c>
      <c r="J246" s="116">
        <v>0</v>
      </c>
      <c r="K246" s="116">
        <v>0</v>
      </c>
      <c r="L246" s="116">
        <v>0</v>
      </c>
      <c r="M246" s="116">
        <v>0</v>
      </c>
      <c r="N246" s="116">
        <v>0</v>
      </c>
      <c r="O246" s="116">
        <v>0</v>
      </c>
      <c r="P246" s="116">
        <v>0</v>
      </c>
      <c r="Q246" s="116">
        <v>0</v>
      </c>
      <c r="R246" s="116">
        <v>0</v>
      </c>
      <c r="S246" s="116">
        <v>0</v>
      </c>
      <c r="T246" s="116">
        <v>0</v>
      </c>
      <c r="U246" s="116">
        <v>0</v>
      </c>
      <c r="V246" s="116">
        <v>0</v>
      </c>
      <c r="W246" s="116">
        <v>0</v>
      </c>
      <c r="X246" s="116">
        <v>0</v>
      </c>
      <c r="Y246" s="116">
        <v>0</v>
      </c>
      <c r="Z246" s="116">
        <v>0</v>
      </c>
      <c r="AA246" s="116">
        <v>0</v>
      </c>
      <c r="AB246" s="116">
        <v>0</v>
      </c>
      <c r="AC246" s="116">
        <v>0</v>
      </c>
      <c r="AD246" s="116">
        <v>0</v>
      </c>
      <c r="AE246" s="116">
        <v>0</v>
      </c>
      <c r="AF246" s="116">
        <v>0</v>
      </c>
      <c r="AG246" s="116">
        <v>0</v>
      </c>
      <c r="AH246" s="116">
        <v>0</v>
      </c>
      <c r="AI246" s="116">
        <v>0</v>
      </c>
      <c r="AJ246" s="116">
        <v>0</v>
      </c>
      <c r="AK246" s="116">
        <v>0</v>
      </c>
      <c r="AL246" s="95">
        <f t="shared" si="9"/>
        <v>0</v>
      </c>
      <c r="AO246" s="70"/>
    </row>
    <row r="247" spans="1:41" ht="33" customHeight="1">
      <c r="A247" s="87">
        <v>908</v>
      </c>
      <c r="B247" s="88" t="str">
        <f>PROPER(VLOOKUP(A247,[1]bd_lista!$A:$D,2,FALSE))</f>
        <v>Gobierno Autónomo Departamental Del Beni</v>
      </c>
      <c r="C247" s="118" t="s">
        <v>1537</v>
      </c>
      <c r="D247" s="116">
        <v>0</v>
      </c>
      <c r="E247" s="116">
        <v>0</v>
      </c>
      <c r="F247" s="116">
        <v>0</v>
      </c>
      <c r="G247" s="116">
        <v>0</v>
      </c>
      <c r="H247" s="116">
        <v>0</v>
      </c>
      <c r="I247" s="116">
        <v>0</v>
      </c>
      <c r="J247" s="116">
        <v>0</v>
      </c>
      <c r="K247" s="116">
        <v>0</v>
      </c>
      <c r="L247" s="116">
        <v>0</v>
      </c>
      <c r="M247" s="116">
        <v>0</v>
      </c>
      <c r="N247" s="116">
        <v>0</v>
      </c>
      <c r="O247" s="116">
        <v>0</v>
      </c>
      <c r="P247" s="116">
        <v>0</v>
      </c>
      <c r="Q247" s="116">
        <v>0</v>
      </c>
      <c r="R247" s="116">
        <v>0</v>
      </c>
      <c r="S247" s="116">
        <v>0</v>
      </c>
      <c r="T247" s="116">
        <v>0</v>
      </c>
      <c r="U247" s="116">
        <v>0</v>
      </c>
      <c r="V247" s="116">
        <v>0</v>
      </c>
      <c r="W247" s="116">
        <v>0</v>
      </c>
      <c r="X247" s="116">
        <v>0</v>
      </c>
      <c r="Y247" s="116">
        <v>0</v>
      </c>
      <c r="Z247" s="116">
        <v>0</v>
      </c>
      <c r="AA247" s="116">
        <v>0</v>
      </c>
      <c r="AB247" s="116">
        <v>0</v>
      </c>
      <c r="AC247" s="116">
        <v>0</v>
      </c>
      <c r="AD247" s="116">
        <v>0</v>
      </c>
      <c r="AE247" s="116">
        <v>0</v>
      </c>
      <c r="AF247" s="116">
        <v>0</v>
      </c>
      <c r="AG247" s="116">
        <v>0</v>
      </c>
      <c r="AH247" s="116">
        <v>0</v>
      </c>
      <c r="AI247" s="116">
        <v>0</v>
      </c>
      <c r="AJ247" s="116">
        <v>0</v>
      </c>
      <c r="AK247" s="116">
        <v>0</v>
      </c>
      <c r="AL247" s="95">
        <f t="shared" si="9"/>
        <v>0</v>
      </c>
      <c r="AO247" s="70"/>
    </row>
    <row r="248" spans="1:41" ht="33" customHeight="1">
      <c r="A248" s="87">
        <v>909</v>
      </c>
      <c r="B248" s="88" t="str">
        <f>PROPER(VLOOKUP(A248,[1]bd_lista!$A:$D,2,FALSE))</f>
        <v>Gobierno Autónomo Departamental De Pando</v>
      </c>
      <c r="C248" s="118" t="s">
        <v>1537</v>
      </c>
      <c r="D248" s="116">
        <v>0</v>
      </c>
      <c r="E248" s="116">
        <v>0</v>
      </c>
      <c r="F248" s="116">
        <v>0</v>
      </c>
      <c r="G248" s="116">
        <v>0</v>
      </c>
      <c r="H248" s="116">
        <v>0</v>
      </c>
      <c r="I248" s="116">
        <v>0</v>
      </c>
      <c r="J248" s="116">
        <v>0</v>
      </c>
      <c r="K248" s="116">
        <v>0</v>
      </c>
      <c r="L248" s="116">
        <v>0</v>
      </c>
      <c r="M248" s="116">
        <v>0</v>
      </c>
      <c r="N248" s="116">
        <v>0</v>
      </c>
      <c r="O248" s="116">
        <v>0</v>
      </c>
      <c r="P248" s="116">
        <v>0</v>
      </c>
      <c r="Q248" s="116">
        <v>0</v>
      </c>
      <c r="R248" s="116">
        <v>0</v>
      </c>
      <c r="S248" s="116">
        <v>0</v>
      </c>
      <c r="T248" s="116">
        <v>0</v>
      </c>
      <c r="U248" s="116">
        <v>0</v>
      </c>
      <c r="V248" s="116">
        <v>0</v>
      </c>
      <c r="W248" s="116">
        <v>0</v>
      </c>
      <c r="X248" s="116">
        <v>0</v>
      </c>
      <c r="Y248" s="116">
        <v>0</v>
      </c>
      <c r="Z248" s="116">
        <v>0</v>
      </c>
      <c r="AA248" s="116">
        <v>0</v>
      </c>
      <c r="AB248" s="116">
        <v>0</v>
      </c>
      <c r="AC248" s="116">
        <v>0</v>
      </c>
      <c r="AD248" s="116">
        <v>0</v>
      </c>
      <c r="AE248" s="116">
        <v>0</v>
      </c>
      <c r="AF248" s="116">
        <v>0</v>
      </c>
      <c r="AG248" s="116">
        <v>0</v>
      </c>
      <c r="AH248" s="116">
        <v>0</v>
      </c>
      <c r="AI248" s="116">
        <v>0</v>
      </c>
      <c r="AJ248" s="116">
        <v>0</v>
      </c>
      <c r="AK248" s="116">
        <v>0</v>
      </c>
      <c r="AL248" s="95">
        <f t="shared" si="9"/>
        <v>0</v>
      </c>
      <c r="AO248" s="70"/>
    </row>
    <row r="249" spans="1:41" ht="33" customHeight="1">
      <c r="A249" s="87">
        <v>950</v>
      </c>
      <c r="B249" s="88" t="str">
        <f>PROPER(VLOOKUP(A249,[1]bd_lista!$A:$D,2,FALSE))</f>
        <v>Banco Vivienda</v>
      </c>
      <c r="C249" s="118" t="s">
        <v>1304</v>
      </c>
      <c r="D249" s="116">
        <v>0</v>
      </c>
      <c r="E249" s="116">
        <v>0</v>
      </c>
      <c r="F249" s="116">
        <v>0</v>
      </c>
      <c r="G249" s="116">
        <v>0</v>
      </c>
      <c r="H249" s="116">
        <v>0</v>
      </c>
      <c r="I249" s="116">
        <v>0</v>
      </c>
      <c r="J249" s="116">
        <v>0</v>
      </c>
      <c r="K249" s="116">
        <v>0</v>
      </c>
      <c r="L249" s="116">
        <v>0</v>
      </c>
      <c r="M249" s="116">
        <v>0</v>
      </c>
      <c r="N249" s="116">
        <v>0</v>
      </c>
      <c r="O249" s="116">
        <v>0</v>
      </c>
      <c r="P249" s="116">
        <v>0</v>
      </c>
      <c r="Q249" s="116">
        <v>0</v>
      </c>
      <c r="R249" s="116">
        <v>0</v>
      </c>
      <c r="S249" s="116">
        <v>0</v>
      </c>
      <c r="T249" s="116">
        <v>0</v>
      </c>
      <c r="U249" s="116">
        <v>0</v>
      </c>
      <c r="V249" s="116">
        <v>0</v>
      </c>
      <c r="W249" s="116">
        <v>0</v>
      </c>
      <c r="X249" s="116">
        <v>0</v>
      </c>
      <c r="Y249" s="116">
        <v>0</v>
      </c>
      <c r="Z249" s="116">
        <v>0</v>
      </c>
      <c r="AA249" s="116">
        <v>0</v>
      </c>
      <c r="AB249" s="116">
        <v>0</v>
      </c>
      <c r="AC249" s="116">
        <v>0</v>
      </c>
      <c r="AD249" s="116">
        <v>0</v>
      </c>
      <c r="AE249" s="116">
        <v>0</v>
      </c>
      <c r="AF249" s="116">
        <v>0</v>
      </c>
      <c r="AG249" s="116">
        <v>0</v>
      </c>
      <c r="AH249" s="116">
        <v>0</v>
      </c>
      <c r="AI249" s="116">
        <v>0</v>
      </c>
      <c r="AJ249" s="116">
        <v>0</v>
      </c>
      <c r="AK249" s="116">
        <v>0</v>
      </c>
      <c r="AL249" s="95">
        <f t="shared" si="9"/>
        <v>0</v>
      </c>
      <c r="AO249" s="70"/>
    </row>
    <row r="250" spans="1:41" ht="33" customHeight="1">
      <c r="A250" s="87">
        <v>951</v>
      </c>
      <c r="B250" s="88" t="str">
        <f>PROPER(VLOOKUP(A250,[1]bd_lista!$A:$D,2,FALSE))</f>
        <v>Banco Central De Bolivia</v>
      </c>
      <c r="C250" s="118" t="s">
        <v>1304</v>
      </c>
      <c r="D250" s="116">
        <v>0</v>
      </c>
      <c r="E250" s="116">
        <v>0</v>
      </c>
      <c r="F250" s="116">
        <v>0</v>
      </c>
      <c r="G250" s="116">
        <v>0</v>
      </c>
      <c r="H250" s="116">
        <v>0</v>
      </c>
      <c r="I250" s="116">
        <v>0</v>
      </c>
      <c r="J250" s="116">
        <v>0</v>
      </c>
      <c r="K250" s="116">
        <v>0</v>
      </c>
      <c r="L250" s="116">
        <v>0</v>
      </c>
      <c r="M250" s="116">
        <v>0</v>
      </c>
      <c r="N250" s="116">
        <v>0</v>
      </c>
      <c r="O250" s="116">
        <v>0</v>
      </c>
      <c r="P250" s="116">
        <v>0</v>
      </c>
      <c r="Q250" s="116">
        <v>0</v>
      </c>
      <c r="R250" s="116">
        <v>0</v>
      </c>
      <c r="S250" s="116">
        <v>0</v>
      </c>
      <c r="T250" s="116">
        <v>0</v>
      </c>
      <c r="U250" s="116">
        <v>0</v>
      </c>
      <c r="V250" s="116">
        <v>0</v>
      </c>
      <c r="W250" s="116">
        <v>0</v>
      </c>
      <c r="X250" s="116">
        <v>0</v>
      </c>
      <c r="Y250" s="116">
        <v>0</v>
      </c>
      <c r="Z250" s="116">
        <v>0</v>
      </c>
      <c r="AA250" s="116">
        <v>0</v>
      </c>
      <c r="AB250" s="116">
        <v>0</v>
      </c>
      <c r="AC250" s="116">
        <v>0</v>
      </c>
      <c r="AD250" s="116">
        <v>0</v>
      </c>
      <c r="AE250" s="116">
        <v>0</v>
      </c>
      <c r="AF250" s="116">
        <v>0</v>
      </c>
      <c r="AG250" s="116">
        <v>0</v>
      </c>
      <c r="AH250" s="116">
        <v>0</v>
      </c>
      <c r="AI250" s="116">
        <v>0</v>
      </c>
      <c r="AJ250" s="116">
        <v>0</v>
      </c>
      <c r="AK250" s="116">
        <v>0</v>
      </c>
      <c r="AL250" s="95">
        <f t="shared" si="9"/>
        <v>0</v>
      </c>
      <c r="AO250" s="70"/>
    </row>
    <row r="251" spans="1:41" ht="33" customHeight="1">
      <c r="A251" s="87">
        <v>999</v>
      </c>
      <c r="B251" s="88" t="str">
        <f>PROPER(VLOOKUP(A251,[1]bd_lista!$A:$D,2,FALSE))</f>
        <v>Sector Privado</v>
      </c>
      <c r="C251" s="118" t="s">
        <v>1304</v>
      </c>
      <c r="D251" s="116">
        <v>0</v>
      </c>
      <c r="E251" s="116">
        <v>0</v>
      </c>
      <c r="F251" s="116">
        <v>0</v>
      </c>
      <c r="G251" s="116">
        <v>0</v>
      </c>
      <c r="H251" s="116">
        <v>0</v>
      </c>
      <c r="I251" s="116">
        <v>0</v>
      </c>
      <c r="J251" s="116">
        <v>0</v>
      </c>
      <c r="K251" s="116">
        <v>0</v>
      </c>
      <c r="L251" s="116">
        <v>0</v>
      </c>
      <c r="M251" s="116">
        <v>0</v>
      </c>
      <c r="N251" s="116">
        <v>0</v>
      </c>
      <c r="O251" s="116">
        <v>0</v>
      </c>
      <c r="P251" s="116">
        <v>0</v>
      </c>
      <c r="Q251" s="116">
        <v>0</v>
      </c>
      <c r="R251" s="116">
        <v>0</v>
      </c>
      <c r="S251" s="116">
        <v>0</v>
      </c>
      <c r="T251" s="116">
        <v>0</v>
      </c>
      <c r="U251" s="116">
        <v>0</v>
      </c>
      <c r="V251" s="116">
        <v>0</v>
      </c>
      <c r="W251" s="116">
        <v>0</v>
      </c>
      <c r="X251" s="116">
        <v>0</v>
      </c>
      <c r="Y251" s="116">
        <v>0</v>
      </c>
      <c r="Z251" s="116">
        <v>0</v>
      </c>
      <c r="AA251" s="116">
        <v>0</v>
      </c>
      <c r="AB251" s="116">
        <v>0</v>
      </c>
      <c r="AC251" s="116">
        <v>0</v>
      </c>
      <c r="AD251" s="116">
        <v>0</v>
      </c>
      <c r="AE251" s="116">
        <v>0</v>
      </c>
      <c r="AF251" s="116">
        <v>0</v>
      </c>
      <c r="AG251" s="116">
        <v>0</v>
      </c>
      <c r="AH251" s="116">
        <v>0</v>
      </c>
      <c r="AI251" s="116">
        <v>0</v>
      </c>
      <c r="AJ251" s="116">
        <v>0</v>
      </c>
      <c r="AK251" s="116">
        <v>0</v>
      </c>
      <c r="AL251" s="95">
        <f t="shared" si="9"/>
        <v>0</v>
      </c>
      <c r="AO251" s="70"/>
    </row>
    <row r="252" spans="1:41" ht="33" customHeight="1">
      <c r="A252" s="87">
        <v>1101</v>
      </c>
      <c r="B252" s="88" t="str">
        <f>PROPER(VLOOKUP(A252,[1]bd_lista!$A:$D,2,FALSE))</f>
        <v>Gobierno Autónomo Municipal De Sucre</v>
      </c>
      <c r="C252" s="118" t="s">
        <v>1537</v>
      </c>
      <c r="D252" s="116">
        <v>0</v>
      </c>
      <c r="E252" s="116">
        <v>0</v>
      </c>
      <c r="F252" s="116">
        <v>0</v>
      </c>
      <c r="G252" s="116">
        <v>0</v>
      </c>
      <c r="H252" s="116">
        <v>0</v>
      </c>
      <c r="I252" s="116">
        <v>0</v>
      </c>
      <c r="J252" s="116">
        <v>0</v>
      </c>
      <c r="K252" s="116">
        <v>0</v>
      </c>
      <c r="L252" s="116">
        <v>0</v>
      </c>
      <c r="M252" s="116">
        <v>0</v>
      </c>
      <c r="N252" s="116">
        <v>0</v>
      </c>
      <c r="O252" s="116">
        <v>0</v>
      </c>
      <c r="P252" s="116">
        <v>0</v>
      </c>
      <c r="Q252" s="116">
        <v>0</v>
      </c>
      <c r="R252" s="116">
        <v>0</v>
      </c>
      <c r="S252" s="116">
        <v>0</v>
      </c>
      <c r="T252" s="116">
        <v>0</v>
      </c>
      <c r="U252" s="116">
        <v>0</v>
      </c>
      <c r="V252" s="116">
        <v>0</v>
      </c>
      <c r="W252" s="116">
        <v>0</v>
      </c>
      <c r="X252" s="116">
        <v>0</v>
      </c>
      <c r="Y252" s="116">
        <v>0</v>
      </c>
      <c r="Z252" s="116">
        <v>0</v>
      </c>
      <c r="AA252" s="116">
        <v>0</v>
      </c>
      <c r="AB252" s="116">
        <v>0</v>
      </c>
      <c r="AC252" s="116">
        <v>0</v>
      </c>
      <c r="AD252" s="116">
        <v>0</v>
      </c>
      <c r="AE252" s="116">
        <v>0</v>
      </c>
      <c r="AF252" s="116">
        <v>0</v>
      </c>
      <c r="AG252" s="116">
        <v>0</v>
      </c>
      <c r="AH252" s="116">
        <v>0</v>
      </c>
      <c r="AI252" s="116">
        <v>0</v>
      </c>
      <c r="AJ252" s="116">
        <v>0</v>
      </c>
      <c r="AK252" s="116">
        <v>0</v>
      </c>
      <c r="AL252" s="95">
        <f t="shared" si="9"/>
        <v>0</v>
      </c>
      <c r="AO252" s="70"/>
    </row>
    <row r="253" spans="1:41" ht="33" customHeight="1">
      <c r="A253" s="87">
        <v>1102</v>
      </c>
      <c r="B253" s="88" t="str">
        <f>PROPER(VLOOKUP(A253,[1]bd_lista!$A:$D,2,FALSE))</f>
        <v>Gobierno Autónomo Municipal De Yotala</v>
      </c>
      <c r="C253" s="118" t="s">
        <v>1537</v>
      </c>
      <c r="D253" s="116">
        <v>0</v>
      </c>
      <c r="E253" s="116">
        <v>0</v>
      </c>
      <c r="F253" s="116">
        <v>0</v>
      </c>
      <c r="G253" s="116">
        <v>0</v>
      </c>
      <c r="H253" s="116">
        <v>0</v>
      </c>
      <c r="I253" s="116">
        <v>0</v>
      </c>
      <c r="J253" s="116">
        <v>0</v>
      </c>
      <c r="K253" s="116">
        <v>0</v>
      </c>
      <c r="L253" s="116">
        <v>0</v>
      </c>
      <c r="M253" s="116">
        <v>0</v>
      </c>
      <c r="N253" s="116">
        <v>0</v>
      </c>
      <c r="O253" s="116">
        <v>0</v>
      </c>
      <c r="P253" s="116">
        <v>0</v>
      </c>
      <c r="Q253" s="116">
        <v>0</v>
      </c>
      <c r="R253" s="116">
        <v>0</v>
      </c>
      <c r="S253" s="116">
        <v>0</v>
      </c>
      <c r="T253" s="116">
        <v>0</v>
      </c>
      <c r="U253" s="116">
        <v>0</v>
      </c>
      <c r="V253" s="116">
        <v>0</v>
      </c>
      <c r="W253" s="116">
        <v>0</v>
      </c>
      <c r="X253" s="116">
        <v>0</v>
      </c>
      <c r="Y253" s="116">
        <v>0</v>
      </c>
      <c r="Z253" s="116">
        <v>0</v>
      </c>
      <c r="AA253" s="116">
        <v>0</v>
      </c>
      <c r="AB253" s="116">
        <v>0</v>
      </c>
      <c r="AC253" s="116">
        <v>0</v>
      </c>
      <c r="AD253" s="116">
        <v>0</v>
      </c>
      <c r="AE253" s="116">
        <v>0</v>
      </c>
      <c r="AF253" s="116">
        <v>0</v>
      </c>
      <c r="AG253" s="116">
        <v>0</v>
      </c>
      <c r="AH253" s="116">
        <v>0</v>
      </c>
      <c r="AI253" s="116">
        <v>0</v>
      </c>
      <c r="AJ253" s="116">
        <v>0</v>
      </c>
      <c r="AK253" s="116">
        <v>0</v>
      </c>
      <c r="AL253" s="95">
        <f t="shared" si="9"/>
        <v>0</v>
      </c>
      <c r="AO253" s="70"/>
    </row>
    <row r="254" spans="1:41" ht="33" customHeight="1">
      <c r="A254" s="87">
        <v>1103</v>
      </c>
      <c r="B254" s="88" t="str">
        <f>PROPER(VLOOKUP(A254,[1]bd_lista!$A:$D,2,FALSE))</f>
        <v>Gobierno Autónomo Municipal De Poroma</v>
      </c>
      <c r="C254" s="118" t="s">
        <v>1537</v>
      </c>
      <c r="D254" s="116">
        <v>0</v>
      </c>
      <c r="E254" s="116">
        <v>0</v>
      </c>
      <c r="F254" s="116">
        <v>0</v>
      </c>
      <c r="G254" s="116">
        <v>0</v>
      </c>
      <c r="H254" s="116">
        <v>0</v>
      </c>
      <c r="I254" s="116">
        <v>0</v>
      </c>
      <c r="J254" s="116">
        <v>0</v>
      </c>
      <c r="K254" s="116">
        <v>0</v>
      </c>
      <c r="L254" s="116">
        <v>0</v>
      </c>
      <c r="M254" s="116">
        <v>0</v>
      </c>
      <c r="N254" s="116">
        <v>0</v>
      </c>
      <c r="O254" s="116">
        <v>0</v>
      </c>
      <c r="P254" s="116">
        <v>0</v>
      </c>
      <c r="Q254" s="116">
        <v>0</v>
      </c>
      <c r="R254" s="116">
        <v>0</v>
      </c>
      <c r="S254" s="116">
        <v>0</v>
      </c>
      <c r="T254" s="116">
        <v>0</v>
      </c>
      <c r="U254" s="116">
        <v>0</v>
      </c>
      <c r="V254" s="116">
        <v>0</v>
      </c>
      <c r="W254" s="116">
        <v>0</v>
      </c>
      <c r="X254" s="116">
        <v>0</v>
      </c>
      <c r="Y254" s="116">
        <v>0</v>
      </c>
      <c r="Z254" s="116">
        <v>0</v>
      </c>
      <c r="AA254" s="116">
        <v>0</v>
      </c>
      <c r="AB254" s="116">
        <v>0</v>
      </c>
      <c r="AC254" s="116">
        <v>0</v>
      </c>
      <c r="AD254" s="116">
        <v>0</v>
      </c>
      <c r="AE254" s="116">
        <v>0</v>
      </c>
      <c r="AF254" s="116">
        <v>0</v>
      </c>
      <c r="AG254" s="116">
        <v>0</v>
      </c>
      <c r="AH254" s="116">
        <v>0</v>
      </c>
      <c r="AI254" s="116">
        <v>0</v>
      </c>
      <c r="AJ254" s="116">
        <v>0</v>
      </c>
      <c r="AK254" s="116">
        <v>0</v>
      </c>
      <c r="AL254" s="95">
        <f t="shared" si="9"/>
        <v>0</v>
      </c>
      <c r="AO254" s="70"/>
    </row>
    <row r="255" spans="1:41" ht="33" customHeight="1">
      <c r="A255" s="87">
        <v>1104</v>
      </c>
      <c r="B255" s="88" t="str">
        <f>PROPER(VLOOKUP(A255,[1]bd_lista!$A:$D,2,FALSE))</f>
        <v>Gobierno Autónomo Municipal De Villa Azurduy</v>
      </c>
      <c r="C255" s="118" t="s">
        <v>1537</v>
      </c>
      <c r="D255" s="116">
        <v>0</v>
      </c>
      <c r="E255" s="116">
        <v>0</v>
      </c>
      <c r="F255" s="116">
        <v>0</v>
      </c>
      <c r="G255" s="116">
        <v>0</v>
      </c>
      <c r="H255" s="116">
        <v>0</v>
      </c>
      <c r="I255" s="116">
        <v>0</v>
      </c>
      <c r="J255" s="116">
        <v>0</v>
      </c>
      <c r="K255" s="116">
        <v>0</v>
      </c>
      <c r="L255" s="116">
        <v>0</v>
      </c>
      <c r="M255" s="116">
        <v>0</v>
      </c>
      <c r="N255" s="116">
        <v>0</v>
      </c>
      <c r="O255" s="116">
        <v>0</v>
      </c>
      <c r="P255" s="116">
        <v>0</v>
      </c>
      <c r="Q255" s="116">
        <v>0</v>
      </c>
      <c r="R255" s="116">
        <v>0</v>
      </c>
      <c r="S255" s="116">
        <v>0</v>
      </c>
      <c r="T255" s="116">
        <v>0</v>
      </c>
      <c r="U255" s="116">
        <v>0</v>
      </c>
      <c r="V255" s="116">
        <v>0</v>
      </c>
      <c r="W255" s="116">
        <v>0</v>
      </c>
      <c r="X255" s="116">
        <v>0</v>
      </c>
      <c r="Y255" s="116">
        <v>0</v>
      </c>
      <c r="Z255" s="116">
        <v>0</v>
      </c>
      <c r="AA255" s="116">
        <v>0</v>
      </c>
      <c r="AB255" s="116">
        <v>0</v>
      </c>
      <c r="AC255" s="116">
        <v>0</v>
      </c>
      <c r="AD255" s="116">
        <v>0</v>
      </c>
      <c r="AE255" s="116">
        <v>0</v>
      </c>
      <c r="AF255" s="116">
        <v>0</v>
      </c>
      <c r="AG255" s="116">
        <v>0</v>
      </c>
      <c r="AH255" s="116">
        <v>0</v>
      </c>
      <c r="AI255" s="116">
        <v>0</v>
      </c>
      <c r="AJ255" s="116">
        <v>0</v>
      </c>
      <c r="AK255" s="116">
        <v>0</v>
      </c>
      <c r="AL255" s="95">
        <f t="shared" si="9"/>
        <v>0</v>
      </c>
      <c r="AO255" s="70"/>
    </row>
    <row r="256" spans="1:41" ht="33" customHeight="1">
      <c r="A256" s="87">
        <v>1105</v>
      </c>
      <c r="B256" s="88" t="str">
        <f>PROPER(VLOOKUP(A256,[1]bd_lista!$A:$D,2,FALSE))</f>
        <v>Gobierno Autónomo Municipal De Tarvita (Villa Orías)</v>
      </c>
      <c r="C256" s="118" t="s">
        <v>1537</v>
      </c>
      <c r="D256" s="116">
        <v>0</v>
      </c>
      <c r="E256" s="116">
        <v>0</v>
      </c>
      <c r="F256" s="116">
        <v>0</v>
      </c>
      <c r="G256" s="116">
        <v>0</v>
      </c>
      <c r="H256" s="116">
        <v>0</v>
      </c>
      <c r="I256" s="116">
        <v>0</v>
      </c>
      <c r="J256" s="116">
        <v>0</v>
      </c>
      <c r="K256" s="116">
        <v>0</v>
      </c>
      <c r="L256" s="116">
        <v>0</v>
      </c>
      <c r="M256" s="116">
        <v>0</v>
      </c>
      <c r="N256" s="116">
        <v>0</v>
      </c>
      <c r="O256" s="116">
        <v>0</v>
      </c>
      <c r="P256" s="116">
        <v>0</v>
      </c>
      <c r="Q256" s="116">
        <v>0</v>
      </c>
      <c r="R256" s="116">
        <v>0</v>
      </c>
      <c r="S256" s="116">
        <v>0</v>
      </c>
      <c r="T256" s="116">
        <v>0</v>
      </c>
      <c r="U256" s="116">
        <v>0</v>
      </c>
      <c r="V256" s="116">
        <v>0</v>
      </c>
      <c r="W256" s="116">
        <v>0</v>
      </c>
      <c r="X256" s="116">
        <v>0</v>
      </c>
      <c r="Y256" s="116">
        <v>0</v>
      </c>
      <c r="Z256" s="116">
        <v>0</v>
      </c>
      <c r="AA256" s="116">
        <v>0</v>
      </c>
      <c r="AB256" s="116">
        <v>0</v>
      </c>
      <c r="AC256" s="116">
        <v>0</v>
      </c>
      <c r="AD256" s="116">
        <v>0</v>
      </c>
      <c r="AE256" s="116">
        <v>0</v>
      </c>
      <c r="AF256" s="116">
        <v>0</v>
      </c>
      <c r="AG256" s="116">
        <v>0</v>
      </c>
      <c r="AH256" s="116">
        <v>0</v>
      </c>
      <c r="AI256" s="116">
        <v>0</v>
      </c>
      <c r="AJ256" s="116">
        <v>0</v>
      </c>
      <c r="AK256" s="116">
        <v>0</v>
      </c>
      <c r="AL256" s="95">
        <f t="shared" si="9"/>
        <v>0</v>
      </c>
      <c r="AO256" s="70"/>
    </row>
    <row r="257" spans="1:41" ht="33" customHeight="1">
      <c r="A257" s="87">
        <v>1106</v>
      </c>
      <c r="B257" s="88" t="str">
        <f>PROPER(VLOOKUP(A257,[1]bd_lista!$A:$D,2,FALSE))</f>
        <v>Gobierno Autónomo Municipal De Villa Zudañez (Tacopaya)</v>
      </c>
      <c r="C257" s="118" t="s">
        <v>1537</v>
      </c>
      <c r="D257" s="116">
        <v>0</v>
      </c>
      <c r="E257" s="116">
        <v>0</v>
      </c>
      <c r="F257" s="116">
        <v>0</v>
      </c>
      <c r="G257" s="116">
        <v>0</v>
      </c>
      <c r="H257" s="116">
        <v>0</v>
      </c>
      <c r="I257" s="116">
        <v>0</v>
      </c>
      <c r="J257" s="116">
        <v>0</v>
      </c>
      <c r="K257" s="116">
        <v>0</v>
      </c>
      <c r="L257" s="116">
        <v>0</v>
      </c>
      <c r="M257" s="116">
        <v>0</v>
      </c>
      <c r="N257" s="116">
        <v>0</v>
      </c>
      <c r="O257" s="116">
        <v>0</v>
      </c>
      <c r="P257" s="116">
        <v>0</v>
      </c>
      <c r="Q257" s="116">
        <v>0</v>
      </c>
      <c r="R257" s="116">
        <v>0</v>
      </c>
      <c r="S257" s="116">
        <v>0</v>
      </c>
      <c r="T257" s="116">
        <v>0</v>
      </c>
      <c r="U257" s="116">
        <v>0</v>
      </c>
      <c r="V257" s="116">
        <v>0</v>
      </c>
      <c r="W257" s="116">
        <v>0</v>
      </c>
      <c r="X257" s="116">
        <v>0</v>
      </c>
      <c r="Y257" s="116">
        <v>0</v>
      </c>
      <c r="Z257" s="116">
        <v>0</v>
      </c>
      <c r="AA257" s="116">
        <v>0</v>
      </c>
      <c r="AB257" s="116">
        <v>0</v>
      </c>
      <c r="AC257" s="116">
        <v>0</v>
      </c>
      <c r="AD257" s="116">
        <v>0</v>
      </c>
      <c r="AE257" s="116">
        <v>0</v>
      </c>
      <c r="AF257" s="116">
        <v>0</v>
      </c>
      <c r="AG257" s="116">
        <v>0</v>
      </c>
      <c r="AH257" s="116">
        <v>0</v>
      </c>
      <c r="AI257" s="116">
        <v>0</v>
      </c>
      <c r="AJ257" s="116">
        <v>0</v>
      </c>
      <c r="AK257" s="116">
        <v>0</v>
      </c>
      <c r="AL257" s="95">
        <f t="shared" si="9"/>
        <v>0</v>
      </c>
      <c r="AO257" s="70"/>
    </row>
    <row r="258" spans="1:41" ht="33" customHeight="1">
      <c r="A258" s="87">
        <v>1107</v>
      </c>
      <c r="B258" s="88" t="str">
        <f>PROPER(VLOOKUP(A258,[1]bd_lista!$A:$D,2,FALSE))</f>
        <v>Gobierno Autónomo Municipal De Presto</v>
      </c>
      <c r="C258" s="118" t="s">
        <v>1537</v>
      </c>
      <c r="D258" s="116">
        <v>0</v>
      </c>
      <c r="E258" s="116">
        <v>0</v>
      </c>
      <c r="F258" s="116">
        <v>0</v>
      </c>
      <c r="G258" s="116">
        <v>0</v>
      </c>
      <c r="H258" s="116">
        <v>0</v>
      </c>
      <c r="I258" s="116">
        <v>0</v>
      </c>
      <c r="J258" s="116">
        <v>0</v>
      </c>
      <c r="K258" s="116">
        <v>0</v>
      </c>
      <c r="L258" s="116">
        <v>0</v>
      </c>
      <c r="M258" s="116">
        <v>0</v>
      </c>
      <c r="N258" s="116">
        <v>0</v>
      </c>
      <c r="O258" s="116">
        <v>0</v>
      </c>
      <c r="P258" s="116">
        <v>0</v>
      </c>
      <c r="Q258" s="116">
        <v>0</v>
      </c>
      <c r="R258" s="116">
        <v>0</v>
      </c>
      <c r="S258" s="116">
        <v>0</v>
      </c>
      <c r="T258" s="116">
        <v>0</v>
      </c>
      <c r="U258" s="116">
        <v>0</v>
      </c>
      <c r="V258" s="116">
        <v>0</v>
      </c>
      <c r="W258" s="116">
        <v>0</v>
      </c>
      <c r="X258" s="116">
        <v>0</v>
      </c>
      <c r="Y258" s="116">
        <v>0</v>
      </c>
      <c r="Z258" s="116">
        <v>0</v>
      </c>
      <c r="AA258" s="116">
        <v>0</v>
      </c>
      <c r="AB258" s="116">
        <v>0</v>
      </c>
      <c r="AC258" s="116">
        <v>0</v>
      </c>
      <c r="AD258" s="116">
        <v>0</v>
      </c>
      <c r="AE258" s="116">
        <v>0</v>
      </c>
      <c r="AF258" s="116">
        <v>0</v>
      </c>
      <c r="AG258" s="116">
        <v>0</v>
      </c>
      <c r="AH258" s="116">
        <v>0</v>
      </c>
      <c r="AI258" s="116">
        <v>0</v>
      </c>
      <c r="AJ258" s="116">
        <v>0</v>
      </c>
      <c r="AK258" s="116">
        <v>0</v>
      </c>
      <c r="AL258" s="95">
        <f t="shared" si="9"/>
        <v>0</v>
      </c>
      <c r="AO258" s="70"/>
    </row>
    <row r="259" spans="1:41" ht="33" customHeight="1">
      <c r="A259" s="87">
        <v>1108</v>
      </c>
      <c r="B259" s="88" t="str">
        <f>PROPER(VLOOKUP(A259,[1]bd_lista!$A:$D,2,FALSE))</f>
        <v>Gobierno Autónomo Municipal De Villa Mojocoya</v>
      </c>
      <c r="C259" s="118" t="s">
        <v>1537</v>
      </c>
      <c r="D259" s="116">
        <v>0</v>
      </c>
      <c r="E259" s="116">
        <v>0</v>
      </c>
      <c r="F259" s="116">
        <v>0</v>
      </c>
      <c r="G259" s="116">
        <v>0</v>
      </c>
      <c r="H259" s="116">
        <v>0</v>
      </c>
      <c r="I259" s="116">
        <v>0</v>
      </c>
      <c r="J259" s="116">
        <v>0</v>
      </c>
      <c r="K259" s="116">
        <v>0</v>
      </c>
      <c r="L259" s="116">
        <v>0</v>
      </c>
      <c r="M259" s="116">
        <v>0</v>
      </c>
      <c r="N259" s="116">
        <v>0</v>
      </c>
      <c r="O259" s="116">
        <v>0</v>
      </c>
      <c r="P259" s="116">
        <v>0</v>
      </c>
      <c r="Q259" s="116">
        <v>0</v>
      </c>
      <c r="R259" s="116">
        <v>0</v>
      </c>
      <c r="S259" s="116">
        <v>0</v>
      </c>
      <c r="T259" s="116">
        <v>0</v>
      </c>
      <c r="U259" s="116">
        <v>0</v>
      </c>
      <c r="V259" s="116">
        <v>0</v>
      </c>
      <c r="W259" s="116">
        <v>0</v>
      </c>
      <c r="X259" s="116">
        <v>0</v>
      </c>
      <c r="Y259" s="116">
        <v>0</v>
      </c>
      <c r="Z259" s="116">
        <v>0</v>
      </c>
      <c r="AA259" s="116">
        <v>0</v>
      </c>
      <c r="AB259" s="116">
        <v>0</v>
      </c>
      <c r="AC259" s="116">
        <v>0</v>
      </c>
      <c r="AD259" s="116">
        <v>0</v>
      </c>
      <c r="AE259" s="116">
        <v>0</v>
      </c>
      <c r="AF259" s="116">
        <v>0</v>
      </c>
      <c r="AG259" s="116">
        <v>0</v>
      </c>
      <c r="AH259" s="116">
        <v>0</v>
      </c>
      <c r="AI259" s="116">
        <v>0</v>
      </c>
      <c r="AJ259" s="116">
        <v>0</v>
      </c>
      <c r="AK259" s="116">
        <v>0</v>
      </c>
      <c r="AL259" s="95">
        <f t="shared" si="9"/>
        <v>0</v>
      </c>
      <c r="AO259" s="70"/>
    </row>
    <row r="260" spans="1:41" ht="33" customHeight="1">
      <c r="A260" s="87">
        <v>1109</v>
      </c>
      <c r="B260" s="88" t="str">
        <f>PROPER(VLOOKUP(A260,[1]bd_lista!$A:$D,2,FALSE))</f>
        <v>Gobierno Autónomo Municipal De Icla</v>
      </c>
      <c r="C260" s="118" t="s">
        <v>1537</v>
      </c>
      <c r="D260" s="116">
        <v>0</v>
      </c>
      <c r="E260" s="116">
        <v>0</v>
      </c>
      <c r="F260" s="116">
        <v>0</v>
      </c>
      <c r="G260" s="116">
        <v>0</v>
      </c>
      <c r="H260" s="116">
        <v>0</v>
      </c>
      <c r="I260" s="116">
        <v>0</v>
      </c>
      <c r="J260" s="116">
        <v>0</v>
      </c>
      <c r="K260" s="116">
        <v>0</v>
      </c>
      <c r="L260" s="116">
        <v>0</v>
      </c>
      <c r="M260" s="116">
        <v>0</v>
      </c>
      <c r="N260" s="116">
        <v>0</v>
      </c>
      <c r="O260" s="116">
        <v>0</v>
      </c>
      <c r="P260" s="116">
        <v>0</v>
      </c>
      <c r="Q260" s="116">
        <v>0</v>
      </c>
      <c r="R260" s="116">
        <v>0</v>
      </c>
      <c r="S260" s="116">
        <v>0</v>
      </c>
      <c r="T260" s="116">
        <v>0</v>
      </c>
      <c r="U260" s="116">
        <v>0</v>
      </c>
      <c r="V260" s="116">
        <v>0</v>
      </c>
      <c r="W260" s="116">
        <v>0</v>
      </c>
      <c r="X260" s="116">
        <v>0</v>
      </c>
      <c r="Y260" s="116">
        <v>0</v>
      </c>
      <c r="Z260" s="116">
        <v>0</v>
      </c>
      <c r="AA260" s="116">
        <v>0</v>
      </c>
      <c r="AB260" s="116">
        <v>0</v>
      </c>
      <c r="AC260" s="116">
        <v>0</v>
      </c>
      <c r="AD260" s="116">
        <v>0</v>
      </c>
      <c r="AE260" s="116">
        <v>0</v>
      </c>
      <c r="AF260" s="116">
        <v>0</v>
      </c>
      <c r="AG260" s="116">
        <v>0</v>
      </c>
      <c r="AH260" s="116">
        <v>0</v>
      </c>
      <c r="AI260" s="116">
        <v>0</v>
      </c>
      <c r="AJ260" s="116">
        <v>0</v>
      </c>
      <c r="AK260" s="116">
        <v>0</v>
      </c>
      <c r="AL260" s="95">
        <f t="shared" si="9"/>
        <v>0</v>
      </c>
      <c r="AO260" s="70"/>
    </row>
    <row r="261" spans="1:41" ht="33" customHeight="1">
      <c r="A261" s="87">
        <v>1110</v>
      </c>
      <c r="B261" s="88" t="str">
        <f>PROPER(VLOOKUP(A261,[1]bd_lista!$A:$D,2,FALSE))</f>
        <v>Gobierno Autónomo Municipal De Padilla</v>
      </c>
      <c r="C261" s="118" t="s">
        <v>1537</v>
      </c>
      <c r="D261" s="116">
        <v>0</v>
      </c>
      <c r="E261" s="116">
        <v>0</v>
      </c>
      <c r="F261" s="116">
        <v>0</v>
      </c>
      <c r="G261" s="116">
        <v>0</v>
      </c>
      <c r="H261" s="116">
        <v>0</v>
      </c>
      <c r="I261" s="116">
        <v>0</v>
      </c>
      <c r="J261" s="116">
        <v>0</v>
      </c>
      <c r="K261" s="116">
        <v>0</v>
      </c>
      <c r="L261" s="116">
        <v>0</v>
      </c>
      <c r="M261" s="116">
        <v>0</v>
      </c>
      <c r="N261" s="116">
        <v>0</v>
      </c>
      <c r="O261" s="116">
        <v>0</v>
      </c>
      <c r="P261" s="116">
        <v>0</v>
      </c>
      <c r="Q261" s="116">
        <v>0</v>
      </c>
      <c r="R261" s="116">
        <v>0</v>
      </c>
      <c r="S261" s="116">
        <v>0</v>
      </c>
      <c r="T261" s="116">
        <v>0</v>
      </c>
      <c r="U261" s="116">
        <v>0</v>
      </c>
      <c r="V261" s="116">
        <v>0</v>
      </c>
      <c r="W261" s="116">
        <v>0</v>
      </c>
      <c r="X261" s="116">
        <v>0</v>
      </c>
      <c r="Y261" s="116">
        <v>0</v>
      </c>
      <c r="Z261" s="116">
        <v>0</v>
      </c>
      <c r="AA261" s="116">
        <v>0</v>
      </c>
      <c r="AB261" s="116">
        <v>0</v>
      </c>
      <c r="AC261" s="116">
        <v>0</v>
      </c>
      <c r="AD261" s="116">
        <v>0</v>
      </c>
      <c r="AE261" s="116">
        <v>0</v>
      </c>
      <c r="AF261" s="116">
        <v>0</v>
      </c>
      <c r="AG261" s="116">
        <v>0</v>
      </c>
      <c r="AH261" s="116">
        <v>0</v>
      </c>
      <c r="AI261" s="116">
        <v>0</v>
      </c>
      <c r="AJ261" s="116">
        <v>0</v>
      </c>
      <c r="AK261" s="116">
        <v>0</v>
      </c>
      <c r="AL261" s="95">
        <f t="shared" si="9"/>
        <v>0</v>
      </c>
      <c r="AO261" s="70"/>
    </row>
    <row r="262" spans="1:41" ht="33" customHeight="1">
      <c r="A262" s="87">
        <v>1111</v>
      </c>
      <c r="B262" s="88" t="str">
        <f>PROPER(VLOOKUP(A262,[1]bd_lista!$A:$D,2,FALSE))</f>
        <v>Gobierno Autónomo Municipal De Tomina</v>
      </c>
      <c r="C262" s="118" t="s">
        <v>1537</v>
      </c>
      <c r="D262" s="116">
        <v>0</v>
      </c>
      <c r="E262" s="116">
        <v>0</v>
      </c>
      <c r="F262" s="116">
        <v>0</v>
      </c>
      <c r="G262" s="116">
        <v>0</v>
      </c>
      <c r="H262" s="116">
        <v>0</v>
      </c>
      <c r="I262" s="116">
        <v>0</v>
      </c>
      <c r="J262" s="116">
        <v>0</v>
      </c>
      <c r="K262" s="116">
        <v>0</v>
      </c>
      <c r="L262" s="116">
        <v>0</v>
      </c>
      <c r="M262" s="116">
        <v>0</v>
      </c>
      <c r="N262" s="116">
        <v>0</v>
      </c>
      <c r="O262" s="116">
        <v>0</v>
      </c>
      <c r="P262" s="116">
        <v>0</v>
      </c>
      <c r="Q262" s="116">
        <v>0</v>
      </c>
      <c r="R262" s="116">
        <v>0</v>
      </c>
      <c r="S262" s="116">
        <v>0</v>
      </c>
      <c r="T262" s="116">
        <v>0</v>
      </c>
      <c r="U262" s="116">
        <v>0</v>
      </c>
      <c r="V262" s="116">
        <v>0</v>
      </c>
      <c r="W262" s="116">
        <v>0</v>
      </c>
      <c r="X262" s="116">
        <v>0</v>
      </c>
      <c r="Y262" s="116">
        <v>0</v>
      </c>
      <c r="Z262" s="116">
        <v>0</v>
      </c>
      <c r="AA262" s="116">
        <v>0</v>
      </c>
      <c r="AB262" s="116">
        <v>0</v>
      </c>
      <c r="AC262" s="116">
        <v>0</v>
      </c>
      <c r="AD262" s="116">
        <v>0</v>
      </c>
      <c r="AE262" s="116">
        <v>0</v>
      </c>
      <c r="AF262" s="116">
        <v>0</v>
      </c>
      <c r="AG262" s="116">
        <v>0</v>
      </c>
      <c r="AH262" s="116">
        <v>0</v>
      </c>
      <c r="AI262" s="116">
        <v>0</v>
      </c>
      <c r="AJ262" s="116">
        <v>0</v>
      </c>
      <c r="AK262" s="116">
        <v>0</v>
      </c>
      <c r="AL262" s="95">
        <f t="shared" si="9"/>
        <v>0</v>
      </c>
      <c r="AO262" s="70"/>
    </row>
    <row r="263" spans="1:41" ht="33" customHeight="1">
      <c r="A263" s="87">
        <v>1112</v>
      </c>
      <c r="B263" s="88" t="str">
        <f>PROPER(VLOOKUP(A263,[1]bd_lista!$A:$D,2,FALSE))</f>
        <v>Gobierno Autónomo Municipal De Sopachuy</v>
      </c>
      <c r="C263" s="118" t="s">
        <v>1537</v>
      </c>
      <c r="D263" s="116">
        <v>0</v>
      </c>
      <c r="E263" s="116">
        <v>0</v>
      </c>
      <c r="F263" s="116">
        <v>0</v>
      </c>
      <c r="G263" s="116">
        <v>0</v>
      </c>
      <c r="H263" s="116">
        <v>0</v>
      </c>
      <c r="I263" s="116">
        <v>0</v>
      </c>
      <c r="J263" s="116">
        <v>0</v>
      </c>
      <c r="K263" s="116">
        <v>0</v>
      </c>
      <c r="L263" s="116">
        <v>0</v>
      </c>
      <c r="M263" s="116">
        <v>0</v>
      </c>
      <c r="N263" s="116">
        <v>0</v>
      </c>
      <c r="O263" s="116">
        <v>0</v>
      </c>
      <c r="P263" s="116">
        <v>0</v>
      </c>
      <c r="Q263" s="116">
        <v>0</v>
      </c>
      <c r="R263" s="116">
        <v>0</v>
      </c>
      <c r="S263" s="116">
        <v>0</v>
      </c>
      <c r="T263" s="116">
        <v>0</v>
      </c>
      <c r="U263" s="116">
        <v>0</v>
      </c>
      <c r="V263" s="116">
        <v>0</v>
      </c>
      <c r="W263" s="116">
        <v>0</v>
      </c>
      <c r="X263" s="116">
        <v>0</v>
      </c>
      <c r="Y263" s="116">
        <v>0</v>
      </c>
      <c r="Z263" s="116">
        <v>0</v>
      </c>
      <c r="AA263" s="116">
        <v>0</v>
      </c>
      <c r="AB263" s="116">
        <v>0</v>
      </c>
      <c r="AC263" s="116">
        <v>0</v>
      </c>
      <c r="AD263" s="116">
        <v>0</v>
      </c>
      <c r="AE263" s="116">
        <v>0</v>
      </c>
      <c r="AF263" s="116">
        <v>0</v>
      </c>
      <c r="AG263" s="116">
        <v>0</v>
      </c>
      <c r="AH263" s="116">
        <v>0</v>
      </c>
      <c r="AI263" s="116">
        <v>0</v>
      </c>
      <c r="AJ263" s="116">
        <v>0</v>
      </c>
      <c r="AK263" s="116">
        <v>0</v>
      </c>
      <c r="AL263" s="95">
        <f t="shared" si="9"/>
        <v>0</v>
      </c>
      <c r="AO263" s="70"/>
    </row>
    <row r="264" spans="1:41" ht="33" customHeight="1">
      <c r="A264" s="87">
        <v>1113</v>
      </c>
      <c r="B264" s="88" t="str">
        <f>PROPER(VLOOKUP(A264,[1]bd_lista!$A:$D,2,FALSE))</f>
        <v>Gobierno Autónomo Municipal De Villa Alcalá</v>
      </c>
      <c r="C264" s="118" t="s">
        <v>1537</v>
      </c>
      <c r="D264" s="116">
        <v>0</v>
      </c>
      <c r="E264" s="116">
        <v>0</v>
      </c>
      <c r="F264" s="116">
        <v>0</v>
      </c>
      <c r="G264" s="116">
        <v>0</v>
      </c>
      <c r="H264" s="116">
        <v>0</v>
      </c>
      <c r="I264" s="116">
        <v>0</v>
      </c>
      <c r="J264" s="116">
        <v>0</v>
      </c>
      <c r="K264" s="116">
        <v>0</v>
      </c>
      <c r="L264" s="116">
        <v>0</v>
      </c>
      <c r="M264" s="116">
        <v>0</v>
      </c>
      <c r="N264" s="116">
        <v>0</v>
      </c>
      <c r="O264" s="116">
        <v>0</v>
      </c>
      <c r="P264" s="116">
        <v>0</v>
      </c>
      <c r="Q264" s="116">
        <v>0</v>
      </c>
      <c r="R264" s="116">
        <v>0</v>
      </c>
      <c r="S264" s="116">
        <v>0</v>
      </c>
      <c r="T264" s="116">
        <v>0</v>
      </c>
      <c r="U264" s="116">
        <v>0</v>
      </c>
      <c r="V264" s="116">
        <v>0</v>
      </c>
      <c r="W264" s="116">
        <v>0</v>
      </c>
      <c r="X264" s="116">
        <v>0</v>
      </c>
      <c r="Y264" s="116">
        <v>0</v>
      </c>
      <c r="Z264" s="116">
        <v>0</v>
      </c>
      <c r="AA264" s="116">
        <v>0</v>
      </c>
      <c r="AB264" s="116">
        <v>0</v>
      </c>
      <c r="AC264" s="116">
        <v>0</v>
      </c>
      <c r="AD264" s="116">
        <v>0</v>
      </c>
      <c r="AE264" s="116">
        <v>0</v>
      </c>
      <c r="AF264" s="116">
        <v>0</v>
      </c>
      <c r="AG264" s="116">
        <v>0</v>
      </c>
      <c r="AH264" s="116">
        <v>0</v>
      </c>
      <c r="AI264" s="116">
        <v>0</v>
      </c>
      <c r="AJ264" s="116">
        <v>0</v>
      </c>
      <c r="AK264" s="116">
        <v>0</v>
      </c>
      <c r="AL264" s="95">
        <f t="shared" si="9"/>
        <v>0</v>
      </c>
      <c r="AO264" s="70"/>
    </row>
    <row r="265" spans="1:41" ht="33" customHeight="1">
      <c r="A265" s="87">
        <v>1114</v>
      </c>
      <c r="B265" s="88" t="str">
        <f>PROPER(VLOOKUP(A265,[1]bd_lista!$A:$D,2,FALSE))</f>
        <v>Gobierno Autónomo Municipal De El Villar</v>
      </c>
      <c r="C265" s="118" t="s">
        <v>1537</v>
      </c>
      <c r="D265" s="116">
        <v>0</v>
      </c>
      <c r="E265" s="116">
        <v>0</v>
      </c>
      <c r="F265" s="116">
        <v>0</v>
      </c>
      <c r="G265" s="116">
        <v>0</v>
      </c>
      <c r="H265" s="116">
        <v>0</v>
      </c>
      <c r="I265" s="116">
        <v>0</v>
      </c>
      <c r="J265" s="116">
        <v>0</v>
      </c>
      <c r="K265" s="116">
        <v>0</v>
      </c>
      <c r="L265" s="116">
        <v>0</v>
      </c>
      <c r="M265" s="116">
        <v>0</v>
      </c>
      <c r="N265" s="116">
        <v>0</v>
      </c>
      <c r="O265" s="116">
        <v>0</v>
      </c>
      <c r="P265" s="116">
        <v>0</v>
      </c>
      <c r="Q265" s="116">
        <v>0</v>
      </c>
      <c r="R265" s="116">
        <v>0</v>
      </c>
      <c r="S265" s="116">
        <v>0</v>
      </c>
      <c r="T265" s="116">
        <v>0</v>
      </c>
      <c r="U265" s="116">
        <v>0</v>
      </c>
      <c r="V265" s="116">
        <v>0</v>
      </c>
      <c r="W265" s="116">
        <v>0</v>
      </c>
      <c r="X265" s="116">
        <v>0</v>
      </c>
      <c r="Y265" s="116">
        <v>0</v>
      </c>
      <c r="Z265" s="116">
        <v>0</v>
      </c>
      <c r="AA265" s="116">
        <v>0</v>
      </c>
      <c r="AB265" s="116">
        <v>0</v>
      </c>
      <c r="AC265" s="116">
        <v>0</v>
      </c>
      <c r="AD265" s="116">
        <v>0</v>
      </c>
      <c r="AE265" s="116">
        <v>0</v>
      </c>
      <c r="AF265" s="116">
        <v>0</v>
      </c>
      <c r="AG265" s="116">
        <v>0</v>
      </c>
      <c r="AH265" s="116">
        <v>0</v>
      </c>
      <c r="AI265" s="116">
        <v>0</v>
      </c>
      <c r="AJ265" s="116">
        <v>0</v>
      </c>
      <c r="AK265" s="116">
        <v>0</v>
      </c>
      <c r="AL265" s="95">
        <f t="shared" si="9"/>
        <v>0</v>
      </c>
      <c r="AO265" s="70"/>
    </row>
    <row r="266" spans="1:41" ht="33" customHeight="1">
      <c r="A266" s="87">
        <v>1115</v>
      </c>
      <c r="B266" s="88" t="str">
        <f>PROPER(VLOOKUP(A266,[1]bd_lista!$A:$D,2,FALSE))</f>
        <v>Gobierno Autónomo Municipal De Monteagudo</v>
      </c>
      <c r="C266" s="118" t="s">
        <v>1537</v>
      </c>
      <c r="D266" s="116">
        <v>0</v>
      </c>
      <c r="E266" s="116">
        <v>0</v>
      </c>
      <c r="F266" s="116">
        <v>0</v>
      </c>
      <c r="G266" s="116">
        <v>0</v>
      </c>
      <c r="H266" s="116">
        <v>0</v>
      </c>
      <c r="I266" s="116">
        <v>0</v>
      </c>
      <c r="J266" s="116">
        <v>0</v>
      </c>
      <c r="K266" s="116">
        <v>0</v>
      </c>
      <c r="L266" s="116">
        <v>0</v>
      </c>
      <c r="M266" s="116">
        <v>0</v>
      </c>
      <c r="N266" s="116">
        <v>0</v>
      </c>
      <c r="O266" s="116">
        <v>0</v>
      </c>
      <c r="P266" s="116">
        <v>0</v>
      </c>
      <c r="Q266" s="116">
        <v>0</v>
      </c>
      <c r="R266" s="116">
        <v>0</v>
      </c>
      <c r="S266" s="116">
        <v>0</v>
      </c>
      <c r="T266" s="116">
        <v>0</v>
      </c>
      <c r="U266" s="116">
        <v>0</v>
      </c>
      <c r="V266" s="116">
        <v>0</v>
      </c>
      <c r="W266" s="116">
        <v>0</v>
      </c>
      <c r="X266" s="116">
        <v>0</v>
      </c>
      <c r="Y266" s="116">
        <v>0</v>
      </c>
      <c r="Z266" s="116">
        <v>0</v>
      </c>
      <c r="AA266" s="116">
        <v>0</v>
      </c>
      <c r="AB266" s="116">
        <v>0</v>
      </c>
      <c r="AC266" s="116">
        <v>0</v>
      </c>
      <c r="AD266" s="116">
        <v>0</v>
      </c>
      <c r="AE266" s="116">
        <v>0</v>
      </c>
      <c r="AF266" s="116">
        <v>0</v>
      </c>
      <c r="AG266" s="116">
        <v>0</v>
      </c>
      <c r="AH266" s="116">
        <v>0</v>
      </c>
      <c r="AI266" s="116">
        <v>0</v>
      </c>
      <c r="AJ266" s="116">
        <v>0</v>
      </c>
      <c r="AK266" s="116">
        <v>0</v>
      </c>
      <c r="AL266" s="95">
        <f t="shared" si="9"/>
        <v>0</v>
      </c>
      <c r="AO266" s="70"/>
    </row>
    <row r="267" spans="1:41" ht="33" customHeight="1">
      <c r="A267" s="87">
        <v>1116</v>
      </c>
      <c r="B267" s="88" t="str">
        <f>PROPER(VLOOKUP(A267,[1]bd_lista!$A:$D,2,FALSE))</f>
        <v>Gobierno Autónomo Municipal De San Pablo De Huacareta</v>
      </c>
      <c r="C267" s="118" t="s">
        <v>1537</v>
      </c>
      <c r="D267" s="116">
        <v>0</v>
      </c>
      <c r="E267" s="116">
        <v>0</v>
      </c>
      <c r="F267" s="116">
        <v>0</v>
      </c>
      <c r="G267" s="116">
        <v>0</v>
      </c>
      <c r="H267" s="116">
        <v>0</v>
      </c>
      <c r="I267" s="116">
        <v>0</v>
      </c>
      <c r="J267" s="116">
        <v>0</v>
      </c>
      <c r="K267" s="116">
        <v>0</v>
      </c>
      <c r="L267" s="116">
        <v>0</v>
      </c>
      <c r="M267" s="116">
        <v>0</v>
      </c>
      <c r="N267" s="116">
        <v>0</v>
      </c>
      <c r="O267" s="116">
        <v>0</v>
      </c>
      <c r="P267" s="116">
        <v>0</v>
      </c>
      <c r="Q267" s="116">
        <v>0</v>
      </c>
      <c r="R267" s="116">
        <v>0</v>
      </c>
      <c r="S267" s="116">
        <v>0</v>
      </c>
      <c r="T267" s="116">
        <v>0</v>
      </c>
      <c r="U267" s="116">
        <v>0</v>
      </c>
      <c r="V267" s="116">
        <v>0</v>
      </c>
      <c r="W267" s="116">
        <v>0</v>
      </c>
      <c r="X267" s="116">
        <v>0</v>
      </c>
      <c r="Y267" s="116">
        <v>0</v>
      </c>
      <c r="Z267" s="116">
        <v>0</v>
      </c>
      <c r="AA267" s="116">
        <v>0</v>
      </c>
      <c r="AB267" s="116">
        <v>0</v>
      </c>
      <c r="AC267" s="116">
        <v>0</v>
      </c>
      <c r="AD267" s="116">
        <v>0</v>
      </c>
      <c r="AE267" s="116">
        <v>0</v>
      </c>
      <c r="AF267" s="116">
        <v>0</v>
      </c>
      <c r="AG267" s="116">
        <v>0</v>
      </c>
      <c r="AH267" s="116">
        <v>0</v>
      </c>
      <c r="AI267" s="116">
        <v>0</v>
      </c>
      <c r="AJ267" s="116">
        <v>0</v>
      </c>
      <c r="AK267" s="116">
        <v>0</v>
      </c>
      <c r="AL267" s="95">
        <f t="shared" si="9"/>
        <v>0</v>
      </c>
      <c r="AO267" s="70"/>
    </row>
    <row r="268" spans="1:41" ht="33" customHeight="1">
      <c r="A268" s="87">
        <v>1117</v>
      </c>
      <c r="B268" s="88" t="str">
        <f>PROPER(VLOOKUP(A268,[1]bd_lista!$A:$D,2,FALSE))</f>
        <v>Gobierno Autónomo Municipal De Tarabuco</v>
      </c>
      <c r="C268" s="118" t="s">
        <v>1537</v>
      </c>
      <c r="D268" s="116">
        <v>0</v>
      </c>
      <c r="E268" s="116">
        <v>0</v>
      </c>
      <c r="F268" s="116">
        <v>0</v>
      </c>
      <c r="G268" s="116">
        <v>0</v>
      </c>
      <c r="H268" s="116">
        <v>0</v>
      </c>
      <c r="I268" s="116">
        <v>0</v>
      </c>
      <c r="J268" s="116">
        <v>0</v>
      </c>
      <c r="K268" s="116">
        <v>0</v>
      </c>
      <c r="L268" s="116">
        <v>0</v>
      </c>
      <c r="M268" s="116">
        <v>0</v>
      </c>
      <c r="N268" s="116">
        <v>0</v>
      </c>
      <c r="O268" s="116">
        <v>0</v>
      </c>
      <c r="P268" s="116">
        <v>0</v>
      </c>
      <c r="Q268" s="116">
        <v>0</v>
      </c>
      <c r="R268" s="116">
        <v>0</v>
      </c>
      <c r="S268" s="116">
        <v>0</v>
      </c>
      <c r="T268" s="116">
        <v>0</v>
      </c>
      <c r="U268" s="116">
        <v>0</v>
      </c>
      <c r="V268" s="116">
        <v>0</v>
      </c>
      <c r="W268" s="116">
        <v>0</v>
      </c>
      <c r="X268" s="116">
        <v>0</v>
      </c>
      <c r="Y268" s="116">
        <v>0</v>
      </c>
      <c r="Z268" s="116">
        <v>0</v>
      </c>
      <c r="AA268" s="116">
        <v>0</v>
      </c>
      <c r="AB268" s="116">
        <v>0</v>
      </c>
      <c r="AC268" s="116">
        <v>0</v>
      </c>
      <c r="AD268" s="116">
        <v>0</v>
      </c>
      <c r="AE268" s="116">
        <v>0</v>
      </c>
      <c r="AF268" s="116">
        <v>0</v>
      </c>
      <c r="AG268" s="116">
        <v>0</v>
      </c>
      <c r="AH268" s="116">
        <v>0</v>
      </c>
      <c r="AI268" s="116">
        <v>0</v>
      </c>
      <c r="AJ268" s="116">
        <v>0</v>
      </c>
      <c r="AK268" s="116">
        <v>0</v>
      </c>
      <c r="AL268" s="95">
        <f t="shared" si="9"/>
        <v>0</v>
      </c>
      <c r="AO268" s="70"/>
    </row>
    <row r="269" spans="1:41" ht="33" customHeight="1">
      <c r="A269" s="87">
        <v>1118</v>
      </c>
      <c r="B269" s="88" t="str">
        <f>PROPER(VLOOKUP(A269,[1]bd_lista!$A:$D,2,FALSE))</f>
        <v>Gobierno Autónomo Municipal De Yamparáez</v>
      </c>
      <c r="C269" s="118" t="s">
        <v>1537</v>
      </c>
      <c r="D269" s="116">
        <v>0</v>
      </c>
      <c r="E269" s="116">
        <v>0</v>
      </c>
      <c r="F269" s="116">
        <v>0</v>
      </c>
      <c r="G269" s="116">
        <v>0</v>
      </c>
      <c r="H269" s="116">
        <v>0</v>
      </c>
      <c r="I269" s="116">
        <v>0</v>
      </c>
      <c r="J269" s="116">
        <v>0</v>
      </c>
      <c r="K269" s="116">
        <v>0</v>
      </c>
      <c r="L269" s="116">
        <v>0</v>
      </c>
      <c r="M269" s="116">
        <v>0</v>
      </c>
      <c r="N269" s="116">
        <v>0</v>
      </c>
      <c r="O269" s="116">
        <v>0</v>
      </c>
      <c r="P269" s="116">
        <v>0</v>
      </c>
      <c r="Q269" s="116">
        <v>0</v>
      </c>
      <c r="R269" s="116">
        <v>0</v>
      </c>
      <c r="S269" s="116">
        <v>0</v>
      </c>
      <c r="T269" s="116">
        <v>0</v>
      </c>
      <c r="U269" s="116">
        <v>0</v>
      </c>
      <c r="V269" s="116">
        <v>0</v>
      </c>
      <c r="W269" s="116">
        <v>0</v>
      </c>
      <c r="X269" s="116">
        <v>0</v>
      </c>
      <c r="Y269" s="116">
        <v>0</v>
      </c>
      <c r="Z269" s="116">
        <v>0</v>
      </c>
      <c r="AA269" s="116">
        <v>0</v>
      </c>
      <c r="AB269" s="116">
        <v>0</v>
      </c>
      <c r="AC269" s="116">
        <v>0</v>
      </c>
      <c r="AD269" s="116">
        <v>0</v>
      </c>
      <c r="AE269" s="116">
        <v>0</v>
      </c>
      <c r="AF269" s="116">
        <v>0</v>
      </c>
      <c r="AG269" s="116">
        <v>0</v>
      </c>
      <c r="AH269" s="116">
        <v>0</v>
      </c>
      <c r="AI269" s="116">
        <v>0</v>
      </c>
      <c r="AJ269" s="116">
        <v>0</v>
      </c>
      <c r="AK269" s="116">
        <v>0</v>
      </c>
      <c r="AL269" s="95">
        <f t="shared" ref="AL269:AL332" si="10">SUM(D269:AK269)</f>
        <v>0</v>
      </c>
      <c r="AO269" s="70"/>
    </row>
    <row r="270" spans="1:41" ht="33" customHeight="1">
      <c r="A270" s="87">
        <v>1119</v>
      </c>
      <c r="B270" s="88" t="str">
        <f>PROPER(VLOOKUP(A270,[1]bd_lista!$A:$D,2,FALSE))</f>
        <v>Gobierno Autónomo Municipal De Camargo</v>
      </c>
      <c r="C270" s="118" t="s">
        <v>1537</v>
      </c>
      <c r="D270" s="116">
        <v>0</v>
      </c>
      <c r="E270" s="116">
        <v>0</v>
      </c>
      <c r="F270" s="116">
        <v>0</v>
      </c>
      <c r="G270" s="116">
        <v>0</v>
      </c>
      <c r="H270" s="116">
        <v>0</v>
      </c>
      <c r="I270" s="116">
        <v>0</v>
      </c>
      <c r="J270" s="116">
        <v>0</v>
      </c>
      <c r="K270" s="116">
        <v>0</v>
      </c>
      <c r="L270" s="116">
        <v>0</v>
      </c>
      <c r="M270" s="116">
        <v>0</v>
      </c>
      <c r="N270" s="116">
        <v>0</v>
      </c>
      <c r="O270" s="116">
        <v>0</v>
      </c>
      <c r="P270" s="116">
        <v>0</v>
      </c>
      <c r="Q270" s="116">
        <v>0</v>
      </c>
      <c r="R270" s="116">
        <v>0</v>
      </c>
      <c r="S270" s="116">
        <v>0</v>
      </c>
      <c r="T270" s="116">
        <v>0</v>
      </c>
      <c r="U270" s="116">
        <v>0</v>
      </c>
      <c r="V270" s="116">
        <v>0</v>
      </c>
      <c r="W270" s="116">
        <v>0</v>
      </c>
      <c r="X270" s="116">
        <v>0</v>
      </c>
      <c r="Y270" s="116">
        <v>0</v>
      </c>
      <c r="Z270" s="116">
        <v>0</v>
      </c>
      <c r="AA270" s="116">
        <v>0</v>
      </c>
      <c r="AB270" s="116">
        <v>0</v>
      </c>
      <c r="AC270" s="116">
        <v>0</v>
      </c>
      <c r="AD270" s="116">
        <v>0</v>
      </c>
      <c r="AE270" s="116">
        <v>0</v>
      </c>
      <c r="AF270" s="116">
        <v>0</v>
      </c>
      <c r="AG270" s="116">
        <v>0</v>
      </c>
      <c r="AH270" s="116">
        <v>0</v>
      </c>
      <c r="AI270" s="116">
        <v>0</v>
      </c>
      <c r="AJ270" s="116">
        <v>0</v>
      </c>
      <c r="AK270" s="116">
        <v>0</v>
      </c>
      <c r="AL270" s="95">
        <f t="shared" si="10"/>
        <v>0</v>
      </c>
      <c r="AO270" s="70"/>
    </row>
    <row r="271" spans="1:41" ht="33" customHeight="1">
      <c r="A271" s="87">
        <v>1120</v>
      </c>
      <c r="B271" s="88" t="str">
        <f>PROPER(VLOOKUP(A271,[1]bd_lista!$A:$D,2,FALSE))</f>
        <v>Gobierno Autónomo Municipal De San Lucas</v>
      </c>
      <c r="C271" s="118" t="s">
        <v>1537</v>
      </c>
      <c r="D271" s="116">
        <v>0</v>
      </c>
      <c r="E271" s="116">
        <v>0</v>
      </c>
      <c r="F271" s="116">
        <v>0</v>
      </c>
      <c r="G271" s="116">
        <v>0</v>
      </c>
      <c r="H271" s="116">
        <v>0</v>
      </c>
      <c r="I271" s="116">
        <v>0</v>
      </c>
      <c r="J271" s="116">
        <v>0</v>
      </c>
      <c r="K271" s="116">
        <v>0</v>
      </c>
      <c r="L271" s="116">
        <v>0</v>
      </c>
      <c r="M271" s="116">
        <v>0</v>
      </c>
      <c r="N271" s="116">
        <v>0</v>
      </c>
      <c r="O271" s="116">
        <v>0</v>
      </c>
      <c r="P271" s="116">
        <v>0</v>
      </c>
      <c r="Q271" s="116">
        <v>0</v>
      </c>
      <c r="R271" s="116">
        <v>0</v>
      </c>
      <c r="S271" s="116">
        <v>0</v>
      </c>
      <c r="T271" s="116">
        <v>0</v>
      </c>
      <c r="U271" s="116">
        <v>0</v>
      </c>
      <c r="V271" s="116">
        <v>0</v>
      </c>
      <c r="W271" s="116">
        <v>0</v>
      </c>
      <c r="X271" s="116">
        <v>0</v>
      </c>
      <c r="Y271" s="116">
        <v>0</v>
      </c>
      <c r="Z271" s="116">
        <v>0</v>
      </c>
      <c r="AA271" s="116">
        <v>0</v>
      </c>
      <c r="AB271" s="116">
        <v>0</v>
      </c>
      <c r="AC271" s="116">
        <v>0</v>
      </c>
      <c r="AD271" s="116">
        <v>0</v>
      </c>
      <c r="AE271" s="116">
        <v>0</v>
      </c>
      <c r="AF271" s="116">
        <v>0</v>
      </c>
      <c r="AG271" s="116">
        <v>0</v>
      </c>
      <c r="AH271" s="116">
        <v>0</v>
      </c>
      <c r="AI271" s="116">
        <v>0</v>
      </c>
      <c r="AJ271" s="116">
        <v>0</v>
      </c>
      <c r="AK271" s="116">
        <v>0</v>
      </c>
      <c r="AL271" s="95">
        <f t="shared" si="10"/>
        <v>0</v>
      </c>
      <c r="AO271" s="70"/>
    </row>
    <row r="272" spans="1:41" ht="33" customHeight="1">
      <c r="A272" s="87">
        <v>1121</v>
      </c>
      <c r="B272" s="88" t="str">
        <f>PROPER(VLOOKUP(A272,[1]bd_lista!$A:$D,2,FALSE))</f>
        <v>Gobierno Autónomo Municipal De Incahuasi</v>
      </c>
      <c r="C272" s="118" t="s">
        <v>1537</v>
      </c>
      <c r="D272" s="116">
        <v>0</v>
      </c>
      <c r="E272" s="116">
        <v>0</v>
      </c>
      <c r="F272" s="116">
        <v>0</v>
      </c>
      <c r="G272" s="116">
        <v>0</v>
      </c>
      <c r="H272" s="116">
        <v>0</v>
      </c>
      <c r="I272" s="116">
        <v>0</v>
      </c>
      <c r="J272" s="116">
        <v>0</v>
      </c>
      <c r="K272" s="116">
        <v>0</v>
      </c>
      <c r="L272" s="116">
        <v>0</v>
      </c>
      <c r="M272" s="116">
        <v>0</v>
      </c>
      <c r="N272" s="116">
        <v>0</v>
      </c>
      <c r="O272" s="116">
        <v>0</v>
      </c>
      <c r="P272" s="116">
        <v>0</v>
      </c>
      <c r="Q272" s="116">
        <v>0</v>
      </c>
      <c r="R272" s="116">
        <v>0</v>
      </c>
      <c r="S272" s="116">
        <v>0</v>
      </c>
      <c r="T272" s="116">
        <v>0</v>
      </c>
      <c r="U272" s="116">
        <v>0</v>
      </c>
      <c r="V272" s="116">
        <v>0</v>
      </c>
      <c r="W272" s="116">
        <v>0</v>
      </c>
      <c r="X272" s="116">
        <v>0</v>
      </c>
      <c r="Y272" s="116">
        <v>0</v>
      </c>
      <c r="Z272" s="116">
        <v>0</v>
      </c>
      <c r="AA272" s="116">
        <v>0</v>
      </c>
      <c r="AB272" s="116">
        <v>0</v>
      </c>
      <c r="AC272" s="116">
        <v>0</v>
      </c>
      <c r="AD272" s="116">
        <v>0</v>
      </c>
      <c r="AE272" s="116">
        <v>0</v>
      </c>
      <c r="AF272" s="116">
        <v>0</v>
      </c>
      <c r="AG272" s="116">
        <v>0</v>
      </c>
      <c r="AH272" s="116">
        <v>0</v>
      </c>
      <c r="AI272" s="116">
        <v>0</v>
      </c>
      <c r="AJ272" s="116">
        <v>0</v>
      </c>
      <c r="AK272" s="116">
        <v>0</v>
      </c>
      <c r="AL272" s="95">
        <f t="shared" si="10"/>
        <v>0</v>
      </c>
      <c r="AO272" s="70"/>
    </row>
    <row r="273" spans="1:41" ht="33" customHeight="1">
      <c r="A273" s="87">
        <v>1122</v>
      </c>
      <c r="B273" s="88" t="str">
        <f>PROPER(VLOOKUP(A273,[1]bd_lista!$A:$D,2,FALSE))</f>
        <v>Gobierno Autónomo Municipal De Villa Serrano</v>
      </c>
      <c r="C273" s="118" t="s">
        <v>1537</v>
      </c>
      <c r="D273" s="116">
        <v>0</v>
      </c>
      <c r="E273" s="116">
        <v>0</v>
      </c>
      <c r="F273" s="116">
        <v>0</v>
      </c>
      <c r="G273" s="116">
        <v>0</v>
      </c>
      <c r="H273" s="116">
        <v>0</v>
      </c>
      <c r="I273" s="116">
        <v>0</v>
      </c>
      <c r="J273" s="116">
        <v>0</v>
      </c>
      <c r="K273" s="116">
        <v>0</v>
      </c>
      <c r="L273" s="116">
        <v>0</v>
      </c>
      <c r="M273" s="116">
        <v>0</v>
      </c>
      <c r="N273" s="116">
        <v>0</v>
      </c>
      <c r="O273" s="116">
        <v>0</v>
      </c>
      <c r="P273" s="116">
        <v>0</v>
      </c>
      <c r="Q273" s="116">
        <v>0</v>
      </c>
      <c r="R273" s="116">
        <v>0</v>
      </c>
      <c r="S273" s="116">
        <v>0</v>
      </c>
      <c r="T273" s="116">
        <v>0</v>
      </c>
      <c r="U273" s="116">
        <v>0</v>
      </c>
      <c r="V273" s="116">
        <v>0</v>
      </c>
      <c r="W273" s="116">
        <v>0</v>
      </c>
      <c r="X273" s="116">
        <v>0</v>
      </c>
      <c r="Y273" s="116">
        <v>0</v>
      </c>
      <c r="Z273" s="116">
        <v>0</v>
      </c>
      <c r="AA273" s="116">
        <v>0</v>
      </c>
      <c r="AB273" s="116">
        <v>0</v>
      </c>
      <c r="AC273" s="116">
        <v>0</v>
      </c>
      <c r="AD273" s="116">
        <v>0</v>
      </c>
      <c r="AE273" s="116">
        <v>0</v>
      </c>
      <c r="AF273" s="116">
        <v>0</v>
      </c>
      <c r="AG273" s="116">
        <v>0</v>
      </c>
      <c r="AH273" s="116">
        <v>0</v>
      </c>
      <c r="AI273" s="116">
        <v>0</v>
      </c>
      <c r="AJ273" s="116">
        <v>0</v>
      </c>
      <c r="AK273" s="116">
        <v>0</v>
      </c>
      <c r="AL273" s="95">
        <f t="shared" si="10"/>
        <v>0</v>
      </c>
      <c r="AO273" s="70"/>
    </row>
    <row r="274" spans="1:41" ht="33" customHeight="1">
      <c r="A274" s="87">
        <v>1123</v>
      </c>
      <c r="B274" s="88" t="str">
        <f>PROPER(VLOOKUP(A274,[1]bd_lista!$A:$D,2,FALSE))</f>
        <v>Gobierno Autónomo Municipal De Camataqui (Villa Abecia)</v>
      </c>
      <c r="C274" s="118" t="s">
        <v>1537</v>
      </c>
      <c r="D274" s="116">
        <v>0</v>
      </c>
      <c r="E274" s="116">
        <v>0</v>
      </c>
      <c r="F274" s="116">
        <v>0</v>
      </c>
      <c r="G274" s="116">
        <v>0</v>
      </c>
      <c r="H274" s="116">
        <v>0</v>
      </c>
      <c r="I274" s="116">
        <v>0</v>
      </c>
      <c r="J274" s="116">
        <v>0</v>
      </c>
      <c r="K274" s="116">
        <v>0</v>
      </c>
      <c r="L274" s="116">
        <v>0</v>
      </c>
      <c r="M274" s="116">
        <v>0</v>
      </c>
      <c r="N274" s="116">
        <v>0</v>
      </c>
      <c r="O274" s="116">
        <v>0</v>
      </c>
      <c r="P274" s="116">
        <v>0</v>
      </c>
      <c r="Q274" s="116">
        <v>0</v>
      </c>
      <c r="R274" s="116">
        <v>0</v>
      </c>
      <c r="S274" s="116">
        <v>0</v>
      </c>
      <c r="T274" s="116">
        <v>0</v>
      </c>
      <c r="U274" s="116">
        <v>0</v>
      </c>
      <c r="V274" s="116">
        <v>0</v>
      </c>
      <c r="W274" s="116">
        <v>0</v>
      </c>
      <c r="X274" s="116">
        <v>0</v>
      </c>
      <c r="Y274" s="116">
        <v>0</v>
      </c>
      <c r="Z274" s="116">
        <v>0</v>
      </c>
      <c r="AA274" s="116">
        <v>0</v>
      </c>
      <c r="AB274" s="116">
        <v>0</v>
      </c>
      <c r="AC274" s="116">
        <v>0</v>
      </c>
      <c r="AD274" s="116">
        <v>0</v>
      </c>
      <c r="AE274" s="116">
        <v>0</v>
      </c>
      <c r="AF274" s="116">
        <v>0</v>
      </c>
      <c r="AG274" s="116">
        <v>0</v>
      </c>
      <c r="AH274" s="116">
        <v>0</v>
      </c>
      <c r="AI274" s="116">
        <v>0</v>
      </c>
      <c r="AJ274" s="116">
        <v>0</v>
      </c>
      <c r="AK274" s="116">
        <v>0</v>
      </c>
      <c r="AL274" s="95">
        <f t="shared" si="10"/>
        <v>0</v>
      </c>
      <c r="AO274" s="70"/>
    </row>
    <row r="275" spans="1:41" ht="33" customHeight="1">
      <c r="A275" s="87">
        <v>1124</v>
      </c>
      <c r="B275" s="88" t="str">
        <f>PROPER(VLOOKUP(A275,[1]bd_lista!$A:$D,2,FALSE))</f>
        <v>Gobierno Autónomo Municipal De Culpina</v>
      </c>
      <c r="C275" s="118" t="s">
        <v>1537</v>
      </c>
      <c r="D275" s="116">
        <v>0</v>
      </c>
      <c r="E275" s="116">
        <v>0</v>
      </c>
      <c r="F275" s="116">
        <v>0</v>
      </c>
      <c r="G275" s="116">
        <v>0</v>
      </c>
      <c r="H275" s="116">
        <v>0</v>
      </c>
      <c r="I275" s="116">
        <v>0</v>
      </c>
      <c r="J275" s="116">
        <v>0</v>
      </c>
      <c r="K275" s="116">
        <v>0</v>
      </c>
      <c r="L275" s="116">
        <v>0</v>
      </c>
      <c r="M275" s="116">
        <v>0</v>
      </c>
      <c r="N275" s="116">
        <v>0</v>
      </c>
      <c r="O275" s="116">
        <v>0</v>
      </c>
      <c r="P275" s="116">
        <v>0</v>
      </c>
      <c r="Q275" s="116">
        <v>0</v>
      </c>
      <c r="R275" s="116">
        <v>0</v>
      </c>
      <c r="S275" s="116">
        <v>0</v>
      </c>
      <c r="T275" s="116">
        <v>0</v>
      </c>
      <c r="U275" s="116">
        <v>0</v>
      </c>
      <c r="V275" s="116">
        <v>0</v>
      </c>
      <c r="W275" s="116">
        <v>0</v>
      </c>
      <c r="X275" s="116">
        <v>0</v>
      </c>
      <c r="Y275" s="116">
        <v>0</v>
      </c>
      <c r="Z275" s="116">
        <v>0</v>
      </c>
      <c r="AA275" s="116">
        <v>0</v>
      </c>
      <c r="AB275" s="116">
        <v>0</v>
      </c>
      <c r="AC275" s="116">
        <v>0</v>
      </c>
      <c r="AD275" s="116">
        <v>0</v>
      </c>
      <c r="AE275" s="116">
        <v>0</v>
      </c>
      <c r="AF275" s="116">
        <v>0</v>
      </c>
      <c r="AG275" s="116">
        <v>0</v>
      </c>
      <c r="AH275" s="116">
        <v>0</v>
      </c>
      <c r="AI275" s="116">
        <v>0</v>
      </c>
      <c r="AJ275" s="116">
        <v>0</v>
      </c>
      <c r="AK275" s="116">
        <v>0</v>
      </c>
      <c r="AL275" s="95">
        <f t="shared" si="10"/>
        <v>0</v>
      </c>
      <c r="AO275" s="70"/>
    </row>
    <row r="276" spans="1:41" ht="33" customHeight="1">
      <c r="A276" s="87">
        <v>1125</v>
      </c>
      <c r="B276" s="88" t="str">
        <f>PROPER(VLOOKUP(A276,[1]bd_lista!$A:$D,2,FALSE))</f>
        <v>Gobierno Autónomo Municipal De Las Carreras</v>
      </c>
      <c r="C276" s="118" t="s">
        <v>1537</v>
      </c>
      <c r="D276" s="116">
        <v>0</v>
      </c>
      <c r="E276" s="116">
        <v>0</v>
      </c>
      <c r="F276" s="116">
        <v>0</v>
      </c>
      <c r="G276" s="116">
        <v>0</v>
      </c>
      <c r="H276" s="116">
        <v>0</v>
      </c>
      <c r="I276" s="116">
        <v>0</v>
      </c>
      <c r="J276" s="116">
        <v>0</v>
      </c>
      <c r="K276" s="116">
        <v>0</v>
      </c>
      <c r="L276" s="116">
        <v>0</v>
      </c>
      <c r="M276" s="116">
        <v>0</v>
      </c>
      <c r="N276" s="116">
        <v>0</v>
      </c>
      <c r="O276" s="116">
        <v>0</v>
      </c>
      <c r="P276" s="116">
        <v>0</v>
      </c>
      <c r="Q276" s="116">
        <v>0</v>
      </c>
      <c r="R276" s="116">
        <v>0</v>
      </c>
      <c r="S276" s="116">
        <v>0</v>
      </c>
      <c r="T276" s="116">
        <v>0</v>
      </c>
      <c r="U276" s="116">
        <v>0</v>
      </c>
      <c r="V276" s="116">
        <v>0</v>
      </c>
      <c r="W276" s="116">
        <v>0</v>
      </c>
      <c r="X276" s="116">
        <v>0</v>
      </c>
      <c r="Y276" s="116">
        <v>0</v>
      </c>
      <c r="Z276" s="116">
        <v>0</v>
      </c>
      <c r="AA276" s="116">
        <v>0</v>
      </c>
      <c r="AB276" s="116">
        <v>0</v>
      </c>
      <c r="AC276" s="116">
        <v>0</v>
      </c>
      <c r="AD276" s="116">
        <v>0</v>
      </c>
      <c r="AE276" s="116">
        <v>0</v>
      </c>
      <c r="AF276" s="116">
        <v>0</v>
      </c>
      <c r="AG276" s="116">
        <v>0</v>
      </c>
      <c r="AH276" s="116">
        <v>0</v>
      </c>
      <c r="AI276" s="116">
        <v>0</v>
      </c>
      <c r="AJ276" s="116">
        <v>0</v>
      </c>
      <c r="AK276" s="116">
        <v>0</v>
      </c>
      <c r="AL276" s="95">
        <f t="shared" si="10"/>
        <v>0</v>
      </c>
      <c r="AO276" s="70"/>
    </row>
    <row r="277" spans="1:41" ht="33" customHeight="1">
      <c r="A277" s="87">
        <v>1126</v>
      </c>
      <c r="B277" s="88" t="str">
        <f>PROPER(VLOOKUP(A277,[1]bd_lista!$A:$D,2,FALSE))</f>
        <v>Gobierno Autónomo Municipal De Villa Vaca Guzmán</v>
      </c>
      <c r="C277" s="118" t="s">
        <v>1537</v>
      </c>
      <c r="D277" s="116">
        <v>0</v>
      </c>
      <c r="E277" s="116">
        <v>0</v>
      </c>
      <c r="F277" s="116">
        <v>0</v>
      </c>
      <c r="G277" s="116">
        <v>0</v>
      </c>
      <c r="H277" s="116">
        <v>0</v>
      </c>
      <c r="I277" s="116">
        <v>0</v>
      </c>
      <c r="J277" s="116">
        <v>0</v>
      </c>
      <c r="K277" s="116">
        <v>0</v>
      </c>
      <c r="L277" s="116">
        <v>0</v>
      </c>
      <c r="M277" s="116">
        <v>0</v>
      </c>
      <c r="N277" s="116">
        <v>0</v>
      </c>
      <c r="O277" s="116">
        <v>0</v>
      </c>
      <c r="P277" s="116">
        <v>0</v>
      </c>
      <c r="Q277" s="116">
        <v>0</v>
      </c>
      <c r="R277" s="116">
        <v>0</v>
      </c>
      <c r="S277" s="116">
        <v>0</v>
      </c>
      <c r="T277" s="116">
        <v>0</v>
      </c>
      <c r="U277" s="116">
        <v>0</v>
      </c>
      <c r="V277" s="116">
        <v>0</v>
      </c>
      <c r="W277" s="116">
        <v>0</v>
      </c>
      <c r="X277" s="116">
        <v>0</v>
      </c>
      <c r="Y277" s="116">
        <v>0</v>
      </c>
      <c r="Z277" s="116">
        <v>0</v>
      </c>
      <c r="AA277" s="116">
        <v>0</v>
      </c>
      <c r="AB277" s="116">
        <v>0</v>
      </c>
      <c r="AC277" s="116">
        <v>0</v>
      </c>
      <c r="AD277" s="116">
        <v>0</v>
      </c>
      <c r="AE277" s="116">
        <v>0</v>
      </c>
      <c r="AF277" s="116">
        <v>0</v>
      </c>
      <c r="AG277" s="116">
        <v>0</v>
      </c>
      <c r="AH277" s="116">
        <v>0</v>
      </c>
      <c r="AI277" s="116">
        <v>0</v>
      </c>
      <c r="AJ277" s="116">
        <v>0</v>
      </c>
      <c r="AK277" s="116">
        <v>0</v>
      </c>
      <c r="AL277" s="95">
        <f t="shared" si="10"/>
        <v>0</v>
      </c>
      <c r="AO277" s="70"/>
    </row>
    <row r="278" spans="1:41" ht="33" customHeight="1">
      <c r="A278" s="87">
        <v>1127</v>
      </c>
      <c r="B278" s="88" t="str">
        <f>PROPER(VLOOKUP(A278,[1]bd_lista!$A:$D,2,FALSE))</f>
        <v>Gobierno Autónomo Municipal De Villa De Huacaya</v>
      </c>
      <c r="C278" s="118" t="s">
        <v>1537</v>
      </c>
      <c r="D278" s="116">
        <v>0</v>
      </c>
      <c r="E278" s="116">
        <v>0</v>
      </c>
      <c r="F278" s="116">
        <v>0</v>
      </c>
      <c r="G278" s="116">
        <v>0</v>
      </c>
      <c r="H278" s="116">
        <v>0</v>
      </c>
      <c r="I278" s="116">
        <v>0</v>
      </c>
      <c r="J278" s="116">
        <v>0</v>
      </c>
      <c r="K278" s="116">
        <v>0</v>
      </c>
      <c r="L278" s="116">
        <v>0</v>
      </c>
      <c r="M278" s="116">
        <v>0</v>
      </c>
      <c r="N278" s="116">
        <v>0</v>
      </c>
      <c r="O278" s="116">
        <v>0</v>
      </c>
      <c r="P278" s="116">
        <v>0</v>
      </c>
      <c r="Q278" s="116">
        <v>0</v>
      </c>
      <c r="R278" s="116">
        <v>0</v>
      </c>
      <c r="S278" s="116">
        <v>0</v>
      </c>
      <c r="T278" s="116">
        <v>0</v>
      </c>
      <c r="U278" s="116">
        <v>0</v>
      </c>
      <c r="V278" s="116">
        <v>0</v>
      </c>
      <c r="W278" s="116">
        <v>0</v>
      </c>
      <c r="X278" s="116">
        <v>0</v>
      </c>
      <c r="Y278" s="116">
        <v>0</v>
      </c>
      <c r="Z278" s="116">
        <v>0</v>
      </c>
      <c r="AA278" s="116">
        <v>0</v>
      </c>
      <c r="AB278" s="116">
        <v>0</v>
      </c>
      <c r="AC278" s="116">
        <v>0</v>
      </c>
      <c r="AD278" s="116">
        <v>0</v>
      </c>
      <c r="AE278" s="116">
        <v>0</v>
      </c>
      <c r="AF278" s="116">
        <v>0</v>
      </c>
      <c r="AG278" s="116">
        <v>0</v>
      </c>
      <c r="AH278" s="116">
        <v>0</v>
      </c>
      <c r="AI278" s="116">
        <v>0</v>
      </c>
      <c r="AJ278" s="116">
        <v>0</v>
      </c>
      <c r="AK278" s="116">
        <v>0</v>
      </c>
      <c r="AL278" s="95">
        <f t="shared" si="10"/>
        <v>0</v>
      </c>
      <c r="AO278" s="70"/>
    </row>
    <row r="279" spans="1:41" ht="33" customHeight="1">
      <c r="A279" s="87">
        <v>1128</v>
      </c>
      <c r="B279" s="88" t="str">
        <f>PROPER(VLOOKUP(A279,[1]bd_lista!$A:$D,2,FALSE))</f>
        <v>Gobierno Autónomo Municipal De Machareti</v>
      </c>
      <c r="C279" s="118" t="s">
        <v>1537</v>
      </c>
      <c r="D279" s="116">
        <v>0</v>
      </c>
      <c r="E279" s="116">
        <v>0</v>
      </c>
      <c r="F279" s="116">
        <v>0</v>
      </c>
      <c r="G279" s="116">
        <v>0</v>
      </c>
      <c r="H279" s="116">
        <v>0</v>
      </c>
      <c r="I279" s="116">
        <v>0</v>
      </c>
      <c r="J279" s="116">
        <v>0</v>
      </c>
      <c r="K279" s="116">
        <v>0</v>
      </c>
      <c r="L279" s="116">
        <v>0</v>
      </c>
      <c r="M279" s="116">
        <v>0</v>
      </c>
      <c r="N279" s="116">
        <v>0</v>
      </c>
      <c r="O279" s="116">
        <v>0</v>
      </c>
      <c r="P279" s="116">
        <v>0</v>
      </c>
      <c r="Q279" s="116">
        <v>0</v>
      </c>
      <c r="R279" s="116">
        <v>0</v>
      </c>
      <c r="S279" s="116">
        <v>0</v>
      </c>
      <c r="T279" s="116">
        <v>0</v>
      </c>
      <c r="U279" s="116">
        <v>0</v>
      </c>
      <c r="V279" s="116">
        <v>0</v>
      </c>
      <c r="W279" s="116">
        <v>0</v>
      </c>
      <c r="X279" s="116">
        <v>0</v>
      </c>
      <c r="Y279" s="116">
        <v>0</v>
      </c>
      <c r="Z279" s="116">
        <v>0</v>
      </c>
      <c r="AA279" s="116">
        <v>0</v>
      </c>
      <c r="AB279" s="116">
        <v>0</v>
      </c>
      <c r="AC279" s="116">
        <v>0</v>
      </c>
      <c r="AD279" s="116">
        <v>0</v>
      </c>
      <c r="AE279" s="116">
        <v>0</v>
      </c>
      <c r="AF279" s="116">
        <v>0</v>
      </c>
      <c r="AG279" s="116">
        <v>0</v>
      </c>
      <c r="AH279" s="116">
        <v>0</v>
      </c>
      <c r="AI279" s="116">
        <v>0</v>
      </c>
      <c r="AJ279" s="116">
        <v>0</v>
      </c>
      <c r="AK279" s="116">
        <v>0</v>
      </c>
      <c r="AL279" s="95">
        <f t="shared" si="10"/>
        <v>0</v>
      </c>
      <c r="AO279" s="70"/>
    </row>
    <row r="280" spans="1:41" ht="33" customHeight="1">
      <c r="A280" s="87">
        <v>1129</v>
      </c>
      <c r="B280" s="88" t="str">
        <f>PROPER(VLOOKUP(A280,[1]bd_lista!$A:$D,2,FALSE))</f>
        <v>Gobierno Autónomo Municipal De Villa Charcas</v>
      </c>
      <c r="C280" s="118" t="s">
        <v>1537</v>
      </c>
      <c r="D280" s="116">
        <v>0</v>
      </c>
      <c r="E280" s="116">
        <v>0</v>
      </c>
      <c r="F280" s="116">
        <v>0</v>
      </c>
      <c r="G280" s="116">
        <v>0</v>
      </c>
      <c r="H280" s="116">
        <v>0</v>
      </c>
      <c r="I280" s="116">
        <v>0</v>
      </c>
      <c r="J280" s="116">
        <v>0</v>
      </c>
      <c r="K280" s="116">
        <v>0</v>
      </c>
      <c r="L280" s="116">
        <v>0</v>
      </c>
      <c r="M280" s="116">
        <v>0</v>
      </c>
      <c r="N280" s="116">
        <v>0</v>
      </c>
      <c r="O280" s="116">
        <v>0</v>
      </c>
      <c r="P280" s="116">
        <v>0</v>
      </c>
      <c r="Q280" s="116">
        <v>0</v>
      </c>
      <c r="R280" s="116">
        <v>0</v>
      </c>
      <c r="S280" s="116">
        <v>0</v>
      </c>
      <c r="T280" s="116">
        <v>0</v>
      </c>
      <c r="U280" s="116">
        <v>0</v>
      </c>
      <c r="V280" s="116">
        <v>0</v>
      </c>
      <c r="W280" s="116">
        <v>0</v>
      </c>
      <c r="X280" s="116">
        <v>0</v>
      </c>
      <c r="Y280" s="116">
        <v>0</v>
      </c>
      <c r="Z280" s="116">
        <v>0</v>
      </c>
      <c r="AA280" s="116">
        <v>0</v>
      </c>
      <c r="AB280" s="116">
        <v>0</v>
      </c>
      <c r="AC280" s="116">
        <v>0</v>
      </c>
      <c r="AD280" s="116">
        <v>0</v>
      </c>
      <c r="AE280" s="116">
        <v>0</v>
      </c>
      <c r="AF280" s="116">
        <v>0</v>
      </c>
      <c r="AG280" s="116">
        <v>0</v>
      </c>
      <c r="AH280" s="116">
        <v>0</v>
      </c>
      <c r="AI280" s="116">
        <v>0</v>
      </c>
      <c r="AJ280" s="116">
        <v>0</v>
      </c>
      <c r="AK280" s="116">
        <v>0</v>
      </c>
      <c r="AL280" s="95">
        <f t="shared" si="10"/>
        <v>0</v>
      </c>
      <c r="AO280" s="70"/>
    </row>
    <row r="281" spans="1:41" ht="33" customHeight="1">
      <c r="A281" s="87">
        <v>1201</v>
      </c>
      <c r="B281" s="88" t="str">
        <f>PROPER(VLOOKUP(A281,[1]bd_lista!$A:$D,2,FALSE))</f>
        <v>Gobierno Autónomo Municipal De La Paz</v>
      </c>
      <c r="C281" s="118" t="s">
        <v>1537</v>
      </c>
      <c r="D281" s="116">
        <v>0</v>
      </c>
      <c r="E281" s="116">
        <v>0</v>
      </c>
      <c r="F281" s="116">
        <v>0</v>
      </c>
      <c r="G281" s="116">
        <v>0</v>
      </c>
      <c r="H281" s="116">
        <v>0</v>
      </c>
      <c r="I281" s="116">
        <v>0</v>
      </c>
      <c r="J281" s="116">
        <v>0</v>
      </c>
      <c r="K281" s="116">
        <v>0</v>
      </c>
      <c r="L281" s="116">
        <v>0</v>
      </c>
      <c r="M281" s="116">
        <v>0</v>
      </c>
      <c r="N281" s="116">
        <v>0</v>
      </c>
      <c r="O281" s="116">
        <v>0</v>
      </c>
      <c r="P281" s="116">
        <v>0</v>
      </c>
      <c r="Q281" s="116">
        <v>0</v>
      </c>
      <c r="R281" s="116">
        <v>0</v>
      </c>
      <c r="S281" s="116">
        <v>0</v>
      </c>
      <c r="T281" s="116">
        <v>0</v>
      </c>
      <c r="U281" s="116">
        <v>0</v>
      </c>
      <c r="V281" s="116">
        <v>0</v>
      </c>
      <c r="W281" s="116">
        <v>0</v>
      </c>
      <c r="X281" s="116">
        <v>0</v>
      </c>
      <c r="Y281" s="116">
        <v>0</v>
      </c>
      <c r="Z281" s="116">
        <v>0</v>
      </c>
      <c r="AA281" s="116">
        <v>0</v>
      </c>
      <c r="AB281" s="116">
        <v>0</v>
      </c>
      <c r="AC281" s="116">
        <v>0</v>
      </c>
      <c r="AD281" s="116">
        <v>0</v>
      </c>
      <c r="AE281" s="116">
        <v>0</v>
      </c>
      <c r="AF281" s="116">
        <v>0</v>
      </c>
      <c r="AG281" s="116">
        <v>0</v>
      </c>
      <c r="AH281" s="116">
        <v>0</v>
      </c>
      <c r="AI281" s="116">
        <v>0</v>
      </c>
      <c r="AJ281" s="116">
        <v>0</v>
      </c>
      <c r="AK281" s="116">
        <v>0</v>
      </c>
      <c r="AL281" s="95">
        <f t="shared" si="10"/>
        <v>0</v>
      </c>
      <c r="AO281" s="70"/>
    </row>
    <row r="282" spans="1:41" ht="33" customHeight="1">
      <c r="A282" s="87">
        <v>1202</v>
      </c>
      <c r="B282" s="88" t="str">
        <f>PROPER(VLOOKUP(A282,[1]bd_lista!$A:$D,2,FALSE))</f>
        <v>Gobierno Autónomo Municipal De Palca</v>
      </c>
      <c r="C282" s="118" t="s">
        <v>1537</v>
      </c>
      <c r="D282" s="116">
        <v>0</v>
      </c>
      <c r="E282" s="116">
        <v>0</v>
      </c>
      <c r="F282" s="116">
        <v>0</v>
      </c>
      <c r="G282" s="116">
        <v>0</v>
      </c>
      <c r="H282" s="116">
        <v>0</v>
      </c>
      <c r="I282" s="116">
        <v>0</v>
      </c>
      <c r="J282" s="116">
        <v>0</v>
      </c>
      <c r="K282" s="116">
        <v>0</v>
      </c>
      <c r="L282" s="116">
        <v>0</v>
      </c>
      <c r="M282" s="116">
        <v>0</v>
      </c>
      <c r="N282" s="116">
        <v>0</v>
      </c>
      <c r="O282" s="116">
        <v>0</v>
      </c>
      <c r="P282" s="116">
        <v>0</v>
      </c>
      <c r="Q282" s="116">
        <v>0</v>
      </c>
      <c r="R282" s="116">
        <v>0</v>
      </c>
      <c r="S282" s="116">
        <v>0</v>
      </c>
      <c r="T282" s="116">
        <v>0</v>
      </c>
      <c r="U282" s="116">
        <v>0</v>
      </c>
      <c r="V282" s="116">
        <v>0</v>
      </c>
      <c r="W282" s="116">
        <v>0</v>
      </c>
      <c r="X282" s="116">
        <v>0</v>
      </c>
      <c r="Y282" s="116">
        <v>0</v>
      </c>
      <c r="Z282" s="116">
        <v>0</v>
      </c>
      <c r="AA282" s="116">
        <v>0</v>
      </c>
      <c r="AB282" s="116">
        <v>0</v>
      </c>
      <c r="AC282" s="116">
        <v>0</v>
      </c>
      <c r="AD282" s="116">
        <v>0</v>
      </c>
      <c r="AE282" s="116">
        <v>0</v>
      </c>
      <c r="AF282" s="116">
        <v>0</v>
      </c>
      <c r="AG282" s="116">
        <v>0</v>
      </c>
      <c r="AH282" s="116">
        <v>0</v>
      </c>
      <c r="AI282" s="116">
        <v>0</v>
      </c>
      <c r="AJ282" s="116">
        <v>0</v>
      </c>
      <c r="AK282" s="116">
        <v>0</v>
      </c>
      <c r="AL282" s="95">
        <f t="shared" si="10"/>
        <v>0</v>
      </c>
      <c r="AO282" s="70"/>
    </row>
    <row r="283" spans="1:41" ht="33" customHeight="1">
      <c r="A283" s="87">
        <v>1203</v>
      </c>
      <c r="B283" s="88" t="str">
        <f>PROPER(VLOOKUP(A283,[1]bd_lista!$A:$D,2,FALSE))</f>
        <v>Gobierno Autónomo Municipal De Mecapaca</v>
      </c>
      <c r="C283" s="118" t="s">
        <v>1537</v>
      </c>
      <c r="D283" s="116">
        <v>0</v>
      </c>
      <c r="E283" s="116">
        <v>0</v>
      </c>
      <c r="F283" s="116">
        <v>0</v>
      </c>
      <c r="G283" s="116">
        <v>0</v>
      </c>
      <c r="H283" s="116">
        <v>0</v>
      </c>
      <c r="I283" s="116">
        <v>0</v>
      </c>
      <c r="J283" s="116">
        <v>0</v>
      </c>
      <c r="K283" s="116">
        <v>0</v>
      </c>
      <c r="L283" s="116">
        <v>0</v>
      </c>
      <c r="M283" s="116">
        <v>0</v>
      </c>
      <c r="N283" s="116">
        <v>0</v>
      </c>
      <c r="O283" s="116">
        <v>0</v>
      </c>
      <c r="P283" s="116">
        <v>0</v>
      </c>
      <c r="Q283" s="116">
        <v>0</v>
      </c>
      <c r="R283" s="116">
        <v>0</v>
      </c>
      <c r="S283" s="116">
        <v>0</v>
      </c>
      <c r="T283" s="116">
        <v>0</v>
      </c>
      <c r="U283" s="116">
        <v>0</v>
      </c>
      <c r="V283" s="116">
        <v>0</v>
      </c>
      <c r="W283" s="116">
        <v>0</v>
      </c>
      <c r="X283" s="116">
        <v>0</v>
      </c>
      <c r="Y283" s="116">
        <v>0</v>
      </c>
      <c r="Z283" s="116">
        <v>0</v>
      </c>
      <c r="AA283" s="116">
        <v>0</v>
      </c>
      <c r="AB283" s="116">
        <v>0</v>
      </c>
      <c r="AC283" s="116">
        <v>0</v>
      </c>
      <c r="AD283" s="116">
        <v>0</v>
      </c>
      <c r="AE283" s="116">
        <v>0</v>
      </c>
      <c r="AF283" s="116">
        <v>0</v>
      </c>
      <c r="AG283" s="116">
        <v>0</v>
      </c>
      <c r="AH283" s="116">
        <v>0</v>
      </c>
      <c r="AI283" s="116">
        <v>0</v>
      </c>
      <c r="AJ283" s="116">
        <v>0</v>
      </c>
      <c r="AK283" s="116">
        <v>0</v>
      </c>
      <c r="AL283" s="95">
        <f t="shared" si="10"/>
        <v>0</v>
      </c>
      <c r="AO283" s="70"/>
    </row>
    <row r="284" spans="1:41" ht="33" customHeight="1">
      <c r="A284" s="87">
        <v>1204</v>
      </c>
      <c r="B284" s="88" t="str">
        <f>PROPER(VLOOKUP(A284,[1]bd_lista!$A:$D,2,FALSE))</f>
        <v>Gobierno Autónomo Municipal De Achocalla</v>
      </c>
      <c r="C284" s="118" t="s">
        <v>1537</v>
      </c>
      <c r="D284" s="116">
        <v>0</v>
      </c>
      <c r="E284" s="116">
        <v>0</v>
      </c>
      <c r="F284" s="116">
        <v>0</v>
      </c>
      <c r="G284" s="116">
        <v>0</v>
      </c>
      <c r="H284" s="116">
        <v>0</v>
      </c>
      <c r="I284" s="116">
        <v>0</v>
      </c>
      <c r="J284" s="116">
        <v>0</v>
      </c>
      <c r="K284" s="116">
        <v>0</v>
      </c>
      <c r="L284" s="116">
        <v>0</v>
      </c>
      <c r="M284" s="116">
        <v>0</v>
      </c>
      <c r="N284" s="116">
        <v>0</v>
      </c>
      <c r="O284" s="116">
        <v>0</v>
      </c>
      <c r="P284" s="116">
        <v>0</v>
      </c>
      <c r="Q284" s="116">
        <v>0</v>
      </c>
      <c r="R284" s="116">
        <v>0</v>
      </c>
      <c r="S284" s="116">
        <v>0</v>
      </c>
      <c r="T284" s="116">
        <v>0</v>
      </c>
      <c r="U284" s="116">
        <v>0</v>
      </c>
      <c r="V284" s="116">
        <v>0</v>
      </c>
      <c r="W284" s="116">
        <v>0</v>
      </c>
      <c r="X284" s="116">
        <v>0</v>
      </c>
      <c r="Y284" s="116">
        <v>0</v>
      </c>
      <c r="Z284" s="116">
        <v>0</v>
      </c>
      <c r="AA284" s="116">
        <v>0</v>
      </c>
      <c r="AB284" s="116">
        <v>0</v>
      </c>
      <c r="AC284" s="116">
        <v>0</v>
      </c>
      <c r="AD284" s="116">
        <v>0</v>
      </c>
      <c r="AE284" s="116">
        <v>0</v>
      </c>
      <c r="AF284" s="116">
        <v>0</v>
      </c>
      <c r="AG284" s="116">
        <v>0</v>
      </c>
      <c r="AH284" s="116">
        <v>0</v>
      </c>
      <c r="AI284" s="116">
        <v>0</v>
      </c>
      <c r="AJ284" s="116">
        <v>0</v>
      </c>
      <c r="AK284" s="116">
        <v>0</v>
      </c>
      <c r="AL284" s="95">
        <f t="shared" si="10"/>
        <v>0</v>
      </c>
      <c r="AO284" s="70"/>
    </row>
    <row r="285" spans="1:41" ht="33" customHeight="1">
      <c r="A285" s="87">
        <v>1205</v>
      </c>
      <c r="B285" s="88" t="str">
        <f>PROPER(VLOOKUP(A285,[1]bd_lista!$A:$D,2,FALSE))</f>
        <v>Gobierno Autónomo Municipal De El Alto De La Paz</v>
      </c>
      <c r="C285" s="118" t="s">
        <v>1537</v>
      </c>
      <c r="D285" s="116">
        <v>0</v>
      </c>
      <c r="E285" s="116">
        <v>0</v>
      </c>
      <c r="F285" s="116">
        <v>0</v>
      </c>
      <c r="G285" s="116">
        <v>0</v>
      </c>
      <c r="H285" s="116">
        <v>0</v>
      </c>
      <c r="I285" s="116">
        <v>0</v>
      </c>
      <c r="J285" s="116">
        <v>0</v>
      </c>
      <c r="K285" s="116">
        <v>0</v>
      </c>
      <c r="L285" s="116">
        <v>0</v>
      </c>
      <c r="M285" s="116">
        <v>0</v>
      </c>
      <c r="N285" s="116">
        <v>0</v>
      </c>
      <c r="O285" s="116">
        <v>0</v>
      </c>
      <c r="P285" s="116">
        <v>0</v>
      </c>
      <c r="Q285" s="116">
        <v>0</v>
      </c>
      <c r="R285" s="116">
        <v>0</v>
      </c>
      <c r="S285" s="116">
        <v>0</v>
      </c>
      <c r="T285" s="116">
        <v>0</v>
      </c>
      <c r="U285" s="116">
        <v>0</v>
      </c>
      <c r="V285" s="116">
        <v>0</v>
      </c>
      <c r="W285" s="116">
        <v>0</v>
      </c>
      <c r="X285" s="116">
        <v>0</v>
      </c>
      <c r="Y285" s="116">
        <v>0</v>
      </c>
      <c r="Z285" s="116">
        <v>0</v>
      </c>
      <c r="AA285" s="116">
        <v>0</v>
      </c>
      <c r="AB285" s="116">
        <v>0</v>
      </c>
      <c r="AC285" s="116">
        <v>0</v>
      </c>
      <c r="AD285" s="116">
        <v>0</v>
      </c>
      <c r="AE285" s="116">
        <v>0</v>
      </c>
      <c r="AF285" s="116">
        <v>0</v>
      </c>
      <c r="AG285" s="116">
        <v>0</v>
      </c>
      <c r="AH285" s="116">
        <v>0</v>
      </c>
      <c r="AI285" s="116">
        <v>0</v>
      </c>
      <c r="AJ285" s="116">
        <v>0</v>
      </c>
      <c r="AK285" s="116">
        <v>0</v>
      </c>
      <c r="AL285" s="95">
        <f t="shared" si="10"/>
        <v>0</v>
      </c>
      <c r="AO285" s="70"/>
    </row>
    <row r="286" spans="1:41" ht="33" customHeight="1">
      <c r="A286" s="87">
        <v>1206</v>
      </c>
      <c r="B286" s="88" t="str">
        <f>PROPER(VLOOKUP(A286,[1]bd_lista!$A:$D,2,FALSE))</f>
        <v>Gobierno Autónomo Municipal De Viacha</v>
      </c>
      <c r="C286" s="118" t="s">
        <v>1537</v>
      </c>
      <c r="D286" s="116">
        <v>0</v>
      </c>
      <c r="E286" s="116">
        <v>0</v>
      </c>
      <c r="F286" s="116">
        <v>0</v>
      </c>
      <c r="G286" s="116">
        <v>0</v>
      </c>
      <c r="H286" s="116">
        <v>0</v>
      </c>
      <c r="I286" s="116">
        <v>0</v>
      </c>
      <c r="J286" s="116">
        <v>0</v>
      </c>
      <c r="K286" s="116">
        <v>0</v>
      </c>
      <c r="L286" s="116">
        <v>0</v>
      </c>
      <c r="M286" s="116">
        <v>0</v>
      </c>
      <c r="N286" s="116">
        <v>0</v>
      </c>
      <c r="O286" s="116">
        <v>0</v>
      </c>
      <c r="P286" s="116">
        <v>0</v>
      </c>
      <c r="Q286" s="116">
        <v>0</v>
      </c>
      <c r="R286" s="116">
        <v>0</v>
      </c>
      <c r="S286" s="116">
        <v>0</v>
      </c>
      <c r="T286" s="116">
        <v>0</v>
      </c>
      <c r="U286" s="116">
        <v>0</v>
      </c>
      <c r="V286" s="116">
        <v>0</v>
      </c>
      <c r="W286" s="116">
        <v>0</v>
      </c>
      <c r="X286" s="116">
        <v>0</v>
      </c>
      <c r="Y286" s="116">
        <v>0</v>
      </c>
      <c r="Z286" s="116">
        <v>0</v>
      </c>
      <c r="AA286" s="116">
        <v>0</v>
      </c>
      <c r="AB286" s="116">
        <v>0</v>
      </c>
      <c r="AC286" s="116">
        <v>0</v>
      </c>
      <c r="AD286" s="116">
        <v>0</v>
      </c>
      <c r="AE286" s="116">
        <v>0</v>
      </c>
      <c r="AF286" s="116">
        <v>0</v>
      </c>
      <c r="AG286" s="116">
        <v>0</v>
      </c>
      <c r="AH286" s="116">
        <v>0</v>
      </c>
      <c r="AI286" s="116">
        <v>0</v>
      </c>
      <c r="AJ286" s="116">
        <v>0</v>
      </c>
      <c r="AK286" s="116">
        <v>0</v>
      </c>
      <c r="AL286" s="95">
        <f t="shared" si="10"/>
        <v>0</v>
      </c>
      <c r="AO286" s="70"/>
    </row>
    <row r="287" spans="1:41" ht="33" customHeight="1">
      <c r="A287" s="87">
        <v>1207</v>
      </c>
      <c r="B287" s="88" t="str">
        <f>PROPER(VLOOKUP(A287,[1]bd_lista!$A:$D,2,FALSE))</f>
        <v>Gobierno Autónomo Municipal De Guaqui</v>
      </c>
      <c r="C287" s="118" t="s">
        <v>1537</v>
      </c>
      <c r="D287" s="116">
        <v>0</v>
      </c>
      <c r="E287" s="116">
        <v>0</v>
      </c>
      <c r="F287" s="116">
        <v>0</v>
      </c>
      <c r="G287" s="116">
        <v>0</v>
      </c>
      <c r="H287" s="116">
        <v>0</v>
      </c>
      <c r="I287" s="116">
        <v>0</v>
      </c>
      <c r="J287" s="116">
        <v>0</v>
      </c>
      <c r="K287" s="116">
        <v>0</v>
      </c>
      <c r="L287" s="116">
        <v>0</v>
      </c>
      <c r="M287" s="116">
        <v>0</v>
      </c>
      <c r="N287" s="116">
        <v>0</v>
      </c>
      <c r="O287" s="116">
        <v>0</v>
      </c>
      <c r="P287" s="116">
        <v>0</v>
      </c>
      <c r="Q287" s="116">
        <v>0</v>
      </c>
      <c r="R287" s="116">
        <v>0</v>
      </c>
      <c r="S287" s="116">
        <v>0</v>
      </c>
      <c r="T287" s="116">
        <v>0</v>
      </c>
      <c r="U287" s="116">
        <v>0</v>
      </c>
      <c r="V287" s="116">
        <v>0</v>
      </c>
      <c r="W287" s="116">
        <v>0</v>
      </c>
      <c r="X287" s="116">
        <v>0</v>
      </c>
      <c r="Y287" s="116">
        <v>0</v>
      </c>
      <c r="Z287" s="116">
        <v>0</v>
      </c>
      <c r="AA287" s="116">
        <v>0</v>
      </c>
      <c r="AB287" s="116">
        <v>0</v>
      </c>
      <c r="AC287" s="116">
        <v>0</v>
      </c>
      <c r="AD287" s="116">
        <v>0</v>
      </c>
      <c r="AE287" s="116">
        <v>0</v>
      </c>
      <c r="AF287" s="116">
        <v>0</v>
      </c>
      <c r="AG287" s="116">
        <v>0</v>
      </c>
      <c r="AH287" s="116">
        <v>0</v>
      </c>
      <c r="AI287" s="116">
        <v>0</v>
      </c>
      <c r="AJ287" s="116">
        <v>0</v>
      </c>
      <c r="AK287" s="116">
        <v>0</v>
      </c>
      <c r="AL287" s="95">
        <f t="shared" si="10"/>
        <v>0</v>
      </c>
      <c r="AO287" s="70"/>
    </row>
    <row r="288" spans="1:41" ht="33" customHeight="1">
      <c r="A288" s="87">
        <v>1208</v>
      </c>
      <c r="B288" s="88" t="str">
        <f>PROPER(VLOOKUP(A288,[1]bd_lista!$A:$D,2,FALSE))</f>
        <v>Gobierno Autónomo Municipal De Tiahuanacu</v>
      </c>
      <c r="C288" s="118" t="s">
        <v>1537</v>
      </c>
      <c r="D288" s="116">
        <v>0</v>
      </c>
      <c r="E288" s="116">
        <v>0</v>
      </c>
      <c r="F288" s="116">
        <v>0</v>
      </c>
      <c r="G288" s="116">
        <v>0</v>
      </c>
      <c r="H288" s="116">
        <v>0</v>
      </c>
      <c r="I288" s="116">
        <v>0</v>
      </c>
      <c r="J288" s="116">
        <v>0</v>
      </c>
      <c r="K288" s="116">
        <v>0</v>
      </c>
      <c r="L288" s="116">
        <v>0</v>
      </c>
      <c r="M288" s="116">
        <v>0</v>
      </c>
      <c r="N288" s="116">
        <v>0</v>
      </c>
      <c r="O288" s="116">
        <v>0</v>
      </c>
      <c r="P288" s="116">
        <v>0</v>
      </c>
      <c r="Q288" s="116">
        <v>0</v>
      </c>
      <c r="R288" s="116">
        <v>0</v>
      </c>
      <c r="S288" s="116">
        <v>0</v>
      </c>
      <c r="T288" s="116">
        <v>0</v>
      </c>
      <c r="U288" s="116">
        <v>0</v>
      </c>
      <c r="V288" s="116">
        <v>0</v>
      </c>
      <c r="W288" s="116">
        <v>0</v>
      </c>
      <c r="X288" s="116">
        <v>0</v>
      </c>
      <c r="Y288" s="116">
        <v>0</v>
      </c>
      <c r="Z288" s="116">
        <v>0</v>
      </c>
      <c r="AA288" s="116">
        <v>0</v>
      </c>
      <c r="AB288" s="116">
        <v>0</v>
      </c>
      <c r="AC288" s="116">
        <v>0</v>
      </c>
      <c r="AD288" s="116">
        <v>0</v>
      </c>
      <c r="AE288" s="116">
        <v>0</v>
      </c>
      <c r="AF288" s="116">
        <v>0</v>
      </c>
      <c r="AG288" s="116">
        <v>0</v>
      </c>
      <c r="AH288" s="116">
        <v>0</v>
      </c>
      <c r="AI288" s="116">
        <v>0</v>
      </c>
      <c r="AJ288" s="116">
        <v>0</v>
      </c>
      <c r="AK288" s="116">
        <v>0</v>
      </c>
      <c r="AL288" s="95">
        <f t="shared" si="10"/>
        <v>0</v>
      </c>
      <c r="AO288" s="70"/>
    </row>
    <row r="289" spans="1:41" ht="33" customHeight="1">
      <c r="A289" s="87">
        <v>1209</v>
      </c>
      <c r="B289" s="88" t="str">
        <f>PROPER(VLOOKUP(A289,[1]bd_lista!$A:$D,2,FALSE))</f>
        <v>Gobierno Autónomo Municipal De Desaguadero</v>
      </c>
      <c r="C289" s="118" t="s">
        <v>1537</v>
      </c>
      <c r="D289" s="116">
        <v>0</v>
      </c>
      <c r="E289" s="116">
        <v>0</v>
      </c>
      <c r="F289" s="116">
        <v>0</v>
      </c>
      <c r="G289" s="116">
        <v>0</v>
      </c>
      <c r="H289" s="116">
        <v>0</v>
      </c>
      <c r="I289" s="116">
        <v>0</v>
      </c>
      <c r="J289" s="116">
        <v>0</v>
      </c>
      <c r="K289" s="116">
        <v>0</v>
      </c>
      <c r="L289" s="116">
        <v>0</v>
      </c>
      <c r="M289" s="116">
        <v>0</v>
      </c>
      <c r="N289" s="116">
        <v>0</v>
      </c>
      <c r="O289" s="116">
        <v>0</v>
      </c>
      <c r="P289" s="116">
        <v>0</v>
      </c>
      <c r="Q289" s="116">
        <v>0</v>
      </c>
      <c r="R289" s="116">
        <v>0</v>
      </c>
      <c r="S289" s="116">
        <v>0</v>
      </c>
      <c r="T289" s="116">
        <v>0</v>
      </c>
      <c r="U289" s="116">
        <v>0</v>
      </c>
      <c r="V289" s="116">
        <v>0</v>
      </c>
      <c r="W289" s="116">
        <v>0</v>
      </c>
      <c r="X289" s="116">
        <v>0</v>
      </c>
      <c r="Y289" s="116">
        <v>0</v>
      </c>
      <c r="Z289" s="116">
        <v>0</v>
      </c>
      <c r="AA289" s="116">
        <v>0</v>
      </c>
      <c r="AB289" s="116">
        <v>0</v>
      </c>
      <c r="AC289" s="116">
        <v>0</v>
      </c>
      <c r="AD289" s="116">
        <v>0</v>
      </c>
      <c r="AE289" s="116">
        <v>0</v>
      </c>
      <c r="AF289" s="116">
        <v>0</v>
      </c>
      <c r="AG289" s="116">
        <v>0</v>
      </c>
      <c r="AH289" s="116">
        <v>0</v>
      </c>
      <c r="AI289" s="116">
        <v>0</v>
      </c>
      <c r="AJ289" s="116">
        <v>0</v>
      </c>
      <c r="AK289" s="116">
        <v>0</v>
      </c>
      <c r="AL289" s="95">
        <f t="shared" si="10"/>
        <v>0</v>
      </c>
      <c r="AO289" s="70"/>
    </row>
    <row r="290" spans="1:41" ht="33" customHeight="1">
      <c r="A290" s="87">
        <v>1210</v>
      </c>
      <c r="B290" s="88" t="str">
        <f>PROPER(VLOOKUP(A290,[1]bd_lista!$A:$D,2,FALSE))</f>
        <v>Gobierno Autónomo Municipal De Caranavi</v>
      </c>
      <c r="C290" s="118" t="s">
        <v>1537</v>
      </c>
      <c r="D290" s="116">
        <v>0</v>
      </c>
      <c r="E290" s="116">
        <v>0</v>
      </c>
      <c r="F290" s="116">
        <v>0</v>
      </c>
      <c r="G290" s="116">
        <v>0</v>
      </c>
      <c r="H290" s="116">
        <v>0</v>
      </c>
      <c r="I290" s="116">
        <v>0</v>
      </c>
      <c r="J290" s="116">
        <v>0</v>
      </c>
      <c r="K290" s="116">
        <v>0</v>
      </c>
      <c r="L290" s="116">
        <v>0</v>
      </c>
      <c r="M290" s="116">
        <v>0</v>
      </c>
      <c r="N290" s="116">
        <v>0</v>
      </c>
      <c r="O290" s="116">
        <v>0</v>
      </c>
      <c r="P290" s="116">
        <v>0</v>
      </c>
      <c r="Q290" s="116">
        <v>0</v>
      </c>
      <c r="R290" s="116">
        <v>0</v>
      </c>
      <c r="S290" s="116">
        <v>0</v>
      </c>
      <c r="T290" s="116">
        <v>0</v>
      </c>
      <c r="U290" s="116">
        <v>0</v>
      </c>
      <c r="V290" s="116">
        <v>0</v>
      </c>
      <c r="W290" s="116">
        <v>0</v>
      </c>
      <c r="X290" s="116">
        <v>0</v>
      </c>
      <c r="Y290" s="116">
        <v>0</v>
      </c>
      <c r="Z290" s="116">
        <v>0</v>
      </c>
      <c r="AA290" s="116">
        <v>0</v>
      </c>
      <c r="AB290" s="116">
        <v>0</v>
      </c>
      <c r="AC290" s="116">
        <v>0</v>
      </c>
      <c r="AD290" s="116">
        <v>0</v>
      </c>
      <c r="AE290" s="116">
        <v>0</v>
      </c>
      <c r="AF290" s="116">
        <v>0</v>
      </c>
      <c r="AG290" s="116">
        <v>0</v>
      </c>
      <c r="AH290" s="116">
        <v>0</v>
      </c>
      <c r="AI290" s="116">
        <v>0</v>
      </c>
      <c r="AJ290" s="116">
        <v>0</v>
      </c>
      <c r="AK290" s="116">
        <v>0</v>
      </c>
      <c r="AL290" s="95">
        <f t="shared" si="10"/>
        <v>0</v>
      </c>
      <c r="AO290" s="70"/>
    </row>
    <row r="291" spans="1:41" ht="33" customHeight="1">
      <c r="A291" s="87">
        <v>1211</v>
      </c>
      <c r="B291" s="88" t="str">
        <f>PROPER(VLOOKUP(A291,[1]bd_lista!$A:$D,2,FALSE))</f>
        <v>Gobierno Autónomo Municipal De Sica Sica (Villa Aroma)</v>
      </c>
      <c r="C291" s="118" t="s">
        <v>1537</v>
      </c>
      <c r="D291" s="116">
        <v>0</v>
      </c>
      <c r="E291" s="116">
        <v>0</v>
      </c>
      <c r="F291" s="116">
        <v>0</v>
      </c>
      <c r="G291" s="116">
        <v>0</v>
      </c>
      <c r="H291" s="116">
        <v>0</v>
      </c>
      <c r="I291" s="116">
        <v>0</v>
      </c>
      <c r="J291" s="116">
        <v>0</v>
      </c>
      <c r="K291" s="116">
        <v>0</v>
      </c>
      <c r="L291" s="116">
        <v>0</v>
      </c>
      <c r="M291" s="116">
        <v>0</v>
      </c>
      <c r="N291" s="116">
        <v>0</v>
      </c>
      <c r="O291" s="116">
        <v>0</v>
      </c>
      <c r="P291" s="116">
        <v>0</v>
      </c>
      <c r="Q291" s="116">
        <v>0</v>
      </c>
      <c r="R291" s="116">
        <v>0</v>
      </c>
      <c r="S291" s="116">
        <v>0</v>
      </c>
      <c r="T291" s="116">
        <v>0</v>
      </c>
      <c r="U291" s="116">
        <v>0</v>
      </c>
      <c r="V291" s="116">
        <v>0</v>
      </c>
      <c r="W291" s="116">
        <v>0</v>
      </c>
      <c r="X291" s="116">
        <v>0</v>
      </c>
      <c r="Y291" s="116">
        <v>0</v>
      </c>
      <c r="Z291" s="116">
        <v>0</v>
      </c>
      <c r="AA291" s="116">
        <v>0</v>
      </c>
      <c r="AB291" s="116">
        <v>0</v>
      </c>
      <c r="AC291" s="116">
        <v>0</v>
      </c>
      <c r="AD291" s="116">
        <v>0</v>
      </c>
      <c r="AE291" s="116">
        <v>0</v>
      </c>
      <c r="AF291" s="116">
        <v>0</v>
      </c>
      <c r="AG291" s="116">
        <v>0</v>
      </c>
      <c r="AH291" s="116">
        <v>0</v>
      </c>
      <c r="AI291" s="116">
        <v>0</v>
      </c>
      <c r="AJ291" s="116">
        <v>0</v>
      </c>
      <c r="AK291" s="116">
        <v>0</v>
      </c>
      <c r="AL291" s="95">
        <f t="shared" si="10"/>
        <v>0</v>
      </c>
      <c r="AO291" s="70"/>
    </row>
    <row r="292" spans="1:41" ht="33" customHeight="1">
      <c r="A292" s="87">
        <v>1212</v>
      </c>
      <c r="B292" s="88" t="str">
        <f>PROPER(VLOOKUP(A292,[1]bd_lista!$A:$D,2,FALSE))</f>
        <v>Gobierno Autónomo Municipal De Umala</v>
      </c>
      <c r="C292" s="118" t="s">
        <v>1537</v>
      </c>
      <c r="D292" s="116">
        <v>0</v>
      </c>
      <c r="E292" s="116">
        <v>0</v>
      </c>
      <c r="F292" s="116">
        <v>0</v>
      </c>
      <c r="G292" s="116">
        <v>0</v>
      </c>
      <c r="H292" s="116">
        <v>0</v>
      </c>
      <c r="I292" s="116">
        <v>0</v>
      </c>
      <c r="J292" s="116">
        <v>0</v>
      </c>
      <c r="K292" s="116">
        <v>0</v>
      </c>
      <c r="L292" s="116">
        <v>0</v>
      </c>
      <c r="M292" s="116">
        <v>0</v>
      </c>
      <c r="N292" s="116">
        <v>0</v>
      </c>
      <c r="O292" s="116">
        <v>0</v>
      </c>
      <c r="P292" s="116">
        <v>0</v>
      </c>
      <c r="Q292" s="116">
        <v>0</v>
      </c>
      <c r="R292" s="116">
        <v>0</v>
      </c>
      <c r="S292" s="116">
        <v>0</v>
      </c>
      <c r="T292" s="116">
        <v>0</v>
      </c>
      <c r="U292" s="116">
        <v>0</v>
      </c>
      <c r="V292" s="116">
        <v>0</v>
      </c>
      <c r="W292" s="116">
        <v>0</v>
      </c>
      <c r="X292" s="116">
        <v>0</v>
      </c>
      <c r="Y292" s="116">
        <v>0</v>
      </c>
      <c r="Z292" s="116">
        <v>0</v>
      </c>
      <c r="AA292" s="116">
        <v>0</v>
      </c>
      <c r="AB292" s="116">
        <v>0</v>
      </c>
      <c r="AC292" s="116">
        <v>0</v>
      </c>
      <c r="AD292" s="116">
        <v>0</v>
      </c>
      <c r="AE292" s="116">
        <v>0</v>
      </c>
      <c r="AF292" s="116">
        <v>0</v>
      </c>
      <c r="AG292" s="116">
        <v>0</v>
      </c>
      <c r="AH292" s="116">
        <v>0</v>
      </c>
      <c r="AI292" s="116">
        <v>0</v>
      </c>
      <c r="AJ292" s="116">
        <v>0</v>
      </c>
      <c r="AK292" s="116">
        <v>0</v>
      </c>
      <c r="AL292" s="95">
        <f t="shared" si="10"/>
        <v>0</v>
      </c>
      <c r="AO292" s="70"/>
    </row>
    <row r="293" spans="1:41" ht="33" customHeight="1">
      <c r="A293" s="87">
        <v>1213</v>
      </c>
      <c r="B293" s="88" t="str">
        <f>PROPER(VLOOKUP(A293,[1]bd_lista!$A:$D,2,FALSE))</f>
        <v>Gobierno Autónomo Municipal De Ayo Ayo</v>
      </c>
      <c r="C293" s="118" t="s">
        <v>1537</v>
      </c>
      <c r="D293" s="116">
        <v>0</v>
      </c>
      <c r="E293" s="116">
        <v>0</v>
      </c>
      <c r="F293" s="116">
        <v>0</v>
      </c>
      <c r="G293" s="116">
        <v>0</v>
      </c>
      <c r="H293" s="116">
        <v>0</v>
      </c>
      <c r="I293" s="116">
        <v>0</v>
      </c>
      <c r="J293" s="116">
        <v>0</v>
      </c>
      <c r="K293" s="116">
        <v>0</v>
      </c>
      <c r="L293" s="116">
        <v>0</v>
      </c>
      <c r="M293" s="116">
        <v>0</v>
      </c>
      <c r="N293" s="116">
        <v>0</v>
      </c>
      <c r="O293" s="116">
        <v>0</v>
      </c>
      <c r="P293" s="116">
        <v>0</v>
      </c>
      <c r="Q293" s="116">
        <v>0</v>
      </c>
      <c r="R293" s="116">
        <v>0</v>
      </c>
      <c r="S293" s="116">
        <v>0</v>
      </c>
      <c r="T293" s="116">
        <v>0</v>
      </c>
      <c r="U293" s="116">
        <v>0</v>
      </c>
      <c r="V293" s="116">
        <v>0</v>
      </c>
      <c r="W293" s="116">
        <v>0</v>
      </c>
      <c r="X293" s="116">
        <v>0</v>
      </c>
      <c r="Y293" s="116">
        <v>0</v>
      </c>
      <c r="Z293" s="116">
        <v>0</v>
      </c>
      <c r="AA293" s="116">
        <v>0</v>
      </c>
      <c r="AB293" s="116">
        <v>0</v>
      </c>
      <c r="AC293" s="116">
        <v>0</v>
      </c>
      <c r="AD293" s="116">
        <v>0</v>
      </c>
      <c r="AE293" s="116">
        <v>0</v>
      </c>
      <c r="AF293" s="116">
        <v>0</v>
      </c>
      <c r="AG293" s="116">
        <v>0</v>
      </c>
      <c r="AH293" s="116">
        <v>0</v>
      </c>
      <c r="AI293" s="116">
        <v>0</v>
      </c>
      <c r="AJ293" s="116">
        <v>0</v>
      </c>
      <c r="AK293" s="116">
        <v>0</v>
      </c>
      <c r="AL293" s="95">
        <f t="shared" si="10"/>
        <v>0</v>
      </c>
      <c r="AO293" s="70"/>
    </row>
    <row r="294" spans="1:41" ht="33" customHeight="1">
      <c r="A294" s="87">
        <v>1214</v>
      </c>
      <c r="B294" s="88" t="str">
        <f>PROPER(VLOOKUP(A294,[1]bd_lista!$A:$D,2,FALSE))</f>
        <v>Gobierno Autónomo Municipal De Calamarca</v>
      </c>
      <c r="C294" s="118" t="s">
        <v>1537</v>
      </c>
      <c r="D294" s="116">
        <v>0</v>
      </c>
      <c r="E294" s="116">
        <v>0</v>
      </c>
      <c r="F294" s="116">
        <v>0</v>
      </c>
      <c r="G294" s="116">
        <v>0</v>
      </c>
      <c r="H294" s="116">
        <v>0</v>
      </c>
      <c r="I294" s="116">
        <v>0</v>
      </c>
      <c r="J294" s="116">
        <v>0</v>
      </c>
      <c r="K294" s="116">
        <v>0</v>
      </c>
      <c r="L294" s="116">
        <v>0</v>
      </c>
      <c r="M294" s="116">
        <v>0</v>
      </c>
      <c r="N294" s="116">
        <v>0</v>
      </c>
      <c r="O294" s="116">
        <v>0</v>
      </c>
      <c r="P294" s="116">
        <v>0</v>
      </c>
      <c r="Q294" s="116">
        <v>0</v>
      </c>
      <c r="R294" s="116">
        <v>0</v>
      </c>
      <c r="S294" s="116">
        <v>0</v>
      </c>
      <c r="T294" s="116">
        <v>0</v>
      </c>
      <c r="U294" s="116">
        <v>0</v>
      </c>
      <c r="V294" s="116">
        <v>0</v>
      </c>
      <c r="W294" s="116">
        <v>0</v>
      </c>
      <c r="X294" s="116">
        <v>0</v>
      </c>
      <c r="Y294" s="116">
        <v>0</v>
      </c>
      <c r="Z294" s="116">
        <v>0</v>
      </c>
      <c r="AA294" s="116">
        <v>0</v>
      </c>
      <c r="AB294" s="116">
        <v>0</v>
      </c>
      <c r="AC294" s="116">
        <v>0</v>
      </c>
      <c r="AD294" s="116">
        <v>0</v>
      </c>
      <c r="AE294" s="116">
        <v>0</v>
      </c>
      <c r="AF294" s="116">
        <v>0</v>
      </c>
      <c r="AG294" s="116">
        <v>0</v>
      </c>
      <c r="AH294" s="116">
        <v>0</v>
      </c>
      <c r="AI294" s="116">
        <v>0</v>
      </c>
      <c r="AJ294" s="116">
        <v>0</v>
      </c>
      <c r="AK294" s="116">
        <v>0</v>
      </c>
      <c r="AL294" s="95">
        <f t="shared" si="10"/>
        <v>0</v>
      </c>
      <c r="AO294" s="70"/>
    </row>
    <row r="295" spans="1:41" ht="33" customHeight="1">
      <c r="A295" s="87">
        <v>1215</v>
      </c>
      <c r="B295" s="88" t="str">
        <f>PROPER(VLOOKUP(A295,[1]bd_lista!$A:$D,2,FALSE))</f>
        <v>Gobierno Autónomo Municipal De Patacamaya</v>
      </c>
      <c r="C295" s="118" t="s">
        <v>1537</v>
      </c>
      <c r="D295" s="116">
        <v>0</v>
      </c>
      <c r="E295" s="116">
        <v>0</v>
      </c>
      <c r="F295" s="116">
        <v>0</v>
      </c>
      <c r="G295" s="116">
        <v>0</v>
      </c>
      <c r="H295" s="116">
        <v>0</v>
      </c>
      <c r="I295" s="116">
        <v>0</v>
      </c>
      <c r="J295" s="116">
        <v>0</v>
      </c>
      <c r="K295" s="116">
        <v>0</v>
      </c>
      <c r="L295" s="116">
        <v>0</v>
      </c>
      <c r="M295" s="116">
        <v>0</v>
      </c>
      <c r="N295" s="116">
        <v>0</v>
      </c>
      <c r="O295" s="116">
        <v>0</v>
      </c>
      <c r="P295" s="116">
        <v>0</v>
      </c>
      <c r="Q295" s="116">
        <v>0</v>
      </c>
      <c r="R295" s="116">
        <v>0</v>
      </c>
      <c r="S295" s="116">
        <v>0</v>
      </c>
      <c r="T295" s="116">
        <v>0</v>
      </c>
      <c r="U295" s="116">
        <v>0</v>
      </c>
      <c r="V295" s="116">
        <v>0</v>
      </c>
      <c r="W295" s="116">
        <v>0</v>
      </c>
      <c r="X295" s="116">
        <v>0</v>
      </c>
      <c r="Y295" s="116">
        <v>0</v>
      </c>
      <c r="Z295" s="116">
        <v>0</v>
      </c>
      <c r="AA295" s="116">
        <v>0</v>
      </c>
      <c r="AB295" s="116">
        <v>0</v>
      </c>
      <c r="AC295" s="116">
        <v>0</v>
      </c>
      <c r="AD295" s="116">
        <v>0</v>
      </c>
      <c r="AE295" s="116">
        <v>0</v>
      </c>
      <c r="AF295" s="116">
        <v>0</v>
      </c>
      <c r="AG295" s="116">
        <v>0</v>
      </c>
      <c r="AH295" s="116">
        <v>0</v>
      </c>
      <c r="AI295" s="116">
        <v>0</v>
      </c>
      <c r="AJ295" s="116">
        <v>0</v>
      </c>
      <c r="AK295" s="116">
        <v>0</v>
      </c>
      <c r="AL295" s="95">
        <f t="shared" si="10"/>
        <v>0</v>
      </c>
      <c r="AO295" s="70"/>
    </row>
    <row r="296" spans="1:41" ht="33" customHeight="1">
      <c r="A296" s="87">
        <v>1216</v>
      </c>
      <c r="B296" s="88" t="str">
        <f>PROPER(VLOOKUP(A296,[1]bd_lista!$A:$D,2,FALSE))</f>
        <v>Gobierno Autónomo Municipal De Colquencha</v>
      </c>
      <c r="C296" s="118" t="s">
        <v>1537</v>
      </c>
      <c r="D296" s="116">
        <v>0</v>
      </c>
      <c r="E296" s="116">
        <v>0</v>
      </c>
      <c r="F296" s="116">
        <v>0</v>
      </c>
      <c r="G296" s="116">
        <v>0</v>
      </c>
      <c r="H296" s="116">
        <v>0</v>
      </c>
      <c r="I296" s="116">
        <v>0</v>
      </c>
      <c r="J296" s="116">
        <v>0</v>
      </c>
      <c r="K296" s="116">
        <v>0</v>
      </c>
      <c r="L296" s="116">
        <v>0</v>
      </c>
      <c r="M296" s="116">
        <v>0</v>
      </c>
      <c r="N296" s="116">
        <v>0</v>
      </c>
      <c r="O296" s="116">
        <v>0</v>
      </c>
      <c r="P296" s="116">
        <v>0</v>
      </c>
      <c r="Q296" s="116">
        <v>0</v>
      </c>
      <c r="R296" s="116">
        <v>0</v>
      </c>
      <c r="S296" s="116">
        <v>0</v>
      </c>
      <c r="T296" s="116">
        <v>0</v>
      </c>
      <c r="U296" s="116">
        <v>0</v>
      </c>
      <c r="V296" s="116">
        <v>0</v>
      </c>
      <c r="W296" s="116">
        <v>0</v>
      </c>
      <c r="X296" s="116">
        <v>0</v>
      </c>
      <c r="Y296" s="116">
        <v>0</v>
      </c>
      <c r="Z296" s="116">
        <v>0</v>
      </c>
      <c r="AA296" s="116">
        <v>0</v>
      </c>
      <c r="AB296" s="116">
        <v>0</v>
      </c>
      <c r="AC296" s="116">
        <v>0</v>
      </c>
      <c r="AD296" s="116">
        <v>0</v>
      </c>
      <c r="AE296" s="116">
        <v>0</v>
      </c>
      <c r="AF296" s="116">
        <v>0</v>
      </c>
      <c r="AG296" s="116">
        <v>0</v>
      </c>
      <c r="AH296" s="116">
        <v>0</v>
      </c>
      <c r="AI296" s="116">
        <v>0</v>
      </c>
      <c r="AJ296" s="116">
        <v>0</v>
      </c>
      <c r="AK296" s="116">
        <v>0</v>
      </c>
      <c r="AL296" s="95">
        <f t="shared" si="10"/>
        <v>0</v>
      </c>
      <c r="AO296" s="70"/>
    </row>
    <row r="297" spans="1:41" ht="33" customHeight="1">
      <c r="A297" s="87">
        <v>1217</v>
      </c>
      <c r="B297" s="88" t="str">
        <f>PROPER(VLOOKUP(A297,[1]bd_lista!$A:$D,2,FALSE))</f>
        <v>Gobierno Autónomo Municipal De Collana</v>
      </c>
      <c r="C297" s="118" t="s">
        <v>1537</v>
      </c>
      <c r="D297" s="116">
        <v>0</v>
      </c>
      <c r="E297" s="116">
        <v>0</v>
      </c>
      <c r="F297" s="116">
        <v>0</v>
      </c>
      <c r="G297" s="116">
        <v>0</v>
      </c>
      <c r="H297" s="116">
        <v>0</v>
      </c>
      <c r="I297" s="116">
        <v>0</v>
      </c>
      <c r="J297" s="116">
        <v>0</v>
      </c>
      <c r="K297" s="116">
        <v>0</v>
      </c>
      <c r="L297" s="116">
        <v>0</v>
      </c>
      <c r="M297" s="116">
        <v>0</v>
      </c>
      <c r="N297" s="116">
        <v>0</v>
      </c>
      <c r="O297" s="116">
        <v>0</v>
      </c>
      <c r="P297" s="116">
        <v>0</v>
      </c>
      <c r="Q297" s="116">
        <v>0</v>
      </c>
      <c r="R297" s="116">
        <v>0</v>
      </c>
      <c r="S297" s="116">
        <v>0</v>
      </c>
      <c r="T297" s="116">
        <v>0</v>
      </c>
      <c r="U297" s="116">
        <v>0</v>
      </c>
      <c r="V297" s="116">
        <v>0</v>
      </c>
      <c r="W297" s="116">
        <v>0</v>
      </c>
      <c r="X297" s="116">
        <v>0</v>
      </c>
      <c r="Y297" s="116">
        <v>0</v>
      </c>
      <c r="Z297" s="116">
        <v>0</v>
      </c>
      <c r="AA297" s="116">
        <v>0</v>
      </c>
      <c r="AB297" s="116">
        <v>0</v>
      </c>
      <c r="AC297" s="116">
        <v>0</v>
      </c>
      <c r="AD297" s="116">
        <v>0</v>
      </c>
      <c r="AE297" s="116">
        <v>0</v>
      </c>
      <c r="AF297" s="116">
        <v>0</v>
      </c>
      <c r="AG297" s="116">
        <v>0</v>
      </c>
      <c r="AH297" s="116">
        <v>0</v>
      </c>
      <c r="AI297" s="116">
        <v>0</v>
      </c>
      <c r="AJ297" s="116">
        <v>0</v>
      </c>
      <c r="AK297" s="116">
        <v>0</v>
      </c>
      <c r="AL297" s="95">
        <f t="shared" si="10"/>
        <v>0</v>
      </c>
      <c r="AO297" s="70"/>
    </row>
    <row r="298" spans="1:41" ht="33" customHeight="1">
      <c r="A298" s="87">
        <v>1218</v>
      </c>
      <c r="B298" s="88" t="str">
        <f>PROPER(VLOOKUP(A298,[1]bd_lista!$A:$D,2,FALSE))</f>
        <v>Gobierno Autónomo Municipal De Inquisivi</v>
      </c>
      <c r="C298" s="118" t="s">
        <v>1537</v>
      </c>
      <c r="D298" s="116">
        <v>0</v>
      </c>
      <c r="E298" s="116">
        <v>0</v>
      </c>
      <c r="F298" s="116">
        <v>0</v>
      </c>
      <c r="G298" s="116">
        <v>0</v>
      </c>
      <c r="H298" s="116">
        <v>0</v>
      </c>
      <c r="I298" s="116">
        <v>0</v>
      </c>
      <c r="J298" s="116">
        <v>0</v>
      </c>
      <c r="K298" s="116">
        <v>0</v>
      </c>
      <c r="L298" s="116">
        <v>0</v>
      </c>
      <c r="M298" s="116">
        <v>0</v>
      </c>
      <c r="N298" s="116">
        <v>0</v>
      </c>
      <c r="O298" s="116">
        <v>0</v>
      </c>
      <c r="P298" s="116">
        <v>0</v>
      </c>
      <c r="Q298" s="116">
        <v>0</v>
      </c>
      <c r="R298" s="116">
        <v>0</v>
      </c>
      <c r="S298" s="116">
        <v>0</v>
      </c>
      <c r="T298" s="116">
        <v>0</v>
      </c>
      <c r="U298" s="116">
        <v>0</v>
      </c>
      <c r="V298" s="116">
        <v>0</v>
      </c>
      <c r="W298" s="116">
        <v>0</v>
      </c>
      <c r="X298" s="116">
        <v>0</v>
      </c>
      <c r="Y298" s="116">
        <v>0</v>
      </c>
      <c r="Z298" s="116">
        <v>0</v>
      </c>
      <c r="AA298" s="116">
        <v>0</v>
      </c>
      <c r="AB298" s="116">
        <v>0</v>
      </c>
      <c r="AC298" s="116">
        <v>0</v>
      </c>
      <c r="AD298" s="116">
        <v>0</v>
      </c>
      <c r="AE298" s="116">
        <v>0</v>
      </c>
      <c r="AF298" s="116">
        <v>0</v>
      </c>
      <c r="AG298" s="116">
        <v>0</v>
      </c>
      <c r="AH298" s="116">
        <v>0</v>
      </c>
      <c r="AI298" s="116">
        <v>0</v>
      </c>
      <c r="AJ298" s="116">
        <v>0</v>
      </c>
      <c r="AK298" s="116">
        <v>0</v>
      </c>
      <c r="AL298" s="95">
        <f t="shared" si="10"/>
        <v>0</v>
      </c>
      <c r="AO298" s="70"/>
    </row>
    <row r="299" spans="1:41" ht="33" customHeight="1">
      <c r="A299" s="87">
        <v>1219</v>
      </c>
      <c r="B299" s="88" t="str">
        <f>PROPER(VLOOKUP(A299,[1]bd_lista!$A:$D,2,FALSE))</f>
        <v>Gobierno Autónomo Municipal De Quime</v>
      </c>
      <c r="C299" s="118" t="s">
        <v>1537</v>
      </c>
      <c r="D299" s="116">
        <v>0</v>
      </c>
      <c r="E299" s="116">
        <v>0</v>
      </c>
      <c r="F299" s="116">
        <v>0</v>
      </c>
      <c r="G299" s="116">
        <v>0</v>
      </c>
      <c r="H299" s="116">
        <v>0</v>
      </c>
      <c r="I299" s="116">
        <v>0</v>
      </c>
      <c r="J299" s="116">
        <v>0</v>
      </c>
      <c r="K299" s="116">
        <v>0</v>
      </c>
      <c r="L299" s="116">
        <v>0</v>
      </c>
      <c r="M299" s="116">
        <v>0</v>
      </c>
      <c r="N299" s="116">
        <v>0</v>
      </c>
      <c r="O299" s="116">
        <v>0</v>
      </c>
      <c r="P299" s="116">
        <v>0</v>
      </c>
      <c r="Q299" s="116">
        <v>0</v>
      </c>
      <c r="R299" s="116">
        <v>0</v>
      </c>
      <c r="S299" s="116">
        <v>0</v>
      </c>
      <c r="T299" s="116">
        <v>0</v>
      </c>
      <c r="U299" s="116">
        <v>0</v>
      </c>
      <c r="V299" s="116">
        <v>0</v>
      </c>
      <c r="W299" s="116">
        <v>0</v>
      </c>
      <c r="X299" s="116">
        <v>0</v>
      </c>
      <c r="Y299" s="116">
        <v>0</v>
      </c>
      <c r="Z299" s="116">
        <v>0</v>
      </c>
      <c r="AA299" s="116">
        <v>0</v>
      </c>
      <c r="AB299" s="116">
        <v>0</v>
      </c>
      <c r="AC299" s="116">
        <v>0</v>
      </c>
      <c r="AD299" s="116">
        <v>0</v>
      </c>
      <c r="AE299" s="116">
        <v>0</v>
      </c>
      <c r="AF299" s="116">
        <v>0</v>
      </c>
      <c r="AG299" s="116">
        <v>0</v>
      </c>
      <c r="AH299" s="116">
        <v>0</v>
      </c>
      <c r="AI299" s="116">
        <v>0</v>
      </c>
      <c r="AJ299" s="116">
        <v>0</v>
      </c>
      <c r="AK299" s="116">
        <v>0</v>
      </c>
      <c r="AL299" s="95">
        <f t="shared" si="10"/>
        <v>0</v>
      </c>
      <c r="AO299" s="70"/>
    </row>
    <row r="300" spans="1:41" ht="33" customHeight="1">
      <c r="A300" s="87">
        <v>1220</v>
      </c>
      <c r="B300" s="88" t="str">
        <f>PROPER(VLOOKUP(A300,[1]bd_lista!$A:$D,2,FALSE))</f>
        <v>Gobierno Autónomo Municipal De Cajuata</v>
      </c>
      <c r="C300" s="118" t="s">
        <v>1537</v>
      </c>
      <c r="D300" s="116">
        <v>0</v>
      </c>
      <c r="E300" s="116">
        <v>0</v>
      </c>
      <c r="F300" s="116">
        <v>0</v>
      </c>
      <c r="G300" s="116">
        <v>0</v>
      </c>
      <c r="H300" s="116">
        <v>0</v>
      </c>
      <c r="I300" s="116">
        <v>0</v>
      </c>
      <c r="J300" s="116">
        <v>0</v>
      </c>
      <c r="K300" s="116">
        <v>0</v>
      </c>
      <c r="L300" s="116">
        <v>0</v>
      </c>
      <c r="M300" s="116">
        <v>0</v>
      </c>
      <c r="N300" s="116">
        <v>0</v>
      </c>
      <c r="O300" s="116">
        <v>0</v>
      </c>
      <c r="P300" s="116">
        <v>0</v>
      </c>
      <c r="Q300" s="116">
        <v>0</v>
      </c>
      <c r="R300" s="116">
        <v>0</v>
      </c>
      <c r="S300" s="116">
        <v>0</v>
      </c>
      <c r="T300" s="116">
        <v>0</v>
      </c>
      <c r="U300" s="116">
        <v>0</v>
      </c>
      <c r="V300" s="116">
        <v>0</v>
      </c>
      <c r="W300" s="116">
        <v>0</v>
      </c>
      <c r="X300" s="116">
        <v>0</v>
      </c>
      <c r="Y300" s="116">
        <v>0</v>
      </c>
      <c r="Z300" s="116">
        <v>0</v>
      </c>
      <c r="AA300" s="116">
        <v>0</v>
      </c>
      <c r="AB300" s="116">
        <v>0</v>
      </c>
      <c r="AC300" s="116">
        <v>0</v>
      </c>
      <c r="AD300" s="116">
        <v>0</v>
      </c>
      <c r="AE300" s="116">
        <v>0</v>
      </c>
      <c r="AF300" s="116">
        <v>0</v>
      </c>
      <c r="AG300" s="116">
        <v>0</v>
      </c>
      <c r="AH300" s="116">
        <v>0</v>
      </c>
      <c r="AI300" s="116">
        <v>0</v>
      </c>
      <c r="AJ300" s="116">
        <v>0</v>
      </c>
      <c r="AK300" s="116">
        <v>0</v>
      </c>
      <c r="AL300" s="95">
        <f>SUM(D300:AK300)</f>
        <v>0</v>
      </c>
      <c r="AO300" s="70"/>
    </row>
    <row r="301" spans="1:41" ht="33" customHeight="1">
      <c r="A301" s="87">
        <v>1221</v>
      </c>
      <c r="B301" s="88" t="str">
        <f>PROPER(VLOOKUP(A301,[1]bd_lista!$A:$D,2,FALSE))</f>
        <v>Gobierno Autónomo Municipal De Colquiri</v>
      </c>
      <c r="C301" s="118" t="s">
        <v>1537</v>
      </c>
      <c r="D301" s="116">
        <v>0</v>
      </c>
      <c r="E301" s="116">
        <v>0</v>
      </c>
      <c r="F301" s="116">
        <v>0</v>
      </c>
      <c r="G301" s="116">
        <v>0</v>
      </c>
      <c r="H301" s="116">
        <v>0</v>
      </c>
      <c r="I301" s="116">
        <v>0</v>
      </c>
      <c r="J301" s="116">
        <v>0</v>
      </c>
      <c r="K301" s="116">
        <v>0</v>
      </c>
      <c r="L301" s="116">
        <v>0</v>
      </c>
      <c r="M301" s="116">
        <v>0</v>
      </c>
      <c r="N301" s="116">
        <v>0</v>
      </c>
      <c r="O301" s="116">
        <v>0</v>
      </c>
      <c r="P301" s="116">
        <v>0</v>
      </c>
      <c r="Q301" s="116">
        <v>0</v>
      </c>
      <c r="R301" s="116">
        <v>0</v>
      </c>
      <c r="S301" s="116">
        <v>0</v>
      </c>
      <c r="T301" s="116">
        <v>0</v>
      </c>
      <c r="U301" s="116">
        <v>0</v>
      </c>
      <c r="V301" s="116">
        <v>0</v>
      </c>
      <c r="W301" s="116">
        <v>0</v>
      </c>
      <c r="X301" s="116">
        <v>0</v>
      </c>
      <c r="Y301" s="116">
        <v>0</v>
      </c>
      <c r="Z301" s="116">
        <v>0</v>
      </c>
      <c r="AA301" s="116">
        <v>0</v>
      </c>
      <c r="AB301" s="116">
        <v>0</v>
      </c>
      <c r="AC301" s="116">
        <v>0</v>
      </c>
      <c r="AD301" s="116">
        <v>0</v>
      </c>
      <c r="AE301" s="116">
        <v>0</v>
      </c>
      <c r="AF301" s="116">
        <v>0</v>
      </c>
      <c r="AG301" s="116">
        <v>0</v>
      </c>
      <c r="AH301" s="116">
        <v>0</v>
      </c>
      <c r="AI301" s="116">
        <v>0</v>
      </c>
      <c r="AJ301" s="116">
        <v>0</v>
      </c>
      <c r="AK301" s="116">
        <v>0</v>
      </c>
      <c r="AL301" s="95">
        <f t="shared" si="10"/>
        <v>0</v>
      </c>
      <c r="AO301" s="70"/>
    </row>
    <row r="302" spans="1:41" ht="33" customHeight="1">
      <c r="A302" s="87">
        <v>1222</v>
      </c>
      <c r="B302" s="88" t="str">
        <f>PROPER(VLOOKUP(A302,[1]bd_lista!$A:$D,2,FALSE))</f>
        <v>Gobierno Autónomo Municipal De Ichoca</v>
      </c>
      <c r="C302" s="118" t="s">
        <v>1537</v>
      </c>
      <c r="D302" s="116">
        <v>0</v>
      </c>
      <c r="E302" s="116">
        <v>0</v>
      </c>
      <c r="F302" s="116">
        <v>0</v>
      </c>
      <c r="G302" s="116">
        <v>0</v>
      </c>
      <c r="H302" s="116">
        <v>0</v>
      </c>
      <c r="I302" s="116">
        <v>0</v>
      </c>
      <c r="J302" s="116">
        <v>0</v>
      </c>
      <c r="K302" s="116">
        <v>0</v>
      </c>
      <c r="L302" s="116">
        <v>0</v>
      </c>
      <c r="M302" s="116">
        <v>0</v>
      </c>
      <c r="N302" s="116">
        <v>0</v>
      </c>
      <c r="O302" s="116">
        <v>0</v>
      </c>
      <c r="P302" s="116">
        <v>0</v>
      </c>
      <c r="Q302" s="116">
        <v>0</v>
      </c>
      <c r="R302" s="116">
        <v>0</v>
      </c>
      <c r="S302" s="116">
        <v>0</v>
      </c>
      <c r="T302" s="116">
        <v>0</v>
      </c>
      <c r="U302" s="116">
        <v>0</v>
      </c>
      <c r="V302" s="116">
        <v>0</v>
      </c>
      <c r="W302" s="116">
        <v>0</v>
      </c>
      <c r="X302" s="116">
        <v>0</v>
      </c>
      <c r="Y302" s="116">
        <v>0</v>
      </c>
      <c r="Z302" s="116">
        <v>0</v>
      </c>
      <c r="AA302" s="116">
        <v>0</v>
      </c>
      <c r="AB302" s="116">
        <v>0</v>
      </c>
      <c r="AC302" s="116">
        <v>0</v>
      </c>
      <c r="AD302" s="116">
        <v>0</v>
      </c>
      <c r="AE302" s="116">
        <v>0</v>
      </c>
      <c r="AF302" s="116">
        <v>0</v>
      </c>
      <c r="AG302" s="116">
        <v>0</v>
      </c>
      <c r="AH302" s="116">
        <v>0</v>
      </c>
      <c r="AI302" s="116">
        <v>0</v>
      </c>
      <c r="AJ302" s="116">
        <v>0</v>
      </c>
      <c r="AK302" s="116">
        <v>0</v>
      </c>
      <c r="AL302" s="95">
        <f t="shared" si="10"/>
        <v>0</v>
      </c>
      <c r="AO302" s="70"/>
    </row>
    <row r="303" spans="1:41" ht="33" customHeight="1">
      <c r="A303" s="87">
        <v>1223</v>
      </c>
      <c r="B303" s="88" t="str">
        <f>PROPER(VLOOKUP(A303,[1]bd_lista!$A:$D,2,FALSE))</f>
        <v>Gobierno Autónomo Municipal De Villa Libertad Licoma</v>
      </c>
      <c r="C303" s="118" t="s">
        <v>1537</v>
      </c>
      <c r="D303" s="116">
        <v>0</v>
      </c>
      <c r="E303" s="116">
        <v>0</v>
      </c>
      <c r="F303" s="116">
        <v>0</v>
      </c>
      <c r="G303" s="116">
        <v>0</v>
      </c>
      <c r="H303" s="116">
        <v>0</v>
      </c>
      <c r="I303" s="116">
        <v>0</v>
      </c>
      <c r="J303" s="116">
        <v>0</v>
      </c>
      <c r="K303" s="116">
        <v>0</v>
      </c>
      <c r="L303" s="116">
        <v>0</v>
      </c>
      <c r="M303" s="116">
        <v>0</v>
      </c>
      <c r="N303" s="116">
        <v>0</v>
      </c>
      <c r="O303" s="116">
        <v>0</v>
      </c>
      <c r="P303" s="116">
        <v>0</v>
      </c>
      <c r="Q303" s="116">
        <v>0</v>
      </c>
      <c r="R303" s="116">
        <v>0</v>
      </c>
      <c r="S303" s="116">
        <v>0</v>
      </c>
      <c r="T303" s="116">
        <v>0</v>
      </c>
      <c r="U303" s="116">
        <v>0</v>
      </c>
      <c r="V303" s="116">
        <v>0</v>
      </c>
      <c r="W303" s="116">
        <v>0</v>
      </c>
      <c r="X303" s="116">
        <v>0</v>
      </c>
      <c r="Y303" s="116">
        <v>0</v>
      </c>
      <c r="Z303" s="116">
        <v>0</v>
      </c>
      <c r="AA303" s="116">
        <v>0</v>
      </c>
      <c r="AB303" s="116">
        <v>0</v>
      </c>
      <c r="AC303" s="116">
        <v>0</v>
      </c>
      <c r="AD303" s="116">
        <v>0</v>
      </c>
      <c r="AE303" s="116">
        <v>0</v>
      </c>
      <c r="AF303" s="116">
        <v>0</v>
      </c>
      <c r="AG303" s="116">
        <v>0</v>
      </c>
      <c r="AH303" s="116">
        <v>0</v>
      </c>
      <c r="AI303" s="116">
        <v>0</v>
      </c>
      <c r="AJ303" s="116">
        <v>0</v>
      </c>
      <c r="AK303" s="116">
        <v>0</v>
      </c>
      <c r="AL303" s="95">
        <f t="shared" si="10"/>
        <v>0</v>
      </c>
      <c r="AO303" s="70"/>
    </row>
    <row r="304" spans="1:41" ht="33" customHeight="1">
      <c r="A304" s="87">
        <v>1224</v>
      </c>
      <c r="B304" s="88" t="str">
        <f>PROPER(VLOOKUP(A304,[1]bd_lista!$A:$D,2,FALSE))</f>
        <v>Gobierno Autónomo Municipal De Achacachi</v>
      </c>
      <c r="C304" s="118" t="s">
        <v>1537</v>
      </c>
      <c r="D304" s="116">
        <v>0</v>
      </c>
      <c r="E304" s="116">
        <v>0</v>
      </c>
      <c r="F304" s="116">
        <v>0</v>
      </c>
      <c r="G304" s="116">
        <v>0</v>
      </c>
      <c r="H304" s="116">
        <v>0</v>
      </c>
      <c r="I304" s="116">
        <v>0</v>
      </c>
      <c r="J304" s="116">
        <v>0</v>
      </c>
      <c r="K304" s="116">
        <v>0</v>
      </c>
      <c r="L304" s="116">
        <v>0</v>
      </c>
      <c r="M304" s="116">
        <v>0</v>
      </c>
      <c r="N304" s="116">
        <v>0</v>
      </c>
      <c r="O304" s="116">
        <v>0</v>
      </c>
      <c r="P304" s="116">
        <v>0</v>
      </c>
      <c r="Q304" s="116">
        <v>0</v>
      </c>
      <c r="R304" s="116">
        <v>0</v>
      </c>
      <c r="S304" s="116">
        <v>0</v>
      </c>
      <c r="T304" s="116">
        <v>0</v>
      </c>
      <c r="U304" s="116">
        <v>0</v>
      </c>
      <c r="V304" s="116">
        <v>0</v>
      </c>
      <c r="W304" s="116">
        <v>0</v>
      </c>
      <c r="X304" s="116">
        <v>0</v>
      </c>
      <c r="Y304" s="116">
        <v>0</v>
      </c>
      <c r="Z304" s="116">
        <v>0</v>
      </c>
      <c r="AA304" s="116">
        <v>0</v>
      </c>
      <c r="AB304" s="116">
        <v>0</v>
      </c>
      <c r="AC304" s="116">
        <v>0</v>
      </c>
      <c r="AD304" s="116">
        <v>0</v>
      </c>
      <c r="AE304" s="116">
        <v>0</v>
      </c>
      <c r="AF304" s="116">
        <v>0</v>
      </c>
      <c r="AG304" s="116">
        <v>0</v>
      </c>
      <c r="AH304" s="116">
        <v>0</v>
      </c>
      <c r="AI304" s="116">
        <v>0</v>
      </c>
      <c r="AJ304" s="116">
        <v>0</v>
      </c>
      <c r="AK304" s="116">
        <v>0</v>
      </c>
      <c r="AL304" s="95">
        <f t="shared" si="10"/>
        <v>0</v>
      </c>
      <c r="AO304" s="70"/>
    </row>
    <row r="305" spans="1:41" ht="33" customHeight="1">
      <c r="A305" s="87">
        <v>1225</v>
      </c>
      <c r="B305" s="88" t="str">
        <f>PROPER(VLOOKUP(A305,[1]bd_lista!$A:$D,2,FALSE))</f>
        <v>Gobierno Autónomo Municipal De Ancoraimes</v>
      </c>
      <c r="C305" s="118" t="s">
        <v>1537</v>
      </c>
      <c r="D305" s="116">
        <v>0</v>
      </c>
      <c r="E305" s="116">
        <v>0</v>
      </c>
      <c r="F305" s="116">
        <v>0</v>
      </c>
      <c r="G305" s="116">
        <v>0</v>
      </c>
      <c r="H305" s="116">
        <v>0</v>
      </c>
      <c r="I305" s="116">
        <v>0</v>
      </c>
      <c r="J305" s="116">
        <v>0</v>
      </c>
      <c r="K305" s="116">
        <v>0</v>
      </c>
      <c r="L305" s="116">
        <v>0</v>
      </c>
      <c r="M305" s="116">
        <v>0</v>
      </c>
      <c r="N305" s="116">
        <v>0</v>
      </c>
      <c r="O305" s="116">
        <v>0</v>
      </c>
      <c r="P305" s="116">
        <v>0</v>
      </c>
      <c r="Q305" s="116">
        <v>0</v>
      </c>
      <c r="R305" s="116">
        <v>0</v>
      </c>
      <c r="S305" s="116">
        <v>0</v>
      </c>
      <c r="T305" s="116">
        <v>0</v>
      </c>
      <c r="U305" s="116">
        <v>0</v>
      </c>
      <c r="V305" s="116">
        <v>0</v>
      </c>
      <c r="W305" s="116">
        <v>0</v>
      </c>
      <c r="X305" s="116">
        <v>0</v>
      </c>
      <c r="Y305" s="116">
        <v>0</v>
      </c>
      <c r="Z305" s="116">
        <v>0</v>
      </c>
      <c r="AA305" s="116">
        <v>0</v>
      </c>
      <c r="AB305" s="116">
        <v>0</v>
      </c>
      <c r="AC305" s="116">
        <v>0</v>
      </c>
      <c r="AD305" s="116">
        <v>0</v>
      </c>
      <c r="AE305" s="116">
        <v>0</v>
      </c>
      <c r="AF305" s="116">
        <v>0</v>
      </c>
      <c r="AG305" s="116">
        <v>0</v>
      </c>
      <c r="AH305" s="116">
        <v>0</v>
      </c>
      <c r="AI305" s="116">
        <v>0</v>
      </c>
      <c r="AJ305" s="116">
        <v>0</v>
      </c>
      <c r="AK305" s="116">
        <v>0</v>
      </c>
      <c r="AL305" s="95">
        <f t="shared" si="10"/>
        <v>0</v>
      </c>
      <c r="AO305" s="70"/>
    </row>
    <row r="306" spans="1:41" ht="33" customHeight="1">
      <c r="A306" s="87">
        <v>1226</v>
      </c>
      <c r="B306" s="88" t="str">
        <f>PROPER(VLOOKUP(A306,[1]bd_lista!$A:$D,2,FALSE))</f>
        <v>Gobierno Autónomo Municipal De Sorata</v>
      </c>
      <c r="C306" s="118" t="s">
        <v>1537</v>
      </c>
      <c r="D306" s="116">
        <v>0</v>
      </c>
      <c r="E306" s="116">
        <v>0</v>
      </c>
      <c r="F306" s="116">
        <v>0</v>
      </c>
      <c r="G306" s="116">
        <v>0</v>
      </c>
      <c r="H306" s="116">
        <v>0</v>
      </c>
      <c r="I306" s="116">
        <v>0</v>
      </c>
      <c r="J306" s="116">
        <v>0</v>
      </c>
      <c r="K306" s="116">
        <v>0</v>
      </c>
      <c r="L306" s="116">
        <v>0</v>
      </c>
      <c r="M306" s="116">
        <v>0</v>
      </c>
      <c r="N306" s="116">
        <v>0</v>
      </c>
      <c r="O306" s="116">
        <v>0</v>
      </c>
      <c r="P306" s="116">
        <v>0</v>
      </c>
      <c r="Q306" s="116">
        <v>0</v>
      </c>
      <c r="R306" s="116">
        <v>0</v>
      </c>
      <c r="S306" s="116">
        <v>0</v>
      </c>
      <c r="T306" s="116">
        <v>0</v>
      </c>
      <c r="U306" s="116">
        <v>0</v>
      </c>
      <c r="V306" s="116">
        <v>0</v>
      </c>
      <c r="W306" s="116">
        <v>0</v>
      </c>
      <c r="X306" s="116">
        <v>0</v>
      </c>
      <c r="Y306" s="116">
        <v>0</v>
      </c>
      <c r="Z306" s="116">
        <v>0</v>
      </c>
      <c r="AA306" s="116">
        <v>0</v>
      </c>
      <c r="AB306" s="116">
        <v>0</v>
      </c>
      <c r="AC306" s="116">
        <v>0</v>
      </c>
      <c r="AD306" s="116">
        <v>0</v>
      </c>
      <c r="AE306" s="116">
        <v>0</v>
      </c>
      <c r="AF306" s="116">
        <v>0</v>
      </c>
      <c r="AG306" s="116">
        <v>0</v>
      </c>
      <c r="AH306" s="116">
        <v>0</v>
      </c>
      <c r="AI306" s="116">
        <v>0</v>
      </c>
      <c r="AJ306" s="116">
        <v>0</v>
      </c>
      <c r="AK306" s="116">
        <v>0</v>
      </c>
      <c r="AL306" s="95">
        <f t="shared" si="10"/>
        <v>0</v>
      </c>
      <c r="AO306" s="70"/>
    </row>
    <row r="307" spans="1:41" ht="33" customHeight="1">
      <c r="A307" s="87">
        <v>1227</v>
      </c>
      <c r="B307" s="88" t="str">
        <f>PROPER(VLOOKUP(A307,[1]bd_lista!$A:$D,2,FALSE))</f>
        <v>Gobierno Autónomo Municipal De Guanay</v>
      </c>
      <c r="C307" s="118" t="s">
        <v>1537</v>
      </c>
      <c r="D307" s="116">
        <v>0</v>
      </c>
      <c r="E307" s="116">
        <v>0</v>
      </c>
      <c r="F307" s="116">
        <v>0</v>
      </c>
      <c r="G307" s="116">
        <v>0</v>
      </c>
      <c r="H307" s="116">
        <v>0</v>
      </c>
      <c r="I307" s="116">
        <v>0</v>
      </c>
      <c r="J307" s="116">
        <v>0</v>
      </c>
      <c r="K307" s="116">
        <v>0</v>
      </c>
      <c r="L307" s="116">
        <v>0</v>
      </c>
      <c r="M307" s="116">
        <v>0</v>
      </c>
      <c r="N307" s="116">
        <v>0</v>
      </c>
      <c r="O307" s="116">
        <v>0</v>
      </c>
      <c r="P307" s="116">
        <v>0</v>
      </c>
      <c r="Q307" s="116">
        <v>0</v>
      </c>
      <c r="R307" s="116">
        <v>0</v>
      </c>
      <c r="S307" s="116">
        <v>0</v>
      </c>
      <c r="T307" s="116">
        <v>0</v>
      </c>
      <c r="U307" s="116">
        <v>0</v>
      </c>
      <c r="V307" s="116">
        <v>0</v>
      </c>
      <c r="W307" s="116">
        <v>0</v>
      </c>
      <c r="X307" s="116">
        <v>0</v>
      </c>
      <c r="Y307" s="116">
        <v>0</v>
      </c>
      <c r="Z307" s="116">
        <v>0</v>
      </c>
      <c r="AA307" s="116">
        <v>0</v>
      </c>
      <c r="AB307" s="116">
        <v>0</v>
      </c>
      <c r="AC307" s="116">
        <v>0</v>
      </c>
      <c r="AD307" s="116">
        <v>0</v>
      </c>
      <c r="AE307" s="116">
        <v>0</v>
      </c>
      <c r="AF307" s="116">
        <v>0</v>
      </c>
      <c r="AG307" s="116">
        <v>0</v>
      </c>
      <c r="AH307" s="116">
        <v>0</v>
      </c>
      <c r="AI307" s="116">
        <v>0</v>
      </c>
      <c r="AJ307" s="116">
        <v>0</v>
      </c>
      <c r="AK307" s="116">
        <v>0</v>
      </c>
      <c r="AL307" s="95">
        <f t="shared" si="10"/>
        <v>0</v>
      </c>
      <c r="AO307" s="70"/>
    </row>
    <row r="308" spans="1:41" ht="33" customHeight="1">
      <c r="A308" s="87">
        <v>1228</v>
      </c>
      <c r="B308" s="88" t="str">
        <f>PROPER(VLOOKUP(A308,[1]bd_lista!$A:$D,2,FALSE))</f>
        <v>Gobierno Autónomo Municipal De Tacacoma</v>
      </c>
      <c r="C308" s="118" t="s">
        <v>1537</v>
      </c>
      <c r="D308" s="116">
        <v>0</v>
      </c>
      <c r="E308" s="116">
        <v>0</v>
      </c>
      <c r="F308" s="116">
        <v>0</v>
      </c>
      <c r="G308" s="116">
        <v>0</v>
      </c>
      <c r="H308" s="116">
        <v>0</v>
      </c>
      <c r="I308" s="116">
        <v>0</v>
      </c>
      <c r="J308" s="116">
        <v>0</v>
      </c>
      <c r="K308" s="116">
        <v>0</v>
      </c>
      <c r="L308" s="116">
        <v>0</v>
      </c>
      <c r="M308" s="116">
        <v>0</v>
      </c>
      <c r="N308" s="116">
        <v>0</v>
      </c>
      <c r="O308" s="116">
        <v>0</v>
      </c>
      <c r="P308" s="116">
        <v>0</v>
      </c>
      <c r="Q308" s="116">
        <v>0</v>
      </c>
      <c r="R308" s="116">
        <v>0</v>
      </c>
      <c r="S308" s="116">
        <v>0</v>
      </c>
      <c r="T308" s="116">
        <v>0</v>
      </c>
      <c r="U308" s="116">
        <v>0</v>
      </c>
      <c r="V308" s="116">
        <v>0</v>
      </c>
      <c r="W308" s="116">
        <v>0</v>
      </c>
      <c r="X308" s="116">
        <v>0</v>
      </c>
      <c r="Y308" s="116">
        <v>0</v>
      </c>
      <c r="Z308" s="116">
        <v>0</v>
      </c>
      <c r="AA308" s="116">
        <v>0</v>
      </c>
      <c r="AB308" s="116">
        <v>0</v>
      </c>
      <c r="AC308" s="116">
        <v>0</v>
      </c>
      <c r="AD308" s="116">
        <v>0</v>
      </c>
      <c r="AE308" s="116">
        <v>0</v>
      </c>
      <c r="AF308" s="116">
        <v>0</v>
      </c>
      <c r="AG308" s="116">
        <v>0</v>
      </c>
      <c r="AH308" s="116">
        <v>0</v>
      </c>
      <c r="AI308" s="116">
        <v>0</v>
      </c>
      <c r="AJ308" s="116">
        <v>0</v>
      </c>
      <c r="AK308" s="116">
        <v>0</v>
      </c>
      <c r="AL308" s="95">
        <f t="shared" si="10"/>
        <v>0</v>
      </c>
      <c r="AO308" s="70"/>
    </row>
    <row r="309" spans="1:41" ht="33" customHeight="1">
      <c r="A309" s="87">
        <v>1229</v>
      </c>
      <c r="B309" s="88" t="str">
        <f>PROPER(VLOOKUP(A309,[1]bd_lista!$A:$D,2,FALSE))</f>
        <v>Gobierno Autónomo Municipal De Tipuani</v>
      </c>
      <c r="C309" s="118" t="s">
        <v>1537</v>
      </c>
      <c r="D309" s="116">
        <v>0</v>
      </c>
      <c r="E309" s="116">
        <v>0</v>
      </c>
      <c r="F309" s="116">
        <v>0</v>
      </c>
      <c r="G309" s="116">
        <v>0</v>
      </c>
      <c r="H309" s="116">
        <v>0</v>
      </c>
      <c r="I309" s="116">
        <v>0</v>
      </c>
      <c r="J309" s="116">
        <v>0</v>
      </c>
      <c r="K309" s="116">
        <v>0</v>
      </c>
      <c r="L309" s="116">
        <v>0</v>
      </c>
      <c r="M309" s="116">
        <v>0</v>
      </c>
      <c r="N309" s="116">
        <v>0</v>
      </c>
      <c r="O309" s="116">
        <v>0</v>
      </c>
      <c r="P309" s="116">
        <v>0</v>
      </c>
      <c r="Q309" s="116">
        <v>0</v>
      </c>
      <c r="R309" s="116">
        <v>0</v>
      </c>
      <c r="S309" s="116">
        <v>0</v>
      </c>
      <c r="T309" s="116">
        <v>0</v>
      </c>
      <c r="U309" s="116">
        <v>0</v>
      </c>
      <c r="V309" s="116">
        <v>0</v>
      </c>
      <c r="W309" s="116">
        <v>0</v>
      </c>
      <c r="X309" s="116">
        <v>0</v>
      </c>
      <c r="Y309" s="116">
        <v>0</v>
      </c>
      <c r="Z309" s="116">
        <v>0</v>
      </c>
      <c r="AA309" s="116">
        <v>0</v>
      </c>
      <c r="AB309" s="116">
        <v>0</v>
      </c>
      <c r="AC309" s="116">
        <v>0</v>
      </c>
      <c r="AD309" s="116">
        <v>0</v>
      </c>
      <c r="AE309" s="116">
        <v>0</v>
      </c>
      <c r="AF309" s="116">
        <v>0</v>
      </c>
      <c r="AG309" s="116">
        <v>0</v>
      </c>
      <c r="AH309" s="116">
        <v>0</v>
      </c>
      <c r="AI309" s="116">
        <v>0</v>
      </c>
      <c r="AJ309" s="116">
        <v>0</v>
      </c>
      <c r="AK309" s="116">
        <v>0</v>
      </c>
      <c r="AL309" s="95">
        <f t="shared" si="10"/>
        <v>0</v>
      </c>
      <c r="AO309" s="70"/>
    </row>
    <row r="310" spans="1:41" ht="33" customHeight="1">
      <c r="A310" s="87">
        <v>1230</v>
      </c>
      <c r="B310" s="88" t="str">
        <f>PROPER(VLOOKUP(A310,[1]bd_lista!$A:$D,2,FALSE))</f>
        <v>Gobierno Autónomo Municipal De Quiabaya</v>
      </c>
      <c r="C310" s="118" t="s">
        <v>1537</v>
      </c>
      <c r="D310" s="116">
        <v>0</v>
      </c>
      <c r="E310" s="116">
        <v>0</v>
      </c>
      <c r="F310" s="116">
        <v>0</v>
      </c>
      <c r="G310" s="116">
        <v>0</v>
      </c>
      <c r="H310" s="116">
        <v>0</v>
      </c>
      <c r="I310" s="116">
        <v>0</v>
      </c>
      <c r="J310" s="116">
        <v>0</v>
      </c>
      <c r="K310" s="116">
        <v>0</v>
      </c>
      <c r="L310" s="116">
        <v>0</v>
      </c>
      <c r="M310" s="116">
        <v>0</v>
      </c>
      <c r="N310" s="116">
        <v>0</v>
      </c>
      <c r="O310" s="116">
        <v>0</v>
      </c>
      <c r="P310" s="116">
        <v>0</v>
      </c>
      <c r="Q310" s="116">
        <v>0</v>
      </c>
      <c r="R310" s="116">
        <v>0</v>
      </c>
      <c r="S310" s="116">
        <v>0</v>
      </c>
      <c r="T310" s="116">
        <v>0</v>
      </c>
      <c r="U310" s="116">
        <v>0</v>
      </c>
      <c r="V310" s="116">
        <v>0</v>
      </c>
      <c r="W310" s="116">
        <v>0</v>
      </c>
      <c r="X310" s="116">
        <v>0</v>
      </c>
      <c r="Y310" s="116">
        <v>0</v>
      </c>
      <c r="Z310" s="116">
        <v>0</v>
      </c>
      <c r="AA310" s="116">
        <v>0</v>
      </c>
      <c r="AB310" s="116">
        <v>0</v>
      </c>
      <c r="AC310" s="116">
        <v>0</v>
      </c>
      <c r="AD310" s="116">
        <v>0</v>
      </c>
      <c r="AE310" s="116">
        <v>0</v>
      </c>
      <c r="AF310" s="116">
        <v>0</v>
      </c>
      <c r="AG310" s="116">
        <v>0</v>
      </c>
      <c r="AH310" s="116">
        <v>0</v>
      </c>
      <c r="AI310" s="116">
        <v>0</v>
      </c>
      <c r="AJ310" s="116">
        <v>0</v>
      </c>
      <c r="AK310" s="116">
        <v>0</v>
      </c>
      <c r="AL310" s="95">
        <f t="shared" si="10"/>
        <v>0</v>
      </c>
      <c r="AO310" s="70"/>
    </row>
    <row r="311" spans="1:41" ht="33" customHeight="1">
      <c r="A311" s="87">
        <v>1231</v>
      </c>
      <c r="B311" s="88" t="str">
        <f>PROPER(VLOOKUP(A311,[1]bd_lista!$A:$D,2,FALSE))</f>
        <v>Gobierno Autónomo Municipal De Combaya</v>
      </c>
      <c r="C311" s="118" t="s">
        <v>1537</v>
      </c>
      <c r="D311" s="116">
        <v>0</v>
      </c>
      <c r="E311" s="116">
        <v>0</v>
      </c>
      <c r="F311" s="116">
        <v>0</v>
      </c>
      <c r="G311" s="116">
        <v>0</v>
      </c>
      <c r="H311" s="116">
        <v>0</v>
      </c>
      <c r="I311" s="116">
        <v>0</v>
      </c>
      <c r="J311" s="116">
        <v>0</v>
      </c>
      <c r="K311" s="116">
        <v>0</v>
      </c>
      <c r="L311" s="116">
        <v>0</v>
      </c>
      <c r="M311" s="116">
        <v>0</v>
      </c>
      <c r="N311" s="116">
        <v>0</v>
      </c>
      <c r="O311" s="116">
        <v>0</v>
      </c>
      <c r="P311" s="116">
        <v>0</v>
      </c>
      <c r="Q311" s="116">
        <v>0</v>
      </c>
      <c r="R311" s="116">
        <v>0</v>
      </c>
      <c r="S311" s="116">
        <v>0</v>
      </c>
      <c r="T311" s="116">
        <v>0</v>
      </c>
      <c r="U311" s="116">
        <v>0</v>
      </c>
      <c r="V311" s="116">
        <v>0</v>
      </c>
      <c r="W311" s="116">
        <v>0</v>
      </c>
      <c r="X311" s="116">
        <v>0</v>
      </c>
      <c r="Y311" s="116">
        <v>0</v>
      </c>
      <c r="Z311" s="116">
        <v>0</v>
      </c>
      <c r="AA311" s="116">
        <v>0</v>
      </c>
      <c r="AB311" s="116">
        <v>0</v>
      </c>
      <c r="AC311" s="116">
        <v>0</v>
      </c>
      <c r="AD311" s="116">
        <v>0</v>
      </c>
      <c r="AE311" s="116">
        <v>0</v>
      </c>
      <c r="AF311" s="116">
        <v>0</v>
      </c>
      <c r="AG311" s="116">
        <v>0</v>
      </c>
      <c r="AH311" s="116">
        <v>0</v>
      </c>
      <c r="AI311" s="116">
        <v>0</v>
      </c>
      <c r="AJ311" s="116">
        <v>0</v>
      </c>
      <c r="AK311" s="116">
        <v>0</v>
      </c>
      <c r="AL311" s="95">
        <f t="shared" si="10"/>
        <v>0</v>
      </c>
      <c r="AO311" s="70"/>
    </row>
    <row r="312" spans="1:41" ht="33" customHeight="1">
      <c r="A312" s="87">
        <v>1232</v>
      </c>
      <c r="B312" s="88" t="str">
        <f>PROPER(VLOOKUP(A312,[1]bd_lista!$A:$D,2,FALSE))</f>
        <v>Gobierno Autónomo Municipal De Copacabana</v>
      </c>
      <c r="C312" s="118" t="s">
        <v>1537</v>
      </c>
      <c r="D312" s="116">
        <v>0</v>
      </c>
      <c r="E312" s="116">
        <v>0</v>
      </c>
      <c r="F312" s="116">
        <v>0</v>
      </c>
      <c r="G312" s="116">
        <v>0</v>
      </c>
      <c r="H312" s="116">
        <v>0</v>
      </c>
      <c r="I312" s="116">
        <v>0</v>
      </c>
      <c r="J312" s="116">
        <v>0</v>
      </c>
      <c r="K312" s="116">
        <v>0</v>
      </c>
      <c r="L312" s="116">
        <v>0</v>
      </c>
      <c r="M312" s="116">
        <v>0</v>
      </c>
      <c r="N312" s="116">
        <v>0</v>
      </c>
      <c r="O312" s="116">
        <v>0</v>
      </c>
      <c r="P312" s="116">
        <v>0</v>
      </c>
      <c r="Q312" s="116">
        <v>0</v>
      </c>
      <c r="R312" s="116">
        <v>0</v>
      </c>
      <c r="S312" s="116">
        <v>0</v>
      </c>
      <c r="T312" s="116">
        <v>0</v>
      </c>
      <c r="U312" s="116">
        <v>0</v>
      </c>
      <c r="V312" s="116">
        <v>0</v>
      </c>
      <c r="W312" s="116">
        <v>0</v>
      </c>
      <c r="X312" s="116">
        <v>0</v>
      </c>
      <c r="Y312" s="116">
        <v>0</v>
      </c>
      <c r="Z312" s="116">
        <v>0</v>
      </c>
      <c r="AA312" s="116">
        <v>0</v>
      </c>
      <c r="AB312" s="116">
        <v>0</v>
      </c>
      <c r="AC312" s="116">
        <v>0</v>
      </c>
      <c r="AD312" s="116">
        <v>0</v>
      </c>
      <c r="AE312" s="116">
        <v>0</v>
      </c>
      <c r="AF312" s="116">
        <v>0</v>
      </c>
      <c r="AG312" s="116">
        <v>0</v>
      </c>
      <c r="AH312" s="116">
        <v>0</v>
      </c>
      <c r="AI312" s="116">
        <v>0</v>
      </c>
      <c r="AJ312" s="116">
        <v>0</v>
      </c>
      <c r="AK312" s="116">
        <v>0</v>
      </c>
      <c r="AL312" s="95">
        <f t="shared" si="10"/>
        <v>0</v>
      </c>
      <c r="AO312" s="70"/>
    </row>
    <row r="313" spans="1:41" ht="33" customHeight="1">
      <c r="A313" s="87">
        <v>1233</v>
      </c>
      <c r="B313" s="88" t="str">
        <f>PROPER(VLOOKUP(A313,[1]bd_lista!$A:$D,2,FALSE))</f>
        <v>Gobierno Autónomo Municipal De San Pedro De Tiquina</v>
      </c>
      <c r="C313" s="118" t="s">
        <v>1537</v>
      </c>
      <c r="D313" s="116">
        <v>0</v>
      </c>
      <c r="E313" s="116">
        <v>0</v>
      </c>
      <c r="F313" s="116">
        <v>0</v>
      </c>
      <c r="G313" s="116">
        <v>0</v>
      </c>
      <c r="H313" s="116">
        <v>0</v>
      </c>
      <c r="I313" s="116">
        <v>0</v>
      </c>
      <c r="J313" s="116">
        <v>0</v>
      </c>
      <c r="K313" s="116">
        <v>0</v>
      </c>
      <c r="L313" s="116">
        <v>0</v>
      </c>
      <c r="M313" s="116">
        <v>0</v>
      </c>
      <c r="N313" s="116">
        <v>0</v>
      </c>
      <c r="O313" s="116">
        <v>0</v>
      </c>
      <c r="P313" s="116">
        <v>0</v>
      </c>
      <c r="Q313" s="116">
        <v>0</v>
      </c>
      <c r="R313" s="116">
        <v>0</v>
      </c>
      <c r="S313" s="116">
        <v>0</v>
      </c>
      <c r="T313" s="116">
        <v>0</v>
      </c>
      <c r="U313" s="116">
        <v>0</v>
      </c>
      <c r="V313" s="116">
        <v>0</v>
      </c>
      <c r="W313" s="116">
        <v>0</v>
      </c>
      <c r="X313" s="116">
        <v>0</v>
      </c>
      <c r="Y313" s="116">
        <v>0</v>
      </c>
      <c r="Z313" s="116">
        <v>0</v>
      </c>
      <c r="AA313" s="116">
        <v>0</v>
      </c>
      <c r="AB313" s="116">
        <v>0</v>
      </c>
      <c r="AC313" s="116">
        <v>0</v>
      </c>
      <c r="AD313" s="116">
        <v>0</v>
      </c>
      <c r="AE313" s="116">
        <v>0</v>
      </c>
      <c r="AF313" s="116">
        <v>0</v>
      </c>
      <c r="AG313" s="116">
        <v>0</v>
      </c>
      <c r="AH313" s="116">
        <v>0</v>
      </c>
      <c r="AI313" s="116">
        <v>0</v>
      </c>
      <c r="AJ313" s="116">
        <v>0</v>
      </c>
      <c r="AK313" s="116">
        <v>0</v>
      </c>
      <c r="AL313" s="95">
        <f t="shared" si="10"/>
        <v>0</v>
      </c>
      <c r="AO313" s="70"/>
    </row>
    <row r="314" spans="1:41" ht="33" customHeight="1">
      <c r="A314" s="87">
        <v>1234</v>
      </c>
      <c r="B314" s="88" t="str">
        <f>PROPER(VLOOKUP(A314,[1]bd_lista!$A:$D,2,FALSE))</f>
        <v>Gobierno Autónomo Municipal De Tito Yupanqui</v>
      </c>
      <c r="C314" s="118" t="s">
        <v>1537</v>
      </c>
      <c r="D314" s="116">
        <v>0</v>
      </c>
      <c r="E314" s="116">
        <v>0</v>
      </c>
      <c r="F314" s="116">
        <v>0</v>
      </c>
      <c r="G314" s="116">
        <v>0</v>
      </c>
      <c r="H314" s="116">
        <v>0</v>
      </c>
      <c r="I314" s="116">
        <v>0</v>
      </c>
      <c r="J314" s="116">
        <v>0</v>
      </c>
      <c r="K314" s="116">
        <v>0</v>
      </c>
      <c r="L314" s="116">
        <v>0</v>
      </c>
      <c r="M314" s="116">
        <v>0</v>
      </c>
      <c r="N314" s="116">
        <v>0</v>
      </c>
      <c r="O314" s="116">
        <v>0</v>
      </c>
      <c r="P314" s="116">
        <v>0</v>
      </c>
      <c r="Q314" s="116">
        <v>0</v>
      </c>
      <c r="R314" s="116">
        <v>0</v>
      </c>
      <c r="S314" s="116">
        <v>0</v>
      </c>
      <c r="T314" s="116">
        <v>0</v>
      </c>
      <c r="U314" s="116">
        <v>0</v>
      </c>
      <c r="V314" s="116">
        <v>0</v>
      </c>
      <c r="W314" s="116">
        <v>0</v>
      </c>
      <c r="X314" s="116">
        <v>0</v>
      </c>
      <c r="Y314" s="116">
        <v>0</v>
      </c>
      <c r="Z314" s="116">
        <v>0</v>
      </c>
      <c r="AA314" s="116">
        <v>0</v>
      </c>
      <c r="AB314" s="116">
        <v>0</v>
      </c>
      <c r="AC314" s="116">
        <v>0</v>
      </c>
      <c r="AD314" s="116">
        <v>0</v>
      </c>
      <c r="AE314" s="116">
        <v>0</v>
      </c>
      <c r="AF314" s="116">
        <v>0</v>
      </c>
      <c r="AG314" s="116">
        <v>0</v>
      </c>
      <c r="AH314" s="116">
        <v>0</v>
      </c>
      <c r="AI314" s="116">
        <v>0</v>
      </c>
      <c r="AJ314" s="116">
        <v>0</v>
      </c>
      <c r="AK314" s="116">
        <v>0</v>
      </c>
      <c r="AL314" s="95">
        <f t="shared" si="10"/>
        <v>0</v>
      </c>
      <c r="AO314" s="70"/>
    </row>
    <row r="315" spans="1:41" ht="33" customHeight="1">
      <c r="A315" s="87">
        <v>1235</v>
      </c>
      <c r="B315" s="88" t="str">
        <f>PROPER(VLOOKUP(A315,[1]bd_lista!$A:$D,2,FALSE))</f>
        <v>Gobierno Autónomo Municipal De Chuma</v>
      </c>
      <c r="C315" s="118" t="s">
        <v>1537</v>
      </c>
      <c r="D315" s="116">
        <v>0</v>
      </c>
      <c r="E315" s="116">
        <v>0</v>
      </c>
      <c r="F315" s="116">
        <v>0</v>
      </c>
      <c r="G315" s="116">
        <v>0</v>
      </c>
      <c r="H315" s="116">
        <v>0</v>
      </c>
      <c r="I315" s="116">
        <v>0</v>
      </c>
      <c r="J315" s="116">
        <v>0</v>
      </c>
      <c r="K315" s="116">
        <v>0</v>
      </c>
      <c r="L315" s="116">
        <v>0</v>
      </c>
      <c r="M315" s="116">
        <v>0</v>
      </c>
      <c r="N315" s="116">
        <v>0</v>
      </c>
      <c r="O315" s="116">
        <v>0</v>
      </c>
      <c r="P315" s="116">
        <v>0</v>
      </c>
      <c r="Q315" s="116">
        <v>0</v>
      </c>
      <c r="R315" s="116">
        <v>0</v>
      </c>
      <c r="S315" s="116">
        <v>0</v>
      </c>
      <c r="T315" s="116">
        <v>0</v>
      </c>
      <c r="U315" s="116">
        <v>0</v>
      </c>
      <c r="V315" s="116">
        <v>0</v>
      </c>
      <c r="W315" s="116">
        <v>0</v>
      </c>
      <c r="X315" s="116">
        <v>0</v>
      </c>
      <c r="Y315" s="116">
        <v>0</v>
      </c>
      <c r="Z315" s="116">
        <v>0</v>
      </c>
      <c r="AA315" s="116">
        <v>0</v>
      </c>
      <c r="AB315" s="116">
        <v>0</v>
      </c>
      <c r="AC315" s="116">
        <v>0</v>
      </c>
      <c r="AD315" s="116">
        <v>0</v>
      </c>
      <c r="AE315" s="116">
        <v>0</v>
      </c>
      <c r="AF315" s="116">
        <v>0</v>
      </c>
      <c r="AG315" s="116">
        <v>0</v>
      </c>
      <c r="AH315" s="116">
        <v>0</v>
      </c>
      <c r="AI315" s="116">
        <v>0</v>
      </c>
      <c r="AJ315" s="116">
        <v>0</v>
      </c>
      <c r="AK315" s="116">
        <v>0</v>
      </c>
      <c r="AL315" s="95">
        <f t="shared" si="10"/>
        <v>0</v>
      </c>
      <c r="AO315" s="70"/>
    </row>
    <row r="316" spans="1:41" ht="33" customHeight="1">
      <c r="A316" s="87">
        <v>1236</v>
      </c>
      <c r="B316" s="88" t="str">
        <f>PROPER(VLOOKUP(A316,[1]bd_lista!$A:$D,2,FALSE))</f>
        <v>Gobierno Autónomo Municipal De Ayata</v>
      </c>
      <c r="C316" s="118" t="s">
        <v>1537</v>
      </c>
      <c r="D316" s="116">
        <v>0</v>
      </c>
      <c r="E316" s="116">
        <v>0</v>
      </c>
      <c r="F316" s="116">
        <v>0</v>
      </c>
      <c r="G316" s="116">
        <v>0</v>
      </c>
      <c r="H316" s="116">
        <v>0</v>
      </c>
      <c r="I316" s="116">
        <v>0</v>
      </c>
      <c r="J316" s="116">
        <v>0</v>
      </c>
      <c r="K316" s="116">
        <v>0</v>
      </c>
      <c r="L316" s="116">
        <v>0</v>
      </c>
      <c r="M316" s="116">
        <v>0</v>
      </c>
      <c r="N316" s="116">
        <v>0</v>
      </c>
      <c r="O316" s="116">
        <v>0</v>
      </c>
      <c r="P316" s="116">
        <v>0</v>
      </c>
      <c r="Q316" s="116">
        <v>0</v>
      </c>
      <c r="R316" s="116">
        <v>0</v>
      </c>
      <c r="S316" s="116">
        <v>0</v>
      </c>
      <c r="T316" s="116">
        <v>0</v>
      </c>
      <c r="U316" s="116">
        <v>0</v>
      </c>
      <c r="V316" s="116">
        <v>0</v>
      </c>
      <c r="W316" s="116">
        <v>0</v>
      </c>
      <c r="X316" s="116">
        <v>0</v>
      </c>
      <c r="Y316" s="116">
        <v>0</v>
      </c>
      <c r="Z316" s="116">
        <v>0</v>
      </c>
      <c r="AA316" s="116">
        <v>0</v>
      </c>
      <c r="AB316" s="116">
        <v>0</v>
      </c>
      <c r="AC316" s="116">
        <v>0</v>
      </c>
      <c r="AD316" s="116">
        <v>0</v>
      </c>
      <c r="AE316" s="116">
        <v>0</v>
      </c>
      <c r="AF316" s="116">
        <v>0</v>
      </c>
      <c r="AG316" s="116">
        <v>0</v>
      </c>
      <c r="AH316" s="116">
        <v>0</v>
      </c>
      <c r="AI316" s="116">
        <v>0</v>
      </c>
      <c r="AJ316" s="116">
        <v>0</v>
      </c>
      <c r="AK316" s="116">
        <v>0</v>
      </c>
      <c r="AL316" s="95">
        <f t="shared" si="10"/>
        <v>0</v>
      </c>
      <c r="AO316" s="70"/>
    </row>
    <row r="317" spans="1:41" ht="33" customHeight="1">
      <c r="A317" s="87">
        <v>1237</v>
      </c>
      <c r="B317" s="88" t="str">
        <f>PROPER(VLOOKUP(A317,[1]bd_lista!$A:$D,2,FALSE))</f>
        <v>Gobierno Autónomo Municipal De Aucapata</v>
      </c>
      <c r="C317" s="118" t="s">
        <v>1537</v>
      </c>
      <c r="D317" s="116">
        <v>0</v>
      </c>
      <c r="E317" s="116">
        <v>0</v>
      </c>
      <c r="F317" s="116">
        <v>0</v>
      </c>
      <c r="G317" s="116">
        <v>0</v>
      </c>
      <c r="H317" s="116">
        <v>0</v>
      </c>
      <c r="I317" s="116">
        <v>0</v>
      </c>
      <c r="J317" s="116">
        <v>0</v>
      </c>
      <c r="K317" s="116">
        <v>0</v>
      </c>
      <c r="L317" s="116">
        <v>0</v>
      </c>
      <c r="M317" s="116">
        <v>0</v>
      </c>
      <c r="N317" s="116">
        <v>0</v>
      </c>
      <c r="O317" s="116">
        <v>0</v>
      </c>
      <c r="P317" s="116">
        <v>0</v>
      </c>
      <c r="Q317" s="116">
        <v>0</v>
      </c>
      <c r="R317" s="116">
        <v>0</v>
      </c>
      <c r="S317" s="116">
        <v>0</v>
      </c>
      <c r="T317" s="116">
        <v>0</v>
      </c>
      <c r="U317" s="116">
        <v>0</v>
      </c>
      <c r="V317" s="116">
        <v>0</v>
      </c>
      <c r="W317" s="116">
        <v>0</v>
      </c>
      <c r="X317" s="116">
        <v>0</v>
      </c>
      <c r="Y317" s="116">
        <v>0</v>
      </c>
      <c r="Z317" s="116">
        <v>0</v>
      </c>
      <c r="AA317" s="116">
        <v>0</v>
      </c>
      <c r="AB317" s="116">
        <v>0</v>
      </c>
      <c r="AC317" s="116">
        <v>0</v>
      </c>
      <c r="AD317" s="116">
        <v>0</v>
      </c>
      <c r="AE317" s="116">
        <v>0</v>
      </c>
      <c r="AF317" s="116">
        <v>0</v>
      </c>
      <c r="AG317" s="116">
        <v>0</v>
      </c>
      <c r="AH317" s="116">
        <v>0</v>
      </c>
      <c r="AI317" s="116">
        <v>0</v>
      </c>
      <c r="AJ317" s="116">
        <v>0</v>
      </c>
      <c r="AK317" s="116">
        <v>0</v>
      </c>
      <c r="AL317" s="95">
        <f t="shared" si="10"/>
        <v>0</v>
      </c>
      <c r="AO317" s="70"/>
    </row>
    <row r="318" spans="1:41" ht="33" customHeight="1">
      <c r="A318" s="87">
        <v>1238</v>
      </c>
      <c r="B318" s="88" t="str">
        <f>PROPER(VLOOKUP(A318,[1]bd_lista!$A:$D,2,FALSE))</f>
        <v>Gobierno Autónomo Municipal De Corocoro</v>
      </c>
      <c r="C318" s="118" t="s">
        <v>1537</v>
      </c>
      <c r="D318" s="116">
        <v>0</v>
      </c>
      <c r="E318" s="116">
        <v>0</v>
      </c>
      <c r="F318" s="116">
        <v>0</v>
      </c>
      <c r="G318" s="116">
        <v>0</v>
      </c>
      <c r="H318" s="116">
        <v>0</v>
      </c>
      <c r="I318" s="116">
        <v>0</v>
      </c>
      <c r="J318" s="116">
        <v>0</v>
      </c>
      <c r="K318" s="116">
        <v>0</v>
      </c>
      <c r="L318" s="116">
        <v>0</v>
      </c>
      <c r="M318" s="116">
        <v>0</v>
      </c>
      <c r="N318" s="116">
        <v>0</v>
      </c>
      <c r="O318" s="116">
        <v>0</v>
      </c>
      <c r="P318" s="116">
        <v>0</v>
      </c>
      <c r="Q318" s="116">
        <v>0</v>
      </c>
      <c r="R318" s="116">
        <v>0</v>
      </c>
      <c r="S318" s="116">
        <v>0</v>
      </c>
      <c r="T318" s="116">
        <v>0</v>
      </c>
      <c r="U318" s="116">
        <v>0</v>
      </c>
      <c r="V318" s="116">
        <v>0</v>
      </c>
      <c r="W318" s="116">
        <v>0</v>
      </c>
      <c r="X318" s="116">
        <v>0</v>
      </c>
      <c r="Y318" s="116">
        <v>0</v>
      </c>
      <c r="Z318" s="116">
        <v>0</v>
      </c>
      <c r="AA318" s="116">
        <v>0</v>
      </c>
      <c r="AB318" s="116">
        <v>0</v>
      </c>
      <c r="AC318" s="116">
        <v>0</v>
      </c>
      <c r="AD318" s="116">
        <v>0</v>
      </c>
      <c r="AE318" s="116">
        <v>0</v>
      </c>
      <c r="AF318" s="116">
        <v>0</v>
      </c>
      <c r="AG318" s="116">
        <v>0</v>
      </c>
      <c r="AH318" s="116">
        <v>0</v>
      </c>
      <c r="AI318" s="116">
        <v>0</v>
      </c>
      <c r="AJ318" s="116">
        <v>0</v>
      </c>
      <c r="AK318" s="116">
        <v>0</v>
      </c>
      <c r="AL318" s="95">
        <f t="shared" si="10"/>
        <v>0</v>
      </c>
      <c r="AO318" s="70"/>
    </row>
    <row r="319" spans="1:41" ht="33" customHeight="1">
      <c r="A319" s="87">
        <v>1239</v>
      </c>
      <c r="B319" s="88" t="str">
        <f>PROPER(VLOOKUP(A319,[1]bd_lista!$A:$D,2,FALSE))</f>
        <v>Gobierno Autónomo Municipal De Caquiaviri</v>
      </c>
      <c r="C319" s="118" t="s">
        <v>1537</v>
      </c>
      <c r="D319" s="116">
        <v>0</v>
      </c>
      <c r="E319" s="116">
        <v>0</v>
      </c>
      <c r="F319" s="116">
        <v>0</v>
      </c>
      <c r="G319" s="116">
        <v>0</v>
      </c>
      <c r="H319" s="116">
        <v>0</v>
      </c>
      <c r="I319" s="116">
        <v>0</v>
      </c>
      <c r="J319" s="116">
        <v>0</v>
      </c>
      <c r="K319" s="116">
        <v>0</v>
      </c>
      <c r="L319" s="116">
        <v>0</v>
      </c>
      <c r="M319" s="116">
        <v>0</v>
      </c>
      <c r="N319" s="116">
        <v>0</v>
      </c>
      <c r="O319" s="116">
        <v>0</v>
      </c>
      <c r="P319" s="116">
        <v>0</v>
      </c>
      <c r="Q319" s="116">
        <v>0</v>
      </c>
      <c r="R319" s="116">
        <v>0</v>
      </c>
      <c r="S319" s="116">
        <v>0</v>
      </c>
      <c r="T319" s="116">
        <v>0</v>
      </c>
      <c r="U319" s="116">
        <v>0</v>
      </c>
      <c r="V319" s="116">
        <v>0</v>
      </c>
      <c r="W319" s="116">
        <v>0</v>
      </c>
      <c r="X319" s="116">
        <v>0</v>
      </c>
      <c r="Y319" s="116">
        <v>0</v>
      </c>
      <c r="Z319" s="116">
        <v>0</v>
      </c>
      <c r="AA319" s="116">
        <v>0</v>
      </c>
      <c r="AB319" s="116">
        <v>0</v>
      </c>
      <c r="AC319" s="116">
        <v>0</v>
      </c>
      <c r="AD319" s="116">
        <v>0</v>
      </c>
      <c r="AE319" s="116">
        <v>0</v>
      </c>
      <c r="AF319" s="116">
        <v>0</v>
      </c>
      <c r="AG319" s="116">
        <v>0</v>
      </c>
      <c r="AH319" s="116">
        <v>0</v>
      </c>
      <c r="AI319" s="116">
        <v>0</v>
      </c>
      <c r="AJ319" s="116">
        <v>0</v>
      </c>
      <c r="AK319" s="116">
        <v>0</v>
      </c>
      <c r="AL319" s="95">
        <f t="shared" si="10"/>
        <v>0</v>
      </c>
      <c r="AO319" s="70"/>
    </row>
    <row r="320" spans="1:41" ht="33" customHeight="1">
      <c r="A320" s="87">
        <v>1240</v>
      </c>
      <c r="B320" s="88" t="str">
        <f>PROPER(VLOOKUP(A320,[1]bd_lista!$A:$D,2,FALSE))</f>
        <v>Gobierno Autónomo Municipal De Calacoto</v>
      </c>
      <c r="C320" s="118" t="s">
        <v>1537</v>
      </c>
      <c r="D320" s="116">
        <v>0</v>
      </c>
      <c r="E320" s="116">
        <v>0</v>
      </c>
      <c r="F320" s="116">
        <v>0</v>
      </c>
      <c r="G320" s="116">
        <v>0</v>
      </c>
      <c r="H320" s="116">
        <v>0</v>
      </c>
      <c r="I320" s="116">
        <v>0</v>
      </c>
      <c r="J320" s="116">
        <v>0</v>
      </c>
      <c r="K320" s="116">
        <v>0</v>
      </c>
      <c r="L320" s="116">
        <v>0</v>
      </c>
      <c r="M320" s="116">
        <v>0</v>
      </c>
      <c r="N320" s="116">
        <v>0</v>
      </c>
      <c r="O320" s="116">
        <v>0</v>
      </c>
      <c r="P320" s="116">
        <v>0</v>
      </c>
      <c r="Q320" s="116">
        <v>0</v>
      </c>
      <c r="R320" s="116">
        <v>0</v>
      </c>
      <c r="S320" s="116">
        <v>0</v>
      </c>
      <c r="T320" s="116">
        <v>0</v>
      </c>
      <c r="U320" s="116">
        <v>0</v>
      </c>
      <c r="V320" s="116">
        <v>0</v>
      </c>
      <c r="W320" s="116">
        <v>0</v>
      </c>
      <c r="X320" s="116">
        <v>0</v>
      </c>
      <c r="Y320" s="116">
        <v>0</v>
      </c>
      <c r="Z320" s="116">
        <v>0</v>
      </c>
      <c r="AA320" s="116">
        <v>0</v>
      </c>
      <c r="AB320" s="116">
        <v>0</v>
      </c>
      <c r="AC320" s="116">
        <v>0</v>
      </c>
      <c r="AD320" s="116">
        <v>0</v>
      </c>
      <c r="AE320" s="116">
        <v>0</v>
      </c>
      <c r="AF320" s="116">
        <v>0</v>
      </c>
      <c r="AG320" s="116">
        <v>0</v>
      </c>
      <c r="AH320" s="116">
        <v>0</v>
      </c>
      <c r="AI320" s="116">
        <v>0</v>
      </c>
      <c r="AJ320" s="116">
        <v>0</v>
      </c>
      <c r="AK320" s="116">
        <v>0</v>
      </c>
      <c r="AL320" s="95">
        <f t="shared" si="10"/>
        <v>0</v>
      </c>
      <c r="AO320" s="70"/>
    </row>
    <row r="321" spans="1:41" ht="33" customHeight="1">
      <c r="A321" s="87">
        <v>1241</v>
      </c>
      <c r="B321" s="88" t="str">
        <f>PROPER(VLOOKUP(A321,[1]bd_lista!$A:$D,2,FALSE))</f>
        <v>Gobierno Autónomo Municipal De Comanche</v>
      </c>
      <c r="C321" s="118" t="s">
        <v>1537</v>
      </c>
      <c r="D321" s="116">
        <v>0</v>
      </c>
      <c r="E321" s="116">
        <v>0</v>
      </c>
      <c r="F321" s="116">
        <v>0</v>
      </c>
      <c r="G321" s="116">
        <v>0</v>
      </c>
      <c r="H321" s="116">
        <v>0</v>
      </c>
      <c r="I321" s="116">
        <v>0</v>
      </c>
      <c r="J321" s="116">
        <v>0</v>
      </c>
      <c r="K321" s="116">
        <v>0</v>
      </c>
      <c r="L321" s="116">
        <v>0</v>
      </c>
      <c r="M321" s="116">
        <v>0</v>
      </c>
      <c r="N321" s="116">
        <v>0</v>
      </c>
      <c r="O321" s="116">
        <v>0</v>
      </c>
      <c r="P321" s="116">
        <v>0</v>
      </c>
      <c r="Q321" s="116">
        <v>0</v>
      </c>
      <c r="R321" s="116">
        <v>0</v>
      </c>
      <c r="S321" s="116">
        <v>0</v>
      </c>
      <c r="T321" s="116">
        <v>0</v>
      </c>
      <c r="U321" s="116">
        <v>0</v>
      </c>
      <c r="V321" s="116">
        <v>0</v>
      </c>
      <c r="W321" s="116">
        <v>0</v>
      </c>
      <c r="X321" s="116">
        <v>0</v>
      </c>
      <c r="Y321" s="116">
        <v>0</v>
      </c>
      <c r="Z321" s="116">
        <v>0</v>
      </c>
      <c r="AA321" s="116">
        <v>0</v>
      </c>
      <c r="AB321" s="116">
        <v>0</v>
      </c>
      <c r="AC321" s="116">
        <v>0</v>
      </c>
      <c r="AD321" s="116">
        <v>0</v>
      </c>
      <c r="AE321" s="116">
        <v>0</v>
      </c>
      <c r="AF321" s="116">
        <v>0</v>
      </c>
      <c r="AG321" s="116">
        <v>0</v>
      </c>
      <c r="AH321" s="116">
        <v>0</v>
      </c>
      <c r="AI321" s="116">
        <v>0</v>
      </c>
      <c r="AJ321" s="116">
        <v>0</v>
      </c>
      <c r="AK321" s="116">
        <v>0</v>
      </c>
      <c r="AL321" s="95">
        <f t="shared" si="10"/>
        <v>0</v>
      </c>
      <c r="AO321" s="70"/>
    </row>
    <row r="322" spans="1:41" ht="33" customHeight="1">
      <c r="A322" s="87">
        <v>1242</v>
      </c>
      <c r="B322" s="88" t="str">
        <f>PROPER(VLOOKUP(A322,[1]bd_lista!$A:$D,2,FALSE))</f>
        <v>Gobierno Autónomo Municipal De Charaña</v>
      </c>
      <c r="C322" s="118" t="s">
        <v>1537</v>
      </c>
      <c r="D322" s="116">
        <v>0</v>
      </c>
      <c r="E322" s="116">
        <v>0</v>
      </c>
      <c r="F322" s="116">
        <v>0</v>
      </c>
      <c r="G322" s="116">
        <v>0</v>
      </c>
      <c r="H322" s="116">
        <v>0</v>
      </c>
      <c r="I322" s="116">
        <v>0</v>
      </c>
      <c r="J322" s="116">
        <v>0</v>
      </c>
      <c r="K322" s="116">
        <v>0</v>
      </c>
      <c r="L322" s="116">
        <v>0</v>
      </c>
      <c r="M322" s="116">
        <v>0</v>
      </c>
      <c r="N322" s="116">
        <v>0</v>
      </c>
      <c r="O322" s="116">
        <v>0</v>
      </c>
      <c r="P322" s="116">
        <v>0</v>
      </c>
      <c r="Q322" s="116">
        <v>0</v>
      </c>
      <c r="R322" s="116">
        <v>0</v>
      </c>
      <c r="S322" s="116">
        <v>0</v>
      </c>
      <c r="T322" s="116">
        <v>0</v>
      </c>
      <c r="U322" s="116">
        <v>0</v>
      </c>
      <c r="V322" s="116">
        <v>0</v>
      </c>
      <c r="W322" s="116">
        <v>0</v>
      </c>
      <c r="X322" s="116">
        <v>0</v>
      </c>
      <c r="Y322" s="116">
        <v>0</v>
      </c>
      <c r="Z322" s="116">
        <v>0</v>
      </c>
      <c r="AA322" s="116">
        <v>0</v>
      </c>
      <c r="AB322" s="116">
        <v>0</v>
      </c>
      <c r="AC322" s="116">
        <v>0</v>
      </c>
      <c r="AD322" s="116">
        <v>0</v>
      </c>
      <c r="AE322" s="116">
        <v>0</v>
      </c>
      <c r="AF322" s="116">
        <v>0</v>
      </c>
      <c r="AG322" s="116">
        <v>0</v>
      </c>
      <c r="AH322" s="116">
        <v>0</v>
      </c>
      <c r="AI322" s="116">
        <v>0</v>
      </c>
      <c r="AJ322" s="116">
        <v>0</v>
      </c>
      <c r="AK322" s="116">
        <v>0</v>
      </c>
      <c r="AL322" s="95">
        <f t="shared" si="10"/>
        <v>0</v>
      </c>
      <c r="AO322" s="70"/>
    </row>
    <row r="323" spans="1:41" ht="33" customHeight="1">
      <c r="A323" s="87">
        <v>1243</v>
      </c>
      <c r="B323" s="88" t="str">
        <f>PROPER(VLOOKUP(A323,[1]bd_lista!$A:$D,2,FALSE))</f>
        <v>Gobierno Autónomo Municipal De Waldo Ballivián</v>
      </c>
      <c r="C323" s="118" t="s">
        <v>1537</v>
      </c>
      <c r="D323" s="116">
        <v>0</v>
      </c>
      <c r="E323" s="116">
        <v>0</v>
      </c>
      <c r="F323" s="116">
        <v>0</v>
      </c>
      <c r="G323" s="116">
        <v>0</v>
      </c>
      <c r="H323" s="116">
        <v>0</v>
      </c>
      <c r="I323" s="116">
        <v>0</v>
      </c>
      <c r="J323" s="116">
        <v>0</v>
      </c>
      <c r="K323" s="116">
        <v>0</v>
      </c>
      <c r="L323" s="116">
        <v>0</v>
      </c>
      <c r="M323" s="116">
        <v>0</v>
      </c>
      <c r="N323" s="116">
        <v>0</v>
      </c>
      <c r="O323" s="116">
        <v>0</v>
      </c>
      <c r="P323" s="116">
        <v>0</v>
      </c>
      <c r="Q323" s="116">
        <v>0</v>
      </c>
      <c r="R323" s="116">
        <v>0</v>
      </c>
      <c r="S323" s="116">
        <v>0</v>
      </c>
      <c r="T323" s="116">
        <v>0</v>
      </c>
      <c r="U323" s="116">
        <v>0</v>
      </c>
      <c r="V323" s="116">
        <v>0</v>
      </c>
      <c r="W323" s="116">
        <v>0</v>
      </c>
      <c r="X323" s="116">
        <v>0</v>
      </c>
      <c r="Y323" s="116">
        <v>0</v>
      </c>
      <c r="Z323" s="116">
        <v>0</v>
      </c>
      <c r="AA323" s="116">
        <v>0</v>
      </c>
      <c r="AB323" s="116">
        <v>0</v>
      </c>
      <c r="AC323" s="116">
        <v>0</v>
      </c>
      <c r="AD323" s="116">
        <v>0</v>
      </c>
      <c r="AE323" s="116">
        <v>0</v>
      </c>
      <c r="AF323" s="116">
        <v>0</v>
      </c>
      <c r="AG323" s="116">
        <v>0</v>
      </c>
      <c r="AH323" s="116">
        <v>0</v>
      </c>
      <c r="AI323" s="116">
        <v>0</v>
      </c>
      <c r="AJ323" s="116">
        <v>0</v>
      </c>
      <c r="AK323" s="116">
        <v>0</v>
      </c>
      <c r="AL323" s="95">
        <f t="shared" si="10"/>
        <v>0</v>
      </c>
      <c r="AO323" s="70"/>
    </row>
    <row r="324" spans="1:41" ht="33" customHeight="1">
      <c r="A324" s="87">
        <v>1244</v>
      </c>
      <c r="B324" s="88" t="str">
        <f>PROPER(VLOOKUP(A324,[1]bd_lista!$A:$D,2,FALSE))</f>
        <v>Gobierno Autónomo Municipal De Nazacara De Pacajes</v>
      </c>
      <c r="C324" s="118" t="s">
        <v>1537</v>
      </c>
      <c r="D324" s="116">
        <v>0</v>
      </c>
      <c r="E324" s="116">
        <v>0</v>
      </c>
      <c r="F324" s="116">
        <v>0</v>
      </c>
      <c r="G324" s="116">
        <v>0</v>
      </c>
      <c r="H324" s="116">
        <v>0</v>
      </c>
      <c r="I324" s="116">
        <v>0</v>
      </c>
      <c r="J324" s="116">
        <v>0</v>
      </c>
      <c r="K324" s="116">
        <v>0</v>
      </c>
      <c r="L324" s="116">
        <v>0</v>
      </c>
      <c r="M324" s="116">
        <v>0</v>
      </c>
      <c r="N324" s="116">
        <v>0</v>
      </c>
      <c r="O324" s="116">
        <v>0</v>
      </c>
      <c r="P324" s="116">
        <v>0</v>
      </c>
      <c r="Q324" s="116">
        <v>0</v>
      </c>
      <c r="R324" s="116">
        <v>0</v>
      </c>
      <c r="S324" s="116">
        <v>0</v>
      </c>
      <c r="T324" s="116">
        <v>0</v>
      </c>
      <c r="U324" s="116">
        <v>0</v>
      </c>
      <c r="V324" s="116">
        <v>0</v>
      </c>
      <c r="W324" s="116">
        <v>0</v>
      </c>
      <c r="X324" s="116">
        <v>0</v>
      </c>
      <c r="Y324" s="116">
        <v>0</v>
      </c>
      <c r="Z324" s="116">
        <v>0</v>
      </c>
      <c r="AA324" s="116">
        <v>0</v>
      </c>
      <c r="AB324" s="116">
        <v>0</v>
      </c>
      <c r="AC324" s="116">
        <v>0</v>
      </c>
      <c r="AD324" s="116">
        <v>0</v>
      </c>
      <c r="AE324" s="116">
        <v>0</v>
      </c>
      <c r="AF324" s="116">
        <v>0</v>
      </c>
      <c r="AG324" s="116">
        <v>0</v>
      </c>
      <c r="AH324" s="116">
        <v>0</v>
      </c>
      <c r="AI324" s="116">
        <v>0</v>
      </c>
      <c r="AJ324" s="116">
        <v>0</v>
      </c>
      <c r="AK324" s="116">
        <v>0</v>
      </c>
      <c r="AL324" s="95">
        <f t="shared" si="10"/>
        <v>0</v>
      </c>
      <c r="AO324" s="70"/>
    </row>
    <row r="325" spans="1:41" ht="33" customHeight="1">
      <c r="A325" s="87">
        <v>1245</v>
      </c>
      <c r="B325" s="88" t="str">
        <f>PROPER(VLOOKUP(A325,[1]bd_lista!$A:$D,2,FALSE))</f>
        <v>Gobierno Autónomo Municipal De Santiago De Callapa</v>
      </c>
      <c r="C325" s="118" t="s">
        <v>1537</v>
      </c>
      <c r="D325" s="116">
        <v>0</v>
      </c>
      <c r="E325" s="116">
        <v>0</v>
      </c>
      <c r="F325" s="116">
        <v>0</v>
      </c>
      <c r="G325" s="116">
        <v>0</v>
      </c>
      <c r="H325" s="116">
        <v>0</v>
      </c>
      <c r="I325" s="116">
        <v>0</v>
      </c>
      <c r="J325" s="116">
        <v>0</v>
      </c>
      <c r="K325" s="116">
        <v>0</v>
      </c>
      <c r="L325" s="116">
        <v>0</v>
      </c>
      <c r="M325" s="116">
        <v>0</v>
      </c>
      <c r="N325" s="116">
        <v>0</v>
      </c>
      <c r="O325" s="116">
        <v>0</v>
      </c>
      <c r="P325" s="116">
        <v>0</v>
      </c>
      <c r="Q325" s="116">
        <v>0</v>
      </c>
      <c r="R325" s="116">
        <v>0</v>
      </c>
      <c r="S325" s="116">
        <v>0</v>
      </c>
      <c r="T325" s="116">
        <v>0</v>
      </c>
      <c r="U325" s="116">
        <v>0</v>
      </c>
      <c r="V325" s="116">
        <v>0</v>
      </c>
      <c r="W325" s="116">
        <v>0</v>
      </c>
      <c r="X325" s="116">
        <v>0</v>
      </c>
      <c r="Y325" s="116">
        <v>0</v>
      </c>
      <c r="Z325" s="116">
        <v>0</v>
      </c>
      <c r="AA325" s="116">
        <v>0</v>
      </c>
      <c r="AB325" s="116">
        <v>0</v>
      </c>
      <c r="AC325" s="116">
        <v>0</v>
      </c>
      <c r="AD325" s="116">
        <v>0</v>
      </c>
      <c r="AE325" s="116">
        <v>0</v>
      </c>
      <c r="AF325" s="116">
        <v>0</v>
      </c>
      <c r="AG325" s="116">
        <v>0</v>
      </c>
      <c r="AH325" s="116">
        <v>0</v>
      </c>
      <c r="AI325" s="116">
        <v>0</v>
      </c>
      <c r="AJ325" s="116">
        <v>0</v>
      </c>
      <c r="AK325" s="116">
        <v>0</v>
      </c>
      <c r="AL325" s="95">
        <f t="shared" si="10"/>
        <v>0</v>
      </c>
      <c r="AO325" s="70"/>
    </row>
    <row r="326" spans="1:41" ht="33" customHeight="1">
      <c r="A326" s="87">
        <v>1246</v>
      </c>
      <c r="B326" s="88" t="str">
        <f>PROPER(VLOOKUP(A326,[1]bd_lista!$A:$D,2,FALSE))</f>
        <v>Gobierno Autónomo Municipal De Puerto Acosta</v>
      </c>
      <c r="C326" s="118" t="s">
        <v>1537</v>
      </c>
      <c r="D326" s="116">
        <v>0</v>
      </c>
      <c r="E326" s="116">
        <v>0</v>
      </c>
      <c r="F326" s="116">
        <v>0</v>
      </c>
      <c r="G326" s="116">
        <v>0</v>
      </c>
      <c r="H326" s="116">
        <v>0</v>
      </c>
      <c r="I326" s="116">
        <v>0</v>
      </c>
      <c r="J326" s="116">
        <v>0</v>
      </c>
      <c r="K326" s="116">
        <v>0</v>
      </c>
      <c r="L326" s="116">
        <v>0</v>
      </c>
      <c r="M326" s="116">
        <v>0</v>
      </c>
      <c r="N326" s="116">
        <v>0</v>
      </c>
      <c r="O326" s="116">
        <v>0</v>
      </c>
      <c r="P326" s="116">
        <v>0</v>
      </c>
      <c r="Q326" s="116">
        <v>0</v>
      </c>
      <c r="R326" s="116">
        <v>0</v>
      </c>
      <c r="S326" s="116">
        <v>0</v>
      </c>
      <c r="T326" s="116">
        <v>0</v>
      </c>
      <c r="U326" s="116">
        <v>0</v>
      </c>
      <c r="V326" s="116">
        <v>0</v>
      </c>
      <c r="W326" s="116">
        <v>0</v>
      </c>
      <c r="X326" s="116">
        <v>0</v>
      </c>
      <c r="Y326" s="116">
        <v>0</v>
      </c>
      <c r="Z326" s="116">
        <v>0</v>
      </c>
      <c r="AA326" s="116">
        <v>0</v>
      </c>
      <c r="AB326" s="116">
        <v>0</v>
      </c>
      <c r="AC326" s="116">
        <v>0</v>
      </c>
      <c r="AD326" s="116">
        <v>0</v>
      </c>
      <c r="AE326" s="116">
        <v>0</v>
      </c>
      <c r="AF326" s="116">
        <v>0</v>
      </c>
      <c r="AG326" s="116">
        <v>0</v>
      </c>
      <c r="AH326" s="116">
        <v>0</v>
      </c>
      <c r="AI326" s="116">
        <v>0</v>
      </c>
      <c r="AJ326" s="116">
        <v>0</v>
      </c>
      <c r="AK326" s="116">
        <v>0</v>
      </c>
      <c r="AL326" s="95">
        <f t="shared" si="10"/>
        <v>0</v>
      </c>
      <c r="AO326" s="70"/>
    </row>
    <row r="327" spans="1:41" ht="33" customHeight="1">
      <c r="A327" s="87">
        <v>1247</v>
      </c>
      <c r="B327" s="88" t="str">
        <f>PROPER(VLOOKUP(A327,[1]bd_lista!$A:$D,2,FALSE))</f>
        <v>Gobierno Autónomo Municipal De Mocomoco</v>
      </c>
      <c r="C327" s="118" t="s">
        <v>1537</v>
      </c>
      <c r="D327" s="116">
        <v>0</v>
      </c>
      <c r="E327" s="116">
        <v>0</v>
      </c>
      <c r="F327" s="116">
        <v>0</v>
      </c>
      <c r="G327" s="116">
        <v>0</v>
      </c>
      <c r="H327" s="116">
        <v>0</v>
      </c>
      <c r="I327" s="116">
        <v>0</v>
      </c>
      <c r="J327" s="116">
        <v>0</v>
      </c>
      <c r="K327" s="116">
        <v>0</v>
      </c>
      <c r="L327" s="116">
        <v>0</v>
      </c>
      <c r="M327" s="116">
        <v>0</v>
      </c>
      <c r="N327" s="116">
        <v>0</v>
      </c>
      <c r="O327" s="116">
        <v>0</v>
      </c>
      <c r="P327" s="116">
        <v>0</v>
      </c>
      <c r="Q327" s="116">
        <v>0</v>
      </c>
      <c r="R327" s="116">
        <v>0</v>
      </c>
      <c r="S327" s="116">
        <v>0</v>
      </c>
      <c r="T327" s="116">
        <v>0</v>
      </c>
      <c r="U327" s="116">
        <v>0</v>
      </c>
      <c r="V327" s="116">
        <v>0</v>
      </c>
      <c r="W327" s="116">
        <v>0</v>
      </c>
      <c r="X327" s="116">
        <v>0</v>
      </c>
      <c r="Y327" s="116">
        <v>0</v>
      </c>
      <c r="Z327" s="116">
        <v>0</v>
      </c>
      <c r="AA327" s="116">
        <v>0</v>
      </c>
      <c r="AB327" s="116">
        <v>0</v>
      </c>
      <c r="AC327" s="116">
        <v>0</v>
      </c>
      <c r="AD327" s="116">
        <v>0</v>
      </c>
      <c r="AE327" s="116">
        <v>0</v>
      </c>
      <c r="AF327" s="116">
        <v>0</v>
      </c>
      <c r="AG327" s="116">
        <v>0</v>
      </c>
      <c r="AH327" s="116">
        <v>0</v>
      </c>
      <c r="AI327" s="116">
        <v>0</v>
      </c>
      <c r="AJ327" s="116">
        <v>0</v>
      </c>
      <c r="AK327" s="116">
        <v>0</v>
      </c>
      <c r="AL327" s="95">
        <f t="shared" si="10"/>
        <v>0</v>
      </c>
      <c r="AO327" s="70"/>
    </row>
    <row r="328" spans="1:41" ht="33" customHeight="1">
      <c r="A328" s="87">
        <v>1248</v>
      </c>
      <c r="B328" s="88" t="str">
        <f>PROPER(VLOOKUP(A328,[1]bd_lista!$A:$D,2,FALSE))</f>
        <v>Gobierno Autónomo Municipal De Carabuco</v>
      </c>
      <c r="C328" s="118" t="s">
        <v>1537</v>
      </c>
      <c r="D328" s="116">
        <v>0</v>
      </c>
      <c r="E328" s="116">
        <v>0</v>
      </c>
      <c r="F328" s="116">
        <v>0</v>
      </c>
      <c r="G328" s="116">
        <v>0</v>
      </c>
      <c r="H328" s="116">
        <v>0</v>
      </c>
      <c r="I328" s="116">
        <v>0</v>
      </c>
      <c r="J328" s="116">
        <v>0</v>
      </c>
      <c r="K328" s="116">
        <v>0</v>
      </c>
      <c r="L328" s="116">
        <v>0</v>
      </c>
      <c r="M328" s="116">
        <v>0</v>
      </c>
      <c r="N328" s="116">
        <v>0</v>
      </c>
      <c r="O328" s="116">
        <v>0</v>
      </c>
      <c r="P328" s="116">
        <v>0</v>
      </c>
      <c r="Q328" s="116">
        <v>0</v>
      </c>
      <c r="R328" s="116">
        <v>0</v>
      </c>
      <c r="S328" s="116">
        <v>0</v>
      </c>
      <c r="T328" s="116">
        <v>0</v>
      </c>
      <c r="U328" s="116">
        <v>0</v>
      </c>
      <c r="V328" s="116">
        <v>0</v>
      </c>
      <c r="W328" s="116">
        <v>0</v>
      </c>
      <c r="X328" s="116">
        <v>0</v>
      </c>
      <c r="Y328" s="116">
        <v>0</v>
      </c>
      <c r="Z328" s="116">
        <v>0</v>
      </c>
      <c r="AA328" s="116">
        <v>0</v>
      </c>
      <c r="AB328" s="116">
        <v>0</v>
      </c>
      <c r="AC328" s="116">
        <v>0</v>
      </c>
      <c r="AD328" s="116">
        <v>0</v>
      </c>
      <c r="AE328" s="116">
        <v>0</v>
      </c>
      <c r="AF328" s="116">
        <v>0</v>
      </c>
      <c r="AG328" s="116">
        <v>0</v>
      </c>
      <c r="AH328" s="116">
        <v>0</v>
      </c>
      <c r="AI328" s="116">
        <v>0</v>
      </c>
      <c r="AJ328" s="116">
        <v>0</v>
      </c>
      <c r="AK328" s="116">
        <v>0</v>
      </c>
      <c r="AL328" s="95">
        <f t="shared" si="10"/>
        <v>0</v>
      </c>
      <c r="AO328" s="70"/>
    </row>
    <row r="329" spans="1:41" ht="33" customHeight="1">
      <c r="A329" s="87">
        <v>1249</v>
      </c>
      <c r="B329" s="88" t="str">
        <f>PROPER(VLOOKUP(A329,[1]bd_lista!$A:$D,2,FALSE))</f>
        <v>Gobierno Autónomo Municipal De Apolo</v>
      </c>
      <c r="C329" s="118" t="s">
        <v>1537</v>
      </c>
      <c r="D329" s="116">
        <v>0</v>
      </c>
      <c r="E329" s="116">
        <v>0</v>
      </c>
      <c r="F329" s="116">
        <v>0</v>
      </c>
      <c r="G329" s="116">
        <v>0</v>
      </c>
      <c r="H329" s="116">
        <v>0</v>
      </c>
      <c r="I329" s="116">
        <v>0</v>
      </c>
      <c r="J329" s="116">
        <v>0</v>
      </c>
      <c r="K329" s="116">
        <v>0</v>
      </c>
      <c r="L329" s="116">
        <v>0</v>
      </c>
      <c r="M329" s="116">
        <v>0</v>
      </c>
      <c r="N329" s="116">
        <v>0</v>
      </c>
      <c r="O329" s="116">
        <v>0</v>
      </c>
      <c r="P329" s="116">
        <v>0</v>
      </c>
      <c r="Q329" s="116">
        <v>0</v>
      </c>
      <c r="R329" s="116">
        <v>0</v>
      </c>
      <c r="S329" s="116">
        <v>0</v>
      </c>
      <c r="T329" s="116">
        <v>0</v>
      </c>
      <c r="U329" s="116">
        <v>0</v>
      </c>
      <c r="V329" s="116">
        <v>0</v>
      </c>
      <c r="W329" s="116">
        <v>0</v>
      </c>
      <c r="X329" s="116">
        <v>0</v>
      </c>
      <c r="Y329" s="116">
        <v>0</v>
      </c>
      <c r="Z329" s="116">
        <v>0</v>
      </c>
      <c r="AA329" s="116">
        <v>0</v>
      </c>
      <c r="AB329" s="116">
        <v>0</v>
      </c>
      <c r="AC329" s="116">
        <v>0</v>
      </c>
      <c r="AD329" s="116">
        <v>0</v>
      </c>
      <c r="AE329" s="116">
        <v>0</v>
      </c>
      <c r="AF329" s="116">
        <v>0</v>
      </c>
      <c r="AG329" s="116">
        <v>0</v>
      </c>
      <c r="AH329" s="116">
        <v>0</v>
      </c>
      <c r="AI329" s="116">
        <v>0</v>
      </c>
      <c r="AJ329" s="116">
        <v>0</v>
      </c>
      <c r="AK329" s="116">
        <v>0</v>
      </c>
      <c r="AL329" s="95">
        <f t="shared" si="10"/>
        <v>0</v>
      </c>
      <c r="AO329" s="70"/>
    </row>
    <row r="330" spans="1:41" ht="33" customHeight="1">
      <c r="A330" s="87">
        <v>1250</v>
      </c>
      <c r="B330" s="88" t="str">
        <f>PROPER(VLOOKUP(A330,[1]bd_lista!$A:$D,2,FALSE))</f>
        <v>Gobierno Autónomo Municipal De Pelechuco</v>
      </c>
      <c r="C330" s="118" t="s">
        <v>1537</v>
      </c>
      <c r="D330" s="116">
        <v>0</v>
      </c>
      <c r="E330" s="116">
        <v>0</v>
      </c>
      <c r="F330" s="116">
        <v>0</v>
      </c>
      <c r="G330" s="116">
        <v>0</v>
      </c>
      <c r="H330" s="116">
        <v>0</v>
      </c>
      <c r="I330" s="116">
        <v>0</v>
      </c>
      <c r="J330" s="116">
        <v>0</v>
      </c>
      <c r="K330" s="116">
        <v>0</v>
      </c>
      <c r="L330" s="116">
        <v>0</v>
      </c>
      <c r="M330" s="116">
        <v>0</v>
      </c>
      <c r="N330" s="116">
        <v>0</v>
      </c>
      <c r="O330" s="116">
        <v>0</v>
      </c>
      <c r="P330" s="116">
        <v>0</v>
      </c>
      <c r="Q330" s="116">
        <v>0</v>
      </c>
      <c r="R330" s="116">
        <v>0</v>
      </c>
      <c r="S330" s="116">
        <v>0</v>
      </c>
      <c r="T330" s="116">
        <v>0</v>
      </c>
      <c r="U330" s="116">
        <v>0</v>
      </c>
      <c r="V330" s="116">
        <v>0</v>
      </c>
      <c r="W330" s="116">
        <v>0</v>
      </c>
      <c r="X330" s="116">
        <v>0</v>
      </c>
      <c r="Y330" s="116">
        <v>0</v>
      </c>
      <c r="Z330" s="116">
        <v>0</v>
      </c>
      <c r="AA330" s="116">
        <v>0</v>
      </c>
      <c r="AB330" s="116">
        <v>0</v>
      </c>
      <c r="AC330" s="116">
        <v>0</v>
      </c>
      <c r="AD330" s="116">
        <v>0</v>
      </c>
      <c r="AE330" s="116">
        <v>0</v>
      </c>
      <c r="AF330" s="116">
        <v>0</v>
      </c>
      <c r="AG330" s="116">
        <v>0</v>
      </c>
      <c r="AH330" s="116">
        <v>0</v>
      </c>
      <c r="AI330" s="116">
        <v>0</v>
      </c>
      <c r="AJ330" s="116">
        <v>0</v>
      </c>
      <c r="AK330" s="116">
        <v>0</v>
      </c>
      <c r="AL330" s="95">
        <f t="shared" si="10"/>
        <v>0</v>
      </c>
      <c r="AO330" s="70"/>
    </row>
    <row r="331" spans="1:41" ht="33" customHeight="1">
      <c r="A331" s="87">
        <v>1251</v>
      </c>
      <c r="B331" s="88" t="str">
        <f>PROPER(VLOOKUP(A331,[1]bd_lista!$A:$D,2,FALSE))</f>
        <v>Gobierno Autónomo Municipal De Luribay</v>
      </c>
      <c r="C331" s="118" t="s">
        <v>1537</v>
      </c>
      <c r="D331" s="116">
        <v>0</v>
      </c>
      <c r="E331" s="116">
        <v>0</v>
      </c>
      <c r="F331" s="116">
        <v>0</v>
      </c>
      <c r="G331" s="116">
        <v>0</v>
      </c>
      <c r="H331" s="116">
        <v>0</v>
      </c>
      <c r="I331" s="116">
        <v>0</v>
      </c>
      <c r="J331" s="116">
        <v>0</v>
      </c>
      <c r="K331" s="116">
        <v>0</v>
      </c>
      <c r="L331" s="116">
        <v>0</v>
      </c>
      <c r="M331" s="116">
        <v>0</v>
      </c>
      <c r="N331" s="116">
        <v>0</v>
      </c>
      <c r="O331" s="116">
        <v>0</v>
      </c>
      <c r="P331" s="116">
        <v>0</v>
      </c>
      <c r="Q331" s="116">
        <v>0</v>
      </c>
      <c r="R331" s="116">
        <v>0</v>
      </c>
      <c r="S331" s="116">
        <v>0</v>
      </c>
      <c r="T331" s="116">
        <v>0</v>
      </c>
      <c r="U331" s="116">
        <v>0</v>
      </c>
      <c r="V331" s="116">
        <v>0</v>
      </c>
      <c r="W331" s="116">
        <v>0</v>
      </c>
      <c r="X331" s="116">
        <v>0</v>
      </c>
      <c r="Y331" s="116">
        <v>0</v>
      </c>
      <c r="Z331" s="116">
        <v>0</v>
      </c>
      <c r="AA331" s="116">
        <v>0</v>
      </c>
      <c r="AB331" s="116">
        <v>0</v>
      </c>
      <c r="AC331" s="116">
        <v>0</v>
      </c>
      <c r="AD331" s="116">
        <v>0</v>
      </c>
      <c r="AE331" s="116">
        <v>0</v>
      </c>
      <c r="AF331" s="116">
        <v>0</v>
      </c>
      <c r="AG331" s="116">
        <v>0</v>
      </c>
      <c r="AH331" s="116">
        <v>0</v>
      </c>
      <c r="AI331" s="116">
        <v>0</v>
      </c>
      <c r="AJ331" s="116">
        <v>0</v>
      </c>
      <c r="AK331" s="116">
        <v>0</v>
      </c>
      <c r="AL331" s="95">
        <f t="shared" si="10"/>
        <v>0</v>
      </c>
      <c r="AO331" s="70"/>
    </row>
    <row r="332" spans="1:41" ht="33" customHeight="1">
      <c r="A332" s="87">
        <v>1252</v>
      </c>
      <c r="B332" s="88" t="str">
        <f>PROPER(VLOOKUP(A332,[1]bd_lista!$A:$D,2,FALSE))</f>
        <v>Gobierno Autónomo Municipal De Sapahaqui</v>
      </c>
      <c r="C332" s="118" t="s">
        <v>1537</v>
      </c>
      <c r="D332" s="116">
        <v>0</v>
      </c>
      <c r="E332" s="116">
        <v>0</v>
      </c>
      <c r="F332" s="116">
        <v>0</v>
      </c>
      <c r="G332" s="116">
        <v>0</v>
      </c>
      <c r="H332" s="116">
        <v>0</v>
      </c>
      <c r="I332" s="116">
        <v>0</v>
      </c>
      <c r="J332" s="116">
        <v>0</v>
      </c>
      <c r="K332" s="116">
        <v>0</v>
      </c>
      <c r="L332" s="116">
        <v>0</v>
      </c>
      <c r="M332" s="116">
        <v>0</v>
      </c>
      <c r="N332" s="116">
        <v>0</v>
      </c>
      <c r="O332" s="116">
        <v>0</v>
      </c>
      <c r="P332" s="116">
        <v>0</v>
      </c>
      <c r="Q332" s="116">
        <v>0</v>
      </c>
      <c r="R332" s="116">
        <v>0</v>
      </c>
      <c r="S332" s="116">
        <v>0</v>
      </c>
      <c r="T332" s="116">
        <v>0</v>
      </c>
      <c r="U332" s="116">
        <v>0</v>
      </c>
      <c r="V332" s="116">
        <v>0</v>
      </c>
      <c r="W332" s="116">
        <v>0</v>
      </c>
      <c r="X332" s="116">
        <v>0</v>
      </c>
      <c r="Y332" s="116">
        <v>0</v>
      </c>
      <c r="Z332" s="116">
        <v>0</v>
      </c>
      <c r="AA332" s="116">
        <v>0</v>
      </c>
      <c r="AB332" s="116">
        <v>0</v>
      </c>
      <c r="AC332" s="116">
        <v>0</v>
      </c>
      <c r="AD332" s="116">
        <v>0</v>
      </c>
      <c r="AE332" s="116">
        <v>0</v>
      </c>
      <c r="AF332" s="116">
        <v>0</v>
      </c>
      <c r="AG332" s="116">
        <v>0</v>
      </c>
      <c r="AH332" s="116">
        <v>0</v>
      </c>
      <c r="AI332" s="116">
        <v>0</v>
      </c>
      <c r="AJ332" s="116">
        <v>0</v>
      </c>
      <c r="AK332" s="116">
        <v>0</v>
      </c>
      <c r="AL332" s="95">
        <f t="shared" si="10"/>
        <v>0</v>
      </c>
      <c r="AO332" s="70"/>
    </row>
    <row r="333" spans="1:41" ht="33" customHeight="1">
      <c r="A333" s="87">
        <v>1253</v>
      </c>
      <c r="B333" s="88" t="str">
        <f>PROPER(VLOOKUP(A333,[1]bd_lista!$A:$D,2,FALSE))</f>
        <v>Gobierno Autónomo Municipal De Yaco</v>
      </c>
      <c r="C333" s="118" t="s">
        <v>1537</v>
      </c>
      <c r="D333" s="116">
        <v>0</v>
      </c>
      <c r="E333" s="116">
        <v>0</v>
      </c>
      <c r="F333" s="116">
        <v>0</v>
      </c>
      <c r="G333" s="116">
        <v>0</v>
      </c>
      <c r="H333" s="116">
        <v>0</v>
      </c>
      <c r="I333" s="116">
        <v>0</v>
      </c>
      <c r="J333" s="116">
        <v>0</v>
      </c>
      <c r="K333" s="116">
        <v>0</v>
      </c>
      <c r="L333" s="116">
        <v>0</v>
      </c>
      <c r="M333" s="116">
        <v>0</v>
      </c>
      <c r="N333" s="116">
        <v>0</v>
      </c>
      <c r="O333" s="116">
        <v>0</v>
      </c>
      <c r="P333" s="116">
        <v>0</v>
      </c>
      <c r="Q333" s="116">
        <v>0</v>
      </c>
      <c r="R333" s="116">
        <v>0</v>
      </c>
      <c r="S333" s="116">
        <v>0</v>
      </c>
      <c r="T333" s="116">
        <v>0</v>
      </c>
      <c r="U333" s="116">
        <v>0</v>
      </c>
      <c r="V333" s="116">
        <v>0</v>
      </c>
      <c r="W333" s="116">
        <v>0</v>
      </c>
      <c r="X333" s="116">
        <v>0</v>
      </c>
      <c r="Y333" s="116">
        <v>0</v>
      </c>
      <c r="Z333" s="116">
        <v>0</v>
      </c>
      <c r="AA333" s="116">
        <v>0</v>
      </c>
      <c r="AB333" s="116">
        <v>0</v>
      </c>
      <c r="AC333" s="116">
        <v>0</v>
      </c>
      <c r="AD333" s="116">
        <v>0</v>
      </c>
      <c r="AE333" s="116">
        <v>0</v>
      </c>
      <c r="AF333" s="116">
        <v>0</v>
      </c>
      <c r="AG333" s="116">
        <v>0</v>
      </c>
      <c r="AH333" s="116">
        <v>0</v>
      </c>
      <c r="AI333" s="116">
        <v>0</v>
      </c>
      <c r="AJ333" s="116">
        <v>0</v>
      </c>
      <c r="AK333" s="116">
        <v>0</v>
      </c>
      <c r="AL333" s="95">
        <f t="shared" ref="AL333:AL396" si="11">SUM(D333:AK333)</f>
        <v>0</v>
      </c>
      <c r="AO333" s="70"/>
    </row>
    <row r="334" spans="1:41" ht="33" customHeight="1">
      <c r="A334" s="87">
        <v>1254</v>
      </c>
      <c r="B334" s="88" t="str">
        <f>PROPER(VLOOKUP(A334,[1]bd_lista!$A:$D,2,FALSE))</f>
        <v>Gobierno Autónomo Municipal De Malla</v>
      </c>
      <c r="C334" s="118" t="s">
        <v>1537</v>
      </c>
      <c r="D334" s="116">
        <v>0</v>
      </c>
      <c r="E334" s="116">
        <v>0</v>
      </c>
      <c r="F334" s="116">
        <v>0</v>
      </c>
      <c r="G334" s="116">
        <v>0</v>
      </c>
      <c r="H334" s="116">
        <v>0</v>
      </c>
      <c r="I334" s="116">
        <v>0</v>
      </c>
      <c r="J334" s="116">
        <v>0</v>
      </c>
      <c r="K334" s="116">
        <v>0</v>
      </c>
      <c r="L334" s="116">
        <v>0</v>
      </c>
      <c r="M334" s="116">
        <v>0</v>
      </c>
      <c r="N334" s="116">
        <v>0</v>
      </c>
      <c r="O334" s="116">
        <v>0</v>
      </c>
      <c r="P334" s="116">
        <v>0</v>
      </c>
      <c r="Q334" s="116">
        <v>0</v>
      </c>
      <c r="R334" s="116">
        <v>0</v>
      </c>
      <c r="S334" s="116">
        <v>0</v>
      </c>
      <c r="T334" s="116">
        <v>0</v>
      </c>
      <c r="U334" s="116">
        <v>0</v>
      </c>
      <c r="V334" s="116">
        <v>0</v>
      </c>
      <c r="W334" s="116">
        <v>0</v>
      </c>
      <c r="X334" s="116">
        <v>0</v>
      </c>
      <c r="Y334" s="116">
        <v>0</v>
      </c>
      <c r="Z334" s="116">
        <v>0</v>
      </c>
      <c r="AA334" s="116">
        <v>0</v>
      </c>
      <c r="AB334" s="116">
        <v>0</v>
      </c>
      <c r="AC334" s="116">
        <v>0</v>
      </c>
      <c r="AD334" s="116">
        <v>0</v>
      </c>
      <c r="AE334" s="116">
        <v>0</v>
      </c>
      <c r="AF334" s="116">
        <v>0</v>
      </c>
      <c r="AG334" s="116">
        <v>0</v>
      </c>
      <c r="AH334" s="116">
        <v>0</v>
      </c>
      <c r="AI334" s="116">
        <v>0</v>
      </c>
      <c r="AJ334" s="116">
        <v>0</v>
      </c>
      <c r="AK334" s="116">
        <v>0</v>
      </c>
      <c r="AL334" s="95">
        <f t="shared" si="11"/>
        <v>0</v>
      </c>
      <c r="AO334" s="70"/>
    </row>
    <row r="335" spans="1:41" ht="33" customHeight="1">
      <c r="A335" s="87">
        <v>1255</v>
      </c>
      <c r="B335" s="88" t="str">
        <f>PROPER(VLOOKUP(A335,[1]bd_lista!$A:$D,2,FALSE))</f>
        <v>Gobierno Autónomo Municipal De Cairoma</v>
      </c>
      <c r="C335" s="118" t="s">
        <v>1537</v>
      </c>
      <c r="D335" s="116">
        <v>0</v>
      </c>
      <c r="E335" s="116">
        <v>0</v>
      </c>
      <c r="F335" s="116">
        <v>0</v>
      </c>
      <c r="G335" s="116">
        <v>0</v>
      </c>
      <c r="H335" s="116">
        <v>0</v>
      </c>
      <c r="I335" s="116">
        <v>0</v>
      </c>
      <c r="J335" s="116">
        <v>0</v>
      </c>
      <c r="K335" s="116">
        <v>0</v>
      </c>
      <c r="L335" s="116">
        <v>0</v>
      </c>
      <c r="M335" s="116">
        <v>0</v>
      </c>
      <c r="N335" s="116">
        <v>0</v>
      </c>
      <c r="O335" s="116">
        <v>0</v>
      </c>
      <c r="P335" s="116">
        <v>0</v>
      </c>
      <c r="Q335" s="116">
        <v>0</v>
      </c>
      <c r="R335" s="116">
        <v>0</v>
      </c>
      <c r="S335" s="116">
        <v>0</v>
      </c>
      <c r="T335" s="116">
        <v>0</v>
      </c>
      <c r="U335" s="116">
        <v>0</v>
      </c>
      <c r="V335" s="116">
        <v>0</v>
      </c>
      <c r="W335" s="116">
        <v>0</v>
      </c>
      <c r="X335" s="116">
        <v>0</v>
      </c>
      <c r="Y335" s="116">
        <v>0</v>
      </c>
      <c r="Z335" s="116">
        <v>0</v>
      </c>
      <c r="AA335" s="116">
        <v>0</v>
      </c>
      <c r="AB335" s="116">
        <v>0</v>
      </c>
      <c r="AC335" s="116">
        <v>0</v>
      </c>
      <c r="AD335" s="116">
        <v>0</v>
      </c>
      <c r="AE335" s="116">
        <v>0</v>
      </c>
      <c r="AF335" s="116">
        <v>0</v>
      </c>
      <c r="AG335" s="116">
        <v>0</v>
      </c>
      <c r="AH335" s="116">
        <v>0</v>
      </c>
      <c r="AI335" s="116">
        <v>0</v>
      </c>
      <c r="AJ335" s="116">
        <v>0</v>
      </c>
      <c r="AK335" s="116">
        <v>0</v>
      </c>
      <c r="AL335" s="95">
        <f t="shared" si="11"/>
        <v>0</v>
      </c>
      <c r="AO335" s="70"/>
    </row>
    <row r="336" spans="1:41" ht="33" customHeight="1">
      <c r="A336" s="87">
        <v>1256</v>
      </c>
      <c r="B336" s="88" t="str">
        <f>PROPER(VLOOKUP(A336,[1]bd_lista!$A:$D,2,FALSE))</f>
        <v>Gobierno Autónomo Municipal De Chulumani (Villa De La Libertad)</v>
      </c>
      <c r="C336" s="118" t="s">
        <v>1537</v>
      </c>
      <c r="D336" s="116">
        <v>0</v>
      </c>
      <c r="E336" s="116">
        <v>0</v>
      </c>
      <c r="F336" s="116">
        <v>0</v>
      </c>
      <c r="G336" s="116">
        <v>0</v>
      </c>
      <c r="H336" s="116">
        <v>0</v>
      </c>
      <c r="I336" s="116">
        <v>0</v>
      </c>
      <c r="J336" s="116">
        <v>0</v>
      </c>
      <c r="K336" s="116">
        <v>0</v>
      </c>
      <c r="L336" s="116">
        <v>0</v>
      </c>
      <c r="M336" s="116">
        <v>0</v>
      </c>
      <c r="N336" s="116">
        <v>0</v>
      </c>
      <c r="O336" s="116">
        <v>0</v>
      </c>
      <c r="P336" s="116">
        <v>0</v>
      </c>
      <c r="Q336" s="116">
        <v>0</v>
      </c>
      <c r="R336" s="116">
        <v>0</v>
      </c>
      <c r="S336" s="116">
        <v>0</v>
      </c>
      <c r="T336" s="116">
        <v>0</v>
      </c>
      <c r="U336" s="116">
        <v>0</v>
      </c>
      <c r="V336" s="116">
        <v>0</v>
      </c>
      <c r="W336" s="116">
        <v>0</v>
      </c>
      <c r="X336" s="116">
        <v>0</v>
      </c>
      <c r="Y336" s="116">
        <v>0</v>
      </c>
      <c r="Z336" s="116">
        <v>0</v>
      </c>
      <c r="AA336" s="116">
        <v>0</v>
      </c>
      <c r="AB336" s="116">
        <v>0</v>
      </c>
      <c r="AC336" s="116">
        <v>0</v>
      </c>
      <c r="AD336" s="116">
        <v>0</v>
      </c>
      <c r="AE336" s="116">
        <v>0</v>
      </c>
      <c r="AF336" s="116">
        <v>0</v>
      </c>
      <c r="AG336" s="116">
        <v>0</v>
      </c>
      <c r="AH336" s="116">
        <v>0</v>
      </c>
      <c r="AI336" s="116">
        <v>0</v>
      </c>
      <c r="AJ336" s="116">
        <v>0</v>
      </c>
      <c r="AK336" s="116">
        <v>0</v>
      </c>
      <c r="AL336" s="95">
        <f t="shared" si="11"/>
        <v>0</v>
      </c>
      <c r="AO336" s="70"/>
    </row>
    <row r="337" spans="1:41" ht="33" customHeight="1">
      <c r="A337" s="87">
        <v>1257</v>
      </c>
      <c r="B337" s="88" t="str">
        <f>PROPER(VLOOKUP(A337,[1]bd_lista!$A:$D,2,FALSE))</f>
        <v>Gobierno Autónomo Municipal De Irupana (Villa De Lanza)</v>
      </c>
      <c r="C337" s="118" t="s">
        <v>1537</v>
      </c>
      <c r="D337" s="116">
        <v>0</v>
      </c>
      <c r="E337" s="116">
        <v>0</v>
      </c>
      <c r="F337" s="116">
        <v>0</v>
      </c>
      <c r="G337" s="116">
        <v>0</v>
      </c>
      <c r="H337" s="116">
        <v>0</v>
      </c>
      <c r="I337" s="116">
        <v>0</v>
      </c>
      <c r="J337" s="116">
        <v>0</v>
      </c>
      <c r="K337" s="116">
        <v>0</v>
      </c>
      <c r="L337" s="116">
        <v>0</v>
      </c>
      <c r="M337" s="116">
        <v>0</v>
      </c>
      <c r="N337" s="116">
        <v>0</v>
      </c>
      <c r="O337" s="116">
        <v>0</v>
      </c>
      <c r="P337" s="116">
        <v>0</v>
      </c>
      <c r="Q337" s="116">
        <v>0</v>
      </c>
      <c r="R337" s="116">
        <v>0</v>
      </c>
      <c r="S337" s="116">
        <v>0</v>
      </c>
      <c r="T337" s="116">
        <v>0</v>
      </c>
      <c r="U337" s="116">
        <v>0</v>
      </c>
      <c r="V337" s="116">
        <v>0</v>
      </c>
      <c r="W337" s="116">
        <v>0</v>
      </c>
      <c r="X337" s="116">
        <v>0</v>
      </c>
      <c r="Y337" s="116">
        <v>0</v>
      </c>
      <c r="Z337" s="116">
        <v>0</v>
      </c>
      <c r="AA337" s="116">
        <v>0</v>
      </c>
      <c r="AB337" s="116">
        <v>0</v>
      </c>
      <c r="AC337" s="116">
        <v>0</v>
      </c>
      <c r="AD337" s="116">
        <v>0</v>
      </c>
      <c r="AE337" s="116">
        <v>0</v>
      </c>
      <c r="AF337" s="116">
        <v>0</v>
      </c>
      <c r="AG337" s="116">
        <v>0</v>
      </c>
      <c r="AH337" s="116">
        <v>0</v>
      </c>
      <c r="AI337" s="116">
        <v>0</v>
      </c>
      <c r="AJ337" s="116">
        <v>0</v>
      </c>
      <c r="AK337" s="116">
        <v>0</v>
      </c>
      <c r="AL337" s="95">
        <f t="shared" si="11"/>
        <v>0</v>
      </c>
      <c r="AO337" s="70"/>
    </row>
    <row r="338" spans="1:41" ht="33" customHeight="1">
      <c r="A338" s="87">
        <v>1258</v>
      </c>
      <c r="B338" s="88" t="str">
        <f>PROPER(VLOOKUP(A338,[1]bd_lista!$A:$D,2,FALSE))</f>
        <v>Gobierno Autónomo Municipal De Yanacachi</v>
      </c>
      <c r="C338" s="118" t="s">
        <v>1537</v>
      </c>
      <c r="D338" s="116">
        <v>0</v>
      </c>
      <c r="E338" s="116">
        <v>0</v>
      </c>
      <c r="F338" s="116">
        <v>0</v>
      </c>
      <c r="G338" s="116">
        <v>0</v>
      </c>
      <c r="H338" s="116">
        <v>0</v>
      </c>
      <c r="I338" s="116">
        <v>0</v>
      </c>
      <c r="J338" s="116">
        <v>0</v>
      </c>
      <c r="K338" s="116">
        <v>0</v>
      </c>
      <c r="L338" s="116">
        <v>0</v>
      </c>
      <c r="M338" s="116">
        <v>0</v>
      </c>
      <c r="N338" s="116">
        <v>0</v>
      </c>
      <c r="O338" s="116">
        <v>0</v>
      </c>
      <c r="P338" s="116">
        <v>0</v>
      </c>
      <c r="Q338" s="116">
        <v>0</v>
      </c>
      <c r="R338" s="116">
        <v>0</v>
      </c>
      <c r="S338" s="116">
        <v>0</v>
      </c>
      <c r="T338" s="116">
        <v>0</v>
      </c>
      <c r="U338" s="116">
        <v>0</v>
      </c>
      <c r="V338" s="116">
        <v>0</v>
      </c>
      <c r="W338" s="116">
        <v>0</v>
      </c>
      <c r="X338" s="116">
        <v>0</v>
      </c>
      <c r="Y338" s="116">
        <v>0</v>
      </c>
      <c r="Z338" s="116">
        <v>0</v>
      </c>
      <c r="AA338" s="116">
        <v>0</v>
      </c>
      <c r="AB338" s="116">
        <v>0</v>
      </c>
      <c r="AC338" s="116">
        <v>0</v>
      </c>
      <c r="AD338" s="116">
        <v>0</v>
      </c>
      <c r="AE338" s="116">
        <v>0</v>
      </c>
      <c r="AF338" s="116">
        <v>0</v>
      </c>
      <c r="AG338" s="116">
        <v>0</v>
      </c>
      <c r="AH338" s="116">
        <v>0</v>
      </c>
      <c r="AI338" s="116">
        <v>0</v>
      </c>
      <c r="AJ338" s="116">
        <v>0</v>
      </c>
      <c r="AK338" s="116">
        <v>0</v>
      </c>
      <c r="AL338" s="95">
        <f t="shared" si="11"/>
        <v>0</v>
      </c>
      <c r="AO338" s="70"/>
    </row>
    <row r="339" spans="1:41" ht="33" customHeight="1">
      <c r="A339" s="87">
        <v>1259</v>
      </c>
      <c r="B339" s="88" t="str">
        <f>PROPER(VLOOKUP(A339,[1]bd_lista!$A:$D,2,FALSE))</f>
        <v>Gobierno Autónomo Municipal De Palos Blancos</v>
      </c>
      <c r="C339" s="118" t="s">
        <v>1537</v>
      </c>
      <c r="D339" s="116">
        <v>0</v>
      </c>
      <c r="E339" s="116">
        <v>0</v>
      </c>
      <c r="F339" s="116">
        <v>0</v>
      </c>
      <c r="G339" s="116">
        <v>0</v>
      </c>
      <c r="H339" s="116">
        <v>0</v>
      </c>
      <c r="I339" s="116">
        <v>0</v>
      </c>
      <c r="J339" s="116">
        <v>0</v>
      </c>
      <c r="K339" s="116">
        <v>0</v>
      </c>
      <c r="L339" s="116">
        <v>0</v>
      </c>
      <c r="M339" s="116">
        <v>0</v>
      </c>
      <c r="N339" s="116">
        <v>0</v>
      </c>
      <c r="O339" s="116">
        <v>0</v>
      </c>
      <c r="P339" s="116">
        <v>0</v>
      </c>
      <c r="Q339" s="116">
        <v>0</v>
      </c>
      <c r="R339" s="116">
        <v>0</v>
      </c>
      <c r="S339" s="116">
        <v>0</v>
      </c>
      <c r="T339" s="116">
        <v>0</v>
      </c>
      <c r="U339" s="116">
        <v>0</v>
      </c>
      <c r="V339" s="116">
        <v>0</v>
      </c>
      <c r="W339" s="116">
        <v>0</v>
      </c>
      <c r="X339" s="116">
        <v>0</v>
      </c>
      <c r="Y339" s="116">
        <v>0</v>
      </c>
      <c r="Z339" s="116">
        <v>0</v>
      </c>
      <c r="AA339" s="116">
        <v>0</v>
      </c>
      <c r="AB339" s="116">
        <v>0</v>
      </c>
      <c r="AC339" s="116">
        <v>0</v>
      </c>
      <c r="AD339" s="116">
        <v>0</v>
      </c>
      <c r="AE339" s="116">
        <v>0</v>
      </c>
      <c r="AF339" s="116">
        <v>0</v>
      </c>
      <c r="AG339" s="116">
        <v>0</v>
      </c>
      <c r="AH339" s="116">
        <v>0</v>
      </c>
      <c r="AI339" s="116">
        <v>0</v>
      </c>
      <c r="AJ339" s="116">
        <v>0</v>
      </c>
      <c r="AK339" s="116">
        <v>0</v>
      </c>
      <c r="AL339" s="95">
        <f t="shared" si="11"/>
        <v>0</v>
      </c>
      <c r="AO339" s="70"/>
    </row>
    <row r="340" spans="1:41" ht="33" customHeight="1">
      <c r="A340" s="87">
        <v>1260</v>
      </c>
      <c r="B340" s="88" t="str">
        <f>PROPER(VLOOKUP(A340,[1]bd_lista!$A:$D,2,FALSE))</f>
        <v>Gobierno Autónomo Municipal De La Asunta</v>
      </c>
      <c r="C340" s="118" t="s">
        <v>1537</v>
      </c>
      <c r="D340" s="116">
        <v>0</v>
      </c>
      <c r="E340" s="116">
        <v>0</v>
      </c>
      <c r="F340" s="116">
        <v>0</v>
      </c>
      <c r="G340" s="116">
        <v>0</v>
      </c>
      <c r="H340" s="116">
        <v>0</v>
      </c>
      <c r="I340" s="116">
        <v>0</v>
      </c>
      <c r="J340" s="116">
        <v>0</v>
      </c>
      <c r="K340" s="116">
        <v>0</v>
      </c>
      <c r="L340" s="116">
        <v>0</v>
      </c>
      <c r="M340" s="116">
        <v>0</v>
      </c>
      <c r="N340" s="116">
        <v>0</v>
      </c>
      <c r="O340" s="116">
        <v>0</v>
      </c>
      <c r="P340" s="116">
        <v>0</v>
      </c>
      <c r="Q340" s="116">
        <v>0</v>
      </c>
      <c r="R340" s="116">
        <v>0</v>
      </c>
      <c r="S340" s="116">
        <v>0</v>
      </c>
      <c r="T340" s="116">
        <v>0</v>
      </c>
      <c r="U340" s="116">
        <v>0</v>
      </c>
      <c r="V340" s="116">
        <v>0</v>
      </c>
      <c r="W340" s="116">
        <v>0</v>
      </c>
      <c r="X340" s="116">
        <v>0</v>
      </c>
      <c r="Y340" s="116">
        <v>0</v>
      </c>
      <c r="Z340" s="116">
        <v>0</v>
      </c>
      <c r="AA340" s="116">
        <v>0</v>
      </c>
      <c r="AB340" s="116">
        <v>0</v>
      </c>
      <c r="AC340" s="116">
        <v>0</v>
      </c>
      <c r="AD340" s="116">
        <v>0</v>
      </c>
      <c r="AE340" s="116">
        <v>0</v>
      </c>
      <c r="AF340" s="116">
        <v>0</v>
      </c>
      <c r="AG340" s="116">
        <v>0</v>
      </c>
      <c r="AH340" s="116">
        <v>0</v>
      </c>
      <c r="AI340" s="116">
        <v>0</v>
      </c>
      <c r="AJ340" s="116">
        <v>0</v>
      </c>
      <c r="AK340" s="116">
        <v>0</v>
      </c>
      <c r="AL340" s="95">
        <f t="shared" si="11"/>
        <v>0</v>
      </c>
      <c r="AO340" s="70"/>
    </row>
    <row r="341" spans="1:41" ht="33" customHeight="1">
      <c r="A341" s="87">
        <v>1261</v>
      </c>
      <c r="B341" s="88" t="str">
        <f>PROPER(VLOOKUP(A341,[1]bd_lista!$A:$D,2,FALSE))</f>
        <v>Gobierno Autónomo Municipal De Pucarani</v>
      </c>
      <c r="C341" s="118" t="s">
        <v>1537</v>
      </c>
      <c r="D341" s="116">
        <v>0</v>
      </c>
      <c r="E341" s="116">
        <v>0</v>
      </c>
      <c r="F341" s="116">
        <v>0</v>
      </c>
      <c r="G341" s="116">
        <v>0</v>
      </c>
      <c r="H341" s="116">
        <v>0</v>
      </c>
      <c r="I341" s="116">
        <v>0</v>
      </c>
      <c r="J341" s="116">
        <v>0</v>
      </c>
      <c r="K341" s="116">
        <v>0</v>
      </c>
      <c r="L341" s="116">
        <v>0</v>
      </c>
      <c r="M341" s="116">
        <v>0</v>
      </c>
      <c r="N341" s="116">
        <v>0</v>
      </c>
      <c r="O341" s="116">
        <v>0</v>
      </c>
      <c r="P341" s="116">
        <v>0</v>
      </c>
      <c r="Q341" s="116">
        <v>0</v>
      </c>
      <c r="R341" s="116">
        <v>0</v>
      </c>
      <c r="S341" s="116">
        <v>0</v>
      </c>
      <c r="T341" s="116">
        <v>0</v>
      </c>
      <c r="U341" s="116">
        <v>0</v>
      </c>
      <c r="V341" s="116">
        <v>0</v>
      </c>
      <c r="W341" s="116">
        <v>0</v>
      </c>
      <c r="X341" s="116">
        <v>0</v>
      </c>
      <c r="Y341" s="116">
        <v>0</v>
      </c>
      <c r="Z341" s="116">
        <v>0</v>
      </c>
      <c r="AA341" s="116">
        <v>0</v>
      </c>
      <c r="AB341" s="116">
        <v>0</v>
      </c>
      <c r="AC341" s="116">
        <v>0</v>
      </c>
      <c r="AD341" s="116">
        <v>0</v>
      </c>
      <c r="AE341" s="116">
        <v>0</v>
      </c>
      <c r="AF341" s="116">
        <v>0</v>
      </c>
      <c r="AG341" s="116">
        <v>0</v>
      </c>
      <c r="AH341" s="116">
        <v>0</v>
      </c>
      <c r="AI341" s="116">
        <v>0</v>
      </c>
      <c r="AJ341" s="116">
        <v>0</v>
      </c>
      <c r="AK341" s="116">
        <v>0</v>
      </c>
      <c r="AL341" s="95">
        <f t="shared" si="11"/>
        <v>0</v>
      </c>
      <c r="AO341" s="70"/>
    </row>
    <row r="342" spans="1:41" ht="33" customHeight="1">
      <c r="A342" s="87">
        <v>1262</v>
      </c>
      <c r="B342" s="88" t="str">
        <f>PROPER(VLOOKUP(A342,[1]bd_lista!$A:$D,2,FALSE))</f>
        <v>Gobierno Autónomo Municipal De Laja</v>
      </c>
      <c r="C342" s="118" t="s">
        <v>1537</v>
      </c>
      <c r="D342" s="116">
        <v>0</v>
      </c>
      <c r="E342" s="116">
        <v>0</v>
      </c>
      <c r="F342" s="116">
        <v>0</v>
      </c>
      <c r="G342" s="116">
        <v>0</v>
      </c>
      <c r="H342" s="116">
        <v>0</v>
      </c>
      <c r="I342" s="116">
        <v>0</v>
      </c>
      <c r="J342" s="116">
        <v>0</v>
      </c>
      <c r="K342" s="116">
        <v>0</v>
      </c>
      <c r="L342" s="116">
        <v>0</v>
      </c>
      <c r="M342" s="116">
        <v>0</v>
      </c>
      <c r="N342" s="116">
        <v>0</v>
      </c>
      <c r="O342" s="116">
        <v>0</v>
      </c>
      <c r="P342" s="116">
        <v>0</v>
      </c>
      <c r="Q342" s="116">
        <v>0</v>
      </c>
      <c r="R342" s="116">
        <v>0</v>
      </c>
      <c r="S342" s="116">
        <v>0</v>
      </c>
      <c r="T342" s="116">
        <v>0</v>
      </c>
      <c r="U342" s="116">
        <v>0</v>
      </c>
      <c r="V342" s="116">
        <v>0</v>
      </c>
      <c r="W342" s="116">
        <v>0</v>
      </c>
      <c r="X342" s="116">
        <v>0</v>
      </c>
      <c r="Y342" s="116">
        <v>0</v>
      </c>
      <c r="Z342" s="116">
        <v>0</v>
      </c>
      <c r="AA342" s="116">
        <v>0</v>
      </c>
      <c r="AB342" s="116">
        <v>0</v>
      </c>
      <c r="AC342" s="116">
        <v>0</v>
      </c>
      <c r="AD342" s="116">
        <v>0</v>
      </c>
      <c r="AE342" s="116">
        <v>0</v>
      </c>
      <c r="AF342" s="116">
        <v>0</v>
      </c>
      <c r="AG342" s="116">
        <v>0</v>
      </c>
      <c r="AH342" s="116">
        <v>0</v>
      </c>
      <c r="AI342" s="116">
        <v>0</v>
      </c>
      <c r="AJ342" s="116">
        <v>0</v>
      </c>
      <c r="AK342" s="116">
        <v>0</v>
      </c>
      <c r="AL342" s="95">
        <f t="shared" si="11"/>
        <v>0</v>
      </c>
      <c r="AO342" s="70"/>
    </row>
    <row r="343" spans="1:41" ht="33" customHeight="1">
      <c r="A343" s="87">
        <v>1263</v>
      </c>
      <c r="B343" s="88" t="str">
        <f>PROPER(VLOOKUP(A343,[1]bd_lista!$A:$D,2,FALSE))</f>
        <v>Gobierno Autónomo Municipal De Batallas</v>
      </c>
      <c r="C343" s="118" t="s">
        <v>1537</v>
      </c>
      <c r="D343" s="116">
        <v>0</v>
      </c>
      <c r="E343" s="116">
        <v>0</v>
      </c>
      <c r="F343" s="116">
        <v>0</v>
      </c>
      <c r="G343" s="116">
        <v>0</v>
      </c>
      <c r="H343" s="116">
        <v>0</v>
      </c>
      <c r="I343" s="116">
        <v>0</v>
      </c>
      <c r="J343" s="116">
        <v>0</v>
      </c>
      <c r="K343" s="116">
        <v>0</v>
      </c>
      <c r="L343" s="116">
        <v>0</v>
      </c>
      <c r="M343" s="116">
        <v>0</v>
      </c>
      <c r="N343" s="116">
        <v>0</v>
      </c>
      <c r="O343" s="116">
        <v>0</v>
      </c>
      <c r="P343" s="116">
        <v>0</v>
      </c>
      <c r="Q343" s="116">
        <v>0</v>
      </c>
      <c r="R343" s="116">
        <v>0</v>
      </c>
      <c r="S343" s="116">
        <v>0</v>
      </c>
      <c r="T343" s="116">
        <v>0</v>
      </c>
      <c r="U343" s="116">
        <v>0</v>
      </c>
      <c r="V343" s="116">
        <v>0</v>
      </c>
      <c r="W343" s="116">
        <v>0</v>
      </c>
      <c r="X343" s="116">
        <v>0</v>
      </c>
      <c r="Y343" s="116">
        <v>0</v>
      </c>
      <c r="Z343" s="116">
        <v>0</v>
      </c>
      <c r="AA343" s="116">
        <v>0</v>
      </c>
      <c r="AB343" s="116">
        <v>0</v>
      </c>
      <c r="AC343" s="116">
        <v>0</v>
      </c>
      <c r="AD343" s="116">
        <v>0</v>
      </c>
      <c r="AE343" s="116">
        <v>0</v>
      </c>
      <c r="AF343" s="116">
        <v>0</v>
      </c>
      <c r="AG343" s="116">
        <v>0</v>
      </c>
      <c r="AH343" s="116">
        <v>0</v>
      </c>
      <c r="AI343" s="116">
        <v>0</v>
      </c>
      <c r="AJ343" s="116">
        <v>0</v>
      </c>
      <c r="AK343" s="116">
        <v>0</v>
      </c>
      <c r="AL343" s="95">
        <f t="shared" si="11"/>
        <v>0</v>
      </c>
      <c r="AO343" s="70"/>
    </row>
    <row r="344" spans="1:41" ht="33" customHeight="1">
      <c r="A344" s="87">
        <v>1264</v>
      </c>
      <c r="B344" s="88" t="str">
        <f>PROPER(VLOOKUP(A344,[1]bd_lista!$A:$D,2,FALSE))</f>
        <v>Gobierno Autónomo Municipal De Puerto Pérez</v>
      </c>
      <c r="C344" s="118" t="s">
        <v>1537</v>
      </c>
      <c r="D344" s="116">
        <v>0</v>
      </c>
      <c r="E344" s="116">
        <v>0</v>
      </c>
      <c r="F344" s="116">
        <v>0</v>
      </c>
      <c r="G344" s="116">
        <v>0</v>
      </c>
      <c r="H344" s="116">
        <v>0</v>
      </c>
      <c r="I344" s="116">
        <v>0</v>
      </c>
      <c r="J344" s="116">
        <v>0</v>
      </c>
      <c r="K344" s="116">
        <v>0</v>
      </c>
      <c r="L344" s="116">
        <v>0</v>
      </c>
      <c r="M344" s="116">
        <v>0</v>
      </c>
      <c r="N344" s="116">
        <v>0</v>
      </c>
      <c r="O344" s="116">
        <v>0</v>
      </c>
      <c r="P344" s="116">
        <v>0</v>
      </c>
      <c r="Q344" s="116">
        <v>0</v>
      </c>
      <c r="R344" s="116">
        <v>0</v>
      </c>
      <c r="S344" s="116">
        <v>0</v>
      </c>
      <c r="T344" s="116">
        <v>0</v>
      </c>
      <c r="U344" s="116">
        <v>0</v>
      </c>
      <c r="V344" s="116">
        <v>0</v>
      </c>
      <c r="W344" s="116">
        <v>0</v>
      </c>
      <c r="X344" s="116">
        <v>0</v>
      </c>
      <c r="Y344" s="116">
        <v>0</v>
      </c>
      <c r="Z344" s="116">
        <v>0</v>
      </c>
      <c r="AA344" s="116">
        <v>0</v>
      </c>
      <c r="AB344" s="116">
        <v>0</v>
      </c>
      <c r="AC344" s="116">
        <v>0</v>
      </c>
      <c r="AD344" s="116">
        <v>0</v>
      </c>
      <c r="AE344" s="116">
        <v>0</v>
      </c>
      <c r="AF344" s="116">
        <v>0</v>
      </c>
      <c r="AG344" s="116">
        <v>0</v>
      </c>
      <c r="AH344" s="116">
        <v>0</v>
      </c>
      <c r="AI344" s="116">
        <v>0</v>
      </c>
      <c r="AJ344" s="116">
        <v>0</v>
      </c>
      <c r="AK344" s="116">
        <v>0</v>
      </c>
      <c r="AL344" s="95">
        <f t="shared" si="11"/>
        <v>0</v>
      </c>
      <c r="AO344" s="70"/>
    </row>
    <row r="345" spans="1:41" ht="33" customHeight="1">
      <c r="A345" s="87">
        <v>1265</v>
      </c>
      <c r="B345" s="88" t="str">
        <f>PROPER(VLOOKUP(A345,[1]bd_lista!$A:$D,2,FALSE))</f>
        <v>Gobierno Autónomo Municipal De Coroico</v>
      </c>
      <c r="C345" s="118" t="s">
        <v>1537</v>
      </c>
      <c r="D345" s="116">
        <v>0</v>
      </c>
      <c r="E345" s="116">
        <v>0</v>
      </c>
      <c r="F345" s="116">
        <v>0</v>
      </c>
      <c r="G345" s="116">
        <v>0</v>
      </c>
      <c r="H345" s="116">
        <v>0</v>
      </c>
      <c r="I345" s="116">
        <v>0</v>
      </c>
      <c r="J345" s="116">
        <v>0</v>
      </c>
      <c r="K345" s="116">
        <v>0</v>
      </c>
      <c r="L345" s="116">
        <v>0</v>
      </c>
      <c r="M345" s="116">
        <v>0</v>
      </c>
      <c r="N345" s="116">
        <v>0</v>
      </c>
      <c r="O345" s="116">
        <v>0</v>
      </c>
      <c r="P345" s="116">
        <v>0</v>
      </c>
      <c r="Q345" s="116">
        <v>0</v>
      </c>
      <c r="R345" s="116">
        <v>0</v>
      </c>
      <c r="S345" s="116">
        <v>0</v>
      </c>
      <c r="T345" s="116">
        <v>0</v>
      </c>
      <c r="U345" s="116">
        <v>0</v>
      </c>
      <c r="V345" s="116">
        <v>0</v>
      </c>
      <c r="W345" s="116">
        <v>0</v>
      </c>
      <c r="X345" s="116">
        <v>0</v>
      </c>
      <c r="Y345" s="116">
        <v>0</v>
      </c>
      <c r="Z345" s="116">
        <v>0</v>
      </c>
      <c r="AA345" s="116">
        <v>0</v>
      </c>
      <c r="AB345" s="116">
        <v>0</v>
      </c>
      <c r="AC345" s="116">
        <v>0</v>
      </c>
      <c r="AD345" s="116">
        <v>0</v>
      </c>
      <c r="AE345" s="116">
        <v>0</v>
      </c>
      <c r="AF345" s="116">
        <v>0</v>
      </c>
      <c r="AG345" s="116">
        <v>0</v>
      </c>
      <c r="AH345" s="116">
        <v>0</v>
      </c>
      <c r="AI345" s="116">
        <v>0</v>
      </c>
      <c r="AJ345" s="116">
        <v>0</v>
      </c>
      <c r="AK345" s="116">
        <v>0</v>
      </c>
      <c r="AL345" s="95">
        <f>SUM(D345:AK345)</f>
        <v>0</v>
      </c>
      <c r="AO345" s="70"/>
    </row>
    <row r="346" spans="1:41" ht="33" customHeight="1">
      <c r="A346" s="87">
        <v>1266</v>
      </c>
      <c r="B346" s="88" t="str">
        <f>PROPER(VLOOKUP(A346,[1]bd_lista!$A:$D,2,FALSE))</f>
        <v>Gobierno Autónomo Municipal De Coripata</v>
      </c>
      <c r="C346" s="118" t="s">
        <v>1537</v>
      </c>
      <c r="D346" s="116">
        <v>0</v>
      </c>
      <c r="E346" s="116">
        <v>0</v>
      </c>
      <c r="F346" s="116">
        <v>0</v>
      </c>
      <c r="G346" s="116">
        <v>0</v>
      </c>
      <c r="H346" s="116">
        <v>0</v>
      </c>
      <c r="I346" s="116">
        <v>0</v>
      </c>
      <c r="J346" s="116">
        <v>0</v>
      </c>
      <c r="K346" s="116">
        <v>0</v>
      </c>
      <c r="L346" s="116">
        <v>0</v>
      </c>
      <c r="M346" s="116">
        <v>0</v>
      </c>
      <c r="N346" s="116">
        <v>0</v>
      </c>
      <c r="O346" s="116">
        <v>0</v>
      </c>
      <c r="P346" s="116">
        <v>0</v>
      </c>
      <c r="Q346" s="116">
        <v>0</v>
      </c>
      <c r="R346" s="116">
        <v>0</v>
      </c>
      <c r="S346" s="116">
        <v>0</v>
      </c>
      <c r="T346" s="116">
        <v>0</v>
      </c>
      <c r="U346" s="116">
        <v>0</v>
      </c>
      <c r="V346" s="116">
        <v>0</v>
      </c>
      <c r="W346" s="116">
        <v>0</v>
      </c>
      <c r="X346" s="116">
        <v>0</v>
      </c>
      <c r="Y346" s="116">
        <v>0</v>
      </c>
      <c r="Z346" s="116">
        <v>0</v>
      </c>
      <c r="AA346" s="116">
        <v>0</v>
      </c>
      <c r="AB346" s="116">
        <v>0</v>
      </c>
      <c r="AC346" s="116">
        <v>0</v>
      </c>
      <c r="AD346" s="116">
        <v>0</v>
      </c>
      <c r="AE346" s="116">
        <v>0</v>
      </c>
      <c r="AF346" s="116">
        <v>0</v>
      </c>
      <c r="AG346" s="116">
        <v>0</v>
      </c>
      <c r="AH346" s="116">
        <v>0</v>
      </c>
      <c r="AI346" s="116">
        <v>0</v>
      </c>
      <c r="AJ346" s="116">
        <v>0</v>
      </c>
      <c r="AK346" s="116">
        <v>0</v>
      </c>
      <c r="AL346" s="95">
        <f t="shared" si="11"/>
        <v>0</v>
      </c>
      <c r="AO346" s="70"/>
    </row>
    <row r="347" spans="1:41" ht="33" customHeight="1">
      <c r="A347" s="87">
        <v>1267</v>
      </c>
      <c r="B347" s="88" t="str">
        <f>PROPER(VLOOKUP(A347,[1]bd_lista!$A:$D,2,FALSE))</f>
        <v>Gobierno Autónomo Municipal De Ixiamas</v>
      </c>
      <c r="C347" s="118" t="s">
        <v>1537</v>
      </c>
      <c r="D347" s="116">
        <v>0</v>
      </c>
      <c r="E347" s="116">
        <v>0</v>
      </c>
      <c r="F347" s="116">
        <v>0</v>
      </c>
      <c r="G347" s="116">
        <v>0</v>
      </c>
      <c r="H347" s="116">
        <v>0</v>
      </c>
      <c r="I347" s="116">
        <v>0</v>
      </c>
      <c r="J347" s="116">
        <v>0</v>
      </c>
      <c r="K347" s="116">
        <v>0</v>
      </c>
      <c r="L347" s="116">
        <v>0</v>
      </c>
      <c r="M347" s="116">
        <v>0</v>
      </c>
      <c r="N347" s="116">
        <v>0</v>
      </c>
      <c r="O347" s="116">
        <v>0</v>
      </c>
      <c r="P347" s="116">
        <v>0</v>
      </c>
      <c r="Q347" s="116">
        <v>0</v>
      </c>
      <c r="R347" s="116">
        <v>0</v>
      </c>
      <c r="S347" s="116">
        <v>0</v>
      </c>
      <c r="T347" s="116">
        <v>0</v>
      </c>
      <c r="U347" s="116">
        <v>0</v>
      </c>
      <c r="V347" s="116">
        <v>0</v>
      </c>
      <c r="W347" s="116">
        <v>0</v>
      </c>
      <c r="X347" s="116">
        <v>0</v>
      </c>
      <c r="Y347" s="116">
        <v>0</v>
      </c>
      <c r="Z347" s="116">
        <v>0</v>
      </c>
      <c r="AA347" s="116">
        <v>0</v>
      </c>
      <c r="AB347" s="116">
        <v>0</v>
      </c>
      <c r="AC347" s="116">
        <v>0</v>
      </c>
      <c r="AD347" s="116">
        <v>0</v>
      </c>
      <c r="AE347" s="116">
        <v>0</v>
      </c>
      <c r="AF347" s="116">
        <v>0</v>
      </c>
      <c r="AG347" s="116">
        <v>0</v>
      </c>
      <c r="AH347" s="116">
        <v>0</v>
      </c>
      <c r="AI347" s="116">
        <v>0</v>
      </c>
      <c r="AJ347" s="116">
        <v>0</v>
      </c>
      <c r="AK347" s="116">
        <v>0</v>
      </c>
      <c r="AL347" s="95">
        <f t="shared" si="11"/>
        <v>0</v>
      </c>
      <c r="AO347" s="70"/>
    </row>
    <row r="348" spans="1:41" ht="33" customHeight="1">
      <c r="A348" s="87">
        <v>1268</v>
      </c>
      <c r="B348" s="88" t="str">
        <f>PROPER(VLOOKUP(A348,[1]bd_lista!$A:$D,2,FALSE))</f>
        <v>Gobierno Autónomo Municipal De San Buenaventura</v>
      </c>
      <c r="C348" s="118" t="s">
        <v>1537</v>
      </c>
      <c r="D348" s="116">
        <v>0</v>
      </c>
      <c r="E348" s="116">
        <v>0</v>
      </c>
      <c r="F348" s="116">
        <v>0</v>
      </c>
      <c r="G348" s="116">
        <v>0</v>
      </c>
      <c r="H348" s="116">
        <v>0</v>
      </c>
      <c r="I348" s="116">
        <v>0</v>
      </c>
      <c r="J348" s="116">
        <v>0</v>
      </c>
      <c r="K348" s="116">
        <v>0</v>
      </c>
      <c r="L348" s="116">
        <v>0</v>
      </c>
      <c r="M348" s="116">
        <v>0</v>
      </c>
      <c r="N348" s="116">
        <v>0</v>
      </c>
      <c r="O348" s="116">
        <v>0</v>
      </c>
      <c r="P348" s="116">
        <v>0</v>
      </c>
      <c r="Q348" s="116">
        <v>0</v>
      </c>
      <c r="R348" s="116">
        <v>0</v>
      </c>
      <c r="S348" s="116">
        <v>0</v>
      </c>
      <c r="T348" s="116">
        <v>0</v>
      </c>
      <c r="U348" s="116">
        <v>0</v>
      </c>
      <c r="V348" s="116">
        <v>0</v>
      </c>
      <c r="W348" s="116">
        <v>0</v>
      </c>
      <c r="X348" s="116">
        <v>0</v>
      </c>
      <c r="Y348" s="116">
        <v>0</v>
      </c>
      <c r="Z348" s="116">
        <v>0</v>
      </c>
      <c r="AA348" s="116">
        <v>0</v>
      </c>
      <c r="AB348" s="116">
        <v>0</v>
      </c>
      <c r="AC348" s="116">
        <v>0</v>
      </c>
      <c r="AD348" s="116">
        <v>0</v>
      </c>
      <c r="AE348" s="116">
        <v>0</v>
      </c>
      <c r="AF348" s="116">
        <v>0</v>
      </c>
      <c r="AG348" s="116">
        <v>0</v>
      </c>
      <c r="AH348" s="116">
        <v>0</v>
      </c>
      <c r="AI348" s="116">
        <v>0</v>
      </c>
      <c r="AJ348" s="116">
        <v>0</v>
      </c>
      <c r="AK348" s="116">
        <v>0</v>
      </c>
      <c r="AL348" s="95">
        <f t="shared" si="11"/>
        <v>0</v>
      </c>
      <c r="AO348" s="70"/>
    </row>
    <row r="349" spans="1:41" ht="33" customHeight="1">
      <c r="A349" s="87">
        <v>1269</v>
      </c>
      <c r="B349" s="88" t="str">
        <f>PROPER(VLOOKUP(A349,[1]bd_lista!$A:$D,2,FALSE))</f>
        <v>Gobierno Autónomo Municipal De General Juan José Pérez (Charazani)</v>
      </c>
      <c r="C349" s="118" t="s">
        <v>1537</v>
      </c>
      <c r="D349" s="116">
        <v>0</v>
      </c>
      <c r="E349" s="116">
        <v>0</v>
      </c>
      <c r="F349" s="116">
        <v>0</v>
      </c>
      <c r="G349" s="116">
        <v>0</v>
      </c>
      <c r="H349" s="116">
        <v>0</v>
      </c>
      <c r="I349" s="116">
        <v>0</v>
      </c>
      <c r="J349" s="116">
        <v>0</v>
      </c>
      <c r="K349" s="116">
        <v>0</v>
      </c>
      <c r="L349" s="116">
        <v>0</v>
      </c>
      <c r="M349" s="116">
        <v>0</v>
      </c>
      <c r="N349" s="116">
        <v>0</v>
      </c>
      <c r="O349" s="116">
        <v>0</v>
      </c>
      <c r="P349" s="116">
        <v>0</v>
      </c>
      <c r="Q349" s="116">
        <v>0</v>
      </c>
      <c r="R349" s="116">
        <v>0</v>
      </c>
      <c r="S349" s="116">
        <v>0</v>
      </c>
      <c r="T349" s="116">
        <v>0</v>
      </c>
      <c r="U349" s="116">
        <v>0</v>
      </c>
      <c r="V349" s="116">
        <v>0</v>
      </c>
      <c r="W349" s="116">
        <v>0</v>
      </c>
      <c r="X349" s="116">
        <v>0</v>
      </c>
      <c r="Y349" s="116">
        <v>0</v>
      </c>
      <c r="Z349" s="116">
        <v>0</v>
      </c>
      <c r="AA349" s="116">
        <v>0</v>
      </c>
      <c r="AB349" s="116">
        <v>0</v>
      </c>
      <c r="AC349" s="116">
        <v>0</v>
      </c>
      <c r="AD349" s="116">
        <v>0</v>
      </c>
      <c r="AE349" s="116">
        <v>0</v>
      </c>
      <c r="AF349" s="116">
        <v>0</v>
      </c>
      <c r="AG349" s="116">
        <v>0</v>
      </c>
      <c r="AH349" s="116">
        <v>0</v>
      </c>
      <c r="AI349" s="116">
        <v>0</v>
      </c>
      <c r="AJ349" s="116">
        <v>0</v>
      </c>
      <c r="AK349" s="116">
        <v>0</v>
      </c>
      <c r="AL349" s="95">
        <f t="shared" si="11"/>
        <v>0</v>
      </c>
      <c r="AO349" s="70"/>
    </row>
    <row r="350" spans="1:41" ht="33" customHeight="1">
      <c r="A350" s="87">
        <v>1270</v>
      </c>
      <c r="B350" s="88" t="str">
        <f>PROPER(VLOOKUP(A350,[1]bd_lista!$A:$D,2,FALSE))</f>
        <v>Gobierno Autónomo Municipal De Curva</v>
      </c>
      <c r="C350" s="118" t="s">
        <v>1537</v>
      </c>
      <c r="D350" s="116">
        <v>0</v>
      </c>
      <c r="E350" s="116">
        <v>0</v>
      </c>
      <c r="F350" s="116">
        <v>0</v>
      </c>
      <c r="G350" s="116">
        <v>0</v>
      </c>
      <c r="H350" s="116">
        <v>0</v>
      </c>
      <c r="I350" s="116">
        <v>0</v>
      </c>
      <c r="J350" s="116">
        <v>0</v>
      </c>
      <c r="K350" s="116">
        <v>0</v>
      </c>
      <c r="L350" s="116">
        <v>0</v>
      </c>
      <c r="M350" s="116">
        <v>0</v>
      </c>
      <c r="N350" s="116">
        <v>0</v>
      </c>
      <c r="O350" s="116">
        <v>0</v>
      </c>
      <c r="P350" s="116">
        <v>0</v>
      </c>
      <c r="Q350" s="116">
        <v>0</v>
      </c>
      <c r="R350" s="116">
        <v>0</v>
      </c>
      <c r="S350" s="116">
        <v>0</v>
      </c>
      <c r="T350" s="116">
        <v>0</v>
      </c>
      <c r="U350" s="116">
        <v>0</v>
      </c>
      <c r="V350" s="116">
        <v>0</v>
      </c>
      <c r="W350" s="116">
        <v>0</v>
      </c>
      <c r="X350" s="116">
        <v>0</v>
      </c>
      <c r="Y350" s="116">
        <v>0</v>
      </c>
      <c r="Z350" s="116">
        <v>0</v>
      </c>
      <c r="AA350" s="116">
        <v>0</v>
      </c>
      <c r="AB350" s="116">
        <v>0</v>
      </c>
      <c r="AC350" s="116">
        <v>0</v>
      </c>
      <c r="AD350" s="116">
        <v>0</v>
      </c>
      <c r="AE350" s="116">
        <v>0</v>
      </c>
      <c r="AF350" s="116">
        <v>0</v>
      </c>
      <c r="AG350" s="116">
        <v>0</v>
      </c>
      <c r="AH350" s="116">
        <v>0</v>
      </c>
      <c r="AI350" s="116">
        <v>0</v>
      </c>
      <c r="AJ350" s="116">
        <v>0</v>
      </c>
      <c r="AK350" s="116">
        <v>0</v>
      </c>
      <c r="AL350" s="95">
        <f t="shared" si="11"/>
        <v>0</v>
      </c>
      <c r="AO350" s="70"/>
    </row>
    <row r="351" spans="1:41" ht="33" customHeight="1">
      <c r="A351" s="87">
        <v>1271</v>
      </c>
      <c r="B351" s="88" t="str">
        <f>PROPER(VLOOKUP(A351,[1]bd_lista!$A:$D,2,FALSE))</f>
        <v>Gobierno Autónomo Municipal De San Pedro De Curahuara</v>
      </c>
      <c r="C351" s="118" t="s">
        <v>1537</v>
      </c>
      <c r="D351" s="116">
        <v>0</v>
      </c>
      <c r="E351" s="116">
        <v>0</v>
      </c>
      <c r="F351" s="116">
        <v>0</v>
      </c>
      <c r="G351" s="116">
        <v>0</v>
      </c>
      <c r="H351" s="116">
        <v>0</v>
      </c>
      <c r="I351" s="116">
        <v>0</v>
      </c>
      <c r="J351" s="116">
        <v>0</v>
      </c>
      <c r="K351" s="116">
        <v>0</v>
      </c>
      <c r="L351" s="116">
        <v>0</v>
      </c>
      <c r="M351" s="116">
        <v>0</v>
      </c>
      <c r="N351" s="116">
        <v>0</v>
      </c>
      <c r="O351" s="116">
        <v>0</v>
      </c>
      <c r="P351" s="116">
        <v>0</v>
      </c>
      <c r="Q351" s="116">
        <v>0</v>
      </c>
      <c r="R351" s="116">
        <v>0</v>
      </c>
      <c r="S351" s="116">
        <v>0</v>
      </c>
      <c r="T351" s="116">
        <v>0</v>
      </c>
      <c r="U351" s="116">
        <v>0</v>
      </c>
      <c r="V351" s="116">
        <v>0</v>
      </c>
      <c r="W351" s="116">
        <v>0</v>
      </c>
      <c r="X351" s="116">
        <v>0</v>
      </c>
      <c r="Y351" s="116">
        <v>0</v>
      </c>
      <c r="Z351" s="116">
        <v>0</v>
      </c>
      <c r="AA351" s="116">
        <v>0</v>
      </c>
      <c r="AB351" s="116">
        <v>0</v>
      </c>
      <c r="AC351" s="116">
        <v>0</v>
      </c>
      <c r="AD351" s="116">
        <v>0</v>
      </c>
      <c r="AE351" s="116">
        <v>0</v>
      </c>
      <c r="AF351" s="116">
        <v>0</v>
      </c>
      <c r="AG351" s="116">
        <v>0</v>
      </c>
      <c r="AH351" s="116">
        <v>0</v>
      </c>
      <c r="AI351" s="116">
        <v>0</v>
      </c>
      <c r="AJ351" s="116">
        <v>0</v>
      </c>
      <c r="AK351" s="116">
        <v>0</v>
      </c>
      <c r="AL351" s="95">
        <f t="shared" si="11"/>
        <v>0</v>
      </c>
      <c r="AO351" s="70"/>
    </row>
    <row r="352" spans="1:41" ht="33" customHeight="1">
      <c r="A352" s="87">
        <v>1272</v>
      </c>
      <c r="B352" s="88" t="str">
        <f>PROPER(VLOOKUP(A352,[1]bd_lista!$A:$D,2,FALSE))</f>
        <v>Gobierno Autónomo Municipal De Papel Pampa</v>
      </c>
      <c r="C352" s="118" t="s">
        <v>1537</v>
      </c>
      <c r="D352" s="116">
        <v>0</v>
      </c>
      <c r="E352" s="116">
        <v>0</v>
      </c>
      <c r="F352" s="116">
        <v>0</v>
      </c>
      <c r="G352" s="116">
        <v>0</v>
      </c>
      <c r="H352" s="116">
        <v>0</v>
      </c>
      <c r="I352" s="116">
        <v>0</v>
      </c>
      <c r="J352" s="116">
        <v>0</v>
      </c>
      <c r="K352" s="116">
        <v>0</v>
      </c>
      <c r="L352" s="116">
        <v>0</v>
      </c>
      <c r="M352" s="116">
        <v>0</v>
      </c>
      <c r="N352" s="116">
        <v>0</v>
      </c>
      <c r="O352" s="116">
        <v>0</v>
      </c>
      <c r="P352" s="116">
        <v>0</v>
      </c>
      <c r="Q352" s="116">
        <v>0</v>
      </c>
      <c r="R352" s="116">
        <v>0</v>
      </c>
      <c r="S352" s="116">
        <v>0</v>
      </c>
      <c r="T352" s="116">
        <v>0</v>
      </c>
      <c r="U352" s="116">
        <v>0</v>
      </c>
      <c r="V352" s="116">
        <v>0</v>
      </c>
      <c r="W352" s="116">
        <v>0</v>
      </c>
      <c r="X352" s="116">
        <v>0</v>
      </c>
      <c r="Y352" s="116">
        <v>0</v>
      </c>
      <c r="Z352" s="116">
        <v>0</v>
      </c>
      <c r="AA352" s="116">
        <v>0</v>
      </c>
      <c r="AB352" s="116">
        <v>0</v>
      </c>
      <c r="AC352" s="116">
        <v>0</v>
      </c>
      <c r="AD352" s="116">
        <v>0</v>
      </c>
      <c r="AE352" s="116">
        <v>0</v>
      </c>
      <c r="AF352" s="116">
        <v>0</v>
      </c>
      <c r="AG352" s="116">
        <v>0</v>
      </c>
      <c r="AH352" s="116">
        <v>0</v>
      </c>
      <c r="AI352" s="116">
        <v>0</v>
      </c>
      <c r="AJ352" s="116">
        <v>0</v>
      </c>
      <c r="AK352" s="116">
        <v>0</v>
      </c>
      <c r="AL352" s="95">
        <f t="shared" si="11"/>
        <v>0</v>
      </c>
      <c r="AO352" s="70"/>
    </row>
    <row r="353" spans="1:41" ht="33" customHeight="1">
      <c r="A353" s="87">
        <v>1273</v>
      </c>
      <c r="B353" s="88" t="str">
        <f>PROPER(VLOOKUP(A353,[1]bd_lista!$A:$D,2,FALSE))</f>
        <v>Gobierno Autónomo Municipal De Chacarilla</v>
      </c>
      <c r="C353" s="118" t="s">
        <v>1537</v>
      </c>
      <c r="D353" s="116">
        <v>0</v>
      </c>
      <c r="E353" s="116">
        <v>0</v>
      </c>
      <c r="F353" s="116">
        <v>0</v>
      </c>
      <c r="G353" s="116">
        <v>0</v>
      </c>
      <c r="H353" s="116">
        <v>0</v>
      </c>
      <c r="I353" s="116">
        <v>0</v>
      </c>
      <c r="J353" s="116">
        <v>0</v>
      </c>
      <c r="K353" s="116">
        <v>0</v>
      </c>
      <c r="L353" s="116">
        <v>0</v>
      </c>
      <c r="M353" s="116">
        <v>0</v>
      </c>
      <c r="N353" s="116">
        <v>0</v>
      </c>
      <c r="O353" s="116">
        <v>0</v>
      </c>
      <c r="P353" s="116">
        <v>0</v>
      </c>
      <c r="Q353" s="116">
        <v>0</v>
      </c>
      <c r="R353" s="116">
        <v>0</v>
      </c>
      <c r="S353" s="116">
        <v>0</v>
      </c>
      <c r="T353" s="116">
        <v>0</v>
      </c>
      <c r="U353" s="116">
        <v>0</v>
      </c>
      <c r="V353" s="116">
        <v>0</v>
      </c>
      <c r="W353" s="116">
        <v>0</v>
      </c>
      <c r="X353" s="116">
        <v>0</v>
      </c>
      <c r="Y353" s="116">
        <v>0</v>
      </c>
      <c r="Z353" s="116">
        <v>0</v>
      </c>
      <c r="AA353" s="116">
        <v>0</v>
      </c>
      <c r="AB353" s="116">
        <v>0</v>
      </c>
      <c r="AC353" s="116">
        <v>0</v>
      </c>
      <c r="AD353" s="116">
        <v>0</v>
      </c>
      <c r="AE353" s="116">
        <v>0</v>
      </c>
      <c r="AF353" s="116">
        <v>0</v>
      </c>
      <c r="AG353" s="116">
        <v>0</v>
      </c>
      <c r="AH353" s="116">
        <v>0</v>
      </c>
      <c r="AI353" s="116">
        <v>0</v>
      </c>
      <c r="AJ353" s="116">
        <v>0</v>
      </c>
      <c r="AK353" s="116">
        <v>0</v>
      </c>
      <c r="AL353" s="95">
        <f t="shared" si="11"/>
        <v>0</v>
      </c>
      <c r="AO353" s="70"/>
    </row>
    <row r="354" spans="1:41" ht="33" customHeight="1">
      <c r="A354" s="87">
        <v>1274</v>
      </c>
      <c r="B354" s="88" t="str">
        <f>PROPER(VLOOKUP(A354,[1]bd_lista!$A:$D,2,FALSE))</f>
        <v>Gobierno Autónomo Municipal De Santiago De Machaca</v>
      </c>
      <c r="C354" s="118" t="s">
        <v>1537</v>
      </c>
      <c r="D354" s="116">
        <v>0</v>
      </c>
      <c r="E354" s="116">
        <v>0</v>
      </c>
      <c r="F354" s="116">
        <v>0</v>
      </c>
      <c r="G354" s="116">
        <v>0</v>
      </c>
      <c r="H354" s="116">
        <v>0</v>
      </c>
      <c r="I354" s="116">
        <v>0</v>
      </c>
      <c r="J354" s="116">
        <v>0</v>
      </c>
      <c r="K354" s="116">
        <v>0</v>
      </c>
      <c r="L354" s="116">
        <v>0</v>
      </c>
      <c r="M354" s="116">
        <v>0</v>
      </c>
      <c r="N354" s="116">
        <v>0</v>
      </c>
      <c r="O354" s="116">
        <v>0</v>
      </c>
      <c r="P354" s="116">
        <v>0</v>
      </c>
      <c r="Q354" s="116">
        <v>0</v>
      </c>
      <c r="R354" s="116">
        <v>0</v>
      </c>
      <c r="S354" s="116">
        <v>0</v>
      </c>
      <c r="T354" s="116">
        <v>0</v>
      </c>
      <c r="U354" s="116">
        <v>0</v>
      </c>
      <c r="V354" s="116">
        <v>0</v>
      </c>
      <c r="W354" s="116">
        <v>0</v>
      </c>
      <c r="X354" s="116">
        <v>0</v>
      </c>
      <c r="Y354" s="116">
        <v>0</v>
      </c>
      <c r="Z354" s="116">
        <v>0</v>
      </c>
      <c r="AA354" s="116">
        <v>0</v>
      </c>
      <c r="AB354" s="116">
        <v>0</v>
      </c>
      <c r="AC354" s="116">
        <v>0</v>
      </c>
      <c r="AD354" s="116">
        <v>0</v>
      </c>
      <c r="AE354" s="116">
        <v>0</v>
      </c>
      <c r="AF354" s="116">
        <v>0</v>
      </c>
      <c r="AG354" s="116">
        <v>0</v>
      </c>
      <c r="AH354" s="116">
        <v>0</v>
      </c>
      <c r="AI354" s="116">
        <v>0</v>
      </c>
      <c r="AJ354" s="116">
        <v>0</v>
      </c>
      <c r="AK354" s="116">
        <v>0</v>
      </c>
      <c r="AL354" s="95">
        <f t="shared" si="11"/>
        <v>0</v>
      </c>
      <c r="AO354" s="70"/>
    </row>
    <row r="355" spans="1:41" ht="33" customHeight="1">
      <c r="A355" s="87">
        <v>1275</v>
      </c>
      <c r="B355" s="88" t="str">
        <f>PROPER(VLOOKUP(A355,[1]bd_lista!$A:$D,2,FALSE))</f>
        <v>Gobierno Autónomo Municipal De Catacora</v>
      </c>
      <c r="C355" s="118" t="s">
        <v>1537</v>
      </c>
      <c r="D355" s="116">
        <v>0</v>
      </c>
      <c r="E355" s="116">
        <v>0</v>
      </c>
      <c r="F355" s="116">
        <v>0</v>
      </c>
      <c r="G355" s="116">
        <v>0</v>
      </c>
      <c r="H355" s="116">
        <v>0</v>
      </c>
      <c r="I355" s="116">
        <v>0</v>
      </c>
      <c r="J355" s="116">
        <v>0</v>
      </c>
      <c r="K355" s="116">
        <v>0</v>
      </c>
      <c r="L355" s="116">
        <v>0</v>
      </c>
      <c r="M355" s="116">
        <v>0</v>
      </c>
      <c r="N355" s="116">
        <v>0</v>
      </c>
      <c r="O355" s="116">
        <v>0</v>
      </c>
      <c r="P355" s="116">
        <v>0</v>
      </c>
      <c r="Q355" s="116">
        <v>0</v>
      </c>
      <c r="R355" s="116">
        <v>0</v>
      </c>
      <c r="S355" s="116">
        <v>0</v>
      </c>
      <c r="T355" s="116">
        <v>0</v>
      </c>
      <c r="U355" s="116">
        <v>0</v>
      </c>
      <c r="V355" s="116">
        <v>0</v>
      </c>
      <c r="W355" s="116">
        <v>0</v>
      </c>
      <c r="X355" s="116">
        <v>0</v>
      </c>
      <c r="Y355" s="116">
        <v>0</v>
      </c>
      <c r="Z355" s="116">
        <v>0</v>
      </c>
      <c r="AA355" s="116">
        <v>0</v>
      </c>
      <c r="AB355" s="116">
        <v>0</v>
      </c>
      <c r="AC355" s="116">
        <v>0</v>
      </c>
      <c r="AD355" s="116">
        <v>0</v>
      </c>
      <c r="AE355" s="116">
        <v>0</v>
      </c>
      <c r="AF355" s="116">
        <v>0</v>
      </c>
      <c r="AG355" s="116">
        <v>0</v>
      </c>
      <c r="AH355" s="116">
        <v>0</v>
      </c>
      <c r="AI355" s="116">
        <v>0</v>
      </c>
      <c r="AJ355" s="116">
        <v>0</v>
      </c>
      <c r="AK355" s="116">
        <v>0</v>
      </c>
      <c r="AL355" s="95">
        <f t="shared" si="11"/>
        <v>0</v>
      </c>
      <c r="AO355" s="70"/>
    </row>
    <row r="356" spans="1:41" ht="33" customHeight="1">
      <c r="A356" s="87">
        <v>1276</v>
      </c>
      <c r="B356" s="88" t="str">
        <f>PROPER(VLOOKUP(A356,[1]bd_lista!$A:$D,2,FALSE))</f>
        <v>Gobierno Autónomo Municipal De Mapiri</v>
      </c>
      <c r="C356" s="118" t="s">
        <v>1537</v>
      </c>
      <c r="D356" s="116">
        <v>0</v>
      </c>
      <c r="E356" s="116">
        <v>0</v>
      </c>
      <c r="F356" s="116">
        <v>0</v>
      </c>
      <c r="G356" s="116">
        <v>0</v>
      </c>
      <c r="H356" s="116">
        <v>0</v>
      </c>
      <c r="I356" s="116">
        <v>0</v>
      </c>
      <c r="J356" s="116">
        <v>0</v>
      </c>
      <c r="K356" s="116">
        <v>0</v>
      </c>
      <c r="L356" s="116">
        <v>0</v>
      </c>
      <c r="M356" s="116">
        <v>0</v>
      </c>
      <c r="N356" s="116">
        <v>0</v>
      </c>
      <c r="O356" s="116">
        <v>0</v>
      </c>
      <c r="P356" s="116">
        <v>0</v>
      </c>
      <c r="Q356" s="116">
        <v>0</v>
      </c>
      <c r="R356" s="116">
        <v>0</v>
      </c>
      <c r="S356" s="116">
        <v>0</v>
      </c>
      <c r="T356" s="116">
        <v>0</v>
      </c>
      <c r="U356" s="116">
        <v>0</v>
      </c>
      <c r="V356" s="116">
        <v>0</v>
      </c>
      <c r="W356" s="116">
        <v>0</v>
      </c>
      <c r="X356" s="116">
        <v>0</v>
      </c>
      <c r="Y356" s="116">
        <v>0</v>
      </c>
      <c r="Z356" s="116">
        <v>0</v>
      </c>
      <c r="AA356" s="116">
        <v>0</v>
      </c>
      <c r="AB356" s="116">
        <v>0</v>
      </c>
      <c r="AC356" s="116">
        <v>0</v>
      </c>
      <c r="AD356" s="116">
        <v>0</v>
      </c>
      <c r="AE356" s="116">
        <v>0</v>
      </c>
      <c r="AF356" s="116">
        <v>0</v>
      </c>
      <c r="AG356" s="116">
        <v>0</v>
      </c>
      <c r="AH356" s="116">
        <v>0</v>
      </c>
      <c r="AI356" s="116">
        <v>0</v>
      </c>
      <c r="AJ356" s="116">
        <v>0</v>
      </c>
      <c r="AK356" s="116">
        <v>0</v>
      </c>
      <c r="AL356" s="95">
        <f t="shared" si="11"/>
        <v>0</v>
      </c>
      <c r="AO356" s="70"/>
    </row>
    <row r="357" spans="1:41" ht="33" customHeight="1">
      <c r="A357" s="87">
        <v>1277</v>
      </c>
      <c r="B357" s="88" t="str">
        <f>PROPER(VLOOKUP(A357,[1]bd_lista!$A:$D,2,FALSE))</f>
        <v>Gobierno Autónomo Municipal De Teoponte</v>
      </c>
      <c r="C357" s="118" t="s">
        <v>1537</v>
      </c>
      <c r="D357" s="116">
        <v>0</v>
      </c>
      <c r="E357" s="116">
        <v>0</v>
      </c>
      <c r="F357" s="116">
        <v>0</v>
      </c>
      <c r="G357" s="116">
        <v>0</v>
      </c>
      <c r="H357" s="116">
        <v>0</v>
      </c>
      <c r="I357" s="116">
        <v>0</v>
      </c>
      <c r="J357" s="116">
        <v>0</v>
      </c>
      <c r="K357" s="116">
        <v>0</v>
      </c>
      <c r="L357" s="116">
        <v>0</v>
      </c>
      <c r="M357" s="116">
        <v>0</v>
      </c>
      <c r="N357" s="116">
        <v>0</v>
      </c>
      <c r="O357" s="116">
        <v>0</v>
      </c>
      <c r="P357" s="116">
        <v>0</v>
      </c>
      <c r="Q357" s="116">
        <v>0</v>
      </c>
      <c r="R357" s="116">
        <v>0</v>
      </c>
      <c r="S357" s="116">
        <v>0</v>
      </c>
      <c r="T357" s="116">
        <v>0</v>
      </c>
      <c r="U357" s="116">
        <v>0</v>
      </c>
      <c r="V357" s="116">
        <v>0</v>
      </c>
      <c r="W357" s="116">
        <v>0</v>
      </c>
      <c r="X357" s="116">
        <v>0</v>
      </c>
      <c r="Y357" s="116">
        <v>0</v>
      </c>
      <c r="Z357" s="116">
        <v>0</v>
      </c>
      <c r="AA357" s="116">
        <v>0</v>
      </c>
      <c r="AB357" s="116">
        <v>0</v>
      </c>
      <c r="AC357" s="116">
        <v>0</v>
      </c>
      <c r="AD357" s="116">
        <v>0</v>
      </c>
      <c r="AE357" s="116">
        <v>0</v>
      </c>
      <c r="AF357" s="116">
        <v>0</v>
      </c>
      <c r="AG357" s="116">
        <v>0</v>
      </c>
      <c r="AH357" s="116">
        <v>0</v>
      </c>
      <c r="AI357" s="116">
        <v>0</v>
      </c>
      <c r="AJ357" s="116">
        <v>0</v>
      </c>
      <c r="AK357" s="116">
        <v>0</v>
      </c>
      <c r="AL357" s="95">
        <f t="shared" si="11"/>
        <v>0</v>
      </c>
      <c r="AO357" s="70"/>
    </row>
    <row r="358" spans="1:41" ht="33" customHeight="1">
      <c r="A358" s="87">
        <v>1278</v>
      </c>
      <c r="B358" s="88" t="str">
        <f>PROPER(VLOOKUP(A358,[1]bd_lista!$A:$D,2,FALSE))</f>
        <v>Gobierno Autónomo Municipal De San Andrés De Machaca</v>
      </c>
      <c r="C358" s="118" t="s">
        <v>1537</v>
      </c>
      <c r="D358" s="116">
        <v>0</v>
      </c>
      <c r="E358" s="116">
        <v>0</v>
      </c>
      <c r="F358" s="116">
        <v>0</v>
      </c>
      <c r="G358" s="116">
        <v>0</v>
      </c>
      <c r="H358" s="116">
        <v>0</v>
      </c>
      <c r="I358" s="116">
        <v>0</v>
      </c>
      <c r="J358" s="116">
        <v>0</v>
      </c>
      <c r="K358" s="116">
        <v>0</v>
      </c>
      <c r="L358" s="116">
        <v>0</v>
      </c>
      <c r="M358" s="116">
        <v>0</v>
      </c>
      <c r="N358" s="116">
        <v>0</v>
      </c>
      <c r="O358" s="116">
        <v>0</v>
      </c>
      <c r="P358" s="116">
        <v>0</v>
      </c>
      <c r="Q358" s="116">
        <v>0</v>
      </c>
      <c r="R358" s="116">
        <v>0</v>
      </c>
      <c r="S358" s="116">
        <v>0</v>
      </c>
      <c r="T358" s="116">
        <v>0</v>
      </c>
      <c r="U358" s="116">
        <v>0</v>
      </c>
      <c r="V358" s="116">
        <v>0</v>
      </c>
      <c r="W358" s="116">
        <v>0</v>
      </c>
      <c r="X358" s="116">
        <v>0</v>
      </c>
      <c r="Y358" s="116">
        <v>0</v>
      </c>
      <c r="Z358" s="116">
        <v>0</v>
      </c>
      <c r="AA358" s="116">
        <v>0</v>
      </c>
      <c r="AB358" s="116">
        <v>0</v>
      </c>
      <c r="AC358" s="116">
        <v>0</v>
      </c>
      <c r="AD358" s="116">
        <v>0</v>
      </c>
      <c r="AE358" s="116">
        <v>0</v>
      </c>
      <c r="AF358" s="116">
        <v>0</v>
      </c>
      <c r="AG358" s="116">
        <v>0</v>
      </c>
      <c r="AH358" s="116">
        <v>0</v>
      </c>
      <c r="AI358" s="116">
        <v>0</v>
      </c>
      <c r="AJ358" s="116">
        <v>0</v>
      </c>
      <c r="AK358" s="116">
        <v>0</v>
      </c>
      <c r="AL358" s="95">
        <f t="shared" si="11"/>
        <v>0</v>
      </c>
      <c r="AO358" s="70"/>
    </row>
    <row r="359" spans="1:41" ht="33" customHeight="1">
      <c r="A359" s="87">
        <v>1279</v>
      </c>
      <c r="B359" s="88" t="str">
        <f>PROPER(VLOOKUP(A359,[1]bd_lista!$A:$D,2,FALSE))</f>
        <v>Gobierno Autónomo Municipal De Jesús De Machaca</v>
      </c>
      <c r="C359" s="118" t="s">
        <v>1537</v>
      </c>
      <c r="D359" s="116">
        <v>0</v>
      </c>
      <c r="E359" s="116">
        <v>0</v>
      </c>
      <c r="F359" s="116">
        <v>0</v>
      </c>
      <c r="G359" s="116">
        <v>0</v>
      </c>
      <c r="H359" s="116">
        <v>0</v>
      </c>
      <c r="I359" s="116">
        <v>0</v>
      </c>
      <c r="J359" s="116">
        <v>0</v>
      </c>
      <c r="K359" s="116">
        <v>0</v>
      </c>
      <c r="L359" s="116">
        <v>0</v>
      </c>
      <c r="M359" s="116">
        <v>0</v>
      </c>
      <c r="N359" s="116">
        <v>0</v>
      </c>
      <c r="O359" s="116">
        <v>0</v>
      </c>
      <c r="P359" s="116">
        <v>0</v>
      </c>
      <c r="Q359" s="116">
        <v>0</v>
      </c>
      <c r="R359" s="116">
        <v>0</v>
      </c>
      <c r="S359" s="116">
        <v>0</v>
      </c>
      <c r="T359" s="116">
        <v>0</v>
      </c>
      <c r="U359" s="116">
        <v>0</v>
      </c>
      <c r="V359" s="116">
        <v>0</v>
      </c>
      <c r="W359" s="116">
        <v>0</v>
      </c>
      <c r="X359" s="116">
        <v>0</v>
      </c>
      <c r="Y359" s="116">
        <v>0</v>
      </c>
      <c r="Z359" s="116">
        <v>0</v>
      </c>
      <c r="AA359" s="116">
        <v>0</v>
      </c>
      <c r="AB359" s="116">
        <v>0</v>
      </c>
      <c r="AC359" s="116">
        <v>0</v>
      </c>
      <c r="AD359" s="116">
        <v>0</v>
      </c>
      <c r="AE359" s="116">
        <v>0</v>
      </c>
      <c r="AF359" s="116">
        <v>0</v>
      </c>
      <c r="AG359" s="116">
        <v>0</v>
      </c>
      <c r="AH359" s="116">
        <v>0</v>
      </c>
      <c r="AI359" s="116">
        <v>0</v>
      </c>
      <c r="AJ359" s="116">
        <v>0</v>
      </c>
      <c r="AK359" s="116">
        <v>0</v>
      </c>
      <c r="AL359" s="95">
        <f t="shared" si="11"/>
        <v>0</v>
      </c>
      <c r="AO359" s="70"/>
    </row>
    <row r="360" spans="1:41" ht="33" customHeight="1">
      <c r="A360" s="87">
        <v>1280</v>
      </c>
      <c r="B360" s="88" t="str">
        <f>PROPER(VLOOKUP(A360,[1]bd_lista!$A:$D,2,FALSE))</f>
        <v>Gobierno Autónomo Municipal De Taraco</v>
      </c>
      <c r="C360" s="118" t="s">
        <v>1537</v>
      </c>
      <c r="D360" s="116">
        <v>0</v>
      </c>
      <c r="E360" s="116">
        <v>0</v>
      </c>
      <c r="F360" s="116">
        <v>0</v>
      </c>
      <c r="G360" s="116">
        <v>0</v>
      </c>
      <c r="H360" s="116">
        <v>0</v>
      </c>
      <c r="I360" s="116">
        <v>0</v>
      </c>
      <c r="J360" s="116">
        <v>0</v>
      </c>
      <c r="K360" s="116">
        <v>0</v>
      </c>
      <c r="L360" s="116">
        <v>0</v>
      </c>
      <c r="M360" s="116">
        <v>0</v>
      </c>
      <c r="N360" s="116">
        <v>0</v>
      </c>
      <c r="O360" s="116">
        <v>0</v>
      </c>
      <c r="P360" s="116">
        <v>0</v>
      </c>
      <c r="Q360" s="116">
        <v>0</v>
      </c>
      <c r="R360" s="116">
        <v>0</v>
      </c>
      <c r="S360" s="116">
        <v>0</v>
      </c>
      <c r="T360" s="116">
        <v>0</v>
      </c>
      <c r="U360" s="116">
        <v>0</v>
      </c>
      <c r="V360" s="116">
        <v>0</v>
      </c>
      <c r="W360" s="116">
        <v>0</v>
      </c>
      <c r="X360" s="116">
        <v>0</v>
      </c>
      <c r="Y360" s="116">
        <v>0</v>
      </c>
      <c r="Z360" s="116">
        <v>0</v>
      </c>
      <c r="AA360" s="116">
        <v>0</v>
      </c>
      <c r="AB360" s="116">
        <v>0</v>
      </c>
      <c r="AC360" s="116">
        <v>0</v>
      </c>
      <c r="AD360" s="116">
        <v>0</v>
      </c>
      <c r="AE360" s="116">
        <v>0</v>
      </c>
      <c r="AF360" s="116">
        <v>0</v>
      </c>
      <c r="AG360" s="116">
        <v>0</v>
      </c>
      <c r="AH360" s="116">
        <v>0</v>
      </c>
      <c r="AI360" s="116">
        <v>0</v>
      </c>
      <c r="AJ360" s="116">
        <v>0</v>
      </c>
      <c r="AK360" s="116">
        <v>0</v>
      </c>
      <c r="AL360" s="95">
        <f t="shared" si="11"/>
        <v>0</v>
      </c>
      <c r="AO360" s="70"/>
    </row>
    <row r="361" spans="1:41" ht="33" customHeight="1">
      <c r="A361" s="87">
        <v>1281</v>
      </c>
      <c r="B361" s="88" t="str">
        <f>PROPER(VLOOKUP(A361,[1]bd_lista!$A:$D,2,FALSE))</f>
        <v>Gobierno Autónomo Municipal De Huarina</v>
      </c>
      <c r="C361" s="118" t="s">
        <v>1537</v>
      </c>
      <c r="D361" s="116">
        <v>0</v>
      </c>
      <c r="E361" s="116">
        <v>0</v>
      </c>
      <c r="F361" s="116">
        <v>0</v>
      </c>
      <c r="G361" s="116">
        <v>0</v>
      </c>
      <c r="H361" s="116">
        <v>0</v>
      </c>
      <c r="I361" s="116">
        <v>0</v>
      </c>
      <c r="J361" s="116">
        <v>0</v>
      </c>
      <c r="K361" s="116">
        <v>0</v>
      </c>
      <c r="L361" s="116">
        <v>0</v>
      </c>
      <c r="M361" s="116">
        <v>0</v>
      </c>
      <c r="N361" s="116">
        <v>0</v>
      </c>
      <c r="O361" s="116">
        <v>0</v>
      </c>
      <c r="P361" s="116">
        <v>0</v>
      </c>
      <c r="Q361" s="116">
        <v>0</v>
      </c>
      <c r="R361" s="116">
        <v>0</v>
      </c>
      <c r="S361" s="116">
        <v>0</v>
      </c>
      <c r="T361" s="116">
        <v>0</v>
      </c>
      <c r="U361" s="116">
        <v>0</v>
      </c>
      <c r="V361" s="116">
        <v>0</v>
      </c>
      <c r="W361" s="116">
        <v>0</v>
      </c>
      <c r="X361" s="116">
        <v>0</v>
      </c>
      <c r="Y361" s="116">
        <v>0</v>
      </c>
      <c r="Z361" s="116">
        <v>0</v>
      </c>
      <c r="AA361" s="116">
        <v>0</v>
      </c>
      <c r="AB361" s="116">
        <v>0</v>
      </c>
      <c r="AC361" s="116">
        <v>0</v>
      </c>
      <c r="AD361" s="116">
        <v>0</v>
      </c>
      <c r="AE361" s="116">
        <v>0</v>
      </c>
      <c r="AF361" s="116">
        <v>0</v>
      </c>
      <c r="AG361" s="116">
        <v>0</v>
      </c>
      <c r="AH361" s="116">
        <v>0</v>
      </c>
      <c r="AI361" s="116">
        <v>0</v>
      </c>
      <c r="AJ361" s="116">
        <v>0</v>
      </c>
      <c r="AK361" s="116">
        <v>0</v>
      </c>
      <c r="AL361" s="95">
        <f t="shared" si="11"/>
        <v>0</v>
      </c>
      <c r="AO361" s="70"/>
    </row>
    <row r="362" spans="1:41" ht="33" customHeight="1">
      <c r="A362" s="87">
        <v>1282</v>
      </c>
      <c r="B362" s="88" t="str">
        <f>PROPER(VLOOKUP(A362,[1]bd_lista!$A:$D,2,FALSE))</f>
        <v>Gobierno Autónomo Municipal De Santiago De Huata</v>
      </c>
      <c r="C362" s="118" t="s">
        <v>1537</v>
      </c>
      <c r="D362" s="116">
        <v>0</v>
      </c>
      <c r="E362" s="116">
        <v>0</v>
      </c>
      <c r="F362" s="116">
        <v>0</v>
      </c>
      <c r="G362" s="116">
        <v>0</v>
      </c>
      <c r="H362" s="116">
        <v>0</v>
      </c>
      <c r="I362" s="116">
        <v>0</v>
      </c>
      <c r="J362" s="116">
        <v>0</v>
      </c>
      <c r="K362" s="116">
        <v>0</v>
      </c>
      <c r="L362" s="116">
        <v>0</v>
      </c>
      <c r="M362" s="116">
        <v>0</v>
      </c>
      <c r="N362" s="116">
        <v>0</v>
      </c>
      <c r="O362" s="116">
        <v>0</v>
      </c>
      <c r="P362" s="116">
        <v>0</v>
      </c>
      <c r="Q362" s="116">
        <v>0</v>
      </c>
      <c r="R362" s="116">
        <v>0</v>
      </c>
      <c r="S362" s="116">
        <v>0</v>
      </c>
      <c r="T362" s="116">
        <v>0</v>
      </c>
      <c r="U362" s="116">
        <v>0</v>
      </c>
      <c r="V362" s="116">
        <v>0</v>
      </c>
      <c r="W362" s="116">
        <v>0</v>
      </c>
      <c r="X362" s="116">
        <v>0</v>
      </c>
      <c r="Y362" s="116">
        <v>0</v>
      </c>
      <c r="Z362" s="116">
        <v>0</v>
      </c>
      <c r="AA362" s="116">
        <v>0</v>
      </c>
      <c r="AB362" s="116">
        <v>0</v>
      </c>
      <c r="AC362" s="116">
        <v>0</v>
      </c>
      <c r="AD362" s="116">
        <v>0</v>
      </c>
      <c r="AE362" s="116">
        <v>0</v>
      </c>
      <c r="AF362" s="116">
        <v>0</v>
      </c>
      <c r="AG362" s="116">
        <v>0</v>
      </c>
      <c r="AH362" s="116">
        <v>0</v>
      </c>
      <c r="AI362" s="116">
        <v>0</v>
      </c>
      <c r="AJ362" s="116">
        <v>0</v>
      </c>
      <c r="AK362" s="116">
        <v>0</v>
      </c>
      <c r="AL362" s="95">
        <f t="shared" si="11"/>
        <v>0</v>
      </c>
      <c r="AO362" s="70"/>
    </row>
    <row r="363" spans="1:41" ht="33" customHeight="1">
      <c r="A363" s="87">
        <v>1283</v>
      </c>
      <c r="B363" s="88" t="str">
        <f>PROPER(VLOOKUP(A363,[1]bd_lista!$A:$D,2,FALSE))</f>
        <v>Gobierno Autónomo Municipal De Escoma</v>
      </c>
      <c r="C363" s="118" t="s">
        <v>1537</v>
      </c>
      <c r="D363" s="116">
        <v>0</v>
      </c>
      <c r="E363" s="116">
        <v>0</v>
      </c>
      <c r="F363" s="116">
        <v>0</v>
      </c>
      <c r="G363" s="116">
        <v>0</v>
      </c>
      <c r="H363" s="116">
        <v>0</v>
      </c>
      <c r="I363" s="116">
        <v>0</v>
      </c>
      <c r="J363" s="116">
        <v>0</v>
      </c>
      <c r="K363" s="116">
        <v>0</v>
      </c>
      <c r="L363" s="116">
        <v>0</v>
      </c>
      <c r="M363" s="116">
        <v>0</v>
      </c>
      <c r="N363" s="116">
        <v>0</v>
      </c>
      <c r="O363" s="116">
        <v>0</v>
      </c>
      <c r="P363" s="116">
        <v>0</v>
      </c>
      <c r="Q363" s="116">
        <v>0</v>
      </c>
      <c r="R363" s="116">
        <v>0</v>
      </c>
      <c r="S363" s="116">
        <v>0</v>
      </c>
      <c r="T363" s="116">
        <v>0</v>
      </c>
      <c r="U363" s="116">
        <v>0</v>
      </c>
      <c r="V363" s="116">
        <v>0</v>
      </c>
      <c r="W363" s="116">
        <v>0</v>
      </c>
      <c r="X363" s="116">
        <v>0</v>
      </c>
      <c r="Y363" s="116">
        <v>0</v>
      </c>
      <c r="Z363" s="116">
        <v>0</v>
      </c>
      <c r="AA363" s="116">
        <v>0</v>
      </c>
      <c r="AB363" s="116">
        <v>0</v>
      </c>
      <c r="AC363" s="116">
        <v>0</v>
      </c>
      <c r="AD363" s="116">
        <v>0</v>
      </c>
      <c r="AE363" s="116">
        <v>0</v>
      </c>
      <c r="AF363" s="116">
        <v>0</v>
      </c>
      <c r="AG363" s="116">
        <v>0</v>
      </c>
      <c r="AH363" s="116">
        <v>0</v>
      </c>
      <c r="AI363" s="116">
        <v>0</v>
      </c>
      <c r="AJ363" s="116">
        <v>0</v>
      </c>
      <c r="AK363" s="116">
        <v>0</v>
      </c>
      <c r="AL363" s="95">
        <f t="shared" si="11"/>
        <v>0</v>
      </c>
      <c r="AO363" s="70"/>
    </row>
    <row r="364" spans="1:41" ht="33" customHeight="1">
      <c r="A364" s="87">
        <v>1284</v>
      </c>
      <c r="B364" s="88" t="str">
        <f>PROPER(VLOOKUP(A364,[1]bd_lista!$A:$D,2,FALSE))</f>
        <v>Gobierno Autónomo Municipal De Humanata</v>
      </c>
      <c r="C364" s="118" t="s">
        <v>1537</v>
      </c>
      <c r="D364" s="116">
        <v>0</v>
      </c>
      <c r="E364" s="116">
        <v>0</v>
      </c>
      <c r="F364" s="116">
        <v>0</v>
      </c>
      <c r="G364" s="116">
        <v>0</v>
      </c>
      <c r="H364" s="116">
        <v>0</v>
      </c>
      <c r="I364" s="116">
        <v>0</v>
      </c>
      <c r="J364" s="116">
        <v>0</v>
      </c>
      <c r="K364" s="116">
        <v>0</v>
      </c>
      <c r="L364" s="116">
        <v>0</v>
      </c>
      <c r="M364" s="116">
        <v>0</v>
      </c>
      <c r="N364" s="116">
        <v>0</v>
      </c>
      <c r="O364" s="116">
        <v>0</v>
      </c>
      <c r="P364" s="116">
        <v>0</v>
      </c>
      <c r="Q364" s="116">
        <v>0</v>
      </c>
      <c r="R364" s="116">
        <v>0</v>
      </c>
      <c r="S364" s="116">
        <v>0</v>
      </c>
      <c r="T364" s="116">
        <v>0</v>
      </c>
      <c r="U364" s="116">
        <v>0</v>
      </c>
      <c r="V364" s="116">
        <v>0</v>
      </c>
      <c r="W364" s="116">
        <v>0</v>
      </c>
      <c r="X364" s="116">
        <v>0</v>
      </c>
      <c r="Y364" s="116">
        <v>0</v>
      </c>
      <c r="Z364" s="116">
        <v>0</v>
      </c>
      <c r="AA364" s="116">
        <v>0</v>
      </c>
      <c r="AB364" s="116">
        <v>0</v>
      </c>
      <c r="AC364" s="116">
        <v>0</v>
      </c>
      <c r="AD364" s="116">
        <v>0</v>
      </c>
      <c r="AE364" s="116">
        <v>0</v>
      </c>
      <c r="AF364" s="116">
        <v>0</v>
      </c>
      <c r="AG364" s="116">
        <v>0</v>
      </c>
      <c r="AH364" s="116">
        <v>0</v>
      </c>
      <c r="AI364" s="116">
        <v>0</v>
      </c>
      <c r="AJ364" s="116">
        <v>0</v>
      </c>
      <c r="AK364" s="116">
        <v>0</v>
      </c>
      <c r="AL364" s="95">
        <f t="shared" si="11"/>
        <v>0</v>
      </c>
      <c r="AO364" s="70"/>
    </row>
    <row r="365" spans="1:41" ht="33" customHeight="1">
      <c r="A365" s="87">
        <v>1285</v>
      </c>
      <c r="B365" s="88" t="str">
        <f>PROPER(VLOOKUP(A365,[1]bd_lista!$A:$D,2,FALSE))</f>
        <v>Gobierno Autónomo Municipal De Alto Beni</v>
      </c>
      <c r="C365" s="118" t="s">
        <v>1537</v>
      </c>
      <c r="D365" s="116">
        <v>0</v>
      </c>
      <c r="E365" s="116">
        <v>0</v>
      </c>
      <c r="F365" s="116">
        <v>0</v>
      </c>
      <c r="G365" s="116">
        <v>0</v>
      </c>
      <c r="H365" s="116">
        <v>0</v>
      </c>
      <c r="I365" s="116">
        <v>0</v>
      </c>
      <c r="J365" s="116">
        <v>0</v>
      </c>
      <c r="K365" s="116">
        <v>0</v>
      </c>
      <c r="L365" s="116">
        <v>0</v>
      </c>
      <c r="M365" s="116">
        <v>0</v>
      </c>
      <c r="N365" s="116">
        <v>0</v>
      </c>
      <c r="O365" s="116">
        <v>0</v>
      </c>
      <c r="P365" s="116">
        <v>0</v>
      </c>
      <c r="Q365" s="116">
        <v>0</v>
      </c>
      <c r="R365" s="116">
        <v>0</v>
      </c>
      <c r="S365" s="116">
        <v>0</v>
      </c>
      <c r="T365" s="116">
        <v>0</v>
      </c>
      <c r="U365" s="116">
        <v>0</v>
      </c>
      <c r="V365" s="116">
        <v>0</v>
      </c>
      <c r="W365" s="116">
        <v>0</v>
      </c>
      <c r="X365" s="116">
        <v>0</v>
      </c>
      <c r="Y365" s="116">
        <v>0</v>
      </c>
      <c r="Z365" s="116">
        <v>0</v>
      </c>
      <c r="AA365" s="116">
        <v>0</v>
      </c>
      <c r="AB365" s="116">
        <v>0</v>
      </c>
      <c r="AC365" s="116">
        <v>0</v>
      </c>
      <c r="AD365" s="116">
        <v>0</v>
      </c>
      <c r="AE365" s="116">
        <v>0</v>
      </c>
      <c r="AF365" s="116">
        <v>0</v>
      </c>
      <c r="AG365" s="116">
        <v>0</v>
      </c>
      <c r="AH365" s="116">
        <v>0</v>
      </c>
      <c r="AI365" s="116">
        <v>0</v>
      </c>
      <c r="AJ365" s="116">
        <v>0</v>
      </c>
      <c r="AK365" s="116">
        <v>0</v>
      </c>
      <c r="AL365" s="95">
        <f t="shared" si="11"/>
        <v>0</v>
      </c>
      <c r="AO365" s="70"/>
    </row>
    <row r="366" spans="1:41" ht="33" customHeight="1">
      <c r="A366" s="87">
        <v>1286</v>
      </c>
      <c r="B366" s="88" t="str">
        <f>PROPER(VLOOKUP(A366,[1]bd_lista!$A:$D,2,FALSE))</f>
        <v>Gobierno Autónomo Municipal De Huatajata</v>
      </c>
      <c r="C366" s="118" t="s">
        <v>1537</v>
      </c>
      <c r="D366" s="116">
        <v>0</v>
      </c>
      <c r="E366" s="116">
        <v>0</v>
      </c>
      <c r="F366" s="116">
        <v>0</v>
      </c>
      <c r="G366" s="116">
        <v>0</v>
      </c>
      <c r="H366" s="116">
        <v>0</v>
      </c>
      <c r="I366" s="116">
        <v>0</v>
      </c>
      <c r="J366" s="116">
        <v>0</v>
      </c>
      <c r="K366" s="116">
        <v>0</v>
      </c>
      <c r="L366" s="116">
        <v>0</v>
      </c>
      <c r="M366" s="116">
        <v>0</v>
      </c>
      <c r="N366" s="116">
        <v>0</v>
      </c>
      <c r="O366" s="116">
        <v>0</v>
      </c>
      <c r="P366" s="116">
        <v>0</v>
      </c>
      <c r="Q366" s="116">
        <v>0</v>
      </c>
      <c r="R366" s="116">
        <v>0</v>
      </c>
      <c r="S366" s="116">
        <v>0</v>
      </c>
      <c r="T366" s="116">
        <v>0</v>
      </c>
      <c r="U366" s="116">
        <v>0</v>
      </c>
      <c r="V366" s="116">
        <v>0</v>
      </c>
      <c r="W366" s="116">
        <v>0</v>
      </c>
      <c r="X366" s="116">
        <v>0</v>
      </c>
      <c r="Y366" s="116">
        <v>0</v>
      </c>
      <c r="Z366" s="116">
        <v>0</v>
      </c>
      <c r="AA366" s="116">
        <v>0</v>
      </c>
      <c r="AB366" s="116">
        <v>0</v>
      </c>
      <c r="AC366" s="116">
        <v>0</v>
      </c>
      <c r="AD366" s="116">
        <v>0</v>
      </c>
      <c r="AE366" s="116">
        <v>0</v>
      </c>
      <c r="AF366" s="116">
        <v>0</v>
      </c>
      <c r="AG366" s="116">
        <v>0</v>
      </c>
      <c r="AH366" s="116">
        <v>0</v>
      </c>
      <c r="AI366" s="116">
        <v>0</v>
      </c>
      <c r="AJ366" s="116">
        <v>0</v>
      </c>
      <c r="AK366" s="116">
        <v>0</v>
      </c>
      <c r="AL366" s="95">
        <f t="shared" si="11"/>
        <v>0</v>
      </c>
      <c r="AO366" s="70"/>
    </row>
    <row r="367" spans="1:41" ht="33" customHeight="1">
      <c r="A367" s="87">
        <v>1287</v>
      </c>
      <c r="B367" s="88" t="str">
        <f>PROPER(VLOOKUP(A367,[1]bd_lista!$A:$D,2,FALSE))</f>
        <v>Gobierno Autónomo Municipal De Chua Cocani</v>
      </c>
      <c r="C367" s="118" t="s">
        <v>1537</v>
      </c>
      <c r="D367" s="116">
        <v>0</v>
      </c>
      <c r="E367" s="116">
        <v>0</v>
      </c>
      <c r="F367" s="116">
        <v>0</v>
      </c>
      <c r="G367" s="116">
        <v>0</v>
      </c>
      <c r="H367" s="116">
        <v>0</v>
      </c>
      <c r="I367" s="116">
        <v>0</v>
      </c>
      <c r="J367" s="116">
        <v>0</v>
      </c>
      <c r="K367" s="116">
        <v>0</v>
      </c>
      <c r="L367" s="116">
        <v>0</v>
      </c>
      <c r="M367" s="116">
        <v>0</v>
      </c>
      <c r="N367" s="116">
        <v>0</v>
      </c>
      <c r="O367" s="116">
        <v>0</v>
      </c>
      <c r="P367" s="116">
        <v>0</v>
      </c>
      <c r="Q367" s="116">
        <v>0</v>
      </c>
      <c r="R367" s="116">
        <v>0</v>
      </c>
      <c r="S367" s="116">
        <v>0</v>
      </c>
      <c r="T367" s="116">
        <v>0</v>
      </c>
      <c r="U367" s="116">
        <v>0</v>
      </c>
      <c r="V367" s="116">
        <v>0</v>
      </c>
      <c r="W367" s="116">
        <v>0</v>
      </c>
      <c r="X367" s="116">
        <v>0</v>
      </c>
      <c r="Y367" s="116">
        <v>0</v>
      </c>
      <c r="Z367" s="116">
        <v>0</v>
      </c>
      <c r="AA367" s="116">
        <v>0</v>
      </c>
      <c r="AB367" s="116">
        <v>0</v>
      </c>
      <c r="AC367" s="116">
        <v>0</v>
      </c>
      <c r="AD367" s="116">
        <v>0</v>
      </c>
      <c r="AE367" s="116">
        <v>0</v>
      </c>
      <c r="AF367" s="116">
        <v>0</v>
      </c>
      <c r="AG367" s="116">
        <v>0</v>
      </c>
      <c r="AH367" s="116">
        <v>0</v>
      </c>
      <c r="AI367" s="116">
        <v>0</v>
      </c>
      <c r="AJ367" s="116">
        <v>0</v>
      </c>
      <c r="AK367" s="116">
        <v>0</v>
      </c>
      <c r="AL367" s="95">
        <f t="shared" si="11"/>
        <v>0</v>
      </c>
      <c r="AO367" s="70"/>
    </row>
    <row r="368" spans="1:41" ht="33" customHeight="1">
      <c r="A368" s="87">
        <v>1301</v>
      </c>
      <c r="B368" s="88" t="str">
        <f>PROPER(VLOOKUP(A368,[1]bd_lista!$A:$D,2,FALSE))</f>
        <v>Gobierno Autónomo Municipal De Cochabamba</v>
      </c>
      <c r="C368" s="118" t="s">
        <v>1537</v>
      </c>
      <c r="D368" s="116">
        <v>0</v>
      </c>
      <c r="E368" s="116">
        <v>0</v>
      </c>
      <c r="F368" s="116">
        <v>0</v>
      </c>
      <c r="G368" s="116">
        <v>0</v>
      </c>
      <c r="H368" s="116">
        <v>0</v>
      </c>
      <c r="I368" s="116">
        <v>0</v>
      </c>
      <c r="J368" s="116">
        <v>0</v>
      </c>
      <c r="K368" s="116">
        <v>0</v>
      </c>
      <c r="L368" s="116">
        <v>0</v>
      </c>
      <c r="M368" s="116">
        <v>0</v>
      </c>
      <c r="N368" s="116">
        <v>0</v>
      </c>
      <c r="O368" s="116">
        <v>0</v>
      </c>
      <c r="P368" s="116">
        <v>0</v>
      </c>
      <c r="Q368" s="116">
        <v>0</v>
      </c>
      <c r="R368" s="116">
        <v>0</v>
      </c>
      <c r="S368" s="116">
        <v>0</v>
      </c>
      <c r="T368" s="116">
        <v>0</v>
      </c>
      <c r="U368" s="116">
        <v>0</v>
      </c>
      <c r="V368" s="116">
        <v>0</v>
      </c>
      <c r="W368" s="116">
        <v>0</v>
      </c>
      <c r="X368" s="116">
        <v>0</v>
      </c>
      <c r="Y368" s="116">
        <v>0</v>
      </c>
      <c r="Z368" s="116">
        <v>0</v>
      </c>
      <c r="AA368" s="116">
        <v>0</v>
      </c>
      <c r="AB368" s="116">
        <v>0</v>
      </c>
      <c r="AC368" s="116">
        <v>0</v>
      </c>
      <c r="AD368" s="116">
        <v>0</v>
      </c>
      <c r="AE368" s="116">
        <v>0</v>
      </c>
      <c r="AF368" s="116">
        <v>0</v>
      </c>
      <c r="AG368" s="116">
        <v>0</v>
      </c>
      <c r="AH368" s="116">
        <v>0</v>
      </c>
      <c r="AI368" s="116">
        <v>0</v>
      </c>
      <c r="AJ368" s="116">
        <v>0</v>
      </c>
      <c r="AK368" s="116">
        <v>0</v>
      </c>
      <c r="AL368" s="95">
        <f t="shared" si="11"/>
        <v>0</v>
      </c>
      <c r="AO368" s="70"/>
    </row>
    <row r="369" spans="1:41" ht="33" customHeight="1">
      <c r="A369" s="87">
        <v>1302</v>
      </c>
      <c r="B369" s="88" t="str">
        <f>PROPER(VLOOKUP(A369,[1]bd_lista!$A:$D,2,FALSE))</f>
        <v>Gobierno Autónomo Municipal De Quillacollo</v>
      </c>
      <c r="C369" s="118" t="s">
        <v>1537</v>
      </c>
      <c r="D369" s="116">
        <v>0</v>
      </c>
      <c r="E369" s="116">
        <v>0</v>
      </c>
      <c r="F369" s="116">
        <v>0</v>
      </c>
      <c r="G369" s="116">
        <v>0</v>
      </c>
      <c r="H369" s="116">
        <v>0</v>
      </c>
      <c r="I369" s="116">
        <v>0</v>
      </c>
      <c r="J369" s="116">
        <v>0</v>
      </c>
      <c r="K369" s="116">
        <v>0</v>
      </c>
      <c r="L369" s="116">
        <v>0</v>
      </c>
      <c r="M369" s="116">
        <v>0</v>
      </c>
      <c r="N369" s="116">
        <v>0</v>
      </c>
      <c r="O369" s="116">
        <v>0</v>
      </c>
      <c r="P369" s="116">
        <v>0</v>
      </c>
      <c r="Q369" s="116">
        <v>0</v>
      </c>
      <c r="R369" s="116">
        <v>0</v>
      </c>
      <c r="S369" s="116">
        <v>0</v>
      </c>
      <c r="T369" s="116">
        <v>0</v>
      </c>
      <c r="U369" s="116">
        <v>0</v>
      </c>
      <c r="V369" s="116">
        <v>0</v>
      </c>
      <c r="W369" s="116">
        <v>0</v>
      </c>
      <c r="X369" s="116">
        <v>0</v>
      </c>
      <c r="Y369" s="116">
        <v>0</v>
      </c>
      <c r="Z369" s="116">
        <v>0</v>
      </c>
      <c r="AA369" s="116">
        <v>0</v>
      </c>
      <c r="AB369" s="116">
        <v>0</v>
      </c>
      <c r="AC369" s="116">
        <v>0</v>
      </c>
      <c r="AD369" s="116">
        <v>0</v>
      </c>
      <c r="AE369" s="116">
        <v>0</v>
      </c>
      <c r="AF369" s="116">
        <v>0</v>
      </c>
      <c r="AG369" s="116">
        <v>0</v>
      </c>
      <c r="AH369" s="116">
        <v>0</v>
      </c>
      <c r="AI369" s="116">
        <v>0</v>
      </c>
      <c r="AJ369" s="116">
        <v>0</v>
      </c>
      <c r="AK369" s="116">
        <v>0</v>
      </c>
      <c r="AL369" s="95">
        <f t="shared" si="11"/>
        <v>0</v>
      </c>
      <c r="AO369" s="70"/>
    </row>
    <row r="370" spans="1:41" ht="33" customHeight="1">
      <c r="A370" s="87">
        <v>1303</v>
      </c>
      <c r="B370" s="88" t="str">
        <f>PROPER(VLOOKUP(A370,[1]bd_lista!$A:$D,2,FALSE))</f>
        <v>Gobierno Autónomo Municipal De Sipe Sipe</v>
      </c>
      <c r="C370" s="118" t="s">
        <v>1537</v>
      </c>
      <c r="D370" s="116">
        <v>0</v>
      </c>
      <c r="E370" s="116">
        <v>0</v>
      </c>
      <c r="F370" s="116">
        <v>0</v>
      </c>
      <c r="G370" s="116">
        <v>0</v>
      </c>
      <c r="H370" s="116">
        <v>0</v>
      </c>
      <c r="I370" s="116">
        <v>0</v>
      </c>
      <c r="J370" s="116">
        <v>0</v>
      </c>
      <c r="K370" s="116">
        <v>0</v>
      </c>
      <c r="L370" s="116">
        <v>0</v>
      </c>
      <c r="M370" s="116">
        <v>0</v>
      </c>
      <c r="N370" s="116">
        <v>0</v>
      </c>
      <c r="O370" s="116">
        <v>0</v>
      </c>
      <c r="P370" s="116">
        <v>0</v>
      </c>
      <c r="Q370" s="116">
        <v>0</v>
      </c>
      <c r="R370" s="116">
        <v>0</v>
      </c>
      <c r="S370" s="116">
        <v>0</v>
      </c>
      <c r="T370" s="116">
        <v>0</v>
      </c>
      <c r="U370" s="116">
        <v>0</v>
      </c>
      <c r="V370" s="116">
        <v>0</v>
      </c>
      <c r="W370" s="116">
        <v>0</v>
      </c>
      <c r="X370" s="116">
        <v>0</v>
      </c>
      <c r="Y370" s="116">
        <v>0</v>
      </c>
      <c r="Z370" s="116">
        <v>0</v>
      </c>
      <c r="AA370" s="116">
        <v>0</v>
      </c>
      <c r="AB370" s="116">
        <v>0</v>
      </c>
      <c r="AC370" s="116">
        <v>0</v>
      </c>
      <c r="AD370" s="116">
        <v>0</v>
      </c>
      <c r="AE370" s="116">
        <v>0</v>
      </c>
      <c r="AF370" s="116">
        <v>0</v>
      </c>
      <c r="AG370" s="116">
        <v>0</v>
      </c>
      <c r="AH370" s="116">
        <v>0</v>
      </c>
      <c r="AI370" s="116">
        <v>0</v>
      </c>
      <c r="AJ370" s="116">
        <v>0</v>
      </c>
      <c r="AK370" s="116">
        <v>0</v>
      </c>
      <c r="AL370" s="95">
        <f t="shared" si="11"/>
        <v>0</v>
      </c>
      <c r="AO370" s="70"/>
    </row>
    <row r="371" spans="1:41" ht="33" customHeight="1">
      <c r="A371" s="87">
        <v>1304</v>
      </c>
      <c r="B371" s="88" t="str">
        <f>PROPER(VLOOKUP(A371,[1]bd_lista!$A:$D,2,FALSE))</f>
        <v>Gobierno Autónomo Municipal De Tiquipaya</v>
      </c>
      <c r="C371" s="118" t="s">
        <v>1537</v>
      </c>
      <c r="D371" s="116">
        <v>0</v>
      </c>
      <c r="E371" s="116">
        <v>0</v>
      </c>
      <c r="F371" s="116">
        <v>0</v>
      </c>
      <c r="G371" s="116">
        <v>0</v>
      </c>
      <c r="H371" s="116">
        <v>0</v>
      </c>
      <c r="I371" s="116">
        <v>0</v>
      </c>
      <c r="J371" s="116">
        <v>0</v>
      </c>
      <c r="K371" s="116">
        <v>0</v>
      </c>
      <c r="L371" s="116">
        <v>0</v>
      </c>
      <c r="M371" s="116">
        <v>0</v>
      </c>
      <c r="N371" s="116">
        <v>0</v>
      </c>
      <c r="O371" s="116">
        <v>0</v>
      </c>
      <c r="P371" s="116">
        <v>0</v>
      </c>
      <c r="Q371" s="116">
        <v>0</v>
      </c>
      <c r="R371" s="116">
        <v>0</v>
      </c>
      <c r="S371" s="116">
        <v>0</v>
      </c>
      <c r="T371" s="116">
        <v>0</v>
      </c>
      <c r="U371" s="116">
        <v>0</v>
      </c>
      <c r="V371" s="116">
        <v>0</v>
      </c>
      <c r="W371" s="116">
        <v>0</v>
      </c>
      <c r="X371" s="116">
        <v>0</v>
      </c>
      <c r="Y371" s="116">
        <v>0</v>
      </c>
      <c r="Z371" s="116">
        <v>0</v>
      </c>
      <c r="AA371" s="116">
        <v>0</v>
      </c>
      <c r="AB371" s="116">
        <v>0</v>
      </c>
      <c r="AC371" s="116">
        <v>0</v>
      </c>
      <c r="AD371" s="116">
        <v>0</v>
      </c>
      <c r="AE371" s="116">
        <v>0</v>
      </c>
      <c r="AF371" s="116">
        <v>0</v>
      </c>
      <c r="AG371" s="116">
        <v>0</v>
      </c>
      <c r="AH371" s="116">
        <v>0</v>
      </c>
      <c r="AI371" s="116">
        <v>0</v>
      </c>
      <c r="AJ371" s="116">
        <v>0</v>
      </c>
      <c r="AK371" s="116">
        <v>0</v>
      </c>
      <c r="AL371" s="95">
        <f t="shared" si="11"/>
        <v>0</v>
      </c>
      <c r="AO371" s="70"/>
    </row>
    <row r="372" spans="1:41" ht="33" customHeight="1">
      <c r="A372" s="87">
        <v>1305</v>
      </c>
      <c r="B372" s="88" t="str">
        <f>PROPER(VLOOKUP(A372,[1]bd_lista!$A:$D,2,FALSE))</f>
        <v>Gobierno Autónomo Municipal De Vinto</v>
      </c>
      <c r="C372" s="118" t="s">
        <v>1537</v>
      </c>
      <c r="D372" s="116">
        <v>0</v>
      </c>
      <c r="E372" s="116">
        <v>0</v>
      </c>
      <c r="F372" s="116">
        <v>0</v>
      </c>
      <c r="G372" s="116">
        <v>0</v>
      </c>
      <c r="H372" s="116">
        <v>0</v>
      </c>
      <c r="I372" s="116">
        <v>0</v>
      </c>
      <c r="J372" s="116">
        <v>0</v>
      </c>
      <c r="K372" s="116">
        <v>0</v>
      </c>
      <c r="L372" s="116">
        <v>0</v>
      </c>
      <c r="M372" s="116">
        <v>0</v>
      </c>
      <c r="N372" s="116">
        <v>0</v>
      </c>
      <c r="O372" s="116">
        <v>0</v>
      </c>
      <c r="P372" s="116">
        <v>0</v>
      </c>
      <c r="Q372" s="116">
        <v>0</v>
      </c>
      <c r="R372" s="116">
        <v>0</v>
      </c>
      <c r="S372" s="116">
        <v>0</v>
      </c>
      <c r="T372" s="116">
        <v>0</v>
      </c>
      <c r="U372" s="116">
        <v>0</v>
      </c>
      <c r="V372" s="116">
        <v>0</v>
      </c>
      <c r="W372" s="116">
        <v>0</v>
      </c>
      <c r="X372" s="116">
        <v>0</v>
      </c>
      <c r="Y372" s="116">
        <v>0</v>
      </c>
      <c r="Z372" s="116">
        <v>0</v>
      </c>
      <c r="AA372" s="116">
        <v>0</v>
      </c>
      <c r="AB372" s="116">
        <v>0</v>
      </c>
      <c r="AC372" s="116">
        <v>0</v>
      </c>
      <c r="AD372" s="116">
        <v>0</v>
      </c>
      <c r="AE372" s="116">
        <v>0</v>
      </c>
      <c r="AF372" s="116">
        <v>0</v>
      </c>
      <c r="AG372" s="116">
        <v>0</v>
      </c>
      <c r="AH372" s="116">
        <v>0</v>
      </c>
      <c r="AI372" s="116">
        <v>0</v>
      </c>
      <c r="AJ372" s="116">
        <v>0</v>
      </c>
      <c r="AK372" s="116">
        <v>0</v>
      </c>
      <c r="AL372" s="95">
        <f t="shared" si="11"/>
        <v>0</v>
      </c>
      <c r="AO372" s="70"/>
    </row>
    <row r="373" spans="1:41" ht="33" customHeight="1">
      <c r="A373" s="87">
        <v>1306</v>
      </c>
      <c r="B373" s="88" t="str">
        <f>PROPER(VLOOKUP(A373,[1]bd_lista!$A:$D,2,FALSE))</f>
        <v>Gobierno Autónomo Municipal De Colcapirhua</v>
      </c>
      <c r="C373" s="118" t="s">
        <v>1537</v>
      </c>
      <c r="D373" s="116">
        <v>0</v>
      </c>
      <c r="E373" s="116">
        <v>0</v>
      </c>
      <c r="F373" s="116">
        <v>0</v>
      </c>
      <c r="G373" s="116">
        <v>0</v>
      </c>
      <c r="H373" s="116">
        <v>0</v>
      </c>
      <c r="I373" s="116">
        <v>0</v>
      </c>
      <c r="J373" s="116">
        <v>0</v>
      </c>
      <c r="K373" s="116">
        <v>0</v>
      </c>
      <c r="L373" s="116">
        <v>0</v>
      </c>
      <c r="M373" s="116">
        <v>0</v>
      </c>
      <c r="N373" s="116">
        <v>0</v>
      </c>
      <c r="O373" s="116">
        <v>0</v>
      </c>
      <c r="P373" s="116">
        <v>0</v>
      </c>
      <c r="Q373" s="116">
        <v>0</v>
      </c>
      <c r="R373" s="116">
        <v>0</v>
      </c>
      <c r="S373" s="116">
        <v>0</v>
      </c>
      <c r="T373" s="116">
        <v>0</v>
      </c>
      <c r="U373" s="116">
        <v>0</v>
      </c>
      <c r="V373" s="116">
        <v>0</v>
      </c>
      <c r="W373" s="116">
        <v>0</v>
      </c>
      <c r="X373" s="116">
        <v>0</v>
      </c>
      <c r="Y373" s="116">
        <v>0</v>
      </c>
      <c r="Z373" s="116">
        <v>0</v>
      </c>
      <c r="AA373" s="116">
        <v>0</v>
      </c>
      <c r="AB373" s="116">
        <v>0</v>
      </c>
      <c r="AC373" s="116">
        <v>0</v>
      </c>
      <c r="AD373" s="116">
        <v>0</v>
      </c>
      <c r="AE373" s="116">
        <v>0</v>
      </c>
      <c r="AF373" s="116">
        <v>0</v>
      </c>
      <c r="AG373" s="116">
        <v>0</v>
      </c>
      <c r="AH373" s="116">
        <v>0</v>
      </c>
      <c r="AI373" s="116">
        <v>0</v>
      </c>
      <c r="AJ373" s="116">
        <v>0</v>
      </c>
      <c r="AK373" s="116">
        <v>0</v>
      </c>
      <c r="AL373" s="95">
        <f t="shared" si="11"/>
        <v>0</v>
      </c>
      <c r="AO373" s="70"/>
    </row>
    <row r="374" spans="1:41" ht="33" customHeight="1">
      <c r="A374" s="87">
        <v>1307</v>
      </c>
      <c r="B374" s="88" t="str">
        <f>PROPER(VLOOKUP(A374,[1]bd_lista!$A:$D,2,FALSE))</f>
        <v>Gobierno Autónomo Municipal De Aiquile</v>
      </c>
      <c r="C374" s="118" t="s">
        <v>1537</v>
      </c>
      <c r="D374" s="116">
        <v>0</v>
      </c>
      <c r="E374" s="116">
        <v>0</v>
      </c>
      <c r="F374" s="116">
        <v>0</v>
      </c>
      <c r="G374" s="116">
        <v>0</v>
      </c>
      <c r="H374" s="116">
        <v>0</v>
      </c>
      <c r="I374" s="116">
        <v>0</v>
      </c>
      <c r="J374" s="116">
        <v>0</v>
      </c>
      <c r="K374" s="116">
        <v>0</v>
      </c>
      <c r="L374" s="116">
        <v>0</v>
      </c>
      <c r="M374" s="116">
        <v>0</v>
      </c>
      <c r="N374" s="116">
        <v>0</v>
      </c>
      <c r="O374" s="116">
        <v>0</v>
      </c>
      <c r="P374" s="116">
        <v>0</v>
      </c>
      <c r="Q374" s="116">
        <v>0</v>
      </c>
      <c r="R374" s="116">
        <v>0</v>
      </c>
      <c r="S374" s="116">
        <v>0</v>
      </c>
      <c r="T374" s="116">
        <v>0</v>
      </c>
      <c r="U374" s="116">
        <v>0</v>
      </c>
      <c r="V374" s="116">
        <v>0</v>
      </c>
      <c r="W374" s="116">
        <v>0</v>
      </c>
      <c r="X374" s="116">
        <v>0</v>
      </c>
      <c r="Y374" s="116">
        <v>0</v>
      </c>
      <c r="Z374" s="116">
        <v>0</v>
      </c>
      <c r="AA374" s="116">
        <v>0</v>
      </c>
      <c r="AB374" s="116">
        <v>0</v>
      </c>
      <c r="AC374" s="116">
        <v>0</v>
      </c>
      <c r="AD374" s="116">
        <v>0</v>
      </c>
      <c r="AE374" s="116">
        <v>0</v>
      </c>
      <c r="AF374" s="116">
        <v>0</v>
      </c>
      <c r="AG374" s="116">
        <v>0</v>
      </c>
      <c r="AH374" s="116">
        <v>0</v>
      </c>
      <c r="AI374" s="116">
        <v>0</v>
      </c>
      <c r="AJ374" s="116">
        <v>0</v>
      </c>
      <c r="AK374" s="116">
        <v>0</v>
      </c>
      <c r="AL374" s="95">
        <f t="shared" si="11"/>
        <v>0</v>
      </c>
      <c r="AO374" s="70"/>
    </row>
    <row r="375" spans="1:41" ht="33" customHeight="1">
      <c r="A375" s="87">
        <v>1308</v>
      </c>
      <c r="B375" s="88" t="str">
        <f>PROPER(VLOOKUP(A375,[1]bd_lista!$A:$D,2,FALSE))</f>
        <v>Gobierno Autónomo Municipal De Pasorapa</v>
      </c>
      <c r="C375" s="118" t="s">
        <v>1537</v>
      </c>
      <c r="D375" s="116">
        <v>0</v>
      </c>
      <c r="E375" s="116">
        <v>0</v>
      </c>
      <c r="F375" s="116">
        <v>0</v>
      </c>
      <c r="G375" s="116">
        <v>0</v>
      </c>
      <c r="H375" s="116">
        <v>0</v>
      </c>
      <c r="I375" s="116">
        <v>0</v>
      </c>
      <c r="J375" s="116">
        <v>0</v>
      </c>
      <c r="K375" s="116">
        <v>0</v>
      </c>
      <c r="L375" s="116">
        <v>0</v>
      </c>
      <c r="M375" s="116">
        <v>0</v>
      </c>
      <c r="N375" s="116">
        <v>0</v>
      </c>
      <c r="O375" s="116">
        <v>0</v>
      </c>
      <c r="P375" s="116">
        <v>0</v>
      </c>
      <c r="Q375" s="116">
        <v>0</v>
      </c>
      <c r="R375" s="116">
        <v>0</v>
      </c>
      <c r="S375" s="116">
        <v>0</v>
      </c>
      <c r="T375" s="116">
        <v>0</v>
      </c>
      <c r="U375" s="116">
        <v>0</v>
      </c>
      <c r="V375" s="116">
        <v>0</v>
      </c>
      <c r="W375" s="116">
        <v>0</v>
      </c>
      <c r="X375" s="116">
        <v>0</v>
      </c>
      <c r="Y375" s="116">
        <v>0</v>
      </c>
      <c r="Z375" s="116">
        <v>0</v>
      </c>
      <c r="AA375" s="116">
        <v>0</v>
      </c>
      <c r="AB375" s="116">
        <v>0</v>
      </c>
      <c r="AC375" s="116">
        <v>0</v>
      </c>
      <c r="AD375" s="116">
        <v>0</v>
      </c>
      <c r="AE375" s="116">
        <v>0</v>
      </c>
      <c r="AF375" s="116">
        <v>0</v>
      </c>
      <c r="AG375" s="116">
        <v>0</v>
      </c>
      <c r="AH375" s="116">
        <v>0</v>
      </c>
      <c r="AI375" s="116">
        <v>0</v>
      </c>
      <c r="AJ375" s="116">
        <v>0</v>
      </c>
      <c r="AK375" s="116">
        <v>0</v>
      </c>
      <c r="AL375" s="95">
        <f t="shared" si="11"/>
        <v>0</v>
      </c>
      <c r="AO375" s="70"/>
    </row>
    <row r="376" spans="1:41" ht="33" customHeight="1">
      <c r="A376" s="87">
        <v>1309</v>
      </c>
      <c r="B376" s="88" t="str">
        <f>PROPER(VLOOKUP(A376,[1]bd_lista!$A:$D,2,FALSE))</f>
        <v>Gobierno Autónomo Municipal De Omereque</v>
      </c>
      <c r="C376" s="118" t="s">
        <v>1537</v>
      </c>
      <c r="D376" s="116">
        <v>0</v>
      </c>
      <c r="E376" s="116">
        <v>0</v>
      </c>
      <c r="F376" s="116">
        <v>0</v>
      </c>
      <c r="G376" s="116">
        <v>0</v>
      </c>
      <c r="H376" s="116">
        <v>0</v>
      </c>
      <c r="I376" s="116">
        <v>0</v>
      </c>
      <c r="J376" s="116">
        <v>0</v>
      </c>
      <c r="K376" s="116">
        <v>0</v>
      </c>
      <c r="L376" s="116">
        <v>0</v>
      </c>
      <c r="M376" s="116">
        <v>0</v>
      </c>
      <c r="N376" s="116">
        <v>0</v>
      </c>
      <c r="O376" s="116">
        <v>0</v>
      </c>
      <c r="P376" s="116">
        <v>0</v>
      </c>
      <c r="Q376" s="116">
        <v>0</v>
      </c>
      <c r="R376" s="116">
        <v>0</v>
      </c>
      <c r="S376" s="116">
        <v>0</v>
      </c>
      <c r="T376" s="116">
        <v>0</v>
      </c>
      <c r="U376" s="116">
        <v>0</v>
      </c>
      <c r="V376" s="116">
        <v>0</v>
      </c>
      <c r="W376" s="116">
        <v>0</v>
      </c>
      <c r="X376" s="116">
        <v>0</v>
      </c>
      <c r="Y376" s="116">
        <v>0</v>
      </c>
      <c r="Z376" s="116">
        <v>0</v>
      </c>
      <c r="AA376" s="116">
        <v>0</v>
      </c>
      <c r="AB376" s="116">
        <v>0</v>
      </c>
      <c r="AC376" s="116">
        <v>0</v>
      </c>
      <c r="AD376" s="116">
        <v>0</v>
      </c>
      <c r="AE376" s="116">
        <v>0</v>
      </c>
      <c r="AF376" s="116">
        <v>0</v>
      </c>
      <c r="AG376" s="116">
        <v>0</v>
      </c>
      <c r="AH376" s="116">
        <v>0</v>
      </c>
      <c r="AI376" s="116">
        <v>0</v>
      </c>
      <c r="AJ376" s="116">
        <v>0</v>
      </c>
      <c r="AK376" s="116">
        <v>0</v>
      </c>
      <c r="AL376" s="95">
        <f t="shared" si="11"/>
        <v>0</v>
      </c>
      <c r="AO376" s="70"/>
    </row>
    <row r="377" spans="1:41" ht="33" customHeight="1">
      <c r="A377" s="87">
        <v>1310</v>
      </c>
      <c r="B377" s="88" t="str">
        <f>PROPER(VLOOKUP(A377,[1]bd_lista!$A:$D,2,FALSE))</f>
        <v>Gobierno Autónomo Municipal De Independencia</v>
      </c>
      <c r="C377" s="118" t="s">
        <v>1537</v>
      </c>
      <c r="D377" s="116">
        <v>0</v>
      </c>
      <c r="E377" s="116">
        <v>0</v>
      </c>
      <c r="F377" s="116">
        <v>0</v>
      </c>
      <c r="G377" s="116">
        <v>0</v>
      </c>
      <c r="H377" s="116">
        <v>0</v>
      </c>
      <c r="I377" s="116">
        <v>0</v>
      </c>
      <c r="J377" s="116">
        <v>0</v>
      </c>
      <c r="K377" s="116">
        <v>0</v>
      </c>
      <c r="L377" s="116">
        <v>0</v>
      </c>
      <c r="M377" s="116">
        <v>0</v>
      </c>
      <c r="N377" s="116">
        <v>0</v>
      </c>
      <c r="O377" s="116">
        <v>0</v>
      </c>
      <c r="P377" s="116">
        <v>0</v>
      </c>
      <c r="Q377" s="116">
        <v>0</v>
      </c>
      <c r="R377" s="116">
        <v>0</v>
      </c>
      <c r="S377" s="116">
        <v>0</v>
      </c>
      <c r="T377" s="116">
        <v>0</v>
      </c>
      <c r="U377" s="116">
        <v>0</v>
      </c>
      <c r="V377" s="116">
        <v>0</v>
      </c>
      <c r="W377" s="116">
        <v>0</v>
      </c>
      <c r="X377" s="116">
        <v>0</v>
      </c>
      <c r="Y377" s="116">
        <v>0</v>
      </c>
      <c r="Z377" s="116">
        <v>0</v>
      </c>
      <c r="AA377" s="116">
        <v>0</v>
      </c>
      <c r="AB377" s="116">
        <v>0</v>
      </c>
      <c r="AC377" s="116">
        <v>0</v>
      </c>
      <c r="AD377" s="116">
        <v>0</v>
      </c>
      <c r="AE377" s="116">
        <v>0</v>
      </c>
      <c r="AF377" s="116">
        <v>0</v>
      </c>
      <c r="AG377" s="116">
        <v>0</v>
      </c>
      <c r="AH377" s="116">
        <v>0</v>
      </c>
      <c r="AI377" s="116">
        <v>0</v>
      </c>
      <c r="AJ377" s="116">
        <v>0</v>
      </c>
      <c r="AK377" s="116">
        <v>0</v>
      </c>
      <c r="AL377" s="95">
        <f t="shared" si="11"/>
        <v>0</v>
      </c>
      <c r="AO377" s="70"/>
    </row>
    <row r="378" spans="1:41" ht="33" customHeight="1">
      <c r="A378" s="87">
        <v>1311</v>
      </c>
      <c r="B378" s="88" t="str">
        <f>PROPER(VLOOKUP(A378,[1]bd_lista!$A:$D,2,FALSE))</f>
        <v>Gobierno Autónomo Municipal De Morochata</v>
      </c>
      <c r="C378" s="118" t="s">
        <v>1537</v>
      </c>
      <c r="D378" s="116">
        <v>0</v>
      </c>
      <c r="E378" s="116">
        <v>0</v>
      </c>
      <c r="F378" s="116">
        <v>0</v>
      </c>
      <c r="G378" s="116">
        <v>0</v>
      </c>
      <c r="H378" s="116">
        <v>0</v>
      </c>
      <c r="I378" s="116">
        <v>0</v>
      </c>
      <c r="J378" s="116">
        <v>0</v>
      </c>
      <c r="K378" s="116">
        <v>0</v>
      </c>
      <c r="L378" s="116">
        <v>0</v>
      </c>
      <c r="M378" s="116">
        <v>0</v>
      </c>
      <c r="N378" s="116">
        <v>0</v>
      </c>
      <c r="O378" s="116">
        <v>0</v>
      </c>
      <c r="P378" s="116">
        <v>0</v>
      </c>
      <c r="Q378" s="116">
        <v>0</v>
      </c>
      <c r="R378" s="116">
        <v>0</v>
      </c>
      <c r="S378" s="116">
        <v>0</v>
      </c>
      <c r="T378" s="116">
        <v>0</v>
      </c>
      <c r="U378" s="116">
        <v>0</v>
      </c>
      <c r="V378" s="116">
        <v>0</v>
      </c>
      <c r="W378" s="116">
        <v>0</v>
      </c>
      <c r="X378" s="116">
        <v>0</v>
      </c>
      <c r="Y378" s="116">
        <v>0</v>
      </c>
      <c r="Z378" s="116">
        <v>0</v>
      </c>
      <c r="AA378" s="116">
        <v>0</v>
      </c>
      <c r="AB378" s="116">
        <v>0</v>
      </c>
      <c r="AC378" s="116">
        <v>0</v>
      </c>
      <c r="AD378" s="116">
        <v>0</v>
      </c>
      <c r="AE378" s="116">
        <v>0</v>
      </c>
      <c r="AF378" s="116">
        <v>0</v>
      </c>
      <c r="AG378" s="116">
        <v>0</v>
      </c>
      <c r="AH378" s="116">
        <v>0</v>
      </c>
      <c r="AI378" s="116">
        <v>0</v>
      </c>
      <c r="AJ378" s="116">
        <v>0</v>
      </c>
      <c r="AK378" s="116">
        <v>0</v>
      </c>
      <c r="AL378" s="95">
        <f t="shared" si="11"/>
        <v>0</v>
      </c>
      <c r="AO378" s="70"/>
    </row>
    <row r="379" spans="1:41" ht="33" customHeight="1">
      <c r="A379" s="87">
        <v>1312</v>
      </c>
      <c r="B379" s="88" t="str">
        <f>PROPER(VLOOKUP(A379,[1]bd_lista!$A:$D,2,FALSE))</f>
        <v>Gobierno Autónomo Municipal De Sacaba</v>
      </c>
      <c r="C379" s="118" t="s">
        <v>1537</v>
      </c>
      <c r="D379" s="116">
        <v>0</v>
      </c>
      <c r="E379" s="116">
        <v>0</v>
      </c>
      <c r="F379" s="116">
        <v>0</v>
      </c>
      <c r="G379" s="116">
        <v>0</v>
      </c>
      <c r="H379" s="116">
        <v>0</v>
      </c>
      <c r="I379" s="116">
        <v>0</v>
      </c>
      <c r="J379" s="116">
        <v>0</v>
      </c>
      <c r="K379" s="116">
        <v>0</v>
      </c>
      <c r="L379" s="116">
        <v>0</v>
      </c>
      <c r="M379" s="116">
        <v>0</v>
      </c>
      <c r="N379" s="116">
        <v>0</v>
      </c>
      <c r="O379" s="116">
        <v>0</v>
      </c>
      <c r="P379" s="116">
        <v>0</v>
      </c>
      <c r="Q379" s="116">
        <v>0</v>
      </c>
      <c r="R379" s="116">
        <v>0</v>
      </c>
      <c r="S379" s="116">
        <v>0</v>
      </c>
      <c r="T379" s="116">
        <v>0</v>
      </c>
      <c r="U379" s="116">
        <v>0</v>
      </c>
      <c r="V379" s="116">
        <v>0</v>
      </c>
      <c r="W379" s="116">
        <v>0</v>
      </c>
      <c r="X379" s="116">
        <v>0</v>
      </c>
      <c r="Y379" s="116">
        <v>0</v>
      </c>
      <c r="Z379" s="116">
        <v>0</v>
      </c>
      <c r="AA379" s="116">
        <v>0</v>
      </c>
      <c r="AB379" s="116">
        <v>0</v>
      </c>
      <c r="AC379" s="116">
        <v>0</v>
      </c>
      <c r="AD379" s="116">
        <v>0</v>
      </c>
      <c r="AE379" s="116">
        <v>0</v>
      </c>
      <c r="AF379" s="116">
        <v>0</v>
      </c>
      <c r="AG379" s="116">
        <v>0</v>
      </c>
      <c r="AH379" s="116">
        <v>0</v>
      </c>
      <c r="AI379" s="116">
        <v>0</v>
      </c>
      <c r="AJ379" s="116">
        <v>0</v>
      </c>
      <c r="AK379" s="116">
        <v>0</v>
      </c>
      <c r="AL379" s="95">
        <f t="shared" si="11"/>
        <v>0</v>
      </c>
      <c r="AO379" s="70"/>
    </row>
    <row r="380" spans="1:41" ht="33" customHeight="1">
      <c r="A380" s="87">
        <v>1313</v>
      </c>
      <c r="B380" s="88" t="str">
        <f>PROPER(VLOOKUP(A380,[1]bd_lista!$A:$D,2,FALSE))</f>
        <v>Gobierno Autónomo Municipal De Colomi</v>
      </c>
      <c r="C380" s="118" t="s">
        <v>1537</v>
      </c>
      <c r="D380" s="116">
        <v>0</v>
      </c>
      <c r="E380" s="116">
        <v>0</v>
      </c>
      <c r="F380" s="116">
        <v>0</v>
      </c>
      <c r="G380" s="116">
        <v>0</v>
      </c>
      <c r="H380" s="116">
        <v>0</v>
      </c>
      <c r="I380" s="116">
        <v>0</v>
      </c>
      <c r="J380" s="116">
        <v>0</v>
      </c>
      <c r="K380" s="116">
        <v>0</v>
      </c>
      <c r="L380" s="116">
        <v>0</v>
      </c>
      <c r="M380" s="116">
        <v>0</v>
      </c>
      <c r="N380" s="116">
        <v>0</v>
      </c>
      <c r="O380" s="116">
        <v>0</v>
      </c>
      <c r="P380" s="116">
        <v>0</v>
      </c>
      <c r="Q380" s="116">
        <v>0</v>
      </c>
      <c r="R380" s="116">
        <v>0</v>
      </c>
      <c r="S380" s="116">
        <v>0</v>
      </c>
      <c r="T380" s="116">
        <v>0</v>
      </c>
      <c r="U380" s="116">
        <v>0</v>
      </c>
      <c r="V380" s="116">
        <v>0</v>
      </c>
      <c r="W380" s="116">
        <v>0</v>
      </c>
      <c r="X380" s="116">
        <v>0</v>
      </c>
      <c r="Y380" s="116">
        <v>0</v>
      </c>
      <c r="Z380" s="116">
        <v>0</v>
      </c>
      <c r="AA380" s="116">
        <v>0</v>
      </c>
      <c r="AB380" s="116">
        <v>0</v>
      </c>
      <c r="AC380" s="116">
        <v>0</v>
      </c>
      <c r="AD380" s="116">
        <v>0</v>
      </c>
      <c r="AE380" s="116">
        <v>0</v>
      </c>
      <c r="AF380" s="116">
        <v>0</v>
      </c>
      <c r="AG380" s="116">
        <v>0</v>
      </c>
      <c r="AH380" s="116">
        <v>0</v>
      </c>
      <c r="AI380" s="116">
        <v>0</v>
      </c>
      <c r="AJ380" s="116">
        <v>0</v>
      </c>
      <c r="AK380" s="116">
        <v>0</v>
      </c>
      <c r="AL380" s="95">
        <f t="shared" si="11"/>
        <v>0</v>
      </c>
      <c r="AO380" s="70"/>
    </row>
    <row r="381" spans="1:41" ht="33" customHeight="1">
      <c r="A381" s="87">
        <v>1314</v>
      </c>
      <c r="B381" s="88" t="str">
        <f>PROPER(VLOOKUP(A381,[1]bd_lista!$A:$D,2,FALSE))</f>
        <v>Gobierno Autónomo Municipal De Villa Tunari</v>
      </c>
      <c r="C381" s="118" t="s">
        <v>1537</v>
      </c>
      <c r="D381" s="116">
        <v>0</v>
      </c>
      <c r="E381" s="116">
        <v>0</v>
      </c>
      <c r="F381" s="116">
        <v>0</v>
      </c>
      <c r="G381" s="116">
        <v>0</v>
      </c>
      <c r="H381" s="116">
        <v>0</v>
      </c>
      <c r="I381" s="116">
        <v>0</v>
      </c>
      <c r="J381" s="116">
        <v>0</v>
      </c>
      <c r="K381" s="116">
        <v>0</v>
      </c>
      <c r="L381" s="116">
        <v>0</v>
      </c>
      <c r="M381" s="116">
        <v>0</v>
      </c>
      <c r="N381" s="116">
        <v>0</v>
      </c>
      <c r="O381" s="116">
        <v>0</v>
      </c>
      <c r="P381" s="116">
        <v>0</v>
      </c>
      <c r="Q381" s="116">
        <v>0</v>
      </c>
      <c r="R381" s="116">
        <v>0</v>
      </c>
      <c r="S381" s="116">
        <v>0</v>
      </c>
      <c r="T381" s="116">
        <v>0</v>
      </c>
      <c r="U381" s="116">
        <v>0</v>
      </c>
      <c r="V381" s="116">
        <v>0</v>
      </c>
      <c r="W381" s="116">
        <v>0</v>
      </c>
      <c r="X381" s="116">
        <v>0</v>
      </c>
      <c r="Y381" s="116">
        <v>0</v>
      </c>
      <c r="Z381" s="116">
        <v>0</v>
      </c>
      <c r="AA381" s="116">
        <v>0</v>
      </c>
      <c r="AB381" s="116">
        <v>0</v>
      </c>
      <c r="AC381" s="116">
        <v>0</v>
      </c>
      <c r="AD381" s="116">
        <v>0</v>
      </c>
      <c r="AE381" s="116">
        <v>0</v>
      </c>
      <c r="AF381" s="116">
        <v>0</v>
      </c>
      <c r="AG381" s="116">
        <v>0</v>
      </c>
      <c r="AH381" s="116">
        <v>0</v>
      </c>
      <c r="AI381" s="116">
        <v>0</v>
      </c>
      <c r="AJ381" s="116">
        <v>0</v>
      </c>
      <c r="AK381" s="116">
        <v>0</v>
      </c>
      <c r="AL381" s="95">
        <f t="shared" si="11"/>
        <v>0</v>
      </c>
      <c r="AO381" s="70"/>
    </row>
    <row r="382" spans="1:41" ht="33" customHeight="1">
      <c r="A382" s="87">
        <v>1315</v>
      </c>
      <c r="B382" s="88" t="str">
        <f>PROPER(VLOOKUP(A382,[1]bd_lista!$A:$D,2,FALSE))</f>
        <v>Gobierno Autónomo Municipal De Punata</v>
      </c>
      <c r="C382" s="118" t="s">
        <v>1537</v>
      </c>
      <c r="D382" s="116">
        <v>0</v>
      </c>
      <c r="E382" s="116">
        <v>0</v>
      </c>
      <c r="F382" s="116">
        <v>0</v>
      </c>
      <c r="G382" s="116">
        <v>0</v>
      </c>
      <c r="H382" s="116">
        <v>0</v>
      </c>
      <c r="I382" s="116">
        <v>0</v>
      </c>
      <c r="J382" s="116">
        <v>0</v>
      </c>
      <c r="K382" s="116">
        <v>0</v>
      </c>
      <c r="L382" s="116">
        <v>0</v>
      </c>
      <c r="M382" s="116">
        <v>0</v>
      </c>
      <c r="N382" s="116">
        <v>0</v>
      </c>
      <c r="O382" s="116">
        <v>0</v>
      </c>
      <c r="P382" s="116">
        <v>0</v>
      </c>
      <c r="Q382" s="116">
        <v>0</v>
      </c>
      <c r="R382" s="116">
        <v>0</v>
      </c>
      <c r="S382" s="116">
        <v>0</v>
      </c>
      <c r="T382" s="116">
        <v>0</v>
      </c>
      <c r="U382" s="116">
        <v>0</v>
      </c>
      <c r="V382" s="116">
        <v>0</v>
      </c>
      <c r="W382" s="116">
        <v>0</v>
      </c>
      <c r="X382" s="116">
        <v>0</v>
      </c>
      <c r="Y382" s="116">
        <v>0</v>
      </c>
      <c r="Z382" s="116">
        <v>0</v>
      </c>
      <c r="AA382" s="116">
        <v>0</v>
      </c>
      <c r="AB382" s="116">
        <v>0</v>
      </c>
      <c r="AC382" s="116">
        <v>0</v>
      </c>
      <c r="AD382" s="116">
        <v>0</v>
      </c>
      <c r="AE382" s="116">
        <v>0</v>
      </c>
      <c r="AF382" s="116">
        <v>0</v>
      </c>
      <c r="AG382" s="116">
        <v>0</v>
      </c>
      <c r="AH382" s="116">
        <v>0</v>
      </c>
      <c r="AI382" s="116">
        <v>0</v>
      </c>
      <c r="AJ382" s="116">
        <v>0</v>
      </c>
      <c r="AK382" s="116">
        <v>0</v>
      </c>
      <c r="AL382" s="95">
        <f t="shared" si="11"/>
        <v>0</v>
      </c>
      <c r="AO382" s="70"/>
    </row>
    <row r="383" spans="1:41" ht="33" customHeight="1">
      <c r="A383" s="87">
        <v>1316</v>
      </c>
      <c r="B383" s="88" t="str">
        <f>PROPER(VLOOKUP(A383,[1]bd_lista!$A:$D,2,FALSE))</f>
        <v>Gobierno Autónomo Municipal De Villa Rivero</v>
      </c>
      <c r="C383" s="118" t="s">
        <v>1537</v>
      </c>
      <c r="D383" s="116">
        <v>0</v>
      </c>
      <c r="E383" s="116">
        <v>0</v>
      </c>
      <c r="F383" s="116">
        <v>0</v>
      </c>
      <c r="G383" s="116">
        <v>0</v>
      </c>
      <c r="H383" s="116">
        <v>0</v>
      </c>
      <c r="I383" s="116">
        <v>0</v>
      </c>
      <c r="J383" s="116">
        <v>0</v>
      </c>
      <c r="K383" s="116">
        <v>0</v>
      </c>
      <c r="L383" s="116">
        <v>0</v>
      </c>
      <c r="M383" s="116">
        <v>0</v>
      </c>
      <c r="N383" s="116">
        <v>0</v>
      </c>
      <c r="O383" s="116">
        <v>0</v>
      </c>
      <c r="P383" s="116">
        <v>0</v>
      </c>
      <c r="Q383" s="116">
        <v>0</v>
      </c>
      <c r="R383" s="116">
        <v>0</v>
      </c>
      <c r="S383" s="116">
        <v>0</v>
      </c>
      <c r="T383" s="116">
        <v>0</v>
      </c>
      <c r="U383" s="116">
        <v>0</v>
      </c>
      <c r="V383" s="116">
        <v>0</v>
      </c>
      <c r="W383" s="116">
        <v>0</v>
      </c>
      <c r="X383" s="116">
        <v>0</v>
      </c>
      <c r="Y383" s="116">
        <v>0</v>
      </c>
      <c r="Z383" s="116">
        <v>0</v>
      </c>
      <c r="AA383" s="116">
        <v>0</v>
      </c>
      <c r="AB383" s="116">
        <v>0</v>
      </c>
      <c r="AC383" s="116">
        <v>0</v>
      </c>
      <c r="AD383" s="116">
        <v>0</v>
      </c>
      <c r="AE383" s="116">
        <v>0</v>
      </c>
      <c r="AF383" s="116">
        <v>0</v>
      </c>
      <c r="AG383" s="116">
        <v>0</v>
      </c>
      <c r="AH383" s="116">
        <v>0</v>
      </c>
      <c r="AI383" s="116">
        <v>0</v>
      </c>
      <c r="AJ383" s="116">
        <v>0</v>
      </c>
      <c r="AK383" s="116">
        <v>0</v>
      </c>
      <c r="AL383" s="95">
        <f t="shared" si="11"/>
        <v>0</v>
      </c>
      <c r="AO383" s="70"/>
    </row>
    <row r="384" spans="1:41" ht="33" customHeight="1">
      <c r="A384" s="87">
        <v>1317</v>
      </c>
      <c r="B384" s="88" t="str">
        <f>PROPER(VLOOKUP(A384,[1]bd_lista!$A:$D,2,FALSE))</f>
        <v>Gobierno Autónomo Municipal De San Benito (Villa José Quintín Mendoza)</v>
      </c>
      <c r="C384" s="118" t="s">
        <v>1537</v>
      </c>
      <c r="D384" s="116">
        <v>0</v>
      </c>
      <c r="E384" s="116">
        <v>0</v>
      </c>
      <c r="F384" s="116">
        <v>0</v>
      </c>
      <c r="G384" s="116">
        <v>0</v>
      </c>
      <c r="H384" s="116">
        <v>0</v>
      </c>
      <c r="I384" s="116">
        <v>0</v>
      </c>
      <c r="J384" s="116">
        <v>0</v>
      </c>
      <c r="K384" s="116">
        <v>0</v>
      </c>
      <c r="L384" s="116">
        <v>0</v>
      </c>
      <c r="M384" s="116">
        <v>0</v>
      </c>
      <c r="N384" s="116">
        <v>0</v>
      </c>
      <c r="O384" s="116">
        <v>0</v>
      </c>
      <c r="P384" s="116">
        <v>0</v>
      </c>
      <c r="Q384" s="116">
        <v>0</v>
      </c>
      <c r="R384" s="116">
        <v>0</v>
      </c>
      <c r="S384" s="116">
        <v>0</v>
      </c>
      <c r="T384" s="116">
        <v>0</v>
      </c>
      <c r="U384" s="116">
        <v>0</v>
      </c>
      <c r="V384" s="116">
        <v>0</v>
      </c>
      <c r="W384" s="116">
        <v>0</v>
      </c>
      <c r="X384" s="116">
        <v>0</v>
      </c>
      <c r="Y384" s="116">
        <v>0</v>
      </c>
      <c r="Z384" s="116">
        <v>0</v>
      </c>
      <c r="AA384" s="116">
        <v>0</v>
      </c>
      <c r="AB384" s="116">
        <v>0</v>
      </c>
      <c r="AC384" s="116">
        <v>0</v>
      </c>
      <c r="AD384" s="116">
        <v>0</v>
      </c>
      <c r="AE384" s="116">
        <v>0</v>
      </c>
      <c r="AF384" s="116">
        <v>0</v>
      </c>
      <c r="AG384" s="116">
        <v>0</v>
      </c>
      <c r="AH384" s="116">
        <v>0</v>
      </c>
      <c r="AI384" s="116">
        <v>0</v>
      </c>
      <c r="AJ384" s="116">
        <v>0</v>
      </c>
      <c r="AK384" s="116">
        <v>0</v>
      </c>
      <c r="AL384" s="95">
        <f t="shared" si="11"/>
        <v>0</v>
      </c>
      <c r="AO384" s="70"/>
    </row>
    <row r="385" spans="1:41" ht="33" customHeight="1">
      <c r="A385" s="87">
        <v>1318</v>
      </c>
      <c r="B385" s="88" t="str">
        <f>PROPER(VLOOKUP(A385,[1]bd_lista!$A:$D,2,FALSE))</f>
        <v>Gobierno Autónomo Municipal De Tacachi</v>
      </c>
      <c r="C385" s="118" t="s">
        <v>1537</v>
      </c>
      <c r="D385" s="116">
        <v>0</v>
      </c>
      <c r="E385" s="116">
        <v>0</v>
      </c>
      <c r="F385" s="116">
        <v>0</v>
      </c>
      <c r="G385" s="116">
        <v>0</v>
      </c>
      <c r="H385" s="116">
        <v>0</v>
      </c>
      <c r="I385" s="116">
        <v>0</v>
      </c>
      <c r="J385" s="116">
        <v>0</v>
      </c>
      <c r="K385" s="116">
        <v>0</v>
      </c>
      <c r="L385" s="116">
        <v>0</v>
      </c>
      <c r="M385" s="116">
        <v>0</v>
      </c>
      <c r="N385" s="116">
        <v>0</v>
      </c>
      <c r="O385" s="116">
        <v>0</v>
      </c>
      <c r="P385" s="116">
        <v>0</v>
      </c>
      <c r="Q385" s="116">
        <v>0</v>
      </c>
      <c r="R385" s="116">
        <v>0</v>
      </c>
      <c r="S385" s="116">
        <v>0</v>
      </c>
      <c r="T385" s="116">
        <v>0</v>
      </c>
      <c r="U385" s="116">
        <v>0</v>
      </c>
      <c r="V385" s="116">
        <v>0</v>
      </c>
      <c r="W385" s="116">
        <v>0</v>
      </c>
      <c r="X385" s="116">
        <v>0</v>
      </c>
      <c r="Y385" s="116">
        <v>0</v>
      </c>
      <c r="Z385" s="116">
        <v>0</v>
      </c>
      <c r="AA385" s="116">
        <v>0</v>
      </c>
      <c r="AB385" s="116">
        <v>0</v>
      </c>
      <c r="AC385" s="116">
        <v>0</v>
      </c>
      <c r="AD385" s="116">
        <v>0</v>
      </c>
      <c r="AE385" s="116">
        <v>0</v>
      </c>
      <c r="AF385" s="116">
        <v>0</v>
      </c>
      <c r="AG385" s="116">
        <v>0</v>
      </c>
      <c r="AH385" s="116">
        <v>0</v>
      </c>
      <c r="AI385" s="116">
        <v>0</v>
      </c>
      <c r="AJ385" s="116">
        <v>0</v>
      </c>
      <c r="AK385" s="116">
        <v>0</v>
      </c>
      <c r="AL385" s="95">
        <f t="shared" si="11"/>
        <v>0</v>
      </c>
      <c r="AO385" s="70"/>
    </row>
    <row r="386" spans="1:41" ht="33" customHeight="1">
      <c r="A386" s="87">
        <v>1319</v>
      </c>
      <c r="B386" s="88" t="str">
        <f>PROPER(VLOOKUP(A386,[1]bd_lista!$A:$D,2,FALSE))</f>
        <v>Gobierno Autónomo Municipal Villa Gualberto Villarroel</v>
      </c>
      <c r="C386" s="118" t="s">
        <v>1537</v>
      </c>
      <c r="D386" s="116">
        <v>0</v>
      </c>
      <c r="E386" s="116">
        <v>0</v>
      </c>
      <c r="F386" s="116">
        <v>0</v>
      </c>
      <c r="G386" s="116">
        <v>0</v>
      </c>
      <c r="H386" s="116">
        <v>0</v>
      </c>
      <c r="I386" s="116">
        <v>0</v>
      </c>
      <c r="J386" s="116">
        <v>0</v>
      </c>
      <c r="K386" s="116">
        <v>0</v>
      </c>
      <c r="L386" s="116">
        <v>0</v>
      </c>
      <c r="M386" s="116">
        <v>0</v>
      </c>
      <c r="N386" s="116">
        <v>0</v>
      </c>
      <c r="O386" s="116">
        <v>0</v>
      </c>
      <c r="P386" s="116">
        <v>0</v>
      </c>
      <c r="Q386" s="116">
        <v>0</v>
      </c>
      <c r="R386" s="116">
        <v>0</v>
      </c>
      <c r="S386" s="116">
        <v>0</v>
      </c>
      <c r="T386" s="116">
        <v>0</v>
      </c>
      <c r="U386" s="116">
        <v>0</v>
      </c>
      <c r="V386" s="116">
        <v>0</v>
      </c>
      <c r="W386" s="116">
        <v>0</v>
      </c>
      <c r="X386" s="116">
        <v>0</v>
      </c>
      <c r="Y386" s="116">
        <v>0</v>
      </c>
      <c r="Z386" s="116">
        <v>0</v>
      </c>
      <c r="AA386" s="116">
        <v>0</v>
      </c>
      <c r="AB386" s="116">
        <v>0</v>
      </c>
      <c r="AC386" s="116">
        <v>0</v>
      </c>
      <c r="AD386" s="116">
        <v>0</v>
      </c>
      <c r="AE386" s="116">
        <v>0</v>
      </c>
      <c r="AF386" s="116">
        <v>0</v>
      </c>
      <c r="AG386" s="116">
        <v>0</v>
      </c>
      <c r="AH386" s="116">
        <v>0</v>
      </c>
      <c r="AI386" s="116">
        <v>0</v>
      </c>
      <c r="AJ386" s="116">
        <v>0</v>
      </c>
      <c r="AK386" s="116">
        <v>0</v>
      </c>
      <c r="AL386" s="95">
        <f t="shared" si="11"/>
        <v>0</v>
      </c>
      <c r="AO386" s="70"/>
    </row>
    <row r="387" spans="1:41" ht="33" customHeight="1">
      <c r="A387" s="87">
        <v>1320</v>
      </c>
      <c r="B387" s="88" t="str">
        <f>PROPER(VLOOKUP(A387,[1]bd_lista!$A:$D,2,FALSE))</f>
        <v>Gobierno Autónomo Municipal De Tarata</v>
      </c>
      <c r="C387" s="118" t="s">
        <v>1537</v>
      </c>
      <c r="D387" s="116">
        <v>0</v>
      </c>
      <c r="E387" s="116">
        <v>0</v>
      </c>
      <c r="F387" s="116">
        <v>0</v>
      </c>
      <c r="G387" s="116">
        <v>0</v>
      </c>
      <c r="H387" s="116">
        <v>0</v>
      </c>
      <c r="I387" s="116">
        <v>0</v>
      </c>
      <c r="J387" s="116">
        <v>0</v>
      </c>
      <c r="K387" s="116">
        <v>0</v>
      </c>
      <c r="L387" s="116">
        <v>0</v>
      </c>
      <c r="M387" s="116">
        <v>0</v>
      </c>
      <c r="N387" s="116">
        <v>0</v>
      </c>
      <c r="O387" s="116">
        <v>0</v>
      </c>
      <c r="P387" s="116">
        <v>0</v>
      </c>
      <c r="Q387" s="116">
        <v>0</v>
      </c>
      <c r="R387" s="116">
        <v>0</v>
      </c>
      <c r="S387" s="116">
        <v>0</v>
      </c>
      <c r="T387" s="116">
        <v>0</v>
      </c>
      <c r="U387" s="116">
        <v>0</v>
      </c>
      <c r="V387" s="116">
        <v>0</v>
      </c>
      <c r="W387" s="116">
        <v>0</v>
      </c>
      <c r="X387" s="116">
        <v>0</v>
      </c>
      <c r="Y387" s="116">
        <v>0</v>
      </c>
      <c r="Z387" s="116">
        <v>0</v>
      </c>
      <c r="AA387" s="116">
        <v>0</v>
      </c>
      <c r="AB387" s="116">
        <v>0</v>
      </c>
      <c r="AC387" s="116">
        <v>0</v>
      </c>
      <c r="AD387" s="116">
        <v>0</v>
      </c>
      <c r="AE387" s="116">
        <v>0</v>
      </c>
      <c r="AF387" s="116">
        <v>0</v>
      </c>
      <c r="AG387" s="116">
        <v>0</v>
      </c>
      <c r="AH387" s="116">
        <v>0</v>
      </c>
      <c r="AI387" s="116">
        <v>0</v>
      </c>
      <c r="AJ387" s="116">
        <v>0</v>
      </c>
      <c r="AK387" s="116">
        <v>0</v>
      </c>
      <c r="AL387" s="95">
        <f t="shared" si="11"/>
        <v>0</v>
      </c>
      <c r="AO387" s="70"/>
    </row>
    <row r="388" spans="1:41" ht="33" customHeight="1">
      <c r="A388" s="87">
        <v>1321</v>
      </c>
      <c r="B388" s="88" t="str">
        <f>PROPER(VLOOKUP(A388,[1]bd_lista!$A:$D,2,FALSE))</f>
        <v>Gobierno Autónomo Municipal De Anzaldo</v>
      </c>
      <c r="C388" s="118" t="s">
        <v>1537</v>
      </c>
      <c r="D388" s="116">
        <v>0</v>
      </c>
      <c r="E388" s="116">
        <v>0</v>
      </c>
      <c r="F388" s="116">
        <v>0</v>
      </c>
      <c r="G388" s="116">
        <v>0</v>
      </c>
      <c r="H388" s="116">
        <v>0</v>
      </c>
      <c r="I388" s="116">
        <v>0</v>
      </c>
      <c r="J388" s="116">
        <v>0</v>
      </c>
      <c r="K388" s="116">
        <v>0</v>
      </c>
      <c r="L388" s="116">
        <v>0</v>
      </c>
      <c r="M388" s="116">
        <v>0</v>
      </c>
      <c r="N388" s="116">
        <v>0</v>
      </c>
      <c r="O388" s="116">
        <v>0</v>
      </c>
      <c r="P388" s="116">
        <v>0</v>
      </c>
      <c r="Q388" s="116">
        <v>0</v>
      </c>
      <c r="R388" s="116">
        <v>0</v>
      </c>
      <c r="S388" s="116">
        <v>0</v>
      </c>
      <c r="T388" s="116">
        <v>0</v>
      </c>
      <c r="U388" s="116">
        <v>0</v>
      </c>
      <c r="V388" s="116">
        <v>0</v>
      </c>
      <c r="W388" s="116">
        <v>0</v>
      </c>
      <c r="X388" s="116">
        <v>0</v>
      </c>
      <c r="Y388" s="116">
        <v>0</v>
      </c>
      <c r="Z388" s="116">
        <v>0</v>
      </c>
      <c r="AA388" s="116">
        <v>0</v>
      </c>
      <c r="AB388" s="116">
        <v>0</v>
      </c>
      <c r="AC388" s="116">
        <v>0</v>
      </c>
      <c r="AD388" s="116">
        <v>0</v>
      </c>
      <c r="AE388" s="116">
        <v>0</v>
      </c>
      <c r="AF388" s="116">
        <v>0</v>
      </c>
      <c r="AG388" s="116">
        <v>0</v>
      </c>
      <c r="AH388" s="116">
        <v>0</v>
      </c>
      <c r="AI388" s="116">
        <v>0</v>
      </c>
      <c r="AJ388" s="116">
        <v>0</v>
      </c>
      <c r="AK388" s="116">
        <v>0</v>
      </c>
      <c r="AL388" s="95">
        <f t="shared" si="11"/>
        <v>0</v>
      </c>
      <c r="AO388" s="70"/>
    </row>
    <row r="389" spans="1:41" ht="33" customHeight="1">
      <c r="A389" s="87">
        <v>1322</v>
      </c>
      <c r="B389" s="88" t="str">
        <f>PROPER(VLOOKUP(A389,[1]bd_lista!$A:$D,2,FALSE))</f>
        <v>Gobierno Autónomo Municipal De Arbieto</v>
      </c>
      <c r="C389" s="118" t="s">
        <v>1537</v>
      </c>
      <c r="D389" s="116">
        <v>0</v>
      </c>
      <c r="E389" s="116">
        <v>0</v>
      </c>
      <c r="F389" s="116">
        <v>0</v>
      </c>
      <c r="G389" s="116">
        <v>0</v>
      </c>
      <c r="H389" s="116">
        <v>0</v>
      </c>
      <c r="I389" s="116">
        <v>0</v>
      </c>
      <c r="J389" s="116">
        <v>0</v>
      </c>
      <c r="K389" s="116">
        <v>0</v>
      </c>
      <c r="L389" s="116">
        <v>0</v>
      </c>
      <c r="M389" s="116">
        <v>0</v>
      </c>
      <c r="N389" s="116">
        <v>0</v>
      </c>
      <c r="O389" s="116">
        <v>0</v>
      </c>
      <c r="P389" s="116">
        <v>0</v>
      </c>
      <c r="Q389" s="116">
        <v>0</v>
      </c>
      <c r="R389" s="116">
        <v>0</v>
      </c>
      <c r="S389" s="116">
        <v>0</v>
      </c>
      <c r="T389" s="116">
        <v>0</v>
      </c>
      <c r="U389" s="116">
        <v>0</v>
      </c>
      <c r="V389" s="116">
        <v>0</v>
      </c>
      <c r="W389" s="116">
        <v>0</v>
      </c>
      <c r="X389" s="116">
        <v>0</v>
      </c>
      <c r="Y389" s="116">
        <v>0</v>
      </c>
      <c r="Z389" s="116">
        <v>0</v>
      </c>
      <c r="AA389" s="116">
        <v>0</v>
      </c>
      <c r="AB389" s="116">
        <v>0</v>
      </c>
      <c r="AC389" s="116">
        <v>0</v>
      </c>
      <c r="AD389" s="116">
        <v>0</v>
      </c>
      <c r="AE389" s="116">
        <v>0</v>
      </c>
      <c r="AF389" s="116">
        <v>0</v>
      </c>
      <c r="AG389" s="116">
        <v>0</v>
      </c>
      <c r="AH389" s="116">
        <v>0</v>
      </c>
      <c r="AI389" s="116">
        <v>0</v>
      </c>
      <c r="AJ389" s="116">
        <v>0</v>
      </c>
      <c r="AK389" s="116">
        <v>0</v>
      </c>
      <c r="AL389" s="95">
        <f t="shared" si="11"/>
        <v>0</v>
      </c>
      <c r="AO389" s="70"/>
    </row>
    <row r="390" spans="1:41" ht="33" customHeight="1">
      <c r="A390" s="87">
        <v>1323</v>
      </c>
      <c r="B390" s="88" t="str">
        <f>PROPER(VLOOKUP(A390,[1]bd_lista!$A:$D,2,FALSE))</f>
        <v>Gobierno Autónomo Municipal De Sacabamba</v>
      </c>
      <c r="C390" s="118" t="s">
        <v>1537</v>
      </c>
      <c r="D390" s="116">
        <v>0</v>
      </c>
      <c r="E390" s="116">
        <v>0</v>
      </c>
      <c r="F390" s="116">
        <v>0</v>
      </c>
      <c r="G390" s="116">
        <v>0</v>
      </c>
      <c r="H390" s="116">
        <v>0</v>
      </c>
      <c r="I390" s="116">
        <v>0</v>
      </c>
      <c r="J390" s="116">
        <v>0</v>
      </c>
      <c r="K390" s="116">
        <v>0</v>
      </c>
      <c r="L390" s="116">
        <v>0</v>
      </c>
      <c r="M390" s="116">
        <v>0</v>
      </c>
      <c r="N390" s="116">
        <v>0</v>
      </c>
      <c r="O390" s="116">
        <v>0</v>
      </c>
      <c r="P390" s="116">
        <v>0</v>
      </c>
      <c r="Q390" s="116">
        <v>0</v>
      </c>
      <c r="R390" s="116">
        <v>0</v>
      </c>
      <c r="S390" s="116">
        <v>0</v>
      </c>
      <c r="T390" s="116">
        <v>0</v>
      </c>
      <c r="U390" s="116">
        <v>0</v>
      </c>
      <c r="V390" s="116">
        <v>0</v>
      </c>
      <c r="W390" s="116">
        <v>0</v>
      </c>
      <c r="X390" s="116">
        <v>0</v>
      </c>
      <c r="Y390" s="116">
        <v>0</v>
      </c>
      <c r="Z390" s="116">
        <v>0</v>
      </c>
      <c r="AA390" s="116">
        <v>0</v>
      </c>
      <c r="AB390" s="116">
        <v>0</v>
      </c>
      <c r="AC390" s="116">
        <v>0</v>
      </c>
      <c r="AD390" s="116">
        <v>0</v>
      </c>
      <c r="AE390" s="116">
        <v>0</v>
      </c>
      <c r="AF390" s="116">
        <v>0</v>
      </c>
      <c r="AG390" s="116">
        <v>0</v>
      </c>
      <c r="AH390" s="116">
        <v>0</v>
      </c>
      <c r="AI390" s="116">
        <v>0</v>
      </c>
      <c r="AJ390" s="116">
        <v>0</v>
      </c>
      <c r="AK390" s="116">
        <v>0</v>
      </c>
      <c r="AL390" s="95">
        <f t="shared" si="11"/>
        <v>0</v>
      </c>
      <c r="AO390" s="70"/>
    </row>
    <row r="391" spans="1:41" ht="33" customHeight="1">
      <c r="A391" s="87">
        <v>1324</v>
      </c>
      <c r="B391" s="88" t="str">
        <f>PROPER(VLOOKUP(A391,[1]bd_lista!$A:$D,2,FALSE))</f>
        <v>Gobierno Autónomo Municipal De Cliza</v>
      </c>
      <c r="C391" s="118" t="s">
        <v>1537</v>
      </c>
      <c r="D391" s="116">
        <v>0</v>
      </c>
      <c r="E391" s="116">
        <v>0</v>
      </c>
      <c r="F391" s="116">
        <v>0</v>
      </c>
      <c r="G391" s="116">
        <v>0</v>
      </c>
      <c r="H391" s="116">
        <v>0</v>
      </c>
      <c r="I391" s="116">
        <v>0</v>
      </c>
      <c r="J391" s="116">
        <v>0</v>
      </c>
      <c r="K391" s="116">
        <v>0</v>
      </c>
      <c r="L391" s="116">
        <v>0</v>
      </c>
      <c r="M391" s="116">
        <v>0</v>
      </c>
      <c r="N391" s="116">
        <v>0</v>
      </c>
      <c r="O391" s="116">
        <v>0</v>
      </c>
      <c r="P391" s="116">
        <v>0</v>
      </c>
      <c r="Q391" s="116">
        <v>0</v>
      </c>
      <c r="R391" s="116">
        <v>0</v>
      </c>
      <c r="S391" s="116">
        <v>0</v>
      </c>
      <c r="T391" s="116">
        <v>0</v>
      </c>
      <c r="U391" s="116">
        <v>0</v>
      </c>
      <c r="V391" s="116">
        <v>0</v>
      </c>
      <c r="W391" s="116">
        <v>0</v>
      </c>
      <c r="X391" s="116">
        <v>0</v>
      </c>
      <c r="Y391" s="116">
        <v>0</v>
      </c>
      <c r="Z391" s="116">
        <v>0</v>
      </c>
      <c r="AA391" s="116">
        <v>0</v>
      </c>
      <c r="AB391" s="116">
        <v>0</v>
      </c>
      <c r="AC391" s="116">
        <v>0</v>
      </c>
      <c r="AD391" s="116">
        <v>0</v>
      </c>
      <c r="AE391" s="116">
        <v>0</v>
      </c>
      <c r="AF391" s="116">
        <v>0</v>
      </c>
      <c r="AG391" s="116">
        <v>0</v>
      </c>
      <c r="AH391" s="116">
        <v>0</v>
      </c>
      <c r="AI391" s="116">
        <v>0</v>
      </c>
      <c r="AJ391" s="116">
        <v>0</v>
      </c>
      <c r="AK391" s="116">
        <v>0</v>
      </c>
      <c r="AL391" s="95">
        <f t="shared" si="11"/>
        <v>0</v>
      </c>
      <c r="AO391" s="70"/>
    </row>
    <row r="392" spans="1:41" ht="33" customHeight="1">
      <c r="A392" s="87">
        <v>1325</v>
      </c>
      <c r="B392" s="88" t="str">
        <f>PROPER(VLOOKUP(A392,[1]bd_lista!$A:$D,2,FALSE))</f>
        <v>Gobierno Autónomo Municipal De Toco</v>
      </c>
      <c r="C392" s="118" t="s">
        <v>1537</v>
      </c>
      <c r="D392" s="116">
        <v>0</v>
      </c>
      <c r="E392" s="116">
        <v>0</v>
      </c>
      <c r="F392" s="116">
        <v>0</v>
      </c>
      <c r="G392" s="116">
        <v>0</v>
      </c>
      <c r="H392" s="116">
        <v>0</v>
      </c>
      <c r="I392" s="116">
        <v>0</v>
      </c>
      <c r="J392" s="116">
        <v>0</v>
      </c>
      <c r="K392" s="116">
        <v>0</v>
      </c>
      <c r="L392" s="116">
        <v>0</v>
      </c>
      <c r="M392" s="116">
        <v>0</v>
      </c>
      <c r="N392" s="116">
        <v>0</v>
      </c>
      <c r="O392" s="116">
        <v>0</v>
      </c>
      <c r="P392" s="116">
        <v>0</v>
      </c>
      <c r="Q392" s="116">
        <v>0</v>
      </c>
      <c r="R392" s="116">
        <v>0</v>
      </c>
      <c r="S392" s="116">
        <v>0</v>
      </c>
      <c r="T392" s="116">
        <v>0</v>
      </c>
      <c r="U392" s="116">
        <v>0</v>
      </c>
      <c r="V392" s="116">
        <v>0</v>
      </c>
      <c r="W392" s="116">
        <v>0</v>
      </c>
      <c r="X392" s="116">
        <v>0</v>
      </c>
      <c r="Y392" s="116">
        <v>0</v>
      </c>
      <c r="Z392" s="116">
        <v>0</v>
      </c>
      <c r="AA392" s="116">
        <v>0</v>
      </c>
      <c r="AB392" s="116">
        <v>0</v>
      </c>
      <c r="AC392" s="116">
        <v>0</v>
      </c>
      <c r="AD392" s="116">
        <v>0</v>
      </c>
      <c r="AE392" s="116">
        <v>0</v>
      </c>
      <c r="AF392" s="116">
        <v>0</v>
      </c>
      <c r="AG392" s="116">
        <v>0</v>
      </c>
      <c r="AH392" s="116">
        <v>0</v>
      </c>
      <c r="AI392" s="116">
        <v>0</v>
      </c>
      <c r="AJ392" s="116">
        <v>0</v>
      </c>
      <c r="AK392" s="116">
        <v>0</v>
      </c>
      <c r="AL392" s="95">
        <f t="shared" si="11"/>
        <v>0</v>
      </c>
      <c r="AO392" s="70"/>
    </row>
    <row r="393" spans="1:41" ht="33" customHeight="1">
      <c r="A393" s="87">
        <v>1326</v>
      </c>
      <c r="B393" s="88" t="str">
        <f>PROPER(VLOOKUP(A393,[1]bd_lista!$A:$D,2,FALSE))</f>
        <v>Gobierno Autónomo Municipal De Tolata</v>
      </c>
      <c r="C393" s="118" t="s">
        <v>1537</v>
      </c>
      <c r="D393" s="116">
        <v>0</v>
      </c>
      <c r="E393" s="116">
        <v>0</v>
      </c>
      <c r="F393" s="116">
        <v>0</v>
      </c>
      <c r="G393" s="116">
        <v>0</v>
      </c>
      <c r="H393" s="116">
        <v>0</v>
      </c>
      <c r="I393" s="116">
        <v>0</v>
      </c>
      <c r="J393" s="116">
        <v>0</v>
      </c>
      <c r="K393" s="116">
        <v>0</v>
      </c>
      <c r="L393" s="116">
        <v>0</v>
      </c>
      <c r="M393" s="116">
        <v>0</v>
      </c>
      <c r="N393" s="116">
        <v>0</v>
      </c>
      <c r="O393" s="116">
        <v>0</v>
      </c>
      <c r="P393" s="116">
        <v>0</v>
      </c>
      <c r="Q393" s="116">
        <v>0</v>
      </c>
      <c r="R393" s="116">
        <v>0</v>
      </c>
      <c r="S393" s="116">
        <v>0</v>
      </c>
      <c r="T393" s="116">
        <v>0</v>
      </c>
      <c r="U393" s="116">
        <v>0</v>
      </c>
      <c r="V393" s="116">
        <v>0</v>
      </c>
      <c r="W393" s="116">
        <v>0</v>
      </c>
      <c r="X393" s="116">
        <v>0</v>
      </c>
      <c r="Y393" s="116">
        <v>0</v>
      </c>
      <c r="Z393" s="116">
        <v>0</v>
      </c>
      <c r="AA393" s="116">
        <v>0</v>
      </c>
      <c r="AB393" s="116">
        <v>0</v>
      </c>
      <c r="AC393" s="116">
        <v>0</v>
      </c>
      <c r="AD393" s="116">
        <v>0</v>
      </c>
      <c r="AE393" s="116">
        <v>0</v>
      </c>
      <c r="AF393" s="116">
        <v>0</v>
      </c>
      <c r="AG393" s="116">
        <v>0</v>
      </c>
      <c r="AH393" s="116">
        <v>0</v>
      </c>
      <c r="AI393" s="116">
        <v>0</v>
      </c>
      <c r="AJ393" s="116">
        <v>0</v>
      </c>
      <c r="AK393" s="116">
        <v>0</v>
      </c>
      <c r="AL393" s="95">
        <f t="shared" si="11"/>
        <v>0</v>
      </c>
      <c r="AO393" s="70"/>
    </row>
    <row r="394" spans="1:41" ht="33" customHeight="1">
      <c r="A394" s="87">
        <v>1327</v>
      </c>
      <c r="B394" s="88" t="str">
        <f>PROPER(VLOOKUP(A394,[1]bd_lista!$A:$D,2,FALSE))</f>
        <v>Gobierno Autónomo Municipal De Capinota</v>
      </c>
      <c r="C394" s="118" t="s">
        <v>1537</v>
      </c>
      <c r="D394" s="116">
        <v>0</v>
      </c>
      <c r="E394" s="116">
        <v>0</v>
      </c>
      <c r="F394" s="116">
        <v>0</v>
      </c>
      <c r="G394" s="116">
        <v>0</v>
      </c>
      <c r="H394" s="116">
        <v>0</v>
      </c>
      <c r="I394" s="116">
        <v>0</v>
      </c>
      <c r="J394" s="116">
        <v>0</v>
      </c>
      <c r="K394" s="116">
        <v>0</v>
      </c>
      <c r="L394" s="116">
        <v>0</v>
      </c>
      <c r="M394" s="116">
        <v>0</v>
      </c>
      <c r="N394" s="116">
        <v>0</v>
      </c>
      <c r="O394" s="116">
        <v>0</v>
      </c>
      <c r="P394" s="116">
        <v>0</v>
      </c>
      <c r="Q394" s="116">
        <v>0</v>
      </c>
      <c r="R394" s="116">
        <v>0</v>
      </c>
      <c r="S394" s="116">
        <v>0</v>
      </c>
      <c r="T394" s="116">
        <v>0</v>
      </c>
      <c r="U394" s="116">
        <v>0</v>
      </c>
      <c r="V394" s="116">
        <v>0</v>
      </c>
      <c r="W394" s="116">
        <v>0</v>
      </c>
      <c r="X394" s="116">
        <v>0</v>
      </c>
      <c r="Y394" s="116">
        <v>0</v>
      </c>
      <c r="Z394" s="116">
        <v>0</v>
      </c>
      <c r="AA394" s="116">
        <v>0</v>
      </c>
      <c r="AB394" s="116">
        <v>0</v>
      </c>
      <c r="AC394" s="116">
        <v>0</v>
      </c>
      <c r="AD394" s="116">
        <v>0</v>
      </c>
      <c r="AE394" s="116">
        <v>0</v>
      </c>
      <c r="AF394" s="116">
        <v>0</v>
      </c>
      <c r="AG394" s="116">
        <v>0</v>
      </c>
      <c r="AH394" s="116">
        <v>0</v>
      </c>
      <c r="AI394" s="116">
        <v>0</v>
      </c>
      <c r="AJ394" s="116">
        <v>0</v>
      </c>
      <c r="AK394" s="116">
        <v>0</v>
      </c>
      <c r="AL394" s="95">
        <f t="shared" si="11"/>
        <v>0</v>
      </c>
      <c r="AO394" s="70"/>
    </row>
    <row r="395" spans="1:41" ht="33" customHeight="1">
      <c r="A395" s="87">
        <v>1328</v>
      </c>
      <c r="B395" s="88" t="str">
        <f>PROPER(VLOOKUP(A395,[1]bd_lista!$A:$D,2,FALSE))</f>
        <v>Gobierno Autónomo Municipal De Santivañez</v>
      </c>
      <c r="C395" s="118" t="s">
        <v>1537</v>
      </c>
      <c r="D395" s="116">
        <v>0</v>
      </c>
      <c r="E395" s="116">
        <v>0</v>
      </c>
      <c r="F395" s="116">
        <v>0</v>
      </c>
      <c r="G395" s="116">
        <v>0</v>
      </c>
      <c r="H395" s="116">
        <v>0</v>
      </c>
      <c r="I395" s="116">
        <v>0</v>
      </c>
      <c r="J395" s="116">
        <v>0</v>
      </c>
      <c r="K395" s="116">
        <v>0</v>
      </c>
      <c r="L395" s="116">
        <v>0</v>
      </c>
      <c r="M395" s="116">
        <v>0</v>
      </c>
      <c r="N395" s="116">
        <v>0</v>
      </c>
      <c r="O395" s="116">
        <v>0</v>
      </c>
      <c r="P395" s="116">
        <v>0</v>
      </c>
      <c r="Q395" s="116">
        <v>0</v>
      </c>
      <c r="R395" s="116">
        <v>0</v>
      </c>
      <c r="S395" s="116">
        <v>0</v>
      </c>
      <c r="T395" s="116">
        <v>0</v>
      </c>
      <c r="U395" s="116">
        <v>0</v>
      </c>
      <c r="V395" s="116">
        <v>0</v>
      </c>
      <c r="W395" s="116">
        <v>0</v>
      </c>
      <c r="X395" s="116">
        <v>0</v>
      </c>
      <c r="Y395" s="116">
        <v>0</v>
      </c>
      <c r="Z395" s="116">
        <v>0</v>
      </c>
      <c r="AA395" s="116">
        <v>0</v>
      </c>
      <c r="AB395" s="116">
        <v>0</v>
      </c>
      <c r="AC395" s="116">
        <v>0</v>
      </c>
      <c r="AD395" s="116">
        <v>0</v>
      </c>
      <c r="AE395" s="116">
        <v>0</v>
      </c>
      <c r="AF395" s="116">
        <v>0</v>
      </c>
      <c r="AG395" s="116">
        <v>0</v>
      </c>
      <c r="AH395" s="116">
        <v>0</v>
      </c>
      <c r="AI395" s="116">
        <v>0</v>
      </c>
      <c r="AJ395" s="116">
        <v>0</v>
      </c>
      <c r="AK395" s="116">
        <v>0</v>
      </c>
      <c r="AL395" s="95">
        <f t="shared" si="11"/>
        <v>0</v>
      </c>
      <c r="AO395" s="70"/>
    </row>
    <row r="396" spans="1:41" ht="33" customHeight="1">
      <c r="A396" s="87">
        <v>1329</v>
      </c>
      <c r="B396" s="88" t="str">
        <f>PROPER(VLOOKUP(A396,[1]bd_lista!$A:$D,2,FALSE))</f>
        <v>Gobierno Autónomo Municipal De Sicaya</v>
      </c>
      <c r="C396" s="118" t="s">
        <v>1537</v>
      </c>
      <c r="D396" s="116">
        <v>0</v>
      </c>
      <c r="E396" s="116">
        <v>0</v>
      </c>
      <c r="F396" s="116">
        <v>0</v>
      </c>
      <c r="G396" s="116">
        <v>0</v>
      </c>
      <c r="H396" s="116">
        <v>0</v>
      </c>
      <c r="I396" s="116">
        <v>0</v>
      </c>
      <c r="J396" s="116">
        <v>0</v>
      </c>
      <c r="K396" s="116">
        <v>0</v>
      </c>
      <c r="L396" s="116">
        <v>0</v>
      </c>
      <c r="M396" s="116">
        <v>0</v>
      </c>
      <c r="N396" s="116">
        <v>0</v>
      </c>
      <c r="O396" s="116">
        <v>0</v>
      </c>
      <c r="P396" s="116">
        <v>0</v>
      </c>
      <c r="Q396" s="116">
        <v>0</v>
      </c>
      <c r="R396" s="116">
        <v>0</v>
      </c>
      <c r="S396" s="116">
        <v>0</v>
      </c>
      <c r="T396" s="116">
        <v>0</v>
      </c>
      <c r="U396" s="116">
        <v>0</v>
      </c>
      <c r="V396" s="116">
        <v>0</v>
      </c>
      <c r="W396" s="116">
        <v>0</v>
      </c>
      <c r="X396" s="116">
        <v>0</v>
      </c>
      <c r="Y396" s="116">
        <v>0</v>
      </c>
      <c r="Z396" s="116">
        <v>0</v>
      </c>
      <c r="AA396" s="116">
        <v>0</v>
      </c>
      <c r="AB396" s="116">
        <v>0</v>
      </c>
      <c r="AC396" s="116">
        <v>0</v>
      </c>
      <c r="AD396" s="116">
        <v>0</v>
      </c>
      <c r="AE396" s="116">
        <v>0</v>
      </c>
      <c r="AF396" s="116">
        <v>0</v>
      </c>
      <c r="AG396" s="116">
        <v>0</v>
      </c>
      <c r="AH396" s="116">
        <v>0</v>
      </c>
      <c r="AI396" s="116">
        <v>0</v>
      </c>
      <c r="AJ396" s="116">
        <v>0</v>
      </c>
      <c r="AK396" s="116">
        <v>0</v>
      </c>
      <c r="AL396" s="95">
        <f t="shared" si="11"/>
        <v>0</v>
      </c>
      <c r="AO396" s="70"/>
    </row>
    <row r="397" spans="1:41" ht="33" customHeight="1">
      <c r="A397" s="87">
        <v>1330</v>
      </c>
      <c r="B397" s="88" t="str">
        <f>PROPER(VLOOKUP(A397,[1]bd_lista!$A:$D,2,FALSE))</f>
        <v>Gobierno Autónomo Municipal De Tapacari</v>
      </c>
      <c r="C397" s="118" t="s">
        <v>1537</v>
      </c>
      <c r="D397" s="116">
        <v>0</v>
      </c>
      <c r="E397" s="116">
        <v>0</v>
      </c>
      <c r="F397" s="116">
        <v>0</v>
      </c>
      <c r="G397" s="116">
        <v>0</v>
      </c>
      <c r="H397" s="116">
        <v>0</v>
      </c>
      <c r="I397" s="116">
        <v>0</v>
      </c>
      <c r="J397" s="116">
        <v>0</v>
      </c>
      <c r="K397" s="116">
        <v>0</v>
      </c>
      <c r="L397" s="116">
        <v>0</v>
      </c>
      <c r="M397" s="116">
        <v>0</v>
      </c>
      <c r="N397" s="116">
        <v>0</v>
      </c>
      <c r="O397" s="116">
        <v>0</v>
      </c>
      <c r="P397" s="116">
        <v>0</v>
      </c>
      <c r="Q397" s="116">
        <v>0</v>
      </c>
      <c r="R397" s="116">
        <v>0</v>
      </c>
      <c r="S397" s="116">
        <v>0</v>
      </c>
      <c r="T397" s="116">
        <v>0</v>
      </c>
      <c r="U397" s="116">
        <v>0</v>
      </c>
      <c r="V397" s="116">
        <v>0</v>
      </c>
      <c r="W397" s="116">
        <v>0</v>
      </c>
      <c r="X397" s="116">
        <v>0</v>
      </c>
      <c r="Y397" s="116">
        <v>0</v>
      </c>
      <c r="Z397" s="116">
        <v>0</v>
      </c>
      <c r="AA397" s="116">
        <v>0</v>
      </c>
      <c r="AB397" s="116">
        <v>0</v>
      </c>
      <c r="AC397" s="116">
        <v>0</v>
      </c>
      <c r="AD397" s="116">
        <v>0</v>
      </c>
      <c r="AE397" s="116">
        <v>0</v>
      </c>
      <c r="AF397" s="116">
        <v>0</v>
      </c>
      <c r="AG397" s="116">
        <v>0</v>
      </c>
      <c r="AH397" s="116">
        <v>0</v>
      </c>
      <c r="AI397" s="116">
        <v>0</v>
      </c>
      <c r="AJ397" s="116">
        <v>0</v>
      </c>
      <c r="AK397" s="116">
        <v>0</v>
      </c>
      <c r="AL397" s="95">
        <f t="shared" ref="AL397:AL460" si="12">SUM(D397:AK397)</f>
        <v>0</v>
      </c>
      <c r="AO397" s="70"/>
    </row>
    <row r="398" spans="1:41" ht="33" customHeight="1">
      <c r="A398" s="87">
        <v>1331</v>
      </c>
      <c r="B398" s="88" t="str">
        <f>PROPER(VLOOKUP(A398,[1]bd_lista!$A:$D,2,FALSE))</f>
        <v>Gobierno Autónomo Municipal De Totora</v>
      </c>
      <c r="C398" s="118" t="s">
        <v>1537</v>
      </c>
      <c r="D398" s="116">
        <v>0</v>
      </c>
      <c r="E398" s="116">
        <v>0</v>
      </c>
      <c r="F398" s="116">
        <v>0</v>
      </c>
      <c r="G398" s="116">
        <v>0</v>
      </c>
      <c r="H398" s="116">
        <v>0</v>
      </c>
      <c r="I398" s="116">
        <v>0</v>
      </c>
      <c r="J398" s="116">
        <v>0</v>
      </c>
      <c r="K398" s="116">
        <v>0</v>
      </c>
      <c r="L398" s="116">
        <v>0</v>
      </c>
      <c r="M398" s="116">
        <v>0</v>
      </c>
      <c r="N398" s="116">
        <v>0</v>
      </c>
      <c r="O398" s="116">
        <v>0</v>
      </c>
      <c r="P398" s="116">
        <v>0</v>
      </c>
      <c r="Q398" s="116">
        <v>0</v>
      </c>
      <c r="R398" s="116">
        <v>0</v>
      </c>
      <c r="S398" s="116">
        <v>0</v>
      </c>
      <c r="T398" s="116">
        <v>0</v>
      </c>
      <c r="U398" s="116">
        <v>0</v>
      </c>
      <c r="V398" s="116">
        <v>0</v>
      </c>
      <c r="W398" s="116">
        <v>0</v>
      </c>
      <c r="X398" s="116">
        <v>0</v>
      </c>
      <c r="Y398" s="116">
        <v>0</v>
      </c>
      <c r="Z398" s="116">
        <v>0</v>
      </c>
      <c r="AA398" s="116">
        <v>0</v>
      </c>
      <c r="AB398" s="116">
        <v>0</v>
      </c>
      <c r="AC398" s="116">
        <v>0</v>
      </c>
      <c r="AD398" s="116">
        <v>0</v>
      </c>
      <c r="AE398" s="116">
        <v>0</v>
      </c>
      <c r="AF398" s="116">
        <v>0</v>
      </c>
      <c r="AG398" s="116">
        <v>0</v>
      </c>
      <c r="AH398" s="116">
        <v>0</v>
      </c>
      <c r="AI398" s="116">
        <v>0</v>
      </c>
      <c r="AJ398" s="116">
        <v>0</v>
      </c>
      <c r="AK398" s="116">
        <v>0</v>
      </c>
      <c r="AL398" s="95">
        <f t="shared" si="12"/>
        <v>0</v>
      </c>
      <c r="AO398" s="70"/>
    </row>
    <row r="399" spans="1:41" ht="33" customHeight="1">
      <c r="A399" s="87">
        <v>1332</v>
      </c>
      <c r="B399" s="88" t="str">
        <f>PROPER(VLOOKUP(A399,[1]bd_lista!$A:$D,2,FALSE))</f>
        <v>Gobierno Autónomo Municipal De Pojo</v>
      </c>
      <c r="C399" s="118" t="s">
        <v>1537</v>
      </c>
      <c r="D399" s="116">
        <v>0</v>
      </c>
      <c r="E399" s="116">
        <v>0</v>
      </c>
      <c r="F399" s="116">
        <v>0</v>
      </c>
      <c r="G399" s="116">
        <v>0</v>
      </c>
      <c r="H399" s="116">
        <v>0</v>
      </c>
      <c r="I399" s="116">
        <v>0</v>
      </c>
      <c r="J399" s="116">
        <v>0</v>
      </c>
      <c r="K399" s="116">
        <v>0</v>
      </c>
      <c r="L399" s="116">
        <v>0</v>
      </c>
      <c r="M399" s="116">
        <v>0</v>
      </c>
      <c r="N399" s="116">
        <v>0</v>
      </c>
      <c r="O399" s="116">
        <v>0</v>
      </c>
      <c r="P399" s="116">
        <v>0</v>
      </c>
      <c r="Q399" s="116">
        <v>0</v>
      </c>
      <c r="R399" s="116">
        <v>0</v>
      </c>
      <c r="S399" s="116">
        <v>0</v>
      </c>
      <c r="T399" s="116">
        <v>0</v>
      </c>
      <c r="U399" s="116">
        <v>0</v>
      </c>
      <c r="V399" s="116">
        <v>0</v>
      </c>
      <c r="W399" s="116">
        <v>0</v>
      </c>
      <c r="X399" s="116">
        <v>0</v>
      </c>
      <c r="Y399" s="116">
        <v>0</v>
      </c>
      <c r="Z399" s="116">
        <v>0</v>
      </c>
      <c r="AA399" s="116">
        <v>0</v>
      </c>
      <c r="AB399" s="116">
        <v>0</v>
      </c>
      <c r="AC399" s="116">
        <v>0</v>
      </c>
      <c r="AD399" s="116">
        <v>0</v>
      </c>
      <c r="AE399" s="116">
        <v>0</v>
      </c>
      <c r="AF399" s="116">
        <v>0</v>
      </c>
      <c r="AG399" s="116">
        <v>0</v>
      </c>
      <c r="AH399" s="116">
        <v>0</v>
      </c>
      <c r="AI399" s="116">
        <v>0</v>
      </c>
      <c r="AJ399" s="116">
        <v>0</v>
      </c>
      <c r="AK399" s="116">
        <v>0</v>
      </c>
      <c r="AL399" s="95">
        <f t="shared" si="12"/>
        <v>0</v>
      </c>
      <c r="AO399" s="70"/>
    </row>
    <row r="400" spans="1:41" ht="33" customHeight="1">
      <c r="A400" s="87">
        <v>1333</v>
      </c>
      <c r="B400" s="88" t="str">
        <f>PROPER(VLOOKUP(A400,[1]bd_lista!$A:$D,2,FALSE))</f>
        <v>Gobierno Autónomo Municipal De Pocona</v>
      </c>
      <c r="C400" s="118" t="s">
        <v>1537</v>
      </c>
      <c r="D400" s="116">
        <v>0</v>
      </c>
      <c r="E400" s="116">
        <v>0</v>
      </c>
      <c r="F400" s="116">
        <v>0</v>
      </c>
      <c r="G400" s="116">
        <v>0</v>
      </c>
      <c r="H400" s="116">
        <v>0</v>
      </c>
      <c r="I400" s="116">
        <v>0</v>
      </c>
      <c r="J400" s="116">
        <v>0</v>
      </c>
      <c r="K400" s="116">
        <v>0</v>
      </c>
      <c r="L400" s="116">
        <v>0</v>
      </c>
      <c r="M400" s="116">
        <v>0</v>
      </c>
      <c r="N400" s="116">
        <v>0</v>
      </c>
      <c r="O400" s="116">
        <v>0</v>
      </c>
      <c r="P400" s="116">
        <v>0</v>
      </c>
      <c r="Q400" s="116">
        <v>0</v>
      </c>
      <c r="R400" s="116">
        <v>0</v>
      </c>
      <c r="S400" s="116">
        <v>0</v>
      </c>
      <c r="T400" s="116">
        <v>0</v>
      </c>
      <c r="U400" s="116">
        <v>0</v>
      </c>
      <c r="V400" s="116">
        <v>0</v>
      </c>
      <c r="W400" s="116">
        <v>0</v>
      </c>
      <c r="X400" s="116">
        <v>0</v>
      </c>
      <c r="Y400" s="116">
        <v>0</v>
      </c>
      <c r="Z400" s="116">
        <v>0</v>
      </c>
      <c r="AA400" s="116">
        <v>0</v>
      </c>
      <c r="AB400" s="116">
        <v>0</v>
      </c>
      <c r="AC400" s="116">
        <v>0</v>
      </c>
      <c r="AD400" s="116">
        <v>0</v>
      </c>
      <c r="AE400" s="116">
        <v>0</v>
      </c>
      <c r="AF400" s="116">
        <v>0</v>
      </c>
      <c r="AG400" s="116">
        <v>0</v>
      </c>
      <c r="AH400" s="116">
        <v>0</v>
      </c>
      <c r="AI400" s="116">
        <v>0</v>
      </c>
      <c r="AJ400" s="116">
        <v>0</v>
      </c>
      <c r="AK400" s="116">
        <v>0</v>
      </c>
      <c r="AL400" s="95">
        <f t="shared" si="12"/>
        <v>0</v>
      </c>
      <c r="AO400" s="70"/>
    </row>
    <row r="401" spans="1:41" ht="33" customHeight="1">
      <c r="A401" s="87">
        <v>1334</v>
      </c>
      <c r="B401" s="88" t="str">
        <f>PROPER(VLOOKUP(A401,[1]bd_lista!$A:$D,2,FALSE))</f>
        <v>Gobierno Autónomo Municipal De Chimoré</v>
      </c>
      <c r="C401" s="118" t="s">
        <v>1537</v>
      </c>
      <c r="D401" s="116">
        <v>0</v>
      </c>
      <c r="E401" s="116">
        <v>0</v>
      </c>
      <c r="F401" s="116">
        <v>0</v>
      </c>
      <c r="G401" s="116">
        <v>0</v>
      </c>
      <c r="H401" s="116">
        <v>0</v>
      </c>
      <c r="I401" s="116">
        <v>0</v>
      </c>
      <c r="J401" s="116">
        <v>0</v>
      </c>
      <c r="K401" s="116">
        <v>0</v>
      </c>
      <c r="L401" s="116">
        <v>0</v>
      </c>
      <c r="M401" s="116">
        <v>0</v>
      </c>
      <c r="N401" s="116">
        <v>0</v>
      </c>
      <c r="O401" s="116">
        <v>0</v>
      </c>
      <c r="P401" s="116">
        <v>0</v>
      </c>
      <c r="Q401" s="116">
        <v>0</v>
      </c>
      <c r="R401" s="116">
        <v>0</v>
      </c>
      <c r="S401" s="116">
        <v>0</v>
      </c>
      <c r="T401" s="116">
        <v>0</v>
      </c>
      <c r="U401" s="116">
        <v>0</v>
      </c>
      <c r="V401" s="116">
        <v>0</v>
      </c>
      <c r="W401" s="116">
        <v>0</v>
      </c>
      <c r="X401" s="116">
        <v>0</v>
      </c>
      <c r="Y401" s="116">
        <v>0</v>
      </c>
      <c r="Z401" s="116">
        <v>0</v>
      </c>
      <c r="AA401" s="116">
        <v>0</v>
      </c>
      <c r="AB401" s="116">
        <v>0</v>
      </c>
      <c r="AC401" s="116">
        <v>0</v>
      </c>
      <c r="AD401" s="116">
        <v>0</v>
      </c>
      <c r="AE401" s="116">
        <v>0</v>
      </c>
      <c r="AF401" s="116">
        <v>0</v>
      </c>
      <c r="AG401" s="116">
        <v>0</v>
      </c>
      <c r="AH401" s="116">
        <v>0</v>
      </c>
      <c r="AI401" s="116">
        <v>0</v>
      </c>
      <c r="AJ401" s="116">
        <v>0</v>
      </c>
      <c r="AK401" s="116">
        <v>0</v>
      </c>
      <c r="AL401" s="95">
        <f t="shared" si="12"/>
        <v>0</v>
      </c>
      <c r="AO401" s="70"/>
    </row>
    <row r="402" spans="1:41" ht="33" customHeight="1">
      <c r="A402" s="87">
        <v>1335</v>
      </c>
      <c r="B402" s="88" t="str">
        <f>PROPER(VLOOKUP(A402,[1]bd_lista!$A:$D,2,FALSE))</f>
        <v>Gobierno Autónomo Municipal De Puerto Villarroel</v>
      </c>
      <c r="C402" s="118" t="s">
        <v>1537</v>
      </c>
      <c r="D402" s="116">
        <v>0</v>
      </c>
      <c r="E402" s="116">
        <v>0</v>
      </c>
      <c r="F402" s="116">
        <v>0</v>
      </c>
      <c r="G402" s="116">
        <v>0</v>
      </c>
      <c r="H402" s="116">
        <v>0</v>
      </c>
      <c r="I402" s="116">
        <v>0</v>
      </c>
      <c r="J402" s="116">
        <v>0</v>
      </c>
      <c r="K402" s="116">
        <v>0</v>
      </c>
      <c r="L402" s="116">
        <v>0</v>
      </c>
      <c r="M402" s="116">
        <v>0</v>
      </c>
      <c r="N402" s="116">
        <v>0</v>
      </c>
      <c r="O402" s="116">
        <v>0</v>
      </c>
      <c r="P402" s="116">
        <v>0</v>
      </c>
      <c r="Q402" s="116">
        <v>0</v>
      </c>
      <c r="R402" s="116">
        <v>0</v>
      </c>
      <c r="S402" s="116">
        <v>0</v>
      </c>
      <c r="T402" s="116">
        <v>0</v>
      </c>
      <c r="U402" s="116">
        <v>0</v>
      </c>
      <c r="V402" s="116">
        <v>0</v>
      </c>
      <c r="W402" s="116">
        <v>0</v>
      </c>
      <c r="X402" s="116">
        <v>0</v>
      </c>
      <c r="Y402" s="116">
        <v>0</v>
      </c>
      <c r="Z402" s="116">
        <v>0</v>
      </c>
      <c r="AA402" s="116">
        <v>0</v>
      </c>
      <c r="AB402" s="116">
        <v>0</v>
      </c>
      <c r="AC402" s="116">
        <v>0</v>
      </c>
      <c r="AD402" s="116">
        <v>0</v>
      </c>
      <c r="AE402" s="116">
        <v>0</v>
      </c>
      <c r="AF402" s="116">
        <v>0</v>
      </c>
      <c r="AG402" s="116">
        <v>0</v>
      </c>
      <c r="AH402" s="116">
        <v>0</v>
      </c>
      <c r="AI402" s="116">
        <v>0</v>
      </c>
      <c r="AJ402" s="116">
        <v>0</v>
      </c>
      <c r="AK402" s="116">
        <v>0</v>
      </c>
      <c r="AL402" s="95">
        <f t="shared" si="12"/>
        <v>0</v>
      </c>
      <c r="AO402" s="70"/>
    </row>
    <row r="403" spans="1:41" ht="33" customHeight="1">
      <c r="A403" s="87">
        <v>1336</v>
      </c>
      <c r="B403" s="88" t="str">
        <f>PROPER(VLOOKUP(A403,[1]bd_lista!$A:$D,2,FALSE))</f>
        <v>Gobierno Autónomo Municipal De Arani</v>
      </c>
      <c r="C403" s="118" t="s">
        <v>1537</v>
      </c>
      <c r="D403" s="116">
        <v>0</v>
      </c>
      <c r="E403" s="116">
        <v>0</v>
      </c>
      <c r="F403" s="116">
        <v>0</v>
      </c>
      <c r="G403" s="116">
        <v>0</v>
      </c>
      <c r="H403" s="116">
        <v>0</v>
      </c>
      <c r="I403" s="116">
        <v>0</v>
      </c>
      <c r="J403" s="116">
        <v>0</v>
      </c>
      <c r="K403" s="116">
        <v>0</v>
      </c>
      <c r="L403" s="116">
        <v>0</v>
      </c>
      <c r="M403" s="116">
        <v>0</v>
      </c>
      <c r="N403" s="116">
        <v>0</v>
      </c>
      <c r="O403" s="116">
        <v>0</v>
      </c>
      <c r="P403" s="116">
        <v>0</v>
      </c>
      <c r="Q403" s="116">
        <v>0</v>
      </c>
      <c r="R403" s="116">
        <v>0</v>
      </c>
      <c r="S403" s="116">
        <v>0</v>
      </c>
      <c r="T403" s="116">
        <v>0</v>
      </c>
      <c r="U403" s="116">
        <v>0</v>
      </c>
      <c r="V403" s="116">
        <v>0</v>
      </c>
      <c r="W403" s="116">
        <v>0</v>
      </c>
      <c r="X403" s="116">
        <v>0</v>
      </c>
      <c r="Y403" s="116">
        <v>0</v>
      </c>
      <c r="Z403" s="116">
        <v>0</v>
      </c>
      <c r="AA403" s="116">
        <v>0</v>
      </c>
      <c r="AB403" s="116">
        <v>0</v>
      </c>
      <c r="AC403" s="116">
        <v>0</v>
      </c>
      <c r="AD403" s="116">
        <v>0</v>
      </c>
      <c r="AE403" s="116">
        <v>0</v>
      </c>
      <c r="AF403" s="116">
        <v>0</v>
      </c>
      <c r="AG403" s="116">
        <v>0</v>
      </c>
      <c r="AH403" s="116">
        <v>0</v>
      </c>
      <c r="AI403" s="116">
        <v>0</v>
      </c>
      <c r="AJ403" s="116">
        <v>0</v>
      </c>
      <c r="AK403" s="116">
        <v>0</v>
      </c>
      <c r="AL403" s="95">
        <f t="shared" si="12"/>
        <v>0</v>
      </c>
      <c r="AO403" s="70"/>
    </row>
    <row r="404" spans="1:41" ht="33" customHeight="1">
      <c r="A404" s="87">
        <v>1337</v>
      </c>
      <c r="B404" s="88" t="str">
        <f>PROPER(VLOOKUP(A404,[1]bd_lista!$A:$D,2,FALSE))</f>
        <v>Gobierno Autónomo Municipal De Vacas</v>
      </c>
      <c r="C404" s="118" t="s">
        <v>1537</v>
      </c>
      <c r="D404" s="116">
        <v>0</v>
      </c>
      <c r="E404" s="116">
        <v>0</v>
      </c>
      <c r="F404" s="116">
        <v>0</v>
      </c>
      <c r="G404" s="116">
        <v>0</v>
      </c>
      <c r="H404" s="116">
        <v>0</v>
      </c>
      <c r="I404" s="116">
        <v>0</v>
      </c>
      <c r="J404" s="116">
        <v>0</v>
      </c>
      <c r="K404" s="116">
        <v>0</v>
      </c>
      <c r="L404" s="116">
        <v>0</v>
      </c>
      <c r="M404" s="116">
        <v>0</v>
      </c>
      <c r="N404" s="116">
        <v>0</v>
      </c>
      <c r="O404" s="116">
        <v>0</v>
      </c>
      <c r="P404" s="116">
        <v>0</v>
      </c>
      <c r="Q404" s="116">
        <v>0</v>
      </c>
      <c r="R404" s="116">
        <v>0</v>
      </c>
      <c r="S404" s="116">
        <v>0</v>
      </c>
      <c r="T404" s="116">
        <v>0</v>
      </c>
      <c r="U404" s="116">
        <v>0</v>
      </c>
      <c r="V404" s="116">
        <v>0</v>
      </c>
      <c r="W404" s="116">
        <v>0</v>
      </c>
      <c r="X404" s="116">
        <v>0</v>
      </c>
      <c r="Y404" s="116">
        <v>0</v>
      </c>
      <c r="Z404" s="116">
        <v>0</v>
      </c>
      <c r="AA404" s="116">
        <v>0</v>
      </c>
      <c r="AB404" s="116">
        <v>0</v>
      </c>
      <c r="AC404" s="116">
        <v>0</v>
      </c>
      <c r="AD404" s="116">
        <v>0</v>
      </c>
      <c r="AE404" s="116">
        <v>0</v>
      </c>
      <c r="AF404" s="116">
        <v>0</v>
      </c>
      <c r="AG404" s="116">
        <v>0</v>
      </c>
      <c r="AH404" s="116">
        <v>0</v>
      </c>
      <c r="AI404" s="116">
        <v>0</v>
      </c>
      <c r="AJ404" s="116">
        <v>0</v>
      </c>
      <c r="AK404" s="116">
        <v>0</v>
      </c>
      <c r="AL404" s="95">
        <f t="shared" si="12"/>
        <v>0</v>
      </c>
      <c r="AO404" s="70"/>
    </row>
    <row r="405" spans="1:41" ht="33" customHeight="1">
      <c r="A405" s="87">
        <v>1338</v>
      </c>
      <c r="B405" s="88" t="str">
        <f>PROPER(VLOOKUP(A405,[1]bd_lista!$A:$D,2,FALSE))</f>
        <v>Gobierno Autónomo Municipal De Arque</v>
      </c>
      <c r="C405" s="118" t="s">
        <v>1537</v>
      </c>
      <c r="D405" s="116">
        <v>0</v>
      </c>
      <c r="E405" s="116">
        <v>0</v>
      </c>
      <c r="F405" s="116">
        <v>0</v>
      </c>
      <c r="G405" s="116">
        <v>0</v>
      </c>
      <c r="H405" s="116">
        <v>0</v>
      </c>
      <c r="I405" s="116">
        <v>0</v>
      </c>
      <c r="J405" s="116">
        <v>0</v>
      </c>
      <c r="K405" s="116">
        <v>0</v>
      </c>
      <c r="L405" s="116">
        <v>0</v>
      </c>
      <c r="M405" s="116">
        <v>0</v>
      </c>
      <c r="N405" s="116">
        <v>0</v>
      </c>
      <c r="O405" s="116">
        <v>0</v>
      </c>
      <c r="P405" s="116">
        <v>0</v>
      </c>
      <c r="Q405" s="116">
        <v>0</v>
      </c>
      <c r="R405" s="116">
        <v>0</v>
      </c>
      <c r="S405" s="116">
        <v>0</v>
      </c>
      <c r="T405" s="116">
        <v>0</v>
      </c>
      <c r="U405" s="116">
        <v>0</v>
      </c>
      <c r="V405" s="116">
        <v>0</v>
      </c>
      <c r="W405" s="116">
        <v>0</v>
      </c>
      <c r="X405" s="116">
        <v>0</v>
      </c>
      <c r="Y405" s="116">
        <v>0</v>
      </c>
      <c r="Z405" s="116">
        <v>0</v>
      </c>
      <c r="AA405" s="116">
        <v>0</v>
      </c>
      <c r="AB405" s="116">
        <v>0</v>
      </c>
      <c r="AC405" s="116">
        <v>0</v>
      </c>
      <c r="AD405" s="116">
        <v>0</v>
      </c>
      <c r="AE405" s="116">
        <v>0</v>
      </c>
      <c r="AF405" s="116">
        <v>0</v>
      </c>
      <c r="AG405" s="116">
        <v>0</v>
      </c>
      <c r="AH405" s="116">
        <v>0</v>
      </c>
      <c r="AI405" s="116">
        <v>0</v>
      </c>
      <c r="AJ405" s="116">
        <v>0</v>
      </c>
      <c r="AK405" s="116">
        <v>0</v>
      </c>
      <c r="AL405" s="95">
        <f t="shared" si="12"/>
        <v>0</v>
      </c>
      <c r="AO405" s="70"/>
    </row>
    <row r="406" spans="1:41" ht="33" customHeight="1">
      <c r="A406" s="87">
        <v>1339</v>
      </c>
      <c r="B406" s="88" t="str">
        <f>PROPER(VLOOKUP(A406,[1]bd_lista!$A:$D,2,FALSE))</f>
        <v>Gobierno Autónomo Municipal De Tacopaya</v>
      </c>
      <c r="C406" s="118" t="s">
        <v>1537</v>
      </c>
      <c r="D406" s="116">
        <v>0</v>
      </c>
      <c r="E406" s="116">
        <v>0</v>
      </c>
      <c r="F406" s="116">
        <v>0</v>
      </c>
      <c r="G406" s="116">
        <v>0</v>
      </c>
      <c r="H406" s="116">
        <v>0</v>
      </c>
      <c r="I406" s="116">
        <v>0</v>
      </c>
      <c r="J406" s="116">
        <v>0</v>
      </c>
      <c r="K406" s="116">
        <v>0</v>
      </c>
      <c r="L406" s="116">
        <v>0</v>
      </c>
      <c r="M406" s="116">
        <v>0</v>
      </c>
      <c r="N406" s="116">
        <v>0</v>
      </c>
      <c r="O406" s="116">
        <v>0</v>
      </c>
      <c r="P406" s="116">
        <v>0</v>
      </c>
      <c r="Q406" s="116">
        <v>0</v>
      </c>
      <c r="R406" s="116">
        <v>0</v>
      </c>
      <c r="S406" s="116">
        <v>0</v>
      </c>
      <c r="T406" s="116">
        <v>0</v>
      </c>
      <c r="U406" s="116">
        <v>0</v>
      </c>
      <c r="V406" s="116">
        <v>0</v>
      </c>
      <c r="W406" s="116">
        <v>0</v>
      </c>
      <c r="X406" s="116">
        <v>0</v>
      </c>
      <c r="Y406" s="116">
        <v>0</v>
      </c>
      <c r="Z406" s="116">
        <v>0</v>
      </c>
      <c r="AA406" s="116">
        <v>0</v>
      </c>
      <c r="AB406" s="116">
        <v>0</v>
      </c>
      <c r="AC406" s="116">
        <v>0</v>
      </c>
      <c r="AD406" s="116">
        <v>0</v>
      </c>
      <c r="AE406" s="116">
        <v>0</v>
      </c>
      <c r="AF406" s="116">
        <v>0</v>
      </c>
      <c r="AG406" s="116">
        <v>0</v>
      </c>
      <c r="AH406" s="116">
        <v>0</v>
      </c>
      <c r="AI406" s="116">
        <v>0</v>
      </c>
      <c r="AJ406" s="116">
        <v>0</v>
      </c>
      <c r="AK406" s="116">
        <v>0</v>
      </c>
      <c r="AL406" s="95">
        <f t="shared" si="12"/>
        <v>0</v>
      </c>
      <c r="AO406" s="70"/>
    </row>
    <row r="407" spans="1:41" ht="33" customHeight="1">
      <c r="A407" s="87">
        <v>1340</v>
      </c>
      <c r="B407" s="88" t="str">
        <f>PROPER(VLOOKUP(A407,[1]bd_lista!$A:$D,2,FALSE))</f>
        <v>Gobierno Autónomo Municipal De Bolivar</v>
      </c>
      <c r="C407" s="118" t="s">
        <v>1537</v>
      </c>
      <c r="D407" s="116">
        <v>0</v>
      </c>
      <c r="E407" s="116">
        <v>0</v>
      </c>
      <c r="F407" s="116">
        <v>0</v>
      </c>
      <c r="G407" s="116">
        <v>0</v>
      </c>
      <c r="H407" s="116">
        <v>0</v>
      </c>
      <c r="I407" s="116">
        <v>0</v>
      </c>
      <c r="J407" s="116">
        <v>0</v>
      </c>
      <c r="K407" s="116">
        <v>0</v>
      </c>
      <c r="L407" s="116">
        <v>0</v>
      </c>
      <c r="M407" s="116">
        <v>0</v>
      </c>
      <c r="N407" s="116">
        <v>0</v>
      </c>
      <c r="O407" s="116">
        <v>0</v>
      </c>
      <c r="P407" s="116">
        <v>0</v>
      </c>
      <c r="Q407" s="116">
        <v>0</v>
      </c>
      <c r="R407" s="116">
        <v>0</v>
      </c>
      <c r="S407" s="116">
        <v>0</v>
      </c>
      <c r="T407" s="116">
        <v>0</v>
      </c>
      <c r="U407" s="116">
        <v>0</v>
      </c>
      <c r="V407" s="116">
        <v>0</v>
      </c>
      <c r="W407" s="116">
        <v>0</v>
      </c>
      <c r="X407" s="116">
        <v>0</v>
      </c>
      <c r="Y407" s="116">
        <v>0</v>
      </c>
      <c r="Z407" s="116">
        <v>0</v>
      </c>
      <c r="AA407" s="116">
        <v>0</v>
      </c>
      <c r="AB407" s="116">
        <v>0</v>
      </c>
      <c r="AC407" s="116">
        <v>0</v>
      </c>
      <c r="AD407" s="116">
        <v>0</v>
      </c>
      <c r="AE407" s="116">
        <v>0</v>
      </c>
      <c r="AF407" s="116">
        <v>0</v>
      </c>
      <c r="AG407" s="116">
        <v>0</v>
      </c>
      <c r="AH407" s="116">
        <v>0</v>
      </c>
      <c r="AI407" s="116">
        <v>0</v>
      </c>
      <c r="AJ407" s="116">
        <v>0</v>
      </c>
      <c r="AK407" s="116">
        <v>0</v>
      </c>
      <c r="AL407" s="95">
        <f t="shared" si="12"/>
        <v>0</v>
      </c>
      <c r="AO407" s="70"/>
    </row>
    <row r="408" spans="1:41" ht="33" customHeight="1">
      <c r="A408" s="87">
        <v>1341</v>
      </c>
      <c r="B408" s="88" t="str">
        <f>PROPER(VLOOKUP(A408,[1]bd_lista!$A:$D,2,FALSE))</f>
        <v>Gobierno Autónomo Municipal De Tiraque</v>
      </c>
      <c r="C408" s="118" t="s">
        <v>1537</v>
      </c>
      <c r="D408" s="116">
        <v>0</v>
      </c>
      <c r="E408" s="116">
        <v>0</v>
      </c>
      <c r="F408" s="116">
        <v>0</v>
      </c>
      <c r="G408" s="116">
        <v>0</v>
      </c>
      <c r="H408" s="116">
        <v>0</v>
      </c>
      <c r="I408" s="116">
        <v>0</v>
      </c>
      <c r="J408" s="116">
        <v>0</v>
      </c>
      <c r="K408" s="116">
        <v>0</v>
      </c>
      <c r="L408" s="116">
        <v>0</v>
      </c>
      <c r="M408" s="116">
        <v>0</v>
      </c>
      <c r="N408" s="116">
        <v>0</v>
      </c>
      <c r="O408" s="116">
        <v>0</v>
      </c>
      <c r="P408" s="116">
        <v>0</v>
      </c>
      <c r="Q408" s="116">
        <v>0</v>
      </c>
      <c r="R408" s="116">
        <v>0</v>
      </c>
      <c r="S408" s="116">
        <v>0</v>
      </c>
      <c r="T408" s="116">
        <v>0</v>
      </c>
      <c r="U408" s="116">
        <v>0</v>
      </c>
      <c r="V408" s="116">
        <v>0</v>
      </c>
      <c r="W408" s="116">
        <v>0</v>
      </c>
      <c r="X408" s="116">
        <v>0</v>
      </c>
      <c r="Y408" s="116">
        <v>0</v>
      </c>
      <c r="Z408" s="116">
        <v>0</v>
      </c>
      <c r="AA408" s="116">
        <v>0</v>
      </c>
      <c r="AB408" s="116">
        <v>0</v>
      </c>
      <c r="AC408" s="116">
        <v>0</v>
      </c>
      <c r="AD408" s="116">
        <v>0</v>
      </c>
      <c r="AE408" s="116">
        <v>0</v>
      </c>
      <c r="AF408" s="116">
        <v>0</v>
      </c>
      <c r="AG408" s="116">
        <v>0</v>
      </c>
      <c r="AH408" s="116">
        <v>0</v>
      </c>
      <c r="AI408" s="116">
        <v>0</v>
      </c>
      <c r="AJ408" s="116">
        <v>0</v>
      </c>
      <c r="AK408" s="116">
        <v>0</v>
      </c>
      <c r="AL408" s="95">
        <f t="shared" si="12"/>
        <v>0</v>
      </c>
      <c r="AO408" s="70"/>
    </row>
    <row r="409" spans="1:41" ht="33" customHeight="1">
      <c r="A409" s="87">
        <v>1342</v>
      </c>
      <c r="B409" s="88" t="str">
        <f>PROPER(VLOOKUP(A409,[1]bd_lista!$A:$D,2,FALSE))</f>
        <v>Gobierno Autónomo Municipal De Mizque</v>
      </c>
      <c r="C409" s="118" t="s">
        <v>1537</v>
      </c>
      <c r="D409" s="116">
        <v>0</v>
      </c>
      <c r="E409" s="116">
        <v>0</v>
      </c>
      <c r="F409" s="116">
        <v>0</v>
      </c>
      <c r="G409" s="116">
        <v>0</v>
      </c>
      <c r="H409" s="116">
        <v>0</v>
      </c>
      <c r="I409" s="116">
        <v>0</v>
      </c>
      <c r="J409" s="116">
        <v>0</v>
      </c>
      <c r="K409" s="116">
        <v>0</v>
      </c>
      <c r="L409" s="116">
        <v>0</v>
      </c>
      <c r="M409" s="116">
        <v>0</v>
      </c>
      <c r="N409" s="116">
        <v>0</v>
      </c>
      <c r="O409" s="116">
        <v>0</v>
      </c>
      <c r="P409" s="116">
        <v>0</v>
      </c>
      <c r="Q409" s="116">
        <v>0</v>
      </c>
      <c r="R409" s="116">
        <v>0</v>
      </c>
      <c r="S409" s="116">
        <v>0</v>
      </c>
      <c r="T409" s="116">
        <v>0</v>
      </c>
      <c r="U409" s="116">
        <v>0</v>
      </c>
      <c r="V409" s="116">
        <v>0</v>
      </c>
      <c r="W409" s="116">
        <v>0</v>
      </c>
      <c r="X409" s="116">
        <v>0</v>
      </c>
      <c r="Y409" s="116">
        <v>0</v>
      </c>
      <c r="Z409" s="116">
        <v>0</v>
      </c>
      <c r="AA409" s="116">
        <v>0</v>
      </c>
      <c r="AB409" s="116">
        <v>0</v>
      </c>
      <c r="AC409" s="116">
        <v>0</v>
      </c>
      <c r="AD409" s="116">
        <v>0</v>
      </c>
      <c r="AE409" s="116">
        <v>0</v>
      </c>
      <c r="AF409" s="116">
        <v>0</v>
      </c>
      <c r="AG409" s="116">
        <v>0</v>
      </c>
      <c r="AH409" s="116">
        <v>0</v>
      </c>
      <c r="AI409" s="116">
        <v>0</v>
      </c>
      <c r="AJ409" s="116">
        <v>0</v>
      </c>
      <c r="AK409" s="116">
        <v>0</v>
      </c>
      <c r="AL409" s="95">
        <f t="shared" si="12"/>
        <v>0</v>
      </c>
      <c r="AO409" s="70"/>
    </row>
    <row r="410" spans="1:41" ht="33" customHeight="1">
      <c r="A410" s="87">
        <v>1343</v>
      </c>
      <c r="B410" s="88" t="str">
        <f>PROPER(VLOOKUP(A410,[1]bd_lista!$A:$D,2,FALSE))</f>
        <v>Gobierno Autónomo Municipal De Vila Vila</v>
      </c>
      <c r="C410" s="118" t="s">
        <v>1537</v>
      </c>
      <c r="D410" s="116">
        <v>0</v>
      </c>
      <c r="E410" s="116">
        <v>0</v>
      </c>
      <c r="F410" s="116">
        <v>0</v>
      </c>
      <c r="G410" s="116">
        <v>0</v>
      </c>
      <c r="H410" s="116">
        <v>0</v>
      </c>
      <c r="I410" s="116">
        <v>0</v>
      </c>
      <c r="J410" s="116">
        <v>0</v>
      </c>
      <c r="K410" s="116">
        <v>0</v>
      </c>
      <c r="L410" s="116">
        <v>0</v>
      </c>
      <c r="M410" s="116">
        <v>0</v>
      </c>
      <c r="N410" s="116">
        <v>0</v>
      </c>
      <c r="O410" s="116">
        <v>0</v>
      </c>
      <c r="P410" s="116">
        <v>0</v>
      </c>
      <c r="Q410" s="116">
        <v>0</v>
      </c>
      <c r="R410" s="116">
        <v>0</v>
      </c>
      <c r="S410" s="116">
        <v>0</v>
      </c>
      <c r="T410" s="116">
        <v>0</v>
      </c>
      <c r="U410" s="116">
        <v>0</v>
      </c>
      <c r="V410" s="116">
        <v>0</v>
      </c>
      <c r="W410" s="116">
        <v>0</v>
      </c>
      <c r="X410" s="116">
        <v>0</v>
      </c>
      <c r="Y410" s="116">
        <v>0</v>
      </c>
      <c r="Z410" s="116">
        <v>0</v>
      </c>
      <c r="AA410" s="116">
        <v>0</v>
      </c>
      <c r="AB410" s="116">
        <v>0</v>
      </c>
      <c r="AC410" s="116">
        <v>0</v>
      </c>
      <c r="AD410" s="116">
        <v>0</v>
      </c>
      <c r="AE410" s="116">
        <v>0</v>
      </c>
      <c r="AF410" s="116">
        <v>0</v>
      </c>
      <c r="AG410" s="116">
        <v>0</v>
      </c>
      <c r="AH410" s="116">
        <v>0</v>
      </c>
      <c r="AI410" s="116">
        <v>0</v>
      </c>
      <c r="AJ410" s="116">
        <v>0</v>
      </c>
      <c r="AK410" s="116">
        <v>0</v>
      </c>
      <c r="AL410" s="95">
        <f t="shared" si="12"/>
        <v>0</v>
      </c>
      <c r="AO410" s="70"/>
    </row>
    <row r="411" spans="1:41" ht="33" customHeight="1">
      <c r="A411" s="87">
        <v>1344</v>
      </c>
      <c r="B411" s="88" t="str">
        <f>PROPER(VLOOKUP(A411,[1]bd_lista!$A:$D,2,FALSE))</f>
        <v>Gobierno Autónomo Municipal De Alalay</v>
      </c>
      <c r="C411" s="118" t="s">
        <v>1537</v>
      </c>
      <c r="D411" s="116">
        <v>0</v>
      </c>
      <c r="E411" s="116">
        <v>0</v>
      </c>
      <c r="F411" s="116">
        <v>0</v>
      </c>
      <c r="G411" s="116">
        <v>0</v>
      </c>
      <c r="H411" s="116">
        <v>0</v>
      </c>
      <c r="I411" s="116">
        <v>0</v>
      </c>
      <c r="J411" s="116">
        <v>0</v>
      </c>
      <c r="K411" s="116">
        <v>0</v>
      </c>
      <c r="L411" s="116">
        <v>0</v>
      </c>
      <c r="M411" s="116">
        <v>0</v>
      </c>
      <c r="N411" s="116">
        <v>0</v>
      </c>
      <c r="O411" s="116">
        <v>0</v>
      </c>
      <c r="P411" s="116">
        <v>0</v>
      </c>
      <c r="Q411" s="116">
        <v>0</v>
      </c>
      <c r="R411" s="116">
        <v>0</v>
      </c>
      <c r="S411" s="116">
        <v>0</v>
      </c>
      <c r="T411" s="116">
        <v>0</v>
      </c>
      <c r="U411" s="116">
        <v>0</v>
      </c>
      <c r="V411" s="116">
        <v>0</v>
      </c>
      <c r="W411" s="116">
        <v>0</v>
      </c>
      <c r="X411" s="116">
        <v>0</v>
      </c>
      <c r="Y411" s="116">
        <v>0</v>
      </c>
      <c r="Z411" s="116">
        <v>0</v>
      </c>
      <c r="AA411" s="116">
        <v>0</v>
      </c>
      <c r="AB411" s="116">
        <v>0</v>
      </c>
      <c r="AC411" s="116">
        <v>0</v>
      </c>
      <c r="AD411" s="116">
        <v>0</v>
      </c>
      <c r="AE411" s="116">
        <v>0</v>
      </c>
      <c r="AF411" s="116">
        <v>0</v>
      </c>
      <c r="AG411" s="116">
        <v>0</v>
      </c>
      <c r="AH411" s="116">
        <v>0</v>
      </c>
      <c r="AI411" s="116">
        <v>0</v>
      </c>
      <c r="AJ411" s="116">
        <v>0</v>
      </c>
      <c r="AK411" s="116">
        <v>0</v>
      </c>
      <c r="AL411" s="95">
        <f t="shared" si="12"/>
        <v>0</v>
      </c>
      <c r="AO411" s="70"/>
    </row>
    <row r="412" spans="1:41" ht="33" customHeight="1">
      <c r="A412" s="87">
        <v>1345</v>
      </c>
      <c r="B412" s="88" t="str">
        <f>PROPER(VLOOKUP(A412,[1]bd_lista!$A:$D,2,FALSE))</f>
        <v>Gobierno Autónomo Municipal De Entre Rios</v>
      </c>
      <c r="C412" s="118" t="s">
        <v>1537</v>
      </c>
      <c r="D412" s="116">
        <v>0</v>
      </c>
      <c r="E412" s="116">
        <v>0</v>
      </c>
      <c r="F412" s="116">
        <v>0</v>
      </c>
      <c r="G412" s="116">
        <v>0</v>
      </c>
      <c r="H412" s="116">
        <v>0</v>
      </c>
      <c r="I412" s="116">
        <v>0</v>
      </c>
      <c r="J412" s="116">
        <v>0</v>
      </c>
      <c r="K412" s="116">
        <v>0</v>
      </c>
      <c r="L412" s="116">
        <v>0</v>
      </c>
      <c r="M412" s="116">
        <v>0</v>
      </c>
      <c r="N412" s="116">
        <v>0</v>
      </c>
      <c r="O412" s="116">
        <v>0</v>
      </c>
      <c r="P412" s="116">
        <v>0</v>
      </c>
      <c r="Q412" s="116">
        <v>0</v>
      </c>
      <c r="R412" s="116">
        <v>0</v>
      </c>
      <c r="S412" s="116">
        <v>0</v>
      </c>
      <c r="T412" s="116">
        <v>0</v>
      </c>
      <c r="U412" s="116">
        <v>0</v>
      </c>
      <c r="V412" s="116">
        <v>0</v>
      </c>
      <c r="W412" s="116">
        <v>0</v>
      </c>
      <c r="X412" s="116">
        <v>0</v>
      </c>
      <c r="Y412" s="116">
        <v>0</v>
      </c>
      <c r="Z412" s="116">
        <v>0</v>
      </c>
      <c r="AA412" s="116">
        <v>0</v>
      </c>
      <c r="AB412" s="116">
        <v>0</v>
      </c>
      <c r="AC412" s="116">
        <v>0</v>
      </c>
      <c r="AD412" s="116">
        <v>0</v>
      </c>
      <c r="AE412" s="116">
        <v>0</v>
      </c>
      <c r="AF412" s="116">
        <v>0</v>
      </c>
      <c r="AG412" s="116">
        <v>0</v>
      </c>
      <c r="AH412" s="116">
        <v>0</v>
      </c>
      <c r="AI412" s="116">
        <v>0</v>
      </c>
      <c r="AJ412" s="116">
        <v>0</v>
      </c>
      <c r="AK412" s="116">
        <v>0</v>
      </c>
      <c r="AL412" s="95">
        <f t="shared" si="12"/>
        <v>0</v>
      </c>
      <c r="AO412" s="70"/>
    </row>
    <row r="413" spans="1:41" ht="33" customHeight="1">
      <c r="A413" s="87">
        <v>1346</v>
      </c>
      <c r="B413" s="88" t="str">
        <f>PROPER(VLOOKUP(A413,[1]bd_lista!$A:$D,2,FALSE))</f>
        <v>Gobierno Autónomo Municipal De Cocapata</v>
      </c>
      <c r="C413" s="118" t="s">
        <v>1537</v>
      </c>
      <c r="D413" s="116">
        <v>0</v>
      </c>
      <c r="E413" s="116">
        <v>0</v>
      </c>
      <c r="F413" s="116">
        <v>0</v>
      </c>
      <c r="G413" s="116">
        <v>0</v>
      </c>
      <c r="H413" s="116">
        <v>0</v>
      </c>
      <c r="I413" s="116">
        <v>0</v>
      </c>
      <c r="J413" s="116">
        <v>0</v>
      </c>
      <c r="K413" s="116">
        <v>0</v>
      </c>
      <c r="L413" s="116">
        <v>0</v>
      </c>
      <c r="M413" s="116">
        <v>0</v>
      </c>
      <c r="N413" s="116">
        <v>0</v>
      </c>
      <c r="O413" s="116">
        <v>0</v>
      </c>
      <c r="P413" s="116">
        <v>0</v>
      </c>
      <c r="Q413" s="116">
        <v>0</v>
      </c>
      <c r="R413" s="116">
        <v>0</v>
      </c>
      <c r="S413" s="116">
        <v>0</v>
      </c>
      <c r="T413" s="116">
        <v>0</v>
      </c>
      <c r="U413" s="116">
        <v>0</v>
      </c>
      <c r="V413" s="116">
        <v>0</v>
      </c>
      <c r="W413" s="116">
        <v>0</v>
      </c>
      <c r="X413" s="116">
        <v>0</v>
      </c>
      <c r="Y413" s="116">
        <v>0</v>
      </c>
      <c r="Z413" s="116">
        <v>0</v>
      </c>
      <c r="AA413" s="116">
        <v>0</v>
      </c>
      <c r="AB413" s="116">
        <v>0</v>
      </c>
      <c r="AC413" s="116">
        <v>0</v>
      </c>
      <c r="AD413" s="116">
        <v>0</v>
      </c>
      <c r="AE413" s="116">
        <v>0</v>
      </c>
      <c r="AF413" s="116">
        <v>0</v>
      </c>
      <c r="AG413" s="116">
        <v>0</v>
      </c>
      <c r="AH413" s="116">
        <v>0</v>
      </c>
      <c r="AI413" s="116">
        <v>0</v>
      </c>
      <c r="AJ413" s="116">
        <v>0</v>
      </c>
      <c r="AK413" s="116">
        <v>0</v>
      </c>
      <c r="AL413" s="95">
        <f t="shared" si="12"/>
        <v>0</v>
      </c>
      <c r="AO413" s="70"/>
    </row>
    <row r="414" spans="1:41" ht="33" customHeight="1">
      <c r="A414" s="87">
        <v>1347</v>
      </c>
      <c r="B414" s="88" t="str">
        <f>PROPER(VLOOKUP(A414,[1]bd_lista!$A:$D,2,FALSE))</f>
        <v>Gobierno Autónomo Municipal De Shinahota</v>
      </c>
      <c r="C414" s="118" t="s">
        <v>1537</v>
      </c>
      <c r="D414" s="116">
        <v>0</v>
      </c>
      <c r="E414" s="116">
        <v>0</v>
      </c>
      <c r="F414" s="116">
        <v>0</v>
      </c>
      <c r="G414" s="116">
        <v>0</v>
      </c>
      <c r="H414" s="116">
        <v>0</v>
      </c>
      <c r="I414" s="116">
        <v>0</v>
      </c>
      <c r="J414" s="116">
        <v>0</v>
      </c>
      <c r="K414" s="116">
        <v>0</v>
      </c>
      <c r="L414" s="116">
        <v>0</v>
      </c>
      <c r="M414" s="116">
        <v>0</v>
      </c>
      <c r="N414" s="116">
        <v>0</v>
      </c>
      <c r="O414" s="116">
        <v>0</v>
      </c>
      <c r="P414" s="116">
        <v>0</v>
      </c>
      <c r="Q414" s="116">
        <v>0</v>
      </c>
      <c r="R414" s="116">
        <v>0</v>
      </c>
      <c r="S414" s="116">
        <v>0</v>
      </c>
      <c r="T414" s="116">
        <v>0</v>
      </c>
      <c r="U414" s="116">
        <v>0</v>
      </c>
      <c r="V414" s="116">
        <v>0</v>
      </c>
      <c r="W414" s="116">
        <v>0</v>
      </c>
      <c r="X414" s="116">
        <v>0</v>
      </c>
      <c r="Y414" s="116">
        <v>0</v>
      </c>
      <c r="Z414" s="116">
        <v>0</v>
      </c>
      <c r="AA414" s="116">
        <v>0</v>
      </c>
      <c r="AB414" s="116">
        <v>0</v>
      </c>
      <c r="AC414" s="116">
        <v>0</v>
      </c>
      <c r="AD414" s="116">
        <v>0</v>
      </c>
      <c r="AE414" s="116">
        <v>0</v>
      </c>
      <c r="AF414" s="116">
        <v>0</v>
      </c>
      <c r="AG414" s="116">
        <v>0</v>
      </c>
      <c r="AH414" s="116">
        <v>0</v>
      </c>
      <c r="AI414" s="116">
        <v>0</v>
      </c>
      <c r="AJ414" s="116">
        <v>0</v>
      </c>
      <c r="AK414" s="116">
        <v>0</v>
      </c>
      <c r="AL414" s="95">
        <f t="shared" si="12"/>
        <v>0</v>
      </c>
      <c r="AO414" s="70"/>
    </row>
    <row r="415" spans="1:41" ht="33" customHeight="1">
      <c r="A415" s="87">
        <v>1401</v>
      </c>
      <c r="B415" s="88" t="str">
        <f>PROPER(VLOOKUP(A415,[1]bd_lista!$A:$D,2,FALSE))</f>
        <v>Gobierno Autónomo Municipal De Oruro</v>
      </c>
      <c r="C415" s="118" t="s">
        <v>1537</v>
      </c>
      <c r="D415" s="116">
        <v>0</v>
      </c>
      <c r="E415" s="116">
        <v>0</v>
      </c>
      <c r="F415" s="116">
        <v>0</v>
      </c>
      <c r="G415" s="116">
        <v>0</v>
      </c>
      <c r="H415" s="116">
        <v>0</v>
      </c>
      <c r="I415" s="116">
        <v>0</v>
      </c>
      <c r="J415" s="116">
        <v>0</v>
      </c>
      <c r="K415" s="116">
        <v>0</v>
      </c>
      <c r="L415" s="116">
        <v>0</v>
      </c>
      <c r="M415" s="116">
        <v>0</v>
      </c>
      <c r="N415" s="116">
        <v>0</v>
      </c>
      <c r="O415" s="116">
        <v>0</v>
      </c>
      <c r="P415" s="116">
        <v>0</v>
      </c>
      <c r="Q415" s="116">
        <v>0</v>
      </c>
      <c r="R415" s="116">
        <v>0</v>
      </c>
      <c r="S415" s="116">
        <v>0</v>
      </c>
      <c r="T415" s="116">
        <v>0</v>
      </c>
      <c r="U415" s="116">
        <v>0</v>
      </c>
      <c r="V415" s="116">
        <v>0</v>
      </c>
      <c r="W415" s="116">
        <v>0</v>
      </c>
      <c r="X415" s="116">
        <v>0</v>
      </c>
      <c r="Y415" s="116">
        <v>0</v>
      </c>
      <c r="Z415" s="116">
        <v>0</v>
      </c>
      <c r="AA415" s="116">
        <v>0</v>
      </c>
      <c r="AB415" s="116">
        <v>0</v>
      </c>
      <c r="AC415" s="116">
        <v>0</v>
      </c>
      <c r="AD415" s="116">
        <v>0</v>
      </c>
      <c r="AE415" s="116">
        <v>0</v>
      </c>
      <c r="AF415" s="116">
        <v>0</v>
      </c>
      <c r="AG415" s="116">
        <v>0</v>
      </c>
      <c r="AH415" s="116">
        <v>0</v>
      </c>
      <c r="AI415" s="116">
        <v>0</v>
      </c>
      <c r="AJ415" s="116">
        <v>0</v>
      </c>
      <c r="AK415" s="116">
        <v>0</v>
      </c>
      <c r="AL415" s="95">
        <f t="shared" si="12"/>
        <v>0</v>
      </c>
      <c r="AO415" s="70"/>
    </row>
    <row r="416" spans="1:41" ht="33" customHeight="1">
      <c r="A416" s="87">
        <v>1402</v>
      </c>
      <c r="B416" s="88" t="str">
        <f>PROPER(VLOOKUP(A416,[1]bd_lista!$A:$D,2,FALSE))</f>
        <v>Gobierno Autónomo Municipal De Caracollo</v>
      </c>
      <c r="C416" s="118" t="s">
        <v>1537</v>
      </c>
      <c r="D416" s="116">
        <v>0</v>
      </c>
      <c r="E416" s="116">
        <v>0</v>
      </c>
      <c r="F416" s="116">
        <v>0</v>
      </c>
      <c r="G416" s="116">
        <v>0</v>
      </c>
      <c r="H416" s="116">
        <v>0</v>
      </c>
      <c r="I416" s="116">
        <v>0</v>
      </c>
      <c r="J416" s="116">
        <v>0</v>
      </c>
      <c r="K416" s="116">
        <v>0</v>
      </c>
      <c r="L416" s="116">
        <v>0</v>
      </c>
      <c r="M416" s="116">
        <v>0</v>
      </c>
      <c r="N416" s="116">
        <v>0</v>
      </c>
      <c r="O416" s="116">
        <v>0</v>
      </c>
      <c r="P416" s="116">
        <v>0</v>
      </c>
      <c r="Q416" s="116">
        <v>0</v>
      </c>
      <c r="R416" s="116">
        <v>0</v>
      </c>
      <c r="S416" s="116">
        <v>0</v>
      </c>
      <c r="T416" s="116">
        <v>0</v>
      </c>
      <c r="U416" s="116">
        <v>0</v>
      </c>
      <c r="V416" s="116">
        <v>0</v>
      </c>
      <c r="W416" s="116">
        <v>0</v>
      </c>
      <c r="X416" s="116">
        <v>0</v>
      </c>
      <c r="Y416" s="116">
        <v>0</v>
      </c>
      <c r="Z416" s="116">
        <v>0</v>
      </c>
      <c r="AA416" s="116">
        <v>0</v>
      </c>
      <c r="AB416" s="116">
        <v>0</v>
      </c>
      <c r="AC416" s="116">
        <v>0</v>
      </c>
      <c r="AD416" s="116">
        <v>0</v>
      </c>
      <c r="AE416" s="116">
        <v>0</v>
      </c>
      <c r="AF416" s="116">
        <v>0</v>
      </c>
      <c r="AG416" s="116">
        <v>0</v>
      </c>
      <c r="AH416" s="116">
        <v>0</v>
      </c>
      <c r="AI416" s="116">
        <v>0</v>
      </c>
      <c r="AJ416" s="116">
        <v>0</v>
      </c>
      <c r="AK416" s="116">
        <v>0</v>
      </c>
      <c r="AL416" s="95">
        <f t="shared" si="12"/>
        <v>0</v>
      </c>
      <c r="AO416" s="70"/>
    </row>
    <row r="417" spans="1:41" ht="33" customHeight="1">
      <c r="A417" s="87">
        <v>1403</v>
      </c>
      <c r="B417" s="88" t="str">
        <f>PROPER(VLOOKUP(A417,[1]bd_lista!$A:$D,2,FALSE))</f>
        <v>Gobierno Autónomo Municipal De El Choro</v>
      </c>
      <c r="C417" s="118" t="s">
        <v>1537</v>
      </c>
      <c r="D417" s="116">
        <v>0</v>
      </c>
      <c r="E417" s="116">
        <v>0</v>
      </c>
      <c r="F417" s="116">
        <v>0</v>
      </c>
      <c r="G417" s="116">
        <v>0</v>
      </c>
      <c r="H417" s="116">
        <v>0</v>
      </c>
      <c r="I417" s="116">
        <v>0</v>
      </c>
      <c r="J417" s="116">
        <v>0</v>
      </c>
      <c r="K417" s="116">
        <v>0</v>
      </c>
      <c r="L417" s="116">
        <v>0</v>
      </c>
      <c r="M417" s="116">
        <v>0</v>
      </c>
      <c r="N417" s="116">
        <v>0</v>
      </c>
      <c r="O417" s="116">
        <v>0</v>
      </c>
      <c r="P417" s="116">
        <v>0</v>
      </c>
      <c r="Q417" s="116">
        <v>0</v>
      </c>
      <c r="R417" s="116">
        <v>0</v>
      </c>
      <c r="S417" s="116">
        <v>0</v>
      </c>
      <c r="T417" s="116">
        <v>0</v>
      </c>
      <c r="U417" s="116">
        <v>0</v>
      </c>
      <c r="V417" s="116">
        <v>0</v>
      </c>
      <c r="W417" s="116">
        <v>0</v>
      </c>
      <c r="X417" s="116">
        <v>0</v>
      </c>
      <c r="Y417" s="116">
        <v>0</v>
      </c>
      <c r="Z417" s="116">
        <v>0</v>
      </c>
      <c r="AA417" s="116">
        <v>0</v>
      </c>
      <c r="AB417" s="116">
        <v>0</v>
      </c>
      <c r="AC417" s="116">
        <v>0</v>
      </c>
      <c r="AD417" s="116">
        <v>0</v>
      </c>
      <c r="AE417" s="116">
        <v>0</v>
      </c>
      <c r="AF417" s="116">
        <v>0</v>
      </c>
      <c r="AG417" s="116">
        <v>0</v>
      </c>
      <c r="AH417" s="116">
        <v>0</v>
      </c>
      <c r="AI417" s="116">
        <v>0</v>
      </c>
      <c r="AJ417" s="116">
        <v>0</v>
      </c>
      <c r="AK417" s="116">
        <v>0</v>
      </c>
      <c r="AL417" s="95">
        <f t="shared" si="12"/>
        <v>0</v>
      </c>
      <c r="AO417" s="70"/>
    </row>
    <row r="418" spans="1:41" ht="33" customHeight="1">
      <c r="A418" s="87">
        <v>1404</v>
      </c>
      <c r="B418" s="88" t="str">
        <f>PROPER(VLOOKUP(A418,[1]bd_lista!$A:$D,2,FALSE))</f>
        <v>Gobierno Autónomo Municipal De Challapata</v>
      </c>
      <c r="C418" s="118" t="s">
        <v>1537</v>
      </c>
      <c r="D418" s="116">
        <v>0</v>
      </c>
      <c r="E418" s="116">
        <v>0</v>
      </c>
      <c r="F418" s="116">
        <v>0</v>
      </c>
      <c r="G418" s="116">
        <v>0</v>
      </c>
      <c r="H418" s="116">
        <v>0</v>
      </c>
      <c r="I418" s="116">
        <v>0</v>
      </c>
      <c r="J418" s="116">
        <v>0</v>
      </c>
      <c r="K418" s="116">
        <v>0</v>
      </c>
      <c r="L418" s="116">
        <v>0</v>
      </c>
      <c r="M418" s="116">
        <v>0</v>
      </c>
      <c r="N418" s="116">
        <v>0</v>
      </c>
      <c r="O418" s="116">
        <v>0</v>
      </c>
      <c r="P418" s="116">
        <v>0</v>
      </c>
      <c r="Q418" s="116">
        <v>0</v>
      </c>
      <c r="R418" s="116">
        <v>0</v>
      </c>
      <c r="S418" s="116">
        <v>0</v>
      </c>
      <c r="T418" s="116">
        <v>0</v>
      </c>
      <c r="U418" s="116">
        <v>0</v>
      </c>
      <c r="V418" s="116">
        <v>0</v>
      </c>
      <c r="W418" s="116">
        <v>0</v>
      </c>
      <c r="X418" s="116">
        <v>0</v>
      </c>
      <c r="Y418" s="116">
        <v>0</v>
      </c>
      <c r="Z418" s="116">
        <v>0</v>
      </c>
      <c r="AA418" s="116">
        <v>0</v>
      </c>
      <c r="AB418" s="116">
        <v>0</v>
      </c>
      <c r="AC418" s="116">
        <v>0</v>
      </c>
      <c r="AD418" s="116">
        <v>0</v>
      </c>
      <c r="AE418" s="116">
        <v>0</v>
      </c>
      <c r="AF418" s="116">
        <v>0</v>
      </c>
      <c r="AG418" s="116">
        <v>0</v>
      </c>
      <c r="AH418" s="116">
        <v>0</v>
      </c>
      <c r="AI418" s="116">
        <v>0</v>
      </c>
      <c r="AJ418" s="116">
        <v>0</v>
      </c>
      <c r="AK418" s="116">
        <v>0</v>
      </c>
      <c r="AL418" s="95">
        <f t="shared" si="12"/>
        <v>0</v>
      </c>
      <c r="AO418" s="70"/>
    </row>
    <row r="419" spans="1:41" ht="33" customHeight="1">
      <c r="A419" s="87">
        <v>1405</v>
      </c>
      <c r="B419" s="88" t="str">
        <f>PROPER(VLOOKUP(A419,[1]bd_lista!$A:$D,2,FALSE))</f>
        <v>Gobierno Autónomo Municipal De Santuario De Quillacas</v>
      </c>
      <c r="C419" s="118" t="s">
        <v>1537</v>
      </c>
      <c r="D419" s="116">
        <v>0</v>
      </c>
      <c r="E419" s="116">
        <v>0</v>
      </c>
      <c r="F419" s="116">
        <v>0</v>
      </c>
      <c r="G419" s="116">
        <v>0</v>
      </c>
      <c r="H419" s="116">
        <v>0</v>
      </c>
      <c r="I419" s="116">
        <v>0</v>
      </c>
      <c r="J419" s="116">
        <v>0</v>
      </c>
      <c r="K419" s="116">
        <v>0</v>
      </c>
      <c r="L419" s="116">
        <v>0</v>
      </c>
      <c r="M419" s="116">
        <v>0</v>
      </c>
      <c r="N419" s="116">
        <v>0</v>
      </c>
      <c r="O419" s="116">
        <v>0</v>
      </c>
      <c r="P419" s="116">
        <v>0</v>
      </c>
      <c r="Q419" s="116">
        <v>0</v>
      </c>
      <c r="R419" s="116">
        <v>0</v>
      </c>
      <c r="S419" s="116">
        <v>0</v>
      </c>
      <c r="T419" s="116">
        <v>0</v>
      </c>
      <c r="U419" s="116">
        <v>0</v>
      </c>
      <c r="V419" s="116">
        <v>0</v>
      </c>
      <c r="W419" s="116">
        <v>0</v>
      </c>
      <c r="X419" s="116">
        <v>0</v>
      </c>
      <c r="Y419" s="116">
        <v>0</v>
      </c>
      <c r="Z419" s="116">
        <v>0</v>
      </c>
      <c r="AA419" s="116">
        <v>0</v>
      </c>
      <c r="AB419" s="116">
        <v>0</v>
      </c>
      <c r="AC419" s="116">
        <v>0</v>
      </c>
      <c r="AD419" s="116">
        <v>0</v>
      </c>
      <c r="AE419" s="116">
        <v>0</v>
      </c>
      <c r="AF419" s="116">
        <v>0</v>
      </c>
      <c r="AG419" s="116">
        <v>0</v>
      </c>
      <c r="AH419" s="116">
        <v>0</v>
      </c>
      <c r="AI419" s="116">
        <v>0</v>
      </c>
      <c r="AJ419" s="116">
        <v>0</v>
      </c>
      <c r="AK419" s="116">
        <v>0</v>
      </c>
      <c r="AL419" s="95">
        <f t="shared" si="12"/>
        <v>0</v>
      </c>
      <c r="AO419" s="70"/>
    </row>
    <row r="420" spans="1:41" ht="33" customHeight="1">
      <c r="A420" s="87">
        <v>1406</v>
      </c>
      <c r="B420" s="88" t="str">
        <f>PROPER(VLOOKUP(A420,[1]bd_lista!$A:$D,2,FALSE))</f>
        <v>Gobierno Autónomo Municipal De Huanuni</v>
      </c>
      <c r="C420" s="118" t="s">
        <v>1537</v>
      </c>
      <c r="D420" s="116">
        <v>0</v>
      </c>
      <c r="E420" s="116">
        <v>0</v>
      </c>
      <c r="F420" s="116">
        <v>0</v>
      </c>
      <c r="G420" s="116">
        <v>0</v>
      </c>
      <c r="H420" s="116">
        <v>0</v>
      </c>
      <c r="I420" s="116">
        <v>0</v>
      </c>
      <c r="J420" s="116">
        <v>0</v>
      </c>
      <c r="K420" s="116">
        <v>0</v>
      </c>
      <c r="L420" s="116">
        <v>0</v>
      </c>
      <c r="M420" s="116">
        <v>0</v>
      </c>
      <c r="N420" s="116">
        <v>0</v>
      </c>
      <c r="O420" s="116">
        <v>0</v>
      </c>
      <c r="P420" s="116">
        <v>0</v>
      </c>
      <c r="Q420" s="116">
        <v>0</v>
      </c>
      <c r="R420" s="116">
        <v>0</v>
      </c>
      <c r="S420" s="116">
        <v>0</v>
      </c>
      <c r="T420" s="116">
        <v>0</v>
      </c>
      <c r="U420" s="116">
        <v>0</v>
      </c>
      <c r="V420" s="116">
        <v>0</v>
      </c>
      <c r="W420" s="116">
        <v>0</v>
      </c>
      <c r="X420" s="116">
        <v>0</v>
      </c>
      <c r="Y420" s="116">
        <v>0</v>
      </c>
      <c r="Z420" s="116">
        <v>0</v>
      </c>
      <c r="AA420" s="116">
        <v>0</v>
      </c>
      <c r="AB420" s="116">
        <v>0</v>
      </c>
      <c r="AC420" s="116">
        <v>0</v>
      </c>
      <c r="AD420" s="116">
        <v>0</v>
      </c>
      <c r="AE420" s="116">
        <v>0</v>
      </c>
      <c r="AF420" s="116">
        <v>0</v>
      </c>
      <c r="AG420" s="116">
        <v>0</v>
      </c>
      <c r="AH420" s="116">
        <v>0</v>
      </c>
      <c r="AI420" s="116">
        <v>0</v>
      </c>
      <c r="AJ420" s="116">
        <v>0</v>
      </c>
      <c r="AK420" s="116">
        <v>0</v>
      </c>
      <c r="AL420" s="95">
        <f t="shared" si="12"/>
        <v>0</v>
      </c>
      <c r="AO420" s="70"/>
    </row>
    <row r="421" spans="1:41" ht="33" customHeight="1">
      <c r="A421" s="87">
        <v>1407</v>
      </c>
      <c r="B421" s="88" t="str">
        <f>PROPER(VLOOKUP(A421,[1]bd_lista!$A:$D,2,FALSE))</f>
        <v>Gobierno Autónomo Municipal De Machacamarca</v>
      </c>
      <c r="C421" s="118" t="s">
        <v>1537</v>
      </c>
      <c r="D421" s="116">
        <v>0</v>
      </c>
      <c r="E421" s="116">
        <v>0</v>
      </c>
      <c r="F421" s="116">
        <v>0</v>
      </c>
      <c r="G421" s="116">
        <v>0</v>
      </c>
      <c r="H421" s="116">
        <v>0</v>
      </c>
      <c r="I421" s="116">
        <v>0</v>
      </c>
      <c r="J421" s="116">
        <v>0</v>
      </c>
      <c r="K421" s="116">
        <v>0</v>
      </c>
      <c r="L421" s="116">
        <v>0</v>
      </c>
      <c r="M421" s="116">
        <v>0</v>
      </c>
      <c r="N421" s="116">
        <v>0</v>
      </c>
      <c r="O421" s="116">
        <v>0</v>
      </c>
      <c r="P421" s="116">
        <v>0</v>
      </c>
      <c r="Q421" s="116">
        <v>0</v>
      </c>
      <c r="R421" s="116">
        <v>0</v>
      </c>
      <c r="S421" s="116">
        <v>0</v>
      </c>
      <c r="T421" s="116">
        <v>0</v>
      </c>
      <c r="U421" s="116">
        <v>0</v>
      </c>
      <c r="V421" s="116">
        <v>0</v>
      </c>
      <c r="W421" s="116">
        <v>0</v>
      </c>
      <c r="X421" s="116">
        <v>0</v>
      </c>
      <c r="Y421" s="116">
        <v>0</v>
      </c>
      <c r="Z421" s="116">
        <v>0</v>
      </c>
      <c r="AA421" s="116">
        <v>0</v>
      </c>
      <c r="AB421" s="116">
        <v>0</v>
      </c>
      <c r="AC421" s="116">
        <v>0</v>
      </c>
      <c r="AD421" s="116">
        <v>0</v>
      </c>
      <c r="AE421" s="116">
        <v>0</v>
      </c>
      <c r="AF421" s="116">
        <v>0</v>
      </c>
      <c r="AG421" s="116">
        <v>0</v>
      </c>
      <c r="AH421" s="116">
        <v>0</v>
      </c>
      <c r="AI421" s="116">
        <v>0</v>
      </c>
      <c r="AJ421" s="116">
        <v>0</v>
      </c>
      <c r="AK421" s="116">
        <v>0</v>
      </c>
      <c r="AL421" s="95">
        <f t="shared" si="12"/>
        <v>0</v>
      </c>
      <c r="AO421" s="70"/>
    </row>
    <row r="422" spans="1:41" ht="33" customHeight="1">
      <c r="A422" s="87">
        <v>1408</v>
      </c>
      <c r="B422" s="88" t="str">
        <f>PROPER(VLOOKUP(A422,[1]bd_lista!$A:$D,2,FALSE))</f>
        <v>Gobierno Autónomo Municipal De Poopó (Villa Poopó)</v>
      </c>
      <c r="C422" s="118" t="s">
        <v>1537</v>
      </c>
      <c r="D422" s="116">
        <v>0</v>
      </c>
      <c r="E422" s="116">
        <v>0</v>
      </c>
      <c r="F422" s="116">
        <v>0</v>
      </c>
      <c r="G422" s="116">
        <v>0</v>
      </c>
      <c r="H422" s="116">
        <v>0</v>
      </c>
      <c r="I422" s="116">
        <v>0</v>
      </c>
      <c r="J422" s="116">
        <v>0</v>
      </c>
      <c r="K422" s="116">
        <v>0</v>
      </c>
      <c r="L422" s="116">
        <v>0</v>
      </c>
      <c r="M422" s="116">
        <v>0</v>
      </c>
      <c r="N422" s="116">
        <v>0</v>
      </c>
      <c r="O422" s="116">
        <v>0</v>
      </c>
      <c r="P422" s="116">
        <v>0</v>
      </c>
      <c r="Q422" s="116">
        <v>0</v>
      </c>
      <c r="R422" s="116">
        <v>0</v>
      </c>
      <c r="S422" s="116">
        <v>0</v>
      </c>
      <c r="T422" s="116">
        <v>0</v>
      </c>
      <c r="U422" s="116">
        <v>0</v>
      </c>
      <c r="V422" s="116">
        <v>0</v>
      </c>
      <c r="W422" s="116">
        <v>0</v>
      </c>
      <c r="X422" s="116">
        <v>0</v>
      </c>
      <c r="Y422" s="116">
        <v>0</v>
      </c>
      <c r="Z422" s="116">
        <v>0</v>
      </c>
      <c r="AA422" s="116">
        <v>0</v>
      </c>
      <c r="AB422" s="116">
        <v>0</v>
      </c>
      <c r="AC422" s="116">
        <v>0</v>
      </c>
      <c r="AD422" s="116">
        <v>0</v>
      </c>
      <c r="AE422" s="116">
        <v>0</v>
      </c>
      <c r="AF422" s="116">
        <v>0</v>
      </c>
      <c r="AG422" s="116">
        <v>0</v>
      </c>
      <c r="AH422" s="116">
        <v>0</v>
      </c>
      <c r="AI422" s="116">
        <v>0</v>
      </c>
      <c r="AJ422" s="116">
        <v>0</v>
      </c>
      <c r="AK422" s="116">
        <v>0</v>
      </c>
      <c r="AL422" s="95">
        <f t="shared" si="12"/>
        <v>0</v>
      </c>
      <c r="AO422" s="70"/>
    </row>
    <row r="423" spans="1:41" ht="33" customHeight="1">
      <c r="A423" s="87">
        <v>1409</v>
      </c>
      <c r="B423" s="88" t="str">
        <f>PROPER(VLOOKUP(A423,[1]bd_lista!$A:$D,2,FALSE))</f>
        <v>Gobierno Autónomo Municipal De Pazña</v>
      </c>
      <c r="C423" s="118" t="s">
        <v>1537</v>
      </c>
      <c r="D423" s="116">
        <v>0</v>
      </c>
      <c r="E423" s="116">
        <v>0</v>
      </c>
      <c r="F423" s="116">
        <v>0</v>
      </c>
      <c r="G423" s="116">
        <v>0</v>
      </c>
      <c r="H423" s="116">
        <v>0</v>
      </c>
      <c r="I423" s="116">
        <v>0</v>
      </c>
      <c r="J423" s="116">
        <v>0</v>
      </c>
      <c r="K423" s="116">
        <v>0</v>
      </c>
      <c r="L423" s="116">
        <v>0</v>
      </c>
      <c r="M423" s="116">
        <v>0</v>
      </c>
      <c r="N423" s="116">
        <v>0</v>
      </c>
      <c r="O423" s="116">
        <v>0</v>
      </c>
      <c r="P423" s="116">
        <v>0</v>
      </c>
      <c r="Q423" s="116">
        <v>0</v>
      </c>
      <c r="R423" s="116">
        <v>0</v>
      </c>
      <c r="S423" s="116">
        <v>0</v>
      </c>
      <c r="T423" s="116">
        <v>0</v>
      </c>
      <c r="U423" s="116">
        <v>0</v>
      </c>
      <c r="V423" s="116">
        <v>0</v>
      </c>
      <c r="W423" s="116">
        <v>0</v>
      </c>
      <c r="X423" s="116">
        <v>0</v>
      </c>
      <c r="Y423" s="116">
        <v>0</v>
      </c>
      <c r="Z423" s="116">
        <v>0</v>
      </c>
      <c r="AA423" s="116">
        <v>0</v>
      </c>
      <c r="AB423" s="116">
        <v>0</v>
      </c>
      <c r="AC423" s="116">
        <v>0</v>
      </c>
      <c r="AD423" s="116">
        <v>0</v>
      </c>
      <c r="AE423" s="116">
        <v>0</v>
      </c>
      <c r="AF423" s="116">
        <v>0</v>
      </c>
      <c r="AG423" s="116">
        <v>0</v>
      </c>
      <c r="AH423" s="116">
        <v>0</v>
      </c>
      <c r="AI423" s="116">
        <v>0</v>
      </c>
      <c r="AJ423" s="116">
        <v>0</v>
      </c>
      <c r="AK423" s="116">
        <v>0</v>
      </c>
      <c r="AL423" s="95">
        <f t="shared" si="12"/>
        <v>0</v>
      </c>
      <c r="AO423" s="70"/>
    </row>
    <row r="424" spans="1:41" ht="33" customHeight="1">
      <c r="A424" s="87">
        <v>1410</v>
      </c>
      <c r="B424" s="88" t="str">
        <f>PROPER(VLOOKUP(A424,[1]bd_lista!$A:$D,2,FALSE))</f>
        <v>Gobierno Autónomo Municipal De Antequera</v>
      </c>
      <c r="C424" s="118" t="s">
        <v>1537</v>
      </c>
      <c r="D424" s="116">
        <v>0</v>
      </c>
      <c r="E424" s="116">
        <v>0</v>
      </c>
      <c r="F424" s="116">
        <v>0</v>
      </c>
      <c r="G424" s="116">
        <v>0</v>
      </c>
      <c r="H424" s="116">
        <v>0</v>
      </c>
      <c r="I424" s="116">
        <v>0</v>
      </c>
      <c r="J424" s="116">
        <v>0</v>
      </c>
      <c r="K424" s="116">
        <v>0</v>
      </c>
      <c r="L424" s="116">
        <v>0</v>
      </c>
      <c r="M424" s="116">
        <v>0</v>
      </c>
      <c r="N424" s="116">
        <v>0</v>
      </c>
      <c r="O424" s="116">
        <v>0</v>
      </c>
      <c r="P424" s="116">
        <v>0</v>
      </c>
      <c r="Q424" s="116">
        <v>0</v>
      </c>
      <c r="R424" s="116">
        <v>0</v>
      </c>
      <c r="S424" s="116">
        <v>0</v>
      </c>
      <c r="T424" s="116">
        <v>0</v>
      </c>
      <c r="U424" s="116">
        <v>0</v>
      </c>
      <c r="V424" s="116">
        <v>0</v>
      </c>
      <c r="W424" s="116">
        <v>0</v>
      </c>
      <c r="X424" s="116">
        <v>0</v>
      </c>
      <c r="Y424" s="116">
        <v>0</v>
      </c>
      <c r="Z424" s="116">
        <v>0</v>
      </c>
      <c r="AA424" s="116">
        <v>0</v>
      </c>
      <c r="AB424" s="116">
        <v>0</v>
      </c>
      <c r="AC424" s="116">
        <v>0</v>
      </c>
      <c r="AD424" s="116">
        <v>0</v>
      </c>
      <c r="AE424" s="116">
        <v>0</v>
      </c>
      <c r="AF424" s="116">
        <v>0</v>
      </c>
      <c r="AG424" s="116">
        <v>0</v>
      </c>
      <c r="AH424" s="116">
        <v>0</v>
      </c>
      <c r="AI424" s="116">
        <v>0</v>
      </c>
      <c r="AJ424" s="116">
        <v>0</v>
      </c>
      <c r="AK424" s="116">
        <v>0</v>
      </c>
      <c r="AL424" s="95">
        <f t="shared" si="12"/>
        <v>0</v>
      </c>
      <c r="AO424" s="70"/>
    </row>
    <row r="425" spans="1:41" ht="33" customHeight="1">
      <c r="A425" s="87">
        <v>1411</v>
      </c>
      <c r="B425" s="88" t="str">
        <f>PROPER(VLOOKUP(A425,[1]bd_lista!$A:$D,2,FALSE))</f>
        <v>Gobierno Autónomo Municipal De Eucaliptus</v>
      </c>
      <c r="C425" s="118" t="s">
        <v>1537</v>
      </c>
      <c r="D425" s="116">
        <v>0</v>
      </c>
      <c r="E425" s="116">
        <v>0</v>
      </c>
      <c r="F425" s="116">
        <v>0</v>
      </c>
      <c r="G425" s="116">
        <v>0</v>
      </c>
      <c r="H425" s="116">
        <v>0</v>
      </c>
      <c r="I425" s="116">
        <v>0</v>
      </c>
      <c r="J425" s="116">
        <v>0</v>
      </c>
      <c r="K425" s="116">
        <v>0</v>
      </c>
      <c r="L425" s="116">
        <v>0</v>
      </c>
      <c r="M425" s="116">
        <v>0</v>
      </c>
      <c r="N425" s="116">
        <v>0</v>
      </c>
      <c r="O425" s="116">
        <v>0</v>
      </c>
      <c r="P425" s="116">
        <v>0</v>
      </c>
      <c r="Q425" s="116">
        <v>0</v>
      </c>
      <c r="R425" s="116">
        <v>0</v>
      </c>
      <c r="S425" s="116">
        <v>0</v>
      </c>
      <c r="T425" s="116">
        <v>0</v>
      </c>
      <c r="U425" s="116">
        <v>0</v>
      </c>
      <c r="V425" s="116">
        <v>0</v>
      </c>
      <c r="W425" s="116">
        <v>0</v>
      </c>
      <c r="X425" s="116">
        <v>0</v>
      </c>
      <c r="Y425" s="116">
        <v>0</v>
      </c>
      <c r="Z425" s="116">
        <v>0</v>
      </c>
      <c r="AA425" s="116">
        <v>0</v>
      </c>
      <c r="AB425" s="116">
        <v>0</v>
      </c>
      <c r="AC425" s="116">
        <v>0</v>
      </c>
      <c r="AD425" s="116">
        <v>0</v>
      </c>
      <c r="AE425" s="116">
        <v>0</v>
      </c>
      <c r="AF425" s="116">
        <v>0</v>
      </c>
      <c r="AG425" s="116">
        <v>0</v>
      </c>
      <c r="AH425" s="116">
        <v>0</v>
      </c>
      <c r="AI425" s="116">
        <v>0</v>
      </c>
      <c r="AJ425" s="116">
        <v>0</v>
      </c>
      <c r="AK425" s="116">
        <v>0</v>
      </c>
      <c r="AL425" s="95">
        <f t="shared" si="12"/>
        <v>0</v>
      </c>
      <c r="AO425" s="70"/>
    </row>
    <row r="426" spans="1:41" ht="33" customHeight="1">
      <c r="A426" s="87">
        <v>1412</v>
      </c>
      <c r="B426" s="88" t="str">
        <f>PROPER(VLOOKUP(A426,[1]bd_lista!$A:$D,2,FALSE))</f>
        <v>Gobierno Autónomo Municipal De Santiago De Huari</v>
      </c>
      <c r="C426" s="118" t="s">
        <v>1537</v>
      </c>
      <c r="D426" s="116">
        <v>0</v>
      </c>
      <c r="E426" s="116">
        <v>0</v>
      </c>
      <c r="F426" s="116">
        <v>0</v>
      </c>
      <c r="G426" s="116">
        <v>0</v>
      </c>
      <c r="H426" s="116">
        <v>0</v>
      </c>
      <c r="I426" s="116">
        <v>0</v>
      </c>
      <c r="J426" s="116">
        <v>0</v>
      </c>
      <c r="K426" s="116">
        <v>0</v>
      </c>
      <c r="L426" s="116">
        <v>0</v>
      </c>
      <c r="M426" s="116">
        <v>0</v>
      </c>
      <c r="N426" s="116">
        <v>0</v>
      </c>
      <c r="O426" s="116">
        <v>0</v>
      </c>
      <c r="P426" s="116">
        <v>0</v>
      </c>
      <c r="Q426" s="116">
        <v>0</v>
      </c>
      <c r="R426" s="116">
        <v>0</v>
      </c>
      <c r="S426" s="116">
        <v>0</v>
      </c>
      <c r="T426" s="116">
        <v>0</v>
      </c>
      <c r="U426" s="116">
        <v>0</v>
      </c>
      <c r="V426" s="116">
        <v>0</v>
      </c>
      <c r="W426" s="116">
        <v>0</v>
      </c>
      <c r="X426" s="116">
        <v>0</v>
      </c>
      <c r="Y426" s="116">
        <v>0</v>
      </c>
      <c r="Z426" s="116">
        <v>0</v>
      </c>
      <c r="AA426" s="116">
        <v>0</v>
      </c>
      <c r="AB426" s="116">
        <v>0</v>
      </c>
      <c r="AC426" s="116">
        <v>0</v>
      </c>
      <c r="AD426" s="116">
        <v>0</v>
      </c>
      <c r="AE426" s="116">
        <v>0</v>
      </c>
      <c r="AF426" s="116">
        <v>0</v>
      </c>
      <c r="AG426" s="116">
        <v>0</v>
      </c>
      <c r="AH426" s="116">
        <v>0</v>
      </c>
      <c r="AI426" s="116">
        <v>0</v>
      </c>
      <c r="AJ426" s="116">
        <v>0</v>
      </c>
      <c r="AK426" s="116">
        <v>0</v>
      </c>
      <c r="AL426" s="95">
        <f t="shared" si="12"/>
        <v>0</v>
      </c>
      <c r="AO426" s="70"/>
    </row>
    <row r="427" spans="1:41" ht="33" customHeight="1">
      <c r="A427" s="87">
        <v>1413</v>
      </c>
      <c r="B427" s="88" t="str">
        <f>PROPER(VLOOKUP(A427,[1]bd_lista!$A:$D,2,FALSE))</f>
        <v>Gobierno Autónomo Municipal De Totora</v>
      </c>
      <c r="C427" s="118" t="s">
        <v>1537</v>
      </c>
      <c r="D427" s="116">
        <v>0</v>
      </c>
      <c r="E427" s="116">
        <v>0</v>
      </c>
      <c r="F427" s="116">
        <v>0</v>
      </c>
      <c r="G427" s="116">
        <v>0</v>
      </c>
      <c r="H427" s="116">
        <v>0</v>
      </c>
      <c r="I427" s="116">
        <v>0</v>
      </c>
      <c r="J427" s="116">
        <v>0</v>
      </c>
      <c r="K427" s="116">
        <v>0</v>
      </c>
      <c r="L427" s="116">
        <v>0</v>
      </c>
      <c r="M427" s="116">
        <v>0</v>
      </c>
      <c r="N427" s="116">
        <v>0</v>
      </c>
      <c r="O427" s="116">
        <v>0</v>
      </c>
      <c r="P427" s="116">
        <v>0</v>
      </c>
      <c r="Q427" s="116">
        <v>0</v>
      </c>
      <c r="R427" s="116">
        <v>0</v>
      </c>
      <c r="S427" s="116">
        <v>0</v>
      </c>
      <c r="T427" s="116">
        <v>0</v>
      </c>
      <c r="U427" s="116">
        <v>0</v>
      </c>
      <c r="V427" s="116">
        <v>0</v>
      </c>
      <c r="W427" s="116">
        <v>0</v>
      </c>
      <c r="X427" s="116">
        <v>0</v>
      </c>
      <c r="Y427" s="116">
        <v>0</v>
      </c>
      <c r="Z427" s="116">
        <v>0</v>
      </c>
      <c r="AA427" s="116">
        <v>0</v>
      </c>
      <c r="AB427" s="116">
        <v>0</v>
      </c>
      <c r="AC427" s="116">
        <v>0</v>
      </c>
      <c r="AD427" s="116">
        <v>0</v>
      </c>
      <c r="AE427" s="116">
        <v>0</v>
      </c>
      <c r="AF427" s="116">
        <v>0</v>
      </c>
      <c r="AG427" s="116">
        <v>0</v>
      </c>
      <c r="AH427" s="116">
        <v>0</v>
      </c>
      <c r="AI427" s="116">
        <v>0</v>
      </c>
      <c r="AJ427" s="116">
        <v>0</v>
      </c>
      <c r="AK427" s="116">
        <v>0</v>
      </c>
      <c r="AL427" s="95">
        <f t="shared" si="12"/>
        <v>0</v>
      </c>
      <c r="AO427" s="70"/>
    </row>
    <row r="428" spans="1:41" ht="33" customHeight="1">
      <c r="A428" s="87">
        <v>1414</v>
      </c>
      <c r="B428" s="88" t="str">
        <f>PROPER(VLOOKUP(A428,[1]bd_lista!$A:$D,2,FALSE))</f>
        <v>Gobierno Autónomo Municipal De Corque</v>
      </c>
      <c r="C428" s="118" t="s">
        <v>1537</v>
      </c>
      <c r="D428" s="116">
        <v>0</v>
      </c>
      <c r="E428" s="116">
        <v>0</v>
      </c>
      <c r="F428" s="116">
        <v>0</v>
      </c>
      <c r="G428" s="116">
        <v>0</v>
      </c>
      <c r="H428" s="116">
        <v>0</v>
      </c>
      <c r="I428" s="116">
        <v>0</v>
      </c>
      <c r="J428" s="116">
        <v>0</v>
      </c>
      <c r="K428" s="116">
        <v>0</v>
      </c>
      <c r="L428" s="116">
        <v>0</v>
      </c>
      <c r="M428" s="116">
        <v>0</v>
      </c>
      <c r="N428" s="116">
        <v>0</v>
      </c>
      <c r="O428" s="116">
        <v>0</v>
      </c>
      <c r="P428" s="116">
        <v>0</v>
      </c>
      <c r="Q428" s="116">
        <v>0</v>
      </c>
      <c r="R428" s="116">
        <v>0</v>
      </c>
      <c r="S428" s="116">
        <v>0</v>
      </c>
      <c r="T428" s="116">
        <v>0</v>
      </c>
      <c r="U428" s="116">
        <v>0</v>
      </c>
      <c r="V428" s="116">
        <v>0</v>
      </c>
      <c r="W428" s="116">
        <v>0</v>
      </c>
      <c r="X428" s="116">
        <v>0</v>
      </c>
      <c r="Y428" s="116">
        <v>0</v>
      </c>
      <c r="Z428" s="116">
        <v>0</v>
      </c>
      <c r="AA428" s="116">
        <v>0</v>
      </c>
      <c r="AB428" s="116">
        <v>0</v>
      </c>
      <c r="AC428" s="116">
        <v>0</v>
      </c>
      <c r="AD428" s="116">
        <v>0</v>
      </c>
      <c r="AE428" s="116">
        <v>0</v>
      </c>
      <c r="AF428" s="116">
        <v>0</v>
      </c>
      <c r="AG428" s="116">
        <v>0</v>
      </c>
      <c r="AH428" s="116">
        <v>0</v>
      </c>
      <c r="AI428" s="116">
        <v>0</v>
      </c>
      <c r="AJ428" s="116">
        <v>0</v>
      </c>
      <c r="AK428" s="116">
        <v>0</v>
      </c>
      <c r="AL428" s="95">
        <f t="shared" si="12"/>
        <v>0</v>
      </c>
      <c r="AO428" s="70"/>
    </row>
    <row r="429" spans="1:41" ht="33" customHeight="1">
      <c r="A429" s="87">
        <v>1415</v>
      </c>
      <c r="B429" s="88" t="str">
        <f>PROPER(VLOOKUP(A429,[1]bd_lista!$A:$D,2,FALSE))</f>
        <v>Gobierno Autónomo Municipal De Choquecota</v>
      </c>
      <c r="C429" s="118" t="s">
        <v>1537</v>
      </c>
      <c r="D429" s="116">
        <v>0</v>
      </c>
      <c r="E429" s="116">
        <v>0</v>
      </c>
      <c r="F429" s="116">
        <v>0</v>
      </c>
      <c r="G429" s="116">
        <v>0</v>
      </c>
      <c r="H429" s="116">
        <v>0</v>
      </c>
      <c r="I429" s="116">
        <v>0</v>
      </c>
      <c r="J429" s="116">
        <v>0</v>
      </c>
      <c r="K429" s="116">
        <v>0</v>
      </c>
      <c r="L429" s="116">
        <v>0</v>
      </c>
      <c r="M429" s="116">
        <v>0</v>
      </c>
      <c r="N429" s="116">
        <v>0</v>
      </c>
      <c r="O429" s="116">
        <v>0</v>
      </c>
      <c r="P429" s="116">
        <v>0</v>
      </c>
      <c r="Q429" s="116">
        <v>0</v>
      </c>
      <c r="R429" s="116">
        <v>0</v>
      </c>
      <c r="S429" s="116">
        <v>0</v>
      </c>
      <c r="T429" s="116">
        <v>0</v>
      </c>
      <c r="U429" s="116">
        <v>0</v>
      </c>
      <c r="V429" s="116">
        <v>0</v>
      </c>
      <c r="W429" s="116">
        <v>0</v>
      </c>
      <c r="X429" s="116">
        <v>0</v>
      </c>
      <c r="Y429" s="116">
        <v>0</v>
      </c>
      <c r="Z429" s="116">
        <v>0</v>
      </c>
      <c r="AA429" s="116">
        <v>0</v>
      </c>
      <c r="AB429" s="116">
        <v>0</v>
      </c>
      <c r="AC429" s="116">
        <v>0</v>
      </c>
      <c r="AD429" s="116">
        <v>0</v>
      </c>
      <c r="AE429" s="116">
        <v>0</v>
      </c>
      <c r="AF429" s="116">
        <v>0</v>
      </c>
      <c r="AG429" s="116">
        <v>0</v>
      </c>
      <c r="AH429" s="116">
        <v>0</v>
      </c>
      <c r="AI429" s="116">
        <v>0</v>
      </c>
      <c r="AJ429" s="116">
        <v>0</v>
      </c>
      <c r="AK429" s="116">
        <v>0</v>
      </c>
      <c r="AL429" s="95">
        <f t="shared" si="12"/>
        <v>0</v>
      </c>
      <c r="AO429" s="70"/>
    </row>
    <row r="430" spans="1:41" ht="33" customHeight="1">
      <c r="A430" s="87">
        <v>1416</v>
      </c>
      <c r="B430" s="88" t="str">
        <f>PROPER(VLOOKUP(A430,[1]bd_lista!$A:$D,2,FALSE))</f>
        <v>Gobierno Autónomo Municipal De Curahuara De Carangas</v>
      </c>
      <c r="C430" s="118" t="s">
        <v>1537</v>
      </c>
      <c r="D430" s="116">
        <v>0</v>
      </c>
      <c r="E430" s="116">
        <v>0</v>
      </c>
      <c r="F430" s="116">
        <v>0</v>
      </c>
      <c r="G430" s="116">
        <v>0</v>
      </c>
      <c r="H430" s="116">
        <v>0</v>
      </c>
      <c r="I430" s="116">
        <v>0</v>
      </c>
      <c r="J430" s="116">
        <v>0</v>
      </c>
      <c r="K430" s="116">
        <v>0</v>
      </c>
      <c r="L430" s="116">
        <v>0</v>
      </c>
      <c r="M430" s="116">
        <v>0</v>
      </c>
      <c r="N430" s="116">
        <v>0</v>
      </c>
      <c r="O430" s="116">
        <v>0</v>
      </c>
      <c r="P430" s="116">
        <v>0</v>
      </c>
      <c r="Q430" s="116">
        <v>0</v>
      </c>
      <c r="R430" s="116">
        <v>0</v>
      </c>
      <c r="S430" s="116">
        <v>0</v>
      </c>
      <c r="T430" s="116">
        <v>0</v>
      </c>
      <c r="U430" s="116">
        <v>0</v>
      </c>
      <c r="V430" s="116">
        <v>0</v>
      </c>
      <c r="W430" s="116">
        <v>0</v>
      </c>
      <c r="X430" s="116">
        <v>0</v>
      </c>
      <c r="Y430" s="116">
        <v>0</v>
      </c>
      <c r="Z430" s="116">
        <v>0</v>
      </c>
      <c r="AA430" s="116">
        <v>0</v>
      </c>
      <c r="AB430" s="116">
        <v>0</v>
      </c>
      <c r="AC430" s="116">
        <v>0</v>
      </c>
      <c r="AD430" s="116">
        <v>0</v>
      </c>
      <c r="AE430" s="116">
        <v>0</v>
      </c>
      <c r="AF430" s="116">
        <v>0</v>
      </c>
      <c r="AG430" s="116">
        <v>0</v>
      </c>
      <c r="AH430" s="116">
        <v>0</v>
      </c>
      <c r="AI430" s="116">
        <v>0</v>
      </c>
      <c r="AJ430" s="116">
        <v>0</v>
      </c>
      <c r="AK430" s="116">
        <v>0</v>
      </c>
      <c r="AL430" s="95">
        <f t="shared" si="12"/>
        <v>0</v>
      </c>
      <c r="AO430" s="70"/>
    </row>
    <row r="431" spans="1:41" ht="33" customHeight="1">
      <c r="A431" s="87">
        <v>1417</v>
      </c>
      <c r="B431" s="88" t="str">
        <f>PROPER(VLOOKUP(A431,[1]bd_lista!$A:$D,2,FALSE))</f>
        <v>Gobierno Autónomo Municipal De Turco</v>
      </c>
      <c r="C431" s="118" t="s">
        <v>1537</v>
      </c>
      <c r="D431" s="116">
        <v>0</v>
      </c>
      <c r="E431" s="116">
        <v>0</v>
      </c>
      <c r="F431" s="116">
        <v>0</v>
      </c>
      <c r="G431" s="116">
        <v>0</v>
      </c>
      <c r="H431" s="116">
        <v>0</v>
      </c>
      <c r="I431" s="116">
        <v>0</v>
      </c>
      <c r="J431" s="116">
        <v>0</v>
      </c>
      <c r="K431" s="116">
        <v>0</v>
      </c>
      <c r="L431" s="116">
        <v>0</v>
      </c>
      <c r="M431" s="116">
        <v>0</v>
      </c>
      <c r="N431" s="116">
        <v>0</v>
      </c>
      <c r="O431" s="116">
        <v>0</v>
      </c>
      <c r="P431" s="116">
        <v>0</v>
      </c>
      <c r="Q431" s="116">
        <v>0</v>
      </c>
      <c r="R431" s="116">
        <v>0</v>
      </c>
      <c r="S431" s="116">
        <v>0</v>
      </c>
      <c r="T431" s="116">
        <v>0</v>
      </c>
      <c r="U431" s="116">
        <v>0</v>
      </c>
      <c r="V431" s="116">
        <v>0</v>
      </c>
      <c r="W431" s="116">
        <v>0</v>
      </c>
      <c r="X431" s="116">
        <v>0</v>
      </c>
      <c r="Y431" s="116">
        <v>0</v>
      </c>
      <c r="Z431" s="116">
        <v>0</v>
      </c>
      <c r="AA431" s="116">
        <v>0</v>
      </c>
      <c r="AB431" s="116">
        <v>0</v>
      </c>
      <c r="AC431" s="116">
        <v>0</v>
      </c>
      <c r="AD431" s="116">
        <v>0</v>
      </c>
      <c r="AE431" s="116">
        <v>0</v>
      </c>
      <c r="AF431" s="116">
        <v>0</v>
      </c>
      <c r="AG431" s="116">
        <v>0</v>
      </c>
      <c r="AH431" s="116">
        <v>0</v>
      </c>
      <c r="AI431" s="116">
        <v>0</v>
      </c>
      <c r="AJ431" s="116">
        <v>0</v>
      </c>
      <c r="AK431" s="116">
        <v>0</v>
      </c>
      <c r="AL431" s="95">
        <f t="shared" si="12"/>
        <v>0</v>
      </c>
      <c r="AO431" s="70"/>
    </row>
    <row r="432" spans="1:41" ht="33" customHeight="1">
      <c r="A432" s="87">
        <v>1418</v>
      </c>
      <c r="B432" s="88" t="str">
        <f>PROPER(VLOOKUP(A432,[1]bd_lista!$A:$D,2,FALSE))</f>
        <v>Gobierno Autónomo Municipal De Huachacalla</v>
      </c>
      <c r="C432" s="118" t="s">
        <v>1537</v>
      </c>
      <c r="D432" s="116">
        <v>0</v>
      </c>
      <c r="E432" s="116">
        <v>0</v>
      </c>
      <c r="F432" s="116">
        <v>0</v>
      </c>
      <c r="G432" s="116">
        <v>0</v>
      </c>
      <c r="H432" s="116">
        <v>0</v>
      </c>
      <c r="I432" s="116">
        <v>0</v>
      </c>
      <c r="J432" s="116">
        <v>0</v>
      </c>
      <c r="K432" s="116">
        <v>0</v>
      </c>
      <c r="L432" s="116">
        <v>0</v>
      </c>
      <c r="M432" s="116">
        <v>0</v>
      </c>
      <c r="N432" s="116">
        <v>0</v>
      </c>
      <c r="O432" s="116">
        <v>0</v>
      </c>
      <c r="P432" s="116">
        <v>0</v>
      </c>
      <c r="Q432" s="116">
        <v>0</v>
      </c>
      <c r="R432" s="116">
        <v>0</v>
      </c>
      <c r="S432" s="116">
        <v>0</v>
      </c>
      <c r="T432" s="116">
        <v>0</v>
      </c>
      <c r="U432" s="116">
        <v>0</v>
      </c>
      <c r="V432" s="116">
        <v>0</v>
      </c>
      <c r="W432" s="116">
        <v>0</v>
      </c>
      <c r="X432" s="116">
        <v>0</v>
      </c>
      <c r="Y432" s="116">
        <v>0</v>
      </c>
      <c r="Z432" s="116">
        <v>0</v>
      </c>
      <c r="AA432" s="116">
        <v>0</v>
      </c>
      <c r="AB432" s="116">
        <v>0</v>
      </c>
      <c r="AC432" s="116">
        <v>0</v>
      </c>
      <c r="AD432" s="116">
        <v>0</v>
      </c>
      <c r="AE432" s="116">
        <v>0</v>
      </c>
      <c r="AF432" s="116">
        <v>0</v>
      </c>
      <c r="AG432" s="116">
        <v>0</v>
      </c>
      <c r="AH432" s="116">
        <v>0</v>
      </c>
      <c r="AI432" s="116">
        <v>0</v>
      </c>
      <c r="AJ432" s="116">
        <v>0</v>
      </c>
      <c r="AK432" s="116">
        <v>0</v>
      </c>
      <c r="AL432" s="95">
        <f t="shared" si="12"/>
        <v>0</v>
      </c>
      <c r="AO432" s="70"/>
    </row>
    <row r="433" spans="1:41" ht="33" customHeight="1">
      <c r="A433" s="87">
        <v>1419</v>
      </c>
      <c r="B433" s="88" t="str">
        <f>PROPER(VLOOKUP(A433,[1]bd_lista!$A:$D,2,FALSE))</f>
        <v>Gobierno Autónomo Municipal De Escara</v>
      </c>
      <c r="C433" s="118" t="s">
        <v>1537</v>
      </c>
      <c r="D433" s="116">
        <v>0</v>
      </c>
      <c r="E433" s="116">
        <v>0</v>
      </c>
      <c r="F433" s="116">
        <v>0</v>
      </c>
      <c r="G433" s="116">
        <v>0</v>
      </c>
      <c r="H433" s="116">
        <v>0</v>
      </c>
      <c r="I433" s="116">
        <v>0</v>
      </c>
      <c r="J433" s="116">
        <v>0</v>
      </c>
      <c r="K433" s="116">
        <v>0</v>
      </c>
      <c r="L433" s="116">
        <v>0</v>
      </c>
      <c r="M433" s="116">
        <v>0</v>
      </c>
      <c r="N433" s="116">
        <v>0</v>
      </c>
      <c r="O433" s="116">
        <v>0</v>
      </c>
      <c r="P433" s="116">
        <v>0</v>
      </c>
      <c r="Q433" s="116">
        <v>0</v>
      </c>
      <c r="R433" s="116">
        <v>0</v>
      </c>
      <c r="S433" s="116">
        <v>0</v>
      </c>
      <c r="T433" s="116">
        <v>0</v>
      </c>
      <c r="U433" s="116">
        <v>0</v>
      </c>
      <c r="V433" s="116">
        <v>0</v>
      </c>
      <c r="W433" s="116">
        <v>0</v>
      </c>
      <c r="X433" s="116">
        <v>0</v>
      </c>
      <c r="Y433" s="116">
        <v>0</v>
      </c>
      <c r="Z433" s="116">
        <v>0</v>
      </c>
      <c r="AA433" s="116">
        <v>0</v>
      </c>
      <c r="AB433" s="116">
        <v>0</v>
      </c>
      <c r="AC433" s="116">
        <v>0</v>
      </c>
      <c r="AD433" s="116">
        <v>0</v>
      </c>
      <c r="AE433" s="116">
        <v>0</v>
      </c>
      <c r="AF433" s="116">
        <v>0</v>
      </c>
      <c r="AG433" s="116">
        <v>0</v>
      </c>
      <c r="AH433" s="116">
        <v>0</v>
      </c>
      <c r="AI433" s="116">
        <v>0</v>
      </c>
      <c r="AJ433" s="116">
        <v>0</v>
      </c>
      <c r="AK433" s="116">
        <v>0</v>
      </c>
      <c r="AL433" s="95">
        <f t="shared" si="12"/>
        <v>0</v>
      </c>
      <c r="AO433" s="70"/>
    </row>
    <row r="434" spans="1:41" ht="33" customHeight="1">
      <c r="A434" s="87">
        <v>1420</v>
      </c>
      <c r="B434" s="88" t="str">
        <f>PROPER(VLOOKUP(A434,[1]bd_lista!$A:$D,2,FALSE))</f>
        <v>Gobierno Autónomo Municipal De Cruz De Machacamarca</v>
      </c>
      <c r="C434" s="118" t="s">
        <v>1537</v>
      </c>
      <c r="D434" s="116">
        <v>0</v>
      </c>
      <c r="E434" s="116">
        <v>0</v>
      </c>
      <c r="F434" s="116">
        <v>0</v>
      </c>
      <c r="G434" s="116">
        <v>0</v>
      </c>
      <c r="H434" s="116">
        <v>0</v>
      </c>
      <c r="I434" s="116">
        <v>0</v>
      </c>
      <c r="J434" s="116">
        <v>0</v>
      </c>
      <c r="K434" s="116">
        <v>0</v>
      </c>
      <c r="L434" s="116">
        <v>0</v>
      </c>
      <c r="M434" s="116">
        <v>0</v>
      </c>
      <c r="N434" s="116">
        <v>0</v>
      </c>
      <c r="O434" s="116">
        <v>0</v>
      </c>
      <c r="P434" s="116">
        <v>0</v>
      </c>
      <c r="Q434" s="116">
        <v>0</v>
      </c>
      <c r="R434" s="116">
        <v>0</v>
      </c>
      <c r="S434" s="116">
        <v>0</v>
      </c>
      <c r="T434" s="116">
        <v>0</v>
      </c>
      <c r="U434" s="116">
        <v>0</v>
      </c>
      <c r="V434" s="116">
        <v>0</v>
      </c>
      <c r="W434" s="116">
        <v>0</v>
      </c>
      <c r="X434" s="116">
        <v>0</v>
      </c>
      <c r="Y434" s="116">
        <v>0</v>
      </c>
      <c r="Z434" s="116">
        <v>0</v>
      </c>
      <c r="AA434" s="116">
        <v>0</v>
      </c>
      <c r="AB434" s="116">
        <v>0</v>
      </c>
      <c r="AC434" s="116">
        <v>0</v>
      </c>
      <c r="AD434" s="116">
        <v>0</v>
      </c>
      <c r="AE434" s="116">
        <v>0</v>
      </c>
      <c r="AF434" s="116">
        <v>0</v>
      </c>
      <c r="AG434" s="116">
        <v>0</v>
      </c>
      <c r="AH434" s="116">
        <v>0</v>
      </c>
      <c r="AI434" s="116">
        <v>0</v>
      </c>
      <c r="AJ434" s="116">
        <v>0</v>
      </c>
      <c r="AK434" s="116">
        <v>0</v>
      </c>
      <c r="AL434" s="95">
        <f t="shared" si="12"/>
        <v>0</v>
      </c>
      <c r="AO434" s="70"/>
    </row>
    <row r="435" spans="1:41" ht="33" customHeight="1">
      <c r="A435" s="87">
        <v>1421</v>
      </c>
      <c r="B435" s="88" t="str">
        <f>PROPER(VLOOKUP(A435,[1]bd_lista!$A:$D,2,FALSE))</f>
        <v>Gobierno Autónomo Municipal De Yunguyo De Litoral</v>
      </c>
      <c r="C435" s="118" t="s">
        <v>1537</v>
      </c>
      <c r="D435" s="116">
        <v>0</v>
      </c>
      <c r="E435" s="116">
        <v>0</v>
      </c>
      <c r="F435" s="116">
        <v>0</v>
      </c>
      <c r="G435" s="116">
        <v>0</v>
      </c>
      <c r="H435" s="116">
        <v>0</v>
      </c>
      <c r="I435" s="116">
        <v>0</v>
      </c>
      <c r="J435" s="116">
        <v>0</v>
      </c>
      <c r="K435" s="116">
        <v>0</v>
      </c>
      <c r="L435" s="116">
        <v>0</v>
      </c>
      <c r="M435" s="116">
        <v>0</v>
      </c>
      <c r="N435" s="116">
        <v>0</v>
      </c>
      <c r="O435" s="116">
        <v>0</v>
      </c>
      <c r="P435" s="116">
        <v>0</v>
      </c>
      <c r="Q435" s="116">
        <v>0</v>
      </c>
      <c r="R435" s="116">
        <v>0</v>
      </c>
      <c r="S435" s="116">
        <v>0</v>
      </c>
      <c r="T435" s="116">
        <v>0</v>
      </c>
      <c r="U435" s="116">
        <v>0</v>
      </c>
      <c r="V435" s="116">
        <v>0</v>
      </c>
      <c r="W435" s="116">
        <v>0</v>
      </c>
      <c r="X435" s="116">
        <v>0</v>
      </c>
      <c r="Y435" s="116">
        <v>0</v>
      </c>
      <c r="Z435" s="116">
        <v>0</v>
      </c>
      <c r="AA435" s="116">
        <v>0</v>
      </c>
      <c r="AB435" s="116">
        <v>0</v>
      </c>
      <c r="AC435" s="116">
        <v>0</v>
      </c>
      <c r="AD435" s="116">
        <v>0</v>
      </c>
      <c r="AE435" s="116">
        <v>0</v>
      </c>
      <c r="AF435" s="116">
        <v>0</v>
      </c>
      <c r="AG435" s="116">
        <v>0</v>
      </c>
      <c r="AH435" s="116">
        <v>0</v>
      </c>
      <c r="AI435" s="116">
        <v>0</v>
      </c>
      <c r="AJ435" s="116">
        <v>0</v>
      </c>
      <c r="AK435" s="116">
        <v>0</v>
      </c>
      <c r="AL435" s="95">
        <f t="shared" si="12"/>
        <v>0</v>
      </c>
      <c r="AO435" s="70"/>
    </row>
    <row r="436" spans="1:41" ht="33" customHeight="1">
      <c r="A436" s="87">
        <v>1422</v>
      </c>
      <c r="B436" s="88" t="str">
        <f>PROPER(VLOOKUP(A436,[1]bd_lista!$A:$D,2,FALSE))</f>
        <v>Gobierno Autónomo Municipal De Esmeralda</v>
      </c>
      <c r="C436" s="118" t="s">
        <v>1537</v>
      </c>
      <c r="D436" s="116">
        <v>0</v>
      </c>
      <c r="E436" s="116">
        <v>0</v>
      </c>
      <c r="F436" s="116">
        <v>0</v>
      </c>
      <c r="G436" s="116">
        <v>0</v>
      </c>
      <c r="H436" s="116">
        <v>0</v>
      </c>
      <c r="I436" s="116">
        <v>0</v>
      </c>
      <c r="J436" s="116">
        <v>0</v>
      </c>
      <c r="K436" s="116">
        <v>0</v>
      </c>
      <c r="L436" s="116">
        <v>0</v>
      </c>
      <c r="M436" s="116">
        <v>0</v>
      </c>
      <c r="N436" s="116">
        <v>0</v>
      </c>
      <c r="O436" s="116">
        <v>0</v>
      </c>
      <c r="P436" s="116">
        <v>0</v>
      </c>
      <c r="Q436" s="116">
        <v>0</v>
      </c>
      <c r="R436" s="116">
        <v>0</v>
      </c>
      <c r="S436" s="116">
        <v>0</v>
      </c>
      <c r="T436" s="116">
        <v>0</v>
      </c>
      <c r="U436" s="116">
        <v>0</v>
      </c>
      <c r="V436" s="116">
        <v>0</v>
      </c>
      <c r="W436" s="116">
        <v>0</v>
      </c>
      <c r="X436" s="116">
        <v>0</v>
      </c>
      <c r="Y436" s="116">
        <v>0</v>
      </c>
      <c r="Z436" s="116">
        <v>0</v>
      </c>
      <c r="AA436" s="116">
        <v>0</v>
      </c>
      <c r="AB436" s="116">
        <v>0</v>
      </c>
      <c r="AC436" s="116">
        <v>0</v>
      </c>
      <c r="AD436" s="116">
        <v>0</v>
      </c>
      <c r="AE436" s="116">
        <v>0</v>
      </c>
      <c r="AF436" s="116">
        <v>0</v>
      </c>
      <c r="AG436" s="116">
        <v>0</v>
      </c>
      <c r="AH436" s="116">
        <v>0</v>
      </c>
      <c r="AI436" s="116">
        <v>0</v>
      </c>
      <c r="AJ436" s="116">
        <v>0</v>
      </c>
      <c r="AK436" s="116">
        <v>0</v>
      </c>
      <c r="AL436" s="95">
        <f t="shared" si="12"/>
        <v>0</v>
      </c>
      <c r="AO436" s="70"/>
    </row>
    <row r="437" spans="1:41" ht="33" customHeight="1">
      <c r="A437" s="87">
        <v>1423</v>
      </c>
      <c r="B437" s="88" t="str">
        <f>PROPER(VLOOKUP(A437,[1]bd_lista!$A:$D,2,FALSE))</f>
        <v>Gobierno Autónomo Municipal De Toledo</v>
      </c>
      <c r="C437" s="118" t="s">
        <v>1537</v>
      </c>
      <c r="D437" s="116">
        <v>0</v>
      </c>
      <c r="E437" s="116">
        <v>0</v>
      </c>
      <c r="F437" s="116">
        <v>0</v>
      </c>
      <c r="G437" s="116">
        <v>0</v>
      </c>
      <c r="H437" s="116">
        <v>0</v>
      </c>
      <c r="I437" s="116">
        <v>0</v>
      </c>
      <c r="J437" s="116">
        <v>0</v>
      </c>
      <c r="K437" s="116">
        <v>0</v>
      </c>
      <c r="L437" s="116">
        <v>0</v>
      </c>
      <c r="M437" s="116">
        <v>0</v>
      </c>
      <c r="N437" s="116">
        <v>0</v>
      </c>
      <c r="O437" s="116">
        <v>0</v>
      </c>
      <c r="P437" s="116">
        <v>0</v>
      </c>
      <c r="Q437" s="116">
        <v>0</v>
      </c>
      <c r="R437" s="116">
        <v>0</v>
      </c>
      <c r="S437" s="116">
        <v>0</v>
      </c>
      <c r="T437" s="116">
        <v>0</v>
      </c>
      <c r="U437" s="116">
        <v>0</v>
      </c>
      <c r="V437" s="116">
        <v>0</v>
      </c>
      <c r="W437" s="116">
        <v>0</v>
      </c>
      <c r="X437" s="116">
        <v>0</v>
      </c>
      <c r="Y437" s="116">
        <v>0</v>
      </c>
      <c r="Z437" s="116">
        <v>0</v>
      </c>
      <c r="AA437" s="116">
        <v>0</v>
      </c>
      <c r="AB437" s="116">
        <v>0</v>
      </c>
      <c r="AC437" s="116">
        <v>0</v>
      </c>
      <c r="AD437" s="116">
        <v>0</v>
      </c>
      <c r="AE437" s="116">
        <v>0</v>
      </c>
      <c r="AF437" s="116">
        <v>0</v>
      </c>
      <c r="AG437" s="116">
        <v>0</v>
      </c>
      <c r="AH437" s="116">
        <v>0</v>
      </c>
      <c r="AI437" s="116">
        <v>0</v>
      </c>
      <c r="AJ437" s="116">
        <v>0</v>
      </c>
      <c r="AK437" s="116">
        <v>0</v>
      </c>
      <c r="AL437" s="95">
        <f t="shared" si="12"/>
        <v>0</v>
      </c>
      <c r="AO437" s="70"/>
    </row>
    <row r="438" spans="1:41" ht="33" customHeight="1">
      <c r="A438" s="87">
        <v>1424</v>
      </c>
      <c r="B438" s="88" t="str">
        <f>PROPER(VLOOKUP(A438,[1]bd_lista!$A:$D,2,FALSE))</f>
        <v>Gobierno Autónomo Municipal De Andamarca (Santiago De Andamarca)</v>
      </c>
      <c r="C438" s="118" t="s">
        <v>1537</v>
      </c>
      <c r="D438" s="116">
        <v>0</v>
      </c>
      <c r="E438" s="116">
        <v>0</v>
      </c>
      <c r="F438" s="116">
        <v>0</v>
      </c>
      <c r="G438" s="116">
        <v>0</v>
      </c>
      <c r="H438" s="116">
        <v>0</v>
      </c>
      <c r="I438" s="116">
        <v>0</v>
      </c>
      <c r="J438" s="116">
        <v>0</v>
      </c>
      <c r="K438" s="116">
        <v>0</v>
      </c>
      <c r="L438" s="116">
        <v>0</v>
      </c>
      <c r="M438" s="116">
        <v>0</v>
      </c>
      <c r="N438" s="116">
        <v>0</v>
      </c>
      <c r="O438" s="116">
        <v>0</v>
      </c>
      <c r="P438" s="116">
        <v>0</v>
      </c>
      <c r="Q438" s="116">
        <v>0</v>
      </c>
      <c r="R438" s="116">
        <v>0</v>
      </c>
      <c r="S438" s="116">
        <v>0</v>
      </c>
      <c r="T438" s="116">
        <v>0</v>
      </c>
      <c r="U438" s="116">
        <v>0</v>
      </c>
      <c r="V438" s="116">
        <v>0</v>
      </c>
      <c r="W438" s="116">
        <v>0</v>
      </c>
      <c r="X438" s="116">
        <v>0</v>
      </c>
      <c r="Y438" s="116">
        <v>0</v>
      </c>
      <c r="Z438" s="116">
        <v>0</v>
      </c>
      <c r="AA438" s="116">
        <v>0</v>
      </c>
      <c r="AB438" s="116">
        <v>0</v>
      </c>
      <c r="AC438" s="116">
        <v>0</v>
      </c>
      <c r="AD438" s="116">
        <v>0</v>
      </c>
      <c r="AE438" s="116">
        <v>0</v>
      </c>
      <c r="AF438" s="116">
        <v>0</v>
      </c>
      <c r="AG438" s="116">
        <v>0</v>
      </c>
      <c r="AH438" s="116">
        <v>0</v>
      </c>
      <c r="AI438" s="116">
        <v>0</v>
      </c>
      <c r="AJ438" s="116">
        <v>0</v>
      </c>
      <c r="AK438" s="116">
        <v>0</v>
      </c>
      <c r="AL438" s="95">
        <f t="shared" si="12"/>
        <v>0</v>
      </c>
      <c r="AO438" s="70"/>
    </row>
    <row r="439" spans="1:41" ht="33" customHeight="1">
      <c r="A439" s="87">
        <v>1425</v>
      </c>
      <c r="B439" s="88" t="str">
        <f>PROPER(VLOOKUP(A439,[1]bd_lista!$A:$D,2,FALSE))</f>
        <v>Gobierno Autónomo Municipal De Belén De Andamarca</v>
      </c>
      <c r="C439" s="118" t="s">
        <v>1537</v>
      </c>
      <c r="D439" s="116">
        <v>0</v>
      </c>
      <c r="E439" s="116">
        <v>0</v>
      </c>
      <c r="F439" s="116">
        <v>0</v>
      </c>
      <c r="G439" s="116">
        <v>0</v>
      </c>
      <c r="H439" s="116">
        <v>0</v>
      </c>
      <c r="I439" s="116">
        <v>0</v>
      </c>
      <c r="J439" s="116">
        <v>0</v>
      </c>
      <c r="K439" s="116">
        <v>0</v>
      </c>
      <c r="L439" s="116">
        <v>0</v>
      </c>
      <c r="M439" s="116">
        <v>0</v>
      </c>
      <c r="N439" s="116">
        <v>0</v>
      </c>
      <c r="O439" s="116">
        <v>0</v>
      </c>
      <c r="P439" s="116">
        <v>0</v>
      </c>
      <c r="Q439" s="116">
        <v>0</v>
      </c>
      <c r="R439" s="116">
        <v>0</v>
      </c>
      <c r="S439" s="116">
        <v>0</v>
      </c>
      <c r="T439" s="116">
        <v>0</v>
      </c>
      <c r="U439" s="116">
        <v>0</v>
      </c>
      <c r="V439" s="116">
        <v>0</v>
      </c>
      <c r="W439" s="116">
        <v>0</v>
      </c>
      <c r="X439" s="116">
        <v>0</v>
      </c>
      <c r="Y439" s="116">
        <v>0</v>
      </c>
      <c r="Z439" s="116">
        <v>0</v>
      </c>
      <c r="AA439" s="116">
        <v>0</v>
      </c>
      <c r="AB439" s="116">
        <v>0</v>
      </c>
      <c r="AC439" s="116">
        <v>0</v>
      </c>
      <c r="AD439" s="116">
        <v>0</v>
      </c>
      <c r="AE439" s="116">
        <v>0</v>
      </c>
      <c r="AF439" s="116">
        <v>0</v>
      </c>
      <c r="AG439" s="116">
        <v>0</v>
      </c>
      <c r="AH439" s="116">
        <v>0</v>
      </c>
      <c r="AI439" s="116">
        <v>0</v>
      </c>
      <c r="AJ439" s="116">
        <v>0</v>
      </c>
      <c r="AK439" s="116">
        <v>0</v>
      </c>
      <c r="AL439" s="95">
        <f t="shared" si="12"/>
        <v>0</v>
      </c>
      <c r="AO439" s="70"/>
    </row>
    <row r="440" spans="1:41" ht="33" customHeight="1">
      <c r="A440" s="87">
        <v>1426</v>
      </c>
      <c r="B440" s="88" t="str">
        <f>PROPER(VLOOKUP(A440,[1]bd_lista!$A:$D,2,FALSE))</f>
        <v>Gobierno Autónomo Municipal De Salinas De G. Mendoza</v>
      </c>
      <c r="C440" s="118" t="s">
        <v>1537</v>
      </c>
      <c r="D440" s="116">
        <v>0</v>
      </c>
      <c r="E440" s="116">
        <v>0</v>
      </c>
      <c r="F440" s="116">
        <v>0</v>
      </c>
      <c r="G440" s="116">
        <v>0</v>
      </c>
      <c r="H440" s="116">
        <v>0</v>
      </c>
      <c r="I440" s="116">
        <v>0</v>
      </c>
      <c r="J440" s="116">
        <v>0</v>
      </c>
      <c r="K440" s="116">
        <v>0</v>
      </c>
      <c r="L440" s="116">
        <v>0</v>
      </c>
      <c r="M440" s="116">
        <v>0</v>
      </c>
      <c r="N440" s="116">
        <v>0</v>
      </c>
      <c r="O440" s="116">
        <v>0</v>
      </c>
      <c r="P440" s="116">
        <v>0</v>
      </c>
      <c r="Q440" s="116">
        <v>0</v>
      </c>
      <c r="R440" s="116">
        <v>0</v>
      </c>
      <c r="S440" s="116">
        <v>0</v>
      </c>
      <c r="T440" s="116">
        <v>0</v>
      </c>
      <c r="U440" s="116">
        <v>0</v>
      </c>
      <c r="V440" s="116">
        <v>0</v>
      </c>
      <c r="W440" s="116">
        <v>0</v>
      </c>
      <c r="X440" s="116">
        <v>0</v>
      </c>
      <c r="Y440" s="116">
        <v>0</v>
      </c>
      <c r="Z440" s="116">
        <v>0</v>
      </c>
      <c r="AA440" s="116">
        <v>0</v>
      </c>
      <c r="AB440" s="116">
        <v>0</v>
      </c>
      <c r="AC440" s="116">
        <v>0</v>
      </c>
      <c r="AD440" s="116">
        <v>0</v>
      </c>
      <c r="AE440" s="116">
        <v>0</v>
      </c>
      <c r="AF440" s="116">
        <v>0</v>
      </c>
      <c r="AG440" s="116">
        <v>0</v>
      </c>
      <c r="AH440" s="116">
        <v>0</v>
      </c>
      <c r="AI440" s="116">
        <v>0</v>
      </c>
      <c r="AJ440" s="116">
        <v>0</v>
      </c>
      <c r="AK440" s="116">
        <v>0</v>
      </c>
      <c r="AL440" s="95">
        <f t="shared" si="12"/>
        <v>0</v>
      </c>
      <c r="AO440" s="70"/>
    </row>
    <row r="441" spans="1:41" ht="33" customHeight="1">
      <c r="A441" s="87">
        <v>1427</v>
      </c>
      <c r="B441" s="88" t="str">
        <f>PROPER(VLOOKUP(A441,[1]bd_lista!$A:$D,2,FALSE))</f>
        <v>Gobierno Autónomo Municipal De Pampa Aullagas</v>
      </c>
      <c r="C441" s="118" t="s">
        <v>1537</v>
      </c>
      <c r="D441" s="116">
        <v>0</v>
      </c>
      <c r="E441" s="116">
        <v>0</v>
      </c>
      <c r="F441" s="116">
        <v>0</v>
      </c>
      <c r="G441" s="116">
        <v>0</v>
      </c>
      <c r="H441" s="116">
        <v>0</v>
      </c>
      <c r="I441" s="116">
        <v>0</v>
      </c>
      <c r="J441" s="116">
        <v>0</v>
      </c>
      <c r="K441" s="116">
        <v>0</v>
      </c>
      <c r="L441" s="116">
        <v>0</v>
      </c>
      <c r="M441" s="116">
        <v>0</v>
      </c>
      <c r="N441" s="116">
        <v>0</v>
      </c>
      <c r="O441" s="116">
        <v>0</v>
      </c>
      <c r="P441" s="116">
        <v>0</v>
      </c>
      <c r="Q441" s="116">
        <v>0</v>
      </c>
      <c r="R441" s="116">
        <v>0</v>
      </c>
      <c r="S441" s="116">
        <v>0</v>
      </c>
      <c r="T441" s="116">
        <v>0</v>
      </c>
      <c r="U441" s="116">
        <v>0</v>
      </c>
      <c r="V441" s="116">
        <v>0</v>
      </c>
      <c r="W441" s="116">
        <v>0</v>
      </c>
      <c r="X441" s="116">
        <v>0</v>
      </c>
      <c r="Y441" s="116">
        <v>0</v>
      </c>
      <c r="Z441" s="116">
        <v>0</v>
      </c>
      <c r="AA441" s="116">
        <v>0</v>
      </c>
      <c r="AB441" s="116">
        <v>0</v>
      </c>
      <c r="AC441" s="116">
        <v>0</v>
      </c>
      <c r="AD441" s="116">
        <v>0</v>
      </c>
      <c r="AE441" s="116">
        <v>0</v>
      </c>
      <c r="AF441" s="116">
        <v>0</v>
      </c>
      <c r="AG441" s="116">
        <v>0</v>
      </c>
      <c r="AH441" s="116">
        <v>0</v>
      </c>
      <c r="AI441" s="116">
        <v>0</v>
      </c>
      <c r="AJ441" s="116">
        <v>0</v>
      </c>
      <c r="AK441" s="116">
        <v>0</v>
      </c>
      <c r="AL441" s="95">
        <f t="shared" si="12"/>
        <v>0</v>
      </c>
      <c r="AO441" s="70"/>
    </row>
    <row r="442" spans="1:41" ht="33" customHeight="1">
      <c r="A442" s="87">
        <v>1428</v>
      </c>
      <c r="B442" s="88" t="str">
        <f>PROPER(VLOOKUP(A442,[1]bd_lista!$A:$D,2,FALSE))</f>
        <v>Gobierno Autónomo Municipal De La Rivera</v>
      </c>
      <c r="C442" s="118" t="s">
        <v>1537</v>
      </c>
      <c r="D442" s="116">
        <v>0</v>
      </c>
      <c r="E442" s="116">
        <v>0</v>
      </c>
      <c r="F442" s="116">
        <v>0</v>
      </c>
      <c r="G442" s="116">
        <v>0</v>
      </c>
      <c r="H442" s="116">
        <v>0</v>
      </c>
      <c r="I442" s="116">
        <v>0</v>
      </c>
      <c r="J442" s="116">
        <v>0</v>
      </c>
      <c r="K442" s="116">
        <v>0</v>
      </c>
      <c r="L442" s="116">
        <v>0</v>
      </c>
      <c r="M442" s="116">
        <v>0</v>
      </c>
      <c r="N442" s="116">
        <v>0</v>
      </c>
      <c r="O442" s="116">
        <v>0</v>
      </c>
      <c r="P442" s="116">
        <v>0</v>
      </c>
      <c r="Q442" s="116">
        <v>0</v>
      </c>
      <c r="R442" s="116">
        <v>0</v>
      </c>
      <c r="S442" s="116">
        <v>0</v>
      </c>
      <c r="T442" s="116">
        <v>0</v>
      </c>
      <c r="U442" s="116">
        <v>0</v>
      </c>
      <c r="V442" s="116">
        <v>0</v>
      </c>
      <c r="W442" s="116">
        <v>0</v>
      </c>
      <c r="X442" s="116">
        <v>0</v>
      </c>
      <c r="Y442" s="116">
        <v>0</v>
      </c>
      <c r="Z442" s="116">
        <v>0</v>
      </c>
      <c r="AA442" s="116">
        <v>0</v>
      </c>
      <c r="AB442" s="116">
        <v>0</v>
      </c>
      <c r="AC442" s="116">
        <v>0</v>
      </c>
      <c r="AD442" s="116">
        <v>0</v>
      </c>
      <c r="AE442" s="116">
        <v>0</v>
      </c>
      <c r="AF442" s="116">
        <v>0</v>
      </c>
      <c r="AG442" s="116">
        <v>0</v>
      </c>
      <c r="AH442" s="116">
        <v>0</v>
      </c>
      <c r="AI442" s="116">
        <v>0</v>
      </c>
      <c r="AJ442" s="116">
        <v>0</v>
      </c>
      <c r="AK442" s="116">
        <v>0</v>
      </c>
      <c r="AL442" s="95">
        <f t="shared" si="12"/>
        <v>0</v>
      </c>
      <c r="AO442" s="70"/>
    </row>
    <row r="443" spans="1:41" ht="33" customHeight="1">
      <c r="A443" s="87">
        <v>1429</v>
      </c>
      <c r="B443" s="88" t="str">
        <f>PROPER(VLOOKUP(A443,[1]bd_lista!$A:$D,2,FALSE))</f>
        <v>Gobierno Autónomo Municipal De Todos Santos</v>
      </c>
      <c r="C443" s="118" t="s">
        <v>1537</v>
      </c>
      <c r="D443" s="116">
        <v>0</v>
      </c>
      <c r="E443" s="116">
        <v>0</v>
      </c>
      <c r="F443" s="116">
        <v>0</v>
      </c>
      <c r="G443" s="116">
        <v>0</v>
      </c>
      <c r="H443" s="116">
        <v>0</v>
      </c>
      <c r="I443" s="116">
        <v>0</v>
      </c>
      <c r="J443" s="116">
        <v>0</v>
      </c>
      <c r="K443" s="116">
        <v>0</v>
      </c>
      <c r="L443" s="116">
        <v>0</v>
      </c>
      <c r="M443" s="116">
        <v>0</v>
      </c>
      <c r="N443" s="116">
        <v>0</v>
      </c>
      <c r="O443" s="116">
        <v>0</v>
      </c>
      <c r="P443" s="116">
        <v>0</v>
      </c>
      <c r="Q443" s="116">
        <v>0</v>
      </c>
      <c r="R443" s="116">
        <v>0</v>
      </c>
      <c r="S443" s="116">
        <v>0</v>
      </c>
      <c r="T443" s="116">
        <v>0</v>
      </c>
      <c r="U443" s="116">
        <v>0</v>
      </c>
      <c r="V443" s="116">
        <v>0</v>
      </c>
      <c r="W443" s="116">
        <v>0</v>
      </c>
      <c r="X443" s="116">
        <v>0</v>
      </c>
      <c r="Y443" s="116">
        <v>0</v>
      </c>
      <c r="Z443" s="116">
        <v>0</v>
      </c>
      <c r="AA443" s="116">
        <v>0</v>
      </c>
      <c r="AB443" s="116">
        <v>0</v>
      </c>
      <c r="AC443" s="116">
        <v>0</v>
      </c>
      <c r="AD443" s="116">
        <v>0</v>
      </c>
      <c r="AE443" s="116">
        <v>0</v>
      </c>
      <c r="AF443" s="116">
        <v>0</v>
      </c>
      <c r="AG443" s="116">
        <v>0</v>
      </c>
      <c r="AH443" s="116">
        <v>0</v>
      </c>
      <c r="AI443" s="116">
        <v>0</v>
      </c>
      <c r="AJ443" s="116">
        <v>0</v>
      </c>
      <c r="AK443" s="116">
        <v>0</v>
      </c>
      <c r="AL443" s="95">
        <f t="shared" si="12"/>
        <v>0</v>
      </c>
      <c r="AO443" s="70"/>
    </row>
    <row r="444" spans="1:41" ht="33" customHeight="1">
      <c r="A444" s="87">
        <v>1430</v>
      </c>
      <c r="B444" s="88" t="str">
        <f>PROPER(VLOOKUP(A444,[1]bd_lista!$A:$D,2,FALSE))</f>
        <v>Gobierno Autónomo Municipal De Carangas</v>
      </c>
      <c r="C444" s="118" t="s">
        <v>1537</v>
      </c>
      <c r="D444" s="116">
        <v>0</v>
      </c>
      <c r="E444" s="116">
        <v>0</v>
      </c>
      <c r="F444" s="116">
        <v>0</v>
      </c>
      <c r="G444" s="116">
        <v>0</v>
      </c>
      <c r="H444" s="116">
        <v>0</v>
      </c>
      <c r="I444" s="116">
        <v>0</v>
      </c>
      <c r="J444" s="116">
        <v>0</v>
      </c>
      <c r="K444" s="116">
        <v>0</v>
      </c>
      <c r="L444" s="116">
        <v>0</v>
      </c>
      <c r="M444" s="116">
        <v>0</v>
      </c>
      <c r="N444" s="116">
        <v>0</v>
      </c>
      <c r="O444" s="116">
        <v>0</v>
      </c>
      <c r="P444" s="116">
        <v>0</v>
      </c>
      <c r="Q444" s="116">
        <v>0</v>
      </c>
      <c r="R444" s="116">
        <v>0</v>
      </c>
      <c r="S444" s="116">
        <v>0</v>
      </c>
      <c r="T444" s="116">
        <v>0</v>
      </c>
      <c r="U444" s="116">
        <v>0</v>
      </c>
      <c r="V444" s="116">
        <v>0</v>
      </c>
      <c r="W444" s="116">
        <v>0</v>
      </c>
      <c r="X444" s="116">
        <v>0</v>
      </c>
      <c r="Y444" s="116">
        <v>0</v>
      </c>
      <c r="Z444" s="116">
        <v>0</v>
      </c>
      <c r="AA444" s="116">
        <v>0</v>
      </c>
      <c r="AB444" s="116">
        <v>0</v>
      </c>
      <c r="AC444" s="116">
        <v>0</v>
      </c>
      <c r="AD444" s="116">
        <v>0</v>
      </c>
      <c r="AE444" s="116">
        <v>0</v>
      </c>
      <c r="AF444" s="116">
        <v>0</v>
      </c>
      <c r="AG444" s="116">
        <v>0</v>
      </c>
      <c r="AH444" s="116">
        <v>0</v>
      </c>
      <c r="AI444" s="116">
        <v>0</v>
      </c>
      <c r="AJ444" s="116">
        <v>0</v>
      </c>
      <c r="AK444" s="116">
        <v>0</v>
      </c>
      <c r="AL444" s="95">
        <f t="shared" si="12"/>
        <v>0</v>
      </c>
      <c r="AO444" s="70"/>
    </row>
    <row r="445" spans="1:41" ht="33" customHeight="1">
      <c r="A445" s="87">
        <v>1431</v>
      </c>
      <c r="B445" s="88" t="str">
        <f>PROPER(VLOOKUP(A445,[1]bd_lista!$A:$D,2,FALSE))</f>
        <v>Gobierno Autónomo Municipal De Sabaya</v>
      </c>
      <c r="C445" s="118" t="s">
        <v>1537</v>
      </c>
      <c r="D445" s="116">
        <v>0</v>
      </c>
      <c r="E445" s="116">
        <v>0</v>
      </c>
      <c r="F445" s="116">
        <v>0</v>
      </c>
      <c r="G445" s="116">
        <v>0</v>
      </c>
      <c r="H445" s="116">
        <v>0</v>
      </c>
      <c r="I445" s="116">
        <v>0</v>
      </c>
      <c r="J445" s="116">
        <v>0</v>
      </c>
      <c r="K445" s="116">
        <v>0</v>
      </c>
      <c r="L445" s="116">
        <v>0</v>
      </c>
      <c r="M445" s="116">
        <v>0</v>
      </c>
      <c r="N445" s="116">
        <v>0</v>
      </c>
      <c r="O445" s="116">
        <v>0</v>
      </c>
      <c r="P445" s="116">
        <v>0</v>
      </c>
      <c r="Q445" s="116">
        <v>0</v>
      </c>
      <c r="R445" s="116">
        <v>0</v>
      </c>
      <c r="S445" s="116">
        <v>0</v>
      </c>
      <c r="T445" s="116">
        <v>0</v>
      </c>
      <c r="U445" s="116">
        <v>0</v>
      </c>
      <c r="V445" s="116">
        <v>0</v>
      </c>
      <c r="W445" s="116">
        <v>0</v>
      </c>
      <c r="X445" s="116">
        <v>0</v>
      </c>
      <c r="Y445" s="116">
        <v>0</v>
      </c>
      <c r="Z445" s="116">
        <v>0</v>
      </c>
      <c r="AA445" s="116">
        <v>0</v>
      </c>
      <c r="AB445" s="116">
        <v>0</v>
      </c>
      <c r="AC445" s="116">
        <v>0</v>
      </c>
      <c r="AD445" s="116">
        <v>0</v>
      </c>
      <c r="AE445" s="116">
        <v>0</v>
      </c>
      <c r="AF445" s="116">
        <v>0</v>
      </c>
      <c r="AG445" s="116">
        <v>0</v>
      </c>
      <c r="AH445" s="116">
        <v>0</v>
      </c>
      <c r="AI445" s="116">
        <v>0</v>
      </c>
      <c r="AJ445" s="116">
        <v>0</v>
      </c>
      <c r="AK445" s="116">
        <v>0</v>
      </c>
      <c r="AL445" s="95">
        <f t="shared" si="12"/>
        <v>0</v>
      </c>
      <c r="AO445" s="70"/>
    </row>
    <row r="446" spans="1:41" ht="33" customHeight="1">
      <c r="A446" s="87">
        <v>1432</v>
      </c>
      <c r="B446" s="88" t="str">
        <f>PROPER(VLOOKUP(A446,[1]bd_lista!$A:$D,2,FALSE))</f>
        <v>Gobierno Autónomo Municipal De Coipasa</v>
      </c>
      <c r="C446" s="118" t="s">
        <v>1537</v>
      </c>
      <c r="D446" s="116">
        <v>0</v>
      </c>
      <c r="E446" s="116">
        <v>0</v>
      </c>
      <c r="F446" s="116">
        <v>0</v>
      </c>
      <c r="G446" s="116">
        <v>0</v>
      </c>
      <c r="H446" s="116">
        <v>0</v>
      </c>
      <c r="I446" s="116">
        <v>0</v>
      </c>
      <c r="J446" s="116">
        <v>0</v>
      </c>
      <c r="K446" s="116">
        <v>0</v>
      </c>
      <c r="L446" s="116">
        <v>0</v>
      </c>
      <c r="M446" s="116">
        <v>0</v>
      </c>
      <c r="N446" s="116">
        <v>0</v>
      </c>
      <c r="O446" s="116">
        <v>0</v>
      </c>
      <c r="P446" s="116">
        <v>0</v>
      </c>
      <c r="Q446" s="116">
        <v>0</v>
      </c>
      <c r="R446" s="116">
        <v>0</v>
      </c>
      <c r="S446" s="116">
        <v>0</v>
      </c>
      <c r="T446" s="116">
        <v>0</v>
      </c>
      <c r="U446" s="116">
        <v>0</v>
      </c>
      <c r="V446" s="116">
        <v>0</v>
      </c>
      <c r="W446" s="116">
        <v>0</v>
      </c>
      <c r="X446" s="116">
        <v>0</v>
      </c>
      <c r="Y446" s="116">
        <v>0</v>
      </c>
      <c r="Z446" s="116">
        <v>0</v>
      </c>
      <c r="AA446" s="116">
        <v>0</v>
      </c>
      <c r="AB446" s="116">
        <v>0</v>
      </c>
      <c r="AC446" s="116">
        <v>0</v>
      </c>
      <c r="AD446" s="116">
        <v>0</v>
      </c>
      <c r="AE446" s="116">
        <v>0</v>
      </c>
      <c r="AF446" s="116">
        <v>0</v>
      </c>
      <c r="AG446" s="116">
        <v>0</v>
      </c>
      <c r="AH446" s="116">
        <v>0</v>
      </c>
      <c r="AI446" s="116">
        <v>0</v>
      </c>
      <c r="AJ446" s="116">
        <v>0</v>
      </c>
      <c r="AK446" s="116">
        <v>0</v>
      </c>
      <c r="AL446" s="95">
        <f t="shared" si="12"/>
        <v>0</v>
      </c>
      <c r="AO446" s="70"/>
    </row>
    <row r="447" spans="1:41" ht="33" customHeight="1">
      <c r="A447" s="87">
        <v>1433</v>
      </c>
      <c r="B447" s="88" t="str">
        <f>PROPER(VLOOKUP(A447,[1]bd_lista!$A:$D,2,FALSE))</f>
        <v>Gobierno Autónomo Municipal De Chipaya</v>
      </c>
      <c r="C447" s="118" t="s">
        <v>1537</v>
      </c>
      <c r="D447" s="116">
        <v>0</v>
      </c>
      <c r="E447" s="116">
        <v>0</v>
      </c>
      <c r="F447" s="116">
        <v>0</v>
      </c>
      <c r="G447" s="116">
        <v>0</v>
      </c>
      <c r="H447" s="116">
        <v>0</v>
      </c>
      <c r="I447" s="116">
        <v>0</v>
      </c>
      <c r="J447" s="116">
        <v>0</v>
      </c>
      <c r="K447" s="116">
        <v>0</v>
      </c>
      <c r="L447" s="116">
        <v>0</v>
      </c>
      <c r="M447" s="116">
        <v>0</v>
      </c>
      <c r="N447" s="116">
        <v>0</v>
      </c>
      <c r="O447" s="116">
        <v>0</v>
      </c>
      <c r="P447" s="116">
        <v>0</v>
      </c>
      <c r="Q447" s="116">
        <v>0</v>
      </c>
      <c r="R447" s="116">
        <v>0</v>
      </c>
      <c r="S447" s="116">
        <v>0</v>
      </c>
      <c r="T447" s="116">
        <v>0</v>
      </c>
      <c r="U447" s="116">
        <v>0</v>
      </c>
      <c r="V447" s="116">
        <v>0</v>
      </c>
      <c r="W447" s="116">
        <v>0</v>
      </c>
      <c r="X447" s="116">
        <v>0</v>
      </c>
      <c r="Y447" s="116">
        <v>0</v>
      </c>
      <c r="Z447" s="116">
        <v>0</v>
      </c>
      <c r="AA447" s="116">
        <v>0</v>
      </c>
      <c r="AB447" s="116">
        <v>0</v>
      </c>
      <c r="AC447" s="116">
        <v>0</v>
      </c>
      <c r="AD447" s="116">
        <v>0</v>
      </c>
      <c r="AE447" s="116">
        <v>0</v>
      </c>
      <c r="AF447" s="116">
        <v>0</v>
      </c>
      <c r="AG447" s="116">
        <v>0</v>
      </c>
      <c r="AH447" s="116">
        <v>0</v>
      </c>
      <c r="AI447" s="116">
        <v>0</v>
      </c>
      <c r="AJ447" s="116">
        <v>0</v>
      </c>
      <c r="AK447" s="116">
        <v>0</v>
      </c>
      <c r="AL447" s="95">
        <f t="shared" si="12"/>
        <v>0</v>
      </c>
      <c r="AO447" s="70"/>
    </row>
    <row r="448" spans="1:41" ht="33" customHeight="1">
      <c r="A448" s="87">
        <v>1434</v>
      </c>
      <c r="B448" s="88" t="str">
        <f>PROPER(VLOOKUP(A448,[1]bd_lista!$A:$D,2,FALSE))</f>
        <v>Gobierno Autónomo Municipal De Huayllamarca (Santiago De Huayllamarca)</v>
      </c>
      <c r="C448" s="118" t="s">
        <v>1537</v>
      </c>
      <c r="D448" s="116">
        <v>0</v>
      </c>
      <c r="E448" s="116">
        <v>0</v>
      </c>
      <c r="F448" s="116">
        <v>0</v>
      </c>
      <c r="G448" s="116">
        <v>0</v>
      </c>
      <c r="H448" s="116">
        <v>0</v>
      </c>
      <c r="I448" s="116">
        <v>0</v>
      </c>
      <c r="J448" s="116">
        <v>0</v>
      </c>
      <c r="K448" s="116">
        <v>0</v>
      </c>
      <c r="L448" s="116">
        <v>0</v>
      </c>
      <c r="M448" s="116">
        <v>0</v>
      </c>
      <c r="N448" s="116">
        <v>0</v>
      </c>
      <c r="O448" s="116">
        <v>0</v>
      </c>
      <c r="P448" s="116">
        <v>0</v>
      </c>
      <c r="Q448" s="116">
        <v>0</v>
      </c>
      <c r="R448" s="116">
        <v>0</v>
      </c>
      <c r="S448" s="116">
        <v>0</v>
      </c>
      <c r="T448" s="116">
        <v>0</v>
      </c>
      <c r="U448" s="116">
        <v>0</v>
      </c>
      <c r="V448" s="116">
        <v>0</v>
      </c>
      <c r="W448" s="116">
        <v>0</v>
      </c>
      <c r="X448" s="116">
        <v>0</v>
      </c>
      <c r="Y448" s="116">
        <v>0</v>
      </c>
      <c r="Z448" s="116">
        <v>0</v>
      </c>
      <c r="AA448" s="116">
        <v>0</v>
      </c>
      <c r="AB448" s="116">
        <v>0</v>
      </c>
      <c r="AC448" s="116">
        <v>0</v>
      </c>
      <c r="AD448" s="116">
        <v>0</v>
      </c>
      <c r="AE448" s="116">
        <v>0</v>
      </c>
      <c r="AF448" s="116">
        <v>0</v>
      </c>
      <c r="AG448" s="116">
        <v>0</v>
      </c>
      <c r="AH448" s="116">
        <v>0</v>
      </c>
      <c r="AI448" s="116">
        <v>0</v>
      </c>
      <c r="AJ448" s="116">
        <v>0</v>
      </c>
      <c r="AK448" s="116">
        <v>0</v>
      </c>
      <c r="AL448" s="95">
        <f t="shared" si="12"/>
        <v>0</v>
      </c>
      <c r="AO448" s="70"/>
    </row>
    <row r="449" spans="1:41" ht="33" customHeight="1">
      <c r="A449" s="87">
        <v>1435</v>
      </c>
      <c r="B449" s="88" t="str">
        <f>PROPER(VLOOKUP(A449,[1]bd_lista!$A:$D,2,FALSE))</f>
        <v>Gobierno Autónomo Municipal De Soracachi</v>
      </c>
      <c r="C449" s="118" t="s">
        <v>1537</v>
      </c>
      <c r="D449" s="116">
        <v>0</v>
      </c>
      <c r="E449" s="116">
        <v>0</v>
      </c>
      <c r="F449" s="116">
        <v>0</v>
      </c>
      <c r="G449" s="116">
        <v>0</v>
      </c>
      <c r="H449" s="116">
        <v>0</v>
      </c>
      <c r="I449" s="116">
        <v>0</v>
      </c>
      <c r="J449" s="116">
        <v>0</v>
      </c>
      <c r="K449" s="116">
        <v>0</v>
      </c>
      <c r="L449" s="116">
        <v>0</v>
      </c>
      <c r="M449" s="116">
        <v>0</v>
      </c>
      <c r="N449" s="116">
        <v>0</v>
      </c>
      <c r="O449" s="116">
        <v>0</v>
      </c>
      <c r="P449" s="116">
        <v>0</v>
      </c>
      <c r="Q449" s="116">
        <v>0</v>
      </c>
      <c r="R449" s="116">
        <v>0</v>
      </c>
      <c r="S449" s="116">
        <v>0</v>
      </c>
      <c r="T449" s="116">
        <v>0</v>
      </c>
      <c r="U449" s="116">
        <v>0</v>
      </c>
      <c r="V449" s="116">
        <v>0</v>
      </c>
      <c r="W449" s="116">
        <v>0</v>
      </c>
      <c r="X449" s="116">
        <v>0</v>
      </c>
      <c r="Y449" s="116">
        <v>0</v>
      </c>
      <c r="Z449" s="116">
        <v>0</v>
      </c>
      <c r="AA449" s="116">
        <v>0</v>
      </c>
      <c r="AB449" s="116">
        <v>0</v>
      </c>
      <c r="AC449" s="116">
        <v>0</v>
      </c>
      <c r="AD449" s="116">
        <v>0</v>
      </c>
      <c r="AE449" s="116">
        <v>0</v>
      </c>
      <c r="AF449" s="116">
        <v>0</v>
      </c>
      <c r="AG449" s="116">
        <v>0</v>
      </c>
      <c r="AH449" s="116">
        <v>0</v>
      </c>
      <c r="AI449" s="116">
        <v>0</v>
      </c>
      <c r="AJ449" s="116">
        <v>0</v>
      </c>
      <c r="AK449" s="116">
        <v>0</v>
      </c>
      <c r="AL449" s="95">
        <f t="shared" si="12"/>
        <v>0</v>
      </c>
      <c r="AO449" s="70"/>
    </row>
    <row r="450" spans="1:41" ht="33" customHeight="1">
      <c r="A450" s="87">
        <v>1501</v>
      </c>
      <c r="B450" s="88" t="str">
        <f>PROPER(VLOOKUP(A450,[1]bd_lista!$A:$D,2,FALSE))</f>
        <v>Gobierno Autónomo Municipal De Potosí</v>
      </c>
      <c r="C450" s="118" t="s">
        <v>1537</v>
      </c>
      <c r="D450" s="116">
        <v>0</v>
      </c>
      <c r="E450" s="116">
        <v>0</v>
      </c>
      <c r="F450" s="116">
        <v>0</v>
      </c>
      <c r="G450" s="116">
        <v>0</v>
      </c>
      <c r="H450" s="116">
        <v>0</v>
      </c>
      <c r="I450" s="116">
        <v>0</v>
      </c>
      <c r="J450" s="116">
        <v>0</v>
      </c>
      <c r="K450" s="116">
        <v>0</v>
      </c>
      <c r="L450" s="116">
        <v>0</v>
      </c>
      <c r="M450" s="116">
        <v>0</v>
      </c>
      <c r="N450" s="116">
        <v>0</v>
      </c>
      <c r="O450" s="116">
        <v>0</v>
      </c>
      <c r="P450" s="116">
        <v>0</v>
      </c>
      <c r="Q450" s="116">
        <v>0</v>
      </c>
      <c r="R450" s="116">
        <v>0</v>
      </c>
      <c r="S450" s="116">
        <v>0</v>
      </c>
      <c r="T450" s="116">
        <v>0</v>
      </c>
      <c r="U450" s="116">
        <v>0</v>
      </c>
      <c r="V450" s="116">
        <v>0</v>
      </c>
      <c r="W450" s="116">
        <v>0</v>
      </c>
      <c r="X450" s="116">
        <v>0</v>
      </c>
      <c r="Y450" s="116">
        <v>0</v>
      </c>
      <c r="Z450" s="116">
        <v>0</v>
      </c>
      <c r="AA450" s="116">
        <v>0</v>
      </c>
      <c r="AB450" s="116">
        <v>0</v>
      </c>
      <c r="AC450" s="116">
        <v>0</v>
      </c>
      <c r="AD450" s="116">
        <v>0</v>
      </c>
      <c r="AE450" s="116">
        <v>0</v>
      </c>
      <c r="AF450" s="116">
        <v>0</v>
      </c>
      <c r="AG450" s="116">
        <v>0</v>
      </c>
      <c r="AH450" s="116">
        <v>0</v>
      </c>
      <c r="AI450" s="116">
        <v>0</v>
      </c>
      <c r="AJ450" s="116">
        <v>0</v>
      </c>
      <c r="AK450" s="116">
        <v>0</v>
      </c>
      <c r="AL450" s="95">
        <f t="shared" si="12"/>
        <v>0</v>
      </c>
      <c r="AO450" s="70"/>
    </row>
    <row r="451" spans="1:41" ht="33" customHeight="1">
      <c r="A451" s="87">
        <v>1502</v>
      </c>
      <c r="B451" s="88" t="str">
        <f>PROPER(VLOOKUP(A451,[1]bd_lista!$A:$D,2,FALSE))</f>
        <v>Gobierno Autónomo Municipal De Tinguipaya</v>
      </c>
      <c r="C451" s="118" t="s">
        <v>1537</v>
      </c>
      <c r="D451" s="116">
        <v>0</v>
      </c>
      <c r="E451" s="116">
        <v>0</v>
      </c>
      <c r="F451" s="116">
        <v>0</v>
      </c>
      <c r="G451" s="116">
        <v>0</v>
      </c>
      <c r="H451" s="116">
        <v>0</v>
      </c>
      <c r="I451" s="116">
        <v>0</v>
      </c>
      <c r="J451" s="116">
        <v>0</v>
      </c>
      <c r="K451" s="116">
        <v>0</v>
      </c>
      <c r="L451" s="116">
        <v>0</v>
      </c>
      <c r="M451" s="116">
        <v>0</v>
      </c>
      <c r="N451" s="116">
        <v>0</v>
      </c>
      <c r="O451" s="116">
        <v>0</v>
      </c>
      <c r="P451" s="116">
        <v>0</v>
      </c>
      <c r="Q451" s="116">
        <v>0</v>
      </c>
      <c r="R451" s="116">
        <v>0</v>
      </c>
      <c r="S451" s="116">
        <v>0</v>
      </c>
      <c r="T451" s="116">
        <v>0</v>
      </c>
      <c r="U451" s="116">
        <v>0</v>
      </c>
      <c r="V451" s="116">
        <v>0</v>
      </c>
      <c r="W451" s="116">
        <v>0</v>
      </c>
      <c r="X451" s="116">
        <v>0</v>
      </c>
      <c r="Y451" s="116">
        <v>0</v>
      </c>
      <c r="Z451" s="116">
        <v>0</v>
      </c>
      <c r="AA451" s="116">
        <v>0</v>
      </c>
      <c r="AB451" s="116">
        <v>0</v>
      </c>
      <c r="AC451" s="116">
        <v>0</v>
      </c>
      <c r="AD451" s="116">
        <v>0</v>
      </c>
      <c r="AE451" s="116">
        <v>0</v>
      </c>
      <c r="AF451" s="116">
        <v>0</v>
      </c>
      <c r="AG451" s="116">
        <v>0</v>
      </c>
      <c r="AH451" s="116">
        <v>0</v>
      </c>
      <c r="AI451" s="116">
        <v>0</v>
      </c>
      <c r="AJ451" s="116">
        <v>0</v>
      </c>
      <c r="AK451" s="116">
        <v>0</v>
      </c>
      <c r="AL451" s="95">
        <f t="shared" si="12"/>
        <v>0</v>
      </c>
      <c r="AO451" s="70"/>
    </row>
    <row r="452" spans="1:41" ht="33" customHeight="1">
      <c r="A452" s="87">
        <v>1503</v>
      </c>
      <c r="B452" s="88" t="str">
        <f>PROPER(VLOOKUP(A452,[1]bd_lista!$A:$D,2,FALSE))</f>
        <v>Gobierno Autónomo Municipal De Yocalla</v>
      </c>
      <c r="C452" s="118" t="s">
        <v>1537</v>
      </c>
      <c r="D452" s="116">
        <v>0</v>
      </c>
      <c r="E452" s="116">
        <v>0</v>
      </c>
      <c r="F452" s="116">
        <v>0</v>
      </c>
      <c r="G452" s="116">
        <v>0</v>
      </c>
      <c r="H452" s="116">
        <v>0</v>
      </c>
      <c r="I452" s="116">
        <v>0</v>
      </c>
      <c r="J452" s="116">
        <v>0</v>
      </c>
      <c r="K452" s="116">
        <v>0</v>
      </c>
      <c r="L452" s="116">
        <v>0</v>
      </c>
      <c r="M452" s="116">
        <v>0</v>
      </c>
      <c r="N452" s="116">
        <v>0</v>
      </c>
      <c r="O452" s="116">
        <v>0</v>
      </c>
      <c r="P452" s="116">
        <v>0</v>
      </c>
      <c r="Q452" s="116">
        <v>0</v>
      </c>
      <c r="R452" s="116">
        <v>0</v>
      </c>
      <c r="S452" s="116">
        <v>0</v>
      </c>
      <c r="T452" s="116">
        <v>0</v>
      </c>
      <c r="U452" s="116">
        <v>0</v>
      </c>
      <c r="V452" s="116">
        <v>0</v>
      </c>
      <c r="W452" s="116">
        <v>0</v>
      </c>
      <c r="X452" s="116">
        <v>0</v>
      </c>
      <c r="Y452" s="116">
        <v>0</v>
      </c>
      <c r="Z452" s="116">
        <v>0</v>
      </c>
      <c r="AA452" s="116">
        <v>0</v>
      </c>
      <c r="AB452" s="116">
        <v>0</v>
      </c>
      <c r="AC452" s="116">
        <v>0</v>
      </c>
      <c r="AD452" s="116">
        <v>0</v>
      </c>
      <c r="AE452" s="116">
        <v>0</v>
      </c>
      <c r="AF452" s="116">
        <v>0</v>
      </c>
      <c r="AG452" s="116">
        <v>0</v>
      </c>
      <c r="AH452" s="116">
        <v>0</v>
      </c>
      <c r="AI452" s="116">
        <v>0</v>
      </c>
      <c r="AJ452" s="116">
        <v>0</v>
      </c>
      <c r="AK452" s="116">
        <v>0</v>
      </c>
      <c r="AL452" s="95">
        <f t="shared" si="12"/>
        <v>0</v>
      </c>
      <c r="AO452" s="70"/>
    </row>
    <row r="453" spans="1:41" ht="33" customHeight="1">
      <c r="A453" s="87">
        <v>1504</v>
      </c>
      <c r="B453" s="88" t="str">
        <f>PROPER(VLOOKUP(A453,[1]bd_lista!$A:$D,2,FALSE))</f>
        <v>Gobierno Autónomo Municipal De Urmiri</v>
      </c>
      <c r="C453" s="118" t="s">
        <v>1537</v>
      </c>
      <c r="D453" s="116">
        <v>0</v>
      </c>
      <c r="E453" s="116">
        <v>0</v>
      </c>
      <c r="F453" s="116">
        <v>0</v>
      </c>
      <c r="G453" s="116">
        <v>0</v>
      </c>
      <c r="H453" s="116">
        <v>0</v>
      </c>
      <c r="I453" s="116">
        <v>0</v>
      </c>
      <c r="J453" s="116">
        <v>0</v>
      </c>
      <c r="K453" s="116">
        <v>0</v>
      </c>
      <c r="L453" s="116">
        <v>0</v>
      </c>
      <c r="M453" s="116">
        <v>0</v>
      </c>
      <c r="N453" s="116">
        <v>0</v>
      </c>
      <c r="O453" s="116">
        <v>0</v>
      </c>
      <c r="P453" s="116">
        <v>0</v>
      </c>
      <c r="Q453" s="116">
        <v>0</v>
      </c>
      <c r="R453" s="116">
        <v>0</v>
      </c>
      <c r="S453" s="116">
        <v>0</v>
      </c>
      <c r="T453" s="116">
        <v>0</v>
      </c>
      <c r="U453" s="116">
        <v>0</v>
      </c>
      <c r="V453" s="116">
        <v>0</v>
      </c>
      <c r="W453" s="116">
        <v>0</v>
      </c>
      <c r="X453" s="116">
        <v>0</v>
      </c>
      <c r="Y453" s="116">
        <v>0</v>
      </c>
      <c r="Z453" s="116">
        <v>0</v>
      </c>
      <c r="AA453" s="116">
        <v>0</v>
      </c>
      <c r="AB453" s="116">
        <v>0</v>
      </c>
      <c r="AC453" s="116">
        <v>0</v>
      </c>
      <c r="AD453" s="116">
        <v>0</v>
      </c>
      <c r="AE453" s="116">
        <v>0</v>
      </c>
      <c r="AF453" s="116">
        <v>0</v>
      </c>
      <c r="AG453" s="116">
        <v>0</v>
      </c>
      <c r="AH453" s="116">
        <v>0</v>
      </c>
      <c r="AI453" s="116">
        <v>0</v>
      </c>
      <c r="AJ453" s="116">
        <v>0</v>
      </c>
      <c r="AK453" s="116">
        <v>0</v>
      </c>
      <c r="AL453" s="95">
        <f t="shared" si="12"/>
        <v>0</v>
      </c>
      <c r="AO453" s="70"/>
    </row>
    <row r="454" spans="1:41" ht="33" customHeight="1">
      <c r="A454" s="87">
        <v>1505</v>
      </c>
      <c r="B454" s="88" t="str">
        <f>PROPER(VLOOKUP(A454,[1]bd_lista!$A:$D,2,FALSE))</f>
        <v>Gobierno Autónomo Municipal De Uncía</v>
      </c>
      <c r="C454" s="118" t="s">
        <v>1537</v>
      </c>
      <c r="D454" s="116">
        <v>0</v>
      </c>
      <c r="E454" s="116">
        <v>0</v>
      </c>
      <c r="F454" s="116">
        <v>0</v>
      </c>
      <c r="G454" s="116">
        <v>0</v>
      </c>
      <c r="H454" s="116">
        <v>0</v>
      </c>
      <c r="I454" s="116">
        <v>0</v>
      </c>
      <c r="J454" s="116">
        <v>0</v>
      </c>
      <c r="K454" s="116">
        <v>0</v>
      </c>
      <c r="L454" s="116">
        <v>0</v>
      </c>
      <c r="M454" s="116">
        <v>0</v>
      </c>
      <c r="N454" s="116">
        <v>0</v>
      </c>
      <c r="O454" s="116">
        <v>0</v>
      </c>
      <c r="P454" s="116">
        <v>0</v>
      </c>
      <c r="Q454" s="116">
        <v>0</v>
      </c>
      <c r="R454" s="116">
        <v>0</v>
      </c>
      <c r="S454" s="116">
        <v>0</v>
      </c>
      <c r="T454" s="116">
        <v>0</v>
      </c>
      <c r="U454" s="116">
        <v>0</v>
      </c>
      <c r="V454" s="116">
        <v>0</v>
      </c>
      <c r="W454" s="116">
        <v>0</v>
      </c>
      <c r="X454" s="116">
        <v>0</v>
      </c>
      <c r="Y454" s="116">
        <v>0</v>
      </c>
      <c r="Z454" s="116">
        <v>0</v>
      </c>
      <c r="AA454" s="116">
        <v>0</v>
      </c>
      <c r="AB454" s="116">
        <v>0</v>
      </c>
      <c r="AC454" s="116">
        <v>0</v>
      </c>
      <c r="AD454" s="116">
        <v>0</v>
      </c>
      <c r="AE454" s="116">
        <v>0</v>
      </c>
      <c r="AF454" s="116">
        <v>0</v>
      </c>
      <c r="AG454" s="116">
        <v>0</v>
      </c>
      <c r="AH454" s="116">
        <v>0</v>
      </c>
      <c r="AI454" s="116">
        <v>0</v>
      </c>
      <c r="AJ454" s="116">
        <v>0</v>
      </c>
      <c r="AK454" s="116">
        <v>0</v>
      </c>
      <c r="AL454" s="95">
        <f t="shared" si="12"/>
        <v>0</v>
      </c>
      <c r="AO454" s="70"/>
    </row>
    <row r="455" spans="1:41" ht="33" customHeight="1">
      <c r="A455" s="87">
        <v>1506</v>
      </c>
      <c r="B455" s="88" t="str">
        <f>PROPER(VLOOKUP(A455,[1]bd_lista!$A:$D,2,FALSE))</f>
        <v>Gobierno Autónomo Municipal De Chayanta</v>
      </c>
      <c r="C455" s="118" t="s">
        <v>1537</v>
      </c>
      <c r="D455" s="116">
        <v>0</v>
      </c>
      <c r="E455" s="116">
        <v>0</v>
      </c>
      <c r="F455" s="116">
        <v>0</v>
      </c>
      <c r="G455" s="116">
        <v>0</v>
      </c>
      <c r="H455" s="116">
        <v>0</v>
      </c>
      <c r="I455" s="116">
        <v>0</v>
      </c>
      <c r="J455" s="116">
        <v>0</v>
      </c>
      <c r="K455" s="116">
        <v>0</v>
      </c>
      <c r="L455" s="116">
        <v>0</v>
      </c>
      <c r="M455" s="116">
        <v>0</v>
      </c>
      <c r="N455" s="116">
        <v>0</v>
      </c>
      <c r="O455" s="116">
        <v>0</v>
      </c>
      <c r="P455" s="116">
        <v>0</v>
      </c>
      <c r="Q455" s="116">
        <v>0</v>
      </c>
      <c r="R455" s="116">
        <v>0</v>
      </c>
      <c r="S455" s="116">
        <v>0</v>
      </c>
      <c r="T455" s="116">
        <v>0</v>
      </c>
      <c r="U455" s="116">
        <v>0</v>
      </c>
      <c r="V455" s="116">
        <v>0</v>
      </c>
      <c r="W455" s="116">
        <v>0</v>
      </c>
      <c r="X455" s="116">
        <v>0</v>
      </c>
      <c r="Y455" s="116">
        <v>0</v>
      </c>
      <c r="Z455" s="116">
        <v>0</v>
      </c>
      <c r="AA455" s="116">
        <v>0</v>
      </c>
      <c r="AB455" s="116">
        <v>0</v>
      </c>
      <c r="AC455" s="116">
        <v>0</v>
      </c>
      <c r="AD455" s="116">
        <v>0</v>
      </c>
      <c r="AE455" s="116">
        <v>0</v>
      </c>
      <c r="AF455" s="116">
        <v>0</v>
      </c>
      <c r="AG455" s="116">
        <v>0</v>
      </c>
      <c r="AH455" s="116">
        <v>0</v>
      </c>
      <c r="AI455" s="116">
        <v>0</v>
      </c>
      <c r="AJ455" s="116">
        <v>0</v>
      </c>
      <c r="AK455" s="116">
        <v>0</v>
      </c>
      <c r="AL455" s="95">
        <f t="shared" si="12"/>
        <v>0</v>
      </c>
      <c r="AO455" s="70"/>
    </row>
    <row r="456" spans="1:41" ht="33" customHeight="1">
      <c r="A456" s="87">
        <v>1507</v>
      </c>
      <c r="B456" s="88" t="str">
        <f>PROPER(VLOOKUP(A456,[1]bd_lista!$A:$D,2,FALSE))</f>
        <v>Gobierno Autónomo Municipal De Llallagua</v>
      </c>
      <c r="C456" s="118" t="s">
        <v>1537</v>
      </c>
      <c r="D456" s="116">
        <v>0</v>
      </c>
      <c r="E456" s="116">
        <v>0</v>
      </c>
      <c r="F456" s="116">
        <v>0</v>
      </c>
      <c r="G456" s="116">
        <v>0</v>
      </c>
      <c r="H456" s="116">
        <v>0</v>
      </c>
      <c r="I456" s="116">
        <v>0</v>
      </c>
      <c r="J456" s="116">
        <v>0</v>
      </c>
      <c r="K456" s="116">
        <v>0</v>
      </c>
      <c r="L456" s="116">
        <v>0</v>
      </c>
      <c r="M456" s="116">
        <v>0</v>
      </c>
      <c r="N456" s="116">
        <v>0</v>
      </c>
      <c r="O456" s="116">
        <v>0</v>
      </c>
      <c r="P456" s="116">
        <v>0</v>
      </c>
      <c r="Q456" s="116">
        <v>0</v>
      </c>
      <c r="R456" s="116">
        <v>0</v>
      </c>
      <c r="S456" s="116">
        <v>0</v>
      </c>
      <c r="T456" s="116">
        <v>0</v>
      </c>
      <c r="U456" s="116">
        <v>0</v>
      </c>
      <c r="V456" s="116">
        <v>0</v>
      </c>
      <c r="W456" s="116">
        <v>0</v>
      </c>
      <c r="X456" s="116">
        <v>0</v>
      </c>
      <c r="Y456" s="116">
        <v>0</v>
      </c>
      <c r="Z456" s="116">
        <v>0</v>
      </c>
      <c r="AA456" s="116">
        <v>0</v>
      </c>
      <c r="AB456" s="116">
        <v>0</v>
      </c>
      <c r="AC456" s="116">
        <v>0</v>
      </c>
      <c r="AD456" s="116">
        <v>0</v>
      </c>
      <c r="AE456" s="116">
        <v>0</v>
      </c>
      <c r="AF456" s="116">
        <v>0</v>
      </c>
      <c r="AG456" s="116">
        <v>0</v>
      </c>
      <c r="AH456" s="116">
        <v>0</v>
      </c>
      <c r="AI456" s="116">
        <v>0</v>
      </c>
      <c r="AJ456" s="116">
        <v>0</v>
      </c>
      <c r="AK456" s="116">
        <v>0</v>
      </c>
      <c r="AL456" s="95">
        <f t="shared" si="12"/>
        <v>0</v>
      </c>
      <c r="AO456" s="70"/>
    </row>
    <row r="457" spans="1:41" ht="33" customHeight="1">
      <c r="A457" s="87">
        <v>1508</v>
      </c>
      <c r="B457" s="88" t="str">
        <f>PROPER(VLOOKUP(A457,[1]bd_lista!$A:$D,2,FALSE))</f>
        <v>Gobierno Autónomo Municipal De Betanzos</v>
      </c>
      <c r="C457" s="118" t="s">
        <v>1537</v>
      </c>
      <c r="D457" s="116">
        <v>0</v>
      </c>
      <c r="E457" s="116">
        <v>0</v>
      </c>
      <c r="F457" s="116">
        <v>0</v>
      </c>
      <c r="G457" s="116">
        <v>0</v>
      </c>
      <c r="H457" s="116">
        <v>0</v>
      </c>
      <c r="I457" s="116">
        <v>0</v>
      </c>
      <c r="J457" s="116">
        <v>0</v>
      </c>
      <c r="K457" s="116">
        <v>0</v>
      </c>
      <c r="L457" s="116">
        <v>0</v>
      </c>
      <c r="M457" s="116">
        <v>0</v>
      </c>
      <c r="N457" s="116">
        <v>0</v>
      </c>
      <c r="O457" s="116">
        <v>0</v>
      </c>
      <c r="P457" s="116">
        <v>0</v>
      </c>
      <c r="Q457" s="116">
        <v>0</v>
      </c>
      <c r="R457" s="116">
        <v>0</v>
      </c>
      <c r="S457" s="116">
        <v>0</v>
      </c>
      <c r="T457" s="116">
        <v>0</v>
      </c>
      <c r="U457" s="116">
        <v>0</v>
      </c>
      <c r="V457" s="116">
        <v>0</v>
      </c>
      <c r="W457" s="116">
        <v>0</v>
      </c>
      <c r="X457" s="116">
        <v>0</v>
      </c>
      <c r="Y457" s="116">
        <v>0</v>
      </c>
      <c r="Z457" s="116">
        <v>0</v>
      </c>
      <c r="AA457" s="116">
        <v>0</v>
      </c>
      <c r="AB457" s="116">
        <v>0</v>
      </c>
      <c r="AC457" s="116">
        <v>0</v>
      </c>
      <c r="AD457" s="116">
        <v>0</v>
      </c>
      <c r="AE457" s="116">
        <v>0</v>
      </c>
      <c r="AF457" s="116">
        <v>0</v>
      </c>
      <c r="AG457" s="116">
        <v>0</v>
      </c>
      <c r="AH457" s="116">
        <v>0</v>
      </c>
      <c r="AI457" s="116">
        <v>0</v>
      </c>
      <c r="AJ457" s="116">
        <v>0</v>
      </c>
      <c r="AK457" s="116">
        <v>0</v>
      </c>
      <c r="AL457" s="95">
        <f t="shared" si="12"/>
        <v>0</v>
      </c>
      <c r="AO457" s="70"/>
    </row>
    <row r="458" spans="1:41" ht="33" customHeight="1">
      <c r="A458" s="87">
        <v>1509</v>
      </c>
      <c r="B458" s="88" t="str">
        <f>PROPER(VLOOKUP(A458,[1]bd_lista!$A:$D,2,FALSE))</f>
        <v>Gobierno Autónomo Municipal De Chaqui</v>
      </c>
      <c r="C458" s="118" t="s">
        <v>1537</v>
      </c>
      <c r="D458" s="116">
        <v>0</v>
      </c>
      <c r="E458" s="116">
        <v>0</v>
      </c>
      <c r="F458" s="116">
        <v>0</v>
      </c>
      <c r="G458" s="116">
        <v>0</v>
      </c>
      <c r="H458" s="116">
        <v>0</v>
      </c>
      <c r="I458" s="116">
        <v>0</v>
      </c>
      <c r="J458" s="116">
        <v>0</v>
      </c>
      <c r="K458" s="116">
        <v>0</v>
      </c>
      <c r="L458" s="116">
        <v>0</v>
      </c>
      <c r="M458" s="116">
        <v>0</v>
      </c>
      <c r="N458" s="116">
        <v>0</v>
      </c>
      <c r="O458" s="116">
        <v>0</v>
      </c>
      <c r="P458" s="116">
        <v>0</v>
      </c>
      <c r="Q458" s="116">
        <v>0</v>
      </c>
      <c r="R458" s="116">
        <v>0</v>
      </c>
      <c r="S458" s="116">
        <v>0</v>
      </c>
      <c r="T458" s="116">
        <v>0</v>
      </c>
      <c r="U458" s="116">
        <v>0</v>
      </c>
      <c r="V458" s="116">
        <v>0</v>
      </c>
      <c r="W458" s="116">
        <v>0</v>
      </c>
      <c r="X458" s="116">
        <v>0</v>
      </c>
      <c r="Y458" s="116">
        <v>0</v>
      </c>
      <c r="Z458" s="116">
        <v>0</v>
      </c>
      <c r="AA458" s="116">
        <v>0</v>
      </c>
      <c r="AB458" s="116">
        <v>0</v>
      </c>
      <c r="AC458" s="116">
        <v>0</v>
      </c>
      <c r="AD458" s="116">
        <v>0</v>
      </c>
      <c r="AE458" s="116">
        <v>0</v>
      </c>
      <c r="AF458" s="116">
        <v>0</v>
      </c>
      <c r="AG458" s="116">
        <v>0</v>
      </c>
      <c r="AH458" s="116">
        <v>0</v>
      </c>
      <c r="AI458" s="116">
        <v>0</v>
      </c>
      <c r="AJ458" s="116">
        <v>0</v>
      </c>
      <c r="AK458" s="116">
        <v>0</v>
      </c>
      <c r="AL458" s="95">
        <f t="shared" si="12"/>
        <v>0</v>
      </c>
      <c r="AO458" s="70"/>
    </row>
    <row r="459" spans="1:41" ht="33" customHeight="1">
      <c r="A459" s="87">
        <v>1510</v>
      </c>
      <c r="B459" s="88" t="str">
        <f>PROPER(VLOOKUP(A459,[1]bd_lista!$A:$D,2,FALSE))</f>
        <v>Gobierno Autónomo Municipal De Tacobamba</v>
      </c>
      <c r="C459" s="118" t="s">
        <v>1537</v>
      </c>
      <c r="D459" s="116">
        <v>0</v>
      </c>
      <c r="E459" s="116">
        <v>0</v>
      </c>
      <c r="F459" s="116">
        <v>0</v>
      </c>
      <c r="G459" s="116">
        <v>0</v>
      </c>
      <c r="H459" s="116">
        <v>0</v>
      </c>
      <c r="I459" s="116">
        <v>0</v>
      </c>
      <c r="J459" s="116">
        <v>0</v>
      </c>
      <c r="K459" s="116">
        <v>0</v>
      </c>
      <c r="L459" s="116">
        <v>0</v>
      </c>
      <c r="M459" s="116">
        <v>0</v>
      </c>
      <c r="N459" s="116">
        <v>0</v>
      </c>
      <c r="O459" s="116">
        <v>0</v>
      </c>
      <c r="P459" s="116">
        <v>0</v>
      </c>
      <c r="Q459" s="116">
        <v>0</v>
      </c>
      <c r="R459" s="116">
        <v>0</v>
      </c>
      <c r="S459" s="116">
        <v>0</v>
      </c>
      <c r="T459" s="116">
        <v>0</v>
      </c>
      <c r="U459" s="116">
        <v>0</v>
      </c>
      <c r="V459" s="116">
        <v>0</v>
      </c>
      <c r="W459" s="116">
        <v>0</v>
      </c>
      <c r="X459" s="116">
        <v>0</v>
      </c>
      <c r="Y459" s="116">
        <v>0</v>
      </c>
      <c r="Z459" s="116">
        <v>0</v>
      </c>
      <c r="AA459" s="116">
        <v>0</v>
      </c>
      <c r="AB459" s="116">
        <v>0</v>
      </c>
      <c r="AC459" s="116">
        <v>0</v>
      </c>
      <c r="AD459" s="116">
        <v>0</v>
      </c>
      <c r="AE459" s="116">
        <v>0</v>
      </c>
      <c r="AF459" s="116">
        <v>0</v>
      </c>
      <c r="AG459" s="116">
        <v>0</v>
      </c>
      <c r="AH459" s="116">
        <v>0</v>
      </c>
      <c r="AI459" s="116">
        <v>0</v>
      </c>
      <c r="AJ459" s="116">
        <v>0</v>
      </c>
      <c r="AK459" s="116">
        <v>0</v>
      </c>
      <c r="AL459" s="95">
        <f t="shared" si="12"/>
        <v>0</v>
      </c>
      <c r="AO459" s="70"/>
    </row>
    <row r="460" spans="1:41" ht="33" customHeight="1">
      <c r="A460" s="87">
        <v>1511</v>
      </c>
      <c r="B460" s="88" t="str">
        <f>PROPER(VLOOKUP(A460,[1]bd_lista!$A:$D,2,FALSE))</f>
        <v>Gobierno Autónomo Municipal De Colquechaca</v>
      </c>
      <c r="C460" s="118" t="s">
        <v>1537</v>
      </c>
      <c r="D460" s="116">
        <v>0</v>
      </c>
      <c r="E460" s="116">
        <v>0</v>
      </c>
      <c r="F460" s="116">
        <v>0</v>
      </c>
      <c r="G460" s="116">
        <v>0</v>
      </c>
      <c r="H460" s="116">
        <v>0</v>
      </c>
      <c r="I460" s="116">
        <v>0</v>
      </c>
      <c r="J460" s="116">
        <v>0</v>
      </c>
      <c r="K460" s="116">
        <v>0</v>
      </c>
      <c r="L460" s="116">
        <v>0</v>
      </c>
      <c r="M460" s="116">
        <v>0</v>
      </c>
      <c r="N460" s="116">
        <v>0</v>
      </c>
      <c r="O460" s="116">
        <v>0</v>
      </c>
      <c r="P460" s="116">
        <v>0</v>
      </c>
      <c r="Q460" s="116">
        <v>0</v>
      </c>
      <c r="R460" s="116">
        <v>0</v>
      </c>
      <c r="S460" s="116">
        <v>0</v>
      </c>
      <c r="T460" s="116">
        <v>0</v>
      </c>
      <c r="U460" s="116">
        <v>0</v>
      </c>
      <c r="V460" s="116">
        <v>0</v>
      </c>
      <c r="W460" s="116">
        <v>0</v>
      </c>
      <c r="X460" s="116">
        <v>0</v>
      </c>
      <c r="Y460" s="116">
        <v>0</v>
      </c>
      <c r="Z460" s="116">
        <v>0</v>
      </c>
      <c r="AA460" s="116">
        <v>0</v>
      </c>
      <c r="AB460" s="116">
        <v>0</v>
      </c>
      <c r="AC460" s="116">
        <v>0</v>
      </c>
      <c r="AD460" s="116">
        <v>0</v>
      </c>
      <c r="AE460" s="116">
        <v>0</v>
      </c>
      <c r="AF460" s="116">
        <v>0</v>
      </c>
      <c r="AG460" s="116">
        <v>0</v>
      </c>
      <c r="AH460" s="116">
        <v>0</v>
      </c>
      <c r="AI460" s="116">
        <v>0</v>
      </c>
      <c r="AJ460" s="116">
        <v>0</v>
      </c>
      <c r="AK460" s="116">
        <v>0</v>
      </c>
      <c r="AL460" s="95">
        <f t="shared" si="12"/>
        <v>0</v>
      </c>
      <c r="AO460" s="70"/>
    </row>
    <row r="461" spans="1:41" ht="33" customHeight="1">
      <c r="A461" s="87">
        <v>1512</v>
      </c>
      <c r="B461" s="88" t="str">
        <f>PROPER(VLOOKUP(A461,[1]bd_lista!$A:$D,2,FALSE))</f>
        <v>Gobierno Autónomo Municipal De Ravelo</v>
      </c>
      <c r="C461" s="118" t="s">
        <v>1537</v>
      </c>
      <c r="D461" s="116">
        <v>0</v>
      </c>
      <c r="E461" s="116">
        <v>0</v>
      </c>
      <c r="F461" s="116">
        <v>0</v>
      </c>
      <c r="G461" s="116">
        <v>0</v>
      </c>
      <c r="H461" s="116">
        <v>0</v>
      </c>
      <c r="I461" s="116">
        <v>0</v>
      </c>
      <c r="J461" s="116">
        <v>0</v>
      </c>
      <c r="K461" s="116">
        <v>0</v>
      </c>
      <c r="L461" s="116">
        <v>0</v>
      </c>
      <c r="M461" s="116">
        <v>0</v>
      </c>
      <c r="N461" s="116">
        <v>0</v>
      </c>
      <c r="O461" s="116">
        <v>0</v>
      </c>
      <c r="P461" s="116">
        <v>0</v>
      </c>
      <c r="Q461" s="116">
        <v>0</v>
      </c>
      <c r="R461" s="116">
        <v>0</v>
      </c>
      <c r="S461" s="116">
        <v>0</v>
      </c>
      <c r="T461" s="116">
        <v>0</v>
      </c>
      <c r="U461" s="116">
        <v>0</v>
      </c>
      <c r="V461" s="116">
        <v>0</v>
      </c>
      <c r="W461" s="116">
        <v>0</v>
      </c>
      <c r="X461" s="116">
        <v>0</v>
      </c>
      <c r="Y461" s="116">
        <v>0</v>
      </c>
      <c r="Z461" s="116">
        <v>0</v>
      </c>
      <c r="AA461" s="116">
        <v>0</v>
      </c>
      <c r="AB461" s="116">
        <v>0</v>
      </c>
      <c r="AC461" s="116">
        <v>0</v>
      </c>
      <c r="AD461" s="116">
        <v>0</v>
      </c>
      <c r="AE461" s="116">
        <v>0</v>
      </c>
      <c r="AF461" s="116">
        <v>0</v>
      </c>
      <c r="AG461" s="116">
        <v>0</v>
      </c>
      <c r="AH461" s="116">
        <v>0</v>
      </c>
      <c r="AI461" s="116">
        <v>0</v>
      </c>
      <c r="AJ461" s="116">
        <v>0</v>
      </c>
      <c r="AK461" s="116">
        <v>0</v>
      </c>
      <c r="AL461" s="95">
        <f t="shared" ref="AL461:AL524" si="13">SUM(D461:AK461)</f>
        <v>0</v>
      </c>
      <c r="AO461" s="70"/>
    </row>
    <row r="462" spans="1:41" ht="33" customHeight="1">
      <c r="A462" s="87">
        <v>1513</v>
      </c>
      <c r="B462" s="88" t="str">
        <f>PROPER(VLOOKUP(A462,[1]bd_lista!$A:$D,2,FALSE))</f>
        <v>Gobierno Autónomo Municipal De Pocoata</v>
      </c>
      <c r="C462" s="118" t="s">
        <v>1537</v>
      </c>
      <c r="D462" s="116">
        <v>0</v>
      </c>
      <c r="E462" s="116">
        <v>0</v>
      </c>
      <c r="F462" s="116">
        <v>0</v>
      </c>
      <c r="G462" s="116">
        <v>0</v>
      </c>
      <c r="H462" s="116">
        <v>0</v>
      </c>
      <c r="I462" s="116">
        <v>0</v>
      </c>
      <c r="J462" s="116">
        <v>0</v>
      </c>
      <c r="K462" s="116">
        <v>0</v>
      </c>
      <c r="L462" s="116">
        <v>0</v>
      </c>
      <c r="M462" s="116">
        <v>0</v>
      </c>
      <c r="N462" s="116">
        <v>0</v>
      </c>
      <c r="O462" s="116">
        <v>0</v>
      </c>
      <c r="P462" s="116">
        <v>0</v>
      </c>
      <c r="Q462" s="116">
        <v>0</v>
      </c>
      <c r="R462" s="116">
        <v>0</v>
      </c>
      <c r="S462" s="116">
        <v>0</v>
      </c>
      <c r="T462" s="116">
        <v>0</v>
      </c>
      <c r="U462" s="116">
        <v>0</v>
      </c>
      <c r="V462" s="116">
        <v>0</v>
      </c>
      <c r="W462" s="116">
        <v>0</v>
      </c>
      <c r="X462" s="116">
        <v>0</v>
      </c>
      <c r="Y462" s="116">
        <v>0</v>
      </c>
      <c r="Z462" s="116">
        <v>0</v>
      </c>
      <c r="AA462" s="116">
        <v>0</v>
      </c>
      <c r="AB462" s="116">
        <v>0</v>
      </c>
      <c r="AC462" s="116">
        <v>0</v>
      </c>
      <c r="AD462" s="116">
        <v>0</v>
      </c>
      <c r="AE462" s="116">
        <v>0</v>
      </c>
      <c r="AF462" s="116">
        <v>0</v>
      </c>
      <c r="AG462" s="116">
        <v>0</v>
      </c>
      <c r="AH462" s="116">
        <v>0</v>
      </c>
      <c r="AI462" s="116">
        <v>0</v>
      </c>
      <c r="AJ462" s="116">
        <v>0</v>
      </c>
      <c r="AK462" s="116">
        <v>0</v>
      </c>
      <c r="AL462" s="95">
        <f t="shared" si="13"/>
        <v>0</v>
      </c>
      <c r="AO462" s="70"/>
    </row>
    <row r="463" spans="1:41" ht="33" customHeight="1">
      <c r="A463" s="87">
        <v>1514</v>
      </c>
      <c r="B463" s="88" t="str">
        <f>PROPER(VLOOKUP(A463,[1]bd_lista!$A:$D,2,FALSE))</f>
        <v>Gobierno Autónomo Municipal De Ocurí</v>
      </c>
      <c r="C463" s="118" t="s">
        <v>1537</v>
      </c>
      <c r="D463" s="116">
        <v>0</v>
      </c>
      <c r="E463" s="116">
        <v>0</v>
      </c>
      <c r="F463" s="116">
        <v>0</v>
      </c>
      <c r="G463" s="116">
        <v>0</v>
      </c>
      <c r="H463" s="116">
        <v>0</v>
      </c>
      <c r="I463" s="116">
        <v>0</v>
      </c>
      <c r="J463" s="116">
        <v>0</v>
      </c>
      <c r="K463" s="116">
        <v>0</v>
      </c>
      <c r="L463" s="116">
        <v>0</v>
      </c>
      <c r="M463" s="116">
        <v>0</v>
      </c>
      <c r="N463" s="116">
        <v>0</v>
      </c>
      <c r="O463" s="116">
        <v>0</v>
      </c>
      <c r="P463" s="116">
        <v>0</v>
      </c>
      <c r="Q463" s="116">
        <v>0</v>
      </c>
      <c r="R463" s="116">
        <v>0</v>
      </c>
      <c r="S463" s="116">
        <v>0</v>
      </c>
      <c r="T463" s="116">
        <v>0</v>
      </c>
      <c r="U463" s="116">
        <v>0</v>
      </c>
      <c r="V463" s="116">
        <v>0</v>
      </c>
      <c r="W463" s="116">
        <v>0</v>
      </c>
      <c r="X463" s="116">
        <v>0</v>
      </c>
      <c r="Y463" s="116">
        <v>0</v>
      </c>
      <c r="Z463" s="116">
        <v>0</v>
      </c>
      <c r="AA463" s="116">
        <v>0</v>
      </c>
      <c r="AB463" s="116">
        <v>0</v>
      </c>
      <c r="AC463" s="116">
        <v>0</v>
      </c>
      <c r="AD463" s="116">
        <v>0</v>
      </c>
      <c r="AE463" s="116">
        <v>0</v>
      </c>
      <c r="AF463" s="116">
        <v>0</v>
      </c>
      <c r="AG463" s="116">
        <v>0</v>
      </c>
      <c r="AH463" s="116">
        <v>0</v>
      </c>
      <c r="AI463" s="116">
        <v>0</v>
      </c>
      <c r="AJ463" s="116">
        <v>0</v>
      </c>
      <c r="AK463" s="116">
        <v>0</v>
      </c>
      <c r="AL463" s="95">
        <f t="shared" si="13"/>
        <v>0</v>
      </c>
      <c r="AO463" s="70"/>
    </row>
    <row r="464" spans="1:41" ht="33" customHeight="1">
      <c r="A464" s="87">
        <v>1515</v>
      </c>
      <c r="B464" s="88" t="str">
        <f>PROPER(VLOOKUP(A464,[1]bd_lista!$A:$D,2,FALSE))</f>
        <v>Gobierno Autónomo Municipal De San Pedro De Buena Vista</v>
      </c>
      <c r="C464" s="118" t="s">
        <v>1537</v>
      </c>
      <c r="D464" s="116">
        <v>0</v>
      </c>
      <c r="E464" s="116">
        <v>0</v>
      </c>
      <c r="F464" s="116">
        <v>0</v>
      </c>
      <c r="G464" s="116">
        <v>0</v>
      </c>
      <c r="H464" s="116">
        <v>0</v>
      </c>
      <c r="I464" s="116">
        <v>0</v>
      </c>
      <c r="J464" s="116">
        <v>0</v>
      </c>
      <c r="K464" s="116">
        <v>0</v>
      </c>
      <c r="L464" s="116">
        <v>0</v>
      </c>
      <c r="M464" s="116">
        <v>0</v>
      </c>
      <c r="N464" s="116">
        <v>0</v>
      </c>
      <c r="O464" s="116">
        <v>0</v>
      </c>
      <c r="P464" s="116">
        <v>0</v>
      </c>
      <c r="Q464" s="116">
        <v>0</v>
      </c>
      <c r="R464" s="116">
        <v>0</v>
      </c>
      <c r="S464" s="116">
        <v>0</v>
      </c>
      <c r="T464" s="116">
        <v>0</v>
      </c>
      <c r="U464" s="116">
        <v>0</v>
      </c>
      <c r="V464" s="116">
        <v>0</v>
      </c>
      <c r="W464" s="116">
        <v>0</v>
      </c>
      <c r="X464" s="116">
        <v>0</v>
      </c>
      <c r="Y464" s="116">
        <v>0</v>
      </c>
      <c r="Z464" s="116">
        <v>0</v>
      </c>
      <c r="AA464" s="116">
        <v>0</v>
      </c>
      <c r="AB464" s="116">
        <v>0</v>
      </c>
      <c r="AC464" s="116">
        <v>0</v>
      </c>
      <c r="AD464" s="116">
        <v>0</v>
      </c>
      <c r="AE464" s="116">
        <v>0</v>
      </c>
      <c r="AF464" s="116">
        <v>0</v>
      </c>
      <c r="AG464" s="116">
        <v>0</v>
      </c>
      <c r="AH464" s="116">
        <v>0</v>
      </c>
      <c r="AI464" s="116">
        <v>0</v>
      </c>
      <c r="AJ464" s="116">
        <v>0</v>
      </c>
      <c r="AK464" s="116">
        <v>0</v>
      </c>
      <c r="AL464" s="95">
        <f t="shared" si="13"/>
        <v>0</v>
      </c>
      <c r="AO464" s="70"/>
    </row>
    <row r="465" spans="1:41" ht="33" customHeight="1">
      <c r="A465" s="87">
        <v>1516</v>
      </c>
      <c r="B465" s="88" t="str">
        <f>PROPER(VLOOKUP(A465,[1]bd_lista!$A:$D,2,FALSE))</f>
        <v>Gobierno Autónomo Municipal De Toro Toro</v>
      </c>
      <c r="C465" s="118" t="s">
        <v>1537</v>
      </c>
      <c r="D465" s="116">
        <v>0</v>
      </c>
      <c r="E465" s="116">
        <v>0</v>
      </c>
      <c r="F465" s="116">
        <v>0</v>
      </c>
      <c r="G465" s="116">
        <v>0</v>
      </c>
      <c r="H465" s="116">
        <v>0</v>
      </c>
      <c r="I465" s="116">
        <v>0</v>
      </c>
      <c r="J465" s="116">
        <v>0</v>
      </c>
      <c r="K465" s="116">
        <v>0</v>
      </c>
      <c r="L465" s="116">
        <v>0</v>
      </c>
      <c r="M465" s="116">
        <v>0</v>
      </c>
      <c r="N465" s="116">
        <v>0</v>
      </c>
      <c r="O465" s="116">
        <v>0</v>
      </c>
      <c r="P465" s="116">
        <v>0</v>
      </c>
      <c r="Q465" s="116">
        <v>0</v>
      </c>
      <c r="R465" s="116">
        <v>0</v>
      </c>
      <c r="S465" s="116">
        <v>0</v>
      </c>
      <c r="T465" s="116">
        <v>0</v>
      </c>
      <c r="U465" s="116">
        <v>0</v>
      </c>
      <c r="V465" s="116">
        <v>0</v>
      </c>
      <c r="W465" s="116">
        <v>0</v>
      </c>
      <c r="X465" s="116">
        <v>0</v>
      </c>
      <c r="Y465" s="116">
        <v>0</v>
      </c>
      <c r="Z465" s="116">
        <v>0</v>
      </c>
      <c r="AA465" s="116">
        <v>0</v>
      </c>
      <c r="AB465" s="116">
        <v>0</v>
      </c>
      <c r="AC465" s="116">
        <v>0</v>
      </c>
      <c r="AD465" s="116">
        <v>0</v>
      </c>
      <c r="AE465" s="116">
        <v>0</v>
      </c>
      <c r="AF465" s="116">
        <v>0</v>
      </c>
      <c r="AG465" s="116">
        <v>0</v>
      </c>
      <c r="AH465" s="116">
        <v>0</v>
      </c>
      <c r="AI465" s="116">
        <v>0</v>
      </c>
      <c r="AJ465" s="116">
        <v>0</v>
      </c>
      <c r="AK465" s="116">
        <v>0</v>
      </c>
      <c r="AL465" s="95">
        <f>SUM(D465:AK465)</f>
        <v>0</v>
      </c>
      <c r="AO465" s="70"/>
    </row>
    <row r="466" spans="1:41" ht="33" customHeight="1">
      <c r="A466" s="87">
        <v>1517</v>
      </c>
      <c r="B466" s="88" t="str">
        <f>PROPER(VLOOKUP(A466,[1]bd_lista!$A:$D,2,FALSE))</f>
        <v>Gobierno Autónomo Municipal De Cotagaita</v>
      </c>
      <c r="C466" s="118" t="s">
        <v>1537</v>
      </c>
      <c r="D466" s="116">
        <v>0</v>
      </c>
      <c r="E466" s="116">
        <v>0</v>
      </c>
      <c r="F466" s="116">
        <v>0</v>
      </c>
      <c r="G466" s="116">
        <v>0</v>
      </c>
      <c r="H466" s="116">
        <v>0</v>
      </c>
      <c r="I466" s="116">
        <v>0</v>
      </c>
      <c r="J466" s="116">
        <v>0</v>
      </c>
      <c r="K466" s="116">
        <v>0</v>
      </c>
      <c r="L466" s="116">
        <v>0</v>
      </c>
      <c r="M466" s="116">
        <v>0</v>
      </c>
      <c r="N466" s="116">
        <v>0</v>
      </c>
      <c r="O466" s="116">
        <v>0</v>
      </c>
      <c r="P466" s="116">
        <v>0</v>
      </c>
      <c r="Q466" s="116">
        <v>0</v>
      </c>
      <c r="R466" s="116">
        <v>0</v>
      </c>
      <c r="S466" s="116">
        <v>0</v>
      </c>
      <c r="T466" s="116">
        <v>0</v>
      </c>
      <c r="U466" s="116">
        <v>0</v>
      </c>
      <c r="V466" s="116">
        <v>0</v>
      </c>
      <c r="W466" s="116">
        <v>0</v>
      </c>
      <c r="X466" s="116">
        <v>0</v>
      </c>
      <c r="Y466" s="116">
        <v>0</v>
      </c>
      <c r="Z466" s="116">
        <v>0</v>
      </c>
      <c r="AA466" s="116">
        <v>0</v>
      </c>
      <c r="AB466" s="116">
        <v>0</v>
      </c>
      <c r="AC466" s="116">
        <v>0</v>
      </c>
      <c r="AD466" s="116">
        <v>0</v>
      </c>
      <c r="AE466" s="116">
        <v>0</v>
      </c>
      <c r="AF466" s="116">
        <v>0</v>
      </c>
      <c r="AG466" s="116">
        <v>0</v>
      </c>
      <c r="AH466" s="116">
        <v>0</v>
      </c>
      <c r="AI466" s="116">
        <v>0</v>
      </c>
      <c r="AJ466" s="116">
        <v>0</v>
      </c>
      <c r="AK466" s="116">
        <v>0</v>
      </c>
      <c r="AL466" s="95">
        <f t="shared" si="13"/>
        <v>0</v>
      </c>
      <c r="AO466" s="70"/>
    </row>
    <row r="467" spans="1:41" ht="33" customHeight="1">
      <c r="A467" s="87">
        <v>1518</v>
      </c>
      <c r="B467" s="88" t="str">
        <f>PROPER(VLOOKUP(A467,[1]bd_lista!$A:$D,2,FALSE))</f>
        <v>Gobierno Autónomo Municipal De Vitichi</v>
      </c>
      <c r="C467" s="118" t="s">
        <v>1537</v>
      </c>
      <c r="D467" s="116">
        <v>0</v>
      </c>
      <c r="E467" s="116">
        <v>0</v>
      </c>
      <c r="F467" s="116">
        <v>0</v>
      </c>
      <c r="G467" s="116">
        <v>0</v>
      </c>
      <c r="H467" s="116">
        <v>0</v>
      </c>
      <c r="I467" s="116">
        <v>0</v>
      </c>
      <c r="J467" s="116">
        <v>0</v>
      </c>
      <c r="K467" s="116">
        <v>0</v>
      </c>
      <c r="L467" s="116">
        <v>0</v>
      </c>
      <c r="M467" s="116">
        <v>0</v>
      </c>
      <c r="N467" s="116">
        <v>0</v>
      </c>
      <c r="O467" s="116">
        <v>0</v>
      </c>
      <c r="P467" s="116">
        <v>0</v>
      </c>
      <c r="Q467" s="116">
        <v>0</v>
      </c>
      <c r="R467" s="116">
        <v>0</v>
      </c>
      <c r="S467" s="116">
        <v>0</v>
      </c>
      <c r="T467" s="116">
        <v>0</v>
      </c>
      <c r="U467" s="116">
        <v>0</v>
      </c>
      <c r="V467" s="116">
        <v>0</v>
      </c>
      <c r="W467" s="116">
        <v>0</v>
      </c>
      <c r="X467" s="116">
        <v>0</v>
      </c>
      <c r="Y467" s="116">
        <v>0</v>
      </c>
      <c r="Z467" s="116">
        <v>0</v>
      </c>
      <c r="AA467" s="116">
        <v>0</v>
      </c>
      <c r="AB467" s="116">
        <v>0</v>
      </c>
      <c r="AC467" s="116">
        <v>0</v>
      </c>
      <c r="AD467" s="116">
        <v>0</v>
      </c>
      <c r="AE467" s="116">
        <v>0</v>
      </c>
      <c r="AF467" s="116">
        <v>0</v>
      </c>
      <c r="AG467" s="116">
        <v>0</v>
      </c>
      <c r="AH467" s="116">
        <v>0</v>
      </c>
      <c r="AI467" s="116">
        <v>0</v>
      </c>
      <c r="AJ467" s="116">
        <v>0</v>
      </c>
      <c r="AK467" s="116">
        <v>0</v>
      </c>
      <c r="AL467" s="95">
        <f t="shared" si="13"/>
        <v>0</v>
      </c>
      <c r="AO467" s="70"/>
    </row>
    <row r="468" spans="1:41" ht="33" customHeight="1">
      <c r="A468" s="87">
        <v>1519</v>
      </c>
      <c r="B468" s="88" t="str">
        <f>PROPER(VLOOKUP(A468,[1]bd_lista!$A:$D,2,FALSE))</f>
        <v>Gobierno Autónomo Municipal De Tupiza</v>
      </c>
      <c r="C468" s="118" t="s">
        <v>1537</v>
      </c>
      <c r="D468" s="116">
        <v>0</v>
      </c>
      <c r="E468" s="116">
        <v>0</v>
      </c>
      <c r="F468" s="116">
        <v>0</v>
      </c>
      <c r="G468" s="116">
        <v>0</v>
      </c>
      <c r="H468" s="116">
        <v>0</v>
      </c>
      <c r="I468" s="116">
        <v>0</v>
      </c>
      <c r="J468" s="116">
        <v>0</v>
      </c>
      <c r="K468" s="116">
        <v>0</v>
      </c>
      <c r="L468" s="116">
        <v>0</v>
      </c>
      <c r="M468" s="116">
        <v>0</v>
      </c>
      <c r="N468" s="116">
        <v>0</v>
      </c>
      <c r="O468" s="116">
        <v>0</v>
      </c>
      <c r="P468" s="116">
        <v>0</v>
      </c>
      <c r="Q468" s="116">
        <v>0</v>
      </c>
      <c r="R468" s="116">
        <v>0</v>
      </c>
      <c r="S468" s="116">
        <v>0</v>
      </c>
      <c r="T468" s="116">
        <v>0</v>
      </c>
      <c r="U468" s="116">
        <v>0</v>
      </c>
      <c r="V468" s="116">
        <v>0</v>
      </c>
      <c r="W468" s="116">
        <v>0</v>
      </c>
      <c r="X468" s="116">
        <v>0</v>
      </c>
      <c r="Y468" s="116">
        <v>0</v>
      </c>
      <c r="Z468" s="116">
        <v>0</v>
      </c>
      <c r="AA468" s="116">
        <v>0</v>
      </c>
      <c r="AB468" s="116">
        <v>0</v>
      </c>
      <c r="AC468" s="116">
        <v>0</v>
      </c>
      <c r="AD468" s="116">
        <v>0</v>
      </c>
      <c r="AE468" s="116">
        <v>0</v>
      </c>
      <c r="AF468" s="116">
        <v>0</v>
      </c>
      <c r="AG468" s="116">
        <v>0</v>
      </c>
      <c r="AH468" s="116">
        <v>0</v>
      </c>
      <c r="AI468" s="116">
        <v>0</v>
      </c>
      <c r="AJ468" s="116">
        <v>0</v>
      </c>
      <c r="AK468" s="116">
        <v>0</v>
      </c>
      <c r="AL468" s="95">
        <f t="shared" si="13"/>
        <v>0</v>
      </c>
      <c r="AO468" s="70"/>
    </row>
    <row r="469" spans="1:41" ht="33" customHeight="1">
      <c r="A469" s="87">
        <v>1520</v>
      </c>
      <c r="B469" s="88" t="str">
        <f>PROPER(VLOOKUP(A469,[1]bd_lista!$A:$D,2,FALSE))</f>
        <v>Gobierno Autónomo Municipal De Atocha</v>
      </c>
      <c r="C469" s="118" t="s">
        <v>1537</v>
      </c>
      <c r="D469" s="116">
        <v>0</v>
      </c>
      <c r="E469" s="116">
        <v>0</v>
      </c>
      <c r="F469" s="116">
        <v>0</v>
      </c>
      <c r="G469" s="116">
        <v>0</v>
      </c>
      <c r="H469" s="116">
        <v>0</v>
      </c>
      <c r="I469" s="116">
        <v>0</v>
      </c>
      <c r="J469" s="116">
        <v>0</v>
      </c>
      <c r="K469" s="116">
        <v>0</v>
      </c>
      <c r="L469" s="116">
        <v>0</v>
      </c>
      <c r="M469" s="116">
        <v>0</v>
      </c>
      <c r="N469" s="116">
        <v>0</v>
      </c>
      <c r="O469" s="116">
        <v>0</v>
      </c>
      <c r="P469" s="116">
        <v>0</v>
      </c>
      <c r="Q469" s="116">
        <v>0</v>
      </c>
      <c r="R469" s="116">
        <v>0</v>
      </c>
      <c r="S469" s="116">
        <v>0</v>
      </c>
      <c r="T469" s="116">
        <v>0</v>
      </c>
      <c r="U469" s="116">
        <v>0</v>
      </c>
      <c r="V469" s="116">
        <v>0</v>
      </c>
      <c r="W469" s="116">
        <v>0</v>
      </c>
      <c r="X469" s="116">
        <v>0</v>
      </c>
      <c r="Y469" s="116">
        <v>0</v>
      </c>
      <c r="Z469" s="116">
        <v>0</v>
      </c>
      <c r="AA469" s="116">
        <v>0</v>
      </c>
      <c r="AB469" s="116">
        <v>0</v>
      </c>
      <c r="AC469" s="116">
        <v>0</v>
      </c>
      <c r="AD469" s="116">
        <v>0</v>
      </c>
      <c r="AE469" s="116">
        <v>0</v>
      </c>
      <c r="AF469" s="116">
        <v>0</v>
      </c>
      <c r="AG469" s="116">
        <v>0</v>
      </c>
      <c r="AH469" s="116">
        <v>0</v>
      </c>
      <c r="AI469" s="116">
        <v>0</v>
      </c>
      <c r="AJ469" s="116">
        <v>0</v>
      </c>
      <c r="AK469" s="116">
        <v>0</v>
      </c>
      <c r="AL469" s="95">
        <f t="shared" si="13"/>
        <v>0</v>
      </c>
      <c r="AO469" s="70"/>
    </row>
    <row r="470" spans="1:41" ht="33" customHeight="1">
      <c r="A470" s="87">
        <v>1521</v>
      </c>
      <c r="B470" s="88" t="str">
        <f>PROPER(VLOOKUP(A470,[1]bd_lista!$A:$D,2,FALSE))</f>
        <v>Gobierno Autónomo Municipal De Colcha"K" (Villa Martín)</v>
      </c>
      <c r="C470" s="118" t="s">
        <v>1537</v>
      </c>
      <c r="D470" s="116">
        <v>0</v>
      </c>
      <c r="E470" s="116">
        <v>0</v>
      </c>
      <c r="F470" s="116">
        <v>0</v>
      </c>
      <c r="G470" s="116">
        <v>0</v>
      </c>
      <c r="H470" s="116">
        <v>0</v>
      </c>
      <c r="I470" s="116">
        <v>0</v>
      </c>
      <c r="J470" s="116">
        <v>0</v>
      </c>
      <c r="K470" s="116">
        <v>0</v>
      </c>
      <c r="L470" s="116">
        <v>0</v>
      </c>
      <c r="M470" s="116">
        <v>0</v>
      </c>
      <c r="N470" s="116">
        <v>0</v>
      </c>
      <c r="O470" s="116">
        <v>0</v>
      </c>
      <c r="P470" s="116">
        <v>0</v>
      </c>
      <c r="Q470" s="116">
        <v>0</v>
      </c>
      <c r="R470" s="116">
        <v>0</v>
      </c>
      <c r="S470" s="116">
        <v>0</v>
      </c>
      <c r="T470" s="116">
        <v>0</v>
      </c>
      <c r="U470" s="116">
        <v>0</v>
      </c>
      <c r="V470" s="116">
        <v>0</v>
      </c>
      <c r="W470" s="116">
        <v>0</v>
      </c>
      <c r="X470" s="116">
        <v>0</v>
      </c>
      <c r="Y470" s="116">
        <v>0</v>
      </c>
      <c r="Z470" s="116">
        <v>0</v>
      </c>
      <c r="AA470" s="116">
        <v>0</v>
      </c>
      <c r="AB470" s="116">
        <v>0</v>
      </c>
      <c r="AC470" s="116">
        <v>0</v>
      </c>
      <c r="AD470" s="116">
        <v>0</v>
      </c>
      <c r="AE470" s="116">
        <v>0</v>
      </c>
      <c r="AF470" s="116">
        <v>0</v>
      </c>
      <c r="AG470" s="116">
        <v>0</v>
      </c>
      <c r="AH470" s="116">
        <v>0</v>
      </c>
      <c r="AI470" s="116">
        <v>0</v>
      </c>
      <c r="AJ470" s="116">
        <v>0</v>
      </c>
      <c r="AK470" s="116">
        <v>0</v>
      </c>
      <c r="AL470" s="95">
        <f t="shared" si="13"/>
        <v>0</v>
      </c>
      <c r="AO470" s="70"/>
    </row>
    <row r="471" spans="1:41" ht="33" customHeight="1">
      <c r="A471" s="87">
        <v>1522</v>
      </c>
      <c r="B471" s="88" t="str">
        <f>PROPER(VLOOKUP(A471,[1]bd_lista!$A:$D,2,FALSE))</f>
        <v>Gobierno Autónomo Municipal De San Pedro De Quemes</v>
      </c>
      <c r="C471" s="118" t="s">
        <v>1537</v>
      </c>
      <c r="D471" s="116">
        <v>0</v>
      </c>
      <c r="E471" s="116">
        <v>0</v>
      </c>
      <c r="F471" s="116">
        <v>0</v>
      </c>
      <c r="G471" s="116">
        <v>0</v>
      </c>
      <c r="H471" s="116">
        <v>0</v>
      </c>
      <c r="I471" s="116">
        <v>0</v>
      </c>
      <c r="J471" s="116">
        <v>0</v>
      </c>
      <c r="K471" s="116">
        <v>0</v>
      </c>
      <c r="L471" s="116">
        <v>0</v>
      </c>
      <c r="M471" s="116">
        <v>0</v>
      </c>
      <c r="N471" s="116">
        <v>0</v>
      </c>
      <c r="O471" s="116">
        <v>0</v>
      </c>
      <c r="P471" s="116">
        <v>0</v>
      </c>
      <c r="Q471" s="116">
        <v>0</v>
      </c>
      <c r="R471" s="116">
        <v>0</v>
      </c>
      <c r="S471" s="116">
        <v>0</v>
      </c>
      <c r="T471" s="116">
        <v>0</v>
      </c>
      <c r="U471" s="116">
        <v>0</v>
      </c>
      <c r="V471" s="116">
        <v>0</v>
      </c>
      <c r="W471" s="116">
        <v>0</v>
      </c>
      <c r="X471" s="116">
        <v>0</v>
      </c>
      <c r="Y471" s="116">
        <v>0</v>
      </c>
      <c r="Z471" s="116">
        <v>0</v>
      </c>
      <c r="AA471" s="116">
        <v>0</v>
      </c>
      <c r="AB471" s="116">
        <v>0</v>
      </c>
      <c r="AC471" s="116">
        <v>0</v>
      </c>
      <c r="AD471" s="116">
        <v>0</v>
      </c>
      <c r="AE471" s="116">
        <v>0</v>
      </c>
      <c r="AF471" s="116">
        <v>0</v>
      </c>
      <c r="AG471" s="116">
        <v>0</v>
      </c>
      <c r="AH471" s="116">
        <v>0</v>
      </c>
      <c r="AI471" s="116">
        <v>0</v>
      </c>
      <c r="AJ471" s="116">
        <v>0</v>
      </c>
      <c r="AK471" s="116">
        <v>0</v>
      </c>
      <c r="AL471" s="95">
        <f t="shared" si="13"/>
        <v>0</v>
      </c>
      <c r="AO471" s="70"/>
    </row>
    <row r="472" spans="1:41" ht="33" customHeight="1">
      <c r="A472" s="87">
        <v>1523</v>
      </c>
      <c r="B472" s="88" t="str">
        <f>PROPER(VLOOKUP(A472,[1]bd_lista!$A:$D,2,FALSE))</f>
        <v>Gobierno Autónomo Municipal De San Pablo De Lípez</v>
      </c>
      <c r="C472" s="118" t="s">
        <v>1537</v>
      </c>
      <c r="D472" s="116">
        <v>0</v>
      </c>
      <c r="E472" s="116">
        <v>0</v>
      </c>
      <c r="F472" s="116">
        <v>0</v>
      </c>
      <c r="G472" s="116">
        <v>0</v>
      </c>
      <c r="H472" s="116">
        <v>0</v>
      </c>
      <c r="I472" s="116">
        <v>0</v>
      </c>
      <c r="J472" s="116">
        <v>0</v>
      </c>
      <c r="K472" s="116">
        <v>0</v>
      </c>
      <c r="L472" s="116">
        <v>0</v>
      </c>
      <c r="M472" s="116">
        <v>0</v>
      </c>
      <c r="N472" s="116">
        <v>0</v>
      </c>
      <c r="O472" s="116">
        <v>0</v>
      </c>
      <c r="P472" s="116">
        <v>0</v>
      </c>
      <c r="Q472" s="116">
        <v>0</v>
      </c>
      <c r="R472" s="116">
        <v>0</v>
      </c>
      <c r="S472" s="116">
        <v>0</v>
      </c>
      <c r="T472" s="116">
        <v>0</v>
      </c>
      <c r="U472" s="116">
        <v>0</v>
      </c>
      <c r="V472" s="116">
        <v>0</v>
      </c>
      <c r="W472" s="116">
        <v>0</v>
      </c>
      <c r="X472" s="116">
        <v>0</v>
      </c>
      <c r="Y472" s="116">
        <v>0</v>
      </c>
      <c r="Z472" s="116">
        <v>0</v>
      </c>
      <c r="AA472" s="116">
        <v>0</v>
      </c>
      <c r="AB472" s="116">
        <v>0</v>
      </c>
      <c r="AC472" s="116">
        <v>0</v>
      </c>
      <c r="AD472" s="116">
        <v>0</v>
      </c>
      <c r="AE472" s="116">
        <v>0</v>
      </c>
      <c r="AF472" s="116">
        <v>0</v>
      </c>
      <c r="AG472" s="116">
        <v>0</v>
      </c>
      <c r="AH472" s="116">
        <v>0</v>
      </c>
      <c r="AI472" s="116">
        <v>0</v>
      </c>
      <c r="AJ472" s="116">
        <v>0</v>
      </c>
      <c r="AK472" s="116">
        <v>0</v>
      </c>
      <c r="AL472" s="95">
        <f t="shared" si="13"/>
        <v>0</v>
      </c>
      <c r="AO472" s="70"/>
    </row>
    <row r="473" spans="1:41" ht="33" customHeight="1">
      <c r="A473" s="87">
        <v>1524</v>
      </c>
      <c r="B473" s="88" t="str">
        <f>PROPER(VLOOKUP(A473,[1]bd_lista!$A:$D,2,FALSE))</f>
        <v>Gobierno Autónomo Municipal De Mojinete</v>
      </c>
      <c r="C473" s="118" t="s">
        <v>1537</v>
      </c>
      <c r="D473" s="116">
        <v>0</v>
      </c>
      <c r="E473" s="116">
        <v>0</v>
      </c>
      <c r="F473" s="116">
        <v>0</v>
      </c>
      <c r="G473" s="116">
        <v>0</v>
      </c>
      <c r="H473" s="116">
        <v>0</v>
      </c>
      <c r="I473" s="116">
        <v>0</v>
      </c>
      <c r="J473" s="116">
        <v>0</v>
      </c>
      <c r="K473" s="116">
        <v>0</v>
      </c>
      <c r="L473" s="116">
        <v>0</v>
      </c>
      <c r="M473" s="116">
        <v>0</v>
      </c>
      <c r="N473" s="116">
        <v>0</v>
      </c>
      <c r="O473" s="116">
        <v>0</v>
      </c>
      <c r="P473" s="116">
        <v>0</v>
      </c>
      <c r="Q473" s="116">
        <v>0</v>
      </c>
      <c r="R473" s="116">
        <v>0</v>
      </c>
      <c r="S473" s="116">
        <v>0</v>
      </c>
      <c r="T473" s="116">
        <v>0</v>
      </c>
      <c r="U473" s="116">
        <v>0</v>
      </c>
      <c r="V473" s="116">
        <v>0</v>
      </c>
      <c r="W473" s="116">
        <v>0</v>
      </c>
      <c r="X473" s="116">
        <v>0</v>
      </c>
      <c r="Y473" s="116">
        <v>0</v>
      </c>
      <c r="Z473" s="116">
        <v>0</v>
      </c>
      <c r="AA473" s="116">
        <v>0</v>
      </c>
      <c r="AB473" s="116">
        <v>0</v>
      </c>
      <c r="AC473" s="116">
        <v>0</v>
      </c>
      <c r="AD473" s="116">
        <v>0</v>
      </c>
      <c r="AE473" s="116">
        <v>0</v>
      </c>
      <c r="AF473" s="116">
        <v>0</v>
      </c>
      <c r="AG473" s="116">
        <v>0</v>
      </c>
      <c r="AH473" s="116">
        <v>0</v>
      </c>
      <c r="AI473" s="116">
        <v>0</v>
      </c>
      <c r="AJ473" s="116">
        <v>0</v>
      </c>
      <c r="AK473" s="116">
        <v>0</v>
      </c>
      <c r="AL473" s="95">
        <f t="shared" si="13"/>
        <v>0</v>
      </c>
      <c r="AO473" s="70"/>
    </row>
    <row r="474" spans="1:41" ht="33" customHeight="1">
      <c r="A474" s="87">
        <v>1525</v>
      </c>
      <c r="B474" s="88" t="str">
        <f>PROPER(VLOOKUP(A474,[1]bd_lista!$A:$D,2,FALSE))</f>
        <v>Gobierno Autónomo Municipal De San Antonio De Esmoruco</v>
      </c>
      <c r="C474" s="118" t="s">
        <v>1537</v>
      </c>
      <c r="D474" s="116">
        <v>0</v>
      </c>
      <c r="E474" s="116">
        <v>0</v>
      </c>
      <c r="F474" s="116">
        <v>0</v>
      </c>
      <c r="G474" s="116">
        <v>0</v>
      </c>
      <c r="H474" s="116">
        <v>0</v>
      </c>
      <c r="I474" s="116">
        <v>0</v>
      </c>
      <c r="J474" s="116">
        <v>0</v>
      </c>
      <c r="K474" s="116">
        <v>0</v>
      </c>
      <c r="L474" s="116">
        <v>0</v>
      </c>
      <c r="M474" s="116">
        <v>0</v>
      </c>
      <c r="N474" s="116">
        <v>0</v>
      </c>
      <c r="O474" s="116">
        <v>0</v>
      </c>
      <c r="P474" s="116">
        <v>0</v>
      </c>
      <c r="Q474" s="116">
        <v>0</v>
      </c>
      <c r="R474" s="116">
        <v>0</v>
      </c>
      <c r="S474" s="116">
        <v>0</v>
      </c>
      <c r="T474" s="116">
        <v>0</v>
      </c>
      <c r="U474" s="116">
        <v>0</v>
      </c>
      <c r="V474" s="116">
        <v>0</v>
      </c>
      <c r="W474" s="116">
        <v>0</v>
      </c>
      <c r="X474" s="116">
        <v>0</v>
      </c>
      <c r="Y474" s="116">
        <v>0</v>
      </c>
      <c r="Z474" s="116">
        <v>0</v>
      </c>
      <c r="AA474" s="116">
        <v>0</v>
      </c>
      <c r="AB474" s="116">
        <v>0</v>
      </c>
      <c r="AC474" s="116">
        <v>0</v>
      </c>
      <c r="AD474" s="116">
        <v>0</v>
      </c>
      <c r="AE474" s="116">
        <v>0</v>
      </c>
      <c r="AF474" s="116">
        <v>0</v>
      </c>
      <c r="AG474" s="116">
        <v>0</v>
      </c>
      <c r="AH474" s="116">
        <v>0</v>
      </c>
      <c r="AI474" s="116">
        <v>0</v>
      </c>
      <c r="AJ474" s="116">
        <v>0</v>
      </c>
      <c r="AK474" s="116">
        <v>0</v>
      </c>
      <c r="AL474" s="95">
        <f t="shared" si="13"/>
        <v>0</v>
      </c>
      <c r="AO474" s="70"/>
    </row>
    <row r="475" spans="1:41" ht="33" customHeight="1">
      <c r="A475" s="87">
        <v>1526</v>
      </c>
      <c r="B475" s="88" t="str">
        <f>PROPER(VLOOKUP(A475,[1]bd_lista!$A:$D,2,FALSE))</f>
        <v>Gobierno Autónomo Municipal De Sacaca (Villa De Sacaca)</v>
      </c>
      <c r="C475" s="118" t="s">
        <v>1537</v>
      </c>
      <c r="D475" s="116">
        <v>0</v>
      </c>
      <c r="E475" s="116">
        <v>0</v>
      </c>
      <c r="F475" s="116">
        <v>0</v>
      </c>
      <c r="G475" s="116">
        <v>0</v>
      </c>
      <c r="H475" s="116">
        <v>0</v>
      </c>
      <c r="I475" s="116">
        <v>0</v>
      </c>
      <c r="J475" s="116">
        <v>0</v>
      </c>
      <c r="K475" s="116">
        <v>0</v>
      </c>
      <c r="L475" s="116">
        <v>0</v>
      </c>
      <c r="M475" s="116">
        <v>0</v>
      </c>
      <c r="N475" s="116">
        <v>0</v>
      </c>
      <c r="O475" s="116">
        <v>0</v>
      </c>
      <c r="P475" s="116">
        <v>0</v>
      </c>
      <c r="Q475" s="116">
        <v>0</v>
      </c>
      <c r="R475" s="116">
        <v>0</v>
      </c>
      <c r="S475" s="116">
        <v>0</v>
      </c>
      <c r="T475" s="116">
        <v>0</v>
      </c>
      <c r="U475" s="116">
        <v>0</v>
      </c>
      <c r="V475" s="116">
        <v>0</v>
      </c>
      <c r="W475" s="116">
        <v>0</v>
      </c>
      <c r="X475" s="116">
        <v>0</v>
      </c>
      <c r="Y475" s="116">
        <v>0</v>
      </c>
      <c r="Z475" s="116">
        <v>0</v>
      </c>
      <c r="AA475" s="116">
        <v>0</v>
      </c>
      <c r="AB475" s="116">
        <v>0</v>
      </c>
      <c r="AC475" s="116">
        <v>0</v>
      </c>
      <c r="AD475" s="116">
        <v>0</v>
      </c>
      <c r="AE475" s="116">
        <v>0</v>
      </c>
      <c r="AF475" s="116">
        <v>0</v>
      </c>
      <c r="AG475" s="116">
        <v>0</v>
      </c>
      <c r="AH475" s="116">
        <v>0</v>
      </c>
      <c r="AI475" s="116">
        <v>0</v>
      </c>
      <c r="AJ475" s="116">
        <v>0</v>
      </c>
      <c r="AK475" s="116">
        <v>0</v>
      </c>
      <c r="AL475" s="95">
        <f t="shared" si="13"/>
        <v>0</v>
      </c>
      <c r="AO475" s="70"/>
    </row>
    <row r="476" spans="1:41" ht="33" customHeight="1">
      <c r="A476" s="87">
        <v>1527</v>
      </c>
      <c r="B476" s="88" t="str">
        <f>PROPER(VLOOKUP(A476,[1]bd_lista!$A:$D,2,FALSE))</f>
        <v>Gobierno Autónomo Municipal De Caripuyo</v>
      </c>
      <c r="C476" s="118" t="s">
        <v>1537</v>
      </c>
      <c r="D476" s="116">
        <v>0</v>
      </c>
      <c r="E476" s="116">
        <v>0</v>
      </c>
      <c r="F476" s="116">
        <v>0</v>
      </c>
      <c r="G476" s="116">
        <v>0</v>
      </c>
      <c r="H476" s="116">
        <v>0</v>
      </c>
      <c r="I476" s="116">
        <v>0</v>
      </c>
      <c r="J476" s="116">
        <v>0</v>
      </c>
      <c r="K476" s="116">
        <v>0</v>
      </c>
      <c r="L476" s="116">
        <v>0</v>
      </c>
      <c r="M476" s="116">
        <v>0</v>
      </c>
      <c r="N476" s="116">
        <v>0</v>
      </c>
      <c r="O476" s="116">
        <v>0</v>
      </c>
      <c r="P476" s="116">
        <v>0</v>
      </c>
      <c r="Q476" s="116">
        <v>0</v>
      </c>
      <c r="R476" s="116">
        <v>0</v>
      </c>
      <c r="S476" s="116">
        <v>0</v>
      </c>
      <c r="T476" s="116">
        <v>0</v>
      </c>
      <c r="U476" s="116">
        <v>0</v>
      </c>
      <c r="V476" s="116">
        <v>0</v>
      </c>
      <c r="W476" s="116">
        <v>0</v>
      </c>
      <c r="X476" s="116">
        <v>0</v>
      </c>
      <c r="Y476" s="116">
        <v>0</v>
      </c>
      <c r="Z476" s="116">
        <v>0</v>
      </c>
      <c r="AA476" s="116">
        <v>0</v>
      </c>
      <c r="AB476" s="116">
        <v>0</v>
      </c>
      <c r="AC476" s="116">
        <v>0</v>
      </c>
      <c r="AD476" s="116">
        <v>0</v>
      </c>
      <c r="AE476" s="116">
        <v>0</v>
      </c>
      <c r="AF476" s="116">
        <v>0</v>
      </c>
      <c r="AG476" s="116">
        <v>0</v>
      </c>
      <c r="AH476" s="116">
        <v>0</v>
      </c>
      <c r="AI476" s="116">
        <v>0</v>
      </c>
      <c r="AJ476" s="116">
        <v>0</v>
      </c>
      <c r="AK476" s="116">
        <v>0</v>
      </c>
      <c r="AL476" s="95">
        <f t="shared" si="13"/>
        <v>0</v>
      </c>
      <c r="AO476" s="70"/>
    </row>
    <row r="477" spans="1:41" ht="33" customHeight="1">
      <c r="A477" s="87">
        <v>1528</v>
      </c>
      <c r="B477" s="88" t="str">
        <f>PROPER(VLOOKUP(A477,[1]bd_lista!$A:$D,2,FALSE))</f>
        <v>Gobierno Autónomo Municipal De Puna (Villa Talavera)</v>
      </c>
      <c r="C477" s="118" t="s">
        <v>1537</v>
      </c>
      <c r="D477" s="116">
        <v>0</v>
      </c>
      <c r="E477" s="116">
        <v>0</v>
      </c>
      <c r="F477" s="116">
        <v>0</v>
      </c>
      <c r="G477" s="116">
        <v>0</v>
      </c>
      <c r="H477" s="116">
        <v>0</v>
      </c>
      <c r="I477" s="116">
        <v>0</v>
      </c>
      <c r="J477" s="116">
        <v>0</v>
      </c>
      <c r="K477" s="116">
        <v>0</v>
      </c>
      <c r="L477" s="116">
        <v>0</v>
      </c>
      <c r="M477" s="116">
        <v>0</v>
      </c>
      <c r="N477" s="116">
        <v>0</v>
      </c>
      <c r="O477" s="116">
        <v>0</v>
      </c>
      <c r="P477" s="116">
        <v>0</v>
      </c>
      <c r="Q477" s="116">
        <v>0</v>
      </c>
      <c r="R477" s="116">
        <v>0</v>
      </c>
      <c r="S477" s="116">
        <v>0</v>
      </c>
      <c r="T477" s="116">
        <v>0</v>
      </c>
      <c r="U477" s="116">
        <v>0</v>
      </c>
      <c r="V477" s="116">
        <v>0</v>
      </c>
      <c r="W477" s="116">
        <v>0</v>
      </c>
      <c r="X477" s="116">
        <v>0</v>
      </c>
      <c r="Y477" s="116">
        <v>0</v>
      </c>
      <c r="Z477" s="116">
        <v>0</v>
      </c>
      <c r="AA477" s="116">
        <v>0</v>
      </c>
      <c r="AB477" s="116">
        <v>0</v>
      </c>
      <c r="AC477" s="116">
        <v>0</v>
      </c>
      <c r="AD477" s="116">
        <v>0</v>
      </c>
      <c r="AE477" s="116">
        <v>0</v>
      </c>
      <c r="AF477" s="116">
        <v>0</v>
      </c>
      <c r="AG477" s="116">
        <v>0</v>
      </c>
      <c r="AH477" s="116">
        <v>0</v>
      </c>
      <c r="AI477" s="116">
        <v>0</v>
      </c>
      <c r="AJ477" s="116">
        <v>0</v>
      </c>
      <c r="AK477" s="116">
        <v>0</v>
      </c>
      <c r="AL477" s="95">
        <f t="shared" si="13"/>
        <v>0</v>
      </c>
      <c r="AO477" s="70"/>
    </row>
    <row r="478" spans="1:41" ht="33" customHeight="1">
      <c r="A478" s="87">
        <v>1529</v>
      </c>
      <c r="B478" s="88" t="str">
        <f>PROPER(VLOOKUP(A478,[1]bd_lista!$A:$D,2,FALSE))</f>
        <v>Gobierno Autónomo Municipal De Caiza "D"</v>
      </c>
      <c r="C478" s="118" t="s">
        <v>1537</v>
      </c>
      <c r="D478" s="116">
        <v>0</v>
      </c>
      <c r="E478" s="116">
        <v>0</v>
      </c>
      <c r="F478" s="116">
        <v>0</v>
      </c>
      <c r="G478" s="116">
        <v>0</v>
      </c>
      <c r="H478" s="116">
        <v>0</v>
      </c>
      <c r="I478" s="116">
        <v>0</v>
      </c>
      <c r="J478" s="116">
        <v>0</v>
      </c>
      <c r="K478" s="116">
        <v>0</v>
      </c>
      <c r="L478" s="116">
        <v>0</v>
      </c>
      <c r="M478" s="116">
        <v>0</v>
      </c>
      <c r="N478" s="116">
        <v>0</v>
      </c>
      <c r="O478" s="116">
        <v>0</v>
      </c>
      <c r="P478" s="116">
        <v>0</v>
      </c>
      <c r="Q478" s="116">
        <v>0</v>
      </c>
      <c r="R478" s="116">
        <v>0</v>
      </c>
      <c r="S478" s="116">
        <v>0</v>
      </c>
      <c r="T478" s="116">
        <v>0</v>
      </c>
      <c r="U478" s="116">
        <v>0</v>
      </c>
      <c r="V478" s="116">
        <v>0</v>
      </c>
      <c r="W478" s="116">
        <v>0</v>
      </c>
      <c r="X478" s="116">
        <v>0</v>
      </c>
      <c r="Y478" s="116">
        <v>0</v>
      </c>
      <c r="Z478" s="116">
        <v>0</v>
      </c>
      <c r="AA478" s="116">
        <v>0</v>
      </c>
      <c r="AB478" s="116">
        <v>0</v>
      </c>
      <c r="AC478" s="116">
        <v>0</v>
      </c>
      <c r="AD478" s="116">
        <v>0</v>
      </c>
      <c r="AE478" s="116">
        <v>0</v>
      </c>
      <c r="AF478" s="116">
        <v>0</v>
      </c>
      <c r="AG478" s="116">
        <v>0</v>
      </c>
      <c r="AH478" s="116">
        <v>0</v>
      </c>
      <c r="AI478" s="116">
        <v>0</v>
      </c>
      <c r="AJ478" s="116">
        <v>0</v>
      </c>
      <c r="AK478" s="116">
        <v>0</v>
      </c>
      <c r="AL478" s="95">
        <f t="shared" si="13"/>
        <v>0</v>
      </c>
      <c r="AO478" s="70"/>
    </row>
    <row r="479" spans="1:41" ht="33" customHeight="1">
      <c r="A479" s="87">
        <v>1530</v>
      </c>
      <c r="B479" s="88" t="str">
        <f>PROPER(VLOOKUP(A479,[1]bd_lista!$A:$D,2,FALSE))</f>
        <v>Gobierno Autónomo Municipal De Uyuni</v>
      </c>
      <c r="C479" s="118" t="s">
        <v>1537</v>
      </c>
      <c r="D479" s="116">
        <v>0</v>
      </c>
      <c r="E479" s="116">
        <v>0</v>
      </c>
      <c r="F479" s="116">
        <v>0</v>
      </c>
      <c r="G479" s="116">
        <v>0</v>
      </c>
      <c r="H479" s="116">
        <v>0</v>
      </c>
      <c r="I479" s="116">
        <v>0</v>
      </c>
      <c r="J479" s="116">
        <v>0</v>
      </c>
      <c r="K479" s="116">
        <v>0</v>
      </c>
      <c r="L479" s="116">
        <v>0</v>
      </c>
      <c r="M479" s="116">
        <v>0</v>
      </c>
      <c r="N479" s="116">
        <v>0</v>
      </c>
      <c r="O479" s="116">
        <v>0</v>
      </c>
      <c r="P479" s="116">
        <v>0</v>
      </c>
      <c r="Q479" s="116">
        <v>0</v>
      </c>
      <c r="R479" s="116">
        <v>0</v>
      </c>
      <c r="S479" s="116">
        <v>0</v>
      </c>
      <c r="T479" s="116">
        <v>0</v>
      </c>
      <c r="U479" s="116">
        <v>0</v>
      </c>
      <c r="V479" s="116">
        <v>0</v>
      </c>
      <c r="W479" s="116">
        <v>0</v>
      </c>
      <c r="X479" s="116">
        <v>0</v>
      </c>
      <c r="Y479" s="116">
        <v>0</v>
      </c>
      <c r="Z479" s="116">
        <v>0</v>
      </c>
      <c r="AA479" s="116">
        <v>0</v>
      </c>
      <c r="AB479" s="116">
        <v>0</v>
      </c>
      <c r="AC479" s="116">
        <v>0</v>
      </c>
      <c r="AD479" s="116">
        <v>0</v>
      </c>
      <c r="AE479" s="116">
        <v>0</v>
      </c>
      <c r="AF479" s="116">
        <v>0</v>
      </c>
      <c r="AG479" s="116">
        <v>0</v>
      </c>
      <c r="AH479" s="116">
        <v>0</v>
      </c>
      <c r="AI479" s="116">
        <v>0</v>
      </c>
      <c r="AJ479" s="116">
        <v>0</v>
      </c>
      <c r="AK479" s="116">
        <v>0</v>
      </c>
      <c r="AL479" s="95">
        <f t="shared" si="13"/>
        <v>0</v>
      </c>
      <c r="AO479" s="70"/>
    </row>
    <row r="480" spans="1:41" ht="33" customHeight="1">
      <c r="A480" s="87">
        <v>1531</v>
      </c>
      <c r="B480" s="88" t="str">
        <f>PROPER(VLOOKUP(A480,[1]bd_lista!$A:$D,2,FALSE))</f>
        <v>Gobierno Autónomo Municipal De Tomave</v>
      </c>
      <c r="C480" s="118" t="s">
        <v>1537</v>
      </c>
      <c r="D480" s="116">
        <v>0</v>
      </c>
      <c r="E480" s="116">
        <v>0</v>
      </c>
      <c r="F480" s="116">
        <v>0</v>
      </c>
      <c r="G480" s="116">
        <v>0</v>
      </c>
      <c r="H480" s="116">
        <v>0</v>
      </c>
      <c r="I480" s="116">
        <v>0</v>
      </c>
      <c r="J480" s="116">
        <v>0</v>
      </c>
      <c r="K480" s="116">
        <v>0</v>
      </c>
      <c r="L480" s="116">
        <v>0</v>
      </c>
      <c r="M480" s="116">
        <v>0</v>
      </c>
      <c r="N480" s="116">
        <v>0</v>
      </c>
      <c r="O480" s="116">
        <v>0</v>
      </c>
      <c r="P480" s="116">
        <v>0</v>
      </c>
      <c r="Q480" s="116">
        <v>0</v>
      </c>
      <c r="R480" s="116">
        <v>0</v>
      </c>
      <c r="S480" s="116">
        <v>0</v>
      </c>
      <c r="T480" s="116">
        <v>0</v>
      </c>
      <c r="U480" s="116">
        <v>0</v>
      </c>
      <c r="V480" s="116">
        <v>0</v>
      </c>
      <c r="W480" s="116">
        <v>0</v>
      </c>
      <c r="X480" s="116">
        <v>0</v>
      </c>
      <c r="Y480" s="116">
        <v>0</v>
      </c>
      <c r="Z480" s="116">
        <v>0</v>
      </c>
      <c r="AA480" s="116">
        <v>0</v>
      </c>
      <c r="AB480" s="116">
        <v>0</v>
      </c>
      <c r="AC480" s="116">
        <v>0</v>
      </c>
      <c r="AD480" s="116">
        <v>0</v>
      </c>
      <c r="AE480" s="116">
        <v>0</v>
      </c>
      <c r="AF480" s="116">
        <v>0</v>
      </c>
      <c r="AG480" s="116">
        <v>0</v>
      </c>
      <c r="AH480" s="116">
        <v>0</v>
      </c>
      <c r="AI480" s="116">
        <v>0</v>
      </c>
      <c r="AJ480" s="116">
        <v>0</v>
      </c>
      <c r="AK480" s="116">
        <v>0</v>
      </c>
      <c r="AL480" s="95">
        <f t="shared" si="13"/>
        <v>0</v>
      </c>
      <c r="AO480" s="70"/>
    </row>
    <row r="481" spans="1:41" ht="33" customHeight="1">
      <c r="A481" s="87">
        <v>1532</v>
      </c>
      <c r="B481" s="88" t="str">
        <f>PROPER(VLOOKUP(A481,[1]bd_lista!$A:$D,2,FALSE))</f>
        <v>Gobierno Autónomo Municipal De Porco</v>
      </c>
      <c r="C481" s="118" t="s">
        <v>1537</v>
      </c>
      <c r="D481" s="116">
        <v>0</v>
      </c>
      <c r="E481" s="116">
        <v>0</v>
      </c>
      <c r="F481" s="116">
        <v>0</v>
      </c>
      <c r="G481" s="116">
        <v>0</v>
      </c>
      <c r="H481" s="116">
        <v>0</v>
      </c>
      <c r="I481" s="116">
        <v>0</v>
      </c>
      <c r="J481" s="116">
        <v>0</v>
      </c>
      <c r="K481" s="116">
        <v>0</v>
      </c>
      <c r="L481" s="116">
        <v>0</v>
      </c>
      <c r="M481" s="116">
        <v>0</v>
      </c>
      <c r="N481" s="116">
        <v>0</v>
      </c>
      <c r="O481" s="116">
        <v>0</v>
      </c>
      <c r="P481" s="116">
        <v>0</v>
      </c>
      <c r="Q481" s="116">
        <v>0</v>
      </c>
      <c r="R481" s="116">
        <v>0</v>
      </c>
      <c r="S481" s="116">
        <v>0</v>
      </c>
      <c r="T481" s="116">
        <v>0</v>
      </c>
      <c r="U481" s="116">
        <v>0</v>
      </c>
      <c r="V481" s="116">
        <v>0</v>
      </c>
      <c r="W481" s="116">
        <v>0</v>
      </c>
      <c r="X481" s="116">
        <v>0</v>
      </c>
      <c r="Y481" s="116">
        <v>0</v>
      </c>
      <c r="Z481" s="116">
        <v>0</v>
      </c>
      <c r="AA481" s="116">
        <v>0</v>
      </c>
      <c r="AB481" s="116">
        <v>0</v>
      </c>
      <c r="AC481" s="116">
        <v>0</v>
      </c>
      <c r="AD481" s="116">
        <v>0</v>
      </c>
      <c r="AE481" s="116">
        <v>0</v>
      </c>
      <c r="AF481" s="116">
        <v>0</v>
      </c>
      <c r="AG481" s="116">
        <v>0</v>
      </c>
      <c r="AH481" s="116">
        <v>0</v>
      </c>
      <c r="AI481" s="116">
        <v>0</v>
      </c>
      <c r="AJ481" s="116">
        <v>0</v>
      </c>
      <c r="AK481" s="116">
        <v>0</v>
      </c>
      <c r="AL481" s="95">
        <f t="shared" si="13"/>
        <v>0</v>
      </c>
      <c r="AO481" s="70"/>
    </row>
    <row r="482" spans="1:41" ht="33" customHeight="1">
      <c r="A482" s="87">
        <v>1533</v>
      </c>
      <c r="B482" s="88" t="str">
        <f>PROPER(VLOOKUP(A482,[1]bd_lista!$A:$D,2,FALSE))</f>
        <v>Gobierno Autónomo Municipal De Arampampa</v>
      </c>
      <c r="C482" s="118" t="s">
        <v>1537</v>
      </c>
      <c r="D482" s="116">
        <v>0</v>
      </c>
      <c r="E482" s="116">
        <v>0</v>
      </c>
      <c r="F482" s="116">
        <v>0</v>
      </c>
      <c r="G482" s="116">
        <v>0</v>
      </c>
      <c r="H482" s="116">
        <v>0</v>
      </c>
      <c r="I482" s="116">
        <v>0</v>
      </c>
      <c r="J482" s="116">
        <v>0</v>
      </c>
      <c r="K482" s="116">
        <v>0</v>
      </c>
      <c r="L482" s="116">
        <v>0</v>
      </c>
      <c r="M482" s="116">
        <v>0</v>
      </c>
      <c r="N482" s="116">
        <v>0</v>
      </c>
      <c r="O482" s="116">
        <v>0</v>
      </c>
      <c r="P482" s="116">
        <v>0</v>
      </c>
      <c r="Q482" s="116">
        <v>0</v>
      </c>
      <c r="R482" s="116">
        <v>0</v>
      </c>
      <c r="S482" s="116">
        <v>0</v>
      </c>
      <c r="T482" s="116">
        <v>0</v>
      </c>
      <c r="U482" s="116">
        <v>0</v>
      </c>
      <c r="V482" s="116">
        <v>0</v>
      </c>
      <c r="W482" s="116">
        <v>0</v>
      </c>
      <c r="X482" s="116">
        <v>0</v>
      </c>
      <c r="Y482" s="116">
        <v>0</v>
      </c>
      <c r="Z482" s="116">
        <v>0</v>
      </c>
      <c r="AA482" s="116">
        <v>0</v>
      </c>
      <c r="AB482" s="116">
        <v>0</v>
      </c>
      <c r="AC482" s="116">
        <v>0</v>
      </c>
      <c r="AD482" s="116">
        <v>0</v>
      </c>
      <c r="AE482" s="116">
        <v>0</v>
      </c>
      <c r="AF482" s="116">
        <v>0</v>
      </c>
      <c r="AG482" s="116">
        <v>0</v>
      </c>
      <c r="AH482" s="116">
        <v>0</v>
      </c>
      <c r="AI482" s="116">
        <v>0</v>
      </c>
      <c r="AJ482" s="116">
        <v>0</v>
      </c>
      <c r="AK482" s="116">
        <v>0</v>
      </c>
      <c r="AL482" s="95">
        <f t="shared" si="13"/>
        <v>0</v>
      </c>
      <c r="AO482" s="70"/>
    </row>
    <row r="483" spans="1:41" ht="33" customHeight="1">
      <c r="A483" s="87">
        <v>1534</v>
      </c>
      <c r="B483" s="88" t="str">
        <f>PROPER(VLOOKUP(A483,[1]bd_lista!$A:$D,2,FALSE))</f>
        <v>Gobierno Autónomo Municipal De Acasio</v>
      </c>
      <c r="C483" s="118" t="s">
        <v>1537</v>
      </c>
      <c r="D483" s="116">
        <v>0</v>
      </c>
      <c r="E483" s="116">
        <v>0</v>
      </c>
      <c r="F483" s="116">
        <v>0</v>
      </c>
      <c r="G483" s="116">
        <v>0</v>
      </c>
      <c r="H483" s="116">
        <v>0</v>
      </c>
      <c r="I483" s="116">
        <v>0</v>
      </c>
      <c r="J483" s="116">
        <v>0</v>
      </c>
      <c r="K483" s="116">
        <v>0</v>
      </c>
      <c r="L483" s="116">
        <v>0</v>
      </c>
      <c r="M483" s="116">
        <v>0</v>
      </c>
      <c r="N483" s="116">
        <v>0</v>
      </c>
      <c r="O483" s="116">
        <v>0</v>
      </c>
      <c r="P483" s="116">
        <v>0</v>
      </c>
      <c r="Q483" s="116">
        <v>0</v>
      </c>
      <c r="R483" s="116">
        <v>0</v>
      </c>
      <c r="S483" s="116">
        <v>0</v>
      </c>
      <c r="T483" s="116">
        <v>0</v>
      </c>
      <c r="U483" s="116">
        <v>0</v>
      </c>
      <c r="V483" s="116">
        <v>0</v>
      </c>
      <c r="W483" s="116">
        <v>0</v>
      </c>
      <c r="X483" s="116">
        <v>0</v>
      </c>
      <c r="Y483" s="116">
        <v>0</v>
      </c>
      <c r="Z483" s="116">
        <v>0</v>
      </c>
      <c r="AA483" s="116">
        <v>0</v>
      </c>
      <c r="AB483" s="116">
        <v>0</v>
      </c>
      <c r="AC483" s="116">
        <v>0</v>
      </c>
      <c r="AD483" s="116">
        <v>0</v>
      </c>
      <c r="AE483" s="116">
        <v>0</v>
      </c>
      <c r="AF483" s="116">
        <v>0</v>
      </c>
      <c r="AG483" s="116">
        <v>0</v>
      </c>
      <c r="AH483" s="116">
        <v>0</v>
      </c>
      <c r="AI483" s="116">
        <v>0</v>
      </c>
      <c r="AJ483" s="116">
        <v>0</v>
      </c>
      <c r="AK483" s="116">
        <v>0</v>
      </c>
      <c r="AL483" s="95">
        <f t="shared" si="13"/>
        <v>0</v>
      </c>
      <c r="AO483" s="70"/>
    </row>
    <row r="484" spans="1:41" ht="33" customHeight="1">
      <c r="A484" s="87">
        <v>1535</v>
      </c>
      <c r="B484" s="88" t="str">
        <f>PROPER(VLOOKUP(A484,[1]bd_lista!$A:$D,2,FALSE))</f>
        <v>Gobierno Autónomo Municipal De Llica</v>
      </c>
      <c r="C484" s="118" t="s">
        <v>1537</v>
      </c>
      <c r="D484" s="116">
        <v>0</v>
      </c>
      <c r="E484" s="116">
        <v>0</v>
      </c>
      <c r="F484" s="116">
        <v>0</v>
      </c>
      <c r="G484" s="116">
        <v>0</v>
      </c>
      <c r="H484" s="116">
        <v>0</v>
      </c>
      <c r="I484" s="116">
        <v>0</v>
      </c>
      <c r="J484" s="116">
        <v>0</v>
      </c>
      <c r="K484" s="116">
        <v>0</v>
      </c>
      <c r="L484" s="116">
        <v>0</v>
      </c>
      <c r="M484" s="116">
        <v>0</v>
      </c>
      <c r="N484" s="116">
        <v>0</v>
      </c>
      <c r="O484" s="116">
        <v>0</v>
      </c>
      <c r="P484" s="116">
        <v>0</v>
      </c>
      <c r="Q484" s="116">
        <v>0</v>
      </c>
      <c r="R484" s="116">
        <v>0</v>
      </c>
      <c r="S484" s="116">
        <v>0</v>
      </c>
      <c r="T484" s="116">
        <v>0</v>
      </c>
      <c r="U484" s="116">
        <v>0</v>
      </c>
      <c r="V484" s="116">
        <v>0</v>
      </c>
      <c r="W484" s="116">
        <v>0</v>
      </c>
      <c r="X484" s="116">
        <v>0</v>
      </c>
      <c r="Y484" s="116">
        <v>0</v>
      </c>
      <c r="Z484" s="116">
        <v>0</v>
      </c>
      <c r="AA484" s="116">
        <v>0</v>
      </c>
      <c r="AB484" s="116">
        <v>0</v>
      </c>
      <c r="AC484" s="116">
        <v>0</v>
      </c>
      <c r="AD484" s="116">
        <v>0</v>
      </c>
      <c r="AE484" s="116">
        <v>0</v>
      </c>
      <c r="AF484" s="116">
        <v>0</v>
      </c>
      <c r="AG484" s="116">
        <v>0</v>
      </c>
      <c r="AH484" s="116">
        <v>0</v>
      </c>
      <c r="AI484" s="116">
        <v>0</v>
      </c>
      <c r="AJ484" s="116">
        <v>0</v>
      </c>
      <c r="AK484" s="116">
        <v>0</v>
      </c>
      <c r="AL484" s="95">
        <f t="shared" si="13"/>
        <v>0</v>
      </c>
      <c r="AO484" s="70"/>
    </row>
    <row r="485" spans="1:41" ht="33" customHeight="1">
      <c r="A485" s="87">
        <v>1536</v>
      </c>
      <c r="B485" s="88" t="str">
        <f>PROPER(VLOOKUP(A485,[1]bd_lista!$A:$D,2,FALSE))</f>
        <v>Gobierno Autónomo Municipal De Tahua</v>
      </c>
      <c r="C485" s="118" t="s">
        <v>1537</v>
      </c>
      <c r="D485" s="116">
        <v>0</v>
      </c>
      <c r="E485" s="116">
        <v>0</v>
      </c>
      <c r="F485" s="116">
        <v>0</v>
      </c>
      <c r="G485" s="116">
        <v>0</v>
      </c>
      <c r="H485" s="116">
        <v>0</v>
      </c>
      <c r="I485" s="116">
        <v>0</v>
      </c>
      <c r="J485" s="116">
        <v>0</v>
      </c>
      <c r="K485" s="116">
        <v>0</v>
      </c>
      <c r="L485" s="116">
        <v>0</v>
      </c>
      <c r="M485" s="116">
        <v>0</v>
      </c>
      <c r="N485" s="116">
        <v>0</v>
      </c>
      <c r="O485" s="116">
        <v>0</v>
      </c>
      <c r="P485" s="116">
        <v>0</v>
      </c>
      <c r="Q485" s="116">
        <v>0</v>
      </c>
      <c r="R485" s="116">
        <v>0</v>
      </c>
      <c r="S485" s="116">
        <v>0</v>
      </c>
      <c r="T485" s="116">
        <v>0</v>
      </c>
      <c r="U485" s="116">
        <v>0</v>
      </c>
      <c r="V485" s="116">
        <v>0</v>
      </c>
      <c r="W485" s="116">
        <v>0</v>
      </c>
      <c r="X485" s="116">
        <v>0</v>
      </c>
      <c r="Y485" s="116">
        <v>0</v>
      </c>
      <c r="Z485" s="116">
        <v>0</v>
      </c>
      <c r="AA485" s="116">
        <v>0</v>
      </c>
      <c r="AB485" s="116">
        <v>0</v>
      </c>
      <c r="AC485" s="116">
        <v>0</v>
      </c>
      <c r="AD485" s="116">
        <v>0</v>
      </c>
      <c r="AE485" s="116">
        <v>0</v>
      </c>
      <c r="AF485" s="116">
        <v>0</v>
      </c>
      <c r="AG485" s="116">
        <v>0</v>
      </c>
      <c r="AH485" s="116">
        <v>0</v>
      </c>
      <c r="AI485" s="116">
        <v>0</v>
      </c>
      <c r="AJ485" s="116">
        <v>0</v>
      </c>
      <c r="AK485" s="116">
        <v>0</v>
      </c>
      <c r="AL485" s="95">
        <f t="shared" si="13"/>
        <v>0</v>
      </c>
      <c r="AO485" s="70"/>
    </row>
    <row r="486" spans="1:41" ht="33" customHeight="1">
      <c r="A486" s="87">
        <v>1537</v>
      </c>
      <c r="B486" s="88" t="str">
        <f>PROPER(VLOOKUP(A486,[1]bd_lista!$A:$D,2,FALSE))</f>
        <v>Gobierno Autónomo Municipal De Villazón</v>
      </c>
      <c r="C486" s="118" t="s">
        <v>1537</v>
      </c>
      <c r="D486" s="116">
        <v>0</v>
      </c>
      <c r="E486" s="116">
        <v>0</v>
      </c>
      <c r="F486" s="116">
        <v>0</v>
      </c>
      <c r="G486" s="116">
        <v>0</v>
      </c>
      <c r="H486" s="116">
        <v>0</v>
      </c>
      <c r="I486" s="116">
        <v>0</v>
      </c>
      <c r="J486" s="116">
        <v>0</v>
      </c>
      <c r="K486" s="116">
        <v>0</v>
      </c>
      <c r="L486" s="116">
        <v>0</v>
      </c>
      <c r="M486" s="116">
        <v>0</v>
      </c>
      <c r="N486" s="116">
        <v>0</v>
      </c>
      <c r="O486" s="116">
        <v>0</v>
      </c>
      <c r="P486" s="116">
        <v>0</v>
      </c>
      <c r="Q486" s="116">
        <v>0</v>
      </c>
      <c r="R486" s="116">
        <v>0</v>
      </c>
      <c r="S486" s="116">
        <v>0</v>
      </c>
      <c r="T486" s="116">
        <v>0</v>
      </c>
      <c r="U486" s="116">
        <v>0</v>
      </c>
      <c r="V486" s="116">
        <v>0</v>
      </c>
      <c r="W486" s="116">
        <v>0</v>
      </c>
      <c r="X486" s="116">
        <v>0</v>
      </c>
      <c r="Y486" s="116">
        <v>0</v>
      </c>
      <c r="Z486" s="116">
        <v>0</v>
      </c>
      <c r="AA486" s="116">
        <v>0</v>
      </c>
      <c r="AB486" s="116">
        <v>0</v>
      </c>
      <c r="AC486" s="116">
        <v>0</v>
      </c>
      <c r="AD486" s="116">
        <v>0</v>
      </c>
      <c r="AE486" s="116">
        <v>0</v>
      </c>
      <c r="AF486" s="116">
        <v>0</v>
      </c>
      <c r="AG486" s="116">
        <v>0</v>
      </c>
      <c r="AH486" s="116">
        <v>0</v>
      </c>
      <c r="AI486" s="116">
        <v>0</v>
      </c>
      <c r="AJ486" s="116">
        <v>0</v>
      </c>
      <c r="AK486" s="116">
        <v>0</v>
      </c>
      <c r="AL486" s="95">
        <f t="shared" si="13"/>
        <v>0</v>
      </c>
      <c r="AO486" s="70"/>
    </row>
    <row r="487" spans="1:41" ht="33" customHeight="1">
      <c r="A487" s="87">
        <v>1538</v>
      </c>
      <c r="B487" s="88" t="str">
        <f>PROPER(VLOOKUP(A487,[1]bd_lista!$A:$D,2,FALSE))</f>
        <v>Gobierno Autónomo Municipal De San Agustín</v>
      </c>
      <c r="C487" s="118" t="s">
        <v>1537</v>
      </c>
      <c r="D487" s="116">
        <v>0</v>
      </c>
      <c r="E487" s="116">
        <v>0</v>
      </c>
      <c r="F487" s="116">
        <v>0</v>
      </c>
      <c r="G487" s="116">
        <v>0</v>
      </c>
      <c r="H487" s="116">
        <v>0</v>
      </c>
      <c r="I487" s="116">
        <v>0</v>
      </c>
      <c r="J487" s="116">
        <v>0</v>
      </c>
      <c r="K487" s="116">
        <v>0</v>
      </c>
      <c r="L487" s="116">
        <v>0</v>
      </c>
      <c r="M487" s="116">
        <v>0</v>
      </c>
      <c r="N487" s="116">
        <v>0</v>
      </c>
      <c r="O487" s="116">
        <v>0</v>
      </c>
      <c r="P487" s="116">
        <v>0</v>
      </c>
      <c r="Q487" s="116">
        <v>0</v>
      </c>
      <c r="R487" s="116">
        <v>0</v>
      </c>
      <c r="S487" s="116">
        <v>0</v>
      </c>
      <c r="T487" s="116">
        <v>0</v>
      </c>
      <c r="U487" s="116">
        <v>0</v>
      </c>
      <c r="V487" s="116">
        <v>0</v>
      </c>
      <c r="W487" s="116">
        <v>0</v>
      </c>
      <c r="X487" s="116">
        <v>0</v>
      </c>
      <c r="Y487" s="116">
        <v>0</v>
      </c>
      <c r="Z487" s="116">
        <v>0</v>
      </c>
      <c r="AA487" s="116">
        <v>0</v>
      </c>
      <c r="AB487" s="116">
        <v>0</v>
      </c>
      <c r="AC487" s="116">
        <v>0</v>
      </c>
      <c r="AD487" s="116">
        <v>0</v>
      </c>
      <c r="AE487" s="116">
        <v>0</v>
      </c>
      <c r="AF487" s="116">
        <v>0</v>
      </c>
      <c r="AG487" s="116">
        <v>0</v>
      </c>
      <c r="AH487" s="116">
        <v>0</v>
      </c>
      <c r="AI487" s="116">
        <v>0</v>
      </c>
      <c r="AJ487" s="116">
        <v>0</v>
      </c>
      <c r="AK487" s="116">
        <v>0</v>
      </c>
      <c r="AL487" s="95">
        <f t="shared" si="13"/>
        <v>0</v>
      </c>
      <c r="AO487" s="70"/>
    </row>
    <row r="488" spans="1:41" ht="33" customHeight="1">
      <c r="A488" s="87">
        <v>1539</v>
      </c>
      <c r="B488" s="88" t="str">
        <f>PROPER(VLOOKUP(A488,[1]bd_lista!$A:$D,2,FALSE))</f>
        <v>Gobierno Autónomo Municipal De Ckochas</v>
      </c>
      <c r="C488" s="118" t="s">
        <v>1537</v>
      </c>
      <c r="D488" s="116">
        <v>0</v>
      </c>
      <c r="E488" s="116">
        <v>0</v>
      </c>
      <c r="F488" s="116">
        <v>0</v>
      </c>
      <c r="G488" s="116">
        <v>0</v>
      </c>
      <c r="H488" s="116">
        <v>0</v>
      </c>
      <c r="I488" s="116">
        <v>0</v>
      </c>
      <c r="J488" s="116">
        <v>0</v>
      </c>
      <c r="K488" s="116">
        <v>0</v>
      </c>
      <c r="L488" s="116">
        <v>0</v>
      </c>
      <c r="M488" s="116">
        <v>0</v>
      </c>
      <c r="N488" s="116">
        <v>0</v>
      </c>
      <c r="O488" s="116">
        <v>0</v>
      </c>
      <c r="P488" s="116">
        <v>0</v>
      </c>
      <c r="Q488" s="116">
        <v>0</v>
      </c>
      <c r="R488" s="116">
        <v>0</v>
      </c>
      <c r="S488" s="116">
        <v>0</v>
      </c>
      <c r="T488" s="116">
        <v>0</v>
      </c>
      <c r="U488" s="116">
        <v>0</v>
      </c>
      <c r="V488" s="116">
        <v>0</v>
      </c>
      <c r="W488" s="116">
        <v>0</v>
      </c>
      <c r="X488" s="116">
        <v>0</v>
      </c>
      <c r="Y488" s="116">
        <v>0</v>
      </c>
      <c r="Z488" s="116">
        <v>0</v>
      </c>
      <c r="AA488" s="116">
        <v>0</v>
      </c>
      <c r="AB488" s="116">
        <v>0</v>
      </c>
      <c r="AC488" s="116">
        <v>0</v>
      </c>
      <c r="AD488" s="116">
        <v>0</v>
      </c>
      <c r="AE488" s="116">
        <v>0</v>
      </c>
      <c r="AF488" s="116">
        <v>0</v>
      </c>
      <c r="AG488" s="116">
        <v>0</v>
      </c>
      <c r="AH488" s="116">
        <v>0</v>
      </c>
      <c r="AI488" s="116">
        <v>0</v>
      </c>
      <c r="AJ488" s="116">
        <v>0</v>
      </c>
      <c r="AK488" s="116">
        <v>0</v>
      </c>
      <c r="AL488" s="95">
        <f t="shared" si="13"/>
        <v>0</v>
      </c>
      <c r="AO488" s="70"/>
    </row>
    <row r="489" spans="1:41" ht="33" customHeight="1">
      <c r="A489" s="87">
        <v>1540</v>
      </c>
      <c r="B489" s="88" t="str">
        <f>PROPER(VLOOKUP(A489,[1]bd_lista!$A:$D,2,FALSE))</f>
        <v>Gobierno Autónomo Municipal De Chuquiuta "Ayllu Jucumani"</v>
      </c>
      <c r="C489" s="118" t="s">
        <v>1537</v>
      </c>
      <c r="D489" s="116">
        <v>0</v>
      </c>
      <c r="E489" s="116">
        <v>0</v>
      </c>
      <c r="F489" s="116">
        <v>0</v>
      </c>
      <c r="G489" s="116">
        <v>0</v>
      </c>
      <c r="H489" s="116">
        <v>0</v>
      </c>
      <c r="I489" s="116">
        <v>0</v>
      </c>
      <c r="J489" s="116">
        <v>0</v>
      </c>
      <c r="K489" s="116">
        <v>0</v>
      </c>
      <c r="L489" s="116">
        <v>0</v>
      </c>
      <c r="M489" s="116">
        <v>0</v>
      </c>
      <c r="N489" s="116">
        <v>0</v>
      </c>
      <c r="O489" s="116">
        <v>0</v>
      </c>
      <c r="P489" s="116">
        <v>0</v>
      </c>
      <c r="Q489" s="116">
        <v>0</v>
      </c>
      <c r="R489" s="116">
        <v>0</v>
      </c>
      <c r="S489" s="116">
        <v>0</v>
      </c>
      <c r="T489" s="116">
        <v>0</v>
      </c>
      <c r="U489" s="116">
        <v>0</v>
      </c>
      <c r="V489" s="116">
        <v>0</v>
      </c>
      <c r="W489" s="116">
        <v>0</v>
      </c>
      <c r="X489" s="116">
        <v>0</v>
      </c>
      <c r="Y489" s="116">
        <v>0</v>
      </c>
      <c r="Z489" s="116">
        <v>0</v>
      </c>
      <c r="AA489" s="116">
        <v>0</v>
      </c>
      <c r="AB489" s="116">
        <v>0</v>
      </c>
      <c r="AC489" s="116">
        <v>0</v>
      </c>
      <c r="AD489" s="116">
        <v>0</v>
      </c>
      <c r="AE489" s="116">
        <v>0</v>
      </c>
      <c r="AF489" s="116">
        <v>0</v>
      </c>
      <c r="AG489" s="116">
        <v>0</v>
      </c>
      <c r="AH489" s="116">
        <v>0</v>
      </c>
      <c r="AI489" s="116">
        <v>0</v>
      </c>
      <c r="AJ489" s="116">
        <v>0</v>
      </c>
      <c r="AK489" s="116">
        <v>0</v>
      </c>
      <c r="AL489" s="95">
        <f t="shared" si="13"/>
        <v>0</v>
      </c>
      <c r="AO489" s="70"/>
    </row>
    <row r="490" spans="1:41" ht="33" customHeight="1">
      <c r="A490" s="87">
        <v>1601</v>
      </c>
      <c r="B490" s="88" t="str">
        <f>PROPER(VLOOKUP(A490,[1]bd_lista!$A:$D,2,FALSE))</f>
        <v>Gobierno Autónomo Municipal De Tarija</v>
      </c>
      <c r="C490" s="118" t="s">
        <v>1537</v>
      </c>
      <c r="D490" s="116">
        <v>0</v>
      </c>
      <c r="E490" s="116">
        <v>0</v>
      </c>
      <c r="F490" s="116">
        <v>0</v>
      </c>
      <c r="G490" s="116">
        <v>0</v>
      </c>
      <c r="H490" s="116">
        <v>0</v>
      </c>
      <c r="I490" s="116">
        <v>0</v>
      </c>
      <c r="J490" s="116">
        <v>0</v>
      </c>
      <c r="K490" s="116">
        <v>0</v>
      </c>
      <c r="L490" s="116">
        <v>0</v>
      </c>
      <c r="M490" s="116">
        <v>0</v>
      </c>
      <c r="N490" s="116">
        <v>0</v>
      </c>
      <c r="O490" s="116">
        <v>0</v>
      </c>
      <c r="P490" s="116">
        <v>0</v>
      </c>
      <c r="Q490" s="116">
        <v>0</v>
      </c>
      <c r="R490" s="116">
        <v>0</v>
      </c>
      <c r="S490" s="116">
        <v>0</v>
      </c>
      <c r="T490" s="116">
        <v>0</v>
      </c>
      <c r="U490" s="116">
        <v>0</v>
      </c>
      <c r="V490" s="116">
        <v>0</v>
      </c>
      <c r="W490" s="116">
        <v>0</v>
      </c>
      <c r="X490" s="116">
        <v>0</v>
      </c>
      <c r="Y490" s="116">
        <v>0</v>
      </c>
      <c r="Z490" s="116">
        <v>0</v>
      </c>
      <c r="AA490" s="116">
        <v>0</v>
      </c>
      <c r="AB490" s="116">
        <v>0</v>
      </c>
      <c r="AC490" s="116">
        <v>0</v>
      </c>
      <c r="AD490" s="116">
        <v>0</v>
      </c>
      <c r="AE490" s="116">
        <v>0</v>
      </c>
      <c r="AF490" s="116">
        <v>0</v>
      </c>
      <c r="AG490" s="116">
        <v>0</v>
      </c>
      <c r="AH490" s="116">
        <v>0</v>
      </c>
      <c r="AI490" s="116">
        <v>0</v>
      </c>
      <c r="AJ490" s="116">
        <v>0</v>
      </c>
      <c r="AK490" s="116">
        <v>0</v>
      </c>
      <c r="AL490" s="95">
        <f t="shared" si="13"/>
        <v>0</v>
      </c>
      <c r="AO490" s="70"/>
    </row>
    <row r="491" spans="1:41" ht="33" customHeight="1">
      <c r="A491" s="87">
        <v>1602</v>
      </c>
      <c r="B491" s="88" t="str">
        <f>PROPER(VLOOKUP(A491,[1]bd_lista!$A:$D,2,FALSE))</f>
        <v>Gobierno Autónomo Municipal De Padcaya</v>
      </c>
      <c r="C491" s="118" t="s">
        <v>1537</v>
      </c>
      <c r="D491" s="116">
        <v>0</v>
      </c>
      <c r="E491" s="116">
        <v>0</v>
      </c>
      <c r="F491" s="116">
        <v>0</v>
      </c>
      <c r="G491" s="116">
        <v>0</v>
      </c>
      <c r="H491" s="116">
        <v>0</v>
      </c>
      <c r="I491" s="116">
        <v>0</v>
      </c>
      <c r="J491" s="116">
        <v>0</v>
      </c>
      <c r="K491" s="116">
        <v>0</v>
      </c>
      <c r="L491" s="116">
        <v>0</v>
      </c>
      <c r="M491" s="116">
        <v>0</v>
      </c>
      <c r="N491" s="116">
        <v>0</v>
      </c>
      <c r="O491" s="116">
        <v>0</v>
      </c>
      <c r="P491" s="116">
        <v>0</v>
      </c>
      <c r="Q491" s="116">
        <v>0</v>
      </c>
      <c r="R491" s="116">
        <v>0</v>
      </c>
      <c r="S491" s="116">
        <v>0</v>
      </c>
      <c r="T491" s="116">
        <v>0</v>
      </c>
      <c r="U491" s="116">
        <v>0</v>
      </c>
      <c r="V491" s="116">
        <v>0</v>
      </c>
      <c r="W491" s="116">
        <v>0</v>
      </c>
      <c r="X491" s="116">
        <v>0</v>
      </c>
      <c r="Y491" s="116">
        <v>0</v>
      </c>
      <c r="Z491" s="116">
        <v>0</v>
      </c>
      <c r="AA491" s="116">
        <v>0</v>
      </c>
      <c r="AB491" s="116">
        <v>0</v>
      </c>
      <c r="AC491" s="116">
        <v>0</v>
      </c>
      <c r="AD491" s="116">
        <v>0</v>
      </c>
      <c r="AE491" s="116">
        <v>0</v>
      </c>
      <c r="AF491" s="116">
        <v>0</v>
      </c>
      <c r="AG491" s="116">
        <v>0</v>
      </c>
      <c r="AH491" s="116">
        <v>0</v>
      </c>
      <c r="AI491" s="116">
        <v>0</v>
      </c>
      <c r="AJ491" s="116">
        <v>0</v>
      </c>
      <c r="AK491" s="116">
        <v>0</v>
      </c>
      <c r="AL491" s="95">
        <f t="shared" si="13"/>
        <v>0</v>
      </c>
      <c r="AO491" s="70"/>
    </row>
    <row r="492" spans="1:41" ht="33" customHeight="1">
      <c r="A492" s="87">
        <v>1603</v>
      </c>
      <c r="B492" s="88" t="str">
        <f>PROPER(VLOOKUP(A492,[1]bd_lista!$A:$D,2,FALSE))</f>
        <v>Gobierno Autónomo Municipal De Bermejo</v>
      </c>
      <c r="C492" s="118" t="s">
        <v>1537</v>
      </c>
      <c r="D492" s="116">
        <v>0</v>
      </c>
      <c r="E492" s="116">
        <v>0</v>
      </c>
      <c r="F492" s="116">
        <v>0</v>
      </c>
      <c r="G492" s="116">
        <v>0</v>
      </c>
      <c r="H492" s="116">
        <v>0</v>
      </c>
      <c r="I492" s="116">
        <v>0</v>
      </c>
      <c r="J492" s="116">
        <v>0</v>
      </c>
      <c r="K492" s="116">
        <v>0</v>
      </c>
      <c r="L492" s="116">
        <v>0</v>
      </c>
      <c r="M492" s="116">
        <v>0</v>
      </c>
      <c r="N492" s="116">
        <v>0</v>
      </c>
      <c r="O492" s="116">
        <v>0</v>
      </c>
      <c r="P492" s="116">
        <v>0</v>
      </c>
      <c r="Q492" s="116">
        <v>0</v>
      </c>
      <c r="R492" s="116">
        <v>0</v>
      </c>
      <c r="S492" s="116">
        <v>0</v>
      </c>
      <c r="T492" s="116">
        <v>0</v>
      </c>
      <c r="U492" s="116">
        <v>0</v>
      </c>
      <c r="V492" s="116">
        <v>0</v>
      </c>
      <c r="W492" s="116">
        <v>0</v>
      </c>
      <c r="X492" s="116">
        <v>0</v>
      </c>
      <c r="Y492" s="116">
        <v>0</v>
      </c>
      <c r="Z492" s="116">
        <v>0</v>
      </c>
      <c r="AA492" s="116">
        <v>0</v>
      </c>
      <c r="AB492" s="116">
        <v>0</v>
      </c>
      <c r="AC492" s="116">
        <v>0</v>
      </c>
      <c r="AD492" s="116">
        <v>0</v>
      </c>
      <c r="AE492" s="116">
        <v>0</v>
      </c>
      <c r="AF492" s="116">
        <v>0</v>
      </c>
      <c r="AG492" s="116">
        <v>0</v>
      </c>
      <c r="AH492" s="116">
        <v>0</v>
      </c>
      <c r="AI492" s="116">
        <v>0</v>
      </c>
      <c r="AJ492" s="116">
        <v>0</v>
      </c>
      <c r="AK492" s="116">
        <v>0</v>
      </c>
      <c r="AL492" s="95">
        <f t="shared" si="13"/>
        <v>0</v>
      </c>
      <c r="AO492" s="70"/>
    </row>
    <row r="493" spans="1:41" ht="33" customHeight="1">
      <c r="A493" s="87">
        <v>1604</v>
      </c>
      <c r="B493" s="88" t="str">
        <f>PROPER(VLOOKUP(A493,[1]bd_lista!$A:$D,2,FALSE))</f>
        <v>Gobierno Autónomo Municipal De Yacuiba</v>
      </c>
      <c r="C493" s="118" t="s">
        <v>1537</v>
      </c>
      <c r="D493" s="116">
        <v>0</v>
      </c>
      <c r="E493" s="116">
        <v>0</v>
      </c>
      <c r="F493" s="116">
        <v>0</v>
      </c>
      <c r="G493" s="116">
        <v>0</v>
      </c>
      <c r="H493" s="116">
        <v>0</v>
      </c>
      <c r="I493" s="116">
        <v>0</v>
      </c>
      <c r="J493" s="116">
        <v>0</v>
      </c>
      <c r="K493" s="116">
        <v>0</v>
      </c>
      <c r="L493" s="116">
        <v>0</v>
      </c>
      <c r="M493" s="116">
        <v>0</v>
      </c>
      <c r="N493" s="116">
        <v>0</v>
      </c>
      <c r="O493" s="116">
        <v>0</v>
      </c>
      <c r="P493" s="116">
        <v>0</v>
      </c>
      <c r="Q493" s="116">
        <v>0</v>
      </c>
      <c r="R493" s="116">
        <v>0</v>
      </c>
      <c r="S493" s="116">
        <v>0</v>
      </c>
      <c r="T493" s="116">
        <v>0</v>
      </c>
      <c r="U493" s="116">
        <v>0</v>
      </c>
      <c r="V493" s="116">
        <v>0</v>
      </c>
      <c r="W493" s="116">
        <v>0</v>
      </c>
      <c r="X493" s="116">
        <v>0</v>
      </c>
      <c r="Y493" s="116">
        <v>0</v>
      </c>
      <c r="Z493" s="116">
        <v>0</v>
      </c>
      <c r="AA493" s="116">
        <v>0</v>
      </c>
      <c r="AB493" s="116">
        <v>0</v>
      </c>
      <c r="AC493" s="116">
        <v>0</v>
      </c>
      <c r="AD493" s="116">
        <v>0</v>
      </c>
      <c r="AE493" s="116">
        <v>0</v>
      </c>
      <c r="AF493" s="116">
        <v>0</v>
      </c>
      <c r="AG493" s="116">
        <v>0</v>
      </c>
      <c r="AH493" s="116">
        <v>0</v>
      </c>
      <c r="AI493" s="116">
        <v>0</v>
      </c>
      <c r="AJ493" s="116">
        <v>0</v>
      </c>
      <c r="AK493" s="116">
        <v>0</v>
      </c>
      <c r="AL493" s="95">
        <f t="shared" si="13"/>
        <v>0</v>
      </c>
      <c r="AO493" s="70"/>
    </row>
    <row r="494" spans="1:41" ht="33" customHeight="1">
      <c r="A494" s="87">
        <v>1605</v>
      </c>
      <c r="B494" s="88" t="str">
        <f>PROPER(VLOOKUP(A494,[1]bd_lista!$A:$D,2,FALSE))</f>
        <v>Gobierno Autónomo Municipal De Caraparí</v>
      </c>
      <c r="C494" s="118" t="s">
        <v>1537</v>
      </c>
      <c r="D494" s="116">
        <v>0</v>
      </c>
      <c r="E494" s="116">
        <v>0</v>
      </c>
      <c r="F494" s="116">
        <v>0</v>
      </c>
      <c r="G494" s="116">
        <v>0</v>
      </c>
      <c r="H494" s="116">
        <v>0</v>
      </c>
      <c r="I494" s="116">
        <v>0</v>
      </c>
      <c r="J494" s="116">
        <v>0</v>
      </c>
      <c r="K494" s="116">
        <v>0</v>
      </c>
      <c r="L494" s="116">
        <v>0</v>
      </c>
      <c r="M494" s="116">
        <v>0</v>
      </c>
      <c r="N494" s="116">
        <v>0</v>
      </c>
      <c r="O494" s="116">
        <v>0</v>
      </c>
      <c r="P494" s="116">
        <v>0</v>
      </c>
      <c r="Q494" s="116">
        <v>0</v>
      </c>
      <c r="R494" s="116">
        <v>0</v>
      </c>
      <c r="S494" s="116">
        <v>0</v>
      </c>
      <c r="T494" s="116">
        <v>0</v>
      </c>
      <c r="U494" s="116">
        <v>0</v>
      </c>
      <c r="V494" s="116">
        <v>0</v>
      </c>
      <c r="W494" s="116">
        <v>0</v>
      </c>
      <c r="X494" s="116">
        <v>0</v>
      </c>
      <c r="Y494" s="116">
        <v>0</v>
      </c>
      <c r="Z494" s="116">
        <v>0</v>
      </c>
      <c r="AA494" s="116">
        <v>0</v>
      </c>
      <c r="AB494" s="116">
        <v>0</v>
      </c>
      <c r="AC494" s="116">
        <v>0</v>
      </c>
      <c r="AD494" s="116">
        <v>0</v>
      </c>
      <c r="AE494" s="116">
        <v>0</v>
      </c>
      <c r="AF494" s="116">
        <v>0</v>
      </c>
      <c r="AG494" s="116">
        <v>0</v>
      </c>
      <c r="AH494" s="116">
        <v>0</v>
      </c>
      <c r="AI494" s="116">
        <v>0</v>
      </c>
      <c r="AJ494" s="116">
        <v>0</v>
      </c>
      <c r="AK494" s="116">
        <v>0</v>
      </c>
      <c r="AL494" s="95">
        <f t="shared" si="13"/>
        <v>0</v>
      </c>
      <c r="AO494" s="70"/>
    </row>
    <row r="495" spans="1:41" ht="33" customHeight="1">
      <c r="A495" s="87">
        <v>1606</v>
      </c>
      <c r="B495" s="88" t="str">
        <f>PROPER(VLOOKUP(A495,[1]bd_lista!$A:$D,2,FALSE))</f>
        <v>Gobierno Autónomo Municipal De Villamontes</v>
      </c>
      <c r="C495" s="118" t="s">
        <v>1537</v>
      </c>
      <c r="D495" s="116">
        <v>0</v>
      </c>
      <c r="E495" s="116">
        <v>0</v>
      </c>
      <c r="F495" s="116">
        <v>0</v>
      </c>
      <c r="G495" s="116">
        <v>0</v>
      </c>
      <c r="H495" s="116">
        <v>0</v>
      </c>
      <c r="I495" s="116">
        <v>0</v>
      </c>
      <c r="J495" s="116">
        <v>0</v>
      </c>
      <c r="K495" s="116">
        <v>0</v>
      </c>
      <c r="L495" s="116">
        <v>0</v>
      </c>
      <c r="M495" s="116">
        <v>0</v>
      </c>
      <c r="N495" s="116">
        <v>0</v>
      </c>
      <c r="O495" s="116">
        <v>0</v>
      </c>
      <c r="P495" s="116">
        <v>0</v>
      </c>
      <c r="Q495" s="116">
        <v>0</v>
      </c>
      <c r="R495" s="116">
        <v>0</v>
      </c>
      <c r="S495" s="116">
        <v>0</v>
      </c>
      <c r="T495" s="116">
        <v>0</v>
      </c>
      <c r="U495" s="116">
        <v>0</v>
      </c>
      <c r="V495" s="116">
        <v>0</v>
      </c>
      <c r="W495" s="116">
        <v>0</v>
      </c>
      <c r="X495" s="116">
        <v>0</v>
      </c>
      <c r="Y495" s="116">
        <v>0</v>
      </c>
      <c r="Z495" s="116">
        <v>0</v>
      </c>
      <c r="AA495" s="116">
        <v>0</v>
      </c>
      <c r="AB495" s="116">
        <v>0</v>
      </c>
      <c r="AC495" s="116">
        <v>0</v>
      </c>
      <c r="AD495" s="116">
        <v>0</v>
      </c>
      <c r="AE495" s="116">
        <v>0</v>
      </c>
      <c r="AF495" s="116">
        <v>0</v>
      </c>
      <c r="AG495" s="116">
        <v>0</v>
      </c>
      <c r="AH495" s="116">
        <v>0</v>
      </c>
      <c r="AI495" s="116">
        <v>0</v>
      </c>
      <c r="AJ495" s="116">
        <v>0</v>
      </c>
      <c r="AK495" s="116">
        <v>0</v>
      </c>
      <c r="AL495" s="95">
        <f t="shared" si="13"/>
        <v>0</v>
      </c>
      <c r="AO495" s="70"/>
    </row>
    <row r="496" spans="1:41" ht="33" customHeight="1">
      <c r="A496" s="87">
        <v>1607</v>
      </c>
      <c r="B496" s="88" t="str">
        <f>PROPER(VLOOKUP(A496,[1]bd_lista!$A:$D,2,FALSE))</f>
        <v>Gobierno Autónomo Municipal De Uriondo (Concepción)</v>
      </c>
      <c r="C496" s="118" t="s">
        <v>1537</v>
      </c>
      <c r="D496" s="116">
        <v>0</v>
      </c>
      <c r="E496" s="116">
        <v>0</v>
      </c>
      <c r="F496" s="116">
        <v>0</v>
      </c>
      <c r="G496" s="116">
        <v>0</v>
      </c>
      <c r="H496" s="116">
        <v>0</v>
      </c>
      <c r="I496" s="116">
        <v>0</v>
      </c>
      <c r="J496" s="116">
        <v>0</v>
      </c>
      <c r="K496" s="116">
        <v>0</v>
      </c>
      <c r="L496" s="116">
        <v>0</v>
      </c>
      <c r="M496" s="116">
        <v>0</v>
      </c>
      <c r="N496" s="116">
        <v>0</v>
      </c>
      <c r="O496" s="116">
        <v>0</v>
      </c>
      <c r="P496" s="116">
        <v>0</v>
      </c>
      <c r="Q496" s="116">
        <v>0</v>
      </c>
      <c r="R496" s="116">
        <v>0</v>
      </c>
      <c r="S496" s="116">
        <v>0</v>
      </c>
      <c r="T496" s="116">
        <v>0</v>
      </c>
      <c r="U496" s="116">
        <v>0</v>
      </c>
      <c r="V496" s="116">
        <v>0</v>
      </c>
      <c r="W496" s="116">
        <v>0</v>
      </c>
      <c r="X496" s="116">
        <v>0</v>
      </c>
      <c r="Y496" s="116">
        <v>0</v>
      </c>
      <c r="Z496" s="116">
        <v>0</v>
      </c>
      <c r="AA496" s="116">
        <v>0</v>
      </c>
      <c r="AB496" s="116">
        <v>0</v>
      </c>
      <c r="AC496" s="116">
        <v>0</v>
      </c>
      <c r="AD496" s="116">
        <v>0</v>
      </c>
      <c r="AE496" s="116">
        <v>0</v>
      </c>
      <c r="AF496" s="116">
        <v>0</v>
      </c>
      <c r="AG496" s="116">
        <v>0</v>
      </c>
      <c r="AH496" s="116">
        <v>0</v>
      </c>
      <c r="AI496" s="116">
        <v>0</v>
      </c>
      <c r="AJ496" s="116">
        <v>0</v>
      </c>
      <c r="AK496" s="116">
        <v>0</v>
      </c>
      <c r="AL496" s="95">
        <f t="shared" si="13"/>
        <v>0</v>
      </c>
      <c r="AO496" s="70"/>
    </row>
    <row r="497" spans="1:41" ht="33" customHeight="1">
      <c r="A497" s="87">
        <v>1608</v>
      </c>
      <c r="B497" s="88" t="str">
        <f>PROPER(VLOOKUP(A497,[1]bd_lista!$A:$D,2,FALSE))</f>
        <v>Gobierno Autónomo Municipal De Yunchara</v>
      </c>
      <c r="C497" s="118" t="s">
        <v>1537</v>
      </c>
      <c r="D497" s="116">
        <v>0</v>
      </c>
      <c r="E497" s="116">
        <v>0</v>
      </c>
      <c r="F497" s="116">
        <v>0</v>
      </c>
      <c r="G497" s="116">
        <v>0</v>
      </c>
      <c r="H497" s="116">
        <v>0</v>
      </c>
      <c r="I497" s="116">
        <v>0</v>
      </c>
      <c r="J497" s="116">
        <v>0</v>
      </c>
      <c r="K497" s="116">
        <v>0</v>
      </c>
      <c r="L497" s="116">
        <v>0</v>
      </c>
      <c r="M497" s="116">
        <v>0</v>
      </c>
      <c r="N497" s="116">
        <v>0</v>
      </c>
      <c r="O497" s="116">
        <v>0</v>
      </c>
      <c r="P497" s="116">
        <v>0</v>
      </c>
      <c r="Q497" s="116">
        <v>0</v>
      </c>
      <c r="R497" s="116">
        <v>0</v>
      </c>
      <c r="S497" s="116">
        <v>0</v>
      </c>
      <c r="T497" s="116">
        <v>0</v>
      </c>
      <c r="U497" s="116">
        <v>0</v>
      </c>
      <c r="V497" s="116">
        <v>0</v>
      </c>
      <c r="W497" s="116">
        <v>0</v>
      </c>
      <c r="X497" s="116">
        <v>0</v>
      </c>
      <c r="Y497" s="116">
        <v>0</v>
      </c>
      <c r="Z497" s="116">
        <v>0</v>
      </c>
      <c r="AA497" s="116">
        <v>0</v>
      </c>
      <c r="AB497" s="116">
        <v>0</v>
      </c>
      <c r="AC497" s="116">
        <v>0</v>
      </c>
      <c r="AD497" s="116">
        <v>0</v>
      </c>
      <c r="AE497" s="116">
        <v>0</v>
      </c>
      <c r="AF497" s="116">
        <v>0</v>
      </c>
      <c r="AG497" s="116">
        <v>0</v>
      </c>
      <c r="AH497" s="116">
        <v>0</v>
      </c>
      <c r="AI497" s="116">
        <v>0</v>
      </c>
      <c r="AJ497" s="116">
        <v>0</v>
      </c>
      <c r="AK497" s="116">
        <v>0</v>
      </c>
      <c r="AL497" s="95">
        <f t="shared" si="13"/>
        <v>0</v>
      </c>
      <c r="AO497" s="70"/>
    </row>
    <row r="498" spans="1:41" ht="33" customHeight="1">
      <c r="A498" s="87">
        <v>1609</v>
      </c>
      <c r="B498" s="88" t="str">
        <f>PROPER(VLOOKUP(A498,[1]bd_lista!$A:$D,2,FALSE))</f>
        <v>Gobierno Autónomo Municipal De San Lorenzo</v>
      </c>
      <c r="C498" s="118" t="s">
        <v>1537</v>
      </c>
      <c r="D498" s="116">
        <v>0</v>
      </c>
      <c r="E498" s="116">
        <v>0</v>
      </c>
      <c r="F498" s="116">
        <v>0</v>
      </c>
      <c r="G498" s="116">
        <v>0</v>
      </c>
      <c r="H498" s="116">
        <v>0</v>
      </c>
      <c r="I498" s="116">
        <v>0</v>
      </c>
      <c r="J498" s="116">
        <v>0</v>
      </c>
      <c r="K498" s="116">
        <v>0</v>
      </c>
      <c r="L498" s="116">
        <v>0</v>
      </c>
      <c r="M498" s="116">
        <v>0</v>
      </c>
      <c r="N498" s="116">
        <v>0</v>
      </c>
      <c r="O498" s="116">
        <v>0</v>
      </c>
      <c r="P498" s="116">
        <v>0</v>
      </c>
      <c r="Q498" s="116">
        <v>0</v>
      </c>
      <c r="R498" s="116">
        <v>0</v>
      </c>
      <c r="S498" s="116">
        <v>0</v>
      </c>
      <c r="T498" s="116">
        <v>0</v>
      </c>
      <c r="U498" s="116">
        <v>0</v>
      </c>
      <c r="V498" s="116">
        <v>0</v>
      </c>
      <c r="W498" s="116">
        <v>0</v>
      </c>
      <c r="X498" s="116">
        <v>0</v>
      </c>
      <c r="Y498" s="116">
        <v>0</v>
      </c>
      <c r="Z498" s="116">
        <v>0</v>
      </c>
      <c r="AA498" s="116">
        <v>0</v>
      </c>
      <c r="AB498" s="116">
        <v>0</v>
      </c>
      <c r="AC498" s="116">
        <v>0</v>
      </c>
      <c r="AD498" s="116">
        <v>0</v>
      </c>
      <c r="AE498" s="116">
        <v>0</v>
      </c>
      <c r="AF498" s="116">
        <v>0</v>
      </c>
      <c r="AG498" s="116">
        <v>0</v>
      </c>
      <c r="AH498" s="116">
        <v>0</v>
      </c>
      <c r="AI498" s="116">
        <v>0</v>
      </c>
      <c r="AJ498" s="116">
        <v>0</v>
      </c>
      <c r="AK498" s="116">
        <v>0</v>
      </c>
      <c r="AL498" s="95">
        <f t="shared" si="13"/>
        <v>0</v>
      </c>
      <c r="AO498" s="70"/>
    </row>
    <row r="499" spans="1:41" ht="33" customHeight="1">
      <c r="A499" s="87">
        <v>1610</v>
      </c>
      <c r="B499" s="88" t="str">
        <f>PROPER(VLOOKUP(A499,[1]bd_lista!$A:$D,2,FALSE))</f>
        <v>Gobierno Autónomo Municipal De El Puente</v>
      </c>
      <c r="C499" s="118" t="s">
        <v>1537</v>
      </c>
      <c r="D499" s="116">
        <v>0</v>
      </c>
      <c r="E499" s="116">
        <v>0</v>
      </c>
      <c r="F499" s="116">
        <v>0</v>
      </c>
      <c r="G499" s="116">
        <v>0</v>
      </c>
      <c r="H499" s="116">
        <v>0</v>
      </c>
      <c r="I499" s="116">
        <v>0</v>
      </c>
      <c r="J499" s="116">
        <v>0</v>
      </c>
      <c r="K499" s="116">
        <v>0</v>
      </c>
      <c r="L499" s="116">
        <v>0</v>
      </c>
      <c r="M499" s="116">
        <v>0</v>
      </c>
      <c r="N499" s="116">
        <v>0</v>
      </c>
      <c r="O499" s="116">
        <v>0</v>
      </c>
      <c r="P499" s="116">
        <v>0</v>
      </c>
      <c r="Q499" s="116">
        <v>0</v>
      </c>
      <c r="R499" s="116">
        <v>0</v>
      </c>
      <c r="S499" s="116">
        <v>0</v>
      </c>
      <c r="T499" s="116">
        <v>0</v>
      </c>
      <c r="U499" s="116">
        <v>0</v>
      </c>
      <c r="V499" s="116">
        <v>0</v>
      </c>
      <c r="W499" s="116">
        <v>0</v>
      </c>
      <c r="X499" s="116">
        <v>0</v>
      </c>
      <c r="Y499" s="116">
        <v>0</v>
      </c>
      <c r="Z499" s="116">
        <v>0</v>
      </c>
      <c r="AA499" s="116">
        <v>0</v>
      </c>
      <c r="AB499" s="116">
        <v>0</v>
      </c>
      <c r="AC499" s="116">
        <v>0</v>
      </c>
      <c r="AD499" s="116">
        <v>0</v>
      </c>
      <c r="AE499" s="116">
        <v>0</v>
      </c>
      <c r="AF499" s="116">
        <v>0</v>
      </c>
      <c r="AG499" s="116">
        <v>0</v>
      </c>
      <c r="AH499" s="116">
        <v>0</v>
      </c>
      <c r="AI499" s="116">
        <v>0</v>
      </c>
      <c r="AJ499" s="116">
        <v>0</v>
      </c>
      <c r="AK499" s="116">
        <v>0</v>
      </c>
      <c r="AL499" s="95">
        <f t="shared" si="13"/>
        <v>0</v>
      </c>
      <c r="AO499" s="70"/>
    </row>
    <row r="500" spans="1:41" ht="33" customHeight="1">
      <c r="A500" s="87">
        <v>1611</v>
      </c>
      <c r="B500" s="88" t="str">
        <f>PROPER(VLOOKUP(A500,[1]bd_lista!$A:$D,2,FALSE))</f>
        <v>Gobierno Autónomo Municipal De Entre Ríos</v>
      </c>
      <c r="C500" s="118" t="s">
        <v>1537</v>
      </c>
      <c r="D500" s="116">
        <v>0</v>
      </c>
      <c r="E500" s="116">
        <v>0</v>
      </c>
      <c r="F500" s="116">
        <v>0</v>
      </c>
      <c r="G500" s="116">
        <v>0</v>
      </c>
      <c r="H500" s="116">
        <v>0</v>
      </c>
      <c r="I500" s="116">
        <v>0</v>
      </c>
      <c r="J500" s="116">
        <v>0</v>
      </c>
      <c r="K500" s="116">
        <v>0</v>
      </c>
      <c r="L500" s="116">
        <v>0</v>
      </c>
      <c r="M500" s="116">
        <v>0</v>
      </c>
      <c r="N500" s="116">
        <v>0</v>
      </c>
      <c r="O500" s="116">
        <v>0</v>
      </c>
      <c r="P500" s="116">
        <v>0</v>
      </c>
      <c r="Q500" s="116">
        <v>0</v>
      </c>
      <c r="R500" s="116">
        <v>0</v>
      </c>
      <c r="S500" s="116">
        <v>0</v>
      </c>
      <c r="T500" s="116">
        <v>0</v>
      </c>
      <c r="U500" s="116">
        <v>0</v>
      </c>
      <c r="V500" s="116">
        <v>0</v>
      </c>
      <c r="W500" s="116">
        <v>0</v>
      </c>
      <c r="X500" s="116">
        <v>0</v>
      </c>
      <c r="Y500" s="116">
        <v>0</v>
      </c>
      <c r="Z500" s="116">
        <v>0</v>
      </c>
      <c r="AA500" s="116">
        <v>0</v>
      </c>
      <c r="AB500" s="116">
        <v>0</v>
      </c>
      <c r="AC500" s="116">
        <v>0</v>
      </c>
      <c r="AD500" s="116">
        <v>0</v>
      </c>
      <c r="AE500" s="116">
        <v>0</v>
      </c>
      <c r="AF500" s="116">
        <v>0</v>
      </c>
      <c r="AG500" s="116">
        <v>0</v>
      </c>
      <c r="AH500" s="116">
        <v>0</v>
      </c>
      <c r="AI500" s="116">
        <v>0</v>
      </c>
      <c r="AJ500" s="116">
        <v>0</v>
      </c>
      <c r="AK500" s="116">
        <v>0</v>
      </c>
      <c r="AL500" s="95">
        <f t="shared" si="13"/>
        <v>0</v>
      </c>
      <c r="AO500" s="70"/>
    </row>
    <row r="501" spans="1:41" ht="33" customHeight="1">
      <c r="A501" s="87">
        <v>1701</v>
      </c>
      <c r="B501" s="88" t="str">
        <f>PROPER(VLOOKUP(A501,[1]bd_lista!$A:$D,2,FALSE))</f>
        <v>Gobierno Autónomo Municipal De Santa Cruz De La Sierra</v>
      </c>
      <c r="C501" s="118" t="s">
        <v>1537</v>
      </c>
      <c r="D501" s="116">
        <v>0</v>
      </c>
      <c r="E501" s="116">
        <v>0</v>
      </c>
      <c r="F501" s="116">
        <v>0</v>
      </c>
      <c r="G501" s="116">
        <v>0</v>
      </c>
      <c r="H501" s="116">
        <v>0</v>
      </c>
      <c r="I501" s="116">
        <v>0</v>
      </c>
      <c r="J501" s="116">
        <v>0</v>
      </c>
      <c r="K501" s="116">
        <v>0</v>
      </c>
      <c r="L501" s="116">
        <v>0</v>
      </c>
      <c r="M501" s="116">
        <v>0</v>
      </c>
      <c r="N501" s="116">
        <v>0</v>
      </c>
      <c r="O501" s="116">
        <v>0</v>
      </c>
      <c r="P501" s="116">
        <v>0</v>
      </c>
      <c r="Q501" s="116">
        <v>0</v>
      </c>
      <c r="R501" s="116">
        <v>0</v>
      </c>
      <c r="S501" s="116">
        <v>0</v>
      </c>
      <c r="T501" s="116">
        <v>0</v>
      </c>
      <c r="U501" s="116">
        <v>0</v>
      </c>
      <c r="V501" s="116">
        <v>0</v>
      </c>
      <c r="W501" s="116">
        <v>0</v>
      </c>
      <c r="X501" s="116">
        <v>0</v>
      </c>
      <c r="Y501" s="116">
        <v>0</v>
      </c>
      <c r="Z501" s="116">
        <v>0</v>
      </c>
      <c r="AA501" s="116">
        <v>0</v>
      </c>
      <c r="AB501" s="116">
        <v>0</v>
      </c>
      <c r="AC501" s="116">
        <v>0</v>
      </c>
      <c r="AD501" s="116">
        <v>0</v>
      </c>
      <c r="AE501" s="116">
        <v>0</v>
      </c>
      <c r="AF501" s="116">
        <v>0</v>
      </c>
      <c r="AG501" s="116">
        <v>0</v>
      </c>
      <c r="AH501" s="116">
        <v>0</v>
      </c>
      <c r="AI501" s="116">
        <v>0</v>
      </c>
      <c r="AJ501" s="116">
        <v>0</v>
      </c>
      <c r="AK501" s="116">
        <v>0</v>
      </c>
      <c r="AL501" s="95">
        <f t="shared" si="13"/>
        <v>0</v>
      </c>
      <c r="AO501" s="70"/>
    </row>
    <row r="502" spans="1:41" ht="33" customHeight="1">
      <c r="A502" s="87">
        <v>1702</v>
      </c>
      <c r="B502" s="88" t="str">
        <f>PROPER(VLOOKUP(A502,[1]bd_lista!$A:$D,2,FALSE))</f>
        <v>Gobierno Autónomo Municipal De Cotoca</v>
      </c>
      <c r="C502" s="118" t="s">
        <v>1537</v>
      </c>
      <c r="D502" s="116">
        <v>0</v>
      </c>
      <c r="E502" s="116">
        <v>0</v>
      </c>
      <c r="F502" s="116">
        <v>0</v>
      </c>
      <c r="G502" s="116">
        <v>0</v>
      </c>
      <c r="H502" s="116">
        <v>0</v>
      </c>
      <c r="I502" s="116">
        <v>0</v>
      </c>
      <c r="J502" s="116">
        <v>0</v>
      </c>
      <c r="K502" s="116">
        <v>0</v>
      </c>
      <c r="L502" s="116">
        <v>0</v>
      </c>
      <c r="M502" s="116">
        <v>0</v>
      </c>
      <c r="N502" s="116">
        <v>0</v>
      </c>
      <c r="O502" s="116">
        <v>0</v>
      </c>
      <c r="P502" s="116">
        <v>0</v>
      </c>
      <c r="Q502" s="116">
        <v>0</v>
      </c>
      <c r="R502" s="116">
        <v>0</v>
      </c>
      <c r="S502" s="116">
        <v>0</v>
      </c>
      <c r="T502" s="116">
        <v>0</v>
      </c>
      <c r="U502" s="116">
        <v>0</v>
      </c>
      <c r="V502" s="116">
        <v>0</v>
      </c>
      <c r="W502" s="116">
        <v>0</v>
      </c>
      <c r="X502" s="116">
        <v>0</v>
      </c>
      <c r="Y502" s="116">
        <v>0</v>
      </c>
      <c r="Z502" s="116">
        <v>0</v>
      </c>
      <c r="AA502" s="116">
        <v>0</v>
      </c>
      <c r="AB502" s="116">
        <v>0</v>
      </c>
      <c r="AC502" s="116">
        <v>0</v>
      </c>
      <c r="AD502" s="116">
        <v>0</v>
      </c>
      <c r="AE502" s="116">
        <v>0</v>
      </c>
      <c r="AF502" s="116">
        <v>0</v>
      </c>
      <c r="AG502" s="116">
        <v>0</v>
      </c>
      <c r="AH502" s="116">
        <v>0</v>
      </c>
      <c r="AI502" s="116">
        <v>0</v>
      </c>
      <c r="AJ502" s="116">
        <v>0</v>
      </c>
      <c r="AK502" s="116">
        <v>0</v>
      </c>
      <c r="AL502" s="95">
        <f t="shared" si="13"/>
        <v>0</v>
      </c>
      <c r="AO502" s="70"/>
    </row>
    <row r="503" spans="1:41" ht="33" customHeight="1">
      <c r="A503" s="87">
        <v>1703</v>
      </c>
      <c r="B503" s="88" t="str">
        <f>PROPER(VLOOKUP(A503,[1]bd_lista!$A:$D,2,FALSE))</f>
        <v>Gobierno Autónomo Municipal De Porongo (Ayacucho)</v>
      </c>
      <c r="C503" s="118" t="s">
        <v>1537</v>
      </c>
      <c r="D503" s="116">
        <v>0</v>
      </c>
      <c r="E503" s="116">
        <v>0</v>
      </c>
      <c r="F503" s="116">
        <v>0</v>
      </c>
      <c r="G503" s="116">
        <v>0</v>
      </c>
      <c r="H503" s="116">
        <v>0</v>
      </c>
      <c r="I503" s="116">
        <v>0</v>
      </c>
      <c r="J503" s="116">
        <v>0</v>
      </c>
      <c r="K503" s="116">
        <v>0</v>
      </c>
      <c r="L503" s="116">
        <v>0</v>
      </c>
      <c r="M503" s="116">
        <v>0</v>
      </c>
      <c r="N503" s="116">
        <v>0</v>
      </c>
      <c r="O503" s="116">
        <v>0</v>
      </c>
      <c r="P503" s="116">
        <v>0</v>
      </c>
      <c r="Q503" s="116">
        <v>0</v>
      </c>
      <c r="R503" s="116">
        <v>0</v>
      </c>
      <c r="S503" s="116">
        <v>0</v>
      </c>
      <c r="T503" s="116">
        <v>0</v>
      </c>
      <c r="U503" s="116">
        <v>0</v>
      </c>
      <c r="V503" s="116">
        <v>0</v>
      </c>
      <c r="W503" s="116">
        <v>0</v>
      </c>
      <c r="X503" s="116">
        <v>0</v>
      </c>
      <c r="Y503" s="116">
        <v>0</v>
      </c>
      <c r="Z503" s="116">
        <v>0</v>
      </c>
      <c r="AA503" s="116">
        <v>0</v>
      </c>
      <c r="AB503" s="116">
        <v>0</v>
      </c>
      <c r="AC503" s="116">
        <v>0</v>
      </c>
      <c r="AD503" s="116">
        <v>0</v>
      </c>
      <c r="AE503" s="116">
        <v>0</v>
      </c>
      <c r="AF503" s="116">
        <v>0</v>
      </c>
      <c r="AG503" s="116">
        <v>0</v>
      </c>
      <c r="AH503" s="116">
        <v>0</v>
      </c>
      <c r="AI503" s="116">
        <v>0</v>
      </c>
      <c r="AJ503" s="116">
        <v>0</v>
      </c>
      <c r="AK503" s="116">
        <v>0</v>
      </c>
      <c r="AL503" s="95">
        <f t="shared" si="13"/>
        <v>0</v>
      </c>
      <c r="AO503" s="70"/>
    </row>
    <row r="504" spans="1:41" ht="33" customHeight="1">
      <c r="A504" s="87">
        <v>1704</v>
      </c>
      <c r="B504" s="88" t="str">
        <f>PROPER(VLOOKUP(A504,[1]bd_lista!$A:$D,2,FALSE))</f>
        <v>Gobierno Autónomo Municipal De La Guardia</v>
      </c>
      <c r="C504" s="118" t="s">
        <v>1537</v>
      </c>
      <c r="D504" s="116">
        <v>0</v>
      </c>
      <c r="E504" s="116">
        <v>0</v>
      </c>
      <c r="F504" s="116">
        <v>0</v>
      </c>
      <c r="G504" s="116">
        <v>0</v>
      </c>
      <c r="H504" s="116">
        <v>0</v>
      </c>
      <c r="I504" s="116">
        <v>0</v>
      </c>
      <c r="J504" s="116">
        <v>0</v>
      </c>
      <c r="K504" s="116">
        <v>0</v>
      </c>
      <c r="L504" s="116">
        <v>0</v>
      </c>
      <c r="M504" s="116">
        <v>0</v>
      </c>
      <c r="N504" s="116">
        <v>0</v>
      </c>
      <c r="O504" s="116">
        <v>0</v>
      </c>
      <c r="P504" s="116">
        <v>0</v>
      </c>
      <c r="Q504" s="116">
        <v>0</v>
      </c>
      <c r="R504" s="116">
        <v>0</v>
      </c>
      <c r="S504" s="116">
        <v>0</v>
      </c>
      <c r="T504" s="116">
        <v>0</v>
      </c>
      <c r="U504" s="116">
        <v>0</v>
      </c>
      <c r="V504" s="116">
        <v>0</v>
      </c>
      <c r="W504" s="116">
        <v>0</v>
      </c>
      <c r="X504" s="116">
        <v>0</v>
      </c>
      <c r="Y504" s="116">
        <v>0</v>
      </c>
      <c r="Z504" s="116">
        <v>0</v>
      </c>
      <c r="AA504" s="116">
        <v>0</v>
      </c>
      <c r="AB504" s="116">
        <v>0</v>
      </c>
      <c r="AC504" s="116">
        <v>0</v>
      </c>
      <c r="AD504" s="116">
        <v>0</v>
      </c>
      <c r="AE504" s="116">
        <v>0</v>
      </c>
      <c r="AF504" s="116">
        <v>0</v>
      </c>
      <c r="AG504" s="116">
        <v>0</v>
      </c>
      <c r="AH504" s="116">
        <v>0</v>
      </c>
      <c r="AI504" s="116">
        <v>0</v>
      </c>
      <c r="AJ504" s="116">
        <v>0</v>
      </c>
      <c r="AK504" s="116">
        <v>0</v>
      </c>
      <c r="AL504" s="95">
        <f t="shared" si="13"/>
        <v>0</v>
      </c>
      <c r="AO504" s="70"/>
    </row>
    <row r="505" spans="1:41" ht="33" customHeight="1">
      <c r="A505" s="87">
        <v>1705</v>
      </c>
      <c r="B505" s="88" t="str">
        <f>PROPER(VLOOKUP(A505,[1]bd_lista!$A:$D,2,FALSE))</f>
        <v>Gobierno Autónomo Municipal De El Torno</v>
      </c>
      <c r="C505" s="118" t="s">
        <v>1537</v>
      </c>
      <c r="D505" s="116">
        <v>0</v>
      </c>
      <c r="E505" s="116">
        <v>0</v>
      </c>
      <c r="F505" s="116">
        <v>0</v>
      </c>
      <c r="G505" s="116">
        <v>0</v>
      </c>
      <c r="H505" s="116">
        <v>0</v>
      </c>
      <c r="I505" s="116">
        <v>0</v>
      </c>
      <c r="J505" s="116">
        <v>0</v>
      </c>
      <c r="K505" s="116">
        <v>0</v>
      </c>
      <c r="L505" s="116">
        <v>0</v>
      </c>
      <c r="M505" s="116">
        <v>0</v>
      </c>
      <c r="N505" s="116">
        <v>0</v>
      </c>
      <c r="O505" s="116">
        <v>0</v>
      </c>
      <c r="P505" s="116">
        <v>0</v>
      </c>
      <c r="Q505" s="116">
        <v>0</v>
      </c>
      <c r="R505" s="116">
        <v>0</v>
      </c>
      <c r="S505" s="116">
        <v>0</v>
      </c>
      <c r="T505" s="116">
        <v>0</v>
      </c>
      <c r="U505" s="116">
        <v>0</v>
      </c>
      <c r="V505" s="116">
        <v>0</v>
      </c>
      <c r="W505" s="116">
        <v>0</v>
      </c>
      <c r="X505" s="116">
        <v>0</v>
      </c>
      <c r="Y505" s="116">
        <v>0</v>
      </c>
      <c r="Z505" s="116">
        <v>0</v>
      </c>
      <c r="AA505" s="116">
        <v>0</v>
      </c>
      <c r="AB505" s="116">
        <v>0</v>
      </c>
      <c r="AC505" s="116">
        <v>0</v>
      </c>
      <c r="AD505" s="116">
        <v>0</v>
      </c>
      <c r="AE505" s="116">
        <v>0</v>
      </c>
      <c r="AF505" s="116">
        <v>0</v>
      </c>
      <c r="AG505" s="116">
        <v>0</v>
      </c>
      <c r="AH505" s="116">
        <v>0</v>
      </c>
      <c r="AI505" s="116">
        <v>0</v>
      </c>
      <c r="AJ505" s="116">
        <v>0</v>
      </c>
      <c r="AK505" s="116">
        <v>0</v>
      </c>
      <c r="AL505" s="95">
        <f t="shared" si="13"/>
        <v>0</v>
      </c>
      <c r="AO505" s="70"/>
    </row>
    <row r="506" spans="1:41" ht="33" customHeight="1">
      <c r="A506" s="87">
        <v>1706</v>
      </c>
      <c r="B506" s="88" t="str">
        <f>PROPER(VLOOKUP(A506,[1]bd_lista!$A:$D,2,FALSE))</f>
        <v>Gobierno Autónomo Municipal De Warnes</v>
      </c>
      <c r="C506" s="118" t="s">
        <v>1537</v>
      </c>
      <c r="D506" s="116">
        <v>0</v>
      </c>
      <c r="E506" s="116">
        <v>0</v>
      </c>
      <c r="F506" s="116">
        <v>0</v>
      </c>
      <c r="G506" s="116">
        <v>0</v>
      </c>
      <c r="H506" s="116">
        <v>0</v>
      </c>
      <c r="I506" s="116">
        <v>0</v>
      </c>
      <c r="J506" s="116">
        <v>0</v>
      </c>
      <c r="K506" s="116">
        <v>0</v>
      </c>
      <c r="L506" s="116">
        <v>0</v>
      </c>
      <c r="M506" s="116">
        <v>0</v>
      </c>
      <c r="N506" s="116">
        <v>0</v>
      </c>
      <c r="O506" s="116">
        <v>0</v>
      </c>
      <c r="P506" s="116">
        <v>0</v>
      </c>
      <c r="Q506" s="116">
        <v>0</v>
      </c>
      <c r="R506" s="116">
        <v>0</v>
      </c>
      <c r="S506" s="116">
        <v>0</v>
      </c>
      <c r="T506" s="116">
        <v>0</v>
      </c>
      <c r="U506" s="116">
        <v>0</v>
      </c>
      <c r="V506" s="116">
        <v>0</v>
      </c>
      <c r="W506" s="116">
        <v>0</v>
      </c>
      <c r="X506" s="116">
        <v>0</v>
      </c>
      <c r="Y506" s="116">
        <v>0</v>
      </c>
      <c r="Z506" s="116">
        <v>0</v>
      </c>
      <c r="AA506" s="116">
        <v>0</v>
      </c>
      <c r="AB506" s="116">
        <v>0</v>
      </c>
      <c r="AC506" s="116">
        <v>0</v>
      </c>
      <c r="AD506" s="116">
        <v>0</v>
      </c>
      <c r="AE506" s="116">
        <v>0</v>
      </c>
      <c r="AF506" s="116">
        <v>0</v>
      </c>
      <c r="AG506" s="116">
        <v>0</v>
      </c>
      <c r="AH506" s="116">
        <v>0</v>
      </c>
      <c r="AI506" s="116">
        <v>0</v>
      </c>
      <c r="AJ506" s="116">
        <v>0</v>
      </c>
      <c r="AK506" s="116">
        <v>0</v>
      </c>
      <c r="AL506" s="95">
        <f t="shared" si="13"/>
        <v>0</v>
      </c>
      <c r="AO506" s="70"/>
    </row>
    <row r="507" spans="1:41" ht="33" customHeight="1">
      <c r="A507" s="87">
        <v>1707</v>
      </c>
      <c r="B507" s="88" t="str">
        <f>PROPER(VLOOKUP(A507,[1]bd_lista!$A:$D,2,FALSE))</f>
        <v>Gobierno Autónomo Municipal De San Ignacio (San Ignacio De Velasco)</v>
      </c>
      <c r="C507" s="118" t="s">
        <v>1537</v>
      </c>
      <c r="D507" s="116">
        <v>0</v>
      </c>
      <c r="E507" s="116">
        <v>0</v>
      </c>
      <c r="F507" s="116">
        <v>0</v>
      </c>
      <c r="G507" s="116">
        <v>0</v>
      </c>
      <c r="H507" s="116">
        <v>0</v>
      </c>
      <c r="I507" s="116">
        <v>0</v>
      </c>
      <c r="J507" s="116">
        <v>0</v>
      </c>
      <c r="K507" s="116">
        <v>0</v>
      </c>
      <c r="L507" s="116">
        <v>0</v>
      </c>
      <c r="M507" s="116">
        <v>0</v>
      </c>
      <c r="N507" s="116">
        <v>0</v>
      </c>
      <c r="O507" s="116">
        <v>0</v>
      </c>
      <c r="P507" s="116">
        <v>0</v>
      </c>
      <c r="Q507" s="116">
        <v>0</v>
      </c>
      <c r="R507" s="116">
        <v>0</v>
      </c>
      <c r="S507" s="116">
        <v>0</v>
      </c>
      <c r="T507" s="116">
        <v>0</v>
      </c>
      <c r="U507" s="116">
        <v>0</v>
      </c>
      <c r="V507" s="116">
        <v>0</v>
      </c>
      <c r="W507" s="116">
        <v>0</v>
      </c>
      <c r="X507" s="116">
        <v>0</v>
      </c>
      <c r="Y507" s="116">
        <v>0</v>
      </c>
      <c r="Z507" s="116">
        <v>0</v>
      </c>
      <c r="AA507" s="116">
        <v>0</v>
      </c>
      <c r="AB507" s="116">
        <v>0</v>
      </c>
      <c r="AC507" s="116">
        <v>0</v>
      </c>
      <c r="AD507" s="116">
        <v>0</v>
      </c>
      <c r="AE507" s="116">
        <v>0</v>
      </c>
      <c r="AF507" s="116">
        <v>0</v>
      </c>
      <c r="AG507" s="116">
        <v>0</v>
      </c>
      <c r="AH507" s="116">
        <v>0</v>
      </c>
      <c r="AI507" s="116">
        <v>0</v>
      </c>
      <c r="AJ507" s="116">
        <v>0</v>
      </c>
      <c r="AK507" s="116">
        <v>0</v>
      </c>
      <c r="AL507" s="95">
        <f t="shared" si="13"/>
        <v>0</v>
      </c>
      <c r="AO507" s="70"/>
    </row>
    <row r="508" spans="1:41" ht="33" customHeight="1">
      <c r="A508" s="87">
        <v>1708</v>
      </c>
      <c r="B508" s="88" t="str">
        <f>PROPER(VLOOKUP(A508,[1]bd_lista!$A:$D,2,FALSE))</f>
        <v>Gobierno Autónomo Municipal De San Miguel (San Miguel De Velasco)</v>
      </c>
      <c r="C508" s="118" t="s">
        <v>1537</v>
      </c>
      <c r="D508" s="116">
        <v>0</v>
      </c>
      <c r="E508" s="116">
        <v>0</v>
      </c>
      <c r="F508" s="116">
        <v>0</v>
      </c>
      <c r="G508" s="116">
        <v>0</v>
      </c>
      <c r="H508" s="116">
        <v>0</v>
      </c>
      <c r="I508" s="116">
        <v>0</v>
      </c>
      <c r="J508" s="116">
        <v>0</v>
      </c>
      <c r="K508" s="116">
        <v>0</v>
      </c>
      <c r="L508" s="116">
        <v>0</v>
      </c>
      <c r="M508" s="116">
        <v>0</v>
      </c>
      <c r="N508" s="116">
        <v>0</v>
      </c>
      <c r="O508" s="116">
        <v>0</v>
      </c>
      <c r="P508" s="116">
        <v>0</v>
      </c>
      <c r="Q508" s="116">
        <v>0</v>
      </c>
      <c r="R508" s="116">
        <v>0</v>
      </c>
      <c r="S508" s="116">
        <v>0</v>
      </c>
      <c r="T508" s="116">
        <v>0</v>
      </c>
      <c r="U508" s="116">
        <v>0</v>
      </c>
      <c r="V508" s="116">
        <v>0</v>
      </c>
      <c r="W508" s="116">
        <v>0</v>
      </c>
      <c r="X508" s="116">
        <v>0</v>
      </c>
      <c r="Y508" s="116">
        <v>0</v>
      </c>
      <c r="Z508" s="116">
        <v>0</v>
      </c>
      <c r="AA508" s="116">
        <v>0</v>
      </c>
      <c r="AB508" s="116">
        <v>0</v>
      </c>
      <c r="AC508" s="116">
        <v>0</v>
      </c>
      <c r="AD508" s="116">
        <v>0</v>
      </c>
      <c r="AE508" s="116">
        <v>0</v>
      </c>
      <c r="AF508" s="116">
        <v>0</v>
      </c>
      <c r="AG508" s="116">
        <v>0</v>
      </c>
      <c r="AH508" s="116">
        <v>0</v>
      </c>
      <c r="AI508" s="116">
        <v>0</v>
      </c>
      <c r="AJ508" s="116">
        <v>0</v>
      </c>
      <c r="AK508" s="116">
        <v>0</v>
      </c>
      <c r="AL508" s="95">
        <f t="shared" si="13"/>
        <v>0</v>
      </c>
      <c r="AO508" s="70"/>
    </row>
    <row r="509" spans="1:41" ht="33" customHeight="1">
      <c r="A509" s="87">
        <v>1709</v>
      </c>
      <c r="B509" s="88" t="str">
        <f>PROPER(VLOOKUP(A509,[1]bd_lista!$A:$D,2,FALSE))</f>
        <v>Gobierno Autónomo Municipal De San Rafael</v>
      </c>
      <c r="C509" s="118" t="s">
        <v>1537</v>
      </c>
      <c r="D509" s="116">
        <v>0</v>
      </c>
      <c r="E509" s="116">
        <v>0</v>
      </c>
      <c r="F509" s="116">
        <v>0</v>
      </c>
      <c r="G509" s="116">
        <v>0</v>
      </c>
      <c r="H509" s="116">
        <v>0</v>
      </c>
      <c r="I509" s="116">
        <v>0</v>
      </c>
      <c r="J509" s="116">
        <v>0</v>
      </c>
      <c r="K509" s="116">
        <v>0</v>
      </c>
      <c r="L509" s="116">
        <v>0</v>
      </c>
      <c r="M509" s="116">
        <v>0</v>
      </c>
      <c r="N509" s="116">
        <v>0</v>
      </c>
      <c r="O509" s="116">
        <v>0</v>
      </c>
      <c r="P509" s="116">
        <v>0</v>
      </c>
      <c r="Q509" s="116">
        <v>0</v>
      </c>
      <c r="R509" s="116">
        <v>0</v>
      </c>
      <c r="S509" s="116">
        <v>0</v>
      </c>
      <c r="T509" s="116">
        <v>0</v>
      </c>
      <c r="U509" s="116">
        <v>0</v>
      </c>
      <c r="V509" s="116">
        <v>0</v>
      </c>
      <c r="W509" s="116">
        <v>0</v>
      </c>
      <c r="X509" s="116">
        <v>0</v>
      </c>
      <c r="Y509" s="116">
        <v>0</v>
      </c>
      <c r="Z509" s="116">
        <v>0</v>
      </c>
      <c r="AA509" s="116">
        <v>0</v>
      </c>
      <c r="AB509" s="116">
        <v>0</v>
      </c>
      <c r="AC509" s="116">
        <v>0</v>
      </c>
      <c r="AD509" s="116">
        <v>0</v>
      </c>
      <c r="AE509" s="116">
        <v>0</v>
      </c>
      <c r="AF509" s="116">
        <v>0</v>
      </c>
      <c r="AG509" s="116">
        <v>0</v>
      </c>
      <c r="AH509" s="116">
        <v>0</v>
      </c>
      <c r="AI509" s="116">
        <v>0</v>
      </c>
      <c r="AJ509" s="116">
        <v>0</v>
      </c>
      <c r="AK509" s="116">
        <v>0</v>
      </c>
      <c r="AL509" s="95">
        <f t="shared" si="13"/>
        <v>0</v>
      </c>
      <c r="AO509" s="70"/>
    </row>
    <row r="510" spans="1:41" ht="33" customHeight="1">
      <c r="A510" s="87">
        <v>1710</v>
      </c>
      <c r="B510" s="88" t="str">
        <f>PROPER(VLOOKUP(A510,[1]bd_lista!$A:$D,2,FALSE))</f>
        <v>Gobierno Autónomo Municipal De Buena Vista</v>
      </c>
      <c r="C510" s="118" t="s">
        <v>1537</v>
      </c>
      <c r="D510" s="116">
        <v>0</v>
      </c>
      <c r="E510" s="116">
        <v>0</v>
      </c>
      <c r="F510" s="116">
        <v>0</v>
      </c>
      <c r="G510" s="116">
        <v>0</v>
      </c>
      <c r="H510" s="116">
        <v>0</v>
      </c>
      <c r="I510" s="116">
        <v>0</v>
      </c>
      <c r="J510" s="116">
        <v>0</v>
      </c>
      <c r="K510" s="116">
        <v>0</v>
      </c>
      <c r="L510" s="116">
        <v>0</v>
      </c>
      <c r="M510" s="116">
        <v>0</v>
      </c>
      <c r="N510" s="116">
        <v>0</v>
      </c>
      <c r="O510" s="116">
        <v>0</v>
      </c>
      <c r="P510" s="116">
        <v>0</v>
      </c>
      <c r="Q510" s="116">
        <v>0</v>
      </c>
      <c r="R510" s="116">
        <v>0</v>
      </c>
      <c r="S510" s="116">
        <v>0</v>
      </c>
      <c r="T510" s="116">
        <v>0</v>
      </c>
      <c r="U510" s="116">
        <v>0</v>
      </c>
      <c r="V510" s="116">
        <v>0</v>
      </c>
      <c r="W510" s="116">
        <v>0</v>
      </c>
      <c r="X510" s="116">
        <v>0</v>
      </c>
      <c r="Y510" s="116">
        <v>0</v>
      </c>
      <c r="Z510" s="116">
        <v>0</v>
      </c>
      <c r="AA510" s="116">
        <v>0</v>
      </c>
      <c r="AB510" s="116">
        <v>0</v>
      </c>
      <c r="AC510" s="116">
        <v>0</v>
      </c>
      <c r="AD510" s="116">
        <v>0</v>
      </c>
      <c r="AE510" s="116">
        <v>0</v>
      </c>
      <c r="AF510" s="116">
        <v>0</v>
      </c>
      <c r="AG510" s="116">
        <v>0</v>
      </c>
      <c r="AH510" s="116">
        <v>0</v>
      </c>
      <c r="AI510" s="116">
        <v>0</v>
      </c>
      <c r="AJ510" s="116">
        <v>0</v>
      </c>
      <c r="AK510" s="116">
        <v>0</v>
      </c>
      <c r="AL510" s="95">
        <f t="shared" si="13"/>
        <v>0</v>
      </c>
      <c r="AO510" s="70"/>
    </row>
    <row r="511" spans="1:41" ht="33" customHeight="1">
      <c r="A511" s="87">
        <v>1711</v>
      </c>
      <c r="B511" s="88" t="str">
        <f>PROPER(VLOOKUP(A511,[1]bd_lista!$A:$D,2,FALSE))</f>
        <v>Gobierno Autónomo Municipal De San Carlos</v>
      </c>
      <c r="C511" s="118" t="s">
        <v>1537</v>
      </c>
      <c r="D511" s="116">
        <v>0</v>
      </c>
      <c r="E511" s="116">
        <v>0</v>
      </c>
      <c r="F511" s="116">
        <v>0</v>
      </c>
      <c r="G511" s="116">
        <v>0</v>
      </c>
      <c r="H511" s="116">
        <v>0</v>
      </c>
      <c r="I511" s="116">
        <v>0</v>
      </c>
      <c r="J511" s="116">
        <v>0</v>
      </c>
      <c r="K511" s="116">
        <v>0</v>
      </c>
      <c r="L511" s="116">
        <v>0</v>
      </c>
      <c r="M511" s="116">
        <v>0</v>
      </c>
      <c r="N511" s="116">
        <v>0</v>
      </c>
      <c r="O511" s="116">
        <v>0</v>
      </c>
      <c r="P511" s="116">
        <v>0</v>
      </c>
      <c r="Q511" s="116">
        <v>0</v>
      </c>
      <c r="R511" s="116">
        <v>0</v>
      </c>
      <c r="S511" s="116">
        <v>0</v>
      </c>
      <c r="T511" s="116">
        <v>0</v>
      </c>
      <c r="U511" s="116">
        <v>0</v>
      </c>
      <c r="V511" s="116">
        <v>0</v>
      </c>
      <c r="W511" s="116">
        <v>0</v>
      </c>
      <c r="X511" s="116">
        <v>0</v>
      </c>
      <c r="Y511" s="116">
        <v>0</v>
      </c>
      <c r="Z511" s="116">
        <v>0</v>
      </c>
      <c r="AA511" s="116">
        <v>0</v>
      </c>
      <c r="AB511" s="116">
        <v>0</v>
      </c>
      <c r="AC511" s="116">
        <v>0</v>
      </c>
      <c r="AD511" s="116">
        <v>0</v>
      </c>
      <c r="AE511" s="116">
        <v>0</v>
      </c>
      <c r="AF511" s="116">
        <v>0</v>
      </c>
      <c r="AG511" s="116">
        <v>0</v>
      </c>
      <c r="AH511" s="116">
        <v>0</v>
      </c>
      <c r="AI511" s="116">
        <v>0</v>
      </c>
      <c r="AJ511" s="116">
        <v>0</v>
      </c>
      <c r="AK511" s="116">
        <v>0</v>
      </c>
      <c r="AL511" s="95">
        <f t="shared" si="13"/>
        <v>0</v>
      </c>
      <c r="AO511" s="70"/>
    </row>
    <row r="512" spans="1:41" ht="33" customHeight="1">
      <c r="A512" s="87">
        <v>1712</v>
      </c>
      <c r="B512" s="88" t="str">
        <f>PROPER(VLOOKUP(A512,[1]bd_lista!$A:$D,2,FALSE))</f>
        <v>Gobierno Autónomo Municipal De Yapacaní</v>
      </c>
      <c r="C512" s="118" t="s">
        <v>1537</v>
      </c>
      <c r="D512" s="116">
        <v>0</v>
      </c>
      <c r="E512" s="116">
        <v>0</v>
      </c>
      <c r="F512" s="116">
        <v>0</v>
      </c>
      <c r="G512" s="116">
        <v>0</v>
      </c>
      <c r="H512" s="116">
        <v>0</v>
      </c>
      <c r="I512" s="116">
        <v>0</v>
      </c>
      <c r="J512" s="116">
        <v>0</v>
      </c>
      <c r="K512" s="116">
        <v>0</v>
      </c>
      <c r="L512" s="116">
        <v>0</v>
      </c>
      <c r="M512" s="116">
        <v>0</v>
      </c>
      <c r="N512" s="116">
        <v>0</v>
      </c>
      <c r="O512" s="116">
        <v>0</v>
      </c>
      <c r="P512" s="116">
        <v>0</v>
      </c>
      <c r="Q512" s="116">
        <v>0</v>
      </c>
      <c r="R512" s="116">
        <v>0</v>
      </c>
      <c r="S512" s="116">
        <v>0</v>
      </c>
      <c r="T512" s="116">
        <v>0</v>
      </c>
      <c r="U512" s="116">
        <v>0</v>
      </c>
      <c r="V512" s="116">
        <v>0</v>
      </c>
      <c r="W512" s="116">
        <v>0</v>
      </c>
      <c r="X512" s="116">
        <v>0</v>
      </c>
      <c r="Y512" s="116">
        <v>0</v>
      </c>
      <c r="Z512" s="116">
        <v>0</v>
      </c>
      <c r="AA512" s="116">
        <v>0</v>
      </c>
      <c r="AB512" s="116">
        <v>0</v>
      </c>
      <c r="AC512" s="116">
        <v>0</v>
      </c>
      <c r="AD512" s="116">
        <v>0</v>
      </c>
      <c r="AE512" s="116">
        <v>0</v>
      </c>
      <c r="AF512" s="116">
        <v>0</v>
      </c>
      <c r="AG512" s="116">
        <v>0</v>
      </c>
      <c r="AH512" s="116">
        <v>0</v>
      </c>
      <c r="AI512" s="116">
        <v>0</v>
      </c>
      <c r="AJ512" s="116">
        <v>0</v>
      </c>
      <c r="AK512" s="116">
        <v>0</v>
      </c>
      <c r="AL512" s="95">
        <f t="shared" si="13"/>
        <v>0</v>
      </c>
      <c r="AO512" s="70"/>
    </row>
    <row r="513" spans="1:41" ht="33" customHeight="1">
      <c r="A513" s="87">
        <v>1713</v>
      </c>
      <c r="B513" s="88" t="str">
        <f>PROPER(VLOOKUP(A513,[1]bd_lista!$A:$D,2,FALSE))</f>
        <v>Gobierno Autónomo Municipal De San José</v>
      </c>
      <c r="C513" s="118" t="s">
        <v>1537</v>
      </c>
      <c r="D513" s="116">
        <v>0</v>
      </c>
      <c r="E513" s="116">
        <v>0</v>
      </c>
      <c r="F513" s="116">
        <v>0</v>
      </c>
      <c r="G513" s="116">
        <v>0</v>
      </c>
      <c r="H513" s="116">
        <v>0</v>
      </c>
      <c r="I513" s="116">
        <v>0</v>
      </c>
      <c r="J513" s="116">
        <v>0</v>
      </c>
      <c r="K513" s="116">
        <v>0</v>
      </c>
      <c r="L513" s="116">
        <v>0</v>
      </c>
      <c r="M513" s="116">
        <v>0</v>
      </c>
      <c r="N513" s="116">
        <v>0</v>
      </c>
      <c r="O513" s="116">
        <v>0</v>
      </c>
      <c r="P513" s="116">
        <v>0</v>
      </c>
      <c r="Q513" s="116">
        <v>0</v>
      </c>
      <c r="R513" s="116">
        <v>0</v>
      </c>
      <c r="S513" s="116">
        <v>0</v>
      </c>
      <c r="T513" s="116">
        <v>0</v>
      </c>
      <c r="U513" s="116">
        <v>0</v>
      </c>
      <c r="V513" s="116">
        <v>0</v>
      </c>
      <c r="W513" s="116">
        <v>0</v>
      </c>
      <c r="X513" s="116">
        <v>0</v>
      </c>
      <c r="Y513" s="116">
        <v>0</v>
      </c>
      <c r="Z513" s="116">
        <v>0</v>
      </c>
      <c r="AA513" s="116">
        <v>0</v>
      </c>
      <c r="AB513" s="116">
        <v>0</v>
      </c>
      <c r="AC513" s="116">
        <v>0</v>
      </c>
      <c r="AD513" s="116">
        <v>0</v>
      </c>
      <c r="AE513" s="116">
        <v>0</v>
      </c>
      <c r="AF513" s="116">
        <v>0</v>
      </c>
      <c r="AG513" s="116">
        <v>0</v>
      </c>
      <c r="AH513" s="116">
        <v>0</v>
      </c>
      <c r="AI513" s="116">
        <v>0</v>
      </c>
      <c r="AJ513" s="116">
        <v>0</v>
      </c>
      <c r="AK513" s="116">
        <v>0</v>
      </c>
      <c r="AL513" s="95">
        <f t="shared" si="13"/>
        <v>0</v>
      </c>
      <c r="AO513" s="70"/>
    </row>
    <row r="514" spans="1:41" ht="33" customHeight="1">
      <c r="A514" s="87">
        <v>1714</v>
      </c>
      <c r="B514" s="88" t="str">
        <f>PROPER(VLOOKUP(A514,[1]bd_lista!$A:$D,2,FALSE))</f>
        <v>Gobierno Autónomo Municipal De Pailón</v>
      </c>
      <c r="C514" s="118" t="s">
        <v>1537</v>
      </c>
      <c r="D514" s="116">
        <v>0</v>
      </c>
      <c r="E514" s="116">
        <v>0</v>
      </c>
      <c r="F514" s="116">
        <v>0</v>
      </c>
      <c r="G514" s="116">
        <v>0</v>
      </c>
      <c r="H514" s="116">
        <v>0</v>
      </c>
      <c r="I514" s="116">
        <v>0</v>
      </c>
      <c r="J514" s="116">
        <v>0</v>
      </c>
      <c r="K514" s="116">
        <v>0</v>
      </c>
      <c r="L514" s="116">
        <v>0</v>
      </c>
      <c r="M514" s="116">
        <v>0</v>
      </c>
      <c r="N514" s="116">
        <v>0</v>
      </c>
      <c r="O514" s="116">
        <v>0</v>
      </c>
      <c r="P514" s="116">
        <v>0</v>
      </c>
      <c r="Q514" s="116">
        <v>0</v>
      </c>
      <c r="R514" s="116">
        <v>0</v>
      </c>
      <c r="S514" s="116">
        <v>0</v>
      </c>
      <c r="T514" s="116">
        <v>0</v>
      </c>
      <c r="U514" s="116">
        <v>0</v>
      </c>
      <c r="V514" s="116">
        <v>0</v>
      </c>
      <c r="W514" s="116">
        <v>0</v>
      </c>
      <c r="X514" s="116">
        <v>0</v>
      </c>
      <c r="Y514" s="116">
        <v>0</v>
      </c>
      <c r="Z514" s="116">
        <v>0</v>
      </c>
      <c r="AA514" s="116">
        <v>0</v>
      </c>
      <c r="AB514" s="116">
        <v>0</v>
      </c>
      <c r="AC514" s="116">
        <v>0</v>
      </c>
      <c r="AD514" s="116">
        <v>0</v>
      </c>
      <c r="AE514" s="116">
        <v>0</v>
      </c>
      <c r="AF514" s="116">
        <v>0</v>
      </c>
      <c r="AG514" s="116">
        <v>0</v>
      </c>
      <c r="AH514" s="116">
        <v>0</v>
      </c>
      <c r="AI514" s="116">
        <v>0</v>
      </c>
      <c r="AJ514" s="116">
        <v>0</v>
      </c>
      <c r="AK514" s="116">
        <v>0</v>
      </c>
      <c r="AL514" s="95">
        <f t="shared" si="13"/>
        <v>0</v>
      </c>
      <c r="AO514" s="70"/>
    </row>
    <row r="515" spans="1:41" ht="33" customHeight="1">
      <c r="A515" s="87">
        <v>1715</v>
      </c>
      <c r="B515" s="88" t="str">
        <f>PROPER(VLOOKUP(A515,[1]bd_lista!$A:$D,2,FALSE))</f>
        <v>Gobierno Autónomo Municipal De Roboré</v>
      </c>
      <c r="C515" s="118" t="s">
        <v>1537</v>
      </c>
      <c r="D515" s="116">
        <v>0</v>
      </c>
      <c r="E515" s="116">
        <v>0</v>
      </c>
      <c r="F515" s="116">
        <v>0</v>
      </c>
      <c r="G515" s="116">
        <v>0</v>
      </c>
      <c r="H515" s="116">
        <v>0</v>
      </c>
      <c r="I515" s="116">
        <v>0</v>
      </c>
      <c r="J515" s="116">
        <v>0</v>
      </c>
      <c r="K515" s="116">
        <v>0</v>
      </c>
      <c r="L515" s="116">
        <v>0</v>
      </c>
      <c r="M515" s="116">
        <v>0</v>
      </c>
      <c r="N515" s="116">
        <v>0</v>
      </c>
      <c r="O515" s="116">
        <v>0</v>
      </c>
      <c r="P515" s="116">
        <v>0</v>
      </c>
      <c r="Q515" s="116">
        <v>0</v>
      </c>
      <c r="R515" s="116">
        <v>0</v>
      </c>
      <c r="S515" s="116">
        <v>0</v>
      </c>
      <c r="T515" s="116">
        <v>0</v>
      </c>
      <c r="U515" s="116">
        <v>0</v>
      </c>
      <c r="V515" s="116">
        <v>0</v>
      </c>
      <c r="W515" s="116">
        <v>0</v>
      </c>
      <c r="X515" s="116">
        <v>0</v>
      </c>
      <c r="Y515" s="116">
        <v>0</v>
      </c>
      <c r="Z515" s="116">
        <v>0</v>
      </c>
      <c r="AA515" s="116">
        <v>0</v>
      </c>
      <c r="AB515" s="116">
        <v>0</v>
      </c>
      <c r="AC515" s="116">
        <v>0</v>
      </c>
      <c r="AD515" s="116">
        <v>0</v>
      </c>
      <c r="AE515" s="116">
        <v>0</v>
      </c>
      <c r="AF515" s="116">
        <v>0</v>
      </c>
      <c r="AG515" s="116">
        <v>0</v>
      </c>
      <c r="AH515" s="116">
        <v>0</v>
      </c>
      <c r="AI515" s="116">
        <v>0</v>
      </c>
      <c r="AJ515" s="116">
        <v>0</v>
      </c>
      <c r="AK515" s="116">
        <v>0</v>
      </c>
      <c r="AL515" s="95">
        <f t="shared" si="13"/>
        <v>0</v>
      </c>
      <c r="AO515" s="70"/>
    </row>
    <row r="516" spans="1:41" ht="33" customHeight="1">
      <c r="A516" s="87">
        <v>1716</v>
      </c>
      <c r="B516" s="88" t="str">
        <f>PROPER(VLOOKUP(A516,[1]bd_lista!$A:$D,2,FALSE))</f>
        <v>Gobierno Autónomo Municipal De Portachuelo</v>
      </c>
      <c r="C516" s="118" t="s">
        <v>1537</v>
      </c>
      <c r="D516" s="116">
        <v>0</v>
      </c>
      <c r="E516" s="116">
        <v>0</v>
      </c>
      <c r="F516" s="116">
        <v>0</v>
      </c>
      <c r="G516" s="116">
        <v>0</v>
      </c>
      <c r="H516" s="116">
        <v>0</v>
      </c>
      <c r="I516" s="116">
        <v>0</v>
      </c>
      <c r="J516" s="116">
        <v>0</v>
      </c>
      <c r="K516" s="116">
        <v>0</v>
      </c>
      <c r="L516" s="116">
        <v>0</v>
      </c>
      <c r="M516" s="116">
        <v>0</v>
      </c>
      <c r="N516" s="116">
        <v>0</v>
      </c>
      <c r="O516" s="116">
        <v>0</v>
      </c>
      <c r="P516" s="116">
        <v>0</v>
      </c>
      <c r="Q516" s="116">
        <v>0</v>
      </c>
      <c r="R516" s="116">
        <v>0</v>
      </c>
      <c r="S516" s="116">
        <v>0</v>
      </c>
      <c r="T516" s="116">
        <v>0</v>
      </c>
      <c r="U516" s="116">
        <v>0</v>
      </c>
      <c r="V516" s="116">
        <v>0</v>
      </c>
      <c r="W516" s="116">
        <v>0</v>
      </c>
      <c r="X516" s="116">
        <v>0</v>
      </c>
      <c r="Y516" s="116">
        <v>0</v>
      </c>
      <c r="Z516" s="116">
        <v>0</v>
      </c>
      <c r="AA516" s="116">
        <v>0</v>
      </c>
      <c r="AB516" s="116">
        <v>0</v>
      </c>
      <c r="AC516" s="116">
        <v>0</v>
      </c>
      <c r="AD516" s="116">
        <v>0</v>
      </c>
      <c r="AE516" s="116">
        <v>0</v>
      </c>
      <c r="AF516" s="116">
        <v>0</v>
      </c>
      <c r="AG516" s="116">
        <v>0</v>
      </c>
      <c r="AH516" s="116">
        <v>0</v>
      </c>
      <c r="AI516" s="116">
        <v>0</v>
      </c>
      <c r="AJ516" s="116">
        <v>0</v>
      </c>
      <c r="AK516" s="116">
        <v>0</v>
      </c>
      <c r="AL516" s="95">
        <f t="shared" si="13"/>
        <v>0</v>
      </c>
      <c r="AO516" s="70"/>
    </row>
    <row r="517" spans="1:41" ht="33" customHeight="1">
      <c r="A517" s="87">
        <v>1717</v>
      </c>
      <c r="B517" s="88" t="str">
        <f>PROPER(VLOOKUP(A517,[1]bd_lista!$A:$D,2,FALSE))</f>
        <v>Gobierno Autónomo Municipal De Santa Rosa Del Sara</v>
      </c>
      <c r="C517" s="118" t="s">
        <v>1537</v>
      </c>
      <c r="D517" s="116">
        <v>0</v>
      </c>
      <c r="E517" s="116">
        <v>0</v>
      </c>
      <c r="F517" s="116">
        <v>0</v>
      </c>
      <c r="G517" s="116">
        <v>0</v>
      </c>
      <c r="H517" s="116">
        <v>0</v>
      </c>
      <c r="I517" s="116">
        <v>0</v>
      </c>
      <c r="J517" s="116">
        <v>0</v>
      </c>
      <c r="K517" s="116">
        <v>0</v>
      </c>
      <c r="L517" s="116">
        <v>0</v>
      </c>
      <c r="M517" s="116">
        <v>0</v>
      </c>
      <c r="N517" s="116">
        <v>0</v>
      </c>
      <c r="O517" s="116">
        <v>0</v>
      </c>
      <c r="P517" s="116">
        <v>0</v>
      </c>
      <c r="Q517" s="116">
        <v>0</v>
      </c>
      <c r="R517" s="116">
        <v>0</v>
      </c>
      <c r="S517" s="116">
        <v>0</v>
      </c>
      <c r="T517" s="116">
        <v>0</v>
      </c>
      <c r="U517" s="116">
        <v>0</v>
      </c>
      <c r="V517" s="116">
        <v>0</v>
      </c>
      <c r="W517" s="116">
        <v>0</v>
      </c>
      <c r="X517" s="116">
        <v>0</v>
      </c>
      <c r="Y517" s="116">
        <v>0</v>
      </c>
      <c r="Z517" s="116">
        <v>0</v>
      </c>
      <c r="AA517" s="116">
        <v>0</v>
      </c>
      <c r="AB517" s="116">
        <v>0</v>
      </c>
      <c r="AC517" s="116">
        <v>0</v>
      </c>
      <c r="AD517" s="116">
        <v>0</v>
      </c>
      <c r="AE517" s="116">
        <v>0</v>
      </c>
      <c r="AF517" s="116">
        <v>0</v>
      </c>
      <c r="AG517" s="116">
        <v>0</v>
      </c>
      <c r="AH517" s="116">
        <v>0</v>
      </c>
      <c r="AI517" s="116">
        <v>0</v>
      </c>
      <c r="AJ517" s="116">
        <v>0</v>
      </c>
      <c r="AK517" s="116">
        <v>0</v>
      </c>
      <c r="AL517" s="95">
        <f t="shared" si="13"/>
        <v>0</v>
      </c>
      <c r="AO517" s="70"/>
    </row>
    <row r="518" spans="1:41" ht="33" customHeight="1">
      <c r="A518" s="87">
        <v>1718</v>
      </c>
      <c r="B518" s="88" t="str">
        <f>PROPER(VLOOKUP(A518,[1]bd_lista!$A:$D,2,FALSE))</f>
        <v>Gobierno Autónomo Municipal De Lagunillas</v>
      </c>
      <c r="C518" s="118" t="s">
        <v>1537</v>
      </c>
      <c r="D518" s="116">
        <v>0</v>
      </c>
      <c r="E518" s="116">
        <v>0</v>
      </c>
      <c r="F518" s="116">
        <v>0</v>
      </c>
      <c r="G518" s="116">
        <v>0</v>
      </c>
      <c r="H518" s="116">
        <v>0</v>
      </c>
      <c r="I518" s="116">
        <v>0</v>
      </c>
      <c r="J518" s="116">
        <v>0</v>
      </c>
      <c r="K518" s="116">
        <v>0</v>
      </c>
      <c r="L518" s="116">
        <v>0</v>
      </c>
      <c r="M518" s="116">
        <v>0</v>
      </c>
      <c r="N518" s="116">
        <v>0</v>
      </c>
      <c r="O518" s="116">
        <v>0</v>
      </c>
      <c r="P518" s="116">
        <v>0</v>
      </c>
      <c r="Q518" s="116">
        <v>0</v>
      </c>
      <c r="R518" s="116">
        <v>0</v>
      </c>
      <c r="S518" s="116">
        <v>0</v>
      </c>
      <c r="T518" s="116">
        <v>0</v>
      </c>
      <c r="U518" s="116">
        <v>0</v>
      </c>
      <c r="V518" s="116">
        <v>0</v>
      </c>
      <c r="W518" s="116">
        <v>0</v>
      </c>
      <c r="X518" s="116">
        <v>0</v>
      </c>
      <c r="Y518" s="116">
        <v>0</v>
      </c>
      <c r="Z518" s="116">
        <v>0</v>
      </c>
      <c r="AA518" s="116">
        <v>0</v>
      </c>
      <c r="AB518" s="116">
        <v>0</v>
      </c>
      <c r="AC518" s="116">
        <v>0</v>
      </c>
      <c r="AD518" s="116">
        <v>0</v>
      </c>
      <c r="AE518" s="116">
        <v>0</v>
      </c>
      <c r="AF518" s="116">
        <v>0</v>
      </c>
      <c r="AG518" s="116">
        <v>0</v>
      </c>
      <c r="AH518" s="116">
        <v>0</v>
      </c>
      <c r="AI518" s="116">
        <v>0</v>
      </c>
      <c r="AJ518" s="116">
        <v>0</v>
      </c>
      <c r="AK518" s="116">
        <v>0</v>
      </c>
      <c r="AL518" s="95">
        <f t="shared" si="13"/>
        <v>0</v>
      </c>
      <c r="AO518" s="70"/>
    </row>
    <row r="519" spans="1:41" ht="33" customHeight="1">
      <c r="A519" s="87">
        <v>1719</v>
      </c>
      <c r="B519" s="88" t="str">
        <f>PROPER(VLOOKUP(A519,[1]bd_lista!$A:$D,2,FALSE))</f>
        <v>Gobierno Autónomo Municipal De Charagua</v>
      </c>
      <c r="C519" s="118" t="s">
        <v>1537</v>
      </c>
      <c r="D519" s="116">
        <v>0</v>
      </c>
      <c r="E519" s="116">
        <v>0</v>
      </c>
      <c r="F519" s="116">
        <v>0</v>
      </c>
      <c r="G519" s="116">
        <v>0</v>
      </c>
      <c r="H519" s="116">
        <v>0</v>
      </c>
      <c r="I519" s="116">
        <v>0</v>
      </c>
      <c r="J519" s="116">
        <v>0</v>
      </c>
      <c r="K519" s="116">
        <v>0</v>
      </c>
      <c r="L519" s="116">
        <v>0</v>
      </c>
      <c r="M519" s="116">
        <v>0</v>
      </c>
      <c r="N519" s="116">
        <v>0</v>
      </c>
      <c r="O519" s="116">
        <v>0</v>
      </c>
      <c r="P519" s="116">
        <v>0</v>
      </c>
      <c r="Q519" s="116">
        <v>0</v>
      </c>
      <c r="R519" s="116">
        <v>0</v>
      </c>
      <c r="S519" s="116">
        <v>0</v>
      </c>
      <c r="T519" s="116">
        <v>0</v>
      </c>
      <c r="U519" s="116">
        <v>0</v>
      </c>
      <c r="V519" s="116">
        <v>0</v>
      </c>
      <c r="W519" s="116">
        <v>0</v>
      </c>
      <c r="X519" s="116">
        <v>0</v>
      </c>
      <c r="Y519" s="116">
        <v>0</v>
      </c>
      <c r="Z519" s="116">
        <v>0</v>
      </c>
      <c r="AA519" s="116">
        <v>0</v>
      </c>
      <c r="AB519" s="116">
        <v>0</v>
      </c>
      <c r="AC519" s="116">
        <v>0</v>
      </c>
      <c r="AD519" s="116">
        <v>0</v>
      </c>
      <c r="AE519" s="116">
        <v>0</v>
      </c>
      <c r="AF519" s="116">
        <v>0</v>
      </c>
      <c r="AG519" s="116">
        <v>0</v>
      </c>
      <c r="AH519" s="116">
        <v>0</v>
      </c>
      <c r="AI519" s="116">
        <v>0</v>
      </c>
      <c r="AJ519" s="116">
        <v>0</v>
      </c>
      <c r="AK519" s="116">
        <v>0</v>
      </c>
      <c r="AL519" s="95">
        <f t="shared" si="13"/>
        <v>0</v>
      </c>
      <c r="AO519" s="70"/>
    </row>
    <row r="520" spans="1:41" ht="33" customHeight="1">
      <c r="A520" s="87">
        <v>1720</v>
      </c>
      <c r="B520" s="88" t="str">
        <f>PROPER(VLOOKUP(A520,[1]bd_lista!$A:$D,2,FALSE))</f>
        <v>Gobierno Autónomo Municipal De Cabezas</v>
      </c>
      <c r="C520" s="118" t="s">
        <v>1537</v>
      </c>
      <c r="D520" s="116">
        <v>0</v>
      </c>
      <c r="E520" s="116">
        <v>0</v>
      </c>
      <c r="F520" s="116">
        <v>0</v>
      </c>
      <c r="G520" s="116">
        <v>0</v>
      </c>
      <c r="H520" s="116">
        <v>0</v>
      </c>
      <c r="I520" s="116">
        <v>0</v>
      </c>
      <c r="J520" s="116">
        <v>0</v>
      </c>
      <c r="K520" s="116">
        <v>0</v>
      </c>
      <c r="L520" s="116">
        <v>0</v>
      </c>
      <c r="M520" s="116">
        <v>0</v>
      </c>
      <c r="N520" s="116">
        <v>0</v>
      </c>
      <c r="O520" s="116">
        <v>0</v>
      </c>
      <c r="P520" s="116">
        <v>0</v>
      </c>
      <c r="Q520" s="116">
        <v>0</v>
      </c>
      <c r="R520" s="116">
        <v>0</v>
      </c>
      <c r="S520" s="116">
        <v>0</v>
      </c>
      <c r="T520" s="116">
        <v>0</v>
      </c>
      <c r="U520" s="116">
        <v>0</v>
      </c>
      <c r="V520" s="116">
        <v>0</v>
      </c>
      <c r="W520" s="116">
        <v>0</v>
      </c>
      <c r="X520" s="116">
        <v>0</v>
      </c>
      <c r="Y520" s="116">
        <v>0</v>
      </c>
      <c r="Z520" s="116">
        <v>0</v>
      </c>
      <c r="AA520" s="116">
        <v>0</v>
      </c>
      <c r="AB520" s="116">
        <v>0</v>
      </c>
      <c r="AC520" s="116">
        <v>0</v>
      </c>
      <c r="AD520" s="116">
        <v>0</v>
      </c>
      <c r="AE520" s="116">
        <v>0</v>
      </c>
      <c r="AF520" s="116">
        <v>0</v>
      </c>
      <c r="AG520" s="116">
        <v>0</v>
      </c>
      <c r="AH520" s="116">
        <v>0</v>
      </c>
      <c r="AI520" s="116">
        <v>0</v>
      </c>
      <c r="AJ520" s="116">
        <v>0</v>
      </c>
      <c r="AK520" s="116">
        <v>0</v>
      </c>
      <c r="AL520" s="95">
        <f t="shared" si="13"/>
        <v>0</v>
      </c>
      <c r="AO520" s="70"/>
    </row>
    <row r="521" spans="1:41" ht="33" customHeight="1">
      <c r="A521" s="87">
        <v>1721</v>
      </c>
      <c r="B521" s="88" t="str">
        <f>PROPER(VLOOKUP(A521,[1]bd_lista!$A:$D,2,FALSE))</f>
        <v>Gobierno Autónomo Municipal De Cuevo</v>
      </c>
      <c r="C521" s="118" t="s">
        <v>1537</v>
      </c>
      <c r="D521" s="116">
        <v>0</v>
      </c>
      <c r="E521" s="116">
        <v>0</v>
      </c>
      <c r="F521" s="116">
        <v>0</v>
      </c>
      <c r="G521" s="116">
        <v>0</v>
      </c>
      <c r="H521" s="116">
        <v>0</v>
      </c>
      <c r="I521" s="116">
        <v>0</v>
      </c>
      <c r="J521" s="116">
        <v>0</v>
      </c>
      <c r="K521" s="116">
        <v>0</v>
      </c>
      <c r="L521" s="116">
        <v>0</v>
      </c>
      <c r="M521" s="116">
        <v>0</v>
      </c>
      <c r="N521" s="116">
        <v>0</v>
      </c>
      <c r="O521" s="116">
        <v>0</v>
      </c>
      <c r="P521" s="116">
        <v>0</v>
      </c>
      <c r="Q521" s="116">
        <v>0</v>
      </c>
      <c r="R521" s="116">
        <v>0</v>
      </c>
      <c r="S521" s="116">
        <v>0</v>
      </c>
      <c r="T521" s="116">
        <v>0</v>
      </c>
      <c r="U521" s="116">
        <v>0</v>
      </c>
      <c r="V521" s="116">
        <v>0</v>
      </c>
      <c r="W521" s="116">
        <v>0</v>
      </c>
      <c r="X521" s="116">
        <v>0</v>
      </c>
      <c r="Y521" s="116">
        <v>0</v>
      </c>
      <c r="Z521" s="116">
        <v>0</v>
      </c>
      <c r="AA521" s="116">
        <v>0</v>
      </c>
      <c r="AB521" s="116">
        <v>0</v>
      </c>
      <c r="AC521" s="116">
        <v>0</v>
      </c>
      <c r="AD521" s="116">
        <v>0</v>
      </c>
      <c r="AE521" s="116">
        <v>0</v>
      </c>
      <c r="AF521" s="116">
        <v>0</v>
      </c>
      <c r="AG521" s="116">
        <v>0</v>
      </c>
      <c r="AH521" s="116">
        <v>0</v>
      </c>
      <c r="AI521" s="116">
        <v>0</v>
      </c>
      <c r="AJ521" s="116">
        <v>0</v>
      </c>
      <c r="AK521" s="116">
        <v>0</v>
      </c>
      <c r="AL521" s="95">
        <f t="shared" si="13"/>
        <v>0</v>
      </c>
      <c r="AO521" s="70"/>
    </row>
    <row r="522" spans="1:41" ht="33" customHeight="1">
      <c r="A522" s="87">
        <v>1722</v>
      </c>
      <c r="B522" s="88" t="str">
        <f>PROPER(VLOOKUP(A522,[1]bd_lista!$A:$D,2,FALSE))</f>
        <v>Gobierno Autónomo Municipal De Gutiérrez</v>
      </c>
      <c r="C522" s="118" t="s">
        <v>1537</v>
      </c>
      <c r="D522" s="116">
        <v>0</v>
      </c>
      <c r="E522" s="116">
        <v>0</v>
      </c>
      <c r="F522" s="116">
        <v>0</v>
      </c>
      <c r="G522" s="116">
        <v>0</v>
      </c>
      <c r="H522" s="116">
        <v>0</v>
      </c>
      <c r="I522" s="116">
        <v>0</v>
      </c>
      <c r="J522" s="116">
        <v>0</v>
      </c>
      <c r="K522" s="116">
        <v>0</v>
      </c>
      <c r="L522" s="116">
        <v>0</v>
      </c>
      <c r="M522" s="116">
        <v>0</v>
      </c>
      <c r="N522" s="116">
        <v>0</v>
      </c>
      <c r="O522" s="116">
        <v>0</v>
      </c>
      <c r="P522" s="116">
        <v>0</v>
      </c>
      <c r="Q522" s="116">
        <v>0</v>
      </c>
      <c r="R522" s="116">
        <v>0</v>
      </c>
      <c r="S522" s="116">
        <v>0</v>
      </c>
      <c r="T522" s="116">
        <v>0</v>
      </c>
      <c r="U522" s="116">
        <v>0</v>
      </c>
      <c r="V522" s="116">
        <v>0</v>
      </c>
      <c r="W522" s="116">
        <v>0</v>
      </c>
      <c r="X522" s="116">
        <v>0</v>
      </c>
      <c r="Y522" s="116">
        <v>0</v>
      </c>
      <c r="Z522" s="116">
        <v>0</v>
      </c>
      <c r="AA522" s="116">
        <v>0</v>
      </c>
      <c r="AB522" s="116">
        <v>0</v>
      </c>
      <c r="AC522" s="116">
        <v>0</v>
      </c>
      <c r="AD522" s="116">
        <v>0</v>
      </c>
      <c r="AE522" s="116">
        <v>0</v>
      </c>
      <c r="AF522" s="116">
        <v>0</v>
      </c>
      <c r="AG522" s="116">
        <v>0</v>
      </c>
      <c r="AH522" s="116">
        <v>0</v>
      </c>
      <c r="AI522" s="116">
        <v>0</v>
      </c>
      <c r="AJ522" s="116">
        <v>0</v>
      </c>
      <c r="AK522" s="116">
        <v>0</v>
      </c>
      <c r="AL522" s="95">
        <f t="shared" si="13"/>
        <v>0</v>
      </c>
      <c r="AO522" s="70"/>
    </row>
    <row r="523" spans="1:41" ht="33" customHeight="1">
      <c r="A523" s="87">
        <v>1723</v>
      </c>
      <c r="B523" s="88" t="str">
        <f>PROPER(VLOOKUP(A523,[1]bd_lista!$A:$D,2,FALSE))</f>
        <v>Gobierno Autónomo Municipal De Camiri</v>
      </c>
      <c r="C523" s="118" t="s">
        <v>1537</v>
      </c>
      <c r="D523" s="116">
        <v>0</v>
      </c>
      <c r="E523" s="116">
        <v>0</v>
      </c>
      <c r="F523" s="116">
        <v>0</v>
      </c>
      <c r="G523" s="116">
        <v>0</v>
      </c>
      <c r="H523" s="116">
        <v>0</v>
      </c>
      <c r="I523" s="116">
        <v>0</v>
      </c>
      <c r="J523" s="116">
        <v>0</v>
      </c>
      <c r="K523" s="116">
        <v>0</v>
      </c>
      <c r="L523" s="116">
        <v>0</v>
      </c>
      <c r="M523" s="116">
        <v>0</v>
      </c>
      <c r="N523" s="116">
        <v>0</v>
      </c>
      <c r="O523" s="116">
        <v>0</v>
      </c>
      <c r="P523" s="116">
        <v>0</v>
      </c>
      <c r="Q523" s="116">
        <v>0</v>
      </c>
      <c r="R523" s="116">
        <v>0</v>
      </c>
      <c r="S523" s="116">
        <v>0</v>
      </c>
      <c r="T523" s="116">
        <v>0</v>
      </c>
      <c r="U523" s="116">
        <v>0</v>
      </c>
      <c r="V523" s="116">
        <v>0</v>
      </c>
      <c r="W523" s="116">
        <v>0</v>
      </c>
      <c r="X523" s="116">
        <v>0</v>
      </c>
      <c r="Y523" s="116">
        <v>0</v>
      </c>
      <c r="Z523" s="116">
        <v>0</v>
      </c>
      <c r="AA523" s="116">
        <v>0</v>
      </c>
      <c r="AB523" s="116">
        <v>0</v>
      </c>
      <c r="AC523" s="116">
        <v>0</v>
      </c>
      <c r="AD523" s="116">
        <v>0</v>
      </c>
      <c r="AE523" s="116">
        <v>0</v>
      </c>
      <c r="AF523" s="116">
        <v>0</v>
      </c>
      <c r="AG523" s="116">
        <v>0</v>
      </c>
      <c r="AH523" s="116">
        <v>0</v>
      </c>
      <c r="AI523" s="116">
        <v>0</v>
      </c>
      <c r="AJ523" s="116">
        <v>0</v>
      </c>
      <c r="AK523" s="116">
        <v>0</v>
      </c>
      <c r="AL523" s="95">
        <f t="shared" si="13"/>
        <v>0</v>
      </c>
      <c r="AO523" s="70"/>
    </row>
    <row r="524" spans="1:41" ht="33" customHeight="1">
      <c r="A524" s="87">
        <v>1724</v>
      </c>
      <c r="B524" s="88" t="str">
        <f>PROPER(VLOOKUP(A524,[1]bd_lista!$A:$D,2,FALSE))</f>
        <v>Gobierno Autónomo Municipal De Boyuibe</v>
      </c>
      <c r="C524" s="118" t="s">
        <v>1537</v>
      </c>
      <c r="D524" s="116">
        <v>0</v>
      </c>
      <c r="E524" s="116">
        <v>0</v>
      </c>
      <c r="F524" s="116">
        <v>0</v>
      </c>
      <c r="G524" s="116">
        <v>0</v>
      </c>
      <c r="H524" s="116">
        <v>0</v>
      </c>
      <c r="I524" s="116">
        <v>0</v>
      </c>
      <c r="J524" s="116">
        <v>0</v>
      </c>
      <c r="K524" s="116">
        <v>0</v>
      </c>
      <c r="L524" s="116">
        <v>0</v>
      </c>
      <c r="M524" s="116">
        <v>0</v>
      </c>
      <c r="N524" s="116">
        <v>0</v>
      </c>
      <c r="O524" s="116">
        <v>0</v>
      </c>
      <c r="P524" s="116">
        <v>0</v>
      </c>
      <c r="Q524" s="116">
        <v>0</v>
      </c>
      <c r="R524" s="116">
        <v>0</v>
      </c>
      <c r="S524" s="116">
        <v>0</v>
      </c>
      <c r="T524" s="116">
        <v>0</v>
      </c>
      <c r="U524" s="116">
        <v>0</v>
      </c>
      <c r="V524" s="116">
        <v>0</v>
      </c>
      <c r="W524" s="116">
        <v>0</v>
      </c>
      <c r="X524" s="116">
        <v>0</v>
      </c>
      <c r="Y524" s="116">
        <v>0</v>
      </c>
      <c r="Z524" s="116">
        <v>0</v>
      </c>
      <c r="AA524" s="116">
        <v>0</v>
      </c>
      <c r="AB524" s="116">
        <v>0</v>
      </c>
      <c r="AC524" s="116">
        <v>0</v>
      </c>
      <c r="AD524" s="116">
        <v>0</v>
      </c>
      <c r="AE524" s="116">
        <v>0</v>
      </c>
      <c r="AF524" s="116">
        <v>0</v>
      </c>
      <c r="AG524" s="116">
        <v>0</v>
      </c>
      <c r="AH524" s="116">
        <v>0</v>
      </c>
      <c r="AI524" s="116">
        <v>0</v>
      </c>
      <c r="AJ524" s="116">
        <v>0</v>
      </c>
      <c r="AK524" s="116">
        <v>0</v>
      </c>
      <c r="AL524" s="95">
        <f t="shared" si="13"/>
        <v>0</v>
      </c>
      <c r="AO524" s="70"/>
    </row>
    <row r="525" spans="1:41" ht="33" customHeight="1">
      <c r="A525" s="87">
        <v>1725</v>
      </c>
      <c r="B525" s="88" t="str">
        <f>PROPER(VLOOKUP(A525,[1]bd_lista!$A:$D,2,FALSE))</f>
        <v>Gobierno Autónomo Municipal De Vallegrande</v>
      </c>
      <c r="C525" s="118" t="s">
        <v>1537</v>
      </c>
      <c r="D525" s="116">
        <v>0</v>
      </c>
      <c r="E525" s="116">
        <v>0</v>
      </c>
      <c r="F525" s="116">
        <v>0</v>
      </c>
      <c r="G525" s="116">
        <v>0</v>
      </c>
      <c r="H525" s="116">
        <v>0</v>
      </c>
      <c r="I525" s="116">
        <v>0</v>
      </c>
      <c r="J525" s="116">
        <v>0</v>
      </c>
      <c r="K525" s="116">
        <v>0</v>
      </c>
      <c r="L525" s="116">
        <v>0</v>
      </c>
      <c r="M525" s="116">
        <v>0</v>
      </c>
      <c r="N525" s="116">
        <v>0</v>
      </c>
      <c r="O525" s="116">
        <v>0</v>
      </c>
      <c r="P525" s="116">
        <v>0</v>
      </c>
      <c r="Q525" s="116">
        <v>0</v>
      </c>
      <c r="R525" s="116">
        <v>0</v>
      </c>
      <c r="S525" s="116">
        <v>0</v>
      </c>
      <c r="T525" s="116">
        <v>0</v>
      </c>
      <c r="U525" s="116">
        <v>0</v>
      </c>
      <c r="V525" s="116">
        <v>0</v>
      </c>
      <c r="W525" s="116">
        <v>0</v>
      </c>
      <c r="X525" s="116">
        <v>0</v>
      </c>
      <c r="Y525" s="116">
        <v>0</v>
      </c>
      <c r="Z525" s="116">
        <v>0</v>
      </c>
      <c r="AA525" s="116">
        <v>0</v>
      </c>
      <c r="AB525" s="116">
        <v>0</v>
      </c>
      <c r="AC525" s="116">
        <v>0</v>
      </c>
      <c r="AD525" s="116">
        <v>0</v>
      </c>
      <c r="AE525" s="116">
        <v>0</v>
      </c>
      <c r="AF525" s="116">
        <v>0</v>
      </c>
      <c r="AG525" s="116">
        <v>0</v>
      </c>
      <c r="AH525" s="116">
        <v>0</v>
      </c>
      <c r="AI525" s="116">
        <v>0</v>
      </c>
      <c r="AJ525" s="116">
        <v>0</v>
      </c>
      <c r="AK525" s="116">
        <v>0</v>
      </c>
      <c r="AL525" s="95">
        <f t="shared" ref="AL525:AL588" si="14">SUM(D525:AK525)</f>
        <v>0</v>
      </c>
      <c r="AO525" s="70"/>
    </row>
    <row r="526" spans="1:41" ht="33" customHeight="1">
      <c r="A526" s="87">
        <v>1726</v>
      </c>
      <c r="B526" s="88" t="str">
        <f>PROPER(VLOOKUP(A526,[1]bd_lista!$A:$D,2,FALSE))</f>
        <v>Gobierno Autónomo Municipal De Trigal</v>
      </c>
      <c r="C526" s="118" t="s">
        <v>1537</v>
      </c>
      <c r="D526" s="116">
        <v>0</v>
      </c>
      <c r="E526" s="116">
        <v>0</v>
      </c>
      <c r="F526" s="116">
        <v>0</v>
      </c>
      <c r="G526" s="116">
        <v>0</v>
      </c>
      <c r="H526" s="116">
        <v>0</v>
      </c>
      <c r="I526" s="116">
        <v>0</v>
      </c>
      <c r="J526" s="116">
        <v>0</v>
      </c>
      <c r="K526" s="116">
        <v>0</v>
      </c>
      <c r="L526" s="116">
        <v>0</v>
      </c>
      <c r="M526" s="116">
        <v>0</v>
      </c>
      <c r="N526" s="116">
        <v>0</v>
      </c>
      <c r="O526" s="116">
        <v>0</v>
      </c>
      <c r="P526" s="116">
        <v>0</v>
      </c>
      <c r="Q526" s="116">
        <v>0</v>
      </c>
      <c r="R526" s="116">
        <v>0</v>
      </c>
      <c r="S526" s="116">
        <v>0</v>
      </c>
      <c r="T526" s="116">
        <v>0</v>
      </c>
      <c r="U526" s="116">
        <v>0</v>
      </c>
      <c r="V526" s="116">
        <v>0</v>
      </c>
      <c r="W526" s="116">
        <v>0</v>
      </c>
      <c r="X526" s="116">
        <v>0</v>
      </c>
      <c r="Y526" s="116">
        <v>0</v>
      </c>
      <c r="Z526" s="116">
        <v>0</v>
      </c>
      <c r="AA526" s="116">
        <v>0</v>
      </c>
      <c r="AB526" s="116">
        <v>0</v>
      </c>
      <c r="AC526" s="116">
        <v>0</v>
      </c>
      <c r="AD526" s="116">
        <v>0</v>
      </c>
      <c r="AE526" s="116">
        <v>0</v>
      </c>
      <c r="AF526" s="116">
        <v>0</v>
      </c>
      <c r="AG526" s="116">
        <v>0</v>
      </c>
      <c r="AH526" s="116">
        <v>0</v>
      </c>
      <c r="AI526" s="116">
        <v>0</v>
      </c>
      <c r="AJ526" s="116">
        <v>0</v>
      </c>
      <c r="AK526" s="116">
        <v>0</v>
      </c>
      <c r="AL526" s="95">
        <f t="shared" si="14"/>
        <v>0</v>
      </c>
      <c r="AO526" s="70"/>
    </row>
    <row r="527" spans="1:41" ht="33" customHeight="1">
      <c r="A527" s="87">
        <v>1727</v>
      </c>
      <c r="B527" s="88" t="str">
        <f>PROPER(VLOOKUP(A527,[1]bd_lista!$A:$D,2,FALSE))</f>
        <v>Gobierno Autónomo Municipal De Moro Moro</v>
      </c>
      <c r="C527" s="118" t="s">
        <v>1537</v>
      </c>
      <c r="D527" s="116">
        <v>0</v>
      </c>
      <c r="E527" s="116">
        <v>0</v>
      </c>
      <c r="F527" s="116">
        <v>0</v>
      </c>
      <c r="G527" s="116">
        <v>0</v>
      </c>
      <c r="H527" s="116">
        <v>0</v>
      </c>
      <c r="I527" s="116">
        <v>0</v>
      </c>
      <c r="J527" s="116">
        <v>0</v>
      </c>
      <c r="K527" s="116">
        <v>0</v>
      </c>
      <c r="L527" s="116">
        <v>0</v>
      </c>
      <c r="M527" s="116">
        <v>0</v>
      </c>
      <c r="N527" s="116">
        <v>0</v>
      </c>
      <c r="O527" s="116">
        <v>0</v>
      </c>
      <c r="P527" s="116">
        <v>0</v>
      </c>
      <c r="Q527" s="116">
        <v>0</v>
      </c>
      <c r="R527" s="116">
        <v>0</v>
      </c>
      <c r="S527" s="116">
        <v>0</v>
      </c>
      <c r="T527" s="116">
        <v>0</v>
      </c>
      <c r="U527" s="116">
        <v>0</v>
      </c>
      <c r="V527" s="116">
        <v>0</v>
      </c>
      <c r="W527" s="116">
        <v>0</v>
      </c>
      <c r="X527" s="116">
        <v>0</v>
      </c>
      <c r="Y527" s="116">
        <v>0</v>
      </c>
      <c r="Z527" s="116">
        <v>0</v>
      </c>
      <c r="AA527" s="116">
        <v>0</v>
      </c>
      <c r="AB527" s="116">
        <v>0</v>
      </c>
      <c r="AC527" s="116">
        <v>0</v>
      </c>
      <c r="AD527" s="116">
        <v>0</v>
      </c>
      <c r="AE527" s="116">
        <v>0</v>
      </c>
      <c r="AF527" s="116">
        <v>0</v>
      </c>
      <c r="AG527" s="116">
        <v>0</v>
      </c>
      <c r="AH527" s="116">
        <v>0</v>
      </c>
      <c r="AI527" s="116">
        <v>0</v>
      </c>
      <c r="AJ527" s="116">
        <v>0</v>
      </c>
      <c r="AK527" s="116">
        <v>0</v>
      </c>
      <c r="AL527" s="95">
        <f t="shared" si="14"/>
        <v>0</v>
      </c>
      <c r="AO527" s="70"/>
    </row>
    <row r="528" spans="1:41" ht="33" customHeight="1">
      <c r="A528" s="87">
        <v>1728</v>
      </c>
      <c r="B528" s="88" t="str">
        <f>PROPER(VLOOKUP(A528,[1]bd_lista!$A:$D,2,FALSE))</f>
        <v>Gobierno Autónomo Municipal De Postrer Valle</v>
      </c>
      <c r="C528" s="118" t="s">
        <v>1537</v>
      </c>
      <c r="D528" s="116">
        <v>0</v>
      </c>
      <c r="E528" s="116">
        <v>0</v>
      </c>
      <c r="F528" s="116">
        <v>0</v>
      </c>
      <c r="G528" s="116">
        <v>0</v>
      </c>
      <c r="H528" s="116">
        <v>0</v>
      </c>
      <c r="I528" s="116">
        <v>0</v>
      </c>
      <c r="J528" s="116">
        <v>0</v>
      </c>
      <c r="K528" s="116">
        <v>0</v>
      </c>
      <c r="L528" s="116">
        <v>0</v>
      </c>
      <c r="M528" s="116">
        <v>0</v>
      </c>
      <c r="N528" s="116">
        <v>0</v>
      </c>
      <c r="O528" s="116">
        <v>0</v>
      </c>
      <c r="P528" s="116">
        <v>0</v>
      </c>
      <c r="Q528" s="116">
        <v>0</v>
      </c>
      <c r="R528" s="116">
        <v>0</v>
      </c>
      <c r="S528" s="116">
        <v>0</v>
      </c>
      <c r="T528" s="116">
        <v>0</v>
      </c>
      <c r="U528" s="116">
        <v>0</v>
      </c>
      <c r="V528" s="116">
        <v>0</v>
      </c>
      <c r="W528" s="116">
        <v>0</v>
      </c>
      <c r="X528" s="116">
        <v>0</v>
      </c>
      <c r="Y528" s="116">
        <v>0</v>
      </c>
      <c r="Z528" s="116">
        <v>0</v>
      </c>
      <c r="AA528" s="116">
        <v>0</v>
      </c>
      <c r="AB528" s="116">
        <v>0</v>
      </c>
      <c r="AC528" s="116">
        <v>0</v>
      </c>
      <c r="AD528" s="116">
        <v>0</v>
      </c>
      <c r="AE528" s="116">
        <v>0</v>
      </c>
      <c r="AF528" s="116">
        <v>0</v>
      </c>
      <c r="AG528" s="116">
        <v>0</v>
      </c>
      <c r="AH528" s="116">
        <v>0</v>
      </c>
      <c r="AI528" s="116">
        <v>0</v>
      </c>
      <c r="AJ528" s="116">
        <v>0</v>
      </c>
      <c r="AK528" s="116">
        <v>0</v>
      </c>
      <c r="AL528" s="95">
        <f t="shared" si="14"/>
        <v>0</v>
      </c>
      <c r="AO528" s="70"/>
    </row>
    <row r="529" spans="1:41" ht="33" customHeight="1">
      <c r="A529" s="87">
        <v>1729</v>
      </c>
      <c r="B529" s="88" t="str">
        <f>PROPER(VLOOKUP(A529,[1]bd_lista!$A:$D,2,FALSE))</f>
        <v>Gobierno Autónomo Municipal De Pucara</v>
      </c>
      <c r="C529" s="118" t="s">
        <v>1537</v>
      </c>
      <c r="D529" s="116">
        <v>0</v>
      </c>
      <c r="E529" s="116">
        <v>0</v>
      </c>
      <c r="F529" s="116">
        <v>0</v>
      </c>
      <c r="G529" s="116">
        <v>0</v>
      </c>
      <c r="H529" s="116">
        <v>0</v>
      </c>
      <c r="I529" s="116">
        <v>0</v>
      </c>
      <c r="J529" s="116">
        <v>0</v>
      </c>
      <c r="K529" s="116">
        <v>0</v>
      </c>
      <c r="L529" s="116">
        <v>0</v>
      </c>
      <c r="M529" s="116">
        <v>0</v>
      </c>
      <c r="N529" s="116">
        <v>0</v>
      </c>
      <c r="O529" s="116">
        <v>0</v>
      </c>
      <c r="P529" s="116">
        <v>0</v>
      </c>
      <c r="Q529" s="116">
        <v>0</v>
      </c>
      <c r="R529" s="116">
        <v>0</v>
      </c>
      <c r="S529" s="116">
        <v>0</v>
      </c>
      <c r="T529" s="116">
        <v>0</v>
      </c>
      <c r="U529" s="116">
        <v>0</v>
      </c>
      <c r="V529" s="116">
        <v>0</v>
      </c>
      <c r="W529" s="116">
        <v>0</v>
      </c>
      <c r="X529" s="116">
        <v>0</v>
      </c>
      <c r="Y529" s="116">
        <v>0</v>
      </c>
      <c r="Z529" s="116">
        <v>0</v>
      </c>
      <c r="AA529" s="116">
        <v>0</v>
      </c>
      <c r="AB529" s="116">
        <v>0</v>
      </c>
      <c r="AC529" s="116">
        <v>0</v>
      </c>
      <c r="AD529" s="116">
        <v>0</v>
      </c>
      <c r="AE529" s="116">
        <v>0</v>
      </c>
      <c r="AF529" s="116">
        <v>0</v>
      </c>
      <c r="AG529" s="116">
        <v>0</v>
      </c>
      <c r="AH529" s="116">
        <v>0</v>
      </c>
      <c r="AI529" s="116">
        <v>0</v>
      </c>
      <c r="AJ529" s="116">
        <v>0</v>
      </c>
      <c r="AK529" s="116">
        <v>0</v>
      </c>
      <c r="AL529" s="95">
        <f t="shared" si="14"/>
        <v>0</v>
      </c>
      <c r="AO529" s="70"/>
    </row>
    <row r="530" spans="1:41" ht="33" customHeight="1">
      <c r="A530" s="87">
        <v>1730</v>
      </c>
      <c r="B530" s="88" t="str">
        <f>PROPER(VLOOKUP(A530,[1]bd_lista!$A:$D,2,FALSE))</f>
        <v>Gobierno Autónomo Municipal De Samaipata</v>
      </c>
      <c r="C530" s="118" t="s">
        <v>1537</v>
      </c>
      <c r="D530" s="116">
        <v>0</v>
      </c>
      <c r="E530" s="116">
        <v>0</v>
      </c>
      <c r="F530" s="116">
        <v>0</v>
      </c>
      <c r="G530" s="116">
        <v>0</v>
      </c>
      <c r="H530" s="116">
        <v>0</v>
      </c>
      <c r="I530" s="116">
        <v>0</v>
      </c>
      <c r="J530" s="116">
        <v>0</v>
      </c>
      <c r="K530" s="116">
        <v>0</v>
      </c>
      <c r="L530" s="116">
        <v>0</v>
      </c>
      <c r="M530" s="116">
        <v>0</v>
      </c>
      <c r="N530" s="116">
        <v>0</v>
      </c>
      <c r="O530" s="116">
        <v>0</v>
      </c>
      <c r="P530" s="116">
        <v>0</v>
      </c>
      <c r="Q530" s="116">
        <v>0</v>
      </c>
      <c r="R530" s="116">
        <v>0</v>
      </c>
      <c r="S530" s="116">
        <v>0</v>
      </c>
      <c r="T530" s="116">
        <v>0</v>
      </c>
      <c r="U530" s="116">
        <v>0</v>
      </c>
      <c r="V530" s="116">
        <v>0</v>
      </c>
      <c r="W530" s="116">
        <v>0</v>
      </c>
      <c r="X530" s="116">
        <v>0</v>
      </c>
      <c r="Y530" s="116">
        <v>0</v>
      </c>
      <c r="Z530" s="116">
        <v>0</v>
      </c>
      <c r="AA530" s="116">
        <v>0</v>
      </c>
      <c r="AB530" s="116">
        <v>0</v>
      </c>
      <c r="AC530" s="116">
        <v>0</v>
      </c>
      <c r="AD530" s="116">
        <v>0</v>
      </c>
      <c r="AE530" s="116">
        <v>0</v>
      </c>
      <c r="AF530" s="116">
        <v>0</v>
      </c>
      <c r="AG530" s="116">
        <v>0</v>
      </c>
      <c r="AH530" s="116">
        <v>0</v>
      </c>
      <c r="AI530" s="116">
        <v>0</v>
      </c>
      <c r="AJ530" s="116">
        <v>0</v>
      </c>
      <c r="AK530" s="116">
        <v>0</v>
      </c>
      <c r="AL530" s="95">
        <f t="shared" si="14"/>
        <v>0</v>
      </c>
      <c r="AO530" s="70"/>
    </row>
    <row r="531" spans="1:41" ht="33" customHeight="1">
      <c r="A531" s="87">
        <v>1731</v>
      </c>
      <c r="B531" s="88" t="str">
        <f>PROPER(VLOOKUP(A531,[1]bd_lista!$A:$D,2,FALSE))</f>
        <v>Gobierno Autónomo Municipal De Pampa Grande</v>
      </c>
      <c r="C531" s="118" t="s">
        <v>1537</v>
      </c>
      <c r="D531" s="116">
        <v>0</v>
      </c>
      <c r="E531" s="116">
        <v>0</v>
      </c>
      <c r="F531" s="116">
        <v>0</v>
      </c>
      <c r="G531" s="116">
        <v>0</v>
      </c>
      <c r="H531" s="116">
        <v>0</v>
      </c>
      <c r="I531" s="116">
        <v>0</v>
      </c>
      <c r="J531" s="116">
        <v>0</v>
      </c>
      <c r="K531" s="116">
        <v>0</v>
      </c>
      <c r="L531" s="116">
        <v>0</v>
      </c>
      <c r="M531" s="116">
        <v>0</v>
      </c>
      <c r="N531" s="116">
        <v>0</v>
      </c>
      <c r="O531" s="116">
        <v>0</v>
      </c>
      <c r="P531" s="116">
        <v>0</v>
      </c>
      <c r="Q531" s="116">
        <v>0</v>
      </c>
      <c r="R531" s="116">
        <v>0</v>
      </c>
      <c r="S531" s="116">
        <v>0</v>
      </c>
      <c r="T531" s="116">
        <v>0</v>
      </c>
      <c r="U531" s="116">
        <v>0</v>
      </c>
      <c r="V531" s="116">
        <v>0</v>
      </c>
      <c r="W531" s="116">
        <v>0</v>
      </c>
      <c r="X531" s="116">
        <v>0</v>
      </c>
      <c r="Y531" s="116">
        <v>0</v>
      </c>
      <c r="Z531" s="116">
        <v>0</v>
      </c>
      <c r="AA531" s="116">
        <v>0</v>
      </c>
      <c r="AB531" s="116">
        <v>0</v>
      </c>
      <c r="AC531" s="116">
        <v>0</v>
      </c>
      <c r="AD531" s="116">
        <v>0</v>
      </c>
      <c r="AE531" s="116">
        <v>0</v>
      </c>
      <c r="AF531" s="116">
        <v>0</v>
      </c>
      <c r="AG531" s="116">
        <v>0</v>
      </c>
      <c r="AH531" s="116">
        <v>0</v>
      </c>
      <c r="AI531" s="116">
        <v>0</v>
      </c>
      <c r="AJ531" s="116">
        <v>0</v>
      </c>
      <c r="AK531" s="116">
        <v>0</v>
      </c>
      <c r="AL531" s="95">
        <f t="shared" si="14"/>
        <v>0</v>
      </c>
      <c r="AO531" s="70"/>
    </row>
    <row r="532" spans="1:41" ht="33" customHeight="1">
      <c r="A532" s="87">
        <v>1732</v>
      </c>
      <c r="B532" s="88" t="str">
        <f>PROPER(VLOOKUP(A532,[1]bd_lista!$A:$D,2,FALSE))</f>
        <v>Gobierno Autónomo Municipal De Mairana</v>
      </c>
      <c r="C532" s="118" t="s">
        <v>1537</v>
      </c>
      <c r="D532" s="116">
        <v>0</v>
      </c>
      <c r="E532" s="116">
        <v>0</v>
      </c>
      <c r="F532" s="116">
        <v>0</v>
      </c>
      <c r="G532" s="116">
        <v>0</v>
      </c>
      <c r="H532" s="116">
        <v>0</v>
      </c>
      <c r="I532" s="116">
        <v>0</v>
      </c>
      <c r="J532" s="116">
        <v>0</v>
      </c>
      <c r="K532" s="116">
        <v>0</v>
      </c>
      <c r="L532" s="116">
        <v>0</v>
      </c>
      <c r="M532" s="116">
        <v>0</v>
      </c>
      <c r="N532" s="116">
        <v>0</v>
      </c>
      <c r="O532" s="116">
        <v>0</v>
      </c>
      <c r="P532" s="116">
        <v>0</v>
      </c>
      <c r="Q532" s="116">
        <v>0</v>
      </c>
      <c r="R532" s="116">
        <v>0</v>
      </c>
      <c r="S532" s="116">
        <v>0</v>
      </c>
      <c r="T532" s="116">
        <v>0</v>
      </c>
      <c r="U532" s="116">
        <v>0</v>
      </c>
      <c r="V532" s="116">
        <v>0</v>
      </c>
      <c r="W532" s="116">
        <v>0</v>
      </c>
      <c r="X532" s="116">
        <v>0</v>
      </c>
      <c r="Y532" s="116">
        <v>0</v>
      </c>
      <c r="Z532" s="116">
        <v>0</v>
      </c>
      <c r="AA532" s="116">
        <v>0</v>
      </c>
      <c r="AB532" s="116">
        <v>0</v>
      </c>
      <c r="AC532" s="116">
        <v>0</v>
      </c>
      <c r="AD532" s="116">
        <v>0</v>
      </c>
      <c r="AE532" s="116">
        <v>0</v>
      </c>
      <c r="AF532" s="116">
        <v>0</v>
      </c>
      <c r="AG532" s="116">
        <v>0</v>
      </c>
      <c r="AH532" s="116">
        <v>0</v>
      </c>
      <c r="AI532" s="116">
        <v>0</v>
      </c>
      <c r="AJ532" s="116">
        <v>0</v>
      </c>
      <c r="AK532" s="116">
        <v>0</v>
      </c>
      <c r="AL532" s="95">
        <f t="shared" si="14"/>
        <v>0</v>
      </c>
      <c r="AO532" s="70"/>
    </row>
    <row r="533" spans="1:41" ht="33" customHeight="1">
      <c r="A533" s="87">
        <v>1733</v>
      </c>
      <c r="B533" s="88" t="str">
        <f>PROPER(VLOOKUP(A533,[1]bd_lista!$A:$D,2,FALSE))</f>
        <v>Gobierno Autónomo Municipal De Quirusillas</v>
      </c>
      <c r="C533" s="118" t="s">
        <v>1537</v>
      </c>
      <c r="D533" s="116">
        <v>0</v>
      </c>
      <c r="E533" s="116">
        <v>0</v>
      </c>
      <c r="F533" s="116">
        <v>0</v>
      </c>
      <c r="G533" s="116">
        <v>0</v>
      </c>
      <c r="H533" s="116">
        <v>0</v>
      </c>
      <c r="I533" s="116">
        <v>0</v>
      </c>
      <c r="J533" s="116">
        <v>0</v>
      </c>
      <c r="K533" s="116">
        <v>0</v>
      </c>
      <c r="L533" s="116">
        <v>0</v>
      </c>
      <c r="M533" s="116">
        <v>0</v>
      </c>
      <c r="N533" s="116">
        <v>0</v>
      </c>
      <c r="O533" s="116">
        <v>0</v>
      </c>
      <c r="P533" s="116">
        <v>0</v>
      </c>
      <c r="Q533" s="116">
        <v>0</v>
      </c>
      <c r="R533" s="116">
        <v>0</v>
      </c>
      <c r="S533" s="116">
        <v>0</v>
      </c>
      <c r="T533" s="116">
        <v>0</v>
      </c>
      <c r="U533" s="116">
        <v>0</v>
      </c>
      <c r="V533" s="116">
        <v>0</v>
      </c>
      <c r="W533" s="116">
        <v>0</v>
      </c>
      <c r="X533" s="116">
        <v>0</v>
      </c>
      <c r="Y533" s="116">
        <v>0</v>
      </c>
      <c r="Z533" s="116">
        <v>0</v>
      </c>
      <c r="AA533" s="116">
        <v>0</v>
      </c>
      <c r="AB533" s="116">
        <v>0</v>
      </c>
      <c r="AC533" s="116">
        <v>0</v>
      </c>
      <c r="AD533" s="116">
        <v>0</v>
      </c>
      <c r="AE533" s="116">
        <v>0</v>
      </c>
      <c r="AF533" s="116">
        <v>0</v>
      </c>
      <c r="AG533" s="116">
        <v>0</v>
      </c>
      <c r="AH533" s="116">
        <v>0</v>
      </c>
      <c r="AI533" s="116">
        <v>0</v>
      </c>
      <c r="AJ533" s="116">
        <v>0</v>
      </c>
      <c r="AK533" s="116">
        <v>0</v>
      </c>
      <c r="AL533" s="95">
        <f t="shared" si="14"/>
        <v>0</v>
      </c>
      <c r="AO533" s="70"/>
    </row>
    <row r="534" spans="1:41" ht="33" customHeight="1">
      <c r="A534" s="87">
        <v>1734</v>
      </c>
      <c r="B534" s="88" t="str">
        <f>PROPER(VLOOKUP(A534,[1]bd_lista!$A:$D,2,FALSE))</f>
        <v>Gobierno Autónomo Municipal De Montero</v>
      </c>
      <c r="C534" s="118" t="s">
        <v>1537</v>
      </c>
      <c r="D534" s="116">
        <v>0</v>
      </c>
      <c r="E534" s="116">
        <v>0</v>
      </c>
      <c r="F534" s="116">
        <v>0</v>
      </c>
      <c r="G534" s="116">
        <v>0</v>
      </c>
      <c r="H534" s="116">
        <v>0</v>
      </c>
      <c r="I534" s="116">
        <v>0</v>
      </c>
      <c r="J534" s="116">
        <v>0</v>
      </c>
      <c r="K534" s="116">
        <v>0</v>
      </c>
      <c r="L534" s="116">
        <v>0</v>
      </c>
      <c r="M534" s="116">
        <v>0</v>
      </c>
      <c r="N534" s="116">
        <v>0</v>
      </c>
      <c r="O534" s="116">
        <v>0</v>
      </c>
      <c r="P534" s="116">
        <v>0</v>
      </c>
      <c r="Q534" s="116">
        <v>0</v>
      </c>
      <c r="R534" s="116">
        <v>0</v>
      </c>
      <c r="S534" s="116">
        <v>0</v>
      </c>
      <c r="T534" s="116">
        <v>0</v>
      </c>
      <c r="U534" s="116">
        <v>0</v>
      </c>
      <c r="V534" s="116">
        <v>0</v>
      </c>
      <c r="W534" s="116">
        <v>0</v>
      </c>
      <c r="X534" s="116">
        <v>0</v>
      </c>
      <c r="Y534" s="116">
        <v>0</v>
      </c>
      <c r="Z534" s="116">
        <v>0</v>
      </c>
      <c r="AA534" s="116">
        <v>0</v>
      </c>
      <c r="AB534" s="116">
        <v>0</v>
      </c>
      <c r="AC534" s="116">
        <v>0</v>
      </c>
      <c r="AD534" s="116">
        <v>0</v>
      </c>
      <c r="AE534" s="116">
        <v>0</v>
      </c>
      <c r="AF534" s="116">
        <v>0</v>
      </c>
      <c r="AG534" s="116">
        <v>0</v>
      </c>
      <c r="AH534" s="116">
        <v>0</v>
      </c>
      <c r="AI534" s="116">
        <v>0</v>
      </c>
      <c r="AJ534" s="116">
        <v>0</v>
      </c>
      <c r="AK534" s="116">
        <v>0</v>
      </c>
      <c r="AL534" s="95">
        <f t="shared" si="14"/>
        <v>0</v>
      </c>
      <c r="AO534" s="70"/>
    </row>
    <row r="535" spans="1:41" ht="33" customHeight="1">
      <c r="A535" s="87">
        <v>1735</v>
      </c>
      <c r="B535" s="88" t="str">
        <f>PROPER(VLOOKUP(A535,[1]bd_lista!$A:$D,2,FALSE))</f>
        <v>Gobierno Autónomo Municipal De General Agustín Saavedra</v>
      </c>
      <c r="C535" s="118" t="s">
        <v>1537</v>
      </c>
      <c r="D535" s="116">
        <v>0</v>
      </c>
      <c r="E535" s="116">
        <v>0</v>
      </c>
      <c r="F535" s="116">
        <v>0</v>
      </c>
      <c r="G535" s="116">
        <v>0</v>
      </c>
      <c r="H535" s="116">
        <v>0</v>
      </c>
      <c r="I535" s="116">
        <v>0</v>
      </c>
      <c r="J535" s="116">
        <v>0</v>
      </c>
      <c r="K535" s="116">
        <v>0</v>
      </c>
      <c r="L535" s="116">
        <v>0</v>
      </c>
      <c r="M535" s="116">
        <v>0</v>
      </c>
      <c r="N535" s="116">
        <v>0</v>
      </c>
      <c r="O535" s="116">
        <v>0</v>
      </c>
      <c r="P535" s="116">
        <v>0</v>
      </c>
      <c r="Q535" s="116">
        <v>0</v>
      </c>
      <c r="R535" s="116">
        <v>0</v>
      </c>
      <c r="S535" s="116">
        <v>0</v>
      </c>
      <c r="T535" s="116">
        <v>0</v>
      </c>
      <c r="U535" s="116">
        <v>0</v>
      </c>
      <c r="V535" s="116">
        <v>0</v>
      </c>
      <c r="W535" s="116">
        <v>0</v>
      </c>
      <c r="X535" s="116">
        <v>0</v>
      </c>
      <c r="Y535" s="116">
        <v>0</v>
      </c>
      <c r="Z535" s="116">
        <v>0</v>
      </c>
      <c r="AA535" s="116">
        <v>0</v>
      </c>
      <c r="AB535" s="116">
        <v>0</v>
      </c>
      <c r="AC535" s="116">
        <v>0</v>
      </c>
      <c r="AD535" s="116">
        <v>0</v>
      </c>
      <c r="AE535" s="116">
        <v>0</v>
      </c>
      <c r="AF535" s="116">
        <v>0</v>
      </c>
      <c r="AG535" s="116">
        <v>0</v>
      </c>
      <c r="AH535" s="116">
        <v>0</v>
      </c>
      <c r="AI535" s="116">
        <v>0</v>
      </c>
      <c r="AJ535" s="116">
        <v>0</v>
      </c>
      <c r="AK535" s="116">
        <v>0</v>
      </c>
      <c r="AL535" s="95">
        <f t="shared" si="14"/>
        <v>0</v>
      </c>
      <c r="AO535" s="70"/>
    </row>
    <row r="536" spans="1:41" ht="33" customHeight="1">
      <c r="A536" s="87">
        <v>1736</v>
      </c>
      <c r="B536" s="88" t="str">
        <f>PROPER(VLOOKUP(A536,[1]bd_lista!$A:$D,2,FALSE))</f>
        <v>Gobierno Autónomo Municipal De Mineros</v>
      </c>
      <c r="C536" s="118" t="s">
        <v>1537</v>
      </c>
      <c r="D536" s="116">
        <v>0</v>
      </c>
      <c r="E536" s="116">
        <v>0</v>
      </c>
      <c r="F536" s="116">
        <v>0</v>
      </c>
      <c r="G536" s="116">
        <v>0</v>
      </c>
      <c r="H536" s="116">
        <v>0</v>
      </c>
      <c r="I536" s="116">
        <v>0</v>
      </c>
      <c r="J536" s="116">
        <v>0</v>
      </c>
      <c r="K536" s="116">
        <v>0</v>
      </c>
      <c r="L536" s="116">
        <v>0</v>
      </c>
      <c r="M536" s="116">
        <v>0</v>
      </c>
      <c r="N536" s="116">
        <v>0</v>
      </c>
      <c r="O536" s="116">
        <v>0</v>
      </c>
      <c r="P536" s="116">
        <v>0</v>
      </c>
      <c r="Q536" s="116">
        <v>0</v>
      </c>
      <c r="R536" s="116">
        <v>0</v>
      </c>
      <c r="S536" s="116">
        <v>0</v>
      </c>
      <c r="T536" s="116">
        <v>0</v>
      </c>
      <c r="U536" s="116">
        <v>0</v>
      </c>
      <c r="V536" s="116">
        <v>0</v>
      </c>
      <c r="W536" s="116">
        <v>0</v>
      </c>
      <c r="X536" s="116">
        <v>0</v>
      </c>
      <c r="Y536" s="116">
        <v>0</v>
      </c>
      <c r="Z536" s="116">
        <v>0</v>
      </c>
      <c r="AA536" s="116">
        <v>0</v>
      </c>
      <c r="AB536" s="116">
        <v>0</v>
      </c>
      <c r="AC536" s="116">
        <v>0</v>
      </c>
      <c r="AD536" s="116">
        <v>0</v>
      </c>
      <c r="AE536" s="116">
        <v>0</v>
      </c>
      <c r="AF536" s="116">
        <v>0</v>
      </c>
      <c r="AG536" s="116">
        <v>0</v>
      </c>
      <c r="AH536" s="116">
        <v>0</v>
      </c>
      <c r="AI536" s="116">
        <v>0</v>
      </c>
      <c r="AJ536" s="116">
        <v>0</v>
      </c>
      <c r="AK536" s="116">
        <v>0</v>
      </c>
      <c r="AL536" s="95">
        <f t="shared" si="14"/>
        <v>0</v>
      </c>
      <c r="AO536" s="70"/>
    </row>
    <row r="537" spans="1:41" ht="33" customHeight="1">
      <c r="A537" s="87">
        <v>1737</v>
      </c>
      <c r="B537" s="88" t="str">
        <f>PROPER(VLOOKUP(A537,[1]bd_lista!$A:$D,2,FALSE))</f>
        <v>Gobierno Autónomo Municipal De Concepción</v>
      </c>
      <c r="C537" s="118" t="s">
        <v>1537</v>
      </c>
      <c r="D537" s="116">
        <v>0</v>
      </c>
      <c r="E537" s="116">
        <v>0</v>
      </c>
      <c r="F537" s="116">
        <v>0</v>
      </c>
      <c r="G537" s="116">
        <v>0</v>
      </c>
      <c r="H537" s="116">
        <v>0</v>
      </c>
      <c r="I537" s="116">
        <v>0</v>
      </c>
      <c r="J537" s="116">
        <v>0</v>
      </c>
      <c r="K537" s="116">
        <v>0</v>
      </c>
      <c r="L537" s="116">
        <v>0</v>
      </c>
      <c r="M537" s="116">
        <v>0</v>
      </c>
      <c r="N537" s="116">
        <v>0</v>
      </c>
      <c r="O537" s="116">
        <v>0</v>
      </c>
      <c r="P537" s="116">
        <v>0</v>
      </c>
      <c r="Q537" s="116">
        <v>0</v>
      </c>
      <c r="R537" s="116">
        <v>0</v>
      </c>
      <c r="S537" s="116">
        <v>0</v>
      </c>
      <c r="T537" s="116">
        <v>0</v>
      </c>
      <c r="U537" s="116">
        <v>0</v>
      </c>
      <c r="V537" s="116">
        <v>0</v>
      </c>
      <c r="W537" s="116">
        <v>0</v>
      </c>
      <c r="X537" s="116">
        <v>0</v>
      </c>
      <c r="Y537" s="116">
        <v>0</v>
      </c>
      <c r="Z537" s="116">
        <v>0</v>
      </c>
      <c r="AA537" s="116">
        <v>0</v>
      </c>
      <c r="AB537" s="116">
        <v>0</v>
      </c>
      <c r="AC537" s="116">
        <v>0</v>
      </c>
      <c r="AD537" s="116">
        <v>0</v>
      </c>
      <c r="AE537" s="116">
        <v>0</v>
      </c>
      <c r="AF537" s="116">
        <v>0</v>
      </c>
      <c r="AG537" s="116">
        <v>0</v>
      </c>
      <c r="AH537" s="116">
        <v>0</v>
      </c>
      <c r="AI537" s="116">
        <v>0</v>
      </c>
      <c r="AJ537" s="116">
        <v>0</v>
      </c>
      <c r="AK537" s="116">
        <v>0</v>
      </c>
      <c r="AL537" s="95">
        <f t="shared" si="14"/>
        <v>0</v>
      </c>
      <c r="AO537" s="70"/>
    </row>
    <row r="538" spans="1:41" ht="33" customHeight="1">
      <c r="A538" s="87">
        <v>1738</v>
      </c>
      <c r="B538" s="88" t="str">
        <f>PROPER(VLOOKUP(A538,[1]bd_lista!$A:$D,2,FALSE))</f>
        <v>Gobierno Autónomo Municipal De San Javier</v>
      </c>
      <c r="C538" s="118" t="s">
        <v>1537</v>
      </c>
      <c r="D538" s="116">
        <v>0</v>
      </c>
      <c r="E538" s="116">
        <v>0</v>
      </c>
      <c r="F538" s="116">
        <v>0</v>
      </c>
      <c r="G538" s="116">
        <v>0</v>
      </c>
      <c r="H538" s="116">
        <v>0</v>
      </c>
      <c r="I538" s="116">
        <v>0</v>
      </c>
      <c r="J538" s="116">
        <v>0</v>
      </c>
      <c r="K538" s="116">
        <v>0</v>
      </c>
      <c r="L538" s="116">
        <v>0</v>
      </c>
      <c r="M538" s="116">
        <v>0</v>
      </c>
      <c r="N538" s="116">
        <v>0</v>
      </c>
      <c r="O538" s="116">
        <v>0</v>
      </c>
      <c r="P538" s="116">
        <v>0</v>
      </c>
      <c r="Q538" s="116">
        <v>0</v>
      </c>
      <c r="R538" s="116">
        <v>0</v>
      </c>
      <c r="S538" s="116">
        <v>0</v>
      </c>
      <c r="T538" s="116">
        <v>0</v>
      </c>
      <c r="U538" s="116">
        <v>0</v>
      </c>
      <c r="V538" s="116">
        <v>0</v>
      </c>
      <c r="W538" s="116">
        <v>0</v>
      </c>
      <c r="X538" s="116">
        <v>0</v>
      </c>
      <c r="Y538" s="116">
        <v>0</v>
      </c>
      <c r="Z538" s="116">
        <v>0</v>
      </c>
      <c r="AA538" s="116">
        <v>0</v>
      </c>
      <c r="AB538" s="116">
        <v>0</v>
      </c>
      <c r="AC538" s="116">
        <v>0</v>
      </c>
      <c r="AD538" s="116">
        <v>0</v>
      </c>
      <c r="AE538" s="116">
        <v>0</v>
      </c>
      <c r="AF538" s="116">
        <v>0</v>
      </c>
      <c r="AG538" s="116">
        <v>0</v>
      </c>
      <c r="AH538" s="116">
        <v>0</v>
      </c>
      <c r="AI538" s="116">
        <v>0</v>
      </c>
      <c r="AJ538" s="116">
        <v>0</v>
      </c>
      <c r="AK538" s="116">
        <v>0</v>
      </c>
      <c r="AL538" s="95">
        <f t="shared" si="14"/>
        <v>0</v>
      </c>
      <c r="AO538" s="70"/>
    </row>
    <row r="539" spans="1:41" ht="33" customHeight="1">
      <c r="A539" s="87">
        <v>1739</v>
      </c>
      <c r="B539" s="88" t="str">
        <f>PROPER(VLOOKUP(A539,[1]bd_lista!$A:$D,2,FALSE))</f>
        <v>Gobierno Autónomo Municipal De San Julián</v>
      </c>
      <c r="C539" s="118" t="s">
        <v>1537</v>
      </c>
      <c r="D539" s="116">
        <v>0</v>
      </c>
      <c r="E539" s="116">
        <v>0</v>
      </c>
      <c r="F539" s="116">
        <v>0</v>
      </c>
      <c r="G539" s="116">
        <v>0</v>
      </c>
      <c r="H539" s="116">
        <v>0</v>
      </c>
      <c r="I539" s="116">
        <v>0</v>
      </c>
      <c r="J539" s="116">
        <v>0</v>
      </c>
      <c r="K539" s="116">
        <v>0</v>
      </c>
      <c r="L539" s="116">
        <v>0</v>
      </c>
      <c r="M539" s="116">
        <v>0</v>
      </c>
      <c r="N539" s="116">
        <v>0</v>
      </c>
      <c r="O539" s="116">
        <v>0</v>
      </c>
      <c r="P539" s="116">
        <v>0</v>
      </c>
      <c r="Q539" s="116">
        <v>0</v>
      </c>
      <c r="R539" s="116">
        <v>0</v>
      </c>
      <c r="S539" s="116">
        <v>0</v>
      </c>
      <c r="T539" s="116">
        <v>0</v>
      </c>
      <c r="U539" s="116">
        <v>0</v>
      </c>
      <c r="V539" s="116">
        <v>0</v>
      </c>
      <c r="W539" s="116">
        <v>0</v>
      </c>
      <c r="X539" s="116">
        <v>0</v>
      </c>
      <c r="Y539" s="116">
        <v>0</v>
      </c>
      <c r="Z539" s="116">
        <v>0</v>
      </c>
      <c r="AA539" s="116">
        <v>0</v>
      </c>
      <c r="AB539" s="116">
        <v>0</v>
      </c>
      <c r="AC539" s="116">
        <v>0</v>
      </c>
      <c r="AD539" s="116">
        <v>0</v>
      </c>
      <c r="AE539" s="116">
        <v>0</v>
      </c>
      <c r="AF539" s="116">
        <v>0</v>
      </c>
      <c r="AG539" s="116">
        <v>0</v>
      </c>
      <c r="AH539" s="116">
        <v>0</v>
      </c>
      <c r="AI539" s="116">
        <v>0</v>
      </c>
      <c r="AJ539" s="116">
        <v>0</v>
      </c>
      <c r="AK539" s="116">
        <v>0</v>
      </c>
      <c r="AL539" s="95">
        <f t="shared" si="14"/>
        <v>0</v>
      </c>
      <c r="AO539" s="70"/>
    </row>
    <row r="540" spans="1:41" ht="33" customHeight="1">
      <c r="A540" s="87">
        <v>1740</v>
      </c>
      <c r="B540" s="88" t="str">
        <f>PROPER(VLOOKUP(A540,[1]bd_lista!$A:$D,2,FALSE))</f>
        <v>Gobierno Autónomo Municipal De San Matías</v>
      </c>
      <c r="C540" s="118" t="s">
        <v>1537</v>
      </c>
      <c r="D540" s="116">
        <v>0</v>
      </c>
      <c r="E540" s="116">
        <v>0</v>
      </c>
      <c r="F540" s="116">
        <v>0</v>
      </c>
      <c r="G540" s="116">
        <v>0</v>
      </c>
      <c r="H540" s="116">
        <v>0</v>
      </c>
      <c r="I540" s="116">
        <v>0</v>
      </c>
      <c r="J540" s="116">
        <v>0</v>
      </c>
      <c r="K540" s="116">
        <v>0</v>
      </c>
      <c r="L540" s="116">
        <v>0</v>
      </c>
      <c r="M540" s="116">
        <v>0</v>
      </c>
      <c r="N540" s="116">
        <v>0</v>
      </c>
      <c r="O540" s="116">
        <v>0</v>
      </c>
      <c r="P540" s="116">
        <v>0</v>
      </c>
      <c r="Q540" s="116">
        <v>0</v>
      </c>
      <c r="R540" s="116">
        <v>0</v>
      </c>
      <c r="S540" s="116">
        <v>0</v>
      </c>
      <c r="T540" s="116">
        <v>0</v>
      </c>
      <c r="U540" s="116">
        <v>0</v>
      </c>
      <c r="V540" s="116">
        <v>0</v>
      </c>
      <c r="W540" s="116">
        <v>0</v>
      </c>
      <c r="X540" s="116">
        <v>0</v>
      </c>
      <c r="Y540" s="116">
        <v>0</v>
      </c>
      <c r="Z540" s="116">
        <v>0</v>
      </c>
      <c r="AA540" s="116">
        <v>0</v>
      </c>
      <c r="AB540" s="116">
        <v>0</v>
      </c>
      <c r="AC540" s="116">
        <v>0</v>
      </c>
      <c r="AD540" s="116">
        <v>0</v>
      </c>
      <c r="AE540" s="116">
        <v>0</v>
      </c>
      <c r="AF540" s="116">
        <v>0</v>
      </c>
      <c r="AG540" s="116">
        <v>0</v>
      </c>
      <c r="AH540" s="116">
        <v>0</v>
      </c>
      <c r="AI540" s="116">
        <v>0</v>
      </c>
      <c r="AJ540" s="116">
        <v>0</v>
      </c>
      <c r="AK540" s="116">
        <v>0</v>
      </c>
      <c r="AL540" s="95">
        <f t="shared" si="14"/>
        <v>0</v>
      </c>
      <c r="AO540" s="70"/>
    </row>
    <row r="541" spans="1:41" ht="33" customHeight="1">
      <c r="A541" s="87">
        <v>1741</v>
      </c>
      <c r="B541" s="88" t="str">
        <f>PROPER(VLOOKUP(A541,[1]bd_lista!$A:$D,2,FALSE))</f>
        <v>Gobierno Autónomo Municipal De Comarapa</v>
      </c>
      <c r="C541" s="118" t="s">
        <v>1537</v>
      </c>
      <c r="D541" s="116">
        <v>0</v>
      </c>
      <c r="E541" s="116">
        <v>0</v>
      </c>
      <c r="F541" s="116">
        <v>0</v>
      </c>
      <c r="G541" s="116">
        <v>0</v>
      </c>
      <c r="H541" s="116">
        <v>0</v>
      </c>
      <c r="I541" s="116">
        <v>0</v>
      </c>
      <c r="J541" s="116">
        <v>0</v>
      </c>
      <c r="K541" s="116">
        <v>0</v>
      </c>
      <c r="L541" s="116">
        <v>0</v>
      </c>
      <c r="M541" s="116">
        <v>0</v>
      </c>
      <c r="N541" s="116">
        <v>0</v>
      </c>
      <c r="O541" s="116">
        <v>0</v>
      </c>
      <c r="P541" s="116">
        <v>0</v>
      </c>
      <c r="Q541" s="116">
        <v>0</v>
      </c>
      <c r="R541" s="116">
        <v>0</v>
      </c>
      <c r="S541" s="116">
        <v>0</v>
      </c>
      <c r="T541" s="116">
        <v>0</v>
      </c>
      <c r="U541" s="116">
        <v>0</v>
      </c>
      <c r="V541" s="116">
        <v>0</v>
      </c>
      <c r="W541" s="116">
        <v>0</v>
      </c>
      <c r="X541" s="116">
        <v>0</v>
      </c>
      <c r="Y541" s="116">
        <v>0</v>
      </c>
      <c r="Z541" s="116">
        <v>0</v>
      </c>
      <c r="AA541" s="116">
        <v>0</v>
      </c>
      <c r="AB541" s="116">
        <v>0</v>
      </c>
      <c r="AC541" s="116">
        <v>0</v>
      </c>
      <c r="AD541" s="116">
        <v>0</v>
      </c>
      <c r="AE541" s="116">
        <v>0</v>
      </c>
      <c r="AF541" s="116">
        <v>0</v>
      </c>
      <c r="AG541" s="116">
        <v>0</v>
      </c>
      <c r="AH541" s="116">
        <v>0</v>
      </c>
      <c r="AI541" s="116">
        <v>0</v>
      </c>
      <c r="AJ541" s="116">
        <v>0</v>
      </c>
      <c r="AK541" s="116">
        <v>0</v>
      </c>
      <c r="AL541" s="95">
        <f t="shared" si="14"/>
        <v>0</v>
      </c>
      <c r="AO541" s="70"/>
    </row>
    <row r="542" spans="1:41" ht="33" customHeight="1">
      <c r="A542" s="87">
        <v>1742</v>
      </c>
      <c r="B542" s="88" t="str">
        <f>PROPER(VLOOKUP(A542,[1]bd_lista!$A:$D,2,FALSE))</f>
        <v>Gobierno Autónomo Municipal De Saipina</v>
      </c>
      <c r="C542" s="118" t="s">
        <v>1537</v>
      </c>
      <c r="D542" s="116">
        <v>0</v>
      </c>
      <c r="E542" s="116">
        <v>0</v>
      </c>
      <c r="F542" s="116">
        <v>0</v>
      </c>
      <c r="G542" s="116">
        <v>0</v>
      </c>
      <c r="H542" s="116">
        <v>0</v>
      </c>
      <c r="I542" s="116">
        <v>0</v>
      </c>
      <c r="J542" s="116">
        <v>0</v>
      </c>
      <c r="K542" s="116">
        <v>0</v>
      </c>
      <c r="L542" s="116">
        <v>0</v>
      </c>
      <c r="M542" s="116">
        <v>0</v>
      </c>
      <c r="N542" s="116">
        <v>0</v>
      </c>
      <c r="O542" s="116">
        <v>0</v>
      </c>
      <c r="P542" s="116">
        <v>0</v>
      </c>
      <c r="Q542" s="116">
        <v>0</v>
      </c>
      <c r="R542" s="116">
        <v>0</v>
      </c>
      <c r="S542" s="116">
        <v>0</v>
      </c>
      <c r="T542" s="116">
        <v>0</v>
      </c>
      <c r="U542" s="116">
        <v>0</v>
      </c>
      <c r="V542" s="116">
        <v>0</v>
      </c>
      <c r="W542" s="116">
        <v>0</v>
      </c>
      <c r="X542" s="116">
        <v>0</v>
      </c>
      <c r="Y542" s="116">
        <v>0</v>
      </c>
      <c r="Z542" s="116">
        <v>0</v>
      </c>
      <c r="AA542" s="116">
        <v>0</v>
      </c>
      <c r="AB542" s="116">
        <v>0</v>
      </c>
      <c r="AC542" s="116">
        <v>0</v>
      </c>
      <c r="AD542" s="116">
        <v>0</v>
      </c>
      <c r="AE542" s="116">
        <v>0</v>
      </c>
      <c r="AF542" s="116">
        <v>0</v>
      </c>
      <c r="AG542" s="116">
        <v>0</v>
      </c>
      <c r="AH542" s="116">
        <v>0</v>
      </c>
      <c r="AI542" s="116">
        <v>0</v>
      </c>
      <c r="AJ542" s="116">
        <v>0</v>
      </c>
      <c r="AK542" s="116">
        <v>0</v>
      </c>
      <c r="AL542" s="95">
        <f t="shared" si="14"/>
        <v>0</v>
      </c>
      <c r="AO542" s="70"/>
    </row>
    <row r="543" spans="1:41" ht="33" customHeight="1">
      <c r="A543" s="87">
        <v>1743</v>
      </c>
      <c r="B543" s="88" t="str">
        <f>PROPER(VLOOKUP(A543,[1]bd_lista!$A:$D,2,FALSE))</f>
        <v>Gobierno Autónomo Municipal De Puerto Suárez</v>
      </c>
      <c r="C543" s="118" t="s">
        <v>1537</v>
      </c>
      <c r="D543" s="116">
        <v>0</v>
      </c>
      <c r="E543" s="116">
        <v>0</v>
      </c>
      <c r="F543" s="116">
        <v>0</v>
      </c>
      <c r="G543" s="116">
        <v>0</v>
      </c>
      <c r="H543" s="116">
        <v>0</v>
      </c>
      <c r="I543" s="116">
        <v>0</v>
      </c>
      <c r="J543" s="116">
        <v>0</v>
      </c>
      <c r="K543" s="116">
        <v>0</v>
      </c>
      <c r="L543" s="116">
        <v>0</v>
      </c>
      <c r="M543" s="116">
        <v>0</v>
      </c>
      <c r="N543" s="116">
        <v>0</v>
      </c>
      <c r="O543" s="116">
        <v>0</v>
      </c>
      <c r="P543" s="116">
        <v>0</v>
      </c>
      <c r="Q543" s="116">
        <v>0</v>
      </c>
      <c r="R543" s="116">
        <v>0</v>
      </c>
      <c r="S543" s="116">
        <v>0</v>
      </c>
      <c r="T543" s="116">
        <v>0</v>
      </c>
      <c r="U543" s="116">
        <v>0</v>
      </c>
      <c r="V543" s="116">
        <v>0</v>
      </c>
      <c r="W543" s="116">
        <v>0</v>
      </c>
      <c r="X543" s="116">
        <v>0</v>
      </c>
      <c r="Y543" s="116">
        <v>0</v>
      </c>
      <c r="Z543" s="116">
        <v>0</v>
      </c>
      <c r="AA543" s="116">
        <v>0</v>
      </c>
      <c r="AB543" s="116">
        <v>0</v>
      </c>
      <c r="AC543" s="116">
        <v>0</v>
      </c>
      <c r="AD543" s="116">
        <v>0</v>
      </c>
      <c r="AE543" s="116">
        <v>0</v>
      </c>
      <c r="AF543" s="116">
        <v>0</v>
      </c>
      <c r="AG543" s="116">
        <v>0</v>
      </c>
      <c r="AH543" s="116">
        <v>0</v>
      </c>
      <c r="AI543" s="116">
        <v>0</v>
      </c>
      <c r="AJ543" s="116">
        <v>0</v>
      </c>
      <c r="AK543" s="116">
        <v>0</v>
      </c>
      <c r="AL543" s="95">
        <f t="shared" si="14"/>
        <v>0</v>
      </c>
      <c r="AO543" s="70"/>
    </row>
    <row r="544" spans="1:41" ht="33" customHeight="1">
      <c r="A544" s="87">
        <v>1744</v>
      </c>
      <c r="B544" s="88" t="str">
        <f>PROPER(VLOOKUP(A544,[1]bd_lista!$A:$D,2,FALSE))</f>
        <v>Gobierno Autónomo Municipal De Puerto Quijarro</v>
      </c>
      <c r="C544" s="118" t="s">
        <v>1537</v>
      </c>
      <c r="D544" s="116">
        <v>0</v>
      </c>
      <c r="E544" s="116">
        <v>0</v>
      </c>
      <c r="F544" s="116">
        <v>0</v>
      </c>
      <c r="G544" s="116">
        <v>0</v>
      </c>
      <c r="H544" s="116">
        <v>0</v>
      </c>
      <c r="I544" s="116">
        <v>0</v>
      </c>
      <c r="J544" s="116">
        <v>0</v>
      </c>
      <c r="K544" s="116">
        <v>0</v>
      </c>
      <c r="L544" s="116">
        <v>0</v>
      </c>
      <c r="M544" s="116">
        <v>0</v>
      </c>
      <c r="N544" s="116">
        <v>0</v>
      </c>
      <c r="O544" s="116">
        <v>0</v>
      </c>
      <c r="P544" s="116">
        <v>0</v>
      </c>
      <c r="Q544" s="116">
        <v>0</v>
      </c>
      <c r="R544" s="116">
        <v>0</v>
      </c>
      <c r="S544" s="116">
        <v>0</v>
      </c>
      <c r="T544" s="116">
        <v>0</v>
      </c>
      <c r="U544" s="116">
        <v>0</v>
      </c>
      <c r="V544" s="116">
        <v>0</v>
      </c>
      <c r="W544" s="116">
        <v>0</v>
      </c>
      <c r="X544" s="116">
        <v>0</v>
      </c>
      <c r="Y544" s="116">
        <v>0</v>
      </c>
      <c r="Z544" s="116">
        <v>0</v>
      </c>
      <c r="AA544" s="116">
        <v>0</v>
      </c>
      <c r="AB544" s="116">
        <v>0</v>
      </c>
      <c r="AC544" s="116">
        <v>0</v>
      </c>
      <c r="AD544" s="116">
        <v>0</v>
      </c>
      <c r="AE544" s="116">
        <v>0</v>
      </c>
      <c r="AF544" s="116">
        <v>0</v>
      </c>
      <c r="AG544" s="116">
        <v>0</v>
      </c>
      <c r="AH544" s="116">
        <v>0</v>
      </c>
      <c r="AI544" s="116">
        <v>0</v>
      </c>
      <c r="AJ544" s="116">
        <v>0</v>
      </c>
      <c r="AK544" s="116">
        <v>0</v>
      </c>
      <c r="AL544" s="95">
        <f t="shared" si="14"/>
        <v>0</v>
      </c>
      <c r="AO544" s="70"/>
    </row>
    <row r="545" spans="1:41" ht="33" customHeight="1">
      <c r="A545" s="87">
        <v>1745</v>
      </c>
      <c r="B545" s="88" t="str">
        <f>PROPER(VLOOKUP(A545,[1]bd_lista!$A:$D,2,FALSE))</f>
        <v>Gobierno Autónomo Municipal De Ascención De Guarayos</v>
      </c>
      <c r="C545" s="118" t="s">
        <v>1537</v>
      </c>
      <c r="D545" s="116">
        <v>0</v>
      </c>
      <c r="E545" s="116">
        <v>0</v>
      </c>
      <c r="F545" s="116">
        <v>0</v>
      </c>
      <c r="G545" s="116">
        <v>0</v>
      </c>
      <c r="H545" s="116">
        <v>0</v>
      </c>
      <c r="I545" s="116">
        <v>0</v>
      </c>
      <c r="J545" s="116">
        <v>0</v>
      </c>
      <c r="K545" s="116">
        <v>0</v>
      </c>
      <c r="L545" s="116">
        <v>0</v>
      </c>
      <c r="M545" s="116">
        <v>0</v>
      </c>
      <c r="N545" s="116">
        <v>0</v>
      </c>
      <c r="O545" s="116">
        <v>0</v>
      </c>
      <c r="P545" s="116">
        <v>0</v>
      </c>
      <c r="Q545" s="116">
        <v>0</v>
      </c>
      <c r="R545" s="116">
        <v>0</v>
      </c>
      <c r="S545" s="116">
        <v>0</v>
      </c>
      <c r="T545" s="116">
        <v>0</v>
      </c>
      <c r="U545" s="116">
        <v>0</v>
      </c>
      <c r="V545" s="116">
        <v>0</v>
      </c>
      <c r="W545" s="116">
        <v>0</v>
      </c>
      <c r="X545" s="116">
        <v>0</v>
      </c>
      <c r="Y545" s="116">
        <v>0</v>
      </c>
      <c r="Z545" s="116">
        <v>0</v>
      </c>
      <c r="AA545" s="116">
        <v>0</v>
      </c>
      <c r="AB545" s="116">
        <v>0</v>
      </c>
      <c r="AC545" s="116">
        <v>0</v>
      </c>
      <c r="AD545" s="116">
        <v>0</v>
      </c>
      <c r="AE545" s="116">
        <v>0</v>
      </c>
      <c r="AF545" s="116">
        <v>0</v>
      </c>
      <c r="AG545" s="116">
        <v>0</v>
      </c>
      <c r="AH545" s="116">
        <v>0</v>
      </c>
      <c r="AI545" s="116">
        <v>0</v>
      </c>
      <c r="AJ545" s="116">
        <v>0</v>
      </c>
      <c r="AK545" s="116">
        <v>0</v>
      </c>
      <c r="AL545" s="95">
        <f t="shared" si="14"/>
        <v>0</v>
      </c>
      <c r="AO545" s="70"/>
    </row>
    <row r="546" spans="1:41" ht="33" customHeight="1">
      <c r="A546" s="87">
        <v>1746</v>
      </c>
      <c r="B546" s="88" t="str">
        <f>PROPER(VLOOKUP(A546,[1]bd_lista!$A:$D,2,FALSE))</f>
        <v>Gobierno Autónomo Municipal De Urubicha</v>
      </c>
      <c r="C546" s="118" t="s">
        <v>1537</v>
      </c>
      <c r="D546" s="116">
        <v>0</v>
      </c>
      <c r="E546" s="116">
        <v>0</v>
      </c>
      <c r="F546" s="116">
        <v>0</v>
      </c>
      <c r="G546" s="116">
        <v>0</v>
      </c>
      <c r="H546" s="116">
        <v>0</v>
      </c>
      <c r="I546" s="116">
        <v>0</v>
      </c>
      <c r="J546" s="116">
        <v>0</v>
      </c>
      <c r="K546" s="116">
        <v>0</v>
      </c>
      <c r="L546" s="116">
        <v>0</v>
      </c>
      <c r="M546" s="116">
        <v>0</v>
      </c>
      <c r="N546" s="116">
        <v>0</v>
      </c>
      <c r="O546" s="116">
        <v>0</v>
      </c>
      <c r="P546" s="116">
        <v>0</v>
      </c>
      <c r="Q546" s="116">
        <v>0</v>
      </c>
      <c r="R546" s="116">
        <v>0</v>
      </c>
      <c r="S546" s="116">
        <v>0</v>
      </c>
      <c r="T546" s="116">
        <v>0</v>
      </c>
      <c r="U546" s="116">
        <v>0</v>
      </c>
      <c r="V546" s="116">
        <v>0</v>
      </c>
      <c r="W546" s="116">
        <v>0</v>
      </c>
      <c r="X546" s="116">
        <v>0</v>
      </c>
      <c r="Y546" s="116">
        <v>0</v>
      </c>
      <c r="Z546" s="116">
        <v>0</v>
      </c>
      <c r="AA546" s="116">
        <v>0</v>
      </c>
      <c r="AB546" s="116">
        <v>0</v>
      </c>
      <c r="AC546" s="116">
        <v>0</v>
      </c>
      <c r="AD546" s="116">
        <v>0</v>
      </c>
      <c r="AE546" s="116">
        <v>0</v>
      </c>
      <c r="AF546" s="116">
        <v>0</v>
      </c>
      <c r="AG546" s="116">
        <v>0</v>
      </c>
      <c r="AH546" s="116">
        <v>0</v>
      </c>
      <c r="AI546" s="116">
        <v>0</v>
      </c>
      <c r="AJ546" s="116">
        <v>0</v>
      </c>
      <c r="AK546" s="116">
        <v>0</v>
      </c>
      <c r="AL546" s="95">
        <f t="shared" si="14"/>
        <v>0</v>
      </c>
      <c r="AO546" s="70"/>
    </row>
    <row r="547" spans="1:41" ht="33" customHeight="1">
      <c r="A547" s="87">
        <v>1747</v>
      </c>
      <c r="B547" s="88" t="str">
        <f>PROPER(VLOOKUP(A547,[1]bd_lista!$A:$D,2,FALSE))</f>
        <v>Gobierno Autónomo Municipal De El Puente</v>
      </c>
      <c r="C547" s="118" t="s">
        <v>1537</v>
      </c>
      <c r="D547" s="116">
        <v>0</v>
      </c>
      <c r="E547" s="116">
        <v>0</v>
      </c>
      <c r="F547" s="116">
        <v>0</v>
      </c>
      <c r="G547" s="116">
        <v>0</v>
      </c>
      <c r="H547" s="116">
        <v>0</v>
      </c>
      <c r="I547" s="116">
        <v>0</v>
      </c>
      <c r="J547" s="116">
        <v>0</v>
      </c>
      <c r="K547" s="116">
        <v>0</v>
      </c>
      <c r="L547" s="116">
        <v>0</v>
      </c>
      <c r="M547" s="116">
        <v>0</v>
      </c>
      <c r="N547" s="116">
        <v>0</v>
      </c>
      <c r="O547" s="116">
        <v>0</v>
      </c>
      <c r="P547" s="116">
        <v>0</v>
      </c>
      <c r="Q547" s="116">
        <v>0</v>
      </c>
      <c r="R547" s="116">
        <v>0</v>
      </c>
      <c r="S547" s="116">
        <v>0</v>
      </c>
      <c r="T547" s="116">
        <v>0</v>
      </c>
      <c r="U547" s="116">
        <v>0</v>
      </c>
      <c r="V547" s="116">
        <v>0</v>
      </c>
      <c r="W547" s="116">
        <v>0</v>
      </c>
      <c r="X547" s="116">
        <v>0</v>
      </c>
      <c r="Y547" s="116">
        <v>0</v>
      </c>
      <c r="Z547" s="116">
        <v>0</v>
      </c>
      <c r="AA547" s="116">
        <v>0</v>
      </c>
      <c r="AB547" s="116">
        <v>0</v>
      </c>
      <c r="AC547" s="116">
        <v>0</v>
      </c>
      <c r="AD547" s="116">
        <v>0</v>
      </c>
      <c r="AE547" s="116">
        <v>0</v>
      </c>
      <c r="AF547" s="116">
        <v>0</v>
      </c>
      <c r="AG547" s="116">
        <v>0</v>
      </c>
      <c r="AH547" s="116">
        <v>0</v>
      </c>
      <c r="AI547" s="116">
        <v>0</v>
      </c>
      <c r="AJ547" s="116">
        <v>0</v>
      </c>
      <c r="AK547" s="116">
        <v>0</v>
      </c>
      <c r="AL547" s="95">
        <f t="shared" si="14"/>
        <v>0</v>
      </c>
      <c r="AO547" s="70"/>
    </row>
    <row r="548" spans="1:41" ht="33" customHeight="1">
      <c r="A548" s="87">
        <v>1748</v>
      </c>
      <c r="B548" s="88" t="str">
        <f>PROPER(VLOOKUP(A548,[1]bd_lista!$A:$D,2,FALSE))</f>
        <v>Gobierno Autónomo Municipal De Okinawa Uno</v>
      </c>
      <c r="C548" s="118" t="s">
        <v>1537</v>
      </c>
      <c r="D548" s="116">
        <v>0</v>
      </c>
      <c r="E548" s="116">
        <v>0</v>
      </c>
      <c r="F548" s="116">
        <v>0</v>
      </c>
      <c r="G548" s="116">
        <v>0</v>
      </c>
      <c r="H548" s="116">
        <v>0</v>
      </c>
      <c r="I548" s="116">
        <v>0</v>
      </c>
      <c r="J548" s="116">
        <v>0</v>
      </c>
      <c r="K548" s="116">
        <v>0</v>
      </c>
      <c r="L548" s="116">
        <v>0</v>
      </c>
      <c r="M548" s="116">
        <v>0</v>
      </c>
      <c r="N548" s="116">
        <v>0</v>
      </c>
      <c r="O548" s="116">
        <v>0</v>
      </c>
      <c r="P548" s="116">
        <v>0</v>
      </c>
      <c r="Q548" s="116">
        <v>0</v>
      </c>
      <c r="R548" s="116">
        <v>0</v>
      </c>
      <c r="S548" s="116">
        <v>0</v>
      </c>
      <c r="T548" s="116">
        <v>0</v>
      </c>
      <c r="U548" s="116">
        <v>0</v>
      </c>
      <c r="V548" s="116">
        <v>0</v>
      </c>
      <c r="W548" s="116">
        <v>0</v>
      </c>
      <c r="X548" s="116">
        <v>0</v>
      </c>
      <c r="Y548" s="116">
        <v>0</v>
      </c>
      <c r="Z548" s="116">
        <v>0</v>
      </c>
      <c r="AA548" s="116">
        <v>0</v>
      </c>
      <c r="AB548" s="116">
        <v>0</v>
      </c>
      <c r="AC548" s="116">
        <v>0</v>
      </c>
      <c r="AD548" s="116">
        <v>0</v>
      </c>
      <c r="AE548" s="116">
        <v>0</v>
      </c>
      <c r="AF548" s="116">
        <v>0</v>
      </c>
      <c r="AG548" s="116">
        <v>0</v>
      </c>
      <c r="AH548" s="116">
        <v>0</v>
      </c>
      <c r="AI548" s="116">
        <v>0</v>
      </c>
      <c r="AJ548" s="116">
        <v>0</v>
      </c>
      <c r="AK548" s="116">
        <v>0</v>
      </c>
      <c r="AL548" s="95">
        <f t="shared" si="14"/>
        <v>0</v>
      </c>
      <c r="AO548" s="70"/>
    </row>
    <row r="549" spans="1:41" ht="33" customHeight="1">
      <c r="A549" s="87">
        <v>1749</v>
      </c>
      <c r="B549" s="88" t="str">
        <f>PROPER(VLOOKUP(A549,[1]bd_lista!$A:$D,2,FALSE))</f>
        <v>Gobierno Autónomo Municipal De San Antonio De Lomerio</v>
      </c>
      <c r="C549" s="118" t="s">
        <v>1537</v>
      </c>
      <c r="D549" s="116">
        <v>0</v>
      </c>
      <c r="E549" s="116">
        <v>0</v>
      </c>
      <c r="F549" s="116">
        <v>0</v>
      </c>
      <c r="G549" s="116">
        <v>0</v>
      </c>
      <c r="H549" s="116">
        <v>0</v>
      </c>
      <c r="I549" s="116">
        <v>0</v>
      </c>
      <c r="J549" s="116">
        <v>0</v>
      </c>
      <c r="K549" s="116">
        <v>0</v>
      </c>
      <c r="L549" s="116">
        <v>0</v>
      </c>
      <c r="M549" s="116">
        <v>0</v>
      </c>
      <c r="N549" s="116">
        <v>0</v>
      </c>
      <c r="O549" s="116">
        <v>0</v>
      </c>
      <c r="P549" s="116">
        <v>0</v>
      </c>
      <c r="Q549" s="116">
        <v>0</v>
      </c>
      <c r="R549" s="116">
        <v>0</v>
      </c>
      <c r="S549" s="116">
        <v>0</v>
      </c>
      <c r="T549" s="116">
        <v>0</v>
      </c>
      <c r="U549" s="116">
        <v>0</v>
      </c>
      <c r="V549" s="116">
        <v>0</v>
      </c>
      <c r="W549" s="116">
        <v>0</v>
      </c>
      <c r="X549" s="116">
        <v>0</v>
      </c>
      <c r="Y549" s="116">
        <v>0</v>
      </c>
      <c r="Z549" s="116">
        <v>0</v>
      </c>
      <c r="AA549" s="116">
        <v>0</v>
      </c>
      <c r="AB549" s="116">
        <v>0</v>
      </c>
      <c r="AC549" s="116">
        <v>0</v>
      </c>
      <c r="AD549" s="116">
        <v>0</v>
      </c>
      <c r="AE549" s="116">
        <v>0</v>
      </c>
      <c r="AF549" s="116">
        <v>0</v>
      </c>
      <c r="AG549" s="116">
        <v>0</v>
      </c>
      <c r="AH549" s="116">
        <v>0</v>
      </c>
      <c r="AI549" s="116">
        <v>0</v>
      </c>
      <c r="AJ549" s="116">
        <v>0</v>
      </c>
      <c r="AK549" s="116">
        <v>0</v>
      </c>
      <c r="AL549" s="95">
        <f t="shared" si="14"/>
        <v>0</v>
      </c>
      <c r="AO549" s="70"/>
    </row>
    <row r="550" spans="1:41" ht="33" customHeight="1">
      <c r="A550" s="87">
        <v>1750</v>
      </c>
      <c r="B550" s="88" t="str">
        <f>PROPER(VLOOKUP(A550,[1]bd_lista!$A:$D,2,FALSE))</f>
        <v>Gobierno Autónomo Municipal De San Ramón</v>
      </c>
      <c r="C550" s="118" t="s">
        <v>1537</v>
      </c>
      <c r="D550" s="116">
        <v>0</v>
      </c>
      <c r="E550" s="116">
        <v>0</v>
      </c>
      <c r="F550" s="116">
        <v>0</v>
      </c>
      <c r="G550" s="116">
        <v>0</v>
      </c>
      <c r="H550" s="116">
        <v>0</v>
      </c>
      <c r="I550" s="116">
        <v>0</v>
      </c>
      <c r="J550" s="116">
        <v>0</v>
      </c>
      <c r="K550" s="116">
        <v>0</v>
      </c>
      <c r="L550" s="116">
        <v>0</v>
      </c>
      <c r="M550" s="116">
        <v>0</v>
      </c>
      <c r="N550" s="116">
        <v>0</v>
      </c>
      <c r="O550" s="116">
        <v>0</v>
      </c>
      <c r="P550" s="116">
        <v>0</v>
      </c>
      <c r="Q550" s="116">
        <v>0</v>
      </c>
      <c r="R550" s="116">
        <v>0</v>
      </c>
      <c r="S550" s="116">
        <v>0</v>
      </c>
      <c r="T550" s="116">
        <v>0</v>
      </c>
      <c r="U550" s="116">
        <v>0</v>
      </c>
      <c r="V550" s="116">
        <v>0</v>
      </c>
      <c r="W550" s="116">
        <v>0</v>
      </c>
      <c r="X550" s="116">
        <v>0</v>
      </c>
      <c r="Y550" s="116">
        <v>0</v>
      </c>
      <c r="Z550" s="116">
        <v>0</v>
      </c>
      <c r="AA550" s="116">
        <v>0</v>
      </c>
      <c r="AB550" s="116">
        <v>0</v>
      </c>
      <c r="AC550" s="116">
        <v>0</v>
      </c>
      <c r="AD550" s="116">
        <v>0</v>
      </c>
      <c r="AE550" s="116">
        <v>0</v>
      </c>
      <c r="AF550" s="116">
        <v>0</v>
      </c>
      <c r="AG550" s="116">
        <v>0</v>
      </c>
      <c r="AH550" s="116">
        <v>0</v>
      </c>
      <c r="AI550" s="116">
        <v>0</v>
      </c>
      <c r="AJ550" s="116">
        <v>0</v>
      </c>
      <c r="AK550" s="116">
        <v>0</v>
      </c>
      <c r="AL550" s="95">
        <f t="shared" si="14"/>
        <v>0</v>
      </c>
      <c r="AO550" s="70"/>
    </row>
    <row r="551" spans="1:41" ht="33" customHeight="1">
      <c r="A551" s="87">
        <v>1751</v>
      </c>
      <c r="B551" s="88" t="str">
        <f>PROPER(VLOOKUP(A551,[1]bd_lista!$A:$D,2,FALSE))</f>
        <v>Gobierno Autónomo Municipal De El Carmen Rivero Tórrez</v>
      </c>
      <c r="C551" s="118" t="s">
        <v>1537</v>
      </c>
      <c r="D551" s="116">
        <v>0</v>
      </c>
      <c r="E551" s="116">
        <v>0</v>
      </c>
      <c r="F551" s="116">
        <v>0</v>
      </c>
      <c r="G551" s="116">
        <v>0</v>
      </c>
      <c r="H551" s="116">
        <v>0</v>
      </c>
      <c r="I551" s="116">
        <v>0</v>
      </c>
      <c r="J551" s="116">
        <v>0</v>
      </c>
      <c r="K551" s="116">
        <v>0</v>
      </c>
      <c r="L551" s="116">
        <v>0</v>
      </c>
      <c r="M551" s="116">
        <v>0</v>
      </c>
      <c r="N551" s="116">
        <v>0</v>
      </c>
      <c r="O551" s="116">
        <v>0</v>
      </c>
      <c r="P551" s="116">
        <v>0</v>
      </c>
      <c r="Q551" s="116">
        <v>0</v>
      </c>
      <c r="R551" s="116">
        <v>0</v>
      </c>
      <c r="S551" s="116">
        <v>0</v>
      </c>
      <c r="T551" s="116">
        <v>0</v>
      </c>
      <c r="U551" s="116">
        <v>0</v>
      </c>
      <c r="V551" s="116">
        <v>0</v>
      </c>
      <c r="W551" s="116">
        <v>0</v>
      </c>
      <c r="X551" s="116">
        <v>0</v>
      </c>
      <c r="Y551" s="116">
        <v>0</v>
      </c>
      <c r="Z551" s="116">
        <v>0</v>
      </c>
      <c r="AA551" s="116">
        <v>0</v>
      </c>
      <c r="AB551" s="116">
        <v>0</v>
      </c>
      <c r="AC551" s="116">
        <v>0</v>
      </c>
      <c r="AD551" s="116">
        <v>0</v>
      </c>
      <c r="AE551" s="116">
        <v>0</v>
      </c>
      <c r="AF551" s="116">
        <v>0</v>
      </c>
      <c r="AG551" s="116">
        <v>0</v>
      </c>
      <c r="AH551" s="116">
        <v>0</v>
      </c>
      <c r="AI551" s="116">
        <v>0</v>
      </c>
      <c r="AJ551" s="116">
        <v>0</v>
      </c>
      <c r="AK551" s="116">
        <v>0</v>
      </c>
      <c r="AL551" s="95">
        <f t="shared" si="14"/>
        <v>0</v>
      </c>
      <c r="AO551" s="70"/>
    </row>
    <row r="552" spans="1:41" ht="33" customHeight="1">
      <c r="A552" s="87">
        <v>1752</v>
      </c>
      <c r="B552" s="88" t="str">
        <f>PROPER(VLOOKUP(A552,[1]bd_lista!$A:$D,2,FALSE))</f>
        <v>Gobierno Autónomo Municipal De San Juan</v>
      </c>
      <c r="C552" s="118" t="s">
        <v>1537</v>
      </c>
      <c r="D552" s="116">
        <v>0</v>
      </c>
      <c r="E552" s="116">
        <v>0</v>
      </c>
      <c r="F552" s="116">
        <v>0</v>
      </c>
      <c r="G552" s="116">
        <v>0</v>
      </c>
      <c r="H552" s="116">
        <v>0</v>
      </c>
      <c r="I552" s="116">
        <v>0</v>
      </c>
      <c r="J552" s="116">
        <v>0</v>
      </c>
      <c r="K552" s="116">
        <v>0</v>
      </c>
      <c r="L552" s="116">
        <v>0</v>
      </c>
      <c r="M552" s="116">
        <v>0</v>
      </c>
      <c r="N552" s="116">
        <v>0</v>
      </c>
      <c r="O552" s="116">
        <v>0</v>
      </c>
      <c r="P552" s="116">
        <v>0</v>
      </c>
      <c r="Q552" s="116">
        <v>0</v>
      </c>
      <c r="R552" s="116">
        <v>0</v>
      </c>
      <c r="S552" s="116">
        <v>0</v>
      </c>
      <c r="T552" s="116">
        <v>0</v>
      </c>
      <c r="U552" s="116">
        <v>0</v>
      </c>
      <c r="V552" s="116">
        <v>0</v>
      </c>
      <c r="W552" s="116">
        <v>0</v>
      </c>
      <c r="X552" s="116">
        <v>0</v>
      </c>
      <c r="Y552" s="116">
        <v>0</v>
      </c>
      <c r="Z552" s="116">
        <v>0</v>
      </c>
      <c r="AA552" s="116">
        <v>0</v>
      </c>
      <c r="AB552" s="116">
        <v>0</v>
      </c>
      <c r="AC552" s="116">
        <v>0</v>
      </c>
      <c r="AD552" s="116">
        <v>0</v>
      </c>
      <c r="AE552" s="116">
        <v>0</v>
      </c>
      <c r="AF552" s="116">
        <v>0</v>
      </c>
      <c r="AG552" s="116">
        <v>0</v>
      </c>
      <c r="AH552" s="116">
        <v>0</v>
      </c>
      <c r="AI552" s="116">
        <v>0</v>
      </c>
      <c r="AJ552" s="116">
        <v>0</v>
      </c>
      <c r="AK552" s="116">
        <v>0</v>
      </c>
      <c r="AL552" s="95">
        <f t="shared" si="14"/>
        <v>0</v>
      </c>
      <c r="AO552" s="70"/>
    </row>
    <row r="553" spans="1:41" ht="33" customHeight="1">
      <c r="A553" s="87">
        <v>1753</v>
      </c>
      <c r="B553" s="88" t="str">
        <f>PROPER(VLOOKUP(A553,[1]bd_lista!$A:$D,2,FALSE))</f>
        <v>Gobierno Autónomo Municipal De Fernández Alonso</v>
      </c>
      <c r="C553" s="118" t="s">
        <v>1537</v>
      </c>
      <c r="D553" s="116">
        <v>0</v>
      </c>
      <c r="E553" s="116">
        <v>0</v>
      </c>
      <c r="F553" s="116">
        <v>0</v>
      </c>
      <c r="G553" s="116">
        <v>0</v>
      </c>
      <c r="H553" s="116">
        <v>0</v>
      </c>
      <c r="I553" s="116">
        <v>0</v>
      </c>
      <c r="J553" s="116">
        <v>0</v>
      </c>
      <c r="K553" s="116">
        <v>0</v>
      </c>
      <c r="L553" s="116">
        <v>0</v>
      </c>
      <c r="M553" s="116">
        <v>0</v>
      </c>
      <c r="N553" s="116">
        <v>0</v>
      </c>
      <c r="O553" s="116">
        <v>0</v>
      </c>
      <c r="P553" s="116">
        <v>0</v>
      </c>
      <c r="Q553" s="116">
        <v>0</v>
      </c>
      <c r="R553" s="116">
        <v>0</v>
      </c>
      <c r="S553" s="116">
        <v>0</v>
      </c>
      <c r="T553" s="116">
        <v>0</v>
      </c>
      <c r="U553" s="116">
        <v>0</v>
      </c>
      <c r="V553" s="116">
        <v>0</v>
      </c>
      <c r="W553" s="116">
        <v>0</v>
      </c>
      <c r="X553" s="116">
        <v>0</v>
      </c>
      <c r="Y553" s="116">
        <v>0</v>
      </c>
      <c r="Z553" s="116">
        <v>0</v>
      </c>
      <c r="AA553" s="116">
        <v>0</v>
      </c>
      <c r="AB553" s="116">
        <v>0</v>
      </c>
      <c r="AC553" s="116">
        <v>0</v>
      </c>
      <c r="AD553" s="116">
        <v>0</v>
      </c>
      <c r="AE553" s="116">
        <v>0</v>
      </c>
      <c r="AF553" s="116">
        <v>0</v>
      </c>
      <c r="AG553" s="116">
        <v>0</v>
      </c>
      <c r="AH553" s="116">
        <v>0</v>
      </c>
      <c r="AI553" s="116">
        <v>0</v>
      </c>
      <c r="AJ553" s="116">
        <v>0</v>
      </c>
      <c r="AK553" s="116">
        <v>0</v>
      </c>
      <c r="AL553" s="95">
        <f t="shared" si="14"/>
        <v>0</v>
      </c>
      <c r="AO553" s="70"/>
    </row>
    <row r="554" spans="1:41" ht="33" customHeight="1">
      <c r="A554" s="87">
        <v>1754</v>
      </c>
      <c r="B554" s="88" t="str">
        <f>PROPER(VLOOKUP(A554,[1]bd_lista!$A:$D,2,FALSE))</f>
        <v>Gobierno Autónomo Municipal De San Pedro</v>
      </c>
      <c r="C554" s="118" t="s">
        <v>1537</v>
      </c>
      <c r="D554" s="116">
        <v>0</v>
      </c>
      <c r="E554" s="116">
        <v>0</v>
      </c>
      <c r="F554" s="116">
        <v>0</v>
      </c>
      <c r="G554" s="116">
        <v>0</v>
      </c>
      <c r="H554" s="116">
        <v>0</v>
      </c>
      <c r="I554" s="116">
        <v>0</v>
      </c>
      <c r="J554" s="116">
        <v>0</v>
      </c>
      <c r="K554" s="116">
        <v>0</v>
      </c>
      <c r="L554" s="116">
        <v>0</v>
      </c>
      <c r="M554" s="116">
        <v>0</v>
      </c>
      <c r="N554" s="116">
        <v>0</v>
      </c>
      <c r="O554" s="116">
        <v>0</v>
      </c>
      <c r="P554" s="116">
        <v>0</v>
      </c>
      <c r="Q554" s="116">
        <v>0</v>
      </c>
      <c r="R554" s="116">
        <v>0</v>
      </c>
      <c r="S554" s="116">
        <v>0</v>
      </c>
      <c r="T554" s="116">
        <v>0</v>
      </c>
      <c r="U554" s="116">
        <v>0</v>
      </c>
      <c r="V554" s="116">
        <v>0</v>
      </c>
      <c r="W554" s="116">
        <v>0</v>
      </c>
      <c r="X554" s="116">
        <v>0</v>
      </c>
      <c r="Y554" s="116">
        <v>0</v>
      </c>
      <c r="Z554" s="116">
        <v>0</v>
      </c>
      <c r="AA554" s="116">
        <v>0</v>
      </c>
      <c r="AB554" s="116">
        <v>0</v>
      </c>
      <c r="AC554" s="116">
        <v>0</v>
      </c>
      <c r="AD554" s="116">
        <v>0</v>
      </c>
      <c r="AE554" s="116">
        <v>0</v>
      </c>
      <c r="AF554" s="116">
        <v>0</v>
      </c>
      <c r="AG554" s="116">
        <v>0</v>
      </c>
      <c r="AH554" s="116">
        <v>0</v>
      </c>
      <c r="AI554" s="116">
        <v>0</v>
      </c>
      <c r="AJ554" s="116">
        <v>0</v>
      </c>
      <c r="AK554" s="116">
        <v>0</v>
      </c>
      <c r="AL554" s="95">
        <f t="shared" si="14"/>
        <v>0</v>
      </c>
      <c r="AO554" s="70"/>
    </row>
    <row r="555" spans="1:41" ht="33" customHeight="1">
      <c r="A555" s="87">
        <v>1755</v>
      </c>
      <c r="B555" s="88" t="str">
        <f>PROPER(VLOOKUP(A555,[1]bd_lista!$A:$D,2,FALSE))</f>
        <v>Gobierno Autónomo Municipal De Cuatro Cañadas</v>
      </c>
      <c r="C555" s="118" t="s">
        <v>1537</v>
      </c>
      <c r="D555" s="116">
        <v>0</v>
      </c>
      <c r="E555" s="116">
        <v>0</v>
      </c>
      <c r="F555" s="116">
        <v>0</v>
      </c>
      <c r="G555" s="116">
        <v>0</v>
      </c>
      <c r="H555" s="116">
        <v>0</v>
      </c>
      <c r="I555" s="116">
        <v>0</v>
      </c>
      <c r="J555" s="116">
        <v>0</v>
      </c>
      <c r="K555" s="116">
        <v>0</v>
      </c>
      <c r="L555" s="116">
        <v>0</v>
      </c>
      <c r="M555" s="116">
        <v>0</v>
      </c>
      <c r="N555" s="116">
        <v>0</v>
      </c>
      <c r="O555" s="116">
        <v>0</v>
      </c>
      <c r="P555" s="116">
        <v>0</v>
      </c>
      <c r="Q555" s="116">
        <v>0</v>
      </c>
      <c r="R555" s="116">
        <v>0</v>
      </c>
      <c r="S555" s="116">
        <v>0</v>
      </c>
      <c r="T555" s="116">
        <v>0</v>
      </c>
      <c r="U555" s="116">
        <v>0</v>
      </c>
      <c r="V555" s="116">
        <v>0</v>
      </c>
      <c r="W555" s="116">
        <v>0</v>
      </c>
      <c r="X555" s="116">
        <v>0</v>
      </c>
      <c r="Y555" s="116">
        <v>0</v>
      </c>
      <c r="Z555" s="116">
        <v>0</v>
      </c>
      <c r="AA555" s="116">
        <v>0</v>
      </c>
      <c r="AB555" s="116">
        <v>0</v>
      </c>
      <c r="AC555" s="116">
        <v>0</v>
      </c>
      <c r="AD555" s="116">
        <v>0</v>
      </c>
      <c r="AE555" s="116">
        <v>0</v>
      </c>
      <c r="AF555" s="116">
        <v>0</v>
      </c>
      <c r="AG555" s="116">
        <v>0</v>
      </c>
      <c r="AH555" s="116">
        <v>0</v>
      </c>
      <c r="AI555" s="116">
        <v>0</v>
      </c>
      <c r="AJ555" s="116">
        <v>0</v>
      </c>
      <c r="AK555" s="116">
        <v>0</v>
      </c>
      <c r="AL555" s="95">
        <f t="shared" si="14"/>
        <v>0</v>
      </c>
      <c r="AO555" s="70"/>
    </row>
    <row r="556" spans="1:41" ht="33" customHeight="1">
      <c r="A556" s="87">
        <v>1756</v>
      </c>
      <c r="B556" s="88" t="str">
        <f>PROPER(VLOOKUP(A556,[1]bd_lista!$A:$D,2,FALSE))</f>
        <v>Gobierno Autónomo Municipal De Colpa Bélgica</v>
      </c>
      <c r="C556" s="118" t="s">
        <v>1537</v>
      </c>
      <c r="D556" s="116">
        <v>0</v>
      </c>
      <c r="E556" s="116">
        <v>0</v>
      </c>
      <c r="F556" s="116">
        <v>0</v>
      </c>
      <c r="G556" s="116">
        <v>0</v>
      </c>
      <c r="H556" s="116">
        <v>0</v>
      </c>
      <c r="I556" s="116">
        <v>0</v>
      </c>
      <c r="J556" s="116">
        <v>0</v>
      </c>
      <c r="K556" s="116">
        <v>0</v>
      </c>
      <c r="L556" s="116">
        <v>0</v>
      </c>
      <c r="M556" s="116">
        <v>0</v>
      </c>
      <c r="N556" s="116">
        <v>0</v>
      </c>
      <c r="O556" s="116">
        <v>0</v>
      </c>
      <c r="P556" s="116">
        <v>0</v>
      </c>
      <c r="Q556" s="116">
        <v>0</v>
      </c>
      <c r="R556" s="116">
        <v>0</v>
      </c>
      <c r="S556" s="116">
        <v>0</v>
      </c>
      <c r="T556" s="116">
        <v>0</v>
      </c>
      <c r="U556" s="116">
        <v>0</v>
      </c>
      <c r="V556" s="116">
        <v>0</v>
      </c>
      <c r="W556" s="116">
        <v>0</v>
      </c>
      <c r="X556" s="116">
        <v>0</v>
      </c>
      <c r="Y556" s="116">
        <v>0</v>
      </c>
      <c r="Z556" s="116">
        <v>0</v>
      </c>
      <c r="AA556" s="116">
        <v>0</v>
      </c>
      <c r="AB556" s="116">
        <v>0</v>
      </c>
      <c r="AC556" s="116">
        <v>0</v>
      </c>
      <c r="AD556" s="116">
        <v>0</v>
      </c>
      <c r="AE556" s="116">
        <v>0</v>
      </c>
      <c r="AF556" s="116">
        <v>0</v>
      </c>
      <c r="AG556" s="116">
        <v>0</v>
      </c>
      <c r="AH556" s="116">
        <v>0</v>
      </c>
      <c r="AI556" s="116">
        <v>0</v>
      </c>
      <c r="AJ556" s="116">
        <v>0</v>
      </c>
      <c r="AK556" s="116">
        <v>0</v>
      </c>
      <c r="AL556" s="95">
        <f t="shared" si="14"/>
        <v>0</v>
      </c>
      <c r="AO556" s="70"/>
    </row>
    <row r="557" spans="1:41" ht="33" customHeight="1">
      <c r="A557" s="87">
        <v>1801</v>
      </c>
      <c r="B557" s="88" t="str">
        <f>PROPER(VLOOKUP(A557,[1]bd_lista!$A:$D,2,FALSE))</f>
        <v>Gobierno Autónomo Municipal De Trinidad</v>
      </c>
      <c r="C557" s="118" t="s">
        <v>1537</v>
      </c>
      <c r="D557" s="116">
        <v>0</v>
      </c>
      <c r="E557" s="116">
        <v>0</v>
      </c>
      <c r="F557" s="116">
        <v>0</v>
      </c>
      <c r="G557" s="116">
        <v>0</v>
      </c>
      <c r="H557" s="116">
        <v>0</v>
      </c>
      <c r="I557" s="116">
        <v>0</v>
      </c>
      <c r="J557" s="116">
        <v>0</v>
      </c>
      <c r="K557" s="116">
        <v>0</v>
      </c>
      <c r="L557" s="116">
        <v>0</v>
      </c>
      <c r="M557" s="116">
        <v>0</v>
      </c>
      <c r="N557" s="116">
        <v>0</v>
      </c>
      <c r="O557" s="116">
        <v>0</v>
      </c>
      <c r="P557" s="116">
        <v>0</v>
      </c>
      <c r="Q557" s="116">
        <v>0</v>
      </c>
      <c r="R557" s="116">
        <v>0</v>
      </c>
      <c r="S557" s="116">
        <v>0</v>
      </c>
      <c r="T557" s="116">
        <v>0</v>
      </c>
      <c r="U557" s="116">
        <v>0</v>
      </c>
      <c r="V557" s="116">
        <v>0</v>
      </c>
      <c r="W557" s="116">
        <v>0</v>
      </c>
      <c r="X557" s="116">
        <v>0</v>
      </c>
      <c r="Y557" s="116">
        <v>0</v>
      </c>
      <c r="Z557" s="116">
        <v>0</v>
      </c>
      <c r="AA557" s="116">
        <v>0</v>
      </c>
      <c r="AB557" s="116">
        <v>0</v>
      </c>
      <c r="AC557" s="116">
        <v>0</v>
      </c>
      <c r="AD557" s="116">
        <v>0</v>
      </c>
      <c r="AE557" s="116">
        <v>0</v>
      </c>
      <c r="AF557" s="116">
        <v>0</v>
      </c>
      <c r="AG557" s="116">
        <v>0</v>
      </c>
      <c r="AH557" s="116">
        <v>0</v>
      </c>
      <c r="AI557" s="116">
        <v>0</v>
      </c>
      <c r="AJ557" s="116">
        <v>0</v>
      </c>
      <c r="AK557" s="116">
        <v>0</v>
      </c>
      <c r="AL557" s="95">
        <f t="shared" si="14"/>
        <v>0</v>
      </c>
      <c r="AO557" s="70"/>
    </row>
    <row r="558" spans="1:41" ht="33" customHeight="1">
      <c r="A558" s="87">
        <v>1802</v>
      </c>
      <c r="B558" s="88" t="str">
        <f>PROPER(VLOOKUP(A558,[1]bd_lista!$A:$D,2,FALSE))</f>
        <v>Gobierno Autónomo Municipal De San Javier</v>
      </c>
      <c r="C558" s="118" t="s">
        <v>1537</v>
      </c>
      <c r="D558" s="116">
        <v>0</v>
      </c>
      <c r="E558" s="116">
        <v>0</v>
      </c>
      <c r="F558" s="116">
        <v>0</v>
      </c>
      <c r="G558" s="116">
        <v>0</v>
      </c>
      <c r="H558" s="116">
        <v>0</v>
      </c>
      <c r="I558" s="116">
        <v>0</v>
      </c>
      <c r="J558" s="116">
        <v>0</v>
      </c>
      <c r="K558" s="116">
        <v>0</v>
      </c>
      <c r="L558" s="116">
        <v>0</v>
      </c>
      <c r="M558" s="116">
        <v>0</v>
      </c>
      <c r="N558" s="116">
        <v>0</v>
      </c>
      <c r="O558" s="116">
        <v>0</v>
      </c>
      <c r="P558" s="116">
        <v>0</v>
      </c>
      <c r="Q558" s="116">
        <v>0</v>
      </c>
      <c r="R558" s="116">
        <v>0</v>
      </c>
      <c r="S558" s="116">
        <v>0</v>
      </c>
      <c r="T558" s="116">
        <v>0</v>
      </c>
      <c r="U558" s="116">
        <v>0</v>
      </c>
      <c r="V558" s="116">
        <v>0</v>
      </c>
      <c r="W558" s="116">
        <v>0</v>
      </c>
      <c r="X558" s="116">
        <v>0</v>
      </c>
      <c r="Y558" s="116">
        <v>0</v>
      </c>
      <c r="Z558" s="116">
        <v>0</v>
      </c>
      <c r="AA558" s="116">
        <v>0</v>
      </c>
      <c r="AB558" s="116">
        <v>0</v>
      </c>
      <c r="AC558" s="116">
        <v>0</v>
      </c>
      <c r="AD558" s="116">
        <v>0</v>
      </c>
      <c r="AE558" s="116">
        <v>0</v>
      </c>
      <c r="AF558" s="116">
        <v>0</v>
      </c>
      <c r="AG558" s="116">
        <v>0</v>
      </c>
      <c r="AH558" s="116">
        <v>0</v>
      </c>
      <c r="AI558" s="116">
        <v>0</v>
      </c>
      <c r="AJ558" s="116">
        <v>0</v>
      </c>
      <c r="AK558" s="116">
        <v>0</v>
      </c>
      <c r="AL558" s="95">
        <f t="shared" si="14"/>
        <v>0</v>
      </c>
      <c r="AO558" s="70"/>
    </row>
    <row r="559" spans="1:41" ht="33" customHeight="1">
      <c r="A559" s="87">
        <v>1803</v>
      </c>
      <c r="B559" s="88" t="str">
        <f>PROPER(VLOOKUP(A559,[1]bd_lista!$A:$D,2,FALSE))</f>
        <v>Gobierno Autónomo Municipal De Riberalta</v>
      </c>
      <c r="C559" s="118" t="s">
        <v>1537</v>
      </c>
      <c r="D559" s="116">
        <v>0</v>
      </c>
      <c r="E559" s="116">
        <v>0</v>
      </c>
      <c r="F559" s="116">
        <v>0</v>
      </c>
      <c r="G559" s="116">
        <v>0</v>
      </c>
      <c r="H559" s="116">
        <v>0</v>
      </c>
      <c r="I559" s="116">
        <v>0</v>
      </c>
      <c r="J559" s="116">
        <v>0</v>
      </c>
      <c r="K559" s="116">
        <v>0</v>
      </c>
      <c r="L559" s="116">
        <v>0</v>
      </c>
      <c r="M559" s="116">
        <v>0</v>
      </c>
      <c r="N559" s="116">
        <v>0</v>
      </c>
      <c r="O559" s="116">
        <v>0</v>
      </c>
      <c r="P559" s="116">
        <v>0</v>
      </c>
      <c r="Q559" s="116">
        <v>0</v>
      </c>
      <c r="R559" s="116">
        <v>0</v>
      </c>
      <c r="S559" s="116">
        <v>0</v>
      </c>
      <c r="T559" s="116">
        <v>0</v>
      </c>
      <c r="U559" s="116">
        <v>0</v>
      </c>
      <c r="V559" s="116">
        <v>0</v>
      </c>
      <c r="W559" s="116">
        <v>0</v>
      </c>
      <c r="X559" s="116">
        <v>0</v>
      </c>
      <c r="Y559" s="116">
        <v>0</v>
      </c>
      <c r="Z559" s="116">
        <v>0</v>
      </c>
      <c r="AA559" s="116">
        <v>0</v>
      </c>
      <c r="AB559" s="116">
        <v>0</v>
      </c>
      <c r="AC559" s="116">
        <v>0</v>
      </c>
      <c r="AD559" s="116">
        <v>0</v>
      </c>
      <c r="AE559" s="116">
        <v>0</v>
      </c>
      <c r="AF559" s="116">
        <v>0</v>
      </c>
      <c r="AG559" s="116">
        <v>0</v>
      </c>
      <c r="AH559" s="116">
        <v>0</v>
      </c>
      <c r="AI559" s="116">
        <v>0</v>
      </c>
      <c r="AJ559" s="116">
        <v>0</v>
      </c>
      <c r="AK559" s="116">
        <v>0</v>
      </c>
      <c r="AL559" s="95">
        <f t="shared" si="14"/>
        <v>0</v>
      </c>
      <c r="AO559" s="70"/>
    </row>
    <row r="560" spans="1:41" ht="33" customHeight="1">
      <c r="A560" s="87">
        <v>1805</v>
      </c>
      <c r="B560" s="88" t="str">
        <f>PROPER(VLOOKUP(A560,[1]bd_lista!$A:$D,2,FALSE))</f>
        <v>Gobierno Autónomo Municipal De Puerto Guayaramerín</v>
      </c>
      <c r="C560" s="118" t="s">
        <v>1537</v>
      </c>
      <c r="D560" s="116">
        <v>0</v>
      </c>
      <c r="E560" s="116">
        <v>0</v>
      </c>
      <c r="F560" s="116">
        <v>0</v>
      </c>
      <c r="G560" s="116">
        <v>0</v>
      </c>
      <c r="H560" s="116">
        <v>0</v>
      </c>
      <c r="I560" s="116">
        <v>0</v>
      </c>
      <c r="J560" s="116">
        <v>0</v>
      </c>
      <c r="K560" s="116">
        <v>0</v>
      </c>
      <c r="L560" s="116">
        <v>0</v>
      </c>
      <c r="M560" s="116">
        <v>0</v>
      </c>
      <c r="N560" s="116">
        <v>0</v>
      </c>
      <c r="O560" s="116">
        <v>0</v>
      </c>
      <c r="P560" s="116">
        <v>0</v>
      </c>
      <c r="Q560" s="116">
        <v>0</v>
      </c>
      <c r="R560" s="116">
        <v>0</v>
      </c>
      <c r="S560" s="116">
        <v>0</v>
      </c>
      <c r="T560" s="116">
        <v>0</v>
      </c>
      <c r="U560" s="116">
        <v>0</v>
      </c>
      <c r="V560" s="116">
        <v>0</v>
      </c>
      <c r="W560" s="116">
        <v>0</v>
      </c>
      <c r="X560" s="116">
        <v>0</v>
      </c>
      <c r="Y560" s="116">
        <v>0</v>
      </c>
      <c r="Z560" s="116">
        <v>0</v>
      </c>
      <c r="AA560" s="116">
        <v>0</v>
      </c>
      <c r="AB560" s="116">
        <v>0</v>
      </c>
      <c r="AC560" s="116">
        <v>0</v>
      </c>
      <c r="AD560" s="116">
        <v>0</v>
      </c>
      <c r="AE560" s="116">
        <v>0</v>
      </c>
      <c r="AF560" s="116">
        <v>0</v>
      </c>
      <c r="AG560" s="116">
        <v>0</v>
      </c>
      <c r="AH560" s="116">
        <v>0</v>
      </c>
      <c r="AI560" s="116">
        <v>0</v>
      </c>
      <c r="AJ560" s="116">
        <v>0</v>
      </c>
      <c r="AK560" s="116">
        <v>0</v>
      </c>
      <c r="AL560" s="95">
        <f t="shared" si="14"/>
        <v>0</v>
      </c>
      <c r="AO560" s="70"/>
    </row>
    <row r="561" spans="1:41" ht="33" customHeight="1">
      <c r="A561" s="87">
        <v>1806</v>
      </c>
      <c r="B561" s="88" t="str">
        <f>PROPER(VLOOKUP(A561,[1]bd_lista!$A:$D,2,FALSE))</f>
        <v>Gobierno Autónomo Municipal De Reyes</v>
      </c>
      <c r="C561" s="118" t="s">
        <v>1537</v>
      </c>
      <c r="D561" s="116">
        <v>0</v>
      </c>
      <c r="E561" s="116">
        <v>0</v>
      </c>
      <c r="F561" s="116">
        <v>0</v>
      </c>
      <c r="G561" s="116">
        <v>0</v>
      </c>
      <c r="H561" s="116">
        <v>0</v>
      </c>
      <c r="I561" s="116">
        <v>0</v>
      </c>
      <c r="J561" s="116">
        <v>0</v>
      </c>
      <c r="K561" s="116">
        <v>0</v>
      </c>
      <c r="L561" s="116">
        <v>0</v>
      </c>
      <c r="M561" s="116">
        <v>0</v>
      </c>
      <c r="N561" s="116">
        <v>0</v>
      </c>
      <c r="O561" s="116">
        <v>0</v>
      </c>
      <c r="P561" s="116">
        <v>0</v>
      </c>
      <c r="Q561" s="116">
        <v>0</v>
      </c>
      <c r="R561" s="116">
        <v>0</v>
      </c>
      <c r="S561" s="116">
        <v>0</v>
      </c>
      <c r="T561" s="116">
        <v>0</v>
      </c>
      <c r="U561" s="116">
        <v>0</v>
      </c>
      <c r="V561" s="116">
        <v>0</v>
      </c>
      <c r="W561" s="116">
        <v>0</v>
      </c>
      <c r="X561" s="116">
        <v>0</v>
      </c>
      <c r="Y561" s="116">
        <v>0</v>
      </c>
      <c r="Z561" s="116">
        <v>0</v>
      </c>
      <c r="AA561" s="116">
        <v>0</v>
      </c>
      <c r="AB561" s="116">
        <v>0</v>
      </c>
      <c r="AC561" s="116">
        <v>0</v>
      </c>
      <c r="AD561" s="116">
        <v>0</v>
      </c>
      <c r="AE561" s="116">
        <v>0</v>
      </c>
      <c r="AF561" s="116">
        <v>0</v>
      </c>
      <c r="AG561" s="116">
        <v>0</v>
      </c>
      <c r="AH561" s="116">
        <v>0</v>
      </c>
      <c r="AI561" s="116">
        <v>0</v>
      </c>
      <c r="AJ561" s="116">
        <v>0</v>
      </c>
      <c r="AK561" s="116">
        <v>0</v>
      </c>
      <c r="AL561" s="95">
        <f t="shared" si="14"/>
        <v>0</v>
      </c>
      <c r="AO561" s="70"/>
    </row>
    <row r="562" spans="1:41" ht="33" customHeight="1">
      <c r="A562" s="87">
        <v>1807</v>
      </c>
      <c r="B562" s="88" t="str">
        <f>PROPER(VLOOKUP(A562,[1]bd_lista!$A:$D,2,FALSE))</f>
        <v>Gobierno Autónomo Municipal De Puerto Rurrenabaque</v>
      </c>
      <c r="C562" s="118" t="s">
        <v>1537</v>
      </c>
      <c r="D562" s="116">
        <v>0</v>
      </c>
      <c r="E562" s="116">
        <v>0</v>
      </c>
      <c r="F562" s="116">
        <v>0</v>
      </c>
      <c r="G562" s="116">
        <v>0</v>
      </c>
      <c r="H562" s="116">
        <v>0</v>
      </c>
      <c r="I562" s="116">
        <v>0</v>
      </c>
      <c r="J562" s="116">
        <v>0</v>
      </c>
      <c r="K562" s="116">
        <v>0</v>
      </c>
      <c r="L562" s="116">
        <v>0</v>
      </c>
      <c r="M562" s="116">
        <v>0</v>
      </c>
      <c r="N562" s="116">
        <v>0</v>
      </c>
      <c r="O562" s="116">
        <v>0</v>
      </c>
      <c r="P562" s="116">
        <v>0</v>
      </c>
      <c r="Q562" s="116">
        <v>0</v>
      </c>
      <c r="R562" s="116">
        <v>0</v>
      </c>
      <c r="S562" s="116">
        <v>0</v>
      </c>
      <c r="T562" s="116">
        <v>0</v>
      </c>
      <c r="U562" s="116">
        <v>0</v>
      </c>
      <c r="V562" s="116">
        <v>0</v>
      </c>
      <c r="W562" s="116">
        <v>0</v>
      </c>
      <c r="X562" s="116">
        <v>0</v>
      </c>
      <c r="Y562" s="116">
        <v>0</v>
      </c>
      <c r="Z562" s="116">
        <v>0</v>
      </c>
      <c r="AA562" s="116">
        <v>0</v>
      </c>
      <c r="AB562" s="116">
        <v>0</v>
      </c>
      <c r="AC562" s="116">
        <v>0</v>
      </c>
      <c r="AD562" s="116">
        <v>0</v>
      </c>
      <c r="AE562" s="116">
        <v>0</v>
      </c>
      <c r="AF562" s="116">
        <v>0</v>
      </c>
      <c r="AG562" s="116">
        <v>0</v>
      </c>
      <c r="AH562" s="116">
        <v>0</v>
      </c>
      <c r="AI562" s="116">
        <v>0</v>
      </c>
      <c r="AJ562" s="116">
        <v>0</v>
      </c>
      <c r="AK562" s="116">
        <v>0</v>
      </c>
      <c r="AL562" s="95">
        <f t="shared" si="14"/>
        <v>0</v>
      </c>
      <c r="AO562" s="70"/>
    </row>
    <row r="563" spans="1:41" ht="33" customHeight="1">
      <c r="A563" s="87">
        <v>1808</v>
      </c>
      <c r="B563" s="88" t="str">
        <f>PROPER(VLOOKUP(A563,[1]bd_lista!$A:$D,2,FALSE))</f>
        <v>Gobierno Autónomo Municipal De San Borja</v>
      </c>
      <c r="C563" s="118" t="s">
        <v>1537</v>
      </c>
      <c r="D563" s="116">
        <v>0</v>
      </c>
      <c r="E563" s="116">
        <v>0</v>
      </c>
      <c r="F563" s="116">
        <v>0</v>
      </c>
      <c r="G563" s="116">
        <v>0</v>
      </c>
      <c r="H563" s="116">
        <v>0</v>
      </c>
      <c r="I563" s="116">
        <v>0</v>
      </c>
      <c r="J563" s="116">
        <v>0</v>
      </c>
      <c r="K563" s="116">
        <v>0</v>
      </c>
      <c r="L563" s="116">
        <v>0</v>
      </c>
      <c r="M563" s="116">
        <v>0</v>
      </c>
      <c r="N563" s="116">
        <v>0</v>
      </c>
      <c r="O563" s="116">
        <v>0</v>
      </c>
      <c r="P563" s="116">
        <v>0</v>
      </c>
      <c r="Q563" s="116">
        <v>0</v>
      </c>
      <c r="R563" s="116">
        <v>0</v>
      </c>
      <c r="S563" s="116">
        <v>0</v>
      </c>
      <c r="T563" s="116">
        <v>0</v>
      </c>
      <c r="U563" s="116">
        <v>0</v>
      </c>
      <c r="V563" s="116">
        <v>0</v>
      </c>
      <c r="W563" s="116">
        <v>0</v>
      </c>
      <c r="X563" s="116">
        <v>0</v>
      </c>
      <c r="Y563" s="116">
        <v>0</v>
      </c>
      <c r="Z563" s="116">
        <v>0</v>
      </c>
      <c r="AA563" s="116">
        <v>0</v>
      </c>
      <c r="AB563" s="116">
        <v>0</v>
      </c>
      <c r="AC563" s="116">
        <v>0</v>
      </c>
      <c r="AD563" s="116">
        <v>0</v>
      </c>
      <c r="AE563" s="116">
        <v>0</v>
      </c>
      <c r="AF563" s="116">
        <v>0</v>
      </c>
      <c r="AG563" s="116">
        <v>0</v>
      </c>
      <c r="AH563" s="116">
        <v>0</v>
      </c>
      <c r="AI563" s="116">
        <v>0</v>
      </c>
      <c r="AJ563" s="116">
        <v>0</v>
      </c>
      <c r="AK563" s="116">
        <v>0</v>
      </c>
      <c r="AL563" s="95">
        <f t="shared" si="14"/>
        <v>0</v>
      </c>
      <c r="AO563" s="70"/>
    </row>
    <row r="564" spans="1:41" ht="33" customHeight="1">
      <c r="A564" s="87">
        <v>1809</v>
      </c>
      <c r="B564" s="88" t="str">
        <f>PROPER(VLOOKUP(A564,[1]bd_lista!$A:$D,2,FALSE))</f>
        <v>Gobierno Autónomo Municipal De Santa Rosa</v>
      </c>
      <c r="C564" s="118" t="s">
        <v>1537</v>
      </c>
      <c r="D564" s="116">
        <v>0</v>
      </c>
      <c r="E564" s="116">
        <v>0</v>
      </c>
      <c r="F564" s="116">
        <v>0</v>
      </c>
      <c r="G564" s="116">
        <v>0</v>
      </c>
      <c r="H564" s="116">
        <v>0</v>
      </c>
      <c r="I564" s="116">
        <v>0</v>
      </c>
      <c r="J564" s="116">
        <v>0</v>
      </c>
      <c r="K564" s="116">
        <v>0</v>
      </c>
      <c r="L564" s="116">
        <v>0</v>
      </c>
      <c r="M564" s="116">
        <v>0</v>
      </c>
      <c r="N564" s="116">
        <v>0</v>
      </c>
      <c r="O564" s="116">
        <v>0</v>
      </c>
      <c r="P564" s="116">
        <v>0</v>
      </c>
      <c r="Q564" s="116">
        <v>0</v>
      </c>
      <c r="R564" s="116">
        <v>0</v>
      </c>
      <c r="S564" s="116">
        <v>0</v>
      </c>
      <c r="T564" s="116">
        <v>0</v>
      </c>
      <c r="U564" s="116">
        <v>0</v>
      </c>
      <c r="V564" s="116">
        <v>0</v>
      </c>
      <c r="W564" s="116">
        <v>0</v>
      </c>
      <c r="X564" s="116">
        <v>0</v>
      </c>
      <c r="Y564" s="116">
        <v>0</v>
      </c>
      <c r="Z564" s="116">
        <v>0</v>
      </c>
      <c r="AA564" s="116">
        <v>0</v>
      </c>
      <c r="AB564" s="116">
        <v>0</v>
      </c>
      <c r="AC564" s="116">
        <v>0</v>
      </c>
      <c r="AD564" s="116">
        <v>0</v>
      </c>
      <c r="AE564" s="116">
        <v>0</v>
      </c>
      <c r="AF564" s="116">
        <v>0</v>
      </c>
      <c r="AG564" s="116">
        <v>0</v>
      </c>
      <c r="AH564" s="116">
        <v>0</v>
      </c>
      <c r="AI564" s="116">
        <v>0</v>
      </c>
      <c r="AJ564" s="116">
        <v>0</v>
      </c>
      <c r="AK564" s="116">
        <v>0</v>
      </c>
      <c r="AL564" s="95">
        <f t="shared" si="14"/>
        <v>0</v>
      </c>
      <c r="AO564" s="70"/>
    </row>
    <row r="565" spans="1:41" ht="33" customHeight="1">
      <c r="A565" s="87">
        <v>1810</v>
      </c>
      <c r="B565" s="88" t="str">
        <f>PROPER(VLOOKUP(A565,[1]bd_lista!$A:$D,2,FALSE))</f>
        <v>Gobierno Autónomo Municipal De Santa Ana</v>
      </c>
      <c r="C565" s="118" t="s">
        <v>1537</v>
      </c>
      <c r="D565" s="116">
        <v>0</v>
      </c>
      <c r="E565" s="116">
        <v>0</v>
      </c>
      <c r="F565" s="116">
        <v>0</v>
      </c>
      <c r="G565" s="116">
        <v>0</v>
      </c>
      <c r="H565" s="116">
        <v>0</v>
      </c>
      <c r="I565" s="116">
        <v>0</v>
      </c>
      <c r="J565" s="116">
        <v>0</v>
      </c>
      <c r="K565" s="116">
        <v>0</v>
      </c>
      <c r="L565" s="116">
        <v>0</v>
      </c>
      <c r="M565" s="116">
        <v>0</v>
      </c>
      <c r="N565" s="116">
        <v>0</v>
      </c>
      <c r="O565" s="116">
        <v>0</v>
      </c>
      <c r="P565" s="116">
        <v>0</v>
      </c>
      <c r="Q565" s="116">
        <v>0</v>
      </c>
      <c r="R565" s="116">
        <v>0</v>
      </c>
      <c r="S565" s="116">
        <v>0</v>
      </c>
      <c r="T565" s="116">
        <v>0</v>
      </c>
      <c r="U565" s="116">
        <v>0</v>
      </c>
      <c r="V565" s="116">
        <v>0</v>
      </c>
      <c r="W565" s="116">
        <v>0</v>
      </c>
      <c r="X565" s="116">
        <v>0</v>
      </c>
      <c r="Y565" s="116">
        <v>0</v>
      </c>
      <c r="Z565" s="116">
        <v>0</v>
      </c>
      <c r="AA565" s="116">
        <v>0</v>
      </c>
      <c r="AB565" s="116">
        <v>0</v>
      </c>
      <c r="AC565" s="116">
        <v>0</v>
      </c>
      <c r="AD565" s="116">
        <v>0</v>
      </c>
      <c r="AE565" s="116">
        <v>0</v>
      </c>
      <c r="AF565" s="116">
        <v>0</v>
      </c>
      <c r="AG565" s="116">
        <v>0</v>
      </c>
      <c r="AH565" s="116">
        <v>0</v>
      </c>
      <c r="AI565" s="116">
        <v>0</v>
      </c>
      <c r="AJ565" s="116">
        <v>0</v>
      </c>
      <c r="AK565" s="116">
        <v>0</v>
      </c>
      <c r="AL565" s="95">
        <f t="shared" si="14"/>
        <v>0</v>
      </c>
      <c r="AO565" s="70"/>
    </row>
    <row r="566" spans="1:41" ht="33" customHeight="1">
      <c r="A566" s="87">
        <v>1811</v>
      </c>
      <c r="B566" s="88" t="str">
        <f>PROPER(VLOOKUP(A566,[1]bd_lista!$A:$D,2,FALSE))</f>
        <v>Gobierno Autónomo Municipal De San Ignacio</v>
      </c>
      <c r="C566" s="118" t="s">
        <v>1537</v>
      </c>
      <c r="D566" s="116">
        <v>0</v>
      </c>
      <c r="E566" s="116">
        <v>0</v>
      </c>
      <c r="F566" s="116">
        <v>0</v>
      </c>
      <c r="G566" s="116">
        <v>0</v>
      </c>
      <c r="H566" s="116">
        <v>0</v>
      </c>
      <c r="I566" s="116">
        <v>0</v>
      </c>
      <c r="J566" s="116">
        <v>0</v>
      </c>
      <c r="K566" s="116">
        <v>0</v>
      </c>
      <c r="L566" s="116">
        <v>0</v>
      </c>
      <c r="M566" s="116">
        <v>0</v>
      </c>
      <c r="N566" s="116">
        <v>0</v>
      </c>
      <c r="O566" s="116">
        <v>0</v>
      </c>
      <c r="P566" s="116">
        <v>0</v>
      </c>
      <c r="Q566" s="116">
        <v>0</v>
      </c>
      <c r="R566" s="116">
        <v>0</v>
      </c>
      <c r="S566" s="116">
        <v>0</v>
      </c>
      <c r="T566" s="116">
        <v>0</v>
      </c>
      <c r="U566" s="116">
        <v>0</v>
      </c>
      <c r="V566" s="116">
        <v>0</v>
      </c>
      <c r="W566" s="116">
        <v>0</v>
      </c>
      <c r="X566" s="116">
        <v>0</v>
      </c>
      <c r="Y566" s="116">
        <v>0</v>
      </c>
      <c r="Z566" s="116">
        <v>0</v>
      </c>
      <c r="AA566" s="116">
        <v>0</v>
      </c>
      <c r="AB566" s="116">
        <v>0</v>
      </c>
      <c r="AC566" s="116">
        <v>0</v>
      </c>
      <c r="AD566" s="116">
        <v>0</v>
      </c>
      <c r="AE566" s="116">
        <v>0</v>
      </c>
      <c r="AF566" s="116">
        <v>0</v>
      </c>
      <c r="AG566" s="116">
        <v>0</v>
      </c>
      <c r="AH566" s="116">
        <v>0</v>
      </c>
      <c r="AI566" s="116">
        <v>0</v>
      </c>
      <c r="AJ566" s="116">
        <v>0</v>
      </c>
      <c r="AK566" s="116">
        <v>0</v>
      </c>
      <c r="AL566" s="95">
        <f t="shared" si="14"/>
        <v>0</v>
      </c>
      <c r="AO566" s="70"/>
    </row>
    <row r="567" spans="1:41" ht="33" customHeight="1">
      <c r="A567" s="87">
        <v>1812</v>
      </c>
      <c r="B567" s="88" t="str">
        <f>PROPER(VLOOKUP(A567,[1]bd_lista!$A:$D,2,FALSE))</f>
        <v>Gobierno Autónomo Municipal De Loreto</v>
      </c>
      <c r="C567" s="118" t="s">
        <v>1537</v>
      </c>
      <c r="D567" s="116">
        <v>0</v>
      </c>
      <c r="E567" s="116">
        <v>0</v>
      </c>
      <c r="F567" s="116">
        <v>0</v>
      </c>
      <c r="G567" s="116">
        <v>0</v>
      </c>
      <c r="H567" s="116">
        <v>0</v>
      </c>
      <c r="I567" s="116">
        <v>0</v>
      </c>
      <c r="J567" s="116">
        <v>0</v>
      </c>
      <c r="K567" s="116">
        <v>0</v>
      </c>
      <c r="L567" s="116">
        <v>0</v>
      </c>
      <c r="M567" s="116">
        <v>0</v>
      </c>
      <c r="N567" s="116">
        <v>0</v>
      </c>
      <c r="O567" s="116">
        <v>0</v>
      </c>
      <c r="P567" s="116">
        <v>0</v>
      </c>
      <c r="Q567" s="116">
        <v>0</v>
      </c>
      <c r="R567" s="116">
        <v>0</v>
      </c>
      <c r="S567" s="116">
        <v>0</v>
      </c>
      <c r="T567" s="116">
        <v>0</v>
      </c>
      <c r="U567" s="116">
        <v>0</v>
      </c>
      <c r="V567" s="116">
        <v>0</v>
      </c>
      <c r="W567" s="116">
        <v>0</v>
      </c>
      <c r="X567" s="116">
        <v>0</v>
      </c>
      <c r="Y567" s="116">
        <v>0</v>
      </c>
      <c r="Z567" s="116">
        <v>0</v>
      </c>
      <c r="AA567" s="116">
        <v>0</v>
      </c>
      <c r="AB567" s="116">
        <v>0</v>
      </c>
      <c r="AC567" s="116">
        <v>0</v>
      </c>
      <c r="AD567" s="116">
        <v>0</v>
      </c>
      <c r="AE567" s="116">
        <v>0</v>
      </c>
      <c r="AF567" s="116">
        <v>0</v>
      </c>
      <c r="AG567" s="116">
        <v>0</v>
      </c>
      <c r="AH567" s="116">
        <v>0</v>
      </c>
      <c r="AI567" s="116">
        <v>0</v>
      </c>
      <c r="AJ567" s="116">
        <v>0</v>
      </c>
      <c r="AK567" s="116">
        <v>0</v>
      </c>
      <c r="AL567" s="95">
        <f t="shared" si="14"/>
        <v>0</v>
      </c>
      <c r="AO567" s="70"/>
    </row>
    <row r="568" spans="1:41" ht="33" customHeight="1">
      <c r="A568" s="87">
        <v>1813</v>
      </c>
      <c r="B568" s="88" t="str">
        <f>PROPER(VLOOKUP(A568,[1]bd_lista!$A:$D,2,FALSE))</f>
        <v>Gobierno Autónomo Municipal De San Andrés</v>
      </c>
      <c r="C568" s="118" t="s">
        <v>1537</v>
      </c>
      <c r="D568" s="116">
        <v>0</v>
      </c>
      <c r="E568" s="116">
        <v>0</v>
      </c>
      <c r="F568" s="116">
        <v>0</v>
      </c>
      <c r="G568" s="116">
        <v>0</v>
      </c>
      <c r="H568" s="116">
        <v>0</v>
      </c>
      <c r="I568" s="116">
        <v>0</v>
      </c>
      <c r="J568" s="116">
        <v>0</v>
      </c>
      <c r="K568" s="116">
        <v>0</v>
      </c>
      <c r="L568" s="116">
        <v>0</v>
      </c>
      <c r="M568" s="116">
        <v>0</v>
      </c>
      <c r="N568" s="116">
        <v>0</v>
      </c>
      <c r="O568" s="116">
        <v>0</v>
      </c>
      <c r="P568" s="116">
        <v>0</v>
      </c>
      <c r="Q568" s="116">
        <v>0</v>
      </c>
      <c r="R568" s="116">
        <v>0</v>
      </c>
      <c r="S568" s="116">
        <v>0</v>
      </c>
      <c r="T568" s="116">
        <v>0</v>
      </c>
      <c r="U568" s="116">
        <v>0</v>
      </c>
      <c r="V568" s="116">
        <v>0</v>
      </c>
      <c r="W568" s="116">
        <v>0</v>
      </c>
      <c r="X568" s="116">
        <v>0</v>
      </c>
      <c r="Y568" s="116">
        <v>0</v>
      </c>
      <c r="Z568" s="116">
        <v>0</v>
      </c>
      <c r="AA568" s="116">
        <v>0</v>
      </c>
      <c r="AB568" s="116">
        <v>0</v>
      </c>
      <c r="AC568" s="116">
        <v>0</v>
      </c>
      <c r="AD568" s="116">
        <v>0</v>
      </c>
      <c r="AE568" s="116">
        <v>0</v>
      </c>
      <c r="AF568" s="116">
        <v>0</v>
      </c>
      <c r="AG568" s="116">
        <v>0</v>
      </c>
      <c r="AH568" s="116">
        <v>0</v>
      </c>
      <c r="AI568" s="116">
        <v>0</v>
      </c>
      <c r="AJ568" s="116">
        <v>0</v>
      </c>
      <c r="AK568" s="116">
        <v>0</v>
      </c>
      <c r="AL568" s="95">
        <f t="shared" si="14"/>
        <v>0</v>
      </c>
      <c r="AO568" s="70"/>
    </row>
    <row r="569" spans="1:41" ht="33" customHeight="1">
      <c r="A569" s="87">
        <v>1814</v>
      </c>
      <c r="B569" s="88" t="str">
        <f>PROPER(VLOOKUP(A569,[1]bd_lista!$A:$D,2,FALSE))</f>
        <v>Gobierno Autónomo Municipal De San Joaquín</v>
      </c>
      <c r="C569" s="118" t="s">
        <v>1537</v>
      </c>
      <c r="D569" s="116">
        <v>0</v>
      </c>
      <c r="E569" s="116">
        <v>0</v>
      </c>
      <c r="F569" s="116">
        <v>0</v>
      </c>
      <c r="G569" s="116">
        <v>0</v>
      </c>
      <c r="H569" s="116">
        <v>0</v>
      </c>
      <c r="I569" s="116">
        <v>0</v>
      </c>
      <c r="J569" s="116">
        <v>0</v>
      </c>
      <c r="K569" s="116">
        <v>0</v>
      </c>
      <c r="L569" s="116">
        <v>0</v>
      </c>
      <c r="M569" s="116">
        <v>0</v>
      </c>
      <c r="N569" s="116">
        <v>0</v>
      </c>
      <c r="O569" s="116">
        <v>0</v>
      </c>
      <c r="P569" s="116">
        <v>0</v>
      </c>
      <c r="Q569" s="116">
        <v>0</v>
      </c>
      <c r="R569" s="116">
        <v>0</v>
      </c>
      <c r="S569" s="116">
        <v>0</v>
      </c>
      <c r="T569" s="116">
        <v>0</v>
      </c>
      <c r="U569" s="116">
        <v>0</v>
      </c>
      <c r="V569" s="116">
        <v>0</v>
      </c>
      <c r="W569" s="116">
        <v>0</v>
      </c>
      <c r="X569" s="116">
        <v>0</v>
      </c>
      <c r="Y569" s="116">
        <v>0</v>
      </c>
      <c r="Z569" s="116">
        <v>0</v>
      </c>
      <c r="AA569" s="116">
        <v>0</v>
      </c>
      <c r="AB569" s="116">
        <v>0</v>
      </c>
      <c r="AC569" s="116">
        <v>0</v>
      </c>
      <c r="AD569" s="116">
        <v>0</v>
      </c>
      <c r="AE569" s="116">
        <v>0</v>
      </c>
      <c r="AF569" s="116">
        <v>0</v>
      </c>
      <c r="AG569" s="116">
        <v>0</v>
      </c>
      <c r="AH569" s="116">
        <v>0</v>
      </c>
      <c r="AI569" s="116">
        <v>0</v>
      </c>
      <c r="AJ569" s="116">
        <v>0</v>
      </c>
      <c r="AK569" s="116">
        <v>0</v>
      </c>
      <c r="AL569" s="95">
        <f t="shared" si="14"/>
        <v>0</v>
      </c>
      <c r="AO569" s="70"/>
    </row>
    <row r="570" spans="1:41" ht="33" customHeight="1">
      <c r="A570" s="87">
        <v>1815</v>
      </c>
      <c r="B570" s="88" t="str">
        <f>PROPER(VLOOKUP(A570,[1]bd_lista!$A:$D,2,FALSE))</f>
        <v>Gobierno Autónomo Municipal De San Ramón</v>
      </c>
      <c r="C570" s="118" t="s">
        <v>1537</v>
      </c>
      <c r="D570" s="116">
        <v>0</v>
      </c>
      <c r="E570" s="116">
        <v>0</v>
      </c>
      <c r="F570" s="116">
        <v>0</v>
      </c>
      <c r="G570" s="116">
        <v>0</v>
      </c>
      <c r="H570" s="116">
        <v>0</v>
      </c>
      <c r="I570" s="116">
        <v>0</v>
      </c>
      <c r="J570" s="116">
        <v>0</v>
      </c>
      <c r="K570" s="116">
        <v>0</v>
      </c>
      <c r="L570" s="116">
        <v>0</v>
      </c>
      <c r="M570" s="116">
        <v>0</v>
      </c>
      <c r="N570" s="116">
        <v>0</v>
      </c>
      <c r="O570" s="116">
        <v>0</v>
      </c>
      <c r="P570" s="116">
        <v>0</v>
      </c>
      <c r="Q570" s="116">
        <v>0</v>
      </c>
      <c r="R570" s="116">
        <v>0</v>
      </c>
      <c r="S570" s="116">
        <v>0</v>
      </c>
      <c r="T570" s="116">
        <v>0</v>
      </c>
      <c r="U570" s="116">
        <v>0</v>
      </c>
      <c r="V570" s="116">
        <v>0</v>
      </c>
      <c r="W570" s="116">
        <v>0</v>
      </c>
      <c r="X570" s="116">
        <v>0</v>
      </c>
      <c r="Y570" s="116">
        <v>0</v>
      </c>
      <c r="Z570" s="116">
        <v>0</v>
      </c>
      <c r="AA570" s="116">
        <v>0</v>
      </c>
      <c r="AB570" s="116">
        <v>0</v>
      </c>
      <c r="AC570" s="116">
        <v>0</v>
      </c>
      <c r="AD570" s="116">
        <v>0</v>
      </c>
      <c r="AE570" s="116">
        <v>0</v>
      </c>
      <c r="AF570" s="116">
        <v>0</v>
      </c>
      <c r="AG570" s="116">
        <v>0</v>
      </c>
      <c r="AH570" s="116">
        <v>0</v>
      </c>
      <c r="AI570" s="116">
        <v>0</v>
      </c>
      <c r="AJ570" s="116">
        <v>0</v>
      </c>
      <c r="AK570" s="116">
        <v>0</v>
      </c>
      <c r="AL570" s="95">
        <f t="shared" si="14"/>
        <v>0</v>
      </c>
      <c r="AO570" s="70"/>
    </row>
    <row r="571" spans="1:41" ht="33" customHeight="1">
      <c r="A571" s="87">
        <v>1816</v>
      </c>
      <c r="B571" s="88" t="str">
        <f>PROPER(VLOOKUP(A571,[1]bd_lista!$A:$D,2,FALSE))</f>
        <v>Gobierno Autónomo Municipal De Puerto Síles</v>
      </c>
      <c r="C571" s="118" t="s">
        <v>1537</v>
      </c>
      <c r="D571" s="116">
        <v>0</v>
      </c>
      <c r="E571" s="116">
        <v>0</v>
      </c>
      <c r="F571" s="116">
        <v>0</v>
      </c>
      <c r="G571" s="116">
        <v>0</v>
      </c>
      <c r="H571" s="116">
        <v>0</v>
      </c>
      <c r="I571" s="116">
        <v>0</v>
      </c>
      <c r="J571" s="116">
        <v>0</v>
      </c>
      <c r="K571" s="116">
        <v>0</v>
      </c>
      <c r="L571" s="116">
        <v>0</v>
      </c>
      <c r="M571" s="116">
        <v>0</v>
      </c>
      <c r="N571" s="116">
        <v>0</v>
      </c>
      <c r="O571" s="116">
        <v>0</v>
      </c>
      <c r="P571" s="116">
        <v>0</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v>0</v>
      </c>
      <c r="AI571" s="116">
        <v>0</v>
      </c>
      <c r="AJ571" s="116">
        <v>0</v>
      </c>
      <c r="AK571" s="116">
        <v>0</v>
      </c>
      <c r="AL571" s="95">
        <f t="shared" si="14"/>
        <v>0</v>
      </c>
      <c r="AO571" s="70"/>
    </row>
    <row r="572" spans="1:41" ht="33" customHeight="1">
      <c r="A572" s="87">
        <v>1817</v>
      </c>
      <c r="B572" s="88" t="str">
        <f>PROPER(VLOOKUP(A572,[1]bd_lista!$A:$D,2,FALSE))</f>
        <v>Gobierno Autónomo Municipal De Magdalena</v>
      </c>
      <c r="C572" s="118" t="s">
        <v>1537</v>
      </c>
      <c r="D572" s="116">
        <v>0</v>
      </c>
      <c r="E572" s="116">
        <v>0</v>
      </c>
      <c r="F572" s="116">
        <v>0</v>
      </c>
      <c r="G572" s="116">
        <v>0</v>
      </c>
      <c r="H572" s="116">
        <v>0</v>
      </c>
      <c r="I572" s="116">
        <v>0</v>
      </c>
      <c r="J572" s="116">
        <v>0</v>
      </c>
      <c r="K572" s="116">
        <v>0</v>
      </c>
      <c r="L572" s="116">
        <v>0</v>
      </c>
      <c r="M572" s="116">
        <v>0</v>
      </c>
      <c r="N572" s="116">
        <v>0</v>
      </c>
      <c r="O572" s="116">
        <v>0</v>
      </c>
      <c r="P572" s="116">
        <v>0</v>
      </c>
      <c r="Q572" s="116">
        <v>0</v>
      </c>
      <c r="R572" s="116">
        <v>0</v>
      </c>
      <c r="S572" s="116">
        <v>0</v>
      </c>
      <c r="T572" s="116">
        <v>0</v>
      </c>
      <c r="U572" s="116">
        <v>0</v>
      </c>
      <c r="V572" s="116">
        <v>0</v>
      </c>
      <c r="W572" s="116">
        <v>0</v>
      </c>
      <c r="X572" s="116">
        <v>0</v>
      </c>
      <c r="Y572" s="116">
        <v>0</v>
      </c>
      <c r="Z572" s="116">
        <v>0</v>
      </c>
      <c r="AA572" s="116">
        <v>0</v>
      </c>
      <c r="AB572" s="116">
        <v>0</v>
      </c>
      <c r="AC572" s="116">
        <v>0</v>
      </c>
      <c r="AD572" s="116">
        <v>0</v>
      </c>
      <c r="AE572" s="116">
        <v>0</v>
      </c>
      <c r="AF572" s="116">
        <v>0</v>
      </c>
      <c r="AG572" s="116">
        <v>0</v>
      </c>
      <c r="AH572" s="116">
        <v>0</v>
      </c>
      <c r="AI572" s="116">
        <v>0</v>
      </c>
      <c r="AJ572" s="116">
        <v>0</v>
      </c>
      <c r="AK572" s="116">
        <v>0</v>
      </c>
      <c r="AL572" s="95">
        <f t="shared" si="14"/>
        <v>0</v>
      </c>
      <c r="AO572" s="70"/>
    </row>
    <row r="573" spans="1:41" ht="33" customHeight="1">
      <c r="A573" s="87">
        <v>1818</v>
      </c>
      <c r="B573" s="88" t="str">
        <f>PROPER(VLOOKUP(A573,[1]bd_lista!$A:$D,2,FALSE))</f>
        <v>Gobierno Autónomo Municipal De Baures</v>
      </c>
      <c r="C573" s="118" t="s">
        <v>1537</v>
      </c>
      <c r="D573" s="116">
        <v>0</v>
      </c>
      <c r="E573" s="116">
        <v>0</v>
      </c>
      <c r="F573" s="116">
        <v>0</v>
      </c>
      <c r="G573" s="116">
        <v>0</v>
      </c>
      <c r="H573" s="116">
        <v>0</v>
      </c>
      <c r="I573" s="116">
        <v>0</v>
      </c>
      <c r="J573" s="116">
        <v>0</v>
      </c>
      <c r="K573" s="116">
        <v>0</v>
      </c>
      <c r="L573" s="116">
        <v>0</v>
      </c>
      <c r="M573" s="116">
        <v>0</v>
      </c>
      <c r="N573" s="116">
        <v>0</v>
      </c>
      <c r="O573" s="116">
        <v>0</v>
      </c>
      <c r="P573" s="116">
        <v>0</v>
      </c>
      <c r="Q573" s="116">
        <v>0</v>
      </c>
      <c r="R573" s="116">
        <v>0</v>
      </c>
      <c r="S573" s="116">
        <v>0</v>
      </c>
      <c r="T573" s="116">
        <v>0</v>
      </c>
      <c r="U573" s="116">
        <v>0</v>
      </c>
      <c r="V573" s="116">
        <v>0</v>
      </c>
      <c r="W573" s="116">
        <v>0</v>
      </c>
      <c r="X573" s="116">
        <v>0</v>
      </c>
      <c r="Y573" s="116">
        <v>0</v>
      </c>
      <c r="Z573" s="116">
        <v>0</v>
      </c>
      <c r="AA573" s="116">
        <v>0</v>
      </c>
      <c r="AB573" s="116">
        <v>0</v>
      </c>
      <c r="AC573" s="116">
        <v>0</v>
      </c>
      <c r="AD573" s="116">
        <v>0</v>
      </c>
      <c r="AE573" s="116">
        <v>0</v>
      </c>
      <c r="AF573" s="116">
        <v>0</v>
      </c>
      <c r="AG573" s="116">
        <v>0</v>
      </c>
      <c r="AH573" s="116">
        <v>0</v>
      </c>
      <c r="AI573" s="116">
        <v>0</v>
      </c>
      <c r="AJ573" s="116">
        <v>0</v>
      </c>
      <c r="AK573" s="116">
        <v>0</v>
      </c>
      <c r="AL573" s="95">
        <f t="shared" si="14"/>
        <v>0</v>
      </c>
      <c r="AO573" s="70"/>
    </row>
    <row r="574" spans="1:41" ht="33" customHeight="1">
      <c r="A574" s="87">
        <v>1819</v>
      </c>
      <c r="B574" s="88" t="str">
        <f>PROPER(VLOOKUP(A574,[1]bd_lista!$A:$D,2,FALSE))</f>
        <v>Gobierno Autónomo Municipal De Huacaraje</v>
      </c>
      <c r="C574" s="118" t="s">
        <v>1537</v>
      </c>
      <c r="D574" s="116">
        <v>0</v>
      </c>
      <c r="E574" s="116">
        <v>0</v>
      </c>
      <c r="F574" s="116">
        <v>0</v>
      </c>
      <c r="G574" s="116">
        <v>0</v>
      </c>
      <c r="H574" s="116">
        <v>0</v>
      </c>
      <c r="I574" s="116">
        <v>0</v>
      </c>
      <c r="J574" s="116">
        <v>0</v>
      </c>
      <c r="K574" s="116">
        <v>0</v>
      </c>
      <c r="L574" s="116">
        <v>0</v>
      </c>
      <c r="M574" s="116">
        <v>0</v>
      </c>
      <c r="N574" s="116">
        <v>0</v>
      </c>
      <c r="O574" s="116">
        <v>0</v>
      </c>
      <c r="P574" s="116">
        <v>0</v>
      </c>
      <c r="Q574" s="116">
        <v>0</v>
      </c>
      <c r="R574" s="116">
        <v>0</v>
      </c>
      <c r="S574" s="116">
        <v>0</v>
      </c>
      <c r="T574" s="116">
        <v>0</v>
      </c>
      <c r="U574" s="116">
        <v>0</v>
      </c>
      <c r="V574" s="116">
        <v>0</v>
      </c>
      <c r="W574" s="116">
        <v>0</v>
      </c>
      <c r="X574" s="116">
        <v>0</v>
      </c>
      <c r="Y574" s="116">
        <v>0</v>
      </c>
      <c r="Z574" s="116">
        <v>0</v>
      </c>
      <c r="AA574" s="116">
        <v>0</v>
      </c>
      <c r="AB574" s="116">
        <v>0</v>
      </c>
      <c r="AC574" s="116">
        <v>0</v>
      </c>
      <c r="AD574" s="116">
        <v>0</v>
      </c>
      <c r="AE574" s="116">
        <v>0</v>
      </c>
      <c r="AF574" s="116">
        <v>0</v>
      </c>
      <c r="AG574" s="116">
        <v>0</v>
      </c>
      <c r="AH574" s="116">
        <v>0</v>
      </c>
      <c r="AI574" s="116">
        <v>0</v>
      </c>
      <c r="AJ574" s="116">
        <v>0</v>
      </c>
      <c r="AK574" s="116">
        <v>0</v>
      </c>
      <c r="AL574" s="95">
        <f t="shared" si="14"/>
        <v>0</v>
      </c>
      <c r="AO574" s="70"/>
    </row>
    <row r="575" spans="1:41" ht="33" customHeight="1">
      <c r="A575" s="87">
        <v>1820</v>
      </c>
      <c r="B575" s="88" t="str">
        <f>PROPER(VLOOKUP(A575,[1]bd_lista!$A:$D,2,FALSE))</f>
        <v>Gobierno Autónomo Municipal De Exaltación</v>
      </c>
      <c r="C575" s="118" t="s">
        <v>1537</v>
      </c>
      <c r="D575" s="116">
        <v>0</v>
      </c>
      <c r="E575" s="116">
        <v>0</v>
      </c>
      <c r="F575" s="116">
        <v>0</v>
      </c>
      <c r="G575" s="116">
        <v>0</v>
      </c>
      <c r="H575" s="116">
        <v>0</v>
      </c>
      <c r="I575" s="116">
        <v>0</v>
      </c>
      <c r="J575" s="116">
        <v>0</v>
      </c>
      <c r="K575" s="116">
        <v>0</v>
      </c>
      <c r="L575" s="116">
        <v>0</v>
      </c>
      <c r="M575" s="116">
        <v>0</v>
      </c>
      <c r="N575" s="116">
        <v>0</v>
      </c>
      <c r="O575" s="116">
        <v>0</v>
      </c>
      <c r="P575" s="116">
        <v>0</v>
      </c>
      <c r="Q575" s="116">
        <v>0</v>
      </c>
      <c r="R575" s="116">
        <v>0</v>
      </c>
      <c r="S575" s="116">
        <v>0</v>
      </c>
      <c r="T575" s="116">
        <v>0</v>
      </c>
      <c r="U575" s="116">
        <v>0</v>
      </c>
      <c r="V575" s="116">
        <v>0</v>
      </c>
      <c r="W575" s="116">
        <v>0</v>
      </c>
      <c r="X575" s="116">
        <v>0</v>
      </c>
      <c r="Y575" s="116">
        <v>0</v>
      </c>
      <c r="Z575" s="116">
        <v>0</v>
      </c>
      <c r="AA575" s="116">
        <v>0</v>
      </c>
      <c r="AB575" s="116">
        <v>0</v>
      </c>
      <c r="AC575" s="116">
        <v>0</v>
      </c>
      <c r="AD575" s="116">
        <v>0</v>
      </c>
      <c r="AE575" s="116">
        <v>0</v>
      </c>
      <c r="AF575" s="116">
        <v>0</v>
      </c>
      <c r="AG575" s="116">
        <v>0</v>
      </c>
      <c r="AH575" s="116">
        <v>0</v>
      </c>
      <c r="AI575" s="116">
        <v>0</v>
      </c>
      <c r="AJ575" s="116">
        <v>0</v>
      </c>
      <c r="AK575" s="116">
        <v>0</v>
      </c>
      <c r="AL575" s="95">
        <f t="shared" si="14"/>
        <v>0</v>
      </c>
      <c r="AO575" s="70"/>
    </row>
    <row r="576" spans="1:41" ht="33" customHeight="1">
      <c r="A576" s="87">
        <v>1901</v>
      </c>
      <c r="B576" s="88" t="str">
        <f>PROPER(VLOOKUP(A576,[1]bd_lista!$A:$D,2,FALSE))</f>
        <v>Gobierno Autónomo Municipal De Cobija</v>
      </c>
      <c r="C576" s="118" t="s">
        <v>1537</v>
      </c>
      <c r="D576" s="116">
        <v>0</v>
      </c>
      <c r="E576" s="116">
        <v>0</v>
      </c>
      <c r="F576" s="116">
        <v>0</v>
      </c>
      <c r="G576" s="116">
        <v>0</v>
      </c>
      <c r="H576" s="116">
        <v>0</v>
      </c>
      <c r="I576" s="116">
        <v>0</v>
      </c>
      <c r="J576" s="116">
        <v>0</v>
      </c>
      <c r="K576" s="116">
        <v>0</v>
      </c>
      <c r="L576" s="116">
        <v>0</v>
      </c>
      <c r="M576" s="116">
        <v>0</v>
      </c>
      <c r="N576" s="116">
        <v>0</v>
      </c>
      <c r="O576" s="116">
        <v>0</v>
      </c>
      <c r="P576" s="116">
        <v>0</v>
      </c>
      <c r="Q576" s="116">
        <v>0</v>
      </c>
      <c r="R576" s="116">
        <v>0</v>
      </c>
      <c r="S576" s="116">
        <v>0</v>
      </c>
      <c r="T576" s="116">
        <v>0</v>
      </c>
      <c r="U576" s="116">
        <v>0</v>
      </c>
      <c r="V576" s="116">
        <v>0</v>
      </c>
      <c r="W576" s="116">
        <v>0</v>
      </c>
      <c r="X576" s="116">
        <v>0</v>
      </c>
      <c r="Y576" s="116">
        <v>0</v>
      </c>
      <c r="Z576" s="116">
        <v>0</v>
      </c>
      <c r="AA576" s="116">
        <v>0</v>
      </c>
      <c r="AB576" s="116">
        <v>0</v>
      </c>
      <c r="AC576" s="116">
        <v>0</v>
      </c>
      <c r="AD576" s="116">
        <v>0</v>
      </c>
      <c r="AE576" s="116">
        <v>0</v>
      </c>
      <c r="AF576" s="116">
        <v>0</v>
      </c>
      <c r="AG576" s="116">
        <v>0</v>
      </c>
      <c r="AH576" s="116">
        <v>0</v>
      </c>
      <c r="AI576" s="116">
        <v>0</v>
      </c>
      <c r="AJ576" s="116">
        <v>0</v>
      </c>
      <c r="AK576" s="116">
        <v>0</v>
      </c>
      <c r="AL576" s="95">
        <f t="shared" si="14"/>
        <v>0</v>
      </c>
      <c r="AO576" s="70"/>
    </row>
    <row r="577" spans="1:41" ht="33" customHeight="1">
      <c r="A577" s="87">
        <v>1902</v>
      </c>
      <c r="B577" s="88" t="str">
        <f>PROPER(VLOOKUP(A577,[1]bd_lista!$A:$D,2,FALSE))</f>
        <v>Gobierno Autónomo Municipal De Porvenir</v>
      </c>
      <c r="C577" s="118" t="s">
        <v>1537</v>
      </c>
      <c r="D577" s="116">
        <v>0</v>
      </c>
      <c r="E577" s="116">
        <v>0</v>
      </c>
      <c r="F577" s="116">
        <v>0</v>
      </c>
      <c r="G577" s="116">
        <v>0</v>
      </c>
      <c r="H577" s="116">
        <v>0</v>
      </c>
      <c r="I577" s="116">
        <v>0</v>
      </c>
      <c r="J577" s="116">
        <v>0</v>
      </c>
      <c r="K577" s="116">
        <v>0</v>
      </c>
      <c r="L577" s="116">
        <v>0</v>
      </c>
      <c r="M577" s="116">
        <v>0</v>
      </c>
      <c r="N577" s="116">
        <v>0</v>
      </c>
      <c r="O577" s="116">
        <v>0</v>
      </c>
      <c r="P577" s="116">
        <v>0</v>
      </c>
      <c r="Q577" s="116">
        <v>0</v>
      </c>
      <c r="R577" s="116">
        <v>0</v>
      </c>
      <c r="S577" s="116">
        <v>0</v>
      </c>
      <c r="T577" s="116">
        <v>0</v>
      </c>
      <c r="U577" s="116">
        <v>0</v>
      </c>
      <c r="V577" s="116">
        <v>0</v>
      </c>
      <c r="W577" s="116">
        <v>0</v>
      </c>
      <c r="X577" s="116">
        <v>0</v>
      </c>
      <c r="Y577" s="116">
        <v>0</v>
      </c>
      <c r="Z577" s="116">
        <v>0</v>
      </c>
      <c r="AA577" s="116">
        <v>0</v>
      </c>
      <c r="AB577" s="116">
        <v>0</v>
      </c>
      <c r="AC577" s="116">
        <v>0</v>
      </c>
      <c r="AD577" s="116">
        <v>0</v>
      </c>
      <c r="AE577" s="116">
        <v>0</v>
      </c>
      <c r="AF577" s="116">
        <v>0</v>
      </c>
      <c r="AG577" s="116">
        <v>0</v>
      </c>
      <c r="AH577" s="116">
        <v>0</v>
      </c>
      <c r="AI577" s="116">
        <v>0</v>
      </c>
      <c r="AJ577" s="116">
        <v>0</v>
      </c>
      <c r="AK577" s="116">
        <v>0</v>
      </c>
      <c r="AL577" s="95">
        <f t="shared" si="14"/>
        <v>0</v>
      </c>
      <c r="AO577" s="70"/>
    </row>
    <row r="578" spans="1:41" ht="33" customHeight="1">
      <c r="A578" s="87">
        <v>1903</v>
      </c>
      <c r="B578" s="88" t="str">
        <f>PROPER(VLOOKUP(A578,[1]bd_lista!$A:$D,2,FALSE))</f>
        <v>Gobierno Autónomo Municipal De Bolpebra</v>
      </c>
      <c r="C578" s="118" t="s">
        <v>1537</v>
      </c>
      <c r="D578" s="116">
        <v>0</v>
      </c>
      <c r="E578" s="116">
        <v>0</v>
      </c>
      <c r="F578" s="116">
        <v>0</v>
      </c>
      <c r="G578" s="116">
        <v>0</v>
      </c>
      <c r="H578" s="116">
        <v>0</v>
      </c>
      <c r="I578" s="116">
        <v>0</v>
      </c>
      <c r="J578" s="116">
        <v>0</v>
      </c>
      <c r="K578" s="116">
        <v>0</v>
      </c>
      <c r="L578" s="116">
        <v>0</v>
      </c>
      <c r="M578" s="116">
        <v>0</v>
      </c>
      <c r="N578" s="116">
        <v>0</v>
      </c>
      <c r="O578" s="116">
        <v>0</v>
      </c>
      <c r="P578" s="116">
        <v>0</v>
      </c>
      <c r="Q578" s="116">
        <v>0</v>
      </c>
      <c r="R578" s="116">
        <v>0</v>
      </c>
      <c r="S578" s="116">
        <v>0</v>
      </c>
      <c r="T578" s="116">
        <v>0</v>
      </c>
      <c r="U578" s="116">
        <v>0</v>
      </c>
      <c r="V578" s="116">
        <v>0</v>
      </c>
      <c r="W578" s="116">
        <v>0</v>
      </c>
      <c r="X578" s="116">
        <v>0</v>
      </c>
      <c r="Y578" s="116">
        <v>0</v>
      </c>
      <c r="Z578" s="116">
        <v>0</v>
      </c>
      <c r="AA578" s="116">
        <v>0</v>
      </c>
      <c r="AB578" s="116">
        <v>0</v>
      </c>
      <c r="AC578" s="116">
        <v>0</v>
      </c>
      <c r="AD578" s="116">
        <v>0</v>
      </c>
      <c r="AE578" s="116">
        <v>0</v>
      </c>
      <c r="AF578" s="116">
        <v>0</v>
      </c>
      <c r="AG578" s="116">
        <v>0</v>
      </c>
      <c r="AH578" s="116">
        <v>0</v>
      </c>
      <c r="AI578" s="116">
        <v>0</v>
      </c>
      <c r="AJ578" s="116">
        <v>0</v>
      </c>
      <c r="AK578" s="116">
        <v>0</v>
      </c>
      <c r="AL578" s="95">
        <f t="shared" si="14"/>
        <v>0</v>
      </c>
      <c r="AO578" s="70"/>
    </row>
    <row r="579" spans="1:41" ht="33" customHeight="1">
      <c r="A579" s="87">
        <v>1904</v>
      </c>
      <c r="B579" s="88" t="str">
        <f>PROPER(VLOOKUP(A579,[1]bd_lista!$A:$D,2,FALSE))</f>
        <v>Gobierno Autónomo Municipal De Bella Flor</v>
      </c>
      <c r="C579" s="118" t="s">
        <v>1537</v>
      </c>
      <c r="D579" s="116">
        <v>0</v>
      </c>
      <c r="E579" s="116">
        <v>0</v>
      </c>
      <c r="F579" s="116">
        <v>0</v>
      </c>
      <c r="G579" s="116">
        <v>0</v>
      </c>
      <c r="H579" s="116">
        <v>0</v>
      </c>
      <c r="I579" s="116">
        <v>0</v>
      </c>
      <c r="J579" s="116">
        <v>0</v>
      </c>
      <c r="K579" s="116">
        <v>0</v>
      </c>
      <c r="L579" s="116">
        <v>0</v>
      </c>
      <c r="M579" s="116">
        <v>0</v>
      </c>
      <c r="N579" s="116">
        <v>0</v>
      </c>
      <c r="O579" s="116">
        <v>0</v>
      </c>
      <c r="P579" s="116">
        <v>0</v>
      </c>
      <c r="Q579" s="116">
        <v>0</v>
      </c>
      <c r="R579" s="116">
        <v>0</v>
      </c>
      <c r="S579" s="116">
        <v>0</v>
      </c>
      <c r="T579" s="116">
        <v>0</v>
      </c>
      <c r="U579" s="116">
        <v>0</v>
      </c>
      <c r="V579" s="116">
        <v>0</v>
      </c>
      <c r="W579" s="116">
        <v>0</v>
      </c>
      <c r="X579" s="116">
        <v>0</v>
      </c>
      <c r="Y579" s="116">
        <v>0</v>
      </c>
      <c r="Z579" s="116">
        <v>0</v>
      </c>
      <c r="AA579" s="116">
        <v>0</v>
      </c>
      <c r="AB579" s="116">
        <v>0</v>
      </c>
      <c r="AC579" s="116">
        <v>0</v>
      </c>
      <c r="AD579" s="116">
        <v>0</v>
      </c>
      <c r="AE579" s="116">
        <v>0</v>
      </c>
      <c r="AF579" s="116">
        <v>0</v>
      </c>
      <c r="AG579" s="116">
        <v>0</v>
      </c>
      <c r="AH579" s="116">
        <v>0</v>
      </c>
      <c r="AI579" s="116">
        <v>0</v>
      </c>
      <c r="AJ579" s="116">
        <v>0</v>
      </c>
      <c r="AK579" s="116">
        <v>0</v>
      </c>
      <c r="AL579" s="95">
        <f t="shared" si="14"/>
        <v>0</v>
      </c>
      <c r="AO579" s="70"/>
    </row>
    <row r="580" spans="1:41" ht="33" customHeight="1">
      <c r="A580" s="87">
        <v>1905</v>
      </c>
      <c r="B580" s="88" t="str">
        <f>PROPER(VLOOKUP(A580,[1]bd_lista!$A:$D,2,FALSE))</f>
        <v>Gobierno Autónomo Municipal De Puerto Rico</v>
      </c>
      <c r="C580" s="118" t="s">
        <v>1537</v>
      </c>
      <c r="D580" s="116">
        <v>0</v>
      </c>
      <c r="E580" s="116">
        <v>0</v>
      </c>
      <c r="F580" s="116">
        <v>0</v>
      </c>
      <c r="G580" s="116">
        <v>0</v>
      </c>
      <c r="H580" s="116">
        <v>0</v>
      </c>
      <c r="I580" s="116">
        <v>0</v>
      </c>
      <c r="J580" s="116">
        <v>0</v>
      </c>
      <c r="K580" s="116">
        <v>0</v>
      </c>
      <c r="L580" s="116">
        <v>0</v>
      </c>
      <c r="M580" s="116">
        <v>0</v>
      </c>
      <c r="N580" s="116">
        <v>0</v>
      </c>
      <c r="O580" s="116">
        <v>0</v>
      </c>
      <c r="P580" s="116">
        <v>0</v>
      </c>
      <c r="Q580" s="116">
        <v>0</v>
      </c>
      <c r="R580" s="116">
        <v>0</v>
      </c>
      <c r="S580" s="116">
        <v>0</v>
      </c>
      <c r="T580" s="116">
        <v>0</v>
      </c>
      <c r="U580" s="116">
        <v>0</v>
      </c>
      <c r="V580" s="116">
        <v>0</v>
      </c>
      <c r="W580" s="116">
        <v>0</v>
      </c>
      <c r="X580" s="116">
        <v>0</v>
      </c>
      <c r="Y580" s="116">
        <v>0</v>
      </c>
      <c r="Z580" s="116">
        <v>0</v>
      </c>
      <c r="AA580" s="116">
        <v>0</v>
      </c>
      <c r="AB580" s="116">
        <v>0</v>
      </c>
      <c r="AC580" s="116">
        <v>0</v>
      </c>
      <c r="AD580" s="116">
        <v>0</v>
      </c>
      <c r="AE580" s="116">
        <v>0</v>
      </c>
      <c r="AF580" s="116">
        <v>0</v>
      </c>
      <c r="AG580" s="116">
        <v>0</v>
      </c>
      <c r="AH580" s="116">
        <v>0</v>
      </c>
      <c r="AI580" s="116">
        <v>0</v>
      </c>
      <c r="AJ580" s="116">
        <v>0</v>
      </c>
      <c r="AK580" s="116">
        <v>0</v>
      </c>
      <c r="AL580" s="95">
        <f t="shared" si="14"/>
        <v>0</v>
      </c>
      <c r="AO580" s="70"/>
    </row>
    <row r="581" spans="1:41" ht="33" customHeight="1">
      <c r="A581" s="87">
        <v>1906</v>
      </c>
      <c r="B581" s="88" t="str">
        <f>PROPER(VLOOKUP(A581,[1]bd_lista!$A:$D,2,FALSE))</f>
        <v>Gobierno Autónomo Municipal De San Pedro</v>
      </c>
      <c r="C581" s="118" t="s">
        <v>1537</v>
      </c>
      <c r="D581" s="116">
        <v>0</v>
      </c>
      <c r="E581" s="116">
        <v>0</v>
      </c>
      <c r="F581" s="116">
        <v>0</v>
      </c>
      <c r="G581" s="116">
        <v>0</v>
      </c>
      <c r="H581" s="116">
        <v>0</v>
      </c>
      <c r="I581" s="116">
        <v>0</v>
      </c>
      <c r="J581" s="116">
        <v>0</v>
      </c>
      <c r="K581" s="116">
        <v>0</v>
      </c>
      <c r="L581" s="116">
        <v>0</v>
      </c>
      <c r="M581" s="116">
        <v>0</v>
      </c>
      <c r="N581" s="116">
        <v>0</v>
      </c>
      <c r="O581" s="116">
        <v>0</v>
      </c>
      <c r="P581" s="116">
        <v>0</v>
      </c>
      <c r="Q581" s="116">
        <v>0</v>
      </c>
      <c r="R581" s="116">
        <v>0</v>
      </c>
      <c r="S581" s="116">
        <v>0</v>
      </c>
      <c r="T581" s="116">
        <v>0</v>
      </c>
      <c r="U581" s="116">
        <v>0</v>
      </c>
      <c r="V581" s="116">
        <v>0</v>
      </c>
      <c r="W581" s="116">
        <v>0</v>
      </c>
      <c r="X581" s="116">
        <v>0</v>
      </c>
      <c r="Y581" s="116">
        <v>0</v>
      </c>
      <c r="Z581" s="116">
        <v>0</v>
      </c>
      <c r="AA581" s="116">
        <v>0</v>
      </c>
      <c r="AB581" s="116">
        <v>0</v>
      </c>
      <c r="AC581" s="116">
        <v>0</v>
      </c>
      <c r="AD581" s="116">
        <v>0</v>
      </c>
      <c r="AE581" s="116">
        <v>0</v>
      </c>
      <c r="AF581" s="116">
        <v>0</v>
      </c>
      <c r="AG581" s="116">
        <v>0</v>
      </c>
      <c r="AH581" s="116">
        <v>0</v>
      </c>
      <c r="AI581" s="116">
        <v>0</v>
      </c>
      <c r="AJ581" s="116">
        <v>0</v>
      </c>
      <c r="AK581" s="116">
        <v>0</v>
      </c>
      <c r="AL581" s="95">
        <f t="shared" si="14"/>
        <v>0</v>
      </c>
      <c r="AO581" s="70"/>
    </row>
    <row r="582" spans="1:41" ht="33" customHeight="1">
      <c r="A582" s="87">
        <v>1907</v>
      </c>
      <c r="B582" s="88" t="str">
        <f>PROPER(VLOOKUP(A582,[1]bd_lista!$A:$D,2,FALSE))</f>
        <v>Gobierno Autónomo Municipal De Filadelfia</v>
      </c>
      <c r="C582" s="118" t="s">
        <v>1537</v>
      </c>
      <c r="D582" s="116">
        <v>0</v>
      </c>
      <c r="E582" s="116">
        <v>0</v>
      </c>
      <c r="F582" s="116">
        <v>0</v>
      </c>
      <c r="G582" s="116">
        <v>0</v>
      </c>
      <c r="H582" s="116">
        <v>0</v>
      </c>
      <c r="I582" s="116">
        <v>0</v>
      </c>
      <c r="J582" s="116">
        <v>0</v>
      </c>
      <c r="K582" s="116">
        <v>0</v>
      </c>
      <c r="L582" s="116">
        <v>0</v>
      </c>
      <c r="M582" s="116">
        <v>0</v>
      </c>
      <c r="N582" s="116">
        <v>0</v>
      </c>
      <c r="O582" s="116">
        <v>0</v>
      </c>
      <c r="P582" s="116">
        <v>0</v>
      </c>
      <c r="Q582" s="116">
        <v>0</v>
      </c>
      <c r="R582" s="116">
        <v>0</v>
      </c>
      <c r="S582" s="116">
        <v>0</v>
      </c>
      <c r="T582" s="116">
        <v>0</v>
      </c>
      <c r="U582" s="116">
        <v>0</v>
      </c>
      <c r="V582" s="116">
        <v>0</v>
      </c>
      <c r="W582" s="116">
        <v>0</v>
      </c>
      <c r="X582" s="116">
        <v>0</v>
      </c>
      <c r="Y582" s="116">
        <v>0</v>
      </c>
      <c r="Z582" s="116">
        <v>0</v>
      </c>
      <c r="AA582" s="116">
        <v>0</v>
      </c>
      <c r="AB582" s="116">
        <v>0</v>
      </c>
      <c r="AC582" s="116">
        <v>0</v>
      </c>
      <c r="AD582" s="116">
        <v>0</v>
      </c>
      <c r="AE582" s="116">
        <v>0</v>
      </c>
      <c r="AF582" s="116">
        <v>0</v>
      </c>
      <c r="AG582" s="116">
        <v>0</v>
      </c>
      <c r="AH582" s="116">
        <v>0</v>
      </c>
      <c r="AI582" s="116">
        <v>0</v>
      </c>
      <c r="AJ582" s="116">
        <v>0</v>
      </c>
      <c r="AK582" s="116">
        <v>0</v>
      </c>
      <c r="AL582" s="95">
        <f t="shared" si="14"/>
        <v>0</v>
      </c>
      <c r="AO582" s="70"/>
    </row>
    <row r="583" spans="1:41" ht="33" customHeight="1">
      <c r="A583" s="87">
        <v>1908</v>
      </c>
      <c r="B583" s="88" t="str">
        <f>PROPER(VLOOKUP(A583,[1]bd_lista!$A:$D,2,FALSE))</f>
        <v>Gobierno Autónomo Municipal De Puerto Gonzalo Moreno</v>
      </c>
      <c r="C583" s="118" t="s">
        <v>1537</v>
      </c>
      <c r="D583" s="116">
        <v>0</v>
      </c>
      <c r="E583" s="116">
        <v>0</v>
      </c>
      <c r="F583" s="116">
        <v>0</v>
      </c>
      <c r="G583" s="116">
        <v>0</v>
      </c>
      <c r="H583" s="116">
        <v>0</v>
      </c>
      <c r="I583" s="116">
        <v>0</v>
      </c>
      <c r="J583" s="116">
        <v>0</v>
      </c>
      <c r="K583" s="116">
        <v>0</v>
      </c>
      <c r="L583" s="116">
        <v>0</v>
      </c>
      <c r="M583" s="116">
        <v>0</v>
      </c>
      <c r="N583" s="116">
        <v>0</v>
      </c>
      <c r="O583" s="116">
        <v>0</v>
      </c>
      <c r="P583" s="116">
        <v>0</v>
      </c>
      <c r="Q583" s="116">
        <v>0</v>
      </c>
      <c r="R583" s="116">
        <v>0</v>
      </c>
      <c r="S583" s="116">
        <v>0</v>
      </c>
      <c r="T583" s="116">
        <v>0</v>
      </c>
      <c r="U583" s="116">
        <v>0</v>
      </c>
      <c r="V583" s="116">
        <v>0</v>
      </c>
      <c r="W583" s="116">
        <v>0</v>
      </c>
      <c r="X583" s="116">
        <v>0</v>
      </c>
      <c r="Y583" s="116">
        <v>0</v>
      </c>
      <c r="Z583" s="116">
        <v>0</v>
      </c>
      <c r="AA583" s="116">
        <v>0</v>
      </c>
      <c r="AB583" s="116">
        <v>0</v>
      </c>
      <c r="AC583" s="116">
        <v>0</v>
      </c>
      <c r="AD583" s="116">
        <v>0</v>
      </c>
      <c r="AE583" s="116">
        <v>0</v>
      </c>
      <c r="AF583" s="116">
        <v>0</v>
      </c>
      <c r="AG583" s="116">
        <v>0</v>
      </c>
      <c r="AH583" s="116">
        <v>0</v>
      </c>
      <c r="AI583" s="116">
        <v>0</v>
      </c>
      <c r="AJ583" s="116">
        <v>0</v>
      </c>
      <c r="AK583" s="116">
        <v>0</v>
      </c>
      <c r="AL583" s="95">
        <f t="shared" si="14"/>
        <v>0</v>
      </c>
      <c r="AO583" s="70"/>
    </row>
    <row r="584" spans="1:41" ht="33" customHeight="1">
      <c r="A584" s="87">
        <v>1909</v>
      </c>
      <c r="B584" s="88" t="str">
        <f>PROPER(VLOOKUP(A584,[1]bd_lista!$A:$D,2,FALSE))</f>
        <v>Gobierno Autónomo Municipal De San Lorenzo</v>
      </c>
      <c r="C584" s="118" t="s">
        <v>1537</v>
      </c>
      <c r="D584" s="116">
        <v>0</v>
      </c>
      <c r="E584" s="116">
        <v>0</v>
      </c>
      <c r="F584" s="116">
        <v>0</v>
      </c>
      <c r="G584" s="116">
        <v>0</v>
      </c>
      <c r="H584" s="116">
        <v>0</v>
      </c>
      <c r="I584" s="116">
        <v>0</v>
      </c>
      <c r="J584" s="116">
        <v>0</v>
      </c>
      <c r="K584" s="116">
        <v>0</v>
      </c>
      <c r="L584" s="116">
        <v>0</v>
      </c>
      <c r="M584" s="116">
        <v>0</v>
      </c>
      <c r="N584" s="116">
        <v>0</v>
      </c>
      <c r="O584" s="116">
        <v>0</v>
      </c>
      <c r="P584" s="116">
        <v>0</v>
      </c>
      <c r="Q584" s="116">
        <v>0</v>
      </c>
      <c r="R584" s="116">
        <v>0</v>
      </c>
      <c r="S584" s="116">
        <v>0</v>
      </c>
      <c r="T584" s="116">
        <v>0</v>
      </c>
      <c r="U584" s="116">
        <v>0</v>
      </c>
      <c r="V584" s="116">
        <v>0</v>
      </c>
      <c r="W584" s="116">
        <v>0</v>
      </c>
      <c r="X584" s="116">
        <v>0</v>
      </c>
      <c r="Y584" s="116">
        <v>0</v>
      </c>
      <c r="Z584" s="116">
        <v>0</v>
      </c>
      <c r="AA584" s="116">
        <v>0</v>
      </c>
      <c r="AB584" s="116">
        <v>0</v>
      </c>
      <c r="AC584" s="116">
        <v>0</v>
      </c>
      <c r="AD584" s="116">
        <v>0</v>
      </c>
      <c r="AE584" s="116">
        <v>0</v>
      </c>
      <c r="AF584" s="116">
        <v>0</v>
      </c>
      <c r="AG584" s="116">
        <v>0</v>
      </c>
      <c r="AH584" s="116">
        <v>0</v>
      </c>
      <c r="AI584" s="116">
        <v>0</v>
      </c>
      <c r="AJ584" s="116">
        <v>0</v>
      </c>
      <c r="AK584" s="116">
        <v>0</v>
      </c>
      <c r="AL584" s="95">
        <f t="shared" si="14"/>
        <v>0</v>
      </c>
      <c r="AO584" s="70"/>
    </row>
    <row r="585" spans="1:41" ht="33" customHeight="1">
      <c r="A585" s="87">
        <v>1910</v>
      </c>
      <c r="B585" s="88" t="str">
        <f>PROPER(VLOOKUP(A585,[1]bd_lista!$A:$D,2,FALSE))</f>
        <v>Gobierno Autónomo Municipal De Sena</v>
      </c>
      <c r="C585" s="118" t="s">
        <v>1537</v>
      </c>
      <c r="D585" s="116">
        <v>0</v>
      </c>
      <c r="E585" s="116">
        <v>0</v>
      </c>
      <c r="F585" s="116">
        <v>0</v>
      </c>
      <c r="G585" s="116">
        <v>0</v>
      </c>
      <c r="H585" s="116">
        <v>0</v>
      </c>
      <c r="I585" s="116">
        <v>0</v>
      </c>
      <c r="J585" s="116">
        <v>0</v>
      </c>
      <c r="K585" s="116">
        <v>0</v>
      </c>
      <c r="L585" s="116">
        <v>0</v>
      </c>
      <c r="M585" s="116">
        <v>0</v>
      </c>
      <c r="N585" s="116">
        <v>0</v>
      </c>
      <c r="O585" s="116">
        <v>0</v>
      </c>
      <c r="P585" s="116">
        <v>0</v>
      </c>
      <c r="Q585" s="116">
        <v>0</v>
      </c>
      <c r="R585" s="116">
        <v>0</v>
      </c>
      <c r="S585" s="116">
        <v>0</v>
      </c>
      <c r="T585" s="116">
        <v>0</v>
      </c>
      <c r="U585" s="116">
        <v>0</v>
      </c>
      <c r="V585" s="116">
        <v>0</v>
      </c>
      <c r="W585" s="116">
        <v>0</v>
      </c>
      <c r="X585" s="116">
        <v>0</v>
      </c>
      <c r="Y585" s="116">
        <v>0</v>
      </c>
      <c r="Z585" s="116">
        <v>0</v>
      </c>
      <c r="AA585" s="116">
        <v>0</v>
      </c>
      <c r="AB585" s="116">
        <v>0</v>
      </c>
      <c r="AC585" s="116">
        <v>0</v>
      </c>
      <c r="AD585" s="116">
        <v>0</v>
      </c>
      <c r="AE585" s="116">
        <v>0</v>
      </c>
      <c r="AF585" s="116">
        <v>0</v>
      </c>
      <c r="AG585" s="116">
        <v>0</v>
      </c>
      <c r="AH585" s="116">
        <v>0</v>
      </c>
      <c r="AI585" s="116">
        <v>0</v>
      </c>
      <c r="AJ585" s="116">
        <v>0</v>
      </c>
      <c r="AK585" s="116">
        <v>0</v>
      </c>
      <c r="AL585" s="95">
        <f t="shared" si="14"/>
        <v>0</v>
      </c>
      <c r="AO585" s="70"/>
    </row>
    <row r="586" spans="1:41" ht="33" customHeight="1">
      <c r="A586" s="87">
        <v>1911</v>
      </c>
      <c r="B586" s="88" t="str">
        <f>PROPER(VLOOKUP(A586,[1]bd_lista!$A:$D,2,FALSE))</f>
        <v>Gobierno Autónomo Municipal De Santa Rosa Del Abuná</v>
      </c>
      <c r="C586" s="118" t="s">
        <v>1537</v>
      </c>
      <c r="D586" s="116">
        <v>0</v>
      </c>
      <c r="E586" s="116">
        <v>0</v>
      </c>
      <c r="F586" s="116">
        <v>0</v>
      </c>
      <c r="G586" s="116">
        <v>0</v>
      </c>
      <c r="H586" s="116">
        <v>0</v>
      </c>
      <c r="I586" s="116">
        <v>0</v>
      </c>
      <c r="J586" s="116">
        <v>0</v>
      </c>
      <c r="K586" s="116">
        <v>0</v>
      </c>
      <c r="L586" s="116">
        <v>0</v>
      </c>
      <c r="M586" s="116">
        <v>0</v>
      </c>
      <c r="N586" s="116">
        <v>0</v>
      </c>
      <c r="O586" s="116">
        <v>0</v>
      </c>
      <c r="P586" s="116">
        <v>0</v>
      </c>
      <c r="Q586" s="116">
        <v>0</v>
      </c>
      <c r="R586" s="116">
        <v>0</v>
      </c>
      <c r="S586" s="116">
        <v>0</v>
      </c>
      <c r="T586" s="116">
        <v>0</v>
      </c>
      <c r="U586" s="116">
        <v>0</v>
      </c>
      <c r="V586" s="116">
        <v>0</v>
      </c>
      <c r="W586" s="116">
        <v>0</v>
      </c>
      <c r="X586" s="116">
        <v>0</v>
      </c>
      <c r="Y586" s="116">
        <v>0</v>
      </c>
      <c r="Z586" s="116">
        <v>0</v>
      </c>
      <c r="AA586" s="116">
        <v>0</v>
      </c>
      <c r="AB586" s="116">
        <v>0</v>
      </c>
      <c r="AC586" s="116">
        <v>0</v>
      </c>
      <c r="AD586" s="116">
        <v>0</v>
      </c>
      <c r="AE586" s="116">
        <v>0</v>
      </c>
      <c r="AF586" s="116">
        <v>0</v>
      </c>
      <c r="AG586" s="116">
        <v>0</v>
      </c>
      <c r="AH586" s="116">
        <v>0</v>
      </c>
      <c r="AI586" s="116">
        <v>0</v>
      </c>
      <c r="AJ586" s="116">
        <v>0</v>
      </c>
      <c r="AK586" s="116">
        <v>0</v>
      </c>
      <c r="AL586" s="95">
        <f t="shared" si="14"/>
        <v>0</v>
      </c>
      <c r="AO586" s="70"/>
    </row>
    <row r="587" spans="1:41" ht="33" customHeight="1">
      <c r="A587" s="87">
        <v>1912</v>
      </c>
      <c r="B587" s="88" t="str">
        <f>PROPER(VLOOKUP(A587,[1]bd_lista!$A:$D,2,FALSE))</f>
        <v>Gobierno Autónomo Municipal De Ingavi (Humaita)</v>
      </c>
      <c r="C587" s="118" t="s">
        <v>1537</v>
      </c>
      <c r="D587" s="116">
        <v>0</v>
      </c>
      <c r="E587" s="116">
        <v>0</v>
      </c>
      <c r="F587" s="116">
        <v>0</v>
      </c>
      <c r="G587" s="116">
        <v>0</v>
      </c>
      <c r="H587" s="116">
        <v>0</v>
      </c>
      <c r="I587" s="116">
        <v>0</v>
      </c>
      <c r="J587" s="116">
        <v>0</v>
      </c>
      <c r="K587" s="116">
        <v>0</v>
      </c>
      <c r="L587" s="116">
        <v>0</v>
      </c>
      <c r="M587" s="116">
        <v>0</v>
      </c>
      <c r="N587" s="116">
        <v>0</v>
      </c>
      <c r="O587" s="116">
        <v>0</v>
      </c>
      <c r="P587" s="116">
        <v>0</v>
      </c>
      <c r="Q587" s="116">
        <v>0</v>
      </c>
      <c r="R587" s="116">
        <v>0</v>
      </c>
      <c r="S587" s="116">
        <v>0</v>
      </c>
      <c r="T587" s="116">
        <v>0</v>
      </c>
      <c r="U587" s="116">
        <v>0</v>
      </c>
      <c r="V587" s="116">
        <v>0</v>
      </c>
      <c r="W587" s="116">
        <v>0</v>
      </c>
      <c r="X587" s="116">
        <v>0</v>
      </c>
      <c r="Y587" s="116">
        <v>0</v>
      </c>
      <c r="Z587" s="116">
        <v>0</v>
      </c>
      <c r="AA587" s="116">
        <v>0</v>
      </c>
      <c r="AB587" s="116">
        <v>0</v>
      </c>
      <c r="AC587" s="116">
        <v>0</v>
      </c>
      <c r="AD587" s="116">
        <v>0</v>
      </c>
      <c r="AE587" s="116">
        <v>0</v>
      </c>
      <c r="AF587" s="116">
        <v>0</v>
      </c>
      <c r="AG587" s="116">
        <v>0</v>
      </c>
      <c r="AH587" s="116">
        <v>0</v>
      </c>
      <c r="AI587" s="116">
        <v>0</v>
      </c>
      <c r="AJ587" s="116">
        <v>0</v>
      </c>
      <c r="AK587" s="116">
        <v>0</v>
      </c>
      <c r="AL587" s="95">
        <f t="shared" si="14"/>
        <v>0</v>
      </c>
      <c r="AO587" s="70"/>
    </row>
    <row r="588" spans="1:41" ht="33" customHeight="1">
      <c r="A588" s="87">
        <v>1913</v>
      </c>
      <c r="B588" s="88" t="str">
        <f>PROPER(VLOOKUP(A588,[1]bd_lista!$A:$D,2,FALSE))</f>
        <v>Gobierno Autónomo Municipal De Nueva Esperanza</v>
      </c>
      <c r="C588" s="118" t="s">
        <v>1537</v>
      </c>
      <c r="D588" s="116">
        <v>0</v>
      </c>
      <c r="E588" s="116">
        <v>0</v>
      </c>
      <c r="F588" s="116">
        <v>0</v>
      </c>
      <c r="G588" s="116">
        <v>0</v>
      </c>
      <c r="H588" s="116">
        <v>0</v>
      </c>
      <c r="I588" s="116">
        <v>0</v>
      </c>
      <c r="J588" s="116">
        <v>0</v>
      </c>
      <c r="K588" s="116">
        <v>0</v>
      </c>
      <c r="L588" s="116">
        <v>0</v>
      </c>
      <c r="M588" s="116">
        <v>0</v>
      </c>
      <c r="N588" s="116">
        <v>0</v>
      </c>
      <c r="O588" s="116">
        <v>0</v>
      </c>
      <c r="P588" s="116">
        <v>0</v>
      </c>
      <c r="Q588" s="116">
        <v>0</v>
      </c>
      <c r="R588" s="116">
        <v>0</v>
      </c>
      <c r="S588" s="116">
        <v>0</v>
      </c>
      <c r="T588" s="116">
        <v>0</v>
      </c>
      <c r="U588" s="116">
        <v>0</v>
      </c>
      <c r="V588" s="116">
        <v>0</v>
      </c>
      <c r="W588" s="116">
        <v>0</v>
      </c>
      <c r="X588" s="116">
        <v>0</v>
      </c>
      <c r="Y588" s="116">
        <v>0</v>
      </c>
      <c r="Z588" s="116">
        <v>0</v>
      </c>
      <c r="AA588" s="116">
        <v>0</v>
      </c>
      <c r="AB588" s="116">
        <v>0</v>
      </c>
      <c r="AC588" s="116">
        <v>0</v>
      </c>
      <c r="AD588" s="116">
        <v>0</v>
      </c>
      <c r="AE588" s="116">
        <v>0</v>
      </c>
      <c r="AF588" s="116">
        <v>0</v>
      </c>
      <c r="AG588" s="116">
        <v>0</v>
      </c>
      <c r="AH588" s="116">
        <v>0</v>
      </c>
      <c r="AI588" s="116">
        <v>0</v>
      </c>
      <c r="AJ588" s="116">
        <v>0</v>
      </c>
      <c r="AK588" s="116">
        <v>0</v>
      </c>
      <c r="AL588" s="95">
        <f t="shared" si="14"/>
        <v>0</v>
      </c>
      <c r="AO588" s="70"/>
    </row>
    <row r="589" spans="1:41" ht="33" customHeight="1">
      <c r="A589" s="87">
        <v>1914</v>
      </c>
      <c r="B589" s="88" t="str">
        <f>PROPER(VLOOKUP(A589,[1]bd_lista!$A:$D,2,FALSE))</f>
        <v>Gobierno Autónomo Municipal De Villa Nueva (Loma Alta)</v>
      </c>
      <c r="C589" s="118" t="s">
        <v>1537</v>
      </c>
      <c r="D589" s="116">
        <v>0</v>
      </c>
      <c r="E589" s="116">
        <v>0</v>
      </c>
      <c r="F589" s="116">
        <v>0</v>
      </c>
      <c r="G589" s="116">
        <v>0</v>
      </c>
      <c r="H589" s="116">
        <v>0</v>
      </c>
      <c r="I589" s="116">
        <v>0</v>
      </c>
      <c r="J589" s="116">
        <v>0</v>
      </c>
      <c r="K589" s="116">
        <v>0</v>
      </c>
      <c r="L589" s="116">
        <v>0</v>
      </c>
      <c r="M589" s="116">
        <v>0</v>
      </c>
      <c r="N589" s="116">
        <v>0</v>
      </c>
      <c r="O589" s="116">
        <v>0</v>
      </c>
      <c r="P589" s="116">
        <v>0</v>
      </c>
      <c r="Q589" s="116">
        <v>0</v>
      </c>
      <c r="R589" s="116">
        <v>0</v>
      </c>
      <c r="S589" s="116">
        <v>0</v>
      </c>
      <c r="T589" s="116">
        <v>0</v>
      </c>
      <c r="U589" s="116">
        <v>0</v>
      </c>
      <c r="V589" s="116">
        <v>0</v>
      </c>
      <c r="W589" s="116">
        <v>0</v>
      </c>
      <c r="X589" s="116">
        <v>0</v>
      </c>
      <c r="Y589" s="116">
        <v>0</v>
      </c>
      <c r="Z589" s="116">
        <v>0</v>
      </c>
      <c r="AA589" s="116">
        <v>0</v>
      </c>
      <c r="AB589" s="116">
        <v>0</v>
      </c>
      <c r="AC589" s="116">
        <v>0</v>
      </c>
      <c r="AD589" s="116">
        <v>0</v>
      </c>
      <c r="AE589" s="116">
        <v>0</v>
      </c>
      <c r="AF589" s="116">
        <v>0</v>
      </c>
      <c r="AG589" s="116">
        <v>0</v>
      </c>
      <c r="AH589" s="116">
        <v>0</v>
      </c>
      <c r="AI589" s="116">
        <v>0</v>
      </c>
      <c r="AJ589" s="116">
        <v>0</v>
      </c>
      <c r="AK589" s="116">
        <v>0</v>
      </c>
      <c r="AL589" s="95">
        <f t="shared" ref="AL589:AL613" si="15">SUM(D589:AK589)</f>
        <v>0</v>
      </c>
      <c r="AO589" s="70"/>
    </row>
    <row r="590" spans="1:41" ht="33" customHeight="1">
      <c r="A590" s="87">
        <v>1915</v>
      </c>
      <c r="B590" s="88" t="str">
        <f>PROPER(VLOOKUP(A590,[1]bd_lista!$A:$D,2,FALSE))</f>
        <v>Gobierno Autónomo Municipal De Santos Mercado</v>
      </c>
      <c r="C590" s="118" t="s">
        <v>1537</v>
      </c>
      <c r="D590" s="116">
        <v>0</v>
      </c>
      <c r="E590" s="116">
        <v>0</v>
      </c>
      <c r="F590" s="116">
        <v>0</v>
      </c>
      <c r="G590" s="116">
        <v>0</v>
      </c>
      <c r="H590" s="116">
        <v>0</v>
      </c>
      <c r="I590" s="116">
        <v>0</v>
      </c>
      <c r="J590" s="116">
        <v>0</v>
      </c>
      <c r="K590" s="116">
        <v>0</v>
      </c>
      <c r="L590" s="116">
        <v>0</v>
      </c>
      <c r="M590" s="116">
        <v>0</v>
      </c>
      <c r="N590" s="116">
        <v>0</v>
      </c>
      <c r="O590" s="116">
        <v>0</v>
      </c>
      <c r="P590" s="116">
        <v>0</v>
      </c>
      <c r="Q590" s="116">
        <v>0</v>
      </c>
      <c r="R590" s="116">
        <v>0</v>
      </c>
      <c r="S590" s="116">
        <v>0</v>
      </c>
      <c r="T590" s="116">
        <v>0</v>
      </c>
      <c r="U590" s="116">
        <v>0</v>
      </c>
      <c r="V590" s="116">
        <v>0</v>
      </c>
      <c r="W590" s="116">
        <v>0</v>
      </c>
      <c r="X590" s="116">
        <v>0</v>
      </c>
      <c r="Y590" s="116">
        <v>0</v>
      </c>
      <c r="Z590" s="116">
        <v>0</v>
      </c>
      <c r="AA590" s="116">
        <v>0</v>
      </c>
      <c r="AB590" s="116">
        <v>0</v>
      </c>
      <c r="AC590" s="116">
        <v>0</v>
      </c>
      <c r="AD590" s="116">
        <v>0</v>
      </c>
      <c r="AE590" s="116">
        <v>0</v>
      </c>
      <c r="AF590" s="116">
        <v>0</v>
      </c>
      <c r="AG590" s="116">
        <v>0</v>
      </c>
      <c r="AH590" s="116">
        <v>0</v>
      </c>
      <c r="AI590" s="116">
        <v>0</v>
      </c>
      <c r="AJ590" s="116">
        <v>0</v>
      </c>
      <c r="AK590" s="116">
        <v>0</v>
      </c>
      <c r="AL590" s="95">
        <f t="shared" si="15"/>
        <v>0</v>
      </c>
      <c r="AO590" s="70"/>
    </row>
    <row r="591" spans="1:41" ht="33" customHeight="1">
      <c r="A591" s="87">
        <v>2301</v>
      </c>
      <c r="B591" s="88" t="str">
        <f>PROPER(VLOOKUP(A591,[1]bd_lista!$A:$D,2,FALSE))</f>
        <v>Empresa Municipal De Gestión De Residuos Sólidos</v>
      </c>
      <c r="C591" s="89" t="s">
        <v>1537</v>
      </c>
      <c r="D591" s="116">
        <v>0</v>
      </c>
      <c r="E591" s="116">
        <v>0</v>
      </c>
      <c r="F591" s="116">
        <v>0</v>
      </c>
      <c r="G591" s="116">
        <v>0</v>
      </c>
      <c r="H591" s="116">
        <v>0</v>
      </c>
      <c r="I591" s="116">
        <v>0</v>
      </c>
      <c r="J591" s="116">
        <v>0</v>
      </c>
      <c r="K591" s="116">
        <v>0</v>
      </c>
      <c r="L591" s="116">
        <v>0</v>
      </c>
      <c r="M591" s="116">
        <v>0</v>
      </c>
      <c r="N591" s="116">
        <v>0</v>
      </c>
      <c r="O591" s="116">
        <v>0</v>
      </c>
      <c r="P591" s="116">
        <v>0</v>
      </c>
      <c r="Q591" s="116">
        <v>0</v>
      </c>
      <c r="R591" s="116">
        <v>0</v>
      </c>
      <c r="S591" s="116">
        <v>0</v>
      </c>
      <c r="T591" s="116">
        <v>0</v>
      </c>
      <c r="U591" s="116">
        <v>0</v>
      </c>
      <c r="V591" s="116">
        <v>0</v>
      </c>
      <c r="W591" s="116">
        <v>0</v>
      </c>
      <c r="X591" s="116">
        <v>0</v>
      </c>
      <c r="Y591" s="116">
        <v>0</v>
      </c>
      <c r="Z591" s="116">
        <v>0</v>
      </c>
      <c r="AA591" s="116">
        <v>0</v>
      </c>
      <c r="AB591" s="116">
        <v>0</v>
      </c>
      <c r="AC591" s="116">
        <v>0</v>
      </c>
      <c r="AD591" s="116">
        <v>0</v>
      </c>
      <c r="AE591" s="116">
        <v>0</v>
      </c>
      <c r="AF591" s="116">
        <v>0</v>
      </c>
      <c r="AG591" s="116">
        <v>0</v>
      </c>
      <c r="AH591" s="116">
        <v>0</v>
      </c>
      <c r="AI591" s="116">
        <v>0</v>
      </c>
      <c r="AJ591" s="116">
        <v>0</v>
      </c>
      <c r="AK591" s="116">
        <v>0</v>
      </c>
      <c r="AL591" s="95">
        <f t="shared" si="15"/>
        <v>0</v>
      </c>
      <c r="AO591" s="70"/>
    </row>
    <row r="592" spans="1:41" ht="33" customHeight="1">
      <c r="A592" s="87">
        <v>2302</v>
      </c>
      <c r="B592" s="88" t="str">
        <f>PROPER(VLOOKUP(A592,[1]bd_lista!$A:$D,2,FALSE))</f>
        <v>Empresa Municipal De Agua Potable Y Alcantarillado Sacaba</v>
      </c>
      <c r="C592" s="89" t="s">
        <v>1537</v>
      </c>
      <c r="D592" s="116">
        <v>0</v>
      </c>
      <c r="E592" s="116">
        <v>0</v>
      </c>
      <c r="F592" s="116">
        <v>0</v>
      </c>
      <c r="G592" s="116">
        <v>0</v>
      </c>
      <c r="H592" s="116">
        <v>0</v>
      </c>
      <c r="I592" s="116">
        <v>0</v>
      </c>
      <c r="J592" s="116">
        <v>0</v>
      </c>
      <c r="K592" s="116">
        <v>0</v>
      </c>
      <c r="L592" s="116">
        <v>0</v>
      </c>
      <c r="M592" s="116">
        <v>0</v>
      </c>
      <c r="N592" s="116">
        <v>0</v>
      </c>
      <c r="O592" s="116">
        <v>0</v>
      </c>
      <c r="P592" s="116">
        <v>0</v>
      </c>
      <c r="Q592" s="116">
        <v>0</v>
      </c>
      <c r="R592" s="116">
        <v>0</v>
      </c>
      <c r="S592" s="116">
        <v>0</v>
      </c>
      <c r="T592" s="116">
        <v>0</v>
      </c>
      <c r="U592" s="116">
        <v>0</v>
      </c>
      <c r="V592" s="116">
        <v>0</v>
      </c>
      <c r="W592" s="116">
        <v>0</v>
      </c>
      <c r="X592" s="116">
        <v>0</v>
      </c>
      <c r="Y592" s="116">
        <v>0</v>
      </c>
      <c r="Z592" s="116">
        <v>0</v>
      </c>
      <c r="AA592" s="116">
        <v>0</v>
      </c>
      <c r="AB592" s="116">
        <v>0</v>
      </c>
      <c r="AC592" s="116">
        <v>0</v>
      </c>
      <c r="AD592" s="116">
        <v>0</v>
      </c>
      <c r="AE592" s="116">
        <v>0</v>
      </c>
      <c r="AF592" s="116">
        <v>0</v>
      </c>
      <c r="AG592" s="116">
        <v>0</v>
      </c>
      <c r="AH592" s="116">
        <v>0</v>
      </c>
      <c r="AI592" s="116">
        <v>0</v>
      </c>
      <c r="AJ592" s="116">
        <v>0</v>
      </c>
      <c r="AK592" s="116">
        <v>0</v>
      </c>
      <c r="AL592" s="95">
        <f t="shared" si="15"/>
        <v>0</v>
      </c>
      <c r="AO592" s="70"/>
    </row>
    <row r="593" spans="1:41" ht="33" customHeight="1">
      <c r="A593" s="87">
        <v>2303</v>
      </c>
      <c r="B593" s="88" t="str">
        <f>PROPER(VLOOKUP(A593,[1]bd_lista!$A:$D,2,FALSE))</f>
        <v>Empresa Municipal De Areas Verdes Y Recreación Alternativa</v>
      </c>
      <c r="C593" s="89" t="s">
        <v>1537</v>
      </c>
      <c r="D593" s="116">
        <v>0</v>
      </c>
      <c r="E593" s="116">
        <v>0</v>
      </c>
      <c r="F593" s="116">
        <v>0</v>
      </c>
      <c r="G593" s="116">
        <v>0</v>
      </c>
      <c r="H593" s="116">
        <v>0</v>
      </c>
      <c r="I593" s="116">
        <v>0</v>
      </c>
      <c r="J593" s="116">
        <v>0</v>
      </c>
      <c r="K593" s="116">
        <v>0</v>
      </c>
      <c r="L593" s="116">
        <v>0</v>
      </c>
      <c r="M593" s="116">
        <v>0</v>
      </c>
      <c r="N593" s="116">
        <v>0</v>
      </c>
      <c r="O593" s="116">
        <v>0</v>
      </c>
      <c r="P593" s="116">
        <v>0</v>
      </c>
      <c r="Q593" s="116">
        <v>0</v>
      </c>
      <c r="R593" s="116">
        <v>0</v>
      </c>
      <c r="S593" s="116">
        <v>0</v>
      </c>
      <c r="T593" s="116">
        <v>0</v>
      </c>
      <c r="U593" s="116">
        <v>0</v>
      </c>
      <c r="V593" s="116">
        <v>0</v>
      </c>
      <c r="W593" s="116">
        <v>0</v>
      </c>
      <c r="X593" s="116">
        <v>0</v>
      </c>
      <c r="Y593" s="116">
        <v>0</v>
      </c>
      <c r="Z593" s="116">
        <v>0</v>
      </c>
      <c r="AA593" s="116">
        <v>0</v>
      </c>
      <c r="AB593" s="116">
        <v>0</v>
      </c>
      <c r="AC593" s="116">
        <v>0</v>
      </c>
      <c r="AD593" s="116">
        <v>0</v>
      </c>
      <c r="AE593" s="116">
        <v>0</v>
      </c>
      <c r="AF593" s="116">
        <v>0</v>
      </c>
      <c r="AG593" s="116">
        <v>0</v>
      </c>
      <c r="AH593" s="116">
        <v>0</v>
      </c>
      <c r="AI593" s="116">
        <v>0</v>
      </c>
      <c r="AJ593" s="116">
        <v>0</v>
      </c>
      <c r="AK593" s="116">
        <v>0</v>
      </c>
      <c r="AL593" s="95">
        <f t="shared" si="15"/>
        <v>0</v>
      </c>
      <c r="AO593" s="70"/>
    </row>
    <row r="594" spans="1:41" ht="33" customHeight="1">
      <c r="A594" s="87">
        <v>2311</v>
      </c>
      <c r="B594" s="88" t="str">
        <f>PROPER(VLOOKUP(A594,[1]bd_lista!$A:$D,2,FALSE))</f>
        <v>Servicio De Cuencas (Searpi)</v>
      </c>
      <c r="C594" s="118" t="s">
        <v>1304</v>
      </c>
      <c r="D594" s="116">
        <v>0</v>
      </c>
      <c r="E594" s="116">
        <v>0</v>
      </c>
      <c r="F594" s="116">
        <v>0</v>
      </c>
      <c r="G594" s="116">
        <v>0</v>
      </c>
      <c r="H594" s="116">
        <v>0</v>
      </c>
      <c r="I594" s="116">
        <v>0</v>
      </c>
      <c r="J594" s="116">
        <v>0</v>
      </c>
      <c r="K594" s="116">
        <v>0</v>
      </c>
      <c r="L594" s="116">
        <v>0</v>
      </c>
      <c r="M594" s="116">
        <v>0</v>
      </c>
      <c r="N594" s="116">
        <v>0</v>
      </c>
      <c r="O594" s="116">
        <v>0</v>
      </c>
      <c r="P594" s="116">
        <v>0</v>
      </c>
      <c r="Q594" s="116">
        <v>0</v>
      </c>
      <c r="R594" s="116">
        <v>0</v>
      </c>
      <c r="S594" s="116">
        <v>0</v>
      </c>
      <c r="T594" s="116">
        <v>0</v>
      </c>
      <c r="U594" s="116">
        <v>0</v>
      </c>
      <c r="V594" s="116">
        <v>0</v>
      </c>
      <c r="W594" s="116">
        <v>0</v>
      </c>
      <c r="X594" s="116">
        <v>0</v>
      </c>
      <c r="Y594" s="116">
        <v>0</v>
      </c>
      <c r="Z594" s="116">
        <v>0</v>
      </c>
      <c r="AA594" s="116">
        <v>0</v>
      </c>
      <c r="AB594" s="116">
        <v>0</v>
      </c>
      <c r="AC594" s="116">
        <v>0</v>
      </c>
      <c r="AD594" s="116">
        <v>0</v>
      </c>
      <c r="AE594" s="116">
        <v>0</v>
      </c>
      <c r="AF594" s="116">
        <v>0</v>
      </c>
      <c r="AG594" s="116">
        <v>0</v>
      </c>
      <c r="AH594" s="116">
        <v>0</v>
      </c>
      <c r="AI594" s="116">
        <v>0</v>
      </c>
      <c r="AJ594" s="116">
        <v>0</v>
      </c>
      <c r="AK594" s="116">
        <v>0</v>
      </c>
      <c r="AL594" s="95">
        <f t="shared" si="15"/>
        <v>0</v>
      </c>
      <c r="AO594" s="70"/>
    </row>
    <row r="595" spans="1:41" ht="33" customHeight="1">
      <c r="A595" s="87">
        <v>2312</v>
      </c>
      <c r="B595" s="88" t="str">
        <f>PROPER(VLOOKUP(A595,[1]bd_lista!$A:$D,2,FALSE))</f>
        <v>Empresa Municipal De Agua Potable Y Alcantarillado Viacha</v>
      </c>
      <c r="C595" s="118" t="s">
        <v>1304</v>
      </c>
      <c r="D595" s="116">
        <v>0</v>
      </c>
      <c r="E595" s="116">
        <v>0</v>
      </c>
      <c r="F595" s="116">
        <v>0</v>
      </c>
      <c r="G595" s="116">
        <v>0</v>
      </c>
      <c r="H595" s="116">
        <v>0</v>
      </c>
      <c r="I595" s="116">
        <v>0</v>
      </c>
      <c r="J595" s="116">
        <v>0</v>
      </c>
      <c r="K595" s="116">
        <v>0</v>
      </c>
      <c r="L595" s="116">
        <v>0</v>
      </c>
      <c r="M595" s="116">
        <v>0</v>
      </c>
      <c r="N595" s="116">
        <v>0</v>
      </c>
      <c r="O595" s="116">
        <v>0</v>
      </c>
      <c r="P595" s="116">
        <v>0</v>
      </c>
      <c r="Q595" s="116">
        <v>0</v>
      </c>
      <c r="R595" s="116">
        <v>0</v>
      </c>
      <c r="S595" s="116">
        <v>0</v>
      </c>
      <c r="T595" s="116">
        <v>0</v>
      </c>
      <c r="U595" s="116">
        <v>0</v>
      </c>
      <c r="V595" s="116">
        <v>0</v>
      </c>
      <c r="W595" s="116">
        <v>0</v>
      </c>
      <c r="X595" s="116">
        <v>0</v>
      </c>
      <c r="Y595" s="116">
        <v>0</v>
      </c>
      <c r="Z595" s="116">
        <v>0</v>
      </c>
      <c r="AA595" s="116">
        <v>0</v>
      </c>
      <c r="AB595" s="116">
        <v>0</v>
      </c>
      <c r="AC595" s="116">
        <v>0</v>
      </c>
      <c r="AD595" s="116">
        <v>0</v>
      </c>
      <c r="AE595" s="116">
        <v>0</v>
      </c>
      <c r="AF595" s="116">
        <v>0</v>
      </c>
      <c r="AG595" s="116">
        <v>0</v>
      </c>
      <c r="AH595" s="116">
        <v>0</v>
      </c>
      <c r="AI595" s="116">
        <v>0</v>
      </c>
      <c r="AJ595" s="116">
        <v>0</v>
      </c>
      <c r="AK595" s="116">
        <v>0</v>
      </c>
      <c r="AL595" s="95">
        <f t="shared" si="15"/>
        <v>0</v>
      </c>
      <c r="AO595" s="70"/>
    </row>
    <row r="596" spans="1:41" ht="33" customHeight="1">
      <c r="A596" s="87">
        <v>2313</v>
      </c>
      <c r="B596" s="88" t="str">
        <f>PROPER(VLOOKUP(A596,[1]bd_lista!$A:$D,2,FALSE))</f>
        <v>Entidad Municipal De Aseo Urbano Sucre</v>
      </c>
      <c r="C596" s="118" t="s">
        <v>1304</v>
      </c>
      <c r="D596" s="116">
        <v>0</v>
      </c>
      <c r="E596" s="116">
        <v>0</v>
      </c>
      <c r="F596" s="116">
        <v>0</v>
      </c>
      <c r="G596" s="116">
        <v>0</v>
      </c>
      <c r="H596" s="116">
        <v>0</v>
      </c>
      <c r="I596" s="116">
        <v>0</v>
      </c>
      <c r="J596" s="116">
        <v>0</v>
      </c>
      <c r="K596" s="116">
        <v>0</v>
      </c>
      <c r="L596" s="116">
        <v>0</v>
      </c>
      <c r="M596" s="116">
        <v>0</v>
      </c>
      <c r="N596" s="116">
        <v>0</v>
      </c>
      <c r="O596" s="116">
        <v>0</v>
      </c>
      <c r="P596" s="116">
        <v>0</v>
      </c>
      <c r="Q596" s="116">
        <v>0</v>
      </c>
      <c r="R596" s="116">
        <v>0</v>
      </c>
      <c r="S596" s="116">
        <v>0</v>
      </c>
      <c r="T596" s="116">
        <v>0</v>
      </c>
      <c r="U596" s="116">
        <v>0</v>
      </c>
      <c r="V596" s="116">
        <v>0</v>
      </c>
      <c r="W596" s="116">
        <v>0</v>
      </c>
      <c r="X596" s="116">
        <v>0</v>
      </c>
      <c r="Y596" s="116">
        <v>0</v>
      </c>
      <c r="Z596" s="116">
        <v>0</v>
      </c>
      <c r="AA596" s="116">
        <v>0</v>
      </c>
      <c r="AB596" s="116">
        <v>0</v>
      </c>
      <c r="AC596" s="116">
        <v>0</v>
      </c>
      <c r="AD596" s="116">
        <v>0</v>
      </c>
      <c r="AE596" s="116">
        <v>0</v>
      </c>
      <c r="AF596" s="116">
        <v>0</v>
      </c>
      <c r="AG596" s="116">
        <v>0</v>
      </c>
      <c r="AH596" s="116">
        <v>0</v>
      </c>
      <c r="AI596" s="116">
        <v>0</v>
      </c>
      <c r="AJ596" s="116">
        <v>0</v>
      </c>
      <c r="AK596" s="116">
        <v>0</v>
      </c>
      <c r="AL596" s="95">
        <f t="shared" si="15"/>
        <v>0</v>
      </c>
      <c r="AO596" s="70"/>
    </row>
    <row r="597" spans="1:41" ht="33" customHeight="1">
      <c r="A597" s="87">
        <v>2314</v>
      </c>
      <c r="B597" s="88" t="str">
        <f>PROPER(VLOOKUP(A597,[1]bd_lista!$A:$D,2,FALSE))</f>
        <v>Empresa Municipal De Areas Verdes Sucre</v>
      </c>
      <c r="C597" s="118" t="s">
        <v>1304</v>
      </c>
      <c r="D597" s="116">
        <v>0</v>
      </c>
      <c r="E597" s="116">
        <v>0</v>
      </c>
      <c r="F597" s="116">
        <v>0</v>
      </c>
      <c r="G597" s="116">
        <v>0</v>
      </c>
      <c r="H597" s="116">
        <v>0</v>
      </c>
      <c r="I597" s="116">
        <v>0</v>
      </c>
      <c r="J597" s="116">
        <v>0</v>
      </c>
      <c r="K597" s="116">
        <v>0</v>
      </c>
      <c r="L597" s="116">
        <v>0</v>
      </c>
      <c r="M597" s="116">
        <v>0</v>
      </c>
      <c r="N597" s="116">
        <v>0</v>
      </c>
      <c r="O597" s="116">
        <v>0</v>
      </c>
      <c r="P597" s="116">
        <v>0</v>
      </c>
      <c r="Q597" s="116">
        <v>0</v>
      </c>
      <c r="R597" s="116">
        <v>0</v>
      </c>
      <c r="S597" s="116">
        <v>0</v>
      </c>
      <c r="T597" s="116">
        <v>0</v>
      </c>
      <c r="U597" s="116">
        <v>0</v>
      </c>
      <c r="V597" s="116">
        <v>0</v>
      </c>
      <c r="W597" s="116">
        <v>0</v>
      </c>
      <c r="X597" s="116">
        <v>0</v>
      </c>
      <c r="Y597" s="116">
        <v>0</v>
      </c>
      <c r="Z597" s="116">
        <v>0</v>
      </c>
      <c r="AA597" s="116">
        <v>0</v>
      </c>
      <c r="AB597" s="116">
        <v>0</v>
      </c>
      <c r="AC597" s="116">
        <v>0</v>
      </c>
      <c r="AD597" s="116">
        <v>0</v>
      </c>
      <c r="AE597" s="116">
        <v>0</v>
      </c>
      <c r="AF597" s="116">
        <v>0</v>
      </c>
      <c r="AG597" s="116">
        <v>0</v>
      </c>
      <c r="AH597" s="116">
        <v>0</v>
      </c>
      <c r="AI597" s="116">
        <v>0</v>
      </c>
      <c r="AJ597" s="116">
        <v>0</v>
      </c>
      <c r="AK597" s="116">
        <v>0</v>
      </c>
      <c r="AL597" s="95">
        <f t="shared" si="15"/>
        <v>0</v>
      </c>
      <c r="AO597" s="70"/>
    </row>
    <row r="598" spans="1:41" ht="33" customHeight="1">
      <c r="A598" s="87">
        <v>2315</v>
      </c>
      <c r="B598" s="88" t="str">
        <f>PROPER(VLOOKUP(A598,[1]bd_lista!$A:$D,2,FALSE))</f>
        <v xml:space="preserve">Empresa Municipal De Servicio De Aseo </v>
      </c>
      <c r="C598" s="118" t="s">
        <v>1304</v>
      </c>
      <c r="D598" s="116">
        <v>0</v>
      </c>
      <c r="E598" s="116">
        <v>0</v>
      </c>
      <c r="F598" s="116">
        <v>0</v>
      </c>
      <c r="G598" s="116">
        <v>0</v>
      </c>
      <c r="H598" s="116">
        <v>0</v>
      </c>
      <c r="I598" s="116">
        <v>0</v>
      </c>
      <c r="J598" s="116">
        <v>0</v>
      </c>
      <c r="K598" s="116">
        <v>0</v>
      </c>
      <c r="L598" s="116">
        <v>0</v>
      </c>
      <c r="M598" s="116">
        <v>0</v>
      </c>
      <c r="N598" s="116">
        <v>0</v>
      </c>
      <c r="O598" s="116">
        <v>0</v>
      </c>
      <c r="P598" s="116">
        <v>0</v>
      </c>
      <c r="Q598" s="116">
        <v>0</v>
      </c>
      <c r="R598" s="116">
        <v>0</v>
      </c>
      <c r="S598" s="116">
        <v>0</v>
      </c>
      <c r="T598" s="116">
        <v>0</v>
      </c>
      <c r="U598" s="116">
        <v>0</v>
      </c>
      <c r="V598" s="116">
        <v>0</v>
      </c>
      <c r="W598" s="116">
        <v>0</v>
      </c>
      <c r="X598" s="116">
        <v>0</v>
      </c>
      <c r="Y598" s="116">
        <v>0</v>
      </c>
      <c r="Z598" s="116">
        <v>0</v>
      </c>
      <c r="AA598" s="116">
        <v>0</v>
      </c>
      <c r="AB598" s="116">
        <v>0</v>
      </c>
      <c r="AC598" s="116">
        <v>0</v>
      </c>
      <c r="AD598" s="116">
        <v>0</v>
      </c>
      <c r="AE598" s="116">
        <v>0</v>
      </c>
      <c r="AF598" s="116">
        <v>0</v>
      </c>
      <c r="AG598" s="116">
        <v>0</v>
      </c>
      <c r="AH598" s="116">
        <v>0</v>
      </c>
      <c r="AI598" s="116">
        <v>0</v>
      </c>
      <c r="AJ598" s="116">
        <v>0</v>
      </c>
      <c r="AK598" s="116">
        <v>0</v>
      </c>
      <c r="AL598" s="95">
        <f t="shared" si="15"/>
        <v>0</v>
      </c>
      <c r="AO598" s="70"/>
    </row>
    <row r="599" spans="1:41" ht="33" customHeight="1">
      <c r="A599" s="87">
        <v>2316</v>
      </c>
      <c r="B599" s="88" t="str">
        <f>PROPER(VLOOKUP(A599,[1]bd_lista!$A:$D,2,FALSE))</f>
        <v>Empresa Municipal De Áreas Verdes, Parques Y Forestación</v>
      </c>
      <c r="C599" s="118" t="s">
        <v>1304</v>
      </c>
      <c r="D599" s="116">
        <v>0</v>
      </c>
      <c r="E599" s="116">
        <v>0</v>
      </c>
      <c r="F599" s="116">
        <v>0</v>
      </c>
      <c r="G599" s="116">
        <v>0</v>
      </c>
      <c r="H599" s="116">
        <v>0</v>
      </c>
      <c r="I599" s="116">
        <v>0</v>
      </c>
      <c r="J599" s="116">
        <v>0</v>
      </c>
      <c r="K599" s="116">
        <v>0</v>
      </c>
      <c r="L599" s="116">
        <v>0</v>
      </c>
      <c r="M599" s="116">
        <v>0</v>
      </c>
      <c r="N599" s="116">
        <v>0</v>
      </c>
      <c r="O599" s="116">
        <v>0</v>
      </c>
      <c r="P599" s="116">
        <v>0</v>
      </c>
      <c r="Q599" s="116">
        <v>0</v>
      </c>
      <c r="R599" s="116">
        <v>0</v>
      </c>
      <c r="S599" s="116">
        <v>0</v>
      </c>
      <c r="T599" s="116">
        <v>0</v>
      </c>
      <c r="U599" s="116">
        <v>0</v>
      </c>
      <c r="V599" s="116">
        <v>0</v>
      </c>
      <c r="W599" s="116">
        <v>0</v>
      </c>
      <c r="X599" s="116">
        <v>0</v>
      </c>
      <c r="Y599" s="116">
        <v>0</v>
      </c>
      <c r="Z599" s="116">
        <v>0</v>
      </c>
      <c r="AA599" s="116">
        <v>0</v>
      </c>
      <c r="AB599" s="116">
        <v>0</v>
      </c>
      <c r="AC599" s="116">
        <v>0</v>
      </c>
      <c r="AD599" s="116">
        <v>0</v>
      </c>
      <c r="AE599" s="116">
        <v>0</v>
      </c>
      <c r="AF599" s="116">
        <v>0</v>
      </c>
      <c r="AG599" s="116">
        <v>0</v>
      </c>
      <c r="AH599" s="116">
        <v>0</v>
      </c>
      <c r="AI599" s="116">
        <v>0</v>
      </c>
      <c r="AJ599" s="116">
        <v>0</v>
      </c>
      <c r="AK599" s="116">
        <v>0</v>
      </c>
      <c r="AL599" s="95">
        <f t="shared" si="15"/>
        <v>0</v>
      </c>
      <c r="AO599" s="70"/>
    </row>
    <row r="600" spans="1:41" ht="33" customHeight="1">
      <c r="A600" s="87">
        <v>2317</v>
      </c>
      <c r="B600" s="88" t="str">
        <f>PROPER(VLOOKUP(A600,[1]bd_lista!$A:$D,2,FALSE))</f>
        <v>Empresa Municipal De Asfaltos Y Vías</v>
      </c>
      <c r="C600" s="118" t="s">
        <v>1304</v>
      </c>
      <c r="D600" s="116">
        <v>0</v>
      </c>
      <c r="E600" s="116">
        <v>0</v>
      </c>
      <c r="F600" s="116">
        <v>0</v>
      </c>
      <c r="G600" s="116">
        <v>0</v>
      </c>
      <c r="H600" s="116">
        <v>0</v>
      </c>
      <c r="I600" s="116">
        <v>0</v>
      </c>
      <c r="J600" s="116">
        <v>0</v>
      </c>
      <c r="K600" s="116">
        <v>0</v>
      </c>
      <c r="L600" s="116">
        <v>0</v>
      </c>
      <c r="M600" s="116">
        <v>0</v>
      </c>
      <c r="N600" s="116">
        <v>0</v>
      </c>
      <c r="O600" s="116">
        <v>0</v>
      </c>
      <c r="P600" s="116">
        <v>0</v>
      </c>
      <c r="Q600" s="116">
        <v>0</v>
      </c>
      <c r="R600" s="116">
        <v>0</v>
      </c>
      <c r="S600" s="116">
        <v>0</v>
      </c>
      <c r="T600" s="116">
        <v>0</v>
      </c>
      <c r="U600" s="116">
        <v>0</v>
      </c>
      <c r="V600" s="116">
        <v>0</v>
      </c>
      <c r="W600" s="116">
        <v>0</v>
      </c>
      <c r="X600" s="116">
        <v>0</v>
      </c>
      <c r="Y600" s="116">
        <v>0</v>
      </c>
      <c r="Z600" s="116">
        <v>0</v>
      </c>
      <c r="AA600" s="116">
        <v>0</v>
      </c>
      <c r="AB600" s="116">
        <v>0</v>
      </c>
      <c r="AC600" s="116">
        <v>0</v>
      </c>
      <c r="AD600" s="116">
        <v>0</v>
      </c>
      <c r="AE600" s="116">
        <v>0</v>
      </c>
      <c r="AF600" s="116">
        <v>0</v>
      </c>
      <c r="AG600" s="116">
        <v>0</v>
      </c>
      <c r="AH600" s="116">
        <v>0</v>
      </c>
      <c r="AI600" s="116">
        <v>0</v>
      </c>
      <c r="AJ600" s="116">
        <v>0</v>
      </c>
      <c r="AK600" s="116">
        <v>0</v>
      </c>
      <c r="AL600" s="95">
        <f t="shared" si="15"/>
        <v>0</v>
      </c>
      <c r="AO600" s="70"/>
    </row>
    <row r="601" spans="1:41" ht="33" customHeight="1">
      <c r="A601" s="87">
        <v>2318</v>
      </c>
      <c r="B601" s="88" t="str">
        <f>PROPER(VLOOKUP(A601,[1]bd_lista!$A:$D,2,FALSE))</f>
        <v>Entidad Descentralizada Ummipre Proman</v>
      </c>
      <c r="C601" s="118" t="s">
        <v>1304</v>
      </c>
      <c r="D601" s="116">
        <v>0</v>
      </c>
      <c r="E601" s="116">
        <v>0</v>
      </c>
      <c r="F601" s="116">
        <v>0</v>
      </c>
      <c r="G601" s="116">
        <v>0</v>
      </c>
      <c r="H601" s="116">
        <v>0</v>
      </c>
      <c r="I601" s="116">
        <v>0</v>
      </c>
      <c r="J601" s="116">
        <v>0</v>
      </c>
      <c r="K601" s="116">
        <v>0</v>
      </c>
      <c r="L601" s="116">
        <v>0</v>
      </c>
      <c r="M601" s="116">
        <v>0</v>
      </c>
      <c r="N601" s="116">
        <v>0</v>
      </c>
      <c r="O601" s="116">
        <v>0</v>
      </c>
      <c r="P601" s="116">
        <v>0</v>
      </c>
      <c r="Q601" s="116">
        <v>0</v>
      </c>
      <c r="R601" s="116">
        <v>0</v>
      </c>
      <c r="S601" s="116">
        <v>0</v>
      </c>
      <c r="T601" s="116">
        <v>0</v>
      </c>
      <c r="U601" s="116">
        <v>0</v>
      </c>
      <c r="V601" s="116">
        <v>0</v>
      </c>
      <c r="W601" s="116">
        <v>0</v>
      </c>
      <c r="X601" s="116">
        <v>0</v>
      </c>
      <c r="Y601" s="116">
        <v>0</v>
      </c>
      <c r="Z601" s="116">
        <v>0</v>
      </c>
      <c r="AA601" s="116">
        <v>0</v>
      </c>
      <c r="AB601" s="116">
        <v>0</v>
      </c>
      <c r="AC601" s="116">
        <v>0</v>
      </c>
      <c r="AD601" s="116">
        <v>0</v>
      </c>
      <c r="AE601" s="116">
        <v>0</v>
      </c>
      <c r="AF601" s="116">
        <v>0</v>
      </c>
      <c r="AG601" s="116">
        <v>0</v>
      </c>
      <c r="AH601" s="116">
        <v>0</v>
      </c>
      <c r="AI601" s="116">
        <v>0</v>
      </c>
      <c r="AJ601" s="116">
        <v>0</v>
      </c>
      <c r="AK601" s="116">
        <v>0</v>
      </c>
      <c r="AL601" s="95">
        <f t="shared" si="15"/>
        <v>0</v>
      </c>
      <c r="AO601" s="70"/>
    </row>
    <row r="602" spans="1:41" ht="33" customHeight="1">
      <c r="A602" s="87">
        <v>2319</v>
      </c>
      <c r="B602" s="88" t="str">
        <f>PROPER(VLOOKUP(A602,[1]bd_lista!$A:$D,2,FALSE))</f>
        <v>Empresa Pública Departamental Estratégica De Aguas - La Paz</v>
      </c>
      <c r="C602" s="118" t="s">
        <v>1304</v>
      </c>
      <c r="D602" s="116">
        <v>0</v>
      </c>
      <c r="E602" s="116">
        <v>0</v>
      </c>
      <c r="F602" s="116">
        <v>0</v>
      </c>
      <c r="G602" s="116">
        <v>0</v>
      </c>
      <c r="H602" s="116">
        <v>0</v>
      </c>
      <c r="I602" s="116">
        <v>0</v>
      </c>
      <c r="J602" s="116">
        <v>0</v>
      </c>
      <c r="K602" s="116">
        <v>0</v>
      </c>
      <c r="L602" s="116">
        <v>0</v>
      </c>
      <c r="M602" s="116">
        <v>0</v>
      </c>
      <c r="N602" s="116">
        <v>0</v>
      </c>
      <c r="O602" s="116">
        <v>0</v>
      </c>
      <c r="P602" s="116">
        <v>0</v>
      </c>
      <c r="Q602" s="116">
        <v>0</v>
      </c>
      <c r="R602" s="116">
        <v>0</v>
      </c>
      <c r="S602" s="116">
        <v>0</v>
      </c>
      <c r="T602" s="116">
        <v>0</v>
      </c>
      <c r="U602" s="116">
        <v>0</v>
      </c>
      <c r="V602" s="116">
        <v>0</v>
      </c>
      <c r="W602" s="116">
        <v>0</v>
      </c>
      <c r="X602" s="116">
        <v>0</v>
      </c>
      <c r="Y602" s="116">
        <v>0</v>
      </c>
      <c r="Z602" s="116">
        <v>0</v>
      </c>
      <c r="AA602" s="116">
        <v>0</v>
      </c>
      <c r="AB602" s="116">
        <v>0</v>
      </c>
      <c r="AC602" s="116">
        <v>0</v>
      </c>
      <c r="AD602" s="116">
        <v>0</v>
      </c>
      <c r="AE602" s="116">
        <v>0</v>
      </c>
      <c r="AF602" s="116">
        <v>0</v>
      </c>
      <c r="AG602" s="116">
        <v>0</v>
      </c>
      <c r="AH602" s="116">
        <v>0</v>
      </c>
      <c r="AI602" s="116">
        <v>0</v>
      </c>
      <c r="AJ602" s="116">
        <v>0</v>
      </c>
      <c r="AK602" s="116">
        <v>0</v>
      </c>
      <c r="AL602" s="95">
        <f t="shared" si="15"/>
        <v>0</v>
      </c>
      <c r="AO602" s="70"/>
    </row>
    <row r="603" spans="1:41" ht="33" customHeight="1">
      <c r="A603" s="87">
        <v>2320</v>
      </c>
      <c r="B603" s="88" t="str">
        <f>PROPER(VLOOKUP(A603,[1]bd_lista!$A:$D,2,FALSE))</f>
        <v>Empresa Publica Municipal De Servicios De Agua Y Alcantarrillado Sanitario De Cobija</v>
      </c>
      <c r="C603" s="118" t="s">
        <v>1304</v>
      </c>
      <c r="D603" s="116">
        <v>0</v>
      </c>
      <c r="E603" s="116">
        <v>0</v>
      </c>
      <c r="F603" s="116">
        <v>0</v>
      </c>
      <c r="G603" s="116">
        <v>0</v>
      </c>
      <c r="H603" s="116">
        <v>0</v>
      </c>
      <c r="I603" s="116">
        <v>0</v>
      </c>
      <c r="J603" s="116">
        <v>0</v>
      </c>
      <c r="K603" s="116">
        <v>0</v>
      </c>
      <c r="L603" s="116">
        <v>0</v>
      </c>
      <c r="M603" s="116">
        <v>0</v>
      </c>
      <c r="N603" s="116">
        <v>0</v>
      </c>
      <c r="O603" s="116">
        <v>0</v>
      </c>
      <c r="P603" s="116">
        <v>0</v>
      </c>
      <c r="Q603" s="116">
        <v>0</v>
      </c>
      <c r="R603" s="116">
        <v>0</v>
      </c>
      <c r="S603" s="116">
        <v>0</v>
      </c>
      <c r="T603" s="116">
        <v>0</v>
      </c>
      <c r="U603" s="116">
        <v>0</v>
      </c>
      <c r="V603" s="116">
        <v>0</v>
      </c>
      <c r="W603" s="116">
        <v>0</v>
      </c>
      <c r="X603" s="116">
        <v>0</v>
      </c>
      <c r="Y603" s="116">
        <v>0</v>
      </c>
      <c r="Z603" s="116">
        <v>0</v>
      </c>
      <c r="AA603" s="116">
        <v>0</v>
      </c>
      <c r="AB603" s="116">
        <v>0</v>
      </c>
      <c r="AC603" s="116">
        <v>0</v>
      </c>
      <c r="AD603" s="116">
        <v>0</v>
      </c>
      <c r="AE603" s="116">
        <v>0</v>
      </c>
      <c r="AF603" s="116">
        <v>0</v>
      </c>
      <c r="AG603" s="116">
        <v>0</v>
      </c>
      <c r="AH603" s="116">
        <v>0</v>
      </c>
      <c r="AI603" s="116">
        <v>0</v>
      </c>
      <c r="AJ603" s="116">
        <v>0</v>
      </c>
      <c r="AK603" s="116">
        <v>0</v>
      </c>
      <c r="AL603" s="95">
        <f t="shared" si="15"/>
        <v>0</v>
      </c>
      <c r="AO603" s="70"/>
    </row>
    <row r="604" spans="1:41" ht="33" customHeight="1">
      <c r="A604" s="87">
        <v>2321</v>
      </c>
      <c r="B604" s="88" t="str">
        <f>VLOOKUP(A604,[1]List_16!$B$2:$C$576,2,FALSE)</f>
        <v>EMPRESA MUNICIPAL DE ASEO DE EL ALTO</v>
      </c>
      <c r="C604" s="118" t="s">
        <v>1304</v>
      </c>
      <c r="D604" s="116">
        <v>0</v>
      </c>
      <c r="E604" s="116">
        <v>0</v>
      </c>
      <c r="F604" s="116">
        <v>0</v>
      </c>
      <c r="G604" s="116">
        <v>0</v>
      </c>
      <c r="H604" s="116">
        <v>0</v>
      </c>
      <c r="I604" s="116">
        <v>0</v>
      </c>
      <c r="J604" s="116">
        <v>0</v>
      </c>
      <c r="K604" s="116">
        <v>0</v>
      </c>
      <c r="L604" s="116">
        <v>0</v>
      </c>
      <c r="M604" s="116">
        <v>0</v>
      </c>
      <c r="N604" s="116">
        <v>0</v>
      </c>
      <c r="O604" s="116">
        <v>0</v>
      </c>
      <c r="P604" s="116">
        <v>0</v>
      </c>
      <c r="Q604" s="116">
        <v>0</v>
      </c>
      <c r="R604" s="116">
        <v>0</v>
      </c>
      <c r="S604" s="116">
        <v>0</v>
      </c>
      <c r="T604" s="116">
        <v>0</v>
      </c>
      <c r="U604" s="116">
        <v>0</v>
      </c>
      <c r="V604" s="116">
        <v>0</v>
      </c>
      <c r="W604" s="116">
        <v>0</v>
      </c>
      <c r="X604" s="116">
        <v>0</v>
      </c>
      <c r="Y604" s="116">
        <v>0</v>
      </c>
      <c r="Z604" s="116">
        <v>0</v>
      </c>
      <c r="AA604" s="116">
        <v>0</v>
      </c>
      <c r="AB604" s="116">
        <v>0</v>
      </c>
      <c r="AC604" s="116">
        <v>0</v>
      </c>
      <c r="AD604" s="116">
        <v>0</v>
      </c>
      <c r="AE604" s="116">
        <v>0</v>
      </c>
      <c r="AF604" s="116">
        <v>0</v>
      </c>
      <c r="AG604" s="116">
        <v>0</v>
      </c>
      <c r="AH604" s="116">
        <v>0</v>
      </c>
      <c r="AI604" s="116">
        <v>0</v>
      </c>
      <c r="AJ604" s="116">
        <v>0</v>
      </c>
      <c r="AK604" s="116">
        <v>0</v>
      </c>
      <c r="AL604" s="95">
        <f t="shared" si="15"/>
        <v>0</v>
      </c>
      <c r="AO604" s="70"/>
    </row>
    <row r="605" spans="1:41" ht="33" customHeight="1">
      <c r="A605" s="87">
        <v>2322</v>
      </c>
      <c r="B605" s="88" t="str">
        <f>VLOOKUP(A605,[1]List_16!$B$2:$C$576,2,FALSE)</f>
        <v>ENTIDAD MATADERO FRIGORIFICO MUNICIPAL DE TARIJA</v>
      </c>
      <c r="C605" s="118" t="s">
        <v>1304</v>
      </c>
      <c r="D605" s="116">
        <v>0</v>
      </c>
      <c r="E605" s="116">
        <v>0</v>
      </c>
      <c r="F605" s="116">
        <v>0</v>
      </c>
      <c r="G605" s="116">
        <v>0</v>
      </c>
      <c r="H605" s="116">
        <v>0</v>
      </c>
      <c r="I605" s="116">
        <v>0</v>
      </c>
      <c r="J605" s="116">
        <v>0</v>
      </c>
      <c r="K605" s="116">
        <v>0</v>
      </c>
      <c r="L605" s="116">
        <v>0</v>
      </c>
      <c r="M605" s="116">
        <v>0</v>
      </c>
      <c r="N605" s="116">
        <v>0</v>
      </c>
      <c r="O605" s="116">
        <v>0</v>
      </c>
      <c r="P605" s="116">
        <v>0</v>
      </c>
      <c r="Q605" s="116">
        <v>0</v>
      </c>
      <c r="R605" s="116">
        <v>0</v>
      </c>
      <c r="S605" s="116">
        <v>0</v>
      </c>
      <c r="T605" s="116">
        <v>0</v>
      </c>
      <c r="U605" s="116">
        <v>0</v>
      </c>
      <c r="V605" s="116">
        <v>0</v>
      </c>
      <c r="W605" s="116">
        <v>0</v>
      </c>
      <c r="X605" s="116">
        <v>0</v>
      </c>
      <c r="Y605" s="116">
        <v>0</v>
      </c>
      <c r="Z605" s="116">
        <v>0</v>
      </c>
      <c r="AA605" s="116">
        <v>0</v>
      </c>
      <c r="AB605" s="116">
        <v>0</v>
      </c>
      <c r="AC605" s="116">
        <v>0</v>
      </c>
      <c r="AD605" s="116">
        <v>0</v>
      </c>
      <c r="AE605" s="116">
        <v>0</v>
      </c>
      <c r="AF605" s="116">
        <v>0</v>
      </c>
      <c r="AG605" s="116">
        <v>0</v>
      </c>
      <c r="AH605" s="116">
        <v>0</v>
      </c>
      <c r="AI605" s="116">
        <v>0</v>
      </c>
      <c r="AJ605" s="116">
        <v>0</v>
      </c>
      <c r="AK605" s="116">
        <v>0</v>
      </c>
      <c r="AL605" s="95">
        <f t="shared" si="15"/>
        <v>0</v>
      </c>
      <c r="AO605" s="70"/>
    </row>
    <row r="606" spans="1:41" ht="33" customHeight="1">
      <c r="A606" s="87">
        <v>2323</v>
      </c>
      <c r="B606" s="88" t="str">
        <f>VLOOKUP(A606,[1]List_16!$B$2:$C$576,2,FALSE)</f>
        <v>ENTIDAD ASEO MUNICIPAL DE TARIJA</v>
      </c>
      <c r="C606" s="118" t="s">
        <v>1304</v>
      </c>
      <c r="D606" s="116">
        <v>0</v>
      </c>
      <c r="E606" s="116">
        <v>0</v>
      </c>
      <c r="F606" s="116">
        <v>0</v>
      </c>
      <c r="G606" s="116">
        <v>0</v>
      </c>
      <c r="H606" s="116">
        <v>0</v>
      </c>
      <c r="I606" s="116">
        <v>0</v>
      </c>
      <c r="J606" s="116">
        <v>0</v>
      </c>
      <c r="K606" s="116">
        <v>0</v>
      </c>
      <c r="L606" s="116">
        <v>0</v>
      </c>
      <c r="M606" s="116">
        <v>0</v>
      </c>
      <c r="N606" s="116">
        <v>0</v>
      </c>
      <c r="O606" s="116">
        <v>0</v>
      </c>
      <c r="P606" s="116">
        <v>0</v>
      </c>
      <c r="Q606" s="116">
        <v>0</v>
      </c>
      <c r="R606" s="116">
        <v>0</v>
      </c>
      <c r="S606" s="116">
        <v>0</v>
      </c>
      <c r="T606" s="116">
        <v>0</v>
      </c>
      <c r="U606" s="116">
        <v>0</v>
      </c>
      <c r="V606" s="116">
        <v>0</v>
      </c>
      <c r="W606" s="116">
        <v>0</v>
      </c>
      <c r="X606" s="116">
        <v>0</v>
      </c>
      <c r="Y606" s="116">
        <v>0</v>
      </c>
      <c r="Z606" s="116">
        <v>0</v>
      </c>
      <c r="AA606" s="116">
        <v>0</v>
      </c>
      <c r="AB606" s="116">
        <v>0</v>
      </c>
      <c r="AC606" s="116">
        <v>0</v>
      </c>
      <c r="AD606" s="116">
        <v>0</v>
      </c>
      <c r="AE606" s="116">
        <v>0</v>
      </c>
      <c r="AF606" s="116">
        <v>0</v>
      </c>
      <c r="AG606" s="116">
        <v>0</v>
      </c>
      <c r="AH606" s="116">
        <v>0</v>
      </c>
      <c r="AI606" s="116">
        <v>0</v>
      </c>
      <c r="AJ606" s="116">
        <v>0</v>
      </c>
      <c r="AK606" s="116">
        <v>0</v>
      </c>
      <c r="AL606" s="95">
        <f t="shared" si="15"/>
        <v>0</v>
      </c>
      <c r="AO606" s="70"/>
    </row>
    <row r="607" spans="1:41" ht="33" customHeight="1">
      <c r="A607" s="87">
        <v>2324</v>
      </c>
      <c r="B607" s="88" t="str">
        <f>VLOOKUP(A607,[1]List_16!$B$2:$C$576,2,FALSE)</f>
        <v>ENTIDAD OBRAS PUBLICAS MUNICIPALES DE TARIJA</v>
      </c>
      <c r="C607" s="118" t="s">
        <v>1304</v>
      </c>
      <c r="D607" s="116">
        <v>0</v>
      </c>
      <c r="E607" s="116">
        <v>0</v>
      </c>
      <c r="F607" s="116">
        <v>0</v>
      </c>
      <c r="G607" s="116">
        <v>0</v>
      </c>
      <c r="H607" s="116">
        <v>0</v>
      </c>
      <c r="I607" s="116">
        <v>0</v>
      </c>
      <c r="J607" s="116">
        <v>0</v>
      </c>
      <c r="K607" s="116">
        <v>0</v>
      </c>
      <c r="L607" s="116">
        <v>0</v>
      </c>
      <c r="M607" s="116">
        <v>0</v>
      </c>
      <c r="N607" s="116">
        <v>0</v>
      </c>
      <c r="O607" s="116">
        <v>0</v>
      </c>
      <c r="P607" s="116">
        <v>0</v>
      </c>
      <c r="Q607" s="116">
        <v>0</v>
      </c>
      <c r="R607" s="116">
        <v>0</v>
      </c>
      <c r="S607" s="116">
        <v>0</v>
      </c>
      <c r="T607" s="116">
        <v>0</v>
      </c>
      <c r="U607" s="116">
        <v>0</v>
      </c>
      <c r="V607" s="116">
        <v>0</v>
      </c>
      <c r="W607" s="116">
        <v>0</v>
      </c>
      <c r="X607" s="116">
        <v>0</v>
      </c>
      <c r="Y607" s="116">
        <v>0</v>
      </c>
      <c r="Z607" s="116">
        <v>0</v>
      </c>
      <c r="AA607" s="116">
        <v>0</v>
      </c>
      <c r="AB607" s="116">
        <v>0</v>
      </c>
      <c r="AC607" s="116">
        <v>0</v>
      </c>
      <c r="AD607" s="116">
        <v>0</v>
      </c>
      <c r="AE607" s="116">
        <v>0</v>
      </c>
      <c r="AF607" s="116">
        <v>0</v>
      </c>
      <c r="AG607" s="116">
        <v>0</v>
      </c>
      <c r="AH607" s="116">
        <v>0</v>
      </c>
      <c r="AI607" s="116">
        <v>0</v>
      </c>
      <c r="AJ607" s="116">
        <v>0</v>
      </c>
      <c r="AK607" s="116">
        <v>0</v>
      </c>
      <c r="AL607" s="95">
        <f>SUM(D607:AK607)</f>
        <v>0</v>
      </c>
      <c r="AO607" s="70"/>
    </row>
    <row r="608" spans="1:41" ht="33" customHeight="1">
      <c r="A608" s="87">
        <v>2325</v>
      </c>
      <c r="B608" s="88" t="str">
        <f>VLOOKUP(A608,[1]List_16!$B$2:$C$576,2,FALSE)</f>
        <v>ENTIDAD ORDENAMIENTO TERRITORIAL DE TARIJA</v>
      </c>
      <c r="C608" s="118" t="s">
        <v>1304</v>
      </c>
      <c r="D608" s="116">
        <v>0</v>
      </c>
      <c r="E608" s="116">
        <v>0</v>
      </c>
      <c r="F608" s="116">
        <v>0</v>
      </c>
      <c r="G608" s="116">
        <v>0</v>
      </c>
      <c r="H608" s="116">
        <v>0</v>
      </c>
      <c r="I608" s="116">
        <v>0</v>
      </c>
      <c r="J608" s="116">
        <v>0</v>
      </c>
      <c r="K608" s="116">
        <v>0</v>
      </c>
      <c r="L608" s="116">
        <v>0</v>
      </c>
      <c r="M608" s="116">
        <v>0</v>
      </c>
      <c r="N608" s="116">
        <v>0</v>
      </c>
      <c r="O608" s="116">
        <v>0</v>
      </c>
      <c r="P608" s="116">
        <v>0</v>
      </c>
      <c r="Q608" s="116">
        <v>0</v>
      </c>
      <c r="R608" s="116">
        <v>0</v>
      </c>
      <c r="S608" s="116">
        <v>0</v>
      </c>
      <c r="T608" s="116">
        <v>0</v>
      </c>
      <c r="U608" s="116">
        <v>0</v>
      </c>
      <c r="V608" s="116">
        <v>0</v>
      </c>
      <c r="W608" s="116">
        <v>0</v>
      </c>
      <c r="X608" s="116">
        <v>0</v>
      </c>
      <c r="Y608" s="116">
        <v>0</v>
      </c>
      <c r="Z608" s="116">
        <v>0</v>
      </c>
      <c r="AA608" s="116">
        <v>0</v>
      </c>
      <c r="AB608" s="116">
        <v>0</v>
      </c>
      <c r="AC608" s="116">
        <v>0</v>
      </c>
      <c r="AD608" s="116">
        <v>0</v>
      </c>
      <c r="AE608" s="116">
        <v>0</v>
      </c>
      <c r="AF608" s="116">
        <v>0</v>
      </c>
      <c r="AG608" s="116">
        <v>0</v>
      </c>
      <c r="AH608" s="116">
        <v>0</v>
      </c>
      <c r="AI608" s="116">
        <v>0</v>
      </c>
      <c r="AJ608" s="116">
        <v>0</v>
      </c>
      <c r="AK608" s="116">
        <v>0</v>
      </c>
      <c r="AL608" s="95">
        <f t="shared" si="15"/>
        <v>0</v>
      </c>
      <c r="AO608" s="70"/>
    </row>
    <row r="609" spans="1:41" ht="33" customHeight="1">
      <c r="A609" s="87">
        <v>2326</v>
      </c>
      <c r="B609" s="88" t="str">
        <f>VLOOKUP(A609,[1]List_16!$B$2:$C$576,2,FALSE)</f>
        <v>ENTIDAD ORDEN Y SEGURIDAD CIUDADANA MUNICIPAL DE TARIJA</v>
      </c>
      <c r="C609" s="118" t="s">
        <v>1304</v>
      </c>
      <c r="D609" s="116">
        <v>0</v>
      </c>
      <c r="E609" s="116">
        <v>0</v>
      </c>
      <c r="F609" s="116">
        <v>0</v>
      </c>
      <c r="G609" s="116">
        <v>0</v>
      </c>
      <c r="H609" s="116">
        <v>0</v>
      </c>
      <c r="I609" s="116">
        <v>0</v>
      </c>
      <c r="J609" s="116">
        <v>0</v>
      </c>
      <c r="K609" s="116">
        <v>0</v>
      </c>
      <c r="L609" s="116">
        <v>0</v>
      </c>
      <c r="M609" s="116">
        <v>0</v>
      </c>
      <c r="N609" s="116">
        <v>0</v>
      </c>
      <c r="O609" s="116">
        <v>0</v>
      </c>
      <c r="P609" s="116">
        <v>0</v>
      </c>
      <c r="Q609" s="116">
        <v>0</v>
      </c>
      <c r="R609" s="116">
        <v>0</v>
      </c>
      <c r="S609" s="116">
        <v>0</v>
      </c>
      <c r="T609" s="116">
        <v>0</v>
      </c>
      <c r="U609" s="116">
        <v>0</v>
      </c>
      <c r="V609" s="116">
        <v>0</v>
      </c>
      <c r="W609" s="116">
        <v>0</v>
      </c>
      <c r="X609" s="116">
        <v>0</v>
      </c>
      <c r="Y609" s="116">
        <v>0</v>
      </c>
      <c r="Z609" s="116">
        <v>0</v>
      </c>
      <c r="AA609" s="116">
        <v>0</v>
      </c>
      <c r="AB609" s="116">
        <v>0</v>
      </c>
      <c r="AC609" s="116">
        <v>0</v>
      </c>
      <c r="AD609" s="116">
        <v>0</v>
      </c>
      <c r="AE609" s="116">
        <v>0</v>
      </c>
      <c r="AF609" s="116">
        <v>0</v>
      </c>
      <c r="AG609" s="116">
        <v>0</v>
      </c>
      <c r="AH609" s="116">
        <v>0</v>
      </c>
      <c r="AI609" s="116">
        <v>0</v>
      </c>
      <c r="AJ609" s="116">
        <v>0</v>
      </c>
      <c r="AK609" s="116">
        <v>0</v>
      </c>
      <c r="AL609" s="95">
        <f t="shared" si="15"/>
        <v>0</v>
      </c>
      <c r="AO609" s="70"/>
    </row>
    <row r="610" spans="1:41" ht="33" customHeight="1">
      <c r="A610" s="87">
        <v>2327</v>
      </c>
      <c r="B610" s="88" t="str">
        <f>VLOOKUP(A610,[1]List_16!$B$2:$C$576,2,FALSE)</f>
        <v>EMPRESA MUNICIPAL AUTONOMA DE AGUA POTABLE Y ALCANTARILLADO  DE YACUIBA</v>
      </c>
      <c r="C610" s="118" t="s">
        <v>1304</v>
      </c>
      <c r="D610" s="116">
        <v>0</v>
      </c>
      <c r="E610" s="116">
        <v>0</v>
      </c>
      <c r="F610" s="116">
        <v>0</v>
      </c>
      <c r="G610" s="116">
        <v>0</v>
      </c>
      <c r="H610" s="116">
        <v>0</v>
      </c>
      <c r="I610" s="116">
        <v>0</v>
      </c>
      <c r="J610" s="116">
        <v>0</v>
      </c>
      <c r="K610" s="116">
        <v>0</v>
      </c>
      <c r="L610" s="116">
        <v>0</v>
      </c>
      <c r="M610" s="116">
        <v>0</v>
      </c>
      <c r="N610" s="116">
        <v>0</v>
      </c>
      <c r="O610" s="116">
        <v>0</v>
      </c>
      <c r="P610" s="116">
        <v>0</v>
      </c>
      <c r="Q610" s="116">
        <v>0</v>
      </c>
      <c r="R610" s="116">
        <v>0</v>
      </c>
      <c r="S610" s="116">
        <v>0</v>
      </c>
      <c r="T610" s="116">
        <v>0</v>
      </c>
      <c r="U610" s="116">
        <v>0</v>
      </c>
      <c r="V610" s="116">
        <v>0</v>
      </c>
      <c r="W610" s="116">
        <v>0</v>
      </c>
      <c r="X610" s="116">
        <v>0</v>
      </c>
      <c r="Y610" s="116">
        <v>0</v>
      </c>
      <c r="Z610" s="116">
        <v>0</v>
      </c>
      <c r="AA610" s="116">
        <v>0</v>
      </c>
      <c r="AB610" s="116">
        <v>0</v>
      </c>
      <c r="AC610" s="116">
        <v>0</v>
      </c>
      <c r="AD610" s="116">
        <v>0</v>
      </c>
      <c r="AE610" s="116">
        <v>0</v>
      </c>
      <c r="AF610" s="116">
        <v>0</v>
      </c>
      <c r="AG610" s="116">
        <v>0</v>
      </c>
      <c r="AH610" s="116">
        <v>0</v>
      </c>
      <c r="AI610" s="116">
        <v>0</v>
      </c>
      <c r="AJ610" s="116">
        <v>0</v>
      </c>
      <c r="AK610" s="116">
        <v>0</v>
      </c>
      <c r="AL610" s="95">
        <f t="shared" si="15"/>
        <v>0</v>
      </c>
      <c r="AO610" s="70"/>
    </row>
    <row r="611" spans="1:41" ht="33" customHeight="1">
      <c r="A611" s="87">
        <v>2328</v>
      </c>
      <c r="B611" s="88" t="str">
        <f>VLOOKUP(A611,[1]List_16!$B$2:$C$576,2,FALSE)</f>
        <v>EMPRESA MUNICIPAL DE AGUA POTABLE Y ALCANTARILLADO SANITARIO DE URIONDO</v>
      </c>
      <c r="C611" s="118" t="s">
        <v>1304</v>
      </c>
      <c r="D611" s="116">
        <v>0</v>
      </c>
      <c r="E611" s="116">
        <v>0</v>
      </c>
      <c r="F611" s="116">
        <v>0</v>
      </c>
      <c r="G611" s="116">
        <v>0</v>
      </c>
      <c r="H611" s="116">
        <v>0</v>
      </c>
      <c r="I611" s="116">
        <v>0</v>
      </c>
      <c r="J611" s="116">
        <v>0</v>
      </c>
      <c r="K611" s="116">
        <v>0</v>
      </c>
      <c r="L611" s="116">
        <v>0</v>
      </c>
      <c r="M611" s="116">
        <v>0</v>
      </c>
      <c r="N611" s="116">
        <v>0</v>
      </c>
      <c r="O611" s="116">
        <v>0</v>
      </c>
      <c r="P611" s="116">
        <v>0</v>
      </c>
      <c r="Q611" s="116">
        <v>0</v>
      </c>
      <c r="R611" s="116">
        <v>0</v>
      </c>
      <c r="S611" s="116">
        <v>0</v>
      </c>
      <c r="T611" s="116">
        <v>0</v>
      </c>
      <c r="U611" s="116">
        <v>0</v>
      </c>
      <c r="V611" s="116">
        <v>0</v>
      </c>
      <c r="W611" s="116">
        <v>0</v>
      </c>
      <c r="X611" s="116">
        <v>0</v>
      </c>
      <c r="Y611" s="116">
        <v>0</v>
      </c>
      <c r="Z611" s="116">
        <v>0</v>
      </c>
      <c r="AA611" s="116">
        <v>0</v>
      </c>
      <c r="AB611" s="116">
        <v>0</v>
      </c>
      <c r="AC611" s="116">
        <v>0</v>
      </c>
      <c r="AD611" s="116">
        <v>0</v>
      </c>
      <c r="AE611" s="116">
        <v>0</v>
      </c>
      <c r="AF611" s="116">
        <v>0</v>
      </c>
      <c r="AG611" s="116">
        <v>0</v>
      </c>
      <c r="AH611" s="116">
        <v>0</v>
      </c>
      <c r="AI611" s="116">
        <v>0</v>
      </c>
      <c r="AJ611" s="116">
        <v>0</v>
      </c>
      <c r="AK611" s="116">
        <v>0</v>
      </c>
      <c r="AL611" s="95">
        <f t="shared" si="15"/>
        <v>0</v>
      </c>
      <c r="AO611" s="70"/>
    </row>
    <row r="612" spans="1:41" ht="33" customHeight="1">
      <c r="A612" s="87" t="s">
        <v>627</v>
      </c>
      <c r="B612" s="88" t="str">
        <f>PROPER(VLOOKUP(A612,[1]bd_lista!$A:$D,2,FALSE))</f>
        <v>Acreedores</v>
      </c>
      <c r="C612" s="89" t="s">
        <v>1241</v>
      </c>
      <c r="D612" s="116">
        <v>0</v>
      </c>
      <c r="E612" s="116">
        <v>0</v>
      </c>
      <c r="F612" s="116">
        <v>0</v>
      </c>
      <c r="G612" s="116">
        <v>2771211.4800000009</v>
      </c>
      <c r="H612" s="116">
        <v>0</v>
      </c>
      <c r="I612" s="116">
        <v>0</v>
      </c>
      <c r="J612" s="116">
        <v>626348.57999999996</v>
      </c>
      <c r="K612" s="116">
        <v>0</v>
      </c>
      <c r="L612" s="116">
        <v>0</v>
      </c>
      <c r="M612" s="116">
        <v>0</v>
      </c>
      <c r="N612" s="116">
        <v>0</v>
      </c>
      <c r="O612" s="116">
        <v>0</v>
      </c>
      <c r="P612" s="116">
        <v>0</v>
      </c>
      <c r="Q612" s="116">
        <v>0</v>
      </c>
      <c r="R612" s="116">
        <v>0</v>
      </c>
      <c r="S612" s="116">
        <v>0</v>
      </c>
      <c r="T612" s="116">
        <v>0</v>
      </c>
      <c r="U612" s="116">
        <v>0</v>
      </c>
      <c r="V612" s="116">
        <v>0</v>
      </c>
      <c r="W612" s="116">
        <v>0</v>
      </c>
      <c r="X612" s="116">
        <v>0</v>
      </c>
      <c r="Y612" s="116">
        <v>0</v>
      </c>
      <c r="Z612" s="116">
        <v>0</v>
      </c>
      <c r="AA612" s="116">
        <v>0</v>
      </c>
      <c r="AB612" s="116">
        <v>0</v>
      </c>
      <c r="AC612" s="116">
        <v>0</v>
      </c>
      <c r="AD612" s="116">
        <v>0</v>
      </c>
      <c r="AE612" s="116">
        <v>0</v>
      </c>
      <c r="AF612" s="116">
        <v>0</v>
      </c>
      <c r="AG612" s="116">
        <v>0</v>
      </c>
      <c r="AH612" s="116">
        <v>0</v>
      </c>
      <c r="AI612" s="116">
        <v>0</v>
      </c>
      <c r="AJ612" s="116">
        <v>0</v>
      </c>
      <c r="AK612" s="116">
        <v>0</v>
      </c>
      <c r="AL612" s="95">
        <f>SUM(D612:AK612)</f>
        <v>3397560.060000001</v>
      </c>
      <c r="AO612" s="70"/>
    </row>
    <row r="613" spans="1:41" ht="33" customHeight="1">
      <c r="A613" s="87" t="s">
        <v>1306</v>
      </c>
      <c r="B613" s="88" t="s">
        <v>1307</v>
      </c>
      <c r="C613" s="118" t="s">
        <v>1304</v>
      </c>
      <c r="D613" s="116">
        <v>0</v>
      </c>
      <c r="E613" s="116">
        <v>0</v>
      </c>
      <c r="F613" s="116">
        <v>0</v>
      </c>
      <c r="G613" s="116">
        <v>0</v>
      </c>
      <c r="H613" s="116">
        <v>0</v>
      </c>
      <c r="I613" s="116">
        <v>0</v>
      </c>
      <c r="J613" s="116">
        <v>0</v>
      </c>
      <c r="K613" s="116">
        <v>0</v>
      </c>
      <c r="L613" s="116">
        <v>0</v>
      </c>
      <c r="M613" s="116">
        <v>0</v>
      </c>
      <c r="N613" s="116">
        <v>0</v>
      </c>
      <c r="O613" s="116">
        <v>0</v>
      </c>
      <c r="P613" s="116">
        <v>0</v>
      </c>
      <c r="Q613" s="116">
        <v>0</v>
      </c>
      <c r="R613" s="116">
        <v>0</v>
      </c>
      <c r="S613" s="116">
        <v>0</v>
      </c>
      <c r="T613" s="116">
        <v>0</v>
      </c>
      <c r="U613" s="116">
        <v>0</v>
      </c>
      <c r="V613" s="116">
        <v>0</v>
      </c>
      <c r="W613" s="116">
        <v>0</v>
      </c>
      <c r="X613" s="116">
        <v>0</v>
      </c>
      <c r="Y613" s="116">
        <v>0</v>
      </c>
      <c r="Z613" s="116">
        <v>0</v>
      </c>
      <c r="AA613" s="116">
        <v>0</v>
      </c>
      <c r="AB613" s="116">
        <v>0</v>
      </c>
      <c r="AC613" s="116">
        <v>0</v>
      </c>
      <c r="AD613" s="116">
        <v>0</v>
      </c>
      <c r="AE613" s="116">
        <v>0</v>
      </c>
      <c r="AF613" s="116">
        <v>0</v>
      </c>
      <c r="AG613" s="116">
        <v>0</v>
      </c>
      <c r="AH613" s="116">
        <v>0</v>
      </c>
      <c r="AI613" s="116">
        <v>0</v>
      </c>
      <c r="AJ613" s="116">
        <v>0</v>
      </c>
      <c r="AK613" s="116">
        <v>0</v>
      </c>
      <c r="AL613" s="95">
        <f t="shared" si="15"/>
        <v>0</v>
      </c>
      <c r="AO613" s="70"/>
    </row>
    <row r="614" spans="1:41" ht="33" customHeight="1">
      <c r="A614" s="237" t="s">
        <v>631</v>
      </c>
      <c r="B614" s="90" t="str">
        <f>PROPER(VLOOKUP(A614,[1]bd_lista!$A:$D,2,FALSE))</f>
        <v>No Identificado</v>
      </c>
      <c r="C614" s="118" t="s">
        <v>1304</v>
      </c>
      <c r="D614" s="117">
        <v>0</v>
      </c>
      <c r="E614" s="117">
        <v>0</v>
      </c>
      <c r="F614" s="117">
        <v>0</v>
      </c>
      <c r="G614" s="117">
        <v>0</v>
      </c>
      <c r="H614" s="117">
        <v>0</v>
      </c>
      <c r="I614" s="117">
        <v>0</v>
      </c>
      <c r="J614" s="117">
        <v>0</v>
      </c>
      <c r="K614" s="117">
        <v>0</v>
      </c>
      <c r="L614" s="117">
        <v>0</v>
      </c>
      <c r="M614" s="117">
        <v>0</v>
      </c>
      <c r="N614" s="117">
        <v>0</v>
      </c>
      <c r="O614" s="117">
        <v>0</v>
      </c>
      <c r="P614" s="117">
        <v>0</v>
      </c>
      <c r="Q614" s="117">
        <v>0</v>
      </c>
      <c r="R614" s="117">
        <v>0</v>
      </c>
      <c r="S614" s="117">
        <v>0</v>
      </c>
      <c r="T614" s="117">
        <v>0</v>
      </c>
      <c r="U614" s="117">
        <v>0</v>
      </c>
      <c r="V614" s="117">
        <v>0</v>
      </c>
      <c r="W614" s="117">
        <v>0</v>
      </c>
      <c r="X614" s="117">
        <v>0</v>
      </c>
      <c r="Y614" s="117">
        <v>0</v>
      </c>
      <c r="Z614" s="117">
        <v>0</v>
      </c>
      <c r="AA614" s="117">
        <v>0</v>
      </c>
      <c r="AB614" s="117">
        <v>0</v>
      </c>
      <c r="AC614" s="117">
        <v>0</v>
      </c>
      <c r="AD614" s="117">
        <v>0</v>
      </c>
      <c r="AE614" s="117">
        <v>0</v>
      </c>
      <c r="AF614" s="117">
        <v>0</v>
      </c>
      <c r="AG614" s="117">
        <v>0</v>
      </c>
      <c r="AH614" s="117">
        <v>0</v>
      </c>
      <c r="AI614" s="117">
        <v>0</v>
      </c>
      <c r="AJ614" s="117">
        <v>0</v>
      </c>
      <c r="AK614" s="117">
        <v>0</v>
      </c>
      <c r="AL614" s="95">
        <f>SUM(D614:AK614)</f>
        <v>0</v>
      </c>
      <c r="AO614" s="70"/>
    </row>
    <row r="615" spans="1:41" ht="4.5" customHeight="1">
      <c r="A615" s="59"/>
      <c r="B615" s="60"/>
      <c r="C615" s="61"/>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7"/>
      <c r="AO615" s="18"/>
    </row>
    <row r="616" spans="1:41" ht="18.95" customHeight="1" thickBot="1">
      <c r="A616" s="59"/>
      <c r="B616" s="206" t="s">
        <v>637</v>
      </c>
      <c r="C616" s="206"/>
      <c r="D616" s="205">
        <f t="shared" ref="D616:AJ616" si="16">+SUBTOTAL(9,D11:D614)</f>
        <v>28536797.369999997</v>
      </c>
      <c r="E616" s="205">
        <f t="shared" si="16"/>
        <v>27083359.52</v>
      </c>
      <c r="F616" s="205">
        <f t="shared" si="16"/>
        <v>2729937555.5799994</v>
      </c>
      <c r="G616" s="205">
        <f t="shared" si="16"/>
        <v>125262112.28000009</v>
      </c>
      <c r="H616" s="205">
        <f t="shared" si="16"/>
        <v>0</v>
      </c>
      <c r="I616" s="205">
        <f t="shared" si="16"/>
        <v>1077951.98</v>
      </c>
      <c r="J616" s="205">
        <f t="shared" si="16"/>
        <v>2045269422.5299997</v>
      </c>
      <c r="K616" s="205">
        <f t="shared" si="16"/>
        <v>0</v>
      </c>
      <c r="L616" s="205">
        <f t="shared" si="16"/>
        <v>5172010.7599999961</v>
      </c>
      <c r="M616" s="205">
        <f t="shared" si="16"/>
        <v>20985977.270000003</v>
      </c>
      <c r="N616" s="205">
        <f t="shared" si="16"/>
        <v>0</v>
      </c>
      <c r="O616" s="205">
        <f t="shared" si="16"/>
        <v>305114695.5200001</v>
      </c>
      <c r="P616" s="205">
        <f t="shared" si="16"/>
        <v>184238.55999999997</v>
      </c>
      <c r="Q616" s="205">
        <f t="shared" si="16"/>
        <v>704522398.95000041</v>
      </c>
      <c r="R616" s="205">
        <f t="shared" si="16"/>
        <v>140733318.41</v>
      </c>
      <c r="S616" s="205">
        <f t="shared" si="16"/>
        <v>0</v>
      </c>
      <c r="T616" s="205">
        <f t="shared" si="16"/>
        <v>0</v>
      </c>
      <c r="U616" s="205">
        <f t="shared" si="16"/>
        <v>0</v>
      </c>
      <c r="V616" s="205">
        <f t="shared" si="16"/>
        <v>0</v>
      </c>
      <c r="W616" s="205">
        <f t="shared" si="16"/>
        <v>0</v>
      </c>
      <c r="X616" s="205">
        <f t="shared" si="16"/>
        <v>0</v>
      </c>
      <c r="Y616" s="205">
        <f t="shared" si="16"/>
        <v>1736378.2400000002</v>
      </c>
      <c r="Z616" s="205">
        <f t="shared" si="16"/>
        <v>0</v>
      </c>
      <c r="AA616" s="205">
        <f t="shared" si="16"/>
        <v>2350.4699999999998</v>
      </c>
      <c r="AB616" s="205">
        <f t="shared" si="16"/>
        <v>4882182269.3499994</v>
      </c>
      <c r="AC616" s="205">
        <f t="shared" si="16"/>
        <v>1251146.69</v>
      </c>
      <c r="AD616" s="205">
        <f t="shared" si="16"/>
        <v>8432390.1800000034</v>
      </c>
      <c r="AE616" s="205">
        <f t="shared" si="16"/>
        <v>35667.130000000005</v>
      </c>
      <c r="AF616" s="205">
        <f t="shared" si="16"/>
        <v>14031635.190000001</v>
      </c>
      <c r="AG616" s="205">
        <f t="shared" si="16"/>
        <v>336131370.04999995</v>
      </c>
      <c r="AH616" s="205">
        <f t="shared" si="16"/>
        <v>0</v>
      </c>
      <c r="AI616" s="205">
        <f t="shared" si="16"/>
        <v>1.0900000000000007</v>
      </c>
      <c r="AJ616" s="205">
        <f t="shared" si="16"/>
        <v>0</v>
      </c>
      <c r="AK616" s="205">
        <f t="shared" ref="AK616" si="17">SUBTOTAL(9,AK11:AK614)</f>
        <v>0</v>
      </c>
      <c r="AL616" s="205">
        <f>+SUBTOTAL(9,AL11:AL614)</f>
        <v>11377683047.119999</v>
      </c>
    </row>
    <row r="617" spans="1:41" ht="15.75" thickTop="1">
      <c r="A617" s="23"/>
      <c r="B617" s="24"/>
      <c r="C617" s="25"/>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2"/>
    </row>
    <row r="619" spans="1:41">
      <c r="H619" s="267" t="s">
        <v>1806</v>
      </c>
      <c r="I619" s="98">
        <v>1105395477.8999991</v>
      </c>
    </row>
    <row r="620" spans="1:41" s="19" customFormat="1" hidden="1">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row>
    <row r="621" spans="1:41" hidden="1"/>
    <row r="622" spans="1:41" hidden="1"/>
    <row r="623" spans="1:41" hidden="1"/>
    <row r="624" spans="1:41" hidden="1"/>
    <row r="625" spans="3:38" ht="15.75" hidden="1" thickBot="1">
      <c r="C625" s="21"/>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98"/>
    </row>
    <row r="626" spans="3:38" hidden="1">
      <c r="AL626" s="98"/>
    </row>
    <row r="627" spans="3:38">
      <c r="AL627" s="98"/>
    </row>
  </sheetData>
  <sheetProtection formatCells="0" formatColumns="0" formatRows="0" sort="0" autoFilter="0" pivotTables="0"/>
  <autoFilter ref="A10:AL614">
    <sortState ref="A42:AL237">
      <sortCondition descending="1" ref="AL10:AL614"/>
    </sortState>
  </autoFilter>
  <mergeCells count="6">
    <mergeCell ref="A4:AL4"/>
    <mergeCell ref="W9:AK9"/>
    <mergeCell ref="D9:V9"/>
    <mergeCell ref="A7:AL7"/>
    <mergeCell ref="A6:AL6"/>
    <mergeCell ref="A5:AL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topLeftCell="A34"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102"/>
      <c r="B1" s="103" t="s">
        <v>646</v>
      </c>
      <c r="C1" s="102"/>
    </row>
    <row r="2" spans="1:3" ht="5.25" customHeight="1">
      <c r="A2" s="102"/>
      <c r="B2" s="104"/>
      <c r="C2" s="102"/>
    </row>
    <row r="3" spans="1:3" ht="78.75">
      <c r="A3" s="102"/>
      <c r="B3" s="105" t="s">
        <v>1460</v>
      </c>
      <c r="C3" s="102"/>
    </row>
    <row r="4" spans="1:3" ht="56.25">
      <c r="A4" s="102"/>
      <c r="B4" s="105" t="s">
        <v>1291</v>
      </c>
      <c r="C4" s="102"/>
    </row>
    <row r="5" spans="1:3" ht="22.5">
      <c r="A5" s="102"/>
      <c r="B5" s="105" t="s">
        <v>1292</v>
      </c>
      <c r="C5" s="102"/>
    </row>
    <row r="6" spans="1:3" ht="15.75" thickBot="1">
      <c r="A6" s="102"/>
      <c r="B6" s="105" t="s">
        <v>1310</v>
      </c>
      <c r="C6" s="102"/>
    </row>
    <row r="7" spans="1:3">
      <c r="A7" s="102"/>
      <c r="B7" s="106" t="s">
        <v>651</v>
      </c>
      <c r="C7" s="102"/>
    </row>
    <row r="8" spans="1:3">
      <c r="A8" s="102"/>
      <c r="B8" s="107" t="s">
        <v>652</v>
      </c>
      <c r="C8" s="102"/>
    </row>
    <row r="9" spans="1:3" ht="23.25" thickBot="1">
      <c r="A9" s="102"/>
      <c r="B9" s="108" t="s">
        <v>1293</v>
      </c>
      <c r="C9" s="102"/>
    </row>
    <row r="10" spans="1:3">
      <c r="A10" s="102"/>
      <c r="B10" s="109" t="s">
        <v>654</v>
      </c>
      <c r="C10" s="102"/>
    </row>
    <row r="11" spans="1:3">
      <c r="A11" s="102"/>
      <c r="B11" s="107" t="s">
        <v>655</v>
      </c>
      <c r="C11" s="102"/>
    </row>
    <row r="12" spans="1:3" ht="57" thickBot="1">
      <c r="A12" s="102"/>
      <c r="B12" s="107" t="s">
        <v>656</v>
      </c>
      <c r="C12" s="102"/>
    </row>
    <row r="13" spans="1:3" ht="57" thickBot="1">
      <c r="A13" s="102"/>
      <c r="B13" s="110" t="s">
        <v>1294</v>
      </c>
      <c r="C13" s="102"/>
    </row>
    <row r="14" spans="1:3" ht="34.5" thickBot="1">
      <c r="A14" s="102"/>
      <c r="B14" s="111" t="s">
        <v>1315</v>
      </c>
      <c r="C14" s="102"/>
    </row>
    <row r="15" spans="1:3" ht="34.5" thickBot="1">
      <c r="A15" s="102"/>
      <c r="B15" s="112" t="s">
        <v>1311</v>
      </c>
      <c r="C15" s="102"/>
    </row>
    <row r="16" spans="1:3">
      <c r="A16" s="102"/>
      <c r="B16" s="106" t="s">
        <v>657</v>
      </c>
      <c r="C16" s="102"/>
    </row>
    <row r="17" spans="1:3">
      <c r="A17" s="102"/>
      <c r="B17" s="107" t="s">
        <v>658</v>
      </c>
      <c r="C17" s="102"/>
    </row>
    <row r="18" spans="1:3" ht="15.75" thickBot="1">
      <c r="A18" s="102"/>
      <c r="B18" s="108" t="s">
        <v>659</v>
      </c>
      <c r="C18" s="102"/>
    </row>
    <row r="19" spans="1:3">
      <c r="A19" s="102"/>
      <c r="B19" s="109" t="s">
        <v>660</v>
      </c>
      <c r="C19" s="102"/>
    </row>
    <row r="20" spans="1:3">
      <c r="A20" s="102"/>
      <c r="B20" s="107" t="s">
        <v>1295</v>
      </c>
      <c r="C20" s="102"/>
    </row>
    <row r="21" spans="1:3" ht="15.75" thickBot="1">
      <c r="A21" s="102"/>
      <c r="B21" s="108" t="s">
        <v>662</v>
      </c>
      <c r="C21" s="102"/>
    </row>
    <row r="22" spans="1:3">
      <c r="A22" s="102"/>
      <c r="B22" s="109" t="s">
        <v>663</v>
      </c>
      <c r="C22" s="102"/>
    </row>
    <row r="23" spans="1:3">
      <c r="A23" s="102"/>
      <c r="B23" s="107" t="s">
        <v>1296</v>
      </c>
      <c r="C23" s="102"/>
    </row>
    <row r="24" spans="1:3" ht="23.25" thickBot="1">
      <c r="A24" s="102"/>
      <c r="B24" s="108" t="s">
        <v>665</v>
      </c>
      <c r="C24" s="102"/>
    </row>
    <row r="25" spans="1:3">
      <c r="A25" s="102"/>
      <c r="B25" s="109" t="s">
        <v>1297</v>
      </c>
      <c r="C25" s="102"/>
    </row>
    <row r="26" spans="1:3">
      <c r="A26" s="102"/>
      <c r="B26" s="107" t="s">
        <v>667</v>
      </c>
      <c r="C26" s="102"/>
    </row>
    <row r="27" spans="1:3" ht="15.75" thickBot="1">
      <c r="A27" s="102"/>
      <c r="B27" s="108" t="s">
        <v>668</v>
      </c>
      <c r="C27" s="102"/>
    </row>
    <row r="28" spans="1:3">
      <c r="A28" s="102"/>
      <c r="B28" s="109" t="s">
        <v>669</v>
      </c>
      <c r="C28" s="102"/>
    </row>
    <row r="29" spans="1:3">
      <c r="A29" s="102"/>
      <c r="B29" s="107" t="s">
        <v>670</v>
      </c>
      <c r="C29" s="102"/>
    </row>
    <row r="30" spans="1:3" ht="15.75" thickBot="1">
      <c r="A30" s="102"/>
      <c r="B30" s="108" t="s">
        <v>671</v>
      </c>
      <c r="C30" s="102"/>
    </row>
    <row r="31" spans="1:3">
      <c r="A31" s="102"/>
      <c r="B31" s="109" t="s">
        <v>672</v>
      </c>
      <c r="C31" s="102"/>
    </row>
    <row r="32" spans="1:3">
      <c r="A32" s="102"/>
      <c r="B32" s="107" t="s">
        <v>673</v>
      </c>
      <c r="C32" s="102"/>
    </row>
    <row r="33" spans="1:3" ht="15.75" thickBot="1">
      <c r="A33" s="102"/>
      <c r="B33" s="108" t="s">
        <v>674</v>
      </c>
      <c r="C33" s="102"/>
    </row>
    <row r="34" spans="1:3">
      <c r="A34" s="102"/>
      <c r="B34" s="109" t="s">
        <v>1298</v>
      </c>
      <c r="C34" s="102"/>
    </row>
    <row r="35" spans="1:3">
      <c r="A35" s="102"/>
      <c r="B35" s="107" t="s">
        <v>676</v>
      </c>
      <c r="C35" s="102"/>
    </row>
    <row r="36" spans="1:3" ht="15.75" thickBot="1">
      <c r="A36" s="102"/>
      <c r="B36" s="108" t="s">
        <v>674</v>
      </c>
      <c r="C36" s="102"/>
    </row>
    <row r="37" spans="1:3">
      <c r="A37" s="102"/>
      <c r="B37" s="109" t="s">
        <v>1312</v>
      </c>
      <c r="C37" s="102"/>
    </row>
    <row r="38" spans="1:3">
      <c r="A38" s="102"/>
      <c r="B38" s="107" t="s">
        <v>1299</v>
      </c>
      <c r="C38" s="102"/>
    </row>
    <row r="39" spans="1:3" ht="23.25" thickBot="1">
      <c r="A39" s="102"/>
      <c r="B39" s="108" t="s">
        <v>679</v>
      </c>
      <c r="C39" s="102"/>
    </row>
    <row r="40" spans="1:3">
      <c r="A40" s="102"/>
      <c r="B40" s="109" t="s">
        <v>680</v>
      </c>
      <c r="C40" s="102"/>
    </row>
    <row r="41" spans="1:3">
      <c r="A41" s="102"/>
      <c r="B41" s="107" t="s">
        <v>681</v>
      </c>
      <c r="C41" s="102"/>
    </row>
    <row r="42" spans="1:3">
      <c r="A42" s="102"/>
      <c r="B42" s="107" t="s">
        <v>682</v>
      </c>
      <c r="C42" s="102"/>
    </row>
    <row r="43" spans="1:3" ht="23.25" thickBot="1">
      <c r="A43" s="102"/>
      <c r="B43" s="108" t="s">
        <v>1313</v>
      </c>
      <c r="C43" s="102"/>
    </row>
    <row r="44" spans="1:3">
      <c r="A44" s="102"/>
      <c r="B44" s="109" t="s">
        <v>684</v>
      </c>
      <c r="C44" s="102"/>
    </row>
    <row r="45" spans="1:3">
      <c r="A45" s="102"/>
      <c r="B45" s="107" t="s">
        <v>685</v>
      </c>
      <c r="C45" s="102"/>
    </row>
    <row r="46" spans="1:3">
      <c r="A46" s="102"/>
      <c r="B46" s="107" t="s">
        <v>1300</v>
      </c>
      <c r="C46" s="102"/>
    </row>
    <row r="47" spans="1:3">
      <c r="A47" s="102"/>
      <c r="B47" s="107" t="s">
        <v>1301</v>
      </c>
      <c r="C47" s="102"/>
    </row>
    <row r="48" spans="1:3" ht="23.25" thickBot="1">
      <c r="A48" s="102"/>
      <c r="B48" s="108" t="s">
        <v>1302</v>
      </c>
      <c r="C48" s="102"/>
    </row>
    <row r="49" spans="1:3" ht="22.5">
      <c r="A49" s="102"/>
      <c r="B49" s="113" t="s">
        <v>689</v>
      </c>
      <c r="C49" s="102"/>
    </row>
    <row r="50" spans="1:3">
      <c r="A50" s="102"/>
      <c r="B50" s="102"/>
      <c r="C50" s="102"/>
    </row>
  </sheetData>
  <sheetProtection algorithmName="SHA-512" hashValue="irkxV8IHcOh+wghRyVWJyoHxndo+hjnlRncaSdTFRizDSfIMUdXmRT+FC5RkW9M9nAHh8I8Qm9out6kWwvSDVA==" saltValue="kss4UiMu9Axy6f6q0olBCA==" spinCount="100000" sheet="1" objects="1" scenarios="1"/>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P8058"/>
  <sheetViews>
    <sheetView view="pageBreakPreview" zoomScaleNormal="100" zoomScaleSheetLayoutView="100" workbookViewId="0">
      <pane ySplit="9" topLeftCell="A6883" activePane="bottomLeft" state="frozen"/>
      <selection activeCell="G12" sqref="G12:K12"/>
      <selection pane="bottomLeft" activeCell="N8058" sqref="N8058:O8058"/>
    </sheetView>
  </sheetViews>
  <sheetFormatPr baseColWidth="10" defaultRowHeight="12.75"/>
  <cols>
    <col min="1" max="1" width="7.140625" style="125" customWidth="1"/>
    <col min="2" max="2" width="4.140625" style="125" customWidth="1"/>
    <col min="3" max="3" width="15.5703125" style="215" customWidth="1"/>
    <col min="4" max="4" width="12.28515625" style="125" bestFit="1" customWidth="1"/>
    <col min="5" max="5" width="14" style="125" customWidth="1"/>
    <col min="6" max="6" width="12.140625" style="125" customWidth="1"/>
    <col min="7" max="7" width="9.42578125" style="125" customWidth="1"/>
    <col min="8" max="8" width="12.42578125" style="125" customWidth="1"/>
    <col min="9" max="9" width="50.28515625" style="132" customWidth="1"/>
    <col min="10" max="13" width="7.28515625" style="125" customWidth="1"/>
    <col min="14" max="15" width="16.85546875" style="226" customWidth="1"/>
    <col min="16" max="16" width="13.85546875" style="125" customWidth="1"/>
    <col min="17" max="16384" width="11.42578125" style="121"/>
  </cols>
  <sheetData>
    <row r="1" spans="1:16">
      <c r="A1" s="234" t="s">
        <v>37</v>
      </c>
      <c r="B1" s="234"/>
      <c r="C1" s="234"/>
      <c r="D1" s="234"/>
      <c r="E1" s="234"/>
      <c r="F1" s="234"/>
      <c r="G1" s="234"/>
      <c r="H1" s="234"/>
      <c r="I1" s="234"/>
      <c r="J1" s="234"/>
      <c r="K1" s="134"/>
      <c r="L1" s="134"/>
      <c r="M1" s="134"/>
      <c r="N1" s="229"/>
      <c r="O1" s="229"/>
      <c r="P1" s="134"/>
    </row>
    <row r="2" spans="1:16">
      <c r="A2" s="234" t="s">
        <v>38</v>
      </c>
      <c r="B2" s="234"/>
      <c r="C2" s="234"/>
      <c r="D2" s="234"/>
      <c r="E2" s="234"/>
      <c r="F2" s="234"/>
      <c r="G2" s="234"/>
      <c r="H2" s="234"/>
      <c r="I2" s="234"/>
      <c r="J2" s="234"/>
      <c r="K2" s="134"/>
      <c r="L2" s="134"/>
      <c r="M2" s="134"/>
      <c r="N2" s="229"/>
      <c r="O2" s="229"/>
      <c r="P2" s="134"/>
    </row>
    <row r="3" spans="1:16">
      <c r="A3" s="234" t="s">
        <v>39</v>
      </c>
      <c r="B3" s="234"/>
      <c r="C3" s="234"/>
      <c r="D3" s="234"/>
      <c r="E3" s="234"/>
      <c r="F3" s="234"/>
      <c r="G3" s="234"/>
      <c r="H3" s="234"/>
      <c r="I3" s="234"/>
      <c r="J3" s="234"/>
      <c r="K3" s="134"/>
      <c r="L3" s="134"/>
      <c r="M3" s="134"/>
      <c r="N3" s="229"/>
      <c r="O3" s="229"/>
      <c r="P3" s="134"/>
    </row>
    <row r="4" spans="1:16">
      <c r="A4" s="234" t="s">
        <v>12368</v>
      </c>
      <c r="B4" s="234"/>
      <c r="C4" s="234"/>
      <c r="D4" s="234"/>
      <c r="E4" s="234"/>
      <c r="F4" s="234"/>
      <c r="G4" s="234"/>
      <c r="H4" s="234"/>
      <c r="I4" s="234"/>
      <c r="J4" s="234"/>
      <c r="K4" s="134"/>
      <c r="L4" s="134"/>
      <c r="M4" s="134"/>
      <c r="N4" s="229"/>
      <c r="O4" s="229"/>
      <c r="P4" s="134"/>
    </row>
    <row r="5" spans="1:16">
      <c r="A5" s="124" t="s">
        <v>12367</v>
      </c>
      <c r="B5" s="119"/>
      <c r="C5" s="119"/>
      <c r="D5" s="119"/>
      <c r="E5" s="136"/>
      <c r="F5" s="119"/>
      <c r="G5" s="119"/>
      <c r="H5" s="119"/>
      <c r="I5" s="129"/>
      <c r="J5" s="120"/>
      <c r="K5" s="134"/>
      <c r="L5" s="134"/>
      <c r="M5" s="134"/>
      <c r="N5" s="229"/>
      <c r="O5" s="229"/>
      <c r="P5" s="134"/>
    </row>
    <row r="6" spans="1:16">
      <c r="A6" s="124"/>
      <c r="B6" s="119"/>
      <c r="C6" s="119"/>
      <c r="D6" s="119"/>
      <c r="E6" s="136"/>
      <c r="F6" s="119"/>
      <c r="G6" s="119"/>
      <c r="H6" s="119"/>
      <c r="I6" s="129"/>
      <c r="J6" s="120"/>
      <c r="K6" s="134"/>
      <c r="L6" s="134"/>
      <c r="M6" s="134"/>
      <c r="N6" s="229"/>
      <c r="O6" s="229"/>
      <c r="P6" s="134"/>
    </row>
    <row r="7" spans="1:16">
      <c r="A7" s="126"/>
      <c r="B7" s="126"/>
      <c r="C7" s="214"/>
      <c r="D7" s="126"/>
      <c r="E7" s="126"/>
      <c r="F7" s="126"/>
      <c r="G7" s="126"/>
      <c r="H7" s="126"/>
      <c r="I7" s="130"/>
      <c r="J7" s="327" t="s">
        <v>1665</v>
      </c>
      <c r="K7" s="328"/>
      <c r="L7" s="327" t="s">
        <v>1664</v>
      </c>
      <c r="M7" s="328"/>
      <c r="N7" s="329"/>
      <c r="O7" s="329"/>
      <c r="P7" s="126"/>
    </row>
    <row r="8" spans="1:16" ht="12.75" customHeight="1">
      <c r="A8" s="325" t="s">
        <v>1666</v>
      </c>
      <c r="B8" s="325" t="s">
        <v>1667</v>
      </c>
      <c r="C8" s="324" t="s">
        <v>1727</v>
      </c>
      <c r="D8" s="324" t="s">
        <v>1661</v>
      </c>
      <c r="E8" s="324" t="s">
        <v>1659</v>
      </c>
      <c r="F8" s="324" t="s">
        <v>1660</v>
      </c>
      <c r="G8" s="324" t="s">
        <v>1662</v>
      </c>
      <c r="H8" s="325" t="s">
        <v>1805</v>
      </c>
      <c r="I8" s="324" t="s">
        <v>1663</v>
      </c>
      <c r="J8" s="325" t="s">
        <v>1669</v>
      </c>
      <c r="K8" s="325" t="s">
        <v>1670</v>
      </c>
      <c r="L8" s="325" t="s">
        <v>1668</v>
      </c>
      <c r="M8" s="325" t="s">
        <v>1671</v>
      </c>
      <c r="N8" s="326" t="s">
        <v>1672</v>
      </c>
      <c r="O8" s="324" t="s">
        <v>1673</v>
      </c>
      <c r="P8" s="324" t="s">
        <v>1730</v>
      </c>
    </row>
    <row r="9" spans="1:16" hidden="1">
      <c r="A9" s="325"/>
      <c r="B9" s="325"/>
      <c r="C9" s="324"/>
      <c r="D9" s="324"/>
      <c r="E9" s="324"/>
      <c r="F9" s="324"/>
      <c r="G9" s="324"/>
      <c r="H9" s="325"/>
      <c r="I9" s="324"/>
      <c r="J9" s="325"/>
      <c r="K9" s="325"/>
      <c r="L9" s="325"/>
      <c r="M9" s="325"/>
      <c r="N9" s="326"/>
      <c r="O9" s="324"/>
      <c r="P9" s="324"/>
    </row>
    <row r="10" spans="1:16" ht="63.75" hidden="1">
      <c r="A10" s="127" t="s">
        <v>621</v>
      </c>
      <c r="B10" s="127"/>
      <c r="C10" s="128" t="s">
        <v>715</v>
      </c>
      <c r="D10" s="122">
        <v>42738</v>
      </c>
      <c r="E10" s="123" t="s">
        <v>1807</v>
      </c>
      <c r="F10" s="123" t="s">
        <v>11</v>
      </c>
      <c r="G10" s="123">
        <v>8705</v>
      </c>
      <c r="H10" s="127"/>
      <c r="I10" s="131" t="s">
        <v>1808</v>
      </c>
      <c r="J10" s="127"/>
      <c r="K10" s="127"/>
      <c r="L10" s="127"/>
      <c r="M10" s="127"/>
      <c r="N10" s="243">
        <v>4234.05</v>
      </c>
      <c r="O10" s="243">
        <v>0</v>
      </c>
      <c r="P10" s="127" t="s">
        <v>1334</v>
      </c>
    </row>
    <row r="11" spans="1:16" ht="51" hidden="1">
      <c r="A11" s="127">
        <v>513</v>
      </c>
      <c r="B11" s="127"/>
      <c r="C11" s="128" t="s">
        <v>201</v>
      </c>
      <c r="D11" s="122">
        <v>42738</v>
      </c>
      <c r="E11" s="123" t="s">
        <v>1809</v>
      </c>
      <c r="F11" s="123" t="s">
        <v>11</v>
      </c>
      <c r="G11" s="123">
        <v>876255</v>
      </c>
      <c r="H11" s="127"/>
      <c r="I11" s="131" t="s">
        <v>1810</v>
      </c>
      <c r="J11" s="127"/>
      <c r="K11" s="127"/>
      <c r="L11" s="127"/>
      <c r="M11" s="127"/>
      <c r="N11" s="244">
        <v>110975.65000000001</v>
      </c>
      <c r="O11" s="244">
        <v>0</v>
      </c>
      <c r="P11" s="127" t="s">
        <v>1334</v>
      </c>
    </row>
    <row r="12" spans="1:16" ht="63.75" hidden="1">
      <c r="A12" s="127" t="s">
        <v>620</v>
      </c>
      <c r="B12" s="127"/>
      <c r="C12" s="128" t="s">
        <v>714</v>
      </c>
      <c r="D12" s="122">
        <v>42738</v>
      </c>
      <c r="E12" s="123" t="s">
        <v>1811</v>
      </c>
      <c r="F12" s="123" t="s">
        <v>6</v>
      </c>
      <c r="G12" s="123">
        <v>876207</v>
      </c>
      <c r="H12" s="127"/>
      <c r="I12" s="131" t="s">
        <v>1812</v>
      </c>
      <c r="J12" s="127"/>
      <c r="K12" s="127"/>
      <c r="L12" s="127"/>
      <c r="M12" s="127"/>
      <c r="N12" s="244">
        <v>0</v>
      </c>
      <c r="O12" s="244">
        <v>200</v>
      </c>
      <c r="P12" s="127" t="s">
        <v>1334</v>
      </c>
    </row>
    <row r="13" spans="1:16" ht="76.5" hidden="1">
      <c r="A13" s="127">
        <v>513</v>
      </c>
      <c r="B13" s="127"/>
      <c r="C13" s="128" t="s">
        <v>201</v>
      </c>
      <c r="D13" s="122">
        <v>42738</v>
      </c>
      <c r="E13" s="123" t="s">
        <v>1813</v>
      </c>
      <c r="F13" s="123" t="s">
        <v>15</v>
      </c>
      <c r="G13" s="123">
        <v>1470</v>
      </c>
      <c r="H13" s="127"/>
      <c r="I13" s="131" t="s">
        <v>1814</v>
      </c>
      <c r="J13" s="127"/>
      <c r="K13" s="127"/>
      <c r="L13" s="127"/>
      <c r="M13" s="127"/>
      <c r="N13" s="244">
        <v>33313.25</v>
      </c>
      <c r="O13" s="244">
        <v>0</v>
      </c>
      <c r="P13" s="127" t="s">
        <v>1334</v>
      </c>
    </row>
    <row r="14" spans="1:16" ht="76.5" hidden="1">
      <c r="A14" s="127">
        <v>513</v>
      </c>
      <c r="B14" s="127"/>
      <c r="C14" s="128" t="s">
        <v>201</v>
      </c>
      <c r="D14" s="122">
        <v>42738</v>
      </c>
      <c r="E14" s="123" t="s">
        <v>1815</v>
      </c>
      <c r="F14" s="123" t="s">
        <v>15</v>
      </c>
      <c r="G14" s="123">
        <v>1467</v>
      </c>
      <c r="H14" s="127"/>
      <c r="I14" s="131" t="s">
        <v>1816</v>
      </c>
      <c r="J14" s="127"/>
      <c r="K14" s="127"/>
      <c r="L14" s="127"/>
      <c r="M14" s="127"/>
      <c r="N14" s="244">
        <v>83744.47</v>
      </c>
      <c r="O14" s="244">
        <v>0</v>
      </c>
      <c r="P14" s="127" t="s">
        <v>1334</v>
      </c>
    </row>
    <row r="15" spans="1:16" ht="76.5" hidden="1">
      <c r="A15" s="127">
        <v>513</v>
      </c>
      <c r="B15" s="127"/>
      <c r="C15" s="128" t="s">
        <v>201</v>
      </c>
      <c r="D15" s="122">
        <v>42738</v>
      </c>
      <c r="E15" s="123" t="s">
        <v>1817</v>
      </c>
      <c r="F15" s="123" t="s">
        <v>15</v>
      </c>
      <c r="G15" s="123">
        <v>1469</v>
      </c>
      <c r="H15" s="127"/>
      <c r="I15" s="131" t="s">
        <v>1818</v>
      </c>
      <c r="J15" s="127"/>
      <c r="K15" s="127"/>
      <c r="L15" s="127"/>
      <c r="M15" s="127"/>
      <c r="N15" s="244">
        <v>160525.5</v>
      </c>
      <c r="O15" s="244">
        <v>0</v>
      </c>
      <c r="P15" s="127" t="s">
        <v>1334</v>
      </c>
    </row>
    <row r="16" spans="1:16" ht="89.25" hidden="1">
      <c r="A16" s="127">
        <v>513</v>
      </c>
      <c r="B16" s="127"/>
      <c r="C16" s="128" t="s">
        <v>201</v>
      </c>
      <c r="D16" s="122">
        <v>42738</v>
      </c>
      <c r="E16" s="123" t="s">
        <v>1819</v>
      </c>
      <c r="F16" s="123" t="s">
        <v>15</v>
      </c>
      <c r="G16" s="123">
        <v>1468</v>
      </c>
      <c r="H16" s="127"/>
      <c r="I16" s="131" t="s">
        <v>1820</v>
      </c>
      <c r="J16" s="127"/>
      <c r="K16" s="127"/>
      <c r="L16" s="127"/>
      <c r="M16" s="127"/>
      <c r="N16" s="244">
        <v>7469.02</v>
      </c>
      <c r="O16" s="244">
        <v>0</v>
      </c>
      <c r="P16" s="127" t="s">
        <v>1334</v>
      </c>
    </row>
    <row r="17" spans="1:16" ht="63.75" hidden="1">
      <c r="A17" s="127">
        <v>212</v>
      </c>
      <c r="B17" s="127"/>
      <c r="C17" s="128" t="s">
        <v>762</v>
      </c>
      <c r="D17" s="122">
        <v>42739</v>
      </c>
      <c r="E17" s="123" t="s">
        <v>1821</v>
      </c>
      <c r="F17" s="123" t="s">
        <v>6</v>
      </c>
      <c r="G17" s="123">
        <v>876310</v>
      </c>
      <c r="H17" s="127"/>
      <c r="I17" s="131" t="s">
        <v>1822</v>
      </c>
      <c r="J17" s="127"/>
      <c r="K17" s="127"/>
      <c r="L17" s="127"/>
      <c r="M17" s="127"/>
      <c r="N17" s="244">
        <v>0</v>
      </c>
      <c r="O17" s="244">
        <v>600</v>
      </c>
      <c r="P17" s="127" t="s">
        <v>1334</v>
      </c>
    </row>
    <row r="18" spans="1:16" ht="76.5" hidden="1">
      <c r="A18" s="127" t="s">
        <v>621</v>
      </c>
      <c r="B18" s="127"/>
      <c r="C18" s="128" t="s">
        <v>715</v>
      </c>
      <c r="D18" s="122">
        <v>42739</v>
      </c>
      <c r="E18" s="123" t="s">
        <v>1823</v>
      </c>
      <c r="F18" s="123" t="s">
        <v>11</v>
      </c>
      <c r="G18" s="123">
        <v>8798</v>
      </c>
      <c r="H18" s="127"/>
      <c r="I18" s="131" t="s">
        <v>1824</v>
      </c>
      <c r="J18" s="127"/>
      <c r="K18" s="127"/>
      <c r="L18" s="127"/>
      <c r="M18" s="127"/>
      <c r="N18" s="244">
        <v>68913.009999999995</v>
      </c>
      <c r="O18" s="244">
        <v>0</v>
      </c>
      <c r="P18" s="127" t="s">
        <v>1334</v>
      </c>
    </row>
    <row r="19" spans="1:16" ht="63.75" hidden="1">
      <c r="A19" s="127" t="s">
        <v>621</v>
      </c>
      <c r="B19" s="127"/>
      <c r="C19" s="128" t="s">
        <v>715</v>
      </c>
      <c r="D19" s="122">
        <v>42739</v>
      </c>
      <c r="E19" s="123" t="s">
        <v>1825</v>
      </c>
      <c r="F19" s="123" t="s">
        <v>13</v>
      </c>
      <c r="G19" s="123">
        <v>8798</v>
      </c>
      <c r="H19" s="127"/>
      <c r="I19" s="131" t="s">
        <v>1826</v>
      </c>
      <c r="J19" s="127"/>
      <c r="K19" s="127"/>
      <c r="L19" s="127"/>
      <c r="M19" s="127"/>
      <c r="N19" s="244">
        <v>98375730.159999996</v>
      </c>
      <c r="O19" s="244">
        <v>0</v>
      </c>
      <c r="P19" s="127" t="s">
        <v>1334</v>
      </c>
    </row>
    <row r="20" spans="1:16" ht="63.75" hidden="1">
      <c r="A20" s="127" t="s">
        <v>620</v>
      </c>
      <c r="B20" s="127"/>
      <c r="C20" s="128" t="s">
        <v>714</v>
      </c>
      <c r="D20" s="122">
        <v>42740</v>
      </c>
      <c r="E20" s="123" t="s">
        <v>1827</v>
      </c>
      <c r="F20" s="123" t="s">
        <v>1375</v>
      </c>
      <c r="G20" s="123">
        <v>12287004</v>
      </c>
      <c r="H20" s="127"/>
      <c r="I20" s="131" t="s">
        <v>1828</v>
      </c>
      <c r="J20" s="127"/>
      <c r="K20" s="127"/>
      <c r="L20" s="127"/>
      <c r="M20" s="127"/>
      <c r="N20" s="244">
        <v>0</v>
      </c>
      <c r="O20" s="244">
        <v>238</v>
      </c>
      <c r="P20" s="127" t="s">
        <v>1334</v>
      </c>
    </row>
    <row r="21" spans="1:16" ht="63.75" hidden="1">
      <c r="A21" s="127" t="s">
        <v>620</v>
      </c>
      <c r="B21" s="127"/>
      <c r="C21" s="128" t="s">
        <v>714</v>
      </c>
      <c r="D21" s="122">
        <v>42740</v>
      </c>
      <c r="E21" s="123" t="s">
        <v>1829</v>
      </c>
      <c r="F21" s="123" t="s">
        <v>1375</v>
      </c>
      <c r="G21" s="123">
        <v>12286957</v>
      </c>
      <c r="H21" s="127"/>
      <c r="I21" s="131" t="s">
        <v>1830</v>
      </c>
      <c r="J21" s="127"/>
      <c r="K21" s="127"/>
      <c r="L21" s="127"/>
      <c r="M21" s="127"/>
      <c r="N21" s="244">
        <v>0</v>
      </c>
      <c r="O21" s="244">
        <v>15887</v>
      </c>
      <c r="P21" s="127" t="s">
        <v>1334</v>
      </c>
    </row>
    <row r="22" spans="1:16" ht="63.75" hidden="1">
      <c r="A22" s="127">
        <v>249</v>
      </c>
      <c r="B22" s="127"/>
      <c r="C22" s="128" t="s">
        <v>776</v>
      </c>
      <c r="D22" s="122">
        <v>42740</v>
      </c>
      <c r="E22" s="123" t="s">
        <v>1831</v>
      </c>
      <c r="F22" s="123" t="s">
        <v>1375</v>
      </c>
      <c r="G22" s="123">
        <v>12286577</v>
      </c>
      <c r="H22" s="127"/>
      <c r="I22" s="131" t="s">
        <v>1832</v>
      </c>
      <c r="J22" s="127"/>
      <c r="K22" s="127"/>
      <c r="L22" s="127"/>
      <c r="M22" s="127"/>
      <c r="N22" s="244">
        <v>0</v>
      </c>
      <c r="O22" s="244">
        <v>1783</v>
      </c>
      <c r="P22" s="127" t="s">
        <v>1334</v>
      </c>
    </row>
    <row r="23" spans="1:16" ht="63.75" hidden="1">
      <c r="A23" s="127">
        <v>513</v>
      </c>
      <c r="B23" s="127"/>
      <c r="C23" s="128" t="s">
        <v>201</v>
      </c>
      <c r="D23" s="122">
        <v>42740</v>
      </c>
      <c r="E23" s="123" t="s">
        <v>1833</v>
      </c>
      <c r="F23" s="123" t="s">
        <v>1375</v>
      </c>
      <c r="G23" s="123">
        <v>12275529</v>
      </c>
      <c r="H23" s="127"/>
      <c r="I23" s="131" t="s">
        <v>1834</v>
      </c>
      <c r="J23" s="127"/>
      <c r="K23" s="127"/>
      <c r="L23" s="127"/>
      <c r="M23" s="127"/>
      <c r="N23" s="244">
        <v>269576.86</v>
      </c>
      <c r="O23" s="244">
        <v>0</v>
      </c>
      <c r="P23" s="127" t="s">
        <v>1334</v>
      </c>
    </row>
    <row r="24" spans="1:16" ht="63.75" hidden="1">
      <c r="A24" s="127">
        <v>513</v>
      </c>
      <c r="B24" s="127"/>
      <c r="C24" s="128" t="s">
        <v>201</v>
      </c>
      <c r="D24" s="122">
        <v>42740</v>
      </c>
      <c r="E24" s="123" t="s">
        <v>1835</v>
      </c>
      <c r="F24" s="123" t="s">
        <v>1375</v>
      </c>
      <c r="G24" s="123">
        <v>12275528</v>
      </c>
      <c r="H24" s="127"/>
      <c r="I24" s="131" t="s">
        <v>1836</v>
      </c>
      <c r="J24" s="127"/>
      <c r="K24" s="127"/>
      <c r="L24" s="127"/>
      <c r="M24" s="127"/>
      <c r="N24" s="244">
        <v>20587.400000000001</v>
      </c>
      <c r="O24" s="244">
        <v>0</v>
      </c>
      <c r="P24" s="127" t="s">
        <v>1334</v>
      </c>
    </row>
    <row r="25" spans="1:16" ht="63.75" hidden="1">
      <c r="A25" s="127">
        <v>513</v>
      </c>
      <c r="B25" s="127"/>
      <c r="C25" s="128" t="s">
        <v>201</v>
      </c>
      <c r="D25" s="122">
        <v>42740</v>
      </c>
      <c r="E25" s="123" t="s">
        <v>1837</v>
      </c>
      <c r="F25" s="123" t="s">
        <v>1375</v>
      </c>
      <c r="G25" s="123">
        <v>12275527</v>
      </c>
      <c r="H25" s="127"/>
      <c r="I25" s="131" t="s">
        <v>1838</v>
      </c>
      <c r="J25" s="127"/>
      <c r="K25" s="127"/>
      <c r="L25" s="127"/>
      <c r="M25" s="127"/>
      <c r="N25" s="244">
        <v>6131.76</v>
      </c>
      <c r="O25" s="244">
        <v>0</v>
      </c>
      <c r="P25" s="127" t="s">
        <v>1334</v>
      </c>
    </row>
    <row r="26" spans="1:16" ht="63.75" hidden="1">
      <c r="A26" s="127">
        <v>513</v>
      </c>
      <c r="B26" s="127"/>
      <c r="C26" s="128" t="s">
        <v>201</v>
      </c>
      <c r="D26" s="122">
        <v>42740</v>
      </c>
      <c r="E26" s="123" t="s">
        <v>1839</v>
      </c>
      <c r="F26" s="123" t="s">
        <v>1375</v>
      </c>
      <c r="G26" s="123">
        <v>12275526</v>
      </c>
      <c r="H26" s="127"/>
      <c r="I26" s="131" t="s">
        <v>1840</v>
      </c>
      <c r="J26" s="127"/>
      <c r="K26" s="127"/>
      <c r="L26" s="127"/>
      <c r="M26" s="127"/>
      <c r="N26" s="244">
        <v>26122.600000000002</v>
      </c>
      <c r="O26" s="244">
        <v>0</v>
      </c>
      <c r="P26" s="127" t="s">
        <v>1334</v>
      </c>
    </row>
    <row r="27" spans="1:16" ht="63.75" hidden="1">
      <c r="A27" s="127">
        <v>513</v>
      </c>
      <c r="B27" s="127"/>
      <c r="C27" s="128" t="s">
        <v>201</v>
      </c>
      <c r="D27" s="122">
        <v>42740</v>
      </c>
      <c r="E27" s="123" t="s">
        <v>1841</v>
      </c>
      <c r="F27" s="123" t="s">
        <v>1375</v>
      </c>
      <c r="G27" s="123">
        <v>12275524</v>
      </c>
      <c r="H27" s="127"/>
      <c r="I27" s="131" t="s">
        <v>1842</v>
      </c>
      <c r="J27" s="127"/>
      <c r="K27" s="127"/>
      <c r="L27" s="127"/>
      <c r="M27" s="127"/>
      <c r="N27" s="244">
        <v>55817.4</v>
      </c>
      <c r="O27" s="244">
        <v>0</v>
      </c>
      <c r="P27" s="127" t="s">
        <v>1334</v>
      </c>
    </row>
    <row r="28" spans="1:16" ht="63.75" hidden="1">
      <c r="A28" s="127">
        <v>513</v>
      </c>
      <c r="B28" s="127"/>
      <c r="C28" s="128" t="s">
        <v>201</v>
      </c>
      <c r="D28" s="122">
        <v>42740</v>
      </c>
      <c r="E28" s="123" t="s">
        <v>1843</v>
      </c>
      <c r="F28" s="123" t="s">
        <v>1375</v>
      </c>
      <c r="G28" s="123">
        <v>12275516</v>
      </c>
      <c r="H28" s="127"/>
      <c r="I28" s="131" t="s">
        <v>1844</v>
      </c>
      <c r="J28" s="127"/>
      <c r="K28" s="127"/>
      <c r="L28" s="127"/>
      <c r="M28" s="127"/>
      <c r="N28" s="244">
        <v>3670</v>
      </c>
      <c r="O28" s="244">
        <v>0</v>
      </c>
      <c r="P28" s="127" t="s">
        <v>1334</v>
      </c>
    </row>
    <row r="29" spans="1:16" ht="76.5" hidden="1">
      <c r="A29" s="127">
        <v>513</v>
      </c>
      <c r="B29" s="127"/>
      <c r="C29" s="128" t="s">
        <v>201</v>
      </c>
      <c r="D29" s="122">
        <v>42740</v>
      </c>
      <c r="E29" s="123" t="s">
        <v>1845</v>
      </c>
      <c r="F29" s="123" t="s">
        <v>11</v>
      </c>
      <c r="G29" s="123">
        <v>876387</v>
      </c>
      <c r="H29" s="127"/>
      <c r="I29" s="131" t="s">
        <v>1846</v>
      </c>
      <c r="J29" s="127"/>
      <c r="K29" s="127"/>
      <c r="L29" s="127"/>
      <c r="M29" s="127"/>
      <c r="N29" s="244">
        <v>0</v>
      </c>
      <c r="O29" s="244">
        <v>270</v>
      </c>
      <c r="P29" s="127" t="s">
        <v>1334</v>
      </c>
    </row>
    <row r="30" spans="1:16" ht="63.75" hidden="1">
      <c r="A30" s="127" t="s">
        <v>621</v>
      </c>
      <c r="B30" s="127"/>
      <c r="C30" s="128" t="s">
        <v>715</v>
      </c>
      <c r="D30" s="122">
        <v>42740</v>
      </c>
      <c r="E30" s="123" t="s">
        <v>1847</v>
      </c>
      <c r="F30" s="123" t="s">
        <v>11</v>
      </c>
      <c r="G30" s="123">
        <v>876376</v>
      </c>
      <c r="H30" s="127"/>
      <c r="I30" s="131" t="s">
        <v>1848</v>
      </c>
      <c r="J30" s="127"/>
      <c r="K30" s="127"/>
      <c r="L30" s="127"/>
      <c r="M30" s="127"/>
      <c r="N30" s="244">
        <v>50</v>
      </c>
      <c r="O30" s="244">
        <v>0</v>
      </c>
      <c r="P30" s="127" t="s">
        <v>1334</v>
      </c>
    </row>
    <row r="31" spans="1:16" ht="63.75" hidden="1">
      <c r="A31" s="127" t="s">
        <v>621</v>
      </c>
      <c r="B31" s="127"/>
      <c r="C31" s="128" t="s">
        <v>715</v>
      </c>
      <c r="D31" s="122">
        <v>42740</v>
      </c>
      <c r="E31" s="123" t="s">
        <v>1849</v>
      </c>
      <c r="F31" s="123" t="s">
        <v>13</v>
      </c>
      <c r="G31" s="123">
        <v>876376</v>
      </c>
      <c r="H31" s="127"/>
      <c r="I31" s="131" t="s">
        <v>1850</v>
      </c>
      <c r="J31" s="127"/>
      <c r="K31" s="127"/>
      <c r="L31" s="127"/>
      <c r="M31" s="127"/>
      <c r="N31" s="244">
        <v>3382961.87</v>
      </c>
      <c r="O31" s="244">
        <v>0</v>
      </c>
      <c r="P31" s="127" t="s">
        <v>1334</v>
      </c>
    </row>
    <row r="32" spans="1:16" ht="76.5" hidden="1">
      <c r="A32" s="127">
        <v>513</v>
      </c>
      <c r="B32" s="127"/>
      <c r="C32" s="128" t="s">
        <v>201</v>
      </c>
      <c r="D32" s="122">
        <v>42740</v>
      </c>
      <c r="E32" s="123" t="s">
        <v>1851</v>
      </c>
      <c r="F32" s="123" t="s">
        <v>1375</v>
      </c>
      <c r="G32" s="123">
        <v>12275287</v>
      </c>
      <c r="H32" s="127"/>
      <c r="I32" s="131" t="s">
        <v>1852</v>
      </c>
      <c r="J32" s="127"/>
      <c r="K32" s="127"/>
      <c r="L32" s="127"/>
      <c r="M32" s="127"/>
      <c r="N32" s="244">
        <v>17608</v>
      </c>
      <c r="O32" s="244">
        <v>0</v>
      </c>
      <c r="P32" s="127" t="s">
        <v>1334</v>
      </c>
    </row>
    <row r="33" spans="1:16" ht="76.5" hidden="1">
      <c r="A33" s="127">
        <v>513</v>
      </c>
      <c r="B33" s="127"/>
      <c r="C33" s="128" t="s">
        <v>201</v>
      </c>
      <c r="D33" s="122">
        <v>42740</v>
      </c>
      <c r="E33" s="123" t="s">
        <v>1853</v>
      </c>
      <c r="F33" s="123" t="s">
        <v>1375</v>
      </c>
      <c r="G33" s="123">
        <v>12275290</v>
      </c>
      <c r="H33" s="127"/>
      <c r="I33" s="131" t="s">
        <v>1854</v>
      </c>
      <c r="J33" s="127"/>
      <c r="K33" s="127"/>
      <c r="L33" s="127"/>
      <c r="M33" s="127"/>
      <c r="N33" s="244">
        <v>84498</v>
      </c>
      <c r="O33" s="244">
        <v>0</v>
      </c>
      <c r="P33" s="127" t="s">
        <v>1334</v>
      </c>
    </row>
    <row r="34" spans="1:16" ht="76.5" hidden="1">
      <c r="A34" s="127">
        <v>513</v>
      </c>
      <c r="B34" s="127"/>
      <c r="C34" s="128" t="s">
        <v>201</v>
      </c>
      <c r="D34" s="122">
        <v>42740</v>
      </c>
      <c r="E34" s="123" t="s">
        <v>1855</v>
      </c>
      <c r="F34" s="123" t="s">
        <v>1375</v>
      </c>
      <c r="G34" s="123">
        <v>12275291</v>
      </c>
      <c r="H34" s="127"/>
      <c r="I34" s="131" t="s">
        <v>1856</v>
      </c>
      <c r="J34" s="127"/>
      <c r="K34" s="127"/>
      <c r="L34" s="127"/>
      <c r="M34" s="127"/>
      <c r="N34" s="244">
        <v>1807</v>
      </c>
      <c r="O34" s="244">
        <v>0</v>
      </c>
      <c r="P34" s="127" t="s">
        <v>1334</v>
      </c>
    </row>
    <row r="35" spans="1:16" ht="76.5" hidden="1">
      <c r="A35" s="127">
        <v>513</v>
      </c>
      <c r="B35" s="127"/>
      <c r="C35" s="128" t="s">
        <v>201</v>
      </c>
      <c r="D35" s="122">
        <v>42740</v>
      </c>
      <c r="E35" s="123" t="s">
        <v>1857</v>
      </c>
      <c r="F35" s="123" t="s">
        <v>1375</v>
      </c>
      <c r="G35" s="123">
        <v>12275288</v>
      </c>
      <c r="H35" s="127"/>
      <c r="I35" s="131" t="s">
        <v>1858</v>
      </c>
      <c r="J35" s="127"/>
      <c r="K35" s="127"/>
      <c r="L35" s="127"/>
      <c r="M35" s="127"/>
      <c r="N35" s="244">
        <v>2961.48</v>
      </c>
      <c r="O35" s="244">
        <v>0</v>
      </c>
      <c r="P35" s="127" t="s">
        <v>1334</v>
      </c>
    </row>
    <row r="36" spans="1:16" ht="76.5" hidden="1">
      <c r="A36" s="127">
        <v>513</v>
      </c>
      <c r="B36" s="127"/>
      <c r="C36" s="128" t="s">
        <v>201</v>
      </c>
      <c r="D36" s="122">
        <v>42740</v>
      </c>
      <c r="E36" s="123" t="s">
        <v>1859</v>
      </c>
      <c r="F36" s="123" t="s">
        <v>1375</v>
      </c>
      <c r="G36" s="123">
        <v>12275289</v>
      </c>
      <c r="H36" s="127"/>
      <c r="I36" s="131" t="s">
        <v>1860</v>
      </c>
      <c r="J36" s="127"/>
      <c r="K36" s="127"/>
      <c r="L36" s="127"/>
      <c r="M36" s="127"/>
      <c r="N36" s="244">
        <v>34412.6</v>
      </c>
      <c r="O36" s="244">
        <v>0</v>
      </c>
      <c r="P36" s="127" t="s">
        <v>1334</v>
      </c>
    </row>
    <row r="37" spans="1:16" ht="76.5" hidden="1">
      <c r="A37" s="127" t="s">
        <v>620</v>
      </c>
      <c r="B37" s="127"/>
      <c r="C37" s="128" t="s">
        <v>714</v>
      </c>
      <c r="D37" s="122">
        <v>42740</v>
      </c>
      <c r="E37" s="123" t="s">
        <v>1861</v>
      </c>
      <c r="F37" s="123" t="s">
        <v>1260</v>
      </c>
      <c r="G37" s="123">
        <v>12275244</v>
      </c>
      <c r="H37" s="127"/>
      <c r="I37" s="131" t="s">
        <v>1862</v>
      </c>
      <c r="J37" s="127"/>
      <c r="K37" s="127"/>
      <c r="L37" s="127"/>
      <c r="M37" s="127"/>
      <c r="N37" s="244">
        <v>0</v>
      </c>
      <c r="O37" s="244">
        <v>6355.34</v>
      </c>
      <c r="P37" s="127" t="s">
        <v>1334</v>
      </c>
    </row>
    <row r="38" spans="1:16" ht="63.75" hidden="1">
      <c r="A38" s="127" t="s">
        <v>620</v>
      </c>
      <c r="B38" s="127"/>
      <c r="C38" s="128" t="s">
        <v>714</v>
      </c>
      <c r="D38" s="122">
        <v>42741</v>
      </c>
      <c r="E38" s="123" t="s">
        <v>1863</v>
      </c>
      <c r="F38" s="123" t="s">
        <v>6</v>
      </c>
      <c r="G38" s="123">
        <v>786879</v>
      </c>
      <c r="H38" s="127"/>
      <c r="I38" s="131" t="s">
        <v>1864</v>
      </c>
      <c r="J38" s="127"/>
      <c r="K38" s="127"/>
      <c r="L38" s="127"/>
      <c r="M38" s="127"/>
      <c r="N38" s="244">
        <v>0</v>
      </c>
      <c r="O38" s="244">
        <v>153396.4</v>
      </c>
      <c r="P38" s="127" t="s">
        <v>1334</v>
      </c>
    </row>
    <row r="39" spans="1:16" ht="76.5" hidden="1">
      <c r="A39" s="127">
        <v>513</v>
      </c>
      <c r="B39" s="127"/>
      <c r="C39" s="128" t="s">
        <v>201</v>
      </c>
      <c r="D39" s="122">
        <v>42744</v>
      </c>
      <c r="E39" s="123" t="s">
        <v>1865</v>
      </c>
      <c r="F39" s="123" t="s">
        <v>11</v>
      </c>
      <c r="G39" s="123">
        <v>876502</v>
      </c>
      <c r="H39" s="127"/>
      <c r="I39" s="131" t="s">
        <v>1866</v>
      </c>
      <c r="J39" s="127"/>
      <c r="K39" s="127"/>
      <c r="L39" s="127"/>
      <c r="M39" s="127"/>
      <c r="N39" s="244">
        <v>10258.16</v>
      </c>
      <c r="O39" s="244">
        <v>0</v>
      </c>
      <c r="P39" s="127" t="s">
        <v>1334</v>
      </c>
    </row>
    <row r="40" spans="1:16" ht="102" hidden="1">
      <c r="A40" s="127" t="s">
        <v>620</v>
      </c>
      <c r="B40" s="127"/>
      <c r="C40" s="128" t="s">
        <v>714</v>
      </c>
      <c r="D40" s="122">
        <v>42744</v>
      </c>
      <c r="E40" s="123" t="s">
        <v>1867</v>
      </c>
      <c r="F40" s="123" t="s">
        <v>6</v>
      </c>
      <c r="G40" s="123">
        <v>990201001</v>
      </c>
      <c r="H40" s="127"/>
      <c r="I40" s="131" t="s">
        <v>1868</v>
      </c>
      <c r="J40" s="127"/>
      <c r="K40" s="127"/>
      <c r="L40" s="127"/>
      <c r="M40" s="127"/>
      <c r="N40" s="244">
        <v>0</v>
      </c>
      <c r="O40" s="244">
        <v>9965.16</v>
      </c>
      <c r="P40" s="127" t="s">
        <v>1334</v>
      </c>
    </row>
    <row r="41" spans="1:16" ht="63.75" hidden="1">
      <c r="A41" s="127" t="s">
        <v>620</v>
      </c>
      <c r="B41" s="127"/>
      <c r="C41" s="128" t="s">
        <v>714</v>
      </c>
      <c r="D41" s="122">
        <v>42745</v>
      </c>
      <c r="E41" s="123" t="s">
        <v>1869</v>
      </c>
      <c r="F41" s="123" t="s">
        <v>11</v>
      </c>
      <c r="G41" s="123">
        <v>876810</v>
      </c>
      <c r="H41" s="127"/>
      <c r="I41" s="131" t="s">
        <v>1870</v>
      </c>
      <c r="J41" s="127"/>
      <c r="K41" s="127"/>
      <c r="L41" s="127"/>
      <c r="M41" s="127"/>
      <c r="N41" s="244">
        <v>50</v>
      </c>
      <c r="O41" s="244">
        <v>0</v>
      </c>
      <c r="P41" s="127" t="s">
        <v>1334</v>
      </c>
    </row>
    <row r="42" spans="1:16" ht="51" hidden="1">
      <c r="A42" s="127">
        <v>10</v>
      </c>
      <c r="B42" s="127"/>
      <c r="C42" s="128" t="s">
        <v>691</v>
      </c>
      <c r="D42" s="122">
        <v>42746</v>
      </c>
      <c r="E42" s="123" t="s">
        <v>1871</v>
      </c>
      <c r="F42" s="123" t="s">
        <v>11</v>
      </c>
      <c r="G42" s="123">
        <v>876862</v>
      </c>
      <c r="H42" s="127"/>
      <c r="I42" s="131" t="s">
        <v>1872</v>
      </c>
      <c r="J42" s="127"/>
      <c r="K42" s="127"/>
      <c r="L42" s="127"/>
      <c r="M42" s="127"/>
      <c r="N42" s="244">
        <v>50</v>
      </c>
      <c r="O42" s="244">
        <v>0</v>
      </c>
      <c r="P42" s="127" t="s">
        <v>1334</v>
      </c>
    </row>
    <row r="43" spans="1:16" ht="51" hidden="1">
      <c r="A43" s="127" t="s">
        <v>627</v>
      </c>
      <c r="B43" s="127"/>
      <c r="C43" s="128" t="s">
        <v>1235</v>
      </c>
      <c r="D43" s="122">
        <v>42746</v>
      </c>
      <c r="E43" s="123" t="s">
        <v>1873</v>
      </c>
      <c r="F43" s="123" t="s">
        <v>6</v>
      </c>
      <c r="G43" s="123">
        <v>788831</v>
      </c>
      <c r="H43" s="127"/>
      <c r="I43" s="131" t="s">
        <v>1874</v>
      </c>
      <c r="J43" s="127"/>
      <c r="K43" s="127"/>
      <c r="L43" s="127"/>
      <c r="M43" s="127"/>
      <c r="N43" s="243">
        <v>0</v>
      </c>
      <c r="O43" s="243">
        <v>2403</v>
      </c>
      <c r="P43" s="127" t="s">
        <v>1334</v>
      </c>
    </row>
    <row r="44" spans="1:16" ht="76.5" hidden="1">
      <c r="A44" s="127">
        <v>513</v>
      </c>
      <c r="B44" s="127"/>
      <c r="C44" s="128" t="s">
        <v>201</v>
      </c>
      <c r="D44" s="122">
        <v>42747</v>
      </c>
      <c r="E44" s="123" t="s">
        <v>1875</v>
      </c>
      <c r="F44" s="123" t="s">
        <v>11</v>
      </c>
      <c r="G44" s="123">
        <v>876909</v>
      </c>
      <c r="H44" s="127"/>
      <c r="I44" s="131" t="s">
        <v>1876</v>
      </c>
      <c r="J44" s="127"/>
      <c r="K44" s="127"/>
      <c r="L44" s="127"/>
      <c r="M44" s="127"/>
      <c r="N44" s="243">
        <v>16251.06</v>
      </c>
      <c r="O44" s="243">
        <v>0</v>
      </c>
      <c r="P44" s="127" t="s">
        <v>1334</v>
      </c>
    </row>
    <row r="45" spans="1:16" ht="51" hidden="1">
      <c r="A45" s="127" t="s">
        <v>620</v>
      </c>
      <c r="B45" s="127"/>
      <c r="C45" s="128" t="s">
        <v>714</v>
      </c>
      <c r="D45" s="122">
        <v>42747</v>
      </c>
      <c r="E45" s="123" t="s">
        <v>1877</v>
      </c>
      <c r="F45" s="123" t="s">
        <v>6</v>
      </c>
      <c r="G45" s="123">
        <v>789395</v>
      </c>
      <c r="H45" s="127"/>
      <c r="I45" s="131" t="s">
        <v>1878</v>
      </c>
      <c r="J45" s="127"/>
      <c r="K45" s="127"/>
      <c r="L45" s="127"/>
      <c r="M45" s="127"/>
      <c r="N45" s="243">
        <v>0</v>
      </c>
      <c r="O45" s="243">
        <v>2100.7400000000002</v>
      </c>
      <c r="P45" s="127" t="s">
        <v>1334</v>
      </c>
    </row>
    <row r="46" spans="1:16" ht="51" hidden="1">
      <c r="A46" s="127" t="s">
        <v>627</v>
      </c>
      <c r="B46" s="127"/>
      <c r="C46" s="128" t="s">
        <v>1235</v>
      </c>
      <c r="D46" s="122">
        <v>42747</v>
      </c>
      <c r="E46" s="123" t="s">
        <v>1879</v>
      </c>
      <c r="F46" s="123" t="s">
        <v>6</v>
      </c>
      <c r="G46" s="123">
        <v>789310</v>
      </c>
      <c r="H46" s="127"/>
      <c r="I46" s="131" t="s">
        <v>1880</v>
      </c>
      <c r="J46" s="127"/>
      <c r="K46" s="127"/>
      <c r="L46" s="127"/>
      <c r="M46" s="127"/>
      <c r="N46" s="243">
        <v>0</v>
      </c>
      <c r="O46" s="243">
        <v>16566.510000000002</v>
      </c>
      <c r="P46" s="127" t="s">
        <v>1334</v>
      </c>
    </row>
    <row r="47" spans="1:16" ht="51" hidden="1">
      <c r="A47" s="127" t="s">
        <v>620</v>
      </c>
      <c r="B47" s="127"/>
      <c r="C47" s="128" t="s">
        <v>714</v>
      </c>
      <c r="D47" s="122">
        <v>42747</v>
      </c>
      <c r="E47" s="123" t="s">
        <v>1881</v>
      </c>
      <c r="F47" s="123" t="s">
        <v>6</v>
      </c>
      <c r="G47" s="123">
        <v>789141</v>
      </c>
      <c r="H47" s="127"/>
      <c r="I47" s="131" t="s">
        <v>1882</v>
      </c>
      <c r="J47" s="127"/>
      <c r="K47" s="127"/>
      <c r="L47" s="127"/>
      <c r="M47" s="127"/>
      <c r="N47" s="243">
        <v>0</v>
      </c>
      <c r="O47" s="243">
        <v>4481.58</v>
      </c>
      <c r="P47" s="127" t="s">
        <v>1334</v>
      </c>
    </row>
    <row r="48" spans="1:16" ht="76.5" hidden="1">
      <c r="A48" s="127">
        <v>513</v>
      </c>
      <c r="B48" s="127"/>
      <c r="C48" s="128" t="s">
        <v>201</v>
      </c>
      <c r="D48" s="122">
        <v>42747</v>
      </c>
      <c r="E48" s="123" t="s">
        <v>1883</v>
      </c>
      <c r="F48" s="123" t="s">
        <v>15</v>
      </c>
      <c r="G48" s="123">
        <v>1509</v>
      </c>
      <c r="H48" s="127"/>
      <c r="I48" s="131" t="s">
        <v>1884</v>
      </c>
      <c r="J48" s="127"/>
      <c r="K48" s="127"/>
      <c r="L48" s="127"/>
      <c r="M48" s="127"/>
      <c r="N48" s="243">
        <v>38343</v>
      </c>
      <c r="O48" s="243">
        <v>0</v>
      </c>
      <c r="P48" s="127" t="s">
        <v>1334</v>
      </c>
    </row>
    <row r="49" spans="1:16" ht="76.5" hidden="1">
      <c r="A49" s="127">
        <v>25</v>
      </c>
      <c r="B49" s="127"/>
      <c r="C49" s="128" t="s">
        <v>695</v>
      </c>
      <c r="D49" s="122">
        <v>42748</v>
      </c>
      <c r="E49" s="123" t="s">
        <v>1885</v>
      </c>
      <c r="F49" s="123" t="s">
        <v>6</v>
      </c>
      <c r="G49" s="123">
        <v>877043</v>
      </c>
      <c r="H49" s="127"/>
      <c r="I49" s="131" t="s">
        <v>1886</v>
      </c>
      <c r="J49" s="127"/>
      <c r="K49" s="127"/>
      <c r="L49" s="127"/>
      <c r="M49" s="127"/>
      <c r="N49" s="243">
        <v>0</v>
      </c>
      <c r="O49" s="243">
        <v>68588.009999999995</v>
      </c>
      <c r="P49" s="127" t="s">
        <v>1334</v>
      </c>
    </row>
    <row r="50" spans="1:16" ht="51" hidden="1">
      <c r="A50" s="127" t="s">
        <v>620</v>
      </c>
      <c r="B50" s="127"/>
      <c r="C50" s="128" t="s">
        <v>714</v>
      </c>
      <c r="D50" s="122">
        <v>42748</v>
      </c>
      <c r="E50" s="123" t="s">
        <v>1887</v>
      </c>
      <c r="F50" s="123" t="s">
        <v>6</v>
      </c>
      <c r="G50" s="123">
        <v>789833</v>
      </c>
      <c r="H50" s="127"/>
      <c r="I50" s="131" t="s">
        <v>1888</v>
      </c>
      <c r="J50" s="127"/>
      <c r="K50" s="127"/>
      <c r="L50" s="127"/>
      <c r="M50" s="127"/>
      <c r="N50" s="243">
        <v>0</v>
      </c>
      <c r="O50" s="243">
        <v>85.100000000000009</v>
      </c>
      <c r="P50" s="127" t="s">
        <v>1334</v>
      </c>
    </row>
    <row r="51" spans="1:16" ht="63.75" hidden="1">
      <c r="A51" s="127" t="s">
        <v>620</v>
      </c>
      <c r="B51" s="127"/>
      <c r="C51" s="128" t="s">
        <v>714</v>
      </c>
      <c r="D51" s="122">
        <v>42751</v>
      </c>
      <c r="E51" s="123" t="s">
        <v>1889</v>
      </c>
      <c r="F51" s="123" t="s">
        <v>6</v>
      </c>
      <c r="G51" s="123">
        <v>877114</v>
      </c>
      <c r="H51" s="127"/>
      <c r="I51" s="131" t="s">
        <v>1890</v>
      </c>
      <c r="J51" s="127"/>
      <c r="K51" s="127"/>
      <c r="L51" s="127"/>
      <c r="M51" s="127"/>
      <c r="N51" s="243">
        <v>0</v>
      </c>
      <c r="O51" s="243">
        <v>0.02</v>
      </c>
      <c r="P51" s="127" t="s">
        <v>1334</v>
      </c>
    </row>
    <row r="52" spans="1:16" ht="51" hidden="1">
      <c r="A52" s="127" t="s">
        <v>621</v>
      </c>
      <c r="B52" s="127"/>
      <c r="C52" s="128" t="s">
        <v>715</v>
      </c>
      <c r="D52" s="122">
        <v>42751</v>
      </c>
      <c r="E52" s="123" t="s">
        <v>1891</v>
      </c>
      <c r="F52" s="123" t="s">
        <v>11</v>
      </c>
      <c r="G52" s="123">
        <v>877088</v>
      </c>
      <c r="H52" s="127"/>
      <c r="I52" s="131" t="s">
        <v>1892</v>
      </c>
      <c r="J52" s="127"/>
      <c r="K52" s="127"/>
      <c r="L52" s="127"/>
      <c r="M52" s="127"/>
      <c r="N52" s="243">
        <v>50</v>
      </c>
      <c r="O52" s="243">
        <v>0</v>
      </c>
      <c r="P52" s="127" t="s">
        <v>1334</v>
      </c>
    </row>
    <row r="53" spans="1:16" ht="51" hidden="1">
      <c r="A53" s="127" t="s">
        <v>620</v>
      </c>
      <c r="B53" s="127"/>
      <c r="C53" s="128" t="s">
        <v>714</v>
      </c>
      <c r="D53" s="122">
        <v>42751</v>
      </c>
      <c r="E53" s="123" t="s">
        <v>1893</v>
      </c>
      <c r="F53" s="123" t="s">
        <v>6</v>
      </c>
      <c r="G53" s="123">
        <v>790703</v>
      </c>
      <c r="H53" s="127"/>
      <c r="I53" s="131" t="s">
        <v>1894</v>
      </c>
      <c r="J53" s="127"/>
      <c r="K53" s="127"/>
      <c r="L53" s="127"/>
      <c r="M53" s="127"/>
      <c r="N53" s="243">
        <v>0</v>
      </c>
      <c r="O53" s="243">
        <v>12495.43</v>
      </c>
      <c r="P53" s="127" t="s">
        <v>1334</v>
      </c>
    </row>
    <row r="54" spans="1:16" ht="51" hidden="1">
      <c r="A54" s="127" t="s">
        <v>620</v>
      </c>
      <c r="B54" s="127"/>
      <c r="C54" s="128" t="s">
        <v>714</v>
      </c>
      <c r="D54" s="122">
        <v>42751</v>
      </c>
      <c r="E54" s="123" t="s">
        <v>1895</v>
      </c>
      <c r="F54" s="123" t="s">
        <v>6</v>
      </c>
      <c r="G54" s="123">
        <v>790702</v>
      </c>
      <c r="H54" s="127"/>
      <c r="I54" s="131" t="s">
        <v>1896</v>
      </c>
      <c r="J54" s="127"/>
      <c r="K54" s="127"/>
      <c r="L54" s="127"/>
      <c r="M54" s="127"/>
      <c r="N54" s="243">
        <v>0</v>
      </c>
      <c r="O54" s="243">
        <v>1083.7</v>
      </c>
      <c r="P54" s="127" t="s">
        <v>1334</v>
      </c>
    </row>
    <row r="55" spans="1:16" ht="51" hidden="1">
      <c r="A55" s="127" t="s">
        <v>620</v>
      </c>
      <c r="B55" s="127"/>
      <c r="C55" s="128" t="s">
        <v>714</v>
      </c>
      <c r="D55" s="122">
        <v>42751</v>
      </c>
      <c r="E55" s="123" t="s">
        <v>1897</v>
      </c>
      <c r="F55" s="123" t="s">
        <v>6</v>
      </c>
      <c r="G55" s="123">
        <v>790698</v>
      </c>
      <c r="H55" s="127"/>
      <c r="I55" s="131" t="s">
        <v>1898</v>
      </c>
      <c r="J55" s="127"/>
      <c r="K55" s="127"/>
      <c r="L55" s="127"/>
      <c r="M55" s="127"/>
      <c r="N55" s="243">
        <v>0</v>
      </c>
      <c r="O55" s="243">
        <v>1040</v>
      </c>
      <c r="P55" s="127" t="s">
        <v>1334</v>
      </c>
    </row>
    <row r="56" spans="1:16" ht="89.25" hidden="1">
      <c r="A56" s="127">
        <v>513</v>
      </c>
      <c r="B56" s="127"/>
      <c r="C56" s="128" t="s">
        <v>201</v>
      </c>
      <c r="D56" s="122">
        <v>42752</v>
      </c>
      <c r="E56" s="123" t="s">
        <v>1899</v>
      </c>
      <c r="F56" s="123" t="s">
        <v>11</v>
      </c>
      <c r="G56" s="123">
        <v>877215</v>
      </c>
      <c r="H56" s="127"/>
      <c r="I56" s="131" t="s">
        <v>1900</v>
      </c>
      <c r="J56" s="127"/>
      <c r="K56" s="127"/>
      <c r="L56" s="127"/>
      <c r="M56" s="127"/>
      <c r="N56" s="243">
        <v>4553.38</v>
      </c>
      <c r="O56" s="243">
        <v>0</v>
      </c>
      <c r="P56" s="127" t="s">
        <v>1334</v>
      </c>
    </row>
    <row r="57" spans="1:16" ht="63.75" hidden="1">
      <c r="A57" s="127" t="s">
        <v>620</v>
      </c>
      <c r="B57" s="127"/>
      <c r="C57" s="128" t="s">
        <v>714</v>
      </c>
      <c r="D57" s="122">
        <v>42753</v>
      </c>
      <c r="E57" s="123" t="s">
        <v>1901</v>
      </c>
      <c r="F57" s="123" t="s">
        <v>6</v>
      </c>
      <c r="G57" s="123">
        <v>791630</v>
      </c>
      <c r="H57" s="127"/>
      <c r="I57" s="131" t="s">
        <v>1902</v>
      </c>
      <c r="J57" s="127"/>
      <c r="K57" s="127"/>
      <c r="L57" s="127"/>
      <c r="M57" s="127"/>
      <c r="N57" s="243">
        <v>0</v>
      </c>
      <c r="O57" s="243">
        <v>173432.97</v>
      </c>
      <c r="P57" s="127" t="s">
        <v>1334</v>
      </c>
    </row>
    <row r="58" spans="1:16" ht="51" hidden="1">
      <c r="A58" s="127" t="s">
        <v>620</v>
      </c>
      <c r="B58" s="127"/>
      <c r="C58" s="128" t="s">
        <v>714</v>
      </c>
      <c r="D58" s="122">
        <v>42753</v>
      </c>
      <c r="E58" s="123" t="s">
        <v>1903</v>
      </c>
      <c r="F58" s="123" t="s">
        <v>6</v>
      </c>
      <c r="G58" s="123">
        <v>791629</v>
      </c>
      <c r="H58" s="127"/>
      <c r="I58" s="131" t="s">
        <v>1904</v>
      </c>
      <c r="J58" s="127"/>
      <c r="K58" s="127"/>
      <c r="L58" s="127"/>
      <c r="M58" s="127"/>
      <c r="N58" s="243">
        <v>0</v>
      </c>
      <c r="O58" s="243">
        <v>2350.69</v>
      </c>
      <c r="P58" s="127" t="s">
        <v>1334</v>
      </c>
    </row>
    <row r="59" spans="1:16" ht="51" hidden="1">
      <c r="A59" s="127" t="s">
        <v>623</v>
      </c>
      <c r="B59" s="127"/>
      <c r="C59" s="128" t="s">
        <v>716</v>
      </c>
      <c r="D59" s="122">
        <v>42753</v>
      </c>
      <c r="E59" s="123" t="s">
        <v>1905</v>
      </c>
      <c r="F59" s="123" t="s">
        <v>6</v>
      </c>
      <c r="G59" s="123">
        <v>791628</v>
      </c>
      <c r="H59" s="127"/>
      <c r="I59" s="131" t="s">
        <v>1906</v>
      </c>
      <c r="J59" s="127"/>
      <c r="K59" s="127"/>
      <c r="L59" s="127"/>
      <c r="M59" s="127"/>
      <c r="N59" s="243">
        <v>0</v>
      </c>
      <c r="O59" s="243">
        <v>1691.66</v>
      </c>
      <c r="P59" s="127" t="s">
        <v>1334</v>
      </c>
    </row>
    <row r="60" spans="1:16" ht="51" hidden="1">
      <c r="A60" s="127" t="s">
        <v>620</v>
      </c>
      <c r="B60" s="127"/>
      <c r="C60" s="128" t="s">
        <v>714</v>
      </c>
      <c r="D60" s="122">
        <v>42753</v>
      </c>
      <c r="E60" s="123" t="s">
        <v>1907</v>
      </c>
      <c r="F60" s="123" t="s">
        <v>6</v>
      </c>
      <c r="G60" s="123">
        <v>791626</v>
      </c>
      <c r="H60" s="127"/>
      <c r="I60" s="131" t="s">
        <v>1908</v>
      </c>
      <c r="J60" s="127"/>
      <c r="K60" s="127"/>
      <c r="L60" s="127"/>
      <c r="M60" s="127"/>
      <c r="N60" s="243">
        <v>0</v>
      </c>
      <c r="O60" s="243">
        <v>2175.7800000000002</v>
      </c>
      <c r="P60" s="127" t="s">
        <v>1334</v>
      </c>
    </row>
    <row r="61" spans="1:16" ht="89.25" hidden="1">
      <c r="A61" s="127" t="s">
        <v>621</v>
      </c>
      <c r="B61" s="127"/>
      <c r="C61" s="128" t="s">
        <v>715</v>
      </c>
      <c r="D61" s="122">
        <v>42754</v>
      </c>
      <c r="E61" s="123" t="s">
        <v>1909</v>
      </c>
      <c r="F61" s="123" t="s">
        <v>11</v>
      </c>
      <c r="G61" s="123">
        <v>877417</v>
      </c>
      <c r="H61" s="127"/>
      <c r="I61" s="131" t="s">
        <v>1910</v>
      </c>
      <c r="J61" s="127"/>
      <c r="K61" s="127"/>
      <c r="L61" s="127"/>
      <c r="M61" s="127"/>
      <c r="N61" s="243">
        <v>50</v>
      </c>
      <c r="O61" s="243">
        <v>0</v>
      </c>
      <c r="P61" s="127" t="s">
        <v>1334</v>
      </c>
    </row>
    <row r="62" spans="1:16" ht="63.75" hidden="1">
      <c r="A62" s="127" t="s">
        <v>620</v>
      </c>
      <c r="B62" s="127"/>
      <c r="C62" s="128" t="s">
        <v>714</v>
      </c>
      <c r="D62" s="122">
        <v>42754</v>
      </c>
      <c r="E62" s="123" t="s">
        <v>1911</v>
      </c>
      <c r="F62" s="123" t="s">
        <v>11</v>
      </c>
      <c r="G62" s="123">
        <v>877467</v>
      </c>
      <c r="H62" s="127"/>
      <c r="I62" s="131" t="s">
        <v>1912</v>
      </c>
      <c r="J62" s="127"/>
      <c r="K62" s="127"/>
      <c r="L62" s="127"/>
      <c r="M62" s="127"/>
      <c r="N62" s="243">
        <v>50</v>
      </c>
      <c r="O62" s="243">
        <v>0</v>
      </c>
      <c r="P62" s="127" t="s">
        <v>1334</v>
      </c>
    </row>
    <row r="63" spans="1:16" ht="51" hidden="1">
      <c r="A63" s="127" t="s">
        <v>621</v>
      </c>
      <c r="B63" s="127"/>
      <c r="C63" s="128" t="s">
        <v>715</v>
      </c>
      <c r="D63" s="122">
        <v>42754</v>
      </c>
      <c r="E63" s="123" t="s">
        <v>1913</v>
      </c>
      <c r="F63" s="123" t="s">
        <v>11</v>
      </c>
      <c r="G63" s="123">
        <v>8922</v>
      </c>
      <c r="H63" s="127"/>
      <c r="I63" s="131" t="s">
        <v>1914</v>
      </c>
      <c r="J63" s="127"/>
      <c r="K63" s="127"/>
      <c r="L63" s="127"/>
      <c r="M63" s="127"/>
      <c r="N63" s="243">
        <v>278.70999999999998</v>
      </c>
      <c r="O63" s="243">
        <v>0</v>
      </c>
      <c r="P63" s="127" t="s">
        <v>1334</v>
      </c>
    </row>
    <row r="64" spans="1:16" ht="51" hidden="1">
      <c r="A64" s="127" t="s">
        <v>620</v>
      </c>
      <c r="B64" s="127"/>
      <c r="C64" s="128" t="s">
        <v>714</v>
      </c>
      <c r="D64" s="122">
        <v>42755</v>
      </c>
      <c r="E64" s="123" t="s">
        <v>1915</v>
      </c>
      <c r="F64" s="123" t="s">
        <v>11</v>
      </c>
      <c r="G64" s="123">
        <v>877572</v>
      </c>
      <c r="H64" s="127"/>
      <c r="I64" s="131" t="s">
        <v>1916</v>
      </c>
      <c r="J64" s="127"/>
      <c r="K64" s="127"/>
      <c r="L64" s="127"/>
      <c r="M64" s="127"/>
      <c r="N64" s="243">
        <v>50</v>
      </c>
      <c r="O64" s="243">
        <v>0</v>
      </c>
      <c r="P64" s="127" t="s">
        <v>1334</v>
      </c>
    </row>
    <row r="65" spans="1:16" ht="76.5" hidden="1">
      <c r="A65" s="127" t="s">
        <v>621</v>
      </c>
      <c r="B65" s="127"/>
      <c r="C65" s="128" t="s">
        <v>715</v>
      </c>
      <c r="D65" s="122">
        <v>42755</v>
      </c>
      <c r="E65" s="123" t="s">
        <v>1917</v>
      </c>
      <c r="F65" s="123" t="s">
        <v>6</v>
      </c>
      <c r="G65" s="123">
        <v>877545</v>
      </c>
      <c r="H65" s="127"/>
      <c r="I65" s="131" t="s">
        <v>1918</v>
      </c>
      <c r="J65" s="127"/>
      <c r="K65" s="127"/>
      <c r="L65" s="127"/>
      <c r="M65" s="127"/>
      <c r="N65" s="243">
        <v>0</v>
      </c>
      <c r="O65" s="243">
        <v>100000</v>
      </c>
      <c r="P65" s="127" t="s">
        <v>1334</v>
      </c>
    </row>
    <row r="66" spans="1:16" ht="76.5" hidden="1">
      <c r="A66" s="127" t="s">
        <v>620</v>
      </c>
      <c r="B66" s="127"/>
      <c r="C66" s="128" t="s">
        <v>714</v>
      </c>
      <c r="D66" s="122">
        <v>42759</v>
      </c>
      <c r="E66" s="123" t="s">
        <v>1919</v>
      </c>
      <c r="F66" s="123" t="s">
        <v>11</v>
      </c>
      <c r="G66" s="123">
        <v>877685</v>
      </c>
      <c r="H66" s="127"/>
      <c r="I66" s="131" t="s">
        <v>1920</v>
      </c>
      <c r="J66" s="127"/>
      <c r="K66" s="127"/>
      <c r="L66" s="127"/>
      <c r="M66" s="127"/>
      <c r="N66" s="243">
        <v>50</v>
      </c>
      <c r="O66" s="243">
        <v>0</v>
      </c>
      <c r="P66" s="127" t="s">
        <v>1334</v>
      </c>
    </row>
    <row r="67" spans="1:16" ht="76.5" hidden="1">
      <c r="A67" s="127" t="s">
        <v>621</v>
      </c>
      <c r="B67" s="127"/>
      <c r="C67" s="128" t="s">
        <v>715</v>
      </c>
      <c r="D67" s="122">
        <v>42759</v>
      </c>
      <c r="E67" s="123" t="s">
        <v>1921</v>
      </c>
      <c r="F67" s="123" t="s">
        <v>6</v>
      </c>
      <c r="G67" s="123">
        <v>877684</v>
      </c>
      <c r="H67" s="127"/>
      <c r="I67" s="131" t="s">
        <v>1922</v>
      </c>
      <c r="J67" s="127"/>
      <c r="K67" s="127"/>
      <c r="L67" s="127"/>
      <c r="M67" s="127"/>
      <c r="N67" s="243">
        <v>0</v>
      </c>
      <c r="O67" s="243">
        <v>99900000</v>
      </c>
      <c r="P67" s="127" t="s">
        <v>1334</v>
      </c>
    </row>
    <row r="68" spans="1:16" ht="76.5" hidden="1">
      <c r="A68" s="127">
        <v>134</v>
      </c>
      <c r="B68" s="127"/>
      <c r="C68" s="128" t="s">
        <v>731</v>
      </c>
      <c r="D68" s="122">
        <v>42759</v>
      </c>
      <c r="E68" s="123" t="s">
        <v>1923</v>
      </c>
      <c r="F68" s="123" t="s">
        <v>6</v>
      </c>
      <c r="G68" s="123">
        <v>877645</v>
      </c>
      <c r="H68" s="127"/>
      <c r="I68" s="131" t="s">
        <v>1924</v>
      </c>
      <c r="J68" s="127"/>
      <c r="K68" s="127"/>
      <c r="L68" s="127"/>
      <c r="M68" s="127"/>
      <c r="N68" s="243">
        <v>0</v>
      </c>
      <c r="O68" s="243">
        <v>69600</v>
      </c>
      <c r="P68" s="127" t="s">
        <v>1334</v>
      </c>
    </row>
    <row r="69" spans="1:16" ht="89.25" hidden="1">
      <c r="A69" s="127" t="s">
        <v>621</v>
      </c>
      <c r="B69" s="127"/>
      <c r="C69" s="128" t="s">
        <v>715</v>
      </c>
      <c r="D69" s="122">
        <v>42759</v>
      </c>
      <c r="E69" s="123" t="s">
        <v>1925</v>
      </c>
      <c r="F69" s="123" t="s">
        <v>13</v>
      </c>
      <c r="G69" s="123">
        <v>877638</v>
      </c>
      <c r="H69" s="127"/>
      <c r="I69" s="131" t="s">
        <v>1926</v>
      </c>
      <c r="J69" s="127"/>
      <c r="K69" s="127"/>
      <c r="L69" s="127"/>
      <c r="M69" s="127"/>
      <c r="N69" s="243">
        <v>5444450</v>
      </c>
      <c r="O69" s="243">
        <v>0</v>
      </c>
      <c r="P69" s="127" t="s">
        <v>1334</v>
      </c>
    </row>
    <row r="70" spans="1:16" ht="76.5" hidden="1">
      <c r="A70" s="127" t="s">
        <v>621</v>
      </c>
      <c r="B70" s="127"/>
      <c r="C70" s="128" t="s">
        <v>715</v>
      </c>
      <c r="D70" s="122">
        <v>42761</v>
      </c>
      <c r="E70" s="123" t="s">
        <v>1927</v>
      </c>
      <c r="F70" s="123" t="s">
        <v>6</v>
      </c>
      <c r="G70" s="123">
        <v>794435</v>
      </c>
      <c r="H70" s="127"/>
      <c r="I70" s="131" t="s">
        <v>1928</v>
      </c>
      <c r="J70" s="127"/>
      <c r="K70" s="127"/>
      <c r="L70" s="127"/>
      <c r="M70" s="127"/>
      <c r="N70" s="243">
        <v>0</v>
      </c>
      <c r="O70" s="243">
        <v>66000</v>
      </c>
      <c r="P70" s="127" t="s">
        <v>1334</v>
      </c>
    </row>
    <row r="71" spans="1:16" ht="63.75" hidden="1">
      <c r="A71" s="127">
        <v>513</v>
      </c>
      <c r="B71" s="127"/>
      <c r="C71" s="128" t="s">
        <v>201</v>
      </c>
      <c r="D71" s="122">
        <v>42761</v>
      </c>
      <c r="E71" s="123" t="s">
        <v>1929</v>
      </c>
      <c r="F71" s="123" t="s">
        <v>15</v>
      </c>
      <c r="G71" s="123">
        <v>363894</v>
      </c>
      <c r="H71" s="127"/>
      <c r="I71" s="131" t="s">
        <v>1930</v>
      </c>
      <c r="J71" s="127"/>
      <c r="K71" s="127"/>
      <c r="L71" s="127"/>
      <c r="M71" s="127"/>
      <c r="N71" s="243">
        <v>50</v>
      </c>
      <c r="O71" s="243">
        <v>0</v>
      </c>
      <c r="P71" s="127" t="s">
        <v>1334</v>
      </c>
    </row>
    <row r="72" spans="1:16" ht="51" hidden="1">
      <c r="A72" s="127">
        <v>592</v>
      </c>
      <c r="B72" s="127"/>
      <c r="C72" s="128" t="s">
        <v>863</v>
      </c>
      <c r="D72" s="122">
        <v>42762</v>
      </c>
      <c r="E72" s="123" t="s">
        <v>1931</v>
      </c>
      <c r="F72" s="123" t="s">
        <v>11</v>
      </c>
      <c r="G72" s="123">
        <v>878110</v>
      </c>
      <c r="H72" s="127"/>
      <c r="I72" s="131" t="s">
        <v>1932</v>
      </c>
      <c r="J72" s="127"/>
      <c r="K72" s="127"/>
      <c r="L72" s="127"/>
      <c r="M72" s="127"/>
      <c r="N72" s="243">
        <v>50</v>
      </c>
      <c r="O72" s="243">
        <v>0</v>
      </c>
      <c r="P72" s="127" t="s">
        <v>1334</v>
      </c>
    </row>
    <row r="73" spans="1:16" ht="63.75" hidden="1">
      <c r="A73" s="127" t="s">
        <v>620</v>
      </c>
      <c r="B73" s="127"/>
      <c r="C73" s="128" t="s">
        <v>714</v>
      </c>
      <c r="D73" s="122">
        <v>42762</v>
      </c>
      <c r="E73" s="123" t="s">
        <v>1933</v>
      </c>
      <c r="F73" s="123" t="s">
        <v>11</v>
      </c>
      <c r="G73" s="123">
        <v>878120</v>
      </c>
      <c r="H73" s="127"/>
      <c r="I73" s="131" t="s">
        <v>1934</v>
      </c>
      <c r="J73" s="127"/>
      <c r="K73" s="127"/>
      <c r="L73" s="127"/>
      <c r="M73" s="127"/>
      <c r="N73" s="243">
        <v>50</v>
      </c>
      <c r="O73" s="243">
        <v>0</v>
      </c>
      <c r="P73" s="127" t="s">
        <v>1334</v>
      </c>
    </row>
    <row r="74" spans="1:16" ht="76.5" hidden="1">
      <c r="A74" s="127">
        <v>513</v>
      </c>
      <c r="B74" s="127"/>
      <c r="C74" s="128" t="s">
        <v>201</v>
      </c>
      <c r="D74" s="122">
        <v>42762</v>
      </c>
      <c r="E74" s="123" t="s">
        <v>1935</v>
      </c>
      <c r="F74" s="123" t="s">
        <v>1375</v>
      </c>
      <c r="G74" s="123">
        <v>12476027</v>
      </c>
      <c r="H74" s="127"/>
      <c r="I74" s="131" t="s">
        <v>1936</v>
      </c>
      <c r="J74" s="127"/>
      <c r="K74" s="127"/>
      <c r="L74" s="127"/>
      <c r="M74" s="127"/>
      <c r="N74" s="243">
        <v>9584.74</v>
      </c>
      <c r="O74" s="243">
        <v>0</v>
      </c>
      <c r="P74" s="127" t="s">
        <v>1334</v>
      </c>
    </row>
    <row r="75" spans="1:16" ht="76.5" hidden="1">
      <c r="A75" s="127">
        <v>513</v>
      </c>
      <c r="B75" s="127"/>
      <c r="C75" s="128" t="s">
        <v>201</v>
      </c>
      <c r="D75" s="122">
        <v>42762</v>
      </c>
      <c r="E75" s="123" t="s">
        <v>1937</v>
      </c>
      <c r="F75" s="123" t="s">
        <v>1375</v>
      </c>
      <c r="G75" s="123">
        <v>12476029</v>
      </c>
      <c r="H75" s="127"/>
      <c r="I75" s="131" t="s">
        <v>1938</v>
      </c>
      <c r="J75" s="127"/>
      <c r="K75" s="127"/>
      <c r="L75" s="127"/>
      <c r="M75" s="127"/>
      <c r="N75" s="243">
        <v>35407.800000000003</v>
      </c>
      <c r="O75" s="243">
        <v>0</v>
      </c>
      <c r="P75" s="127" t="s">
        <v>1334</v>
      </c>
    </row>
    <row r="76" spans="1:16" ht="76.5" hidden="1">
      <c r="A76" s="127">
        <v>513</v>
      </c>
      <c r="B76" s="127"/>
      <c r="C76" s="128" t="s">
        <v>201</v>
      </c>
      <c r="D76" s="122">
        <v>42762</v>
      </c>
      <c r="E76" s="123" t="s">
        <v>1939</v>
      </c>
      <c r="F76" s="123" t="s">
        <v>1375</v>
      </c>
      <c r="G76" s="123">
        <v>12476031</v>
      </c>
      <c r="H76" s="127"/>
      <c r="I76" s="131" t="s">
        <v>1940</v>
      </c>
      <c r="J76" s="127"/>
      <c r="K76" s="127"/>
      <c r="L76" s="127"/>
      <c r="M76" s="127"/>
      <c r="N76" s="243">
        <v>232492</v>
      </c>
      <c r="O76" s="243">
        <v>0</v>
      </c>
      <c r="P76" s="127" t="s">
        <v>1334</v>
      </c>
    </row>
    <row r="77" spans="1:16" ht="76.5" hidden="1">
      <c r="A77" s="127">
        <v>513</v>
      </c>
      <c r="B77" s="127"/>
      <c r="C77" s="128" t="s">
        <v>201</v>
      </c>
      <c r="D77" s="122">
        <v>42762</v>
      </c>
      <c r="E77" s="123" t="s">
        <v>1941</v>
      </c>
      <c r="F77" s="123" t="s">
        <v>1375</v>
      </c>
      <c r="G77" s="123">
        <v>12476035</v>
      </c>
      <c r="H77" s="127"/>
      <c r="I77" s="131" t="s">
        <v>1942</v>
      </c>
      <c r="J77" s="127"/>
      <c r="K77" s="127"/>
      <c r="L77" s="127"/>
      <c r="M77" s="127"/>
      <c r="N77" s="243">
        <v>12776.5</v>
      </c>
      <c r="O77" s="243">
        <v>0</v>
      </c>
      <c r="P77" s="127" t="s">
        <v>1334</v>
      </c>
    </row>
    <row r="78" spans="1:16" ht="76.5" hidden="1">
      <c r="A78" s="127">
        <v>513</v>
      </c>
      <c r="B78" s="127"/>
      <c r="C78" s="128" t="s">
        <v>201</v>
      </c>
      <c r="D78" s="122">
        <v>42762</v>
      </c>
      <c r="E78" s="123" t="s">
        <v>1943</v>
      </c>
      <c r="F78" s="123" t="s">
        <v>1375</v>
      </c>
      <c r="G78" s="123">
        <v>12476037</v>
      </c>
      <c r="H78" s="127"/>
      <c r="I78" s="131" t="s">
        <v>1944</v>
      </c>
      <c r="J78" s="127"/>
      <c r="K78" s="127"/>
      <c r="L78" s="127"/>
      <c r="M78" s="127"/>
      <c r="N78" s="243">
        <v>74412.600000000006</v>
      </c>
      <c r="O78" s="243">
        <v>0</v>
      </c>
      <c r="P78" s="127" t="s">
        <v>1334</v>
      </c>
    </row>
    <row r="79" spans="1:16" ht="76.5" hidden="1">
      <c r="A79" s="127">
        <v>513</v>
      </c>
      <c r="B79" s="127"/>
      <c r="C79" s="128" t="s">
        <v>201</v>
      </c>
      <c r="D79" s="122">
        <v>42762</v>
      </c>
      <c r="E79" s="123" t="s">
        <v>1945</v>
      </c>
      <c r="F79" s="123" t="s">
        <v>1375</v>
      </c>
      <c r="G79" s="123">
        <v>12476052</v>
      </c>
      <c r="H79" s="127"/>
      <c r="I79" s="131" t="s">
        <v>1946</v>
      </c>
      <c r="J79" s="127"/>
      <c r="K79" s="127"/>
      <c r="L79" s="127"/>
      <c r="M79" s="127"/>
      <c r="N79" s="243">
        <v>46302.6</v>
      </c>
      <c r="O79" s="243">
        <v>0</v>
      </c>
      <c r="P79" s="127" t="s">
        <v>1334</v>
      </c>
    </row>
    <row r="80" spans="1:16" ht="76.5" hidden="1">
      <c r="A80" s="127">
        <v>513</v>
      </c>
      <c r="B80" s="127"/>
      <c r="C80" s="128" t="s">
        <v>201</v>
      </c>
      <c r="D80" s="122">
        <v>42762</v>
      </c>
      <c r="E80" s="123" t="s">
        <v>1947</v>
      </c>
      <c r="F80" s="123" t="s">
        <v>1375</v>
      </c>
      <c r="G80" s="123">
        <v>12476050</v>
      </c>
      <c r="H80" s="127"/>
      <c r="I80" s="131" t="s">
        <v>1948</v>
      </c>
      <c r="J80" s="127"/>
      <c r="K80" s="127"/>
      <c r="L80" s="127"/>
      <c r="M80" s="127"/>
      <c r="N80" s="243">
        <v>79555.600000000006</v>
      </c>
      <c r="O80" s="243">
        <v>0</v>
      </c>
      <c r="P80" s="127" t="s">
        <v>1334</v>
      </c>
    </row>
    <row r="81" spans="1:16" ht="76.5" hidden="1">
      <c r="A81" s="127">
        <v>513</v>
      </c>
      <c r="B81" s="127"/>
      <c r="C81" s="128" t="s">
        <v>201</v>
      </c>
      <c r="D81" s="122">
        <v>42762</v>
      </c>
      <c r="E81" s="123" t="s">
        <v>1949</v>
      </c>
      <c r="F81" s="123" t="s">
        <v>15</v>
      </c>
      <c r="G81" s="123">
        <v>1554</v>
      </c>
      <c r="H81" s="127"/>
      <c r="I81" s="131" t="s">
        <v>1950</v>
      </c>
      <c r="J81" s="127"/>
      <c r="K81" s="127"/>
      <c r="L81" s="127"/>
      <c r="M81" s="127"/>
      <c r="N81" s="243">
        <v>116884.44</v>
      </c>
      <c r="O81" s="243">
        <v>0</v>
      </c>
      <c r="P81" s="127" t="s">
        <v>1334</v>
      </c>
    </row>
    <row r="82" spans="1:16" ht="89.25" hidden="1">
      <c r="A82" s="127">
        <v>586</v>
      </c>
      <c r="B82" s="127"/>
      <c r="C82" s="128" t="s">
        <v>223</v>
      </c>
      <c r="D82" s="122">
        <v>42765</v>
      </c>
      <c r="E82" s="123" t="s">
        <v>1951</v>
      </c>
      <c r="F82" s="123" t="s">
        <v>11</v>
      </c>
      <c r="G82" s="123">
        <v>878278</v>
      </c>
      <c r="H82" s="127"/>
      <c r="I82" s="131" t="s">
        <v>1952</v>
      </c>
      <c r="J82" s="127"/>
      <c r="K82" s="127"/>
      <c r="L82" s="127"/>
      <c r="M82" s="127"/>
      <c r="N82" s="243">
        <v>303.89</v>
      </c>
      <c r="O82" s="243">
        <v>0</v>
      </c>
      <c r="P82" s="127" t="s">
        <v>1334</v>
      </c>
    </row>
    <row r="83" spans="1:16" ht="89.25" hidden="1">
      <c r="A83" s="127">
        <v>586</v>
      </c>
      <c r="B83" s="127"/>
      <c r="C83" s="128" t="s">
        <v>223</v>
      </c>
      <c r="D83" s="122">
        <v>42765</v>
      </c>
      <c r="E83" s="123" t="s">
        <v>1953</v>
      </c>
      <c r="F83" s="123" t="s">
        <v>11</v>
      </c>
      <c r="G83" s="123">
        <v>878276</v>
      </c>
      <c r="H83" s="127"/>
      <c r="I83" s="131" t="s">
        <v>1954</v>
      </c>
      <c r="J83" s="127"/>
      <c r="K83" s="127"/>
      <c r="L83" s="127"/>
      <c r="M83" s="127"/>
      <c r="N83" s="243">
        <v>443.49</v>
      </c>
      <c r="O83" s="243">
        <v>0</v>
      </c>
      <c r="P83" s="127" t="s">
        <v>1334</v>
      </c>
    </row>
    <row r="84" spans="1:16" ht="51" hidden="1">
      <c r="A84" s="127" t="s">
        <v>620</v>
      </c>
      <c r="B84" s="127"/>
      <c r="C84" s="128" t="s">
        <v>714</v>
      </c>
      <c r="D84" s="122">
        <v>42765</v>
      </c>
      <c r="E84" s="123" t="s">
        <v>1955</v>
      </c>
      <c r="F84" s="123" t="s">
        <v>6</v>
      </c>
      <c r="G84" s="123">
        <v>795508</v>
      </c>
      <c r="H84" s="127"/>
      <c r="I84" s="131" t="s">
        <v>1956</v>
      </c>
      <c r="J84" s="127"/>
      <c r="K84" s="127"/>
      <c r="L84" s="127"/>
      <c r="M84" s="127"/>
      <c r="N84" s="243">
        <v>0</v>
      </c>
      <c r="O84" s="243">
        <v>5</v>
      </c>
      <c r="P84" s="127" t="s">
        <v>1334</v>
      </c>
    </row>
    <row r="85" spans="1:16" ht="51" hidden="1">
      <c r="A85" s="127" t="s">
        <v>620</v>
      </c>
      <c r="B85" s="127"/>
      <c r="C85" s="128" t="s">
        <v>714</v>
      </c>
      <c r="D85" s="122">
        <v>42765</v>
      </c>
      <c r="E85" s="123" t="s">
        <v>1957</v>
      </c>
      <c r="F85" s="123" t="s">
        <v>6</v>
      </c>
      <c r="G85" s="123">
        <v>795491</v>
      </c>
      <c r="H85" s="127"/>
      <c r="I85" s="131" t="s">
        <v>1958</v>
      </c>
      <c r="J85" s="127"/>
      <c r="K85" s="127"/>
      <c r="L85" s="127"/>
      <c r="M85" s="127"/>
      <c r="N85" s="243">
        <v>0</v>
      </c>
      <c r="O85" s="243">
        <v>73.600000000000009</v>
      </c>
      <c r="P85" s="127" t="s">
        <v>1334</v>
      </c>
    </row>
    <row r="86" spans="1:16" ht="89.25" hidden="1">
      <c r="A86" s="127">
        <v>513</v>
      </c>
      <c r="B86" s="127"/>
      <c r="C86" s="128" t="s">
        <v>201</v>
      </c>
      <c r="D86" s="122">
        <v>42765</v>
      </c>
      <c r="E86" s="123" t="s">
        <v>1959</v>
      </c>
      <c r="F86" s="123" t="s">
        <v>15</v>
      </c>
      <c r="G86" s="123">
        <v>1568</v>
      </c>
      <c r="H86" s="127"/>
      <c r="I86" s="131" t="s">
        <v>1960</v>
      </c>
      <c r="J86" s="127"/>
      <c r="K86" s="127"/>
      <c r="L86" s="127"/>
      <c r="M86" s="127"/>
      <c r="N86" s="243">
        <v>103078.08</v>
      </c>
      <c r="O86" s="243">
        <v>0</v>
      </c>
      <c r="P86" s="127" t="s">
        <v>1334</v>
      </c>
    </row>
    <row r="87" spans="1:16" ht="76.5" hidden="1">
      <c r="A87" s="127">
        <v>513</v>
      </c>
      <c r="B87" s="127"/>
      <c r="C87" s="128" t="s">
        <v>201</v>
      </c>
      <c r="D87" s="122">
        <v>42765</v>
      </c>
      <c r="E87" s="123" t="s">
        <v>1961</v>
      </c>
      <c r="F87" s="123" t="s">
        <v>15</v>
      </c>
      <c r="G87" s="123">
        <v>1567</v>
      </c>
      <c r="H87" s="127"/>
      <c r="I87" s="131" t="s">
        <v>1962</v>
      </c>
      <c r="J87" s="127"/>
      <c r="K87" s="127"/>
      <c r="L87" s="127"/>
      <c r="M87" s="127"/>
      <c r="N87" s="243">
        <v>29714.22</v>
      </c>
      <c r="O87" s="243">
        <v>0</v>
      </c>
      <c r="P87" s="127" t="s">
        <v>1334</v>
      </c>
    </row>
    <row r="88" spans="1:16" ht="63.75" hidden="1">
      <c r="A88" s="127">
        <v>86</v>
      </c>
      <c r="B88" s="127"/>
      <c r="C88" s="128" t="s">
        <v>711</v>
      </c>
      <c r="D88" s="122">
        <v>42766</v>
      </c>
      <c r="E88" s="123" t="s">
        <v>1963</v>
      </c>
      <c r="F88" s="123" t="s">
        <v>6</v>
      </c>
      <c r="G88" s="123">
        <v>796116</v>
      </c>
      <c r="H88" s="127"/>
      <c r="I88" s="131" t="s">
        <v>1964</v>
      </c>
      <c r="J88" s="127"/>
      <c r="K88" s="127"/>
      <c r="L88" s="127"/>
      <c r="M88" s="127"/>
      <c r="N88" s="243">
        <v>0</v>
      </c>
      <c r="O88" s="243">
        <v>25051.200000000001</v>
      </c>
      <c r="P88" s="127" t="s">
        <v>1334</v>
      </c>
    </row>
    <row r="89" spans="1:16" ht="51" hidden="1">
      <c r="A89" s="127" t="s">
        <v>620</v>
      </c>
      <c r="B89" s="127"/>
      <c r="C89" s="128" t="s">
        <v>714</v>
      </c>
      <c r="D89" s="122">
        <v>42766</v>
      </c>
      <c r="E89" s="123" t="s">
        <v>1965</v>
      </c>
      <c r="F89" s="123" t="s">
        <v>6</v>
      </c>
      <c r="G89" s="123">
        <v>796201</v>
      </c>
      <c r="H89" s="127"/>
      <c r="I89" s="131" t="s">
        <v>1966</v>
      </c>
      <c r="J89" s="127"/>
      <c r="K89" s="127"/>
      <c r="L89" s="127"/>
      <c r="M89" s="127"/>
      <c r="N89" s="243">
        <v>0</v>
      </c>
      <c r="O89" s="243">
        <v>13877.54</v>
      </c>
      <c r="P89" s="127" t="s">
        <v>1334</v>
      </c>
    </row>
    <row r="90" spans="1:16" ht="51" hidden="1">
      <c r="A90" s="127" t="s">
        <v>620</v>
      </c>
      <c r="B90" s="127"/>
      <c r="C90" s="128" t="s">
        <v>714</v>
      </c>
      <c r="D90" s="122">
        <v>42766</v>
      </c>
      <c r="E90" s="123" t="s">
        <v>1967</v>
      </c>
      <c r="F90" s="123" t="s">
        <v>6</v>
      </c>
      <c r="G90" s="123">
        <v>796202</v>
      </c>
      <c r="H90" s="127"/>
      <c r="I90" s="131" t="s">
        <v>1968</v>
      </c>
      <c r="J90" s="127"/>
      <c r="K90" s="127"/>
      <c r="L90" s="127"/>
      <c r="M90" s="127"/>
      <c r="N90" s="243">
        <v>0</v>
      </c>
      <c r="O90" s="243">
        <v>3115.9700000000003</v>
      </c>
      <c r="P90" s="127" t="s">
        <v>1334</v>
      </c>
    </row>
    <row r="91" spans="1:16" ht="51" hidden="1">
      <c r="A91" s="127" t="s">
        <v>620</v>
      </c>
      <c r="B91" s="127"/>
      <c r="C91" s="128" t="s">
        <v>714</v>
      </c>
      <c r="D91" s="122">
        <v>42766</v>
      </c>
      <c r="E91" s="123" t="s">
        <v>1969</v>
      </c>
      <c r="F91" s="123" t="s">
        <v>6</v>
      </c>
      <c r="G91" s="123">
        <v>796203</v>
      </c>
      <c r="H91" s="127"/>
      <c r="I91" s="131" t="s">
        <v>1970</v>
      </c>
      <c r="J91" s="127"/>
      <c r="K91" s="127"/>
      <c r="L91" s="127"/>
      <c r="M91" s="127"/>
      <c r="N91" s="243">
        <v>0</v>
      </c>
      <c r="O91" s="243">
        <v>5362.16</v>
      </c>
      <c r="P91" s="127" t="s">
        <v>1334</v>
      </c>
    </row>
    <row r="92" spans="1:16" ht="89.25" hidden="1">
      <c r="A92" s="127">
        <v>513</v>
      </c>
      <c r="B92" s="127"/>
      <c r="C92" s="128" t="s">
        <v>201</v>
      </c>
      <c r="D92" s="122">
        <v>42766</v>
      </c>
      <c r="E92" s="123" t="s">
        <v>1971</v>
      </c>
      <c r="F92" s="123" t="s">
        <v>15</v>
      </c>
      <c r="G92" s="123">
        <v>1575</v>
      </c>
      <c r="H92" s="127"/>
      <c r="I92" s="131" t="s">
        <v>1972</v>
      </c>
      <c r="J92" s="127"/>
      <c r="K92" s="127"/>
      <c r="L92" s="127"/>
      <c r="M92" s="127"/>
      <c r="N92" s="243">
        <v>4818.18</v>
      </c>
      <c r="O92" s="243">
        <v>0</v>
      </c>
      <c r="P92" s="127" t="s">
        <v>1334</v>
      </c>
    </row>
    <row r="93" spans="1:16" ht="63.75" hidden="1">
      <c r="A93" s="127" t="s">
        <v>620</v>
      </c>
      <c r="B93" s="127"/>
      <c r="C93" s="128" t="s">
        <v>714</v>
      </c>
      <c r="D93" s="122">
        <v>42767</v>
      </c>
      <c r="E93" s="123" t="s">
        <v>1973</v>
      </c>
      <c r="F93" s="123" t="s">
        <v>11</v>
      </c>
      <c r="G93" s="123">
        <v>878657</v>
      </c>
      <c r="H93" s="127"/>
      <c r="I93" s="131" t="s">
        <v>1974</v>
      </c>
      <c r="J93" s="127"/>
      <c r="K93" s="127"/>
      <c r="L93" s="127"/>
      <c r="M93" s="127"/>
      <c r="N93" s="243">
        <v>50</v>
      </c>
      <c r="O93" s="243">
        <v>0</v>
      </c>
      <c r="P93" s="127" t="s">
        <v>1334</v>
      </c>
    </row>
    <row r="94" spans="1:16" ht="89.25" hidden="1">
      <c r="A94" s="127">
        <v>25</v>
      </c>
      <c r="B94" s="127"/>
      <c r="C94" s="128" t="s">
        <v>695</v>
      </c>
      <c r="D94" s="122">
        <v>42767</v>
      </c>
      <c r="E94" s="123" t="s">
        <v>1975</v>
      </c>
      <c r="F94" s="123" t="s">
        <v>15</v>
      </c>
      <c r="G94" s="123">
        <v>1577</v>
      </c>
      <c r="H94" s="127"/>
      <c r="I94" s="131" t="s">
        <v>1976</v>
      </c>
      <c r="J94" s="127"/>
      <c r="K94" s="127"/>
      <c r="L94" s="127"/>
      <c r="M94" s="127"/>
      <c r="N94" s="243">
        <v>321.38</v>
      </c>
      <c r="O94" s="243">
        <v>0</v>
      </c>
      <c r="P94" s="127" t="s">
        <v>1334</v>
      </c>
    </row>
    <row r="95" spans="1:16" ht="102" hidden="1">
      <c r="A95" s="127">
        <v>25</v>
      </c>
      <c r="B95" s="127"/>
      <c r="C95" s="128" t="s">
        <v>695</v>
      </c>
      <c r="D95" s="122">
        <v>42767</v>
      </c>
      <c r="E95" s="123" t="s">
        <v>1977</v>
      </c>
      <c r="F95" s="123" t="s">
        <v>1261</v>
      </c>
      <c r="G95" s="123">
        <v>1577</v>
      </c>
      <c r="H95" s="127"/>
      <c r="I95" s="131" t="s">
        <v>1978</v>
      </c>
      <c r="J95" s="127"/>
      <c r="K95" s="127"/>
      <c r="L95" s="127"/>
      <c r="M95" s="127"/>
      <c r="N95" s="243">
        <v>2285.7000000000003</v>
      </c>
      <c r="O95" s="243">
        <v>0</v>
      </c>
      <c r="P95" s="127" t="s">
        <v>1334</v>
      </c>
    </row>
    <row r="96" spans="1:16" ht="89.25" hidden="1">
      <c r="A96" s="127">
        <v>25</v>
      </c>
      <c r="B96" s="127"/>
      <c r="C96" s="128" t="s">
        <v>695</v>
      </c>
      <c r="D96" s="122">
        <v>42767</v>
      </c>
      <c r="E96" s="123" t="s">
        <v>1979</v>
      </c>
      <c r="F96" s="123" t="s">
        <v>15</v>
      </c>
      <c r="G96" s="123">
        <v>1580</v>
      </c>
      <c r="H96" s="127"/>
      <c r="I96" s="131" t="s">
        <v>1980</v>
      </c>
      <c r="J96" s="127"/>
      <c r="K96" s="127"/>
      <c r="L96" s="127"/>
      <c r="M96" s="127"/>
      <c r="N96" s="243">
        <v>452.82</v>
      </c>
      <c r="O96" s="243">
        <v>0</v>
      </c>
      <c r="P96" s="127" t="s">
        <v>1334</v>
      </c>
    </row>
    <row r="97" spans="1:16" ht="102" hidden="1">
      <c r="A97" s="127">
        <v>25</v>
      </c>
      <c r="B97" s="127"/>
      <c r="C97" s="128" t="s">
        <v>695</v>
      </c>
      <c r="D97" s="122">
        <v>42767</v>
      </c>
      <c r="E97" s="123" t="s">
        <v>1981</v>
      </c>
      <c r="F97" s="123" t="s">
        <v>1261</v>
      </c>
      <c r="G97" s="123">
        <v>1580</v>
      </c>
      <c r="H97" s="127"/>
      <c r="I97" s="131" t="s">
        <v>1982</v>
      </c>
      <c r="J97" s="127"/>
      <c r="K97" s="127"/>
      <c r="L97" s="127"/>
      <c r="M97" s="127"/>
      <c r="N97" s="243">
        <v>8133.22</v>
      </c>
      <c r="O97" s="243">
        <v>0</v>
      </c>
      <c r="P97" s="127" t="s">
        <v>1334</v>
      </c>
    </row>
    <row r="98" spans="1:16" ht="51" hidden="1">
      <c r="A98" s="127" t="s">
        <v>621</v>
      </c>
      <c r="B98" s="127"/>
      <c r="C98" s="128" t="s">
        <v>715</v>
      </c>
      <c r="D98" s="122">
        <v>42767</v>
      </c>
      <c r="E98" s="123" t="s">
        <v>1983</v>
      </c>
      <c r="F98" s="123" t="s">
        <v>6</v>
      </c>
      <c r="G98" s="123">
        <v>369108</v>
      </c>
      <c r="H98" s="127"/>
      <c r="I98" s="131" t="s">
        <v>1984</v>
      </c>
      <c r="J98" s="127"/>
      <c r="K98" s="127"/>
      <c r="L98" s="127"/>
      <c r="M98" s="127"/>
      <c r="N98" s="243">
        <v>0</v>
      </c>
      <c r="O98" s="243">
        <v>666525.52</v>
      </c>
      <c r="P98" s="127" t="s">
        <v>1334</v>
      </c>
    </row>
    <row r="99" spans="1:16" ht="89.25" hidden="1">
      <c r="A99" s="127">
        <v>25</v>
      </c>
      <c r="B99" s="127"/>
      <c r="C99" s="128" t="s">
        <v>695</v>
      </c>
      <c r="D99" s="122">
        <v>42767</v>
      </c>
      <c r="E99" s="123" t="s">
        <v>1985</v>
      </c>
      <c r="F99" s="123" t="s">
        <v>15</v>
      </c>
      <c r="G99" s="123">
        <v>1578</v>
      </c>
      <c r="H99" s="127"/>
      <c r="I99" s="131" t="s">
        <v>1986</v>
      </c>
      <c r="J99" s="127"/>
      <c r="K99" s="127"/>
      <c r="L99" s="127"/>
      <c r="M99" s="127"/>
      <c r="N99" s="243">
        <v>422.29</v>
      </c>
      <c r="O99" s="243">
        <v>0</v>
      </c>
      <c r="P99" s="127" t="s">
        <v>1334</v>
      </c>
    </row>
    <row r="100" spans="1:16" ht="102" hidden="1">
      <c r="A100" s="127">
        <v>25</v>
      </c>
      <c r="B100" s="127"/>
      <c r="C100" s="128" t="s">
        <v>695</v>
      </c>
      <c r="D100" s="122">
        <v>42767</v>
      </c>
      <c r="E100" s="123" t="s">
        <v>1987</v>
      </c>
      <c r="F100" s="123" t="s">
        <v>1261</v>
      </c>
      <c r="G100" s="123">
        <v>1578</v>
      </c>
      <c r="H100" s="127"/>
      <c r="I100" s="131" t="s">
        <v>1988</v>
      </c>
      <c r="J100" s="127"/>
      <c r="K100" s="127"/>
      <c r="L100" s="127"/>
      <c r="M100" s="127"/>
      <c r="N100" s="243">
        <v>6774.24</v>
      </c>
      <c r="O100" s="243">
        <v>0</v>
      </c>
      <c r="P100" s="127" t="s">
        <v>1334</v>
      </c>
    </row>
    <row r="101" spans="1:16" ht="76.5" hidden="1">
      <c r="A101" s="127" t="s">
        <v>620</v>
      </c>
      <c r="B101" s="127"/>
      <c r="C101" s="128" t="s">
        <v>714</v>
      </c>
      <c r="D101" s="122">
        <v>42768</v>
      </c>
      <c r="E101" s="123" t="s">
        <v>1989</v>
      </c>
      <c r="F101" s="123" t="s">
        <v>6</v>
      </c>
      <c r="G101" s="123">
        <v>878738</v>
      </c>
      <c r="H101" s="127"/>
      <c r="I101" s="131" t="s">
        <v>1990</v>
      </c>
      <c r="J101" s="127"/>
      <c r="K101" s="127"/>
      <c r="L101" s="127"/>
      <c r="M101" s="127"/>
      <c r="N101" s="243">
        <v>0</v>
      </c>
      <c r="O101" s="243">
        <v>1614000</v>
      </c>
      <c r="P101" s="127" t="s">
        <v>1334</v>
      </c>
    </row>
    <row r="102" spans="1:16" ht="76.5" hidden="1">
      <c r="A102" s="127">
        <v>513</v>
      </c>
      <c r="B102" s="127"/>
      <c r="C102" s="128" t="s">
        <v>201</v>
      </c>
      <c r="D102" s="122">
        <v>42768</v>
      </c>
      <c r="E102" s="123" t="s">
        <v>1991</v>
      </c>
      <c r="F102" s="123" t="s">
        <v>15</v>
      </c>
      <c r="G102" s="123">
        <v>1596</v>
      </c>
      <c r="H102" s="127"/>
      <c r="I102" s="131" t="s">
        <v>1992</v>
      </c>
      <c r="J102" s="127"/>
      <c r="K102" s="127"/>
      <c r="L102" s="127"/>
      <c r="M102" s="127"/>
      <c r="N102" s="243">
        <v>40035.360000000001</v>
      </c>
      <c r="O102" s="243">
        <v>0</v>
      </c>
      <c r="P102" s="127" t="s">
        <v>1334</v>
      </c>
    </row>
    <row r="103" spans="1:16" ht="89.25" hidden="1">
      <c r="A103" s="127">
        <v>513</v>
      </c>
      <c r="B103" s="127"/>
      <c r="C103" s="128" t="s">
        <v>201</v>
      </c>
      <c r="D103" s="122">
        <v>42768</v>
      </c>
      <c r="E103" s="123" t="s">
        <v>1993</v>
      </c>
      <c r="F103" s="123" t="s">
        <v>15</v>
      </c>
      <c r="G103" s="123">
        <v>1592</v>
      </c>
      <c r="H103" s="127"/>
      <c r="I103" s="131" t="s">
        <v>1994</v>
      </c>
      <c r="J103" s="127"/>
      <c r="K103" s="127"/>
      <c r="L103" s="127"/>
      <c r="M103" s="127"/>
      <c r="N103" s="243">
        <v>116470.17</v>
      </c>
      <c r="O103" s="243">
        <v>0</v>
      </c>
      <c r="P103" s="127" t="s">
        <v>1334</v>
      </c>
    </row>
    <row r="104" spans="1:16" ht="89.25" hidden="1">
      <c r="A104" s="127">
        <v>25</v>
      </c>
      <c r="B104" s="127"/>
      <c r="C104" s="128" t="s">
        <v>695</v>
      </c>
      <c r="D104" s="122">
        <v>42768</v>
      </c>
      <c r="E104" s="123" t="s">
        <v>1995</v>
      </c>
      <c r="F104" s="123" t="s">
        <v>15</v>
      </c>
      <c r="G104" s="123">
        <v>1581</v>
      </c>
      <c r="H104" s="127"/>
      <c r="I104" s="131" t="s">
        <v>1996</v>
      </c>
      <c r="J104" s="127"/>
      <c r="K104" s="127"/>
      <c r="L104" s="127"/>
      <c r="M104" s="127"/>
      <c r="N104" s="243">
        <v>879.1</v>
      </c>
      <c r="O104" s="243">
        <v>0</v>
      </c>
      <c r="P104" s="127" t="s">
        <v>1334</v>
      </c>
    </row>
    <row r="105" spans="1:16" ht="102" hidden="1">
      <c r="A105" s="127">
        <v>25</v>
      </c>
      <c r="B105" s="127"/>
      <c r="C105" s="128" t="s">
        <v>695</v>
      </c>
      <c r="D105" s="122">
        <v>42768</v>
      </c>
      <c r="E105" s="123" t="s">
        <v>1997</v>
      </c>
      <c r="F105" s="123" t="s">
        <v>1261</v>
      </c>
      <c r="G105" s="123">
        <v>1581</v>
      </c>
      <c r="H105" s="127"/>
      <c r="I105" s="131" t="s">
        <v>1998</v>
      </c>
      <c r="J105" s="127"/>
      <c r="K105" s="127"/>
      <c r="L105" s="127"/>
      <c r="M105" s="127"/>
      <c r="N105" s="243">
        <v>26160.58</v>
      </c>
      <c r="O105" s="243">
        <v>0</v>
      </c>
      <c r="P105" s="127" t="s">
        <v>1334</v>
      </c>
    </row>
    <row r="106" spans="1:16" ht="89.25" hidden="1">
      <c r="A106" s="127">
        <v>25</v>
      </c>
      <c r="B106" s="127"/>
      <c r="C106" s="128" t="s">
        <v>695</v>
      </c>
      <c r="D106" s="122">
        <v>42768</v>
      </c>
      <c r="E106" s="123" t="s">
        <v>1999</v>
      </c>
      <c r="F106" s="123" t="s">
        <v>15</v>
      </c>
      <c r="G106" s="123">
        <v>1579</v>
      </c>
      <c r="H106" s="127"/>
      <c r="I106" s="131" t="s">
        <v>2000</v>
      </c>
      <c r="J106" s="127"/>
      <c r="K106" s="127"/>
      <c r="L106" s="127"/>
      <c r="M106" s="127"/>
      <c r="N106" s="243">
        <v>724.34</v>
      </c>
      <c r="O106" s="243">
        <v>0</v>
      </c>
      <c r="P106" s="127" t="s">
        <v>1334</v>
      </c>
    </row>
    <row r="107" spans="1:16" ht="102" hidden="1">
      <c r="A107" s="127">
        <v>25</v>
      </c>
      <c r="B107" s="127"/>
      <c r="C107" s="128" t="s">
        <v>695</v>
      </c>
      <c r="D107" s="122">
        <v>42768</v>
      </c>
      <c r="E107" s="123" t="s">
        <v>2001</v>
      </c>
      <c r="F107" s="123" t="s">
        <v>1261</v>
      </c>
      <c r="G107" s="123">
        <v>1579</v>
      </c>
      <c r="H107" s="127"/>
      <c r="I107" s="131" t="s">
        <v>2002</v>
      </c>
      <c r="J107" s="127"/>
      <c r="K107" s="127"/>
      <c r="L107" s="127"/>
      <c r="M107" s="127"/>
      <c r="N107" s="243">
        <v>19512.97</v>
      </c>
      <c r="O107" s="243">
        <v>0</v>
      </c>
      <c r="P107" s="127" t="s">
        <v>1334</v>
      </c>
    </row>
    <row r="108" spans="1:16" ht="76.5" hidden="1">
      <c r="A108" s="127">
        <v>513</v>
      </c>
      <c r="B108" s="127"/>
      <c r="C108" s="128" t="s">
        <v>201</v>
      </c>
      <c r="D108" s="122">
        <v>42769</v>
      </c>
      <c r="E108" s="123" t="s">
        <v>2003</v>
      </c>
      <c r="F108" s="123" t="s">
        <v>11</v>
      </c>
      <c r="G108" s="123">
        <v>878773</v>
      </c>
      <c r="H108" s="127"/>
      <c r="I108" s="131" t="s">
        <v>2004</v>
      </c>
      <c r="J108" s="127"/>
      <c r="K108" s="127"/>
      <c r="L108" s="127"/>
      <c r="M108" s="127"/>
      <c r="N108" s="243">
        <v>0</v>
      </c>
      <c r="O108" s="243">
        <v>270</v>
      </c>
      <c r="P108" s="127" t="s">
        <v>1334</v>
      </c>
    </row>
    <row r="109" spans="1:16" ht="63.75" hidden="1">
      <c r="A109" s="127">
        <v>582</v>
      </c>
      <c r="B109" s="127"/>
      <c r="C109" s="128" t="s">
        <v>857</v>
      </c>
      <c r="D109" s="122">
        <v>42773</v>
      </c>
      <c r="E109" s="123" t="s">
        <v>2005</v>
      </c>
      <c r="F109" s="123" t="s">
        <v>6</v>
      </c>
      <c r="G109" s="123">
        <v>879215</v>
      </c>
      <c r="H109" s="127"/>
      <c r="I109" s="131" t="s">
        <v>2006</v>
      </c>
      <c r="J109" s="127"/>
      <c r="K109" s="127"/>
      <c r="L109" s="127"/>
      <c r="M109" s="127"/>
      <c r="N109" s="243">
        <v>0</v>
      </c>
      <c r="O109" s="243">
        <v>2374</v>
      </c>
      <c r="P109" s="127" t="s">
        <v>1334</v>
      </c>
    </row>
    <row r="110" spans="1:16" ht="89.25" hidden="1">
      <c r="A110" s="127">
        <v>586</v>
      </c>
      <c r="B110" s="127"/>
      <c r="C110" s="128" t="s">
        <v>223</v>
      </c>
      <c r="D110" s="122">
        <v>42773</v>
      </c>
      <c r="E110" s="123" t="s">
        <v>2007</v>
      </c>
      <c r="F110" s="123" t="s">
        <v>11</v>
      </c>
      <c r="G110" s="123">
        <v>879153</v>
      </c>
      <c r="H110" s="127"/>
      <c r="I110" s="131" t="s">
        <v>2008</v>
      </c>
      <c r="J110" s="127"/>
      <c r="K110" s="127"/>
      <c r="L110" s="127"/>
      <c r="M110" s="127"/>
      <c r="N110" s="243">
        <v>1216.27</v>
      </c>
      <c r="O110" s="243">
        <v>0</v>
      </c>
      <c r="P110" s="127" t="s">
        <v>1334</v>
      </c>
    </row>
    <row r="111" spans="1:16" ht="51" hidden="1">
      <c r="A111" s="127" t="s">
        <v>620</v>
      </c>
      <c r="B111" s="127"/>
      <c r="C111" s="128" t="s">
        <v>714</v>
      </c>
      <c r="D111" s="122">
        <v>42773</v>
      </c>
      <c r="E111" s="123" t="s">
        <v>2009</v>
      </c>
      <c r="F111" s="123" t="s">
        <v>6</v>
      </c>
      <c r="G111" s="123">
        <v>799193</v>
      </c>
      <c r="H111" s="127"/>
      <c r="I111" s="131" t="s">
        <v>2010</v>
      </c>
      <c r="J111" s="127"/>
      <c r="K111" s="127"/>
      <c r="L111" s="127"/>
      <c r="M111" s="127"/>
      <c r="N111" s="243">
        <v>0</v>
      </c>
      <c r="O111" s="243">
        <v>1727.81</v>
      </c>
      <c r="P111" s="127" t="s">
        <v>1334</v>
      </c>
    </row>
    <row r="112" spans="1:16" ht="63.75" hidden="1">
      <c r="A112" s="127" t="s">
        <v>621</v>
      </c>
      <c r="B112" s="127"/>
      <c r="C112" s="128" t="s">
        <v>715</v>
      </c>
      <c r="D112" s="122">
        <v>42774</v>
      </c>
      <c r="E112" s="123" t="s">
        <v>2011</v>
      </c>
      <c r="F112" s="123" t="s">
        <v>6</v>
      </c>
      <c r="G112" s="123">
        <v>374775</v>
      </c>
      <c r="H112" s="127"/>
      <c r="I112" s="131" t="s">
        <v>2012</v>
      </c>
      <c r="J112" s="127"/>
      <c r="K112" s="127"/>
      <c r="L112" s="127"/>
      <c r="M112" s="127"/>
      <c r="N112" s="243">
        <v>0</v>
      </c>
      <c r="O112" s="243">
        <v>171288.94</v>
      </c>
      <c r="P112" s="127" t="s">
        <v>1334</v>
      </c>
    </row>
    <row r="113" spans="1:16" ht="51" hidden="1">
      <c r="A113" s="127" t="s">
        <v>621</v>
      </c>
      <c r="B113" s="127"/>
      <c r="C113" s="128" t="s">
        <v>715</v>
      </c>
      <c r="D113" s="122">
        <v>42774</v>
      </c>
      <c r="E113" s="123" t="s">
        <v>2013</v>
      </c>
      <c r="F113" s="123" t="s">
        <v>6</v>
      </c>
      <c r="G113" s="123">
        <v>374789</v>
      </c>
      <c r="H113" s="127"/>
      <c r="I113" s="131" t="s">
        <v>2014</v>
      </c>
      <c r="J113" s="127"/>
      <c r="K113" s="127"/>
      <c r="L113" s="127"/>
      <c r="M113" s="127"/>
      <c r="N113" s="243">
        <v>0</v>
      </c>
      <c r="O113" s="243">
        <v>4387310.45</v>
      </c>
      <c r="P113" s="127" t="s">
        <v>1334</v>
      </c>
    </row>
    <row r="114" spans="1:16" ht="63.75" hidden="1">
      <c r="A114" s="127" t="s">
        <v>621</v>
      </c>
      <c r="B114" s="127"/>
      <c r="C114" s="128" t="s">
        <v>715</v>
      </c>
      <c r="D114" s="122">
        <v>42774</v>
      </c>
      <c r="E114" s="123" t="s">
        <v>2015</v>
      </c>
      <c r="F114" s="123" t="s">
        <v>11</v>
      </c>
      <c r="G114" s="123">
        <v>8913</v>
      </c>
      <c r="H114" s="127"/>
      <c r="I114" s="131" t="s">
        <v>2016</v>
      </c>
      <c r="J114" s="127"/>
      <c r="K114" s="127"/>
      <c r="L114" s="127"/>
      <c r="M114" s="127"/>
      <c r="N114" s="243">
        <v>1625.67</v>
      </c>
      <c r="O114" s="243">
        <v>0</v>
      </c>
      <c r="P114" s="127" t="s">
        <v>1334</v>
      </c>
    </row>
    <row r="115" spans="1:16" ht="51" hidden="1">
      <c r="A115" s="127" t="s">
        <v>620</v>
      </c>
      <c r="B115" s="127"/>
      <c r="C115" s="128" t="s">
        <v>714</v>
      </c>
      <c r="D115" s="122">
        <v>42775</v>
      </c>
      <c r="E115" s="123" t="s">
        <v>2017</v>
      </c>
      <c r="F115" s="123" t="s">
        <v>6</v>
      </c>
      <c r="G115" s="123">
        <v>800215</v>
      </c>
      <c r="H115" s="127"/>
      <c r="I115" s="131" t="s">
        <v>2018</v>
      </c>
      <c r="J115" s="127"/>
      <c r="K115" s="127"/>
      <c r="L115" s="127"/>
      <c r="M115" s="127"/>
      <c r="N115" s="243">
        <v>0</v>
      </c>
      <c r="O115" s="243">
        <v>14.36</v>
      </c>
      <c r="P115" s="127" t="s">
        <v>1334</v>
      </c>
    </row>
    <row r="116" spans="1:16" ht="51" hidden="1">
      <c r="A116" s="127" t="s">
        <v>620</v>
      </c>
      <c r="B116" s="127"/>
      <c r="C116" s="128" t="s">
        <v>714</v>
      </c>
      <c r="D116" s="122">
        <v>42775</v>
      </c>
      <c r="E116" s="123" t="s">
        <v>2019</v>
      </c>
      <c r="F116" s="123" t="s">
        <v>6</v>
      </c>
      <c r="G116" s="123">
        <v>800217</v>
      </c>
      <c r="H116" s="127"/>
      <c r="I116" s="131" t="s">
        <v>2020</v>
      </c>
      <c r="J116" s="127"/>
      <c r="K116" s="127"/>
      <c r="L116" s="127"/>
      <c r="M116" s="127"/>
      <c r="N116" s="243">
        <v>0</v>
      </c>
      <c r="O116" s="243">
        <v>799</v>
      </c>
      <c r="P116" s="127" t="s">
        <v>1334</v>
      </c>
    </row>
    <row r="117" spans="1:16" ht="51" hidden="1">
      <c r="A117" s="127" t="s">
        <v>620</v>
      </c>
      <c r="B117" s="127"/>
      <c r="C117" s="128" t="s">
        <v>714</v>
      </c>
      <c r="D117" s="122">
        <v>42775</v>
      </c>
      <c r="E117" s="123" t="s">
        <v>2021</v>
      </c>
      <c r="F117" s="123" t="s">
        <v>6</v>
      </c>
      <c r="G117" s="123">
        <v>800227</v>
      </c>
      <c r="H117" s="127"/>
      <c r="I117" s="131" t="s">
        <v>2022</v>
      </c>
      <c r="J117" s="127"/>
      <c r="K117" s="127"/>
      <c r="L117" s="127"/>
      <c r="M117" s="127"/>
      <c r="N117" s="243">
        <v>0</v>
      </c>
      <c r="O117" s="243">
        <v>732.6</v>
      </c>
      <c r="P117" s="127" t="s">
        <v>1334</v>
      </c>
    </row>
    <row r="118" spans="1:16" ht="51" hidden="1">
      <c r="A118" s="127" t="s">
        <v>620</v>
      </c>
      <c r="B118" s="127"/>
      <c r="C118" s="128" t="s">
        <v>714</v>
      </c>
      <c r="D118" s="122">
        <v>42775</v>
      </c>
      <c r="E118" s="123" t="s">
        <v>2023</v>
      </c>
      <c r="F118" s="123" t="s">
        <v>6</v>
      </c>
      <c r="G118" s="123">
        <v>800228</v>
      </c>
      <c r="H118" s="127"/>
      <c r="I118" s="131" t="s">
        <v>2024</v>
      </c>
      <c r="J118" s="127"/>
      <c r="K118" s="127"/>
      <c r="L118" s="127"/>
      <c r="M118" s="127"/>
      <c r="N118" s="243">
        <v>0</v>
      </c>
      <c r="O118" s="243">
        <v>11557.54</v>
      </c>
      <c r="P118" s="127" t="s">
        <v>1334</v>
      </c>
    </row>
    <row r="119" spans="1:16" ht="63.75" hidden="1">
      <c r="A119" s="127" t="s">
        <v>620</v>
      </c>
      <c r="B119" s="127"/>
      <c r="C119" s="128" t="s">
        <v>714</v>
      </c>
      <c r="D119" s="122">
        <v>42775</v>
      </c>
      <c r="E119" s="123" t="s">
        <v>2025</v>
      </c>
      <c r="F119" s="123" t="s">
        <v>1375</v>
      </c>
      <c r="G119" s="123">
        <v>12583822</v>
      </c>
      <c r="H119" s="127"/>
      <c r="I119" s="131" t="s">
        <v>2026</v>
      </c>
      <c r="J119" s="127"/>
      <c r="K119" s="127"/>
      <c r="L119" s="127"/>
      <c r="M119" s="127"/>
      <c r="N119" s="243">
        <v>0</v>
      </c>
      <c r="O119" s="243">
        <v>400</v>
      </c>
      <c r="P119" s="127" t="s">
        <v>1334</v>
      </c>
    </row>
    <row r="120" spans="1:16" ht="76.5" hidden="1">
      <c r="A120" s="127">
        <v>513</v>
      </c>
      <c r="B120" s="127"/>
      <c r="C120" s="128" t="s">
        <v>201</v>
      </c>
      <c r="D120" s="122">
        <v>42775</v>
      </c>
      <c r="E120" s="123" t="s">
        <v>2027</v>
      </c>
      <c r="F120" s="123" t="s">
        <v>15</v>
      </c>
      <c r="G120" s="123">
        <v>1639</v>
      </c>
      <c r="H120" s="127"/>
      <c r="I120" s="131" t="s">
        <v>2028</v>
      </c>
      <c r="J120" s="127"/>
      <c r="K120" s="127"/>
      <c r="L120" s="127"/>
      <c r="M120" s="127"/>
      <c r="N120" s="243">
        <v>102274.63</v>
      </c>
      <c r="O120" s="243">
        <v>0</v>
      </c>
      <c r="P120" s="127" t="s">
        <v>1334</v>
      </c>
    </row>
    <row r="121" spans="1:16" ht="63.75" hidden="1">
      <c r="A121" s="127">
        <v>576</v>
      </c>
      <c r="B121" s="127"/>
      <c r="C121" s="128" t="s">
        <v>853</v>
      </c>
      <c r="D121" s="122">
        <v>42776</v>
      </c>
      <c r="E121" s="123" t="s">
        <v>2029</v>
      </c>
      <c r="F121" s="123" t="s">
        <v>6</v>
      </c>
      <c r="G121" s="123">
        <v>879494</v>
      </c>
      <c r="H121" s="127"/>
      <c r="I121" s="131" t="s">
        <v>2030</v>
      </c>
      <c r="J121" s="127"/>
      <c r="K121" s="127"/>
      <c r="L121" s="127"/>
      <c r="M121" s="127"/>
      <c r="N121" s="243">
        <v>0</v>
      </c>
      <c r="O121" s="243">
        <v>29254.47</v>
      </c>
      <c r="P121" s="127" t="s">
        <v>1334</v>
      </c>
    </row>
    <row r="122" spans="1:16" ht="51" hidden="1">
      <c r="A122" s="127" t="s">
        <v>621</v>
      </c>
      <c r="B122" s="127"/>
      <c r="C122" s="128" t="s">
        <v>715</v>
      </c>
      <c r="D122" s="122">
        <v>42776</v>
      </c>
      <c r="E122" s="123" t="s">
        <v>2031</v>
      </c>
      <c r="F122" s="123" t="s">
        <v>6</v>
      </c>
      <c r="G122" s="123">
        <v>879471</v>
      </c>
      <c r="H122" s="127"/>
      <c r="I122" s="131" t="s">
        <v>2032</v>
      </c>
      <c r="J122" s="127"/>
      <c r="K122" s="127"/>
      <c r="L122" s="127"/>
      <c r="M122" s="127"/>
      <c r="N122" s="243">
        <v>0</v>
      </c>
      <c r="O122" s="243">
        <v>15317.11</v>
      </c>
      <c r="P122" s="127" t="s">
        <v>1334</v>
      </c>
    </row>
    <row r="123" spans="1:16" ht="76.5" hidden="1">
      <c r="A123" s="127" t="s">
        <v>620</v>
      </c>
      <c r="B123" s="127"/>
      <c r="C123" s="128" t="s">
        <v>714</v>
      </c>
      <c r="D123" s="122">
        <v>42776</v>
      </c>
      <c r="E123" s="123" t="s">
        <v>2033</v>
      </c>
      <c r="F123" s="123" t="s">
        <v>6</v>
      </c>
      <c r="G123" s="123">
        <v>879426</v>
      </c>
      <c r="H123" s="127"/>
      <c r="I123" s="131" t="s">
        <v>2034</v>
      </c>
      <c r="J123" s="127"/>
      <c r="K123" s="127"/>
      <c r="L123" s="127"/>
      <c r="M123" s="127"/>
      <c r="N123" s="243">
        <v>0</v>
      </c>
      <c r="O123" s="243">
        <v>11723.16</v>
      </c>
      <c r="P123" s="127" t="s">
        <v>1334</v>
      </c>
    </row>
    <row r="124" spans="1:16" ht="51" hidden="1">
      <c r="A124" s="127" t="s">
        <v>620</v>
      </c>
      <c r="B124" s="127"/>
      <c r="C124" s="128" t="s">
        <v>714</v>
      </c>
      <c r="D124" s="122">
        <v>42776</v>
      </c>
      <c r="E124" s="123" t="s">
        <v>2035</v>
      </c>
      <c r="F124" s="123" t="s">
        <v>6</v>
      </c>
      <c r="G124" s="123">
        <v>800781</v>
      </c>
      <c r="H124" s="127"/>
      <c r="I124" s="131" t="s">
        <v>2036</v>
      </c>
      <c r="J124" s="127"/>
      <c r="K124" s="127"/>
      <c r="L124" s="127"/>
      <c r="M124" s="127"/>
      <c r="N124" s="243">
        <v>0</v>
      </c>
      <c r="O124" s="243">
        <v>13685.19</v>
      </c>
      <c r="P124" s="127" t="s">
        <v>1334</v>
      </c>
    </row>
    <row r="125" spans="1:16" ht="63.75" hidden="1">
      <c r="A125" s="127" t="s">
        <v>621</v>
      </c>
      <c r="B125" s="127"/>
      <c r="C125" s="128" t="s">
        <v>715</v>
      </c>
      <c r="D125" s="122">
        <v>42776</v>
      </c>
      <c r="E125" s="123" t="s">
        <v>2037</v>
      </c>
      <c r="F125" s="123" t="s">
        <v>6</v>
      </c>
      <c r="G125" s="123">
        <v>376127</v>
      </c>
      <c r="H125" s="127"/>
      <c r="I125" s="131" t="s">
        <v>2038</v>
      </c>
      <c r="J125" s="127"/>
      <c r="K125" s="127"/>
      <c r="L125" s="127"/>
      <c r="M125" s="127"/>
      <c r="N125" s="243">
        <v>0</v>
      </c>
      <c r="O125" s="243">
        <v>7667.49</v>
      </c>
      <c r="P125" s="127" t="s">
        <v>1334</v>
      </c>
    </row>
    <row r="126" spans="1:16" ht="51" hidden="1">
      <c r="A126" s="127" t="s">
        <v>620</v>
      </c>
      <c r="B126" s="127"/>
      <c r="C126" s="128" t="s">
        <v>714</v>
      </c>
      <c r="D126" s="122">
        <v>42779</v>
      </c>
      <c r="E126" s="123" t="s">
        <v>2039</v>
      </c>
      <c r="F126" s="123" t="s">
        <v>6</v>
      </c>
      <c r="G126" s="123">
        <v>801396</v>
      </c>
      <c r="H126" s="127"/>
      <c r="I126" s="131" t="s">
        <v>2040</v>
      </c>
      <c r="J126" s="127"/>
      <c r="K126" s="127"/>
      <c r="L126" s="127"/>
      <c r="M126" s="127"/>
      <c r="N126" s="243">
        <v>0</v>
      </c>
      <c r="O126" s="243">
        <v>2043.81</v>
      </c>
      <c r="P126" s="127" t="s">
        <v>1334</v>
      </c>
    </row>
    <row r="127" spans="1:16" ht="63.75" hidden="1">
      <c r="A127" s="127" t="s">
        <v>620</v>
      </c>
      <c r="B127" s="127"/>
      <c r="C127" s="128" t="s">
        <v>714</v>
      </c>
      <c r="D127" s="122">
        <v>42779</v>
      </c>
      <c r="E127" s="123" t="s">
        <v>2041</v>
      </c>
      <c r="F127" s="123" t="s">
        <v>6</v>
      </c>
      <c r="G127" s="123">
        <v>800869</v>
      </c>
      <c r="H127" s="127"/>
      <c r="I127" s="131" t="s">
        <v>2042</v>
      </c>
      <c r="J127" s="127"/>
      <c r="K127" s="127"/>
      <c r="L127" s="127"/>
      <c r="M127" s="127"/>
      <c r="N127" s="243">
        <v>0</v>
      </c>
      <c r="O127" s="243">
        <v>162039.37</v>
      </c>
      <c r="P127" s="127" t="s">
        <v>1334</v>
      </c>
    </row>
    <row r="128" spans="1:16" ht="89.25" hidden="1">
      <c r="A128" s="127">
        <v>513</v>
      </c>
      <c r="B128" s="127"/>
      <c r="C128" s="128" t="s">
        <v>201</v>
      </c>
      <c r="D128" s="122">
        <v>42779</v>
      </c>
      <c r="E128" s="123" t="s">
        <v>2043</v>
      </c>
      <c r="F128" s="123" t="s">
        <v>15</v>
      </c>
      <c r="G128" s="123">
        <v>1659</v>
      </c>
      <c r="H128" s="127"/>
      <c r="I128" s="131" t="s">
        <v>2044</v>
      </c>
      <c r="J128" s="127"/>
      <c r="K128" s="127"/>
      <c r="L128" s="127"/>
      <c r="M128" s="127"/>
      <c r="N128" s="243">
        <v>1053.4100000000001</v>
      </c>
      <c r="O128" s="243">
        <v>0</v>
      </c>
      <c r="P128" s="127" t="s">
        <v>1334</v>
      </c>
    </row>
    <row r="129" spans="1:16" ht="89.25" hidden="1">
      <c r="A129" s="127">
        <v>513</v>
      </c>
      <c r="B129" s="127"/>
      <c r="C129" s="128" t="s">
        <v>201</v>
      </c>
      <c r="D129" s="122">
        <v>42779</v>
      </c>
      <c r="E129" s="123" t="s">
        <v>2045</v>
      </c>
      <c r="F129" s="123" t="s">
        <v>15</v>
      </c>
      <c r="G129" s="123">
        <v>1663</v>
      </c>
      <c r="H129" s="127"/>
      <c r="I129" s="131" t="s">
        <v>2046</v>
      </c>
      <c r="J129" s="127"/>
      <c r="K129" s="127"/>
      <c r="L129" s="127"/>
      <c r="M129" s="127"/>
      <c r="N129" s="243">
        <v>850.84</v>
      </c>
      <c r="O129" s="243">
        <v>0</v>
      </c>
      <c r="P129" s="127" t="s">
        <v>1334</v>
      </c>
    </row>
    <row r="130" spans="1:16" ht="102" hidden="1">
      <c r="A130" s="127">
        <v>52</v>
      </c>
      <c r="B130" s="127"/>
      <c r="C130" s="128" t="s">
        <v>704</v>
      </c>
      <c r="D130" s="122">
        <v>42779</v>
      </c>
      <c r="E130" s="123" t="s">
        <v>2047</v>
      </c>
      <c r="F130" s="123" t="s">
        <v>6</v>
      </c>
      <c r="G130" s="123">
        <v>1661</v>
      </c>
      <c r="H130" s="127"/>
      <c r="I130" s="131" t="s">
        <v>2048</v>
      </c>
      <c r="J130" s="127"/>
      <c r="K130" s="127"/>
      <c r="L130" s="127"/>
      <c r="M130" s="127"/>
      <c r="N130" s="243">
        <v>0</v>
      </c>
      <c r="O130" s="243">
        <v>112056</v>
      </c>
      <c r="P130" s="127" t="s">
        <v>1334</v>
      </c>
    </row>
    <row r="131" spans="1:16" ht="102" hidden="1">
      <c r="A131" s="127">
        <v>52</v>
      </c>
      <c r="B131" s="127"/>
      <c r="C131" s="128" t="s">
        <v>704</v>
      </c>
      <c r="D131" s="122">
        <v>42779</v>
      </c>
      <c r="E131" s="123" t="s">
        <v>2049</v>
      </c>
      <c r="F131" s="123" t="s">
        <v>6</v>
      </c>
      <c r="G131" s="123">
        <v>1662</v>
      </c>
      <c r="H131" s="127"/>
      <c r="I131" s="131" t="s">
        <v>2050</v>
      </c>
      <c r="J131" s="127"/>
      <c r="K131" s="127"/>
      <c r="L131" s="127"/>
      <c r="M131" s="127"/>
      <c r="N131" s="243">
        <v>0</v>
      </c>
      <c r="O131" s="243">
        <v>585892.80000000005</v>
      </c>
      <c r="P131" s="127" t="s">
        <v>1334</v>
      </c>
    </row>
    <row r="132" spans="1:16" ht="89.25" hidden="1">
      <c r="A132" s="127">
        <v>513</v>
      </c>
      <c r="B132" s="127"/>
      <c r="C132" s="128" t="s">
        <v>201</v>
      </c>
      <c r="D132" s="122">
        <v>42780</v>
      </c>
      <c r="E132" s="123" t="s">
        <v>2051</v>
      </c>
      <c r="F132" s="123" t="s">
        <v>15</v>
      </c>
      <c r="G132" s="123">
        <v>1664</v>
      </c>
      <c r="H132" s="127"/>
      <c r="I132" s="131" t="s">
        <v>2052</v>
      </c>
      <c r="J132" s="127"/>
      <c r="K132" s="127"/>
      <c r="L132" s="127"/>
      <c r="M132" s="127"/>
      <c r="N132" s="243">
        <v>28876.95</v>
      </c>
      <c r="O132" s="243">
        <v>0</v>
      </c>
      <c r="P132" s="127" t="s">
        <v>1334</v>
      </c>
    </row>
    <row r="133" spans="1:16" ht="89.25" hidden="1">
      <c r="A133" s="127" t="s">
        <v>621</v>
      </c>
      <c r="B133" s="127"/>
      <c r="C133" s="128" t="s">
        <v>715</v>
      </c>
      <c r="D133" s="122">
        <v>42780</v>
      </c>
      <c r="E133" s="123" t="s">
        <v>2053</v>
      </c>
      <c r="F133" s="123" t="s">
        <v>15</v>
      </c>
      <c r="G133" s="123">
        <v>1670</v>
      </c>
      <c r="H133" s="127"/>
      <c r="I133" s="131" t="s">
        <v>2054</v>
      </c>
      <c r="J133" s="127"/>
      <c r="K133" s="127"/>
      <c r="L133" s="127"/>
      <c r="M133" s="127"/>
      <c r="N133" s="243">
        <v>438.55</v>
      </c>
      <c r="O133" s="243">
        <v>0</v>
      </c>
      <c r="P133" s="127" t="s">
        <v>1334</v>
      </c>
    </row>
    <row r="134" spans="1:16" ht="76.5" hidden="1">
      <c r="A134" s="127" t="s">
        <v>621</v>
      </c>
      <c r="B134" s="127"/>
      <c r="C134" s="128" t="s">
        <v>715</v>
      </c>
      <c r="D134" s="122">
        <v>42780</v>
      </c>
      <c r="E134" s="123" t="s">
        <v>2055</v>
      </c>
      <c r="F134" s="123" t="s">
        <v>15</v>
      </c>
      <c r="G134" s="123">
        <v>1669</v>
      </c>
      <c r="H134" s="127"/>
      <c r="I134" s="131" t="s">
        <v>2056</v>
      </c>
      <c r="J134" s="127"/>
      <c r="K134" s="127"/>
      <c r="L134" s="127"/>
      <c r="M134" s="127"/>
      <c r="N134" s="243">
        <v>2426.7800000000002</v>
      </c>
      <c r="O134" s="243">
        <v>0</v>
      </c>
      <c r="P134" s="127" t="s">
        <v>1334</v>
      </c>
    </row>
    <row r="135" spans="1:16" ht="51" hidden="1">
      <c r="A135" s="127">
        <v>10</v>
      </c>
      <c r="B135" s="127"/>
      <c r="C135" s="128" t="s">
        <v>691</v>
      </c>
      <c r="D135" s="122">
        <v>42780</v>
      </c>
      <c r="E135" s="123" t="s">
        <v>2057</v>
      </c>
      <c r="F135" s="123" t="s">
        <v>15</v>
      </c>
      <c r="G135" s="123">
        <v>378453</v>
      </c>
      <c r="H135" s="127"/>
      <c r="I135" s="131" t="s">
        <v>2058</v>
      </c>
      <c r="J135" s="127"/>
      <c r="K135" s="127"/>
      <c r="L135" s="127"/>
      <c r="M135" s="127"/>
      <c r="N135" s="243">
        <v>50</v>
      </c>
      <c r="O135" s="243">
        <v>0</v>
      </c>
      <c r="P135" s="127" t="s">
        <v>1334</v>
      </c>
    </row>
    <row r="136" spans="1:16" ht="51" hidden="1">
      <c r="A136" s="127" t="s">
        <v>620</v>
      </c>
      <c r="B136" s="127"/>
      <c r="C136" s="128" t="s">
        <v>714</v>
      </c>
      <c r="D136" s="122">
        <v>42780</v>
      </c>
      <c r="E136" s="123" t="s">
        <v>2059</v>
      </c>
      <c r="F136" s="123" t="s">
        <v>6</v>
      </c>
      <c r="G136" s="123">
        <v>378452</v>
      </c>
      <c r="H136" s="127"/>
      <c r="I136" s="131" t="s">
        <v>2060</v>
      </c>
      <c r="J136" s="127"/>
      <c r="K136" s="127"/>
      <c r="L136" s="127"/>
      <c r="M136" s="127"/>
      <c r="N136" s="243">
        <v>0</v>
      </c>
      <c r="O136" s="243">
        <v>177675.30000000002</v>
      </c>
      <c r="P136" s="127" t="s">
        <v>1334</v>
      </c>
    </row>
    <row r="137" spans="1:16" ht="63.75" hidden="1">
      <c r="A137" s="127">
        <v>10</v>
      </c>
      <c r="B137" s="127"/>
      <c r="C137" s="128" t="s">
        <v>691</v>
      </c>
      <c r="D137" s="122">
        <v>42781</v>
      </c>
      <c r="E137" s="123" t="s">
        <v>2061</v>
      </c>
      <c r="F137" s="123" t="s">
        <v>15</v>
      </c>
      <c r="G137" s="123">
        <v>379447</v>
      </c>
      <c r="H137" s="127"/>
      <c r="I137" s="131" t="s">
        <v>2062</v>
      </c>
      <c r="J137" s="127"/>
      <c r="K137" s="127"/>
      <c r="L137" s="127"/>
      <c r="M137" s="127"/>
      <c r="N137" s="243">
        <v>50</v>
      </c>
      <c r="O137" s="243">
        <v>0</v>
      </c>
      <c r="P137" s="127" t="s">
        <v>1334</v>
      </c>
    </row>
    <row r="138" spans="1:16" ht="63.75" hidden="1">
      <c r="A138" s="127" t="s">
        <v>620</v>
      </c>
      <c r="B138" s="127"/>
      <c r="C138" s="128" t="s">
        <v>714</v>
      </c>
      <c r="D138" s="122">
        <v>42781</v>
      </c>
      <c r="E138" s="123" t="s">
        <v>2063</v>
      </c>
      <c r="F138" s="123" t="s">
        <v>6</v>
      </c>
      <c r="G138" s="123">
        <v>379446</v>
      </c>
      <c r="H138" s="127"/>
      <c r="I138" s="131" t="s">
        <v>2064</v>
      </c>
      <c r="J138" s="127"/>
      <c r="K138" s="127"/>
      <c r="L138" s="127"/>
      <c r="M138" s="127"/>
      <c r="N138" s="243">
        <v>0</v>
      </c>
      <c r="O138" s="243">
        <v>47537.4</v>
      </c>
      <c r="P138" s="127" t="s">
        <v>1334</v>
      </c>
    </row>
    <row r="139" spans="1:16" ht="51" hidden="1">
      <c r="A139" s="127" t="s">
        <v>621</v>
      </c>
      <c r="B139" s="127"/>
      <c r="C139" s="128" t="s">
        <v>715</v>
      </c>
      <c r="D139" s="122">
        <v>42781</v>
      </c>
      <c r="E139" s="123" t="s">
        <v>2065</v>
      </c>
      <c r="F139" s="123" t="s">
        <v>11</v>
      </c>
      <c r="G139" s="123">
        <v>8888</v>
      </c>
      <c r="H139" s="127"/>
      <c r="I139" s="131" t="s">
        <v>2066</v>
      </c>
      <c r="J139" s="127"/>
      <c r="K139" s="127"/>
      <c r="L139" s="127"/>
      <c r="M139" s="127"/>
      <c r="N139" s="243">
        <v>270.41000000000003</v>
      </c>
      <c r="O139" s="243">
        <v>0</v>
      </c>
      <c r="P139" s="127" t="s">
        <v>1334</v>
      </c>
    </row>
    <row r="140" spans="1:16" ht="89.25" hidden="1">
      <c r="A140" s="127" t="s">
        <v>621</v>
      </c>
      <c r="B140" s="127"/>
      <c r="C140" s="128" t="s">
        <v>715</v>
      </c>
      <c r="D140" s="122">
        <v>42781</v>
      </c>
      <c r="E140" s="123" t="s">
        <v>2067</v>
      </c>
      <c r="F140" s="123" t="s">
        <v>15</v>
      </c>
      <c r="G140" s="123">
        <v>1671</v>
      </c>
      <c r="H140" s="127"/>
      <c r="I140" s="131" t="s">
        <v>2068</v>
      </c>
      <c r="J140" s="127"/>
      <c r="K140" s="127"/>
      <c r="L140" s="127"/>
      <c r="M140" s="127"/>
      <c r="N140" s="243">
        <v>395.40000000000003</v>
      </c>
      <c r="O140" s="243">
        <v>0</v>
      </c>
      <c r="P140" s="127" t="s">
        <v>1334</v>
      </c>
    </row>
    <row r="141" spans="1:16" ht="89.25" hidden="1">
      <c r="A141" s="127" t="s">
        <v>621</v>
      </c>
      <c r="B141" s="127"/>
      <c r="C141" s="128" t="s">
        <v>715</v>
      </c>
      <c r="D141" s="122">
        <v>42781</v>
      </c>
      <c r="E141" s="123" t="s">
        <v>2069</v>
      </c>
      <c r="F141" s="123" t="s">
        <v>15</v>
      </c>
      <c r="G141" s="123">
        <v>1674</v>
      </c>
      <c r="H141" s="127"/>
      <c r="I141" s="131" t="s">
        <v>2070</v>
      </c>
      <c r="J141" s="127"/>
      <c r="K141" s="127"/>
      <c r="L141" s="127"/>
      <c r="M141" s="127"/>
      <c r="N141" s="243">
        <v>668.91</v>
      </c>
      <c r="O141" s="243">
        <v>0</v>
      </c>
      <c r="P141" s="127" t="s">
        <v>1334</v>
      </c>
    </row>
    <row r="142" spans="1:16" ht="76.5" hidden="1">
      <c r="A142" s="127" t="s">
        <v>621</v>
      </c>
      <c r="B142" s="127"/>
      <c r="C142" s="128" t="s">
        <v>715</v>
      </c>
      <c r="D142" s="122">
        <v>42781</v>
      </c>
      <c r="E142" s="123" t="s">
        <v>2071</v>
      </c>
      <c r="F142" s="123" t="s">
        <v>15</v>
      </c>
      <c r="G142" s="123">
        <v>1673</v>
      </c>
      <c r="H142" s="127"/>
      <c r="I142" s="131" t="s">
        <v>2072</v>
      </c>
      <c r="J142" s="127"/>
      <c r="K142" s="127"/>
      <c r="L142" s="127"/>
      <c r="M142" s="127"/>
      <c r="N142" s="243">
        <v>591.53</v>
      </c>
      <c r="O142" s="243">
        <v>0</v>
      </c>
      <c r="P142" s="127" t="s">
        <v>1334</v>
      </c>
    </row>
    <row r="143" spans="1:16" ht="76.5" hidden="1">
      <c r="A143" s="127" t="s">
        <v>621</v>
      </c>
      <c r="B143" s="127"/>
      <c r="C143" s="128" t="s">
        <v>715</v>
      </c>
      <c r="D143" s="122">
        <v>42781</v>
      </c>
      <c r="E143" s="123" t="s">
        <v>2073</v>
      </c>
      <c r="F143" s="123" t="s">
        <v>15</v>
      </c>
      <c r="G143" s="123">
        <v>1672</v>
      </c>
      <c r="H143" s="127"/>
      <c r="I143" s="131" t="s">
        <v>2074</v>
      </c>
      <c r="J143" s="127"/>
      <c r="K143" s="127"/>
      <c r="L143" s="127"/>
      <c r="M143" s="127"/>
      <c r="N143" s="243">
        <v>711.72</v>
      </c>
      <c r="O143" s="243">
        <v>0</v>
      </c>
      <c r="P143" s="127" t="s">
        <v>1334</v>
      </c>
    </row>
    <row r="144" spans="1:16" ht="63.75" hidden="1">
      <c r="A144" s="127" t="s">
        <v>620</v>
      </c>
      <c r="B144" s="127"/>
      <c r="C144" s="128" t="s">
        <v>714</v>
      </c>
      <c r="D144" s="122">
        <v>42782</v>
      </c>
      <c r="E144" s="123" t="s">
        <v>2075</v>
      </c>
      <c r="F144" s="123" t="s">
        <v>6</v>
      </c>
      <c r="G144" s="123">
        <v>879814</v>
      </c>
      <c r="H144" s="127"/>
      <c r="I144" s="131" t="s">
        <v>2076</v>
      </c>
      <c r="J144" s="127"/>
      <c r="K144" s="127"/>
      <c r="L144" s="127"/>
      <c r="M144" s="127"/>
      <c r="N144" s="243">
        <v>0</v>
      </c>
      <c r="O144" s="243">
        <v>0.01</v>
      </c>
      <c r="P144" s="127" t="s">
        <v>1334</v>
      </c>
    </row>
    <row r="145" spans="1:16" ht="89.25" hidden="1">
      <c r="A145" s="127" t="s">
        <v>621</v>
      </c>
      <c r="B145" s="127"/>
      <c r="C145" s="128" t="s">
        <v>715</v>
      </c>
      <c r="D145" s="122">
        <v>42782</v>
      </c>
      <c r="E145" s="123" t="s">
        <v>2077</v>
      </c>
      <c r="F145" s="123" t="s">
        <v>15</v>
      </c>
      <c r="G145" s="123">
        <v>1675</v>
      </c>
      <c r="H145" s="127"/>
      <c r="I145" s="131" t="s">
        <v>2078</v>
      </c>
      <c r="J145" s="127"/>
      <c r="K145" s="127"/>
      <c r="L145" s="127"/>
      <c r="M145" s="127"/>
      <c r="N145" s="243">
        <v>273.36</v>
      </c>
      <c r="O145" s="243">
        <v>0</v>
      </c>
      <c r="P145" s="127" t="s">
        <v>1334</v>
      </c>
    </row>
    <row r="146" spans="1:16" ht="89.25" hidden="1">
      <c r="A146" s="127" t="s">
        <v>621</v>
      </c>
      <c r="B146" s="127"/>
      <c r="C146" s="128" t="s">
        <v>715</v>
      </c>
      <c r="D146" s="122">
        <v>42782</v>
      </c>
      <c r="E146" s="123" t="s">
        <v>2079</v>
      </c>
      <c r="F146" s="123" t="s">
        <v>15</v>
      </c>
      <c r="G146" s="123">
        <v>1677</v>
      </c>
      <c r="H146" s="127"/>
      <c r="I146" s="131" t="s">
        <v>2080</v>
      </c>
      <c r="J146" s="127"/>
      <c r="K146" s="127"/>
      <c r="L146" s="127"/>
      <c r="M146" s="127"/>
      <c r="N146" s="243">
        <v>289</v>
      </c>
      <c r="O146" s="243">
        <v>0</v>
      </c>
      <c r="P146" s="127" t="s">
        <v>1334</v>
      </c>
    </row>
    <row r="147" spans="1:16" ht="89.25" hidden="1">
      <c r="A147" s="127" t="s">
        <v>621</v>
      </c>
      <c r="B147" s="127"/>
      <c r="C147" s="128" t="s">
        <v>715</v>
      </c>
      <c r="D147" s="122">
        <v>42782</v>
      </c>
      <c r="E147" s="123" t="s">
        <v>2081</v>
      </c>
      <c r="F147" s="123" t="s">
        <v>15</v>
      </c>
      <c r="G147" s="123">
        <v>1678</v>
      </c>
      <c r="H147" s="127"/>
      <c r="I147" s="131" t="s">
        <v>2082</v>
      </c>
      <c r="J147" s="127"/>
      <c r="K147" s="127"/>
      <c r="L147" s="127"/>
      <c r="M147" s="127"/>
      <c r="N147" s="243">
        <v>419.21000000000004</v>
      </c>
      <c r="O147" s="243">
        <v>0</v>
      </c>
      <c r="P147" s="127" t="s">
        <v>1334</v>
      </c>
    </row>
    <row r="148" spans="1:16" ht="51" hidden="1">
      <c r="A148" s="127">
        <v>513</v>
      </c>
      <c r="B148" s="127"/>
      <c r="C148" s="128" t="s">
        <v>201</v>
      </c>
      <c r="D148" s="122">
        <v>42783</v>
      </c>
      <c r="E148" s="123" t="s">
        <v>2083</v>
      </c>
      <c r="F148" s="123" t="s">
        <v>11</v>
      </c>
      <c r="G148" s="123">
        <v>880001</v>
      </c>
      <c r="H148" s="127"/>
      <c r="I148" s="131" t="s">
        <v>2084</v>
      </c>
      <c r="J148" s="127"/>
      <c r="K148" s="127"/>
      <c r="L148" s="127"/>
      <c r="M148" s="127"/>
      <c r="N148" s="243">
        <v>0</v>
      </c>
      <c r="O148" s="243">
        <v>760.02</v>
      </c>
      <c r="P148" s="127" t="s">
        <v>1334</v>
      </c>
    </row>
    <row r="149" spans="1:16" ht="89.25" hidden="1">
      <c r="A149" s="127" t="s">
        <v>620</v>
      </c>
      <c r="B149" s="127"/>
      <c r="C149" s="128" t="s">
        <v>714</v>
      </c>
      <c r="D149" s="122">
        <v>42783</v>
      </c>
      <c r="E149" s="123" t="s">
        <v>2085</v>
      </c>
      <c r="F149" s="123" t="s">
        <v>6</v>
      </c>
      <c r="G149" s="123">
        <v>879954</v>
      </c>
      <c r="H149" s="127"/>
      <c r="I149" s="131" t="s">
        <v>2086</v>
      </c>
      <c r="J149" s="127"/>
      <c r="K149" s="127"/>
      <c r="L149" s="127"/>
      <c r="M149" s="127"/>
      <c r="N149" s="243">
        <v>0</v>
      </c>
      <c r="O149" s="243">
        <v>516.07000000000005</v>
      </c>
      <c r="P149" s="127" t="s">
        <v>1334</v>
      </c>
    </row>
    <row r="150" spans="1:16" ht="51" hidden="1">
      <c r="A150" s="127" t="s">
        <v>620</v>
      </c>
      <c r="B150" s="127"/>
      <c r="C150" s="128" t="s">
        <v>714</v>
      </c>
      <c r="D150" s="122">
        <v>42783</v>
      </c>
      <c r="E150" s="123" t="s">
        <v>2087</v>
      </c>
      <c r="F150" s="123" t="s">
        <v>6</v>
      </c>
      <c r="G150" s="123">
        <v>803500</v>
      </c>
      <c r="H150" s="127"/>
      <c r="I150" s="131" t="s">
        <v>1906</v>
      </c>
      <c r="J150" s="127"/>
      <c r="K150" s="127"/>
      <c r="L150" s="127"/>
      <c r="M150" s="127"/>
      <c r="N150" s="243">
        <v>0</v>
      </c>
      <c r="O150" s="243">
        <v>1358.26</v>
      </c>
      <c r="P150" s="127" t="s">
        <v>1334</v>
      </c>
    </row>
    <row r="151" spans="1:16" ht="63.75" hidden="1">
      <c r="A151" s="127" t="s">
        <v>621</v>
      </c>
      <c r="B151" s="127"/>
      <c r="C151" s="128" t="s">
        <v>715</v>
      </c>
      <c r="D151" s="122">
        <v>42783</v>
      </c>
      <c r="E151" s="123" t="s">
        <v>2088</v>
      </c>
      <c r="F151" s="123" t="s">
        <v>11</v>
      </c>
      <c r="G151" s="123">
        <v>9012</v>
      </c>
      <c r="H151" s="127"/>
      <c r="I151" s="131" t="s">
        <v>2089</v>
      </c>
      <c r="J151" s="127"/>
      <c r="K151" s="127"/>
      <c r="L151" s="127"/>
      <c r="M151" s="127"/>
      <c r="N151" s="243">
        <v>1747.51</v>
      </c>
      <c r="O151" s="243">
        <v>0</v>
      </c>
      <c r="P151" s="127" t="s">
        <v>1334</v>
      </c>
    </row>
    <row r="152" spans="1:16" ht="102" hidden="1">
      <c r="A152" s="127">
        <v>513</v>
      </c>
      <c r="B152" s="127"/>
      <c r="C152" s="128" t="s">
        <v>201</v>
      </c>
      <c r="D152" s="122">
        <v>42783</v>
      </c>
      <c r="E152" s="123" t="s">
        <v>2090</v>
      </c>
      <c r="F152" s="123" t="s">
        <v>6</v>
      </c>
      <c r="G152" s="123">
        <v>1697</v>
      </c>
      <c r="H152" s="127"/>
      <c r="I152" s="131" t="s">
        <v>2091</v>
      </c>
      <c r="J152" s="127"/>
      <c r="K152" s="127"/>
      <c r="L152" s="127"/>
      <c r="M152" s="127"/>
      <c r="N152" s="243">
        <v>0</v>
      </c>
      <c r="O152" s="243">
        <v>1458269.78</v>
      </c>
      <c r="P152" s="127" t="s">
        <v>1334</v>
      </c>
    </row>
    <row r="153" spans="1:16" ht="51" hidden="1">
      <c r="A153" s="127" t="s">
        <v>621</v>
      </c>
      <c r="B153" s="127"/>
      <c r="C153" s="128" t="s">
        <v>715</v>
      </c>
      <c r="D153" s="122">
        <v>42783</v>
      </c>
      <c r="E153" s="123" t="s">
        <v>2092</v>
      </c>
      <c r="F153" s="123" t="s">
        <v>1375</v>
      </c>
      <c r="G153" s="123">
        <v>12622679</v>
      </c>
      <c r="H153" s="127"/>
      <c r="I153" s="131" t="s">
        <v>2093</v>
      </c>
      <c r="J153" s="127"/>
      <c r="K153" s="127"/>
      <c r="L153" s="127"/>
      <c r="M153" s="127"/>
      <c r="N153" s="243">
        <v>0</v>
      </c>
      <c r="O153" s="243">
        <v>877.22</v>
      </c>
      <c r="P153" s="127" t="s">
        <v>1334</v>
      </c>
    </row>
    <row r="154" spans="1:16" ht="89.25" hidden="1">
      <c r="A154" s="127">
        <v>513</v>
      </c>
      <c r="B154" s="127"/>
      <c r="C154" s="128" t="s">
        <v>201</v>
      </c>
      <c r="D154" s="122">
        <v>42783</v>
      </c>
      <c r="E154" s="123" t="s">
        <v>2094</v>
      </c>
      <c r="F154" s="123" t="s">
        <v>15</v>
      </c>
      <c r="G154" s="123">
        <v>1707</v>
      </c>
      <c r="H154" s="127"/>
      <c r="I154" s="131" t="s">
        <v>2095</v>
      </c>
      <c r="J154" s="127"/>
      <c r="K154" s="127"/>
      <c r="L154" s="127"/>
      <c r="M154" s="127"/>
      <c r="N154" s="243">
        <v>6101</v>
      </c>
      <c r="O154" s="243">
        <v>0</v>
      </c>
      <c r="P154" s="127" t="s">
        <v>1334</v>
      </c>
    </row>
    <row r="155" spans="1:16" ht="51" hidden="1">
      <c r="A155" s="127" t="s">
        <v>620</v>
      </c>
      <c r="B155" s="127"/>
      <c r="C155" s="128" t="s">
        <v>714</v>
      </c>
      <c r="D155" s="122">
        <v>42783</v>
      </c>
      <c r="E155" s="123" t="s">
        <v>2096</v>
      </c>
      <c r="F155" s="123" t="s">
        <v>6</v>
      </c>
      <c r="G155" s="123">
        <v>382244</v>
      </c>
      <c r="H155" s="127"/>
      <c r="I155" s="131" t="s">
        <v>2097</v>
      </c>
      <c r="J155" s="127"/>
      <c r="K155" s="127"/>
      <c r="L155" s="127"/>
      <c r="M155" s="127"/>
      <c r="N155" s="243">
        <v>0</v>
      </c>
      <c r="O155" s="243">
        <v>20768.310000000001</v>
      </c>
      <c r="P155" s="127" t="s">
        <v>1334</v>
      </c>
    </row>
    <row r="156" spans="1:16" ht="51" hidden="1">
      <c r="A156" s="127">
        <v>10</v>
      </c>
      <c r="B156" s="127"/>
      <c r="C156" s="128" t="s">
        <v>691</v>
      </c>
      <c r="D156" s="122">
        <v>42783</v>
      </c>
      <c r="E156" s="123" t="s">
        <v>2098</v>
      </c>
      <c r="F156" s="123" t="s">
        <v>15</v>
      </c>
      <c r="G156" s="123">
        <v>382245</v>
      </c>
      <c r="H156" s="127"/>
      <c r="I156" s="131" t="s">
        <v>2099</v>
      </c>
      <c r="J156" s="127"/>
      <c r="K156" s="127"/>
      <c r="L156" s="127"/>
      <c r="M156" s="127"/>
      <c r="N156" s="243">
        <v>50</v>
      </c>
      <c r="O156" s="243">
        <v>0</v>
      </c>
      <c r="P156" s="127" t="s">
        <v>1334</v>
      </c>
    </row>
    <row r="157" spans="1:16" ht="63.75" hidden="1">
      <c r="A157" s="127" t="s">
        <v>620</v>
      </c>
      <c r="B157" s="127"/>
      <c r="C157" s="128" t="s">
        <v>714</v>
      </c>
      <c r="D157" s="122">
        <v>42783</v>
      </c>
      <c r="E157" s="123" t="s">
        <v>2100</v>
      </c>
      <c r="F157" s="123" t="s">
        <v>6</v>
      </c>
      <c r="G157" s="123">
        <v>382442</v>
      </c>
      <c r="H157" s="127"/>
      <c r="I157" s="131" t="s">
        <v>2101</v>
      </c>
      <c r="J157" s="127"/>
      <c r="K157" s="127"/>
      <c r="L157" s="127"/>
      <c r="M157" s="127"/>
      <c r="N157" s="243">
        <v>0</v>
      </c>
      <c r="O157" s="243">
        <v>27716.73</v>
      </c>
      <c r="P157" s="127" t="s">
        <v>1334</v>
      </c>
    </row>
    <row r="158" spans="1:16" ht="63.75" hidden="1">
      <c r="A158" s="127">
        <v>10</v>
      </c>
      <c r="B158" s="127"/>
      <c r="C158" s="128" t="s">
        <v>691</v>
      </c>
      <c r="D158" s="122">
        <v>42783</v>
      </c>
      <c r="E158" s="123" t="s">
        <v>2102</v>
      </c>
      <c r="F158" s="123" t="s">
        <v>15</v>
      </c>
      <c r="G158" s="123">
        <v>382443</v>
      </c>
      <c r="H158" s="127"/>
      <c r="I158" s="131" t="s">
        <v>2103</v>
      </c>
      <c r="J158" s="127"/>
      <c r="K158" s="127"/>
      <c r="L158" s="127"/>
      <c r="M158" s="127"/>
      <c r="N158" s="243">
        <v>50</v>
      </c>
      <c r="O158" s="243">
        <v>0</v>
      </c>
      <c r="P158" s="127" t="s">
        <v>1334</v>
      </c>
    </row>
    <row r="159" spans="1:16" ht="76.5" hidden="1">
      <c r="A159" s="127" t="s">
        <v>621</v>
      </c>
      <c r="B159" s="127"/>
      <c r="C159" s="128" t="s">
        <v>715</v>
      </c>
      <c r="D159" s="122">
        <v>42786</v>
      </c>
      <c r="E159" s="123" t="s">
        <v>2104</v>
      </c>
      <c r="F159" s="123" t="s">
        <v>11</v>
      </c>
      <c r="G159" s="123">
        <v>880115</v>
      </c>
      <c r="H159" s="127"/>
      <c r="I159" s="131" t="s">
        <v>2105</v>
      </c>
      <c r="J159" s="127"/>
      <c r="K159" s="127"/>
      <c r="L159" s="127"/>
      <c r="M159" s="127"/>
      <c r="N159" s="243">
        <v>50</v>
      </c>
      <c r="O159" s="243">
        <v>0</v>
      </c>
      <c r="P159" s="127" t="s">
        <v>1334</v>
      </c>
    </row>
    <row r="160" spans="1:16" ht="76.5" hidden="1">
      <c r="A160" s="127" t="s">
        <v>621</v>
      </c>
      <c r="B160" s="127"/>
      <c r="C160" s="128" t="s">
        <v>715</v>
      </c>
      <c r="D160" s="122">
        <v>42786</v>
      </c>
      <c r="E160" s="123" t="s">
        <v>2106</v>
      </c>
      <c r="F160" s="123" t="s">
        <v>11</v>
      </c>
      <c r="G160" s="123">
        <v>880113</v>
      </c>
      <c r="H160" s="127"/>
      <c r="I160" s="131" t="s">
        <v>2107</v>
      </c>
      <c r="J160" s="127"/>
      <c r="K160" s="127"/>
      <c r="L160" s="127"/>
      <c r="M160" s="127"/>
      <c r="N160" s="243">
        <v>50</v>
      </c>
      <c r="O160" s="243">
        <v>0</v>
      </c>
      <c r="P160" s="127" t="s">
        <v>1334</v>
      </c>
    </row>
    <row r="161" spans="1:16" ht="76.5" hidden="1">
      <c r="A161" s="127" t="s">
        <v>621</v>
      </c>
      <c r="B161" s="127"/>
      <c r="C161" s="128" t="s">
        <v>715</v>
      </c>
      <c r="D161" s="122">
        <v>42786</v>
      </c>
      <c r="E161" s="123" t="s">
        <v>2108</v>
      </c>
      <c r="F161" s="123" t="s">
        <v>11</v>
      </c>
      <c r="G161" s="123">
        <v>880111</v>
      </c>
      <c r="H161" s="127"/>
      <c r="I161" s="131" t="s">
        <v>2109</v>
      </c>
      <c r="J161" s="127"/>
      <c r="K161" s="127"/>
      <c r="L161" s="127"/>
      <c r="M161" s="127"/>
      <c r="N161" s="243">
        <v>50</v>
      </c>
      <c r="O161" s="243">
        <v>0</v>
      </c>
      <c r="P161" s="127" t="s">
        <v>1334</v>
      </c>
    </row>
    <row r="162" spans="1:16" ht="76.5" hidden="1">
      <c r="A162" s="127" t="s">
        <v>621</v>
      </c>
      <c r="B162" s="127"/>
      <c r="C162" s="128" t="s">
        <v>715</v>
      </c>
      <c r="D162" s="122">
        <v>42786</v>
      </c>
      <c r="E162" s="123" t="s">
        <v>2110</v>
      </c>
      <c r="F162" s="123" t="s">
        <v>11</v>
      </c>
      <c r="G162" s="123">
        <v>880109</v>
      </c>
      <c r="H162" s="127"/>
      <c r="I162" s="131" t="s">
        <v>2111</v>
      </c>
      <c r="J162" s="127"/>
      <c r="K162" s="127"/>
      <c r="L162" s="127"/>
      <c r="M162" s="127"/>
      <c r="N162" s="243">
        <v>50</v>
      </c>
      <c r="O162" s="243">
        <v>0</v>
      </c>
      <c r="P162" s="127" t="s">
        <v>1334</v>
      </c>
    </row>
    <row r="163" spans="1:16" ht="76.5" hidden="1">
      <c r="A163" s="127" t="s">
        <v>621</v>
      </c>
      <c r="B163" s="127"/>
      <c r="C163" s="128" t="s">
        <v>715</v>
      </c>
      <c r="D163" s="122">
        <v>42786</v>
      </c>
      <c r="E163" s="123" t="s">
        <v>2112</v>
      </c>
      <c r="F163" s="123" t="s">
        <v>11</v>
      </c>
      <c r="G163" s="123">
        <v>880105</v>
      </c>
      <c r="H163" s="127"/>
      <c r="I163" s="131" t="s">
        <v>2113</v>
      </c>
      <c r="J163" s="127"/>
      <c r="K163" s="127"/>
      <c r="L163" s="127"/>
      <c r="M163" s="127"/>
      <c r="N163" s="243">
        <v>50</v>
      </c>
      <c r="O163" s="243">
        <v>0</v>
      </c>
      <c r="P163" s="127" t="s">
        <v>1334</v>
      </c>
    </row>
    <row r="164" spans="1:16" ht="76.5" hidden="1">
      <c r="A164" s="127" t="s">
        <v>621</v>
      </c>
      <c r="B164" s="127"/>
      <c r="C164" s="128" t="s">
        <v>715</v>
      </c>
      <c r="D164" s="122">
        <v>42786</v>
      </c>
      <c r="E164" s="123" t="s">
        <v>2114</v>
      </c>
      <c r="F164" s="123" t="s">
        <v>11</v>
      </c>
      <c r="G164" s="123">
        <v>880103</v>
      </c>
      <c r="H164" s="127"/>
      <c r="I164" s="131" t="s">
        <v>2115</v>
      </c>
      <c r="J164" s="127"/>
      <c r="K164" s="127"/>
      <c r="L164" s="127"/>
      <c r="M164" s="127"/>
      <c r="N164" s="243">
        <v>50</v>
      </c>
      <c r="O164" s="243">
        <v>0</v>
      </c>
      <c r="P164" s="127" t="s">
        <v>1334</v>
      </c>
    </row>
    <row r="165" spans="1:16" ht="89.25" hidden="1">
      <c r="A165" s="127">
        <v>86</v>
      </c>
      <c r="B165" s="127"/>
      <c r="C165" s="128" t="s">
        <v>711</v>
      </c>
      <c r="D165" s="122">
        <v>42786</v>
      </c>
      <c r="E165" s="123" t="s">
        <v>2116</v>
      </c>
      <c r="F165" s="123" t="s">
        <v>6</v>
      </c>
      <c r="G165" s="123">
        <v>880085</v>
      </c>
      <c r="H165" s="127"/>
      <c r="I165" s="131" t="s">
        <v>2117</v>
      </c>
      <c r="J165" s="127"/>
      <c r="K165" s="127"/>
      <c r="L165" s="127"/>
      <c r="M165" s="127"/>
      <c r="N165" s="243">
        <v>0</v>
      </c>
      <c r="O165" s="243">
        <v>228034.4</v>
      </c>
      <c r="P165" s="127" t="s">
        <v>1334</v>
      </c>
    </row>
    <row r="166" spans="1:16" ht="76.5" hidden="1">
      <c r="A166" s="127" t="s">
        <v>621</v>
      </c>
      <c r="B166" s="127"/>
      <c r="C166" s="128" t="s">
        <v>715</v>
      </c>
      <c r="D166" s="122">
        <v>42786</v>
      </c>
      <c r="E166" s="123" t="s">
        <v>2118</v>
      </c>
      <c r="F166" s="123" t="s">
        <v>11</v>
      </c>
      <c r="G166" s="123">
        <v>880055</v>
      </c>
      <c r="H166" s="127"/>
      <c r="I166" s="131" t="s">
        <v>2119</v>
      </c>
      <c r="J166" s="127"/>
      <c r="K166" s="127"/>
      <c r="L166" s="127"/>
      <c r="M166" s="127"/>
      <c r="N166" s="243">
        <v>50</v>
      </c>
      <c r="O166" s="243">
        <v>0</v>
      </c>
      <c r="P166" s="127" t="s">
        <v>1334</v>
      </c>
    </row>
    <row r="167" spans="1:16" ht="76.5" hidden="1">
      <c r="A167" s="127" t="s">
        <v>621</v>
      </c>
      <c r="B167" s="127"/>
      <c r="C167" s="128" t="s">
        <v>715</v>
      </c>
      <c r="D167" s="122">
        <v>42786</v>
      </c>
      <c r="E167" s="123" t="s">
        <v>2120</v>
      </c>
      <c r="F167" s="123" t="s">
        <v>11</v>
      </c>
      <c r="G167" s="123">
        <v>880051</v>
      </c>
      <c r="H167" s="127"/>
      <c r="I167" s="131" t="s">
        <v>2121</v>
      </c>
      <c r="J167" s="127"/>
      <c r="K167" s="127"/>
      <c r="L167" s="127"/>
      <c r="M167" s="127"/>
      <c r="N167" s="243">
        <v>50</v>
      </c>
      <c r="O167" s="243">
        <v>0</v>
      </c>
      <c r="P167" s="127" t="s">
        <v>1334</v>
      </c>
    </row>
    <row r="168" spans="1:16" ht="76.5" hidden="1">
      <c r="A168" s="127" t="s">
        <v>621</v>
      </c>
      <c r="B168" s="127"/>
      <c r="C168" s="128" t="s">
        <v>715</v>
      </c>
      <c r="D168" s="122">
        <v>42786</v>
      </c>
      <c r="E168" s="123" t="s">
        <v>2122</v>
      </c>
      <c r="F168" s="123" t="s">
        <v>11</v>
      </c>
      <c r="G168" s="123">
        <v>880047</v>
      </c>
      <c r="H168" s="127"/>
      <c r="I168" s="131" t="s">
        <v>2123</v>
      </c>
      <c r="J168" s="127"/>
      <c r="K168" s="127"/>
      <c r="L168" s="127"/>
      <c r="M168" s="127"/>
      <c r="N168" s="243">
        <v>50</v>
      </c>
      <c r="O168" s="243">
        <v>0</v>
      </c>
      <c r="P168" s="127" t="s">
        <v>1334</v>
      </c>
    </row>
    <row r="169" spans="1:16" ht="76.5" hidden="1">
      <c r="A169" s="127" t="s">
        <v>621</v>
      </c>
      <c r="B169" s="127"/>
      <c r="C169" s="128" t="s">
        <v>715</v>
      </c>
      <c r="D169" s="122">
        <v>42786</v>
      </c>
      <c r="E169" s="123" t="s">
        <v>2124</v>
      </c>
      <c r="F169" s="123" t="s">
        <v>11</v>
      </c>
      <c r="G169" s="123">
        <v>880045</v>
      </c>
      <c r="H169" s="127"/>
      <c r="I169" s="131" t="s">
        <v>2125</v>
      </c>
      <c r="J169" s="127"/>
      <c r="K169" s="127"/>
      <c r="L169" s="127"/>
      <c r="M169" s="127"/>
      <c r="N169" s="243">
        <v>50</v>
      </c>
      <c r="O169" s="243">
        <v>0</v>
      </c>
      <c r="P169" s="127" t="s">
        <v>1334</v>
      </c>
    </row>
    <row r="170" spans="1:16" ht="76.5" hidden="1">
      <c r="A170" s="127" t="s">
        <v>621</v>
      </c>
      <c r="B170" s="127"/>
      <c r="C170" s="128" t="s">
        <v>715</v>
      </c>
      <c r="D170" s="122">
        <v>42786</v>
      </c>
      <c r="E170" s="123" t="s">
        <v>2126</v>
      </c>
      <c r="F170" s="123" t="s">
        <v>11</v>
      </c>
      <c r="G170" s="123">
        <v>880043</v>
      </c>
      <c r="H170" s="127"/>
      <c r="I170" s="131" t="s">
        <v>2127</v>
      </c>
      <c r="J170" s="127"/>
      <c r="K170" s="127"/>
      <c r="L170" s="127"/>
      <c r="M170" s="127"/>
      <c r="N170" s="243">
        <v>50</v>
      </c>
      <c r="O170" s="243">
        <v>0</v>
      </c>
      <c r="P170" s="127" t="s">
        <v>1334</v>
      </c>
    </row>
    <row r="171" spans="1:16" ht="76.5" hidden="1">
      <c r="A171" s="127" t="s">
        <v>621</v>
      </c>
      <c r="B171" s="127"/>
      <c r="C171" s="128" t="s">
        <v>715</v>
      </c>
      <c r="D171" s="122">
        <v>42786</v>
      </c>
      <c r="E171" s="123" t="s">
        <v>2128</v>
      </c>
      <c r="F171" s="123" t="s">
        <v>11</v>
      </c>
      <c r="G171" s="123">
        <v>880038</v>
      </c>
      <c r="H171" s="127"/>
      <c r="I171" s="131" t="s">
        <v>2129</v>
      </c>
      <c r="J171" s="127"/>
      <c r="K171" s="127"/>
      <c r="L171" s="127"/>
      <c r="M171" s="127"/>
      <c r="N171" s="243">
        <v>50</v>
      </c>
      <c r="O171" s="243">
        <v>0</v>
      </c>
      <c r="P171" s="127" t="s">
        <v>1334</v>
      </c>
    </row>
    <row r="172" spans="1:16" ht="63.75" hidden="1">
      <c r="A172" s="127">
        <v>10</v>
      </c>
      <c r="B172" s="127"/>
      <c r="C172" s="128" t="s">
        <v>691</v>
      </c>
      <c r="D172" s="122">
        <v>42786</v>
      </c>
      <c r="E172" s="123" t="s">
        <v>2130</v>
      </c>
      <c r="F172" s="123" t="s">
        <v>15</v>
      </c>
      <c r="G172" s="123">
        <v>383693</v>
      </c>
      <c r="H172" s="127"/>
      <c r="I172" s="131" t="s">
        <v>2131</v>
      </c>
      <c r="J172" s="127"/>
      <c r="K172" s="127"/>
      <c r="L172" s="127"/>
      <c r="M172" s="127"/>
      <c r="N172" s="243">
        <v>50</v>
      </c>
      <c r="O172" s="243">
        <v>0</v>
      </c>
      <c r="P172" s="127" t="s">
        <v>1334</v>
      </c>
    </row>
    <row r="173" spans="1:16" ht="63.75" hidden="1">
      <c r="A173" s="127" t="s">
        <v>620</v>
      </c>
      <c r="B173" s="127"/>
      <c r="C173" s="128" t="s">
        <v>714</v>
      </c>
      <c r="D173" s="122">
        <v>42786</v>
      </c>
      <c r="E173" s="123" t="s">
        <v>2132</v>
      </c>
      <c r="F173" s="123" t="s">
        <v>6</v>
      </c>
      <c r="G173" s="123">
        <v>383692</v>
      </c>
      <c r="H173" s="127"/>
      <c r="I173" s="131" t="s">
        <v>2133</v>
      </c>
      <c r="J173" s="127"/>
      <c r="K173" s="127"/>
      <c r="L173" s="127"/>
      <c r="M173" s="127"/>
      <c r="N173" s="243">
        <v>0</v>
      </c>
      <c r="O173" s="243">
        <v>42953.75</v>
      </c>
      <c r="P173" s="127" t="s">
        <v>1334</v>
      </c>
    </row>
    <row r="174" spans="1:16" ht="63.75" hidden="1">
      <c r="A174" s="127">
        <v>10</v>
      </c>
      <c r="B174" s="127"/>
      <c r="C174" s="128" t="s">
        <v>691</v>
      </c>
      <c r="D174" s="122">
        <v>42786</v>
      </c>
      <c r="E174" s="123" t="s">
        <v>2134</v>
      </c>
      <c r="F174" s="123" t="s">
        <v>15</v>
      </c>
      <c r="G174" s="123">
        <v>383152</v>
      </c>
      <c r="H174" s="127"/>
      <c r="I174" s="131" t="s">
        <v>2135</v>
      </c>
      <c r="J174" s="127"/>
      <c r="K174" s="127"/>
      <c r="L174" s="127"/>
      <c r="M174" s="127"/>
      <c r="N174" s="243">
        <v>50</v>
      </c>
      <c r="O174" s="243">
        <v>0</v>
      </c>
      <c r="P174" s="127" t="s">
        <v>1334</v>
      </c>
    </row>
    <row r="175" spans="1:16" ht="63.75" hidden="1">
      <c r="A175" s="127" t="s">
        <v>620</v>
      </c>
      <c r="B175" s="127"/>
      <c r="C175" s="128" t="s">
        <v>714</v>
      </c>
      <c r="D175" s="122">
        <v>42786</v>
      </c>
      <c r="E175" s="123" t="s">
        <v>2136</v>
      </c>
      <c r="F175" s="123" t="s">
        <v>6</v>
      </c>
      <c r="G175" s="123">
        <v>383151</v>
      </c>
      <c r="H175" s="127"/>
      <c r="I175" s="131" t="s">
        <v>2137</v>
      </c>
      <c r="J175" s="127"/>
      <c r="K175" s="127"/>
      <c r="L175" s="127"/>
      <c r="M175" s="127"/>
      <c r="N175" s="243">
        <v>0</v>
      </c>
      <c r="O175" s="243">
        <v>45567.69</v>
      </c>
      <c r="P175" s="127" t="s">
        <v>1334</v>
      </c>
    </row>
    <row r="176" spans="1:16" ht="76.5" hidden="1">
      <c r="A176" s="127" t="s">
        <v>621</v>
      </c>
      <c r="B176" s="127"/>
      <c r="C176" s="128" t="s">
        <v>715</v>
      </c>
      <c r="D176" s="122">
        <v>42786</v>
      </c>
      <c r="E176" s="123" t="s">
        <v>2138</v>
      </c>
      <c r="F176" s="123" t="s">
        <v>15</v>
      </c>
      <c r="G176" s="123">
        <v>1703</v>
      </c>
      <c r="H176" s="127"/>
      <c r="I176" s="131" t="s">
        <v>2139</v>
      </c>
      <c r="J176" s="127"/>
      <c r="K176" s="127"/>
      <c r="L176" s="127"/>
      <c r="M176" s="127"/>
      <c r="N176" s="243">
        <v>282.35000000000002</v>
      </c>
      <c r="O176" s="243">
        <v>0</v>
      </c>
      <c r="P176" s="127" t="s">
        <v>1334</v>
      </c>
    </row>
    <row r="177" spans="1:16" ht="63.75" hidden="1">
      <c r="A177" s="127">
        <v>10</v>
      </c>
      <c r="B177" s="127"/>
      <c r="C177" s="128" t="s">
        <v>691</v>
      </c>
      <c r="D177" s="122">
        <v>42787</v>
      </c>
      <c r="E177" s="123" t="s">
        <v>2140</v>
      </c>
      <c r="F177" s="123" t="s">
        <v>15</v>
      </c>
      <c r="G177" s="123">
        <v>384894</v>
      </c>
      <c r="H177" s="127"/>
      <c r="I177" s="131" t="s">
        <v>2141</v>
      </c>
      <c r="J177" s="127"/>
      <c r="K177" s="127"/>
      <c r="L177" s="127"/>
      <c r="M177" s="127"/>
      <c r="N177" s="243">
        <v>50</v>
      </c>
      <c r="O177" s="243">
        <v>0</v>
      </c>
      <c r="P177" s="127" t="s">
        <v>1334</v>
      </c>
    </row>
    <row r="178" spans="1:16" ht="63.75" hidden="1">
      <c r="A178" s="127" t="s">
        <v>620</v>
      </c>
      <c r="B178" s="127"/>
      <c r="C178" s="128" t="s">
        <v>714</v>
      </c>
      <c r="D178" s="122">
        <v>42787</v>
      </c>
      <c r="E178" s="123" t="s">
        <v>2142</v>
      </c>
      <c r="F178" s="123" t="s">
        <v>6</v>
      </c>
      <c r="G178" s="123">
        <v>384893</v>
      </c>
      <c r="H178" s="127"/>
      <c r="I178" s="131" t="s">
        <v>2143</v>
      </c>
      <c r="J178" s="127"/>
      <c r="K178" s="127"/>
      <c r="L178" s="127"/>
      <c r="M178" s="127"/>
      <c r="N178" s="243">
        <v>0</v>
      </c>
      <c r="O178" s="243">
        <v>71320.47</v>
      </c>
      <c r="P178" s="127" t="s">
        <v>1334</v>
      </c>
    </row>
    <row r="179" spans="1:16" ht="63.75" hidden="1">
      <c r="A179" s="127" t="s">
        <v>620</v>
      </c>
      <c r="B179" s="127"/>
      <c r="C179" s="128" t="s">
        <v>714</v>
      </c>
      <c r="D179" s="122">
        <v>42787</v>
      </c>
      <c r="E179" s="123" t="s">
        <v>2144</v>
      </c>
      <c r="F179" s="123" t="s">
        <v>6</v>
      </c>
      <c r="G179" s="123">
        <v>384105</v>
      </c>
      <c r="H179" s="127"/>
      <c r="I179" s="131" t="s">
        <v>2145</v>
      </c>
      <c r="J179" s="127"/>
      <c r="K179" s="127"/>
      <c r="L179" s="127"/>
      <c r="M179" s="127"/>
      <c r="N179" s="243">
        <v>0</v>
      </c>
      <c r="O179" s="243">
        <v>38227.08</v>
      </c>
      <c r="P179" s="127" t="s">
        <v>1334</v>
      </c>
    </row>
    <row r="180" spans="1:16" ht="89.25" hidden="1">
      <c r="A180" s="127">
        <v>513</v>
      </c>
      <c r="B180" s="127"/>
      <c r="C180" s="128" t="s">
        <v>201</v>
      </c>
      <c r="D180" s="122">
        <v>42787</v>
      </c>
      <c r="E180" s="123" t="s">
        <v>2146</v>
      </c>
      <c r="F180" s="123" t="s">
        <v>15</v>
      </c>
      <c r="G180" s="123">
        <v>1720</v>
      </c>
      <c r="H180" s="127"/>
      <c r="I180" s="131" t="s">
        <v>2147</v>
      </c>
      <c r="J180" s="127"/>
      <c r="K180" s="127"/>
      <c r="L180" s="127"/>
      <c r="M180" s="127"/>
      <c r="N180" s="243">
        <v>6684.1</v>
      </c>
      <c r="O180" s="243">
        <v>0</v>
      </c>
      <c r="P180" s="127" t="s">
        <v>1334</v>
      </c>
    </row>
    <row r="181" spans="1:16" ht="89.25" hidden="1">
      <c r="A181" s="127">
        <v>513</v>
      </c>
      <c r="B181" s="127"/>
      <c r="C181" s="128" t="s">
        <v>201</v>
      </c>
      <c r="D181" s="122">
        <v>42787</v>
      </c>
      <c r="E181" s="123" t="s">
        <v>2148</v>
      </c>
      <c r="F181" s="123" t="s">
        <v>15</v>
      </c>
      <c r="G181" s="123">
        <v>1718</v>
      </c>
      <c r="H181" s="127"/>
      <c r="I181" s="131" t="s">
        <v>2149</v>
      </c>
      <c r="J181" s="127"/>
      <c r="K181" s="127"/>
      <c r="L181" s="127"/>
      <c r="M181" s="127"/>
      <c r="N181" s="243">
        <v>1552.82</v>
      </c>
      <c r="O181" s="243">
        <v>0</v>
      </c>
      <c r="P181" s="127" t="s">
        <v>1334</v>
      </c>
    </row>
    <row r="182" spans="1:16" ht="89.25" hidden="1">
      <c r="A182" s="127" t="s">
        <v>621</v>
      </c>
      <c r="B182" s="127"/>
      <c r="C182" s="128" t="s">
        <v>715</v>
      </c>
      <c r="D182" s="122">
        <v>42787</v>
      </c>
      <c r="E182" s="123" t="s">
        <v>2150</v>
      </c>
      <c r="F182" s="123" t="s">
        <v>15</v>
      </c>
      <c r="G182" s="123">
        <v>1721</v>
      </c>
      <c r="H182" s="127"/>
      <c r="I182" s="131" t="s">
        <v>2151</v>
      </c>
      <c r="J182" s="127"/>
      <c r="K182" s="127"/>
      <c r="L182" s="127"/>
      <c r="M182" s="127"/>
      <c r="N182" s="243">
        <v>423.05</v>
      </c>
      <c r="O182" s="243">
        <v>0</v>
      </c>
      <c r="P182" s="127" t="s">
        <v>1334</v>
      </c>
    </row>
    <row r="183" spans="1:16" ht="63.75" hidden="1">
      <c r="A183" s="127">
        <v>10</v>
      </c>
      <c r="B183" s="127"/>
      <c r="C183" s="128" t="s">
        <v>691</v>
      </c>
      <c r="D183" s="122">
        <v>42787</v>
      </c>
      <c r="E183" s="123" t="s">
        <v>2152</v>
      </c>
      <c r="F183" s="123" t="s">
        <v>15</v>
      </c>
      <c r="G183" s="123">
        <v>384806</v>
      </c>
      <c r="H183" s="127"/>
      <c r="I183" s="131" t="s">
        <v>2153</v>
      </c>
      <c r="J183" s="127"/>
      <c r="K183" s="127"/>
      <c r="L183" s="127"/>
      <c r="M183" s="127"/>
      <c r="N183" s="243">
        <v>50</v>
      </c>
      <c r="O183" s="243">
        <v>0</v>
      </c>
      <c r="P183" s="127" t="s">
        <v>1334</v>
      </c>
    </row>
    <row r="184" spans="1:16" ht="63.75" hidden="1">
      <c r="A184" s="127" t="s">
        <v>620</v>
      </c>
      <c r="B184" s="127"/>
      <c r="C184" s="128" t="s">
        <v>714</v>
      </c>
      <c r="D184" s="122">
        <v>42787</v>
      </c>
      <c r="E184" s="123" t="s">
        <v>2154</v>
      </c>
      <c r="F184" s="123" t="s">
        <v>6</v>
      </c>
      <c r="G184" s="123">
        <v>384805</v>
      </c>
      <c r="H184" s="127"/>
      <c r="I184" s="131" t="s">
        <v>2155</v>
      </c>
      <c r="J184" s="127"/>
      <c r="K184" s="127"/>
      <c r="L184" s="127"/>
      <c r="M184" s="127"/>
      <c r="N184" s="243">
        <v>0</v>
      </c>
      <c r="O184" s="243">
        <v>5545.83</v>
      </c>
      <c r="P184" s="127" t="s">
        <v>1334</v>
      </c>
    </row>
    <row r="185" spans="1:16" ht="51" hidden="1">
      <c r="A185" s="127">
        <v>10</v>
      </c>
      <c r="B185" s="127"/>
      <c r="C185" s="128" t="s">
        <v>691</v>
      </c>
      <c r="D185" s="122">
        <v>42787</v>
      </c>
      <c r="E185" s="123" t="s">
        <v>2156</v>
      </c>
      <c r="F185" s="123" t="s">
        <v>15</v>
      </c>
      <c r="G185" s="123">
        <v>384800</v>
      </c>
      <c r="H185" s="127"/>
      <c r="I185" s="131" t="s">
        <v>2157</v>
      </c>
      <c r="J185" s="127"/>
      <c r="K185" s="127"/>
      <c r="L185" s="127"/>
      <c r="M185" s="127"/>
      <c r="N185" s="243">
        <v>50</v>
      </c>
      <c r="O185" s="243">
        <v>0</v>
      </c>
      <c r="P185" s="127" t="s">
        <v>1334</v>
      </c>
    </row>
    <row r="186" spans="1:16" ht="51" hidden="1">
      <c r="A186" s="127" t="s">
        <v>620</v>
      </c>
      <c r="B186" s="127"/>
      <c r="C186" s="128" t="s">
        <v>714</v>
      </c>
      <c r="D186" s="122">
        <v>42787</v>
      </c>
      <c r="E186" s="123" t="s">
        <v>2158</v>
      </c>
      <c r="F186" s="123" t="s">
        <v>6</v>
      </c>
      <c r="G186" s="123">
        <v>384799</v>
      </c>
      <c r="H186" s="127"/>
      <c r="I186" s="131" t="s">
        <v>2159</v>
      </c>
      <c r="J186" s="127"/>
      <c r="K186" s="127"/>
      <c r="L186" s="127"/>
      <c r="M186" s="127"/>
      <c r="N186" s="243">
        <v>0</v>
      </c>
      <c r="O186" s="243">
        <v>21125.99</v>
      </c>
      <c r="P186" s="127" t="s">
        <v>1334</v>
      </c>
    </row>
    <row r="187" spans="1:16" ht="63.75" hidden="1">
      <c r="A187" s="127">
        <v>10</v>
      </c>
      <c r="B187" s="127"/>
      <c r="C187" s="128" t="s">
        <v>691</v>
      </c>
      <c r="D187" s="122">
        <v>42787</v>
      </c>
      <c r="E187" s="123" t="s">
        <v>2160</v>
      </c>
      <c r="F187" s="123" t="s">
        <v>15</v>
      </c>
      <c r="G187" s="123">
        <v>384106</v>
      </c>
      <c r="H187" s="127"/>
      <c r="I187" s="131" t="s">
        <v>2161</v>
      </c>
      <c r="J187" s="127"/>
      <c r="K187" s="127"/>
      <c r="L187" s="127"/>
      <c r="M187" s="127"/>
      <c r="N187" s="243">
        <v>50</v>
      </c>
      <c r="O187" s="243">
        <v>0</v>
      </c>
      <c r="P187" s="127" t="s">
        <v>1334</v>
      </c>
    </row>
    <row r="188" spans="1:16" ht="89.25" hidden="1">
      <c r="A188" s="127" t="s">
        <v>621</v>
      </c>
      <c r="B188" s="127"/>
      <c r="C188" s="128" t="s">
        <v>715</v>
      </c>
      <c r="D188" s="122">
        <v>42787</v>
      </c>
      <c r="E188" s="123" t="s">
        <v>2162</v>
      </c>
      <c r="F188" s="123" t="s">
        <v>15</v>
      </c>
      <c r="G188" s="123">
        <v>1676</v>
      </c>
      <c r="H188" s="127"/>
      <c r="I188" s="131" t="s">
        <v>2163</v>
      </c>
      <c r="J188" s="127"/>
      <c r="K188" s="127"/>
      <c r="L188" s="127"/>
      <c r="M188" s="127"/>
      <c r="N188" s="243">
        <v>638.38</v>
      </c>
      <c r="O188" s="243">
        <v>0</v>
      </c>
      <c r="P188" s="127" t="s">
        <v>1334</v>
      </c>
    </row>
    <row r="189" spans="1:16" ht="76.5" hidden="1">
      <c r="A189" s="127" t="s">
        <v>621</v>
      </c>
      <c r="B189" s="127"/>
      <c r="C189" s="128" t="s">
        <v>715</v>
      </c>
      <c r="D189" s="122">
        <v>42787</v>
      </c>
      <c r="E189" s="123" t="s">
        <v>2164</v>
      </c>
      <c r="F189" s="123" t="s">
        <v>15</v>
      </c>
      <c r="G189" s="123">
        <v>1728</v>
      </c>
      <c r="H189" s="127"/>
      <c r="I189" s="131" t="s">
        <v>2165</v>
      </c>
      <c r="J189" s="127"/>
      <c r="K189" s="127"/>
      <c r="L189" s="127"/>
      <c r="M189" s="127"/>
      <c r="N189" s="243">
        <v>407.2</v>
      </c>
      <c r="O189" s="243">
        <v>0</v>
      </c>
      <c r="P189" s="127" t="s">
        <v>1334</v>
      </c>
    </row>
    <row r="190" spans="1:16" ht="89.25" hidden="1">
      <c r="A190" s="127" t="s">
        <v>621</v>
      </c>
      <c r="B190" s="127"/>
      <c r="C190" s="128" t="s">
        <v>715</v>
      </c>
      <c r="D190" s="122">
        <v>42787</v>
      </c>
      <c r="E190" s="123" t="s">
        <v>2166</v>
      </c>
      <c r="F190" s="123" t="s">
        <v>15</v>
      </c>
      <c r="G190" s="123">
        <v>1727</v>
      </c>
      <c r="H190" s="127"/>
      <c r="I190" s="131" t="s">
        <v>2167</v>
      </c>
      <c r="J190" s="127"/>
      <c r="K190" s="127"/>
      <c r="L190" s="127"/>
      <c r="M190" s="127"/>
      <c r="N190" s="243">
        <v>1985</v>
      </c>
      <c r="O190" s="243">
        <v>0</v>
      </c>
      <c r="P190" s="127" t="s">
        <v>1334</v>
      </c>
    </row>
    <row r="191" spans="1:16" ht="89.25" hidden="1">
      <c r="A191" s="127">
        <v>212</v>
      </c>
      <c r="B191" s="127"/>
      <c r="C191" s="128" t="s">
        <v>762</v>
      </c>
      <c r="D191" s="122">
        <v>42788</v>
      </c>
      <c r="E191" s="123" t="s">
        <v>2168</v>
      </c>
      <c r="F191" s="123" t="s">
        <v>11</v>
      </c>
      <c r="G191" s="123">
        <v>880356</v>
      </c>
      <c r="H191" s="127"/>
      <c r="I191" s="131" t="s">
        <v>2169</v>
      </c>
      <c r="J191" s="127"/>
      <c r="K191" s="127"/>
      <c r="L191" s="127"/>
      <c r="M191" s="127"/>
      <c r="N191" s="243">
        <v>50</v>
      </c>
      <c r="O191" s="243">
        <v>0</v>
      </c>
      <c r="P191" s="127" t="s">
        <v>1334</v>
      </c>
    </row>
    <row r="192" spans="1:16" ht="76.5" hidden="1">
      <c r="A192" s="127" t="s">
        <v>621</v>
      </c>
      <c r="B192" s="127"/>
      <c r="C192" s="128" t="s">
        <v>715</v>
      </c>
      <c r="D192" s="122">
        <v>42788</v>
      </c>
      <c r="E192" s="123" t="s">
        <v>2170</v>
      </c>
      <c r="F192" s="123" t="s">
        <v>15</v>
      </c>
      <c r="G192" s="123">
        <v>1723</v>
      </c>
      <c r="H192" s="127"/>
      <c r="I192" s="131" t="s">
        <v>2171</v>
      </c>
      <c r="J192" s="127"/>
      <c r="K192" s="127"/>
      <c r="L192" s="127"/>
      <c r="M192" s="127"/>
      <c r="N192" s="243">
        <v>312.45999999999998</v>
      </c>
      <c r="O192" s="243">
        <v>0</v>
      </c>
      <c r="P192" s="127" t="s">
        <v>1334</v>
      </c>
    </row>
    <row r="193" spans="1:16" ht="63.75" hidden="1">
      <c r="A193" s="127">
        <v>513</v>
      </c>
      <c r="B193" s="127"/>
      <c r="C193" s="128" t="s">
        <v>201</v>
      </c>
      <c r="D193" s="122">
        <v>42789</v>
      </c>
      <c r="E193" s="123" t="s">
        <v>2172</v>
      </c>
      <c r="F193" s="123" t="s">
        <v>15</v>
      </c>
      <c r="G193" s="123">
        <v>386199</v>
      </c>
      <c r="H193" s="127"/>
      <c r="I193" s="131" t="s">
        <v>2173</v>
      </c>
      <c r="J193" s="127"/>
      <c r="K193" s="127"/>
      <c r="L193" s="127"/>
      <c r="M193" s="127"/>
      <c r="N193" s="243">
        <v>50</v>
      </c>
      <c r="O193" s="243">
        <v>0</v>
      </c>
      <c r="P193" s="127" t="s">
        <v>1334</v>
      </c>
    </row>
    <row r="194" spans="1:16" ht="63.75" hidden="1">
      <c r="A194" s="127" t="s">
        <v>620</v>
      </c>
      <c r="B194" s="127"/>
      <c r="C194" s="128" t="s">
        <v>714</v>
      </c>
      <c r="D194" s="122">
        <v>42789</v>
      </c>
      <c r="E194" s="123" t="s">
        <v>2174</v>
      </c>
      <c r="F194" s="123" t="s">
        <v>6</v>
      </c>
      <c r="G194" s="123">
        <v>387175</v>
      </c>
      <c r="H194" s="127"/>
      <c r="I194" s="131" t="s">
        <v>2175</v>
      </c>
      <c r="J194" s="127"/>
      <c r="K194" s="127"/>
      <c r="L194" s="127"/>
      <c r="M194" s="127"/>
      <c r="N194" s="243">
        <v>0</v>
      </c>
      <c r="O194" s="243">
        <v>54009.81</v>
      </c>
      <c r="P194" s="127" t="s">
        <v>1334</v>
      </c>
    </row>
    <row r="195" spans="1:16" ht="63.75" hidden="1">
      <c r="A195" s="127">
        <v>10</v>
      </c>
      <c r="B195" s="127"/>
      <c r="C195" s="128" t="s">
        <v>691</v>
      </c>
      <c r="D195" s="122">
        <v>42789</v>
      </c>
      <c r="E195" s="123" t="s">
        <v>2176</v>
      </c>
      <c r="F195" s="123" t="s">
        <v>15</v>
      </c>
      <c r="G195" s="123">
        <v>387176</v>
      </c>
      <c r="H195" s="127"/>
      <c r="I195" s="131" t="s">
        <v>2177</v>
      </c>
      <c r="J195" s="127"/>
      <c r="K195" s="127"/>
      <c r="L195" s="127"/>
      <c r="M195" s="127"/>
      <c r="N195" s="243">
        <v>50</v>
      </c>
      <c r="O195" s="243">
        <v>0</v>
      </c>
      <c r="P195" s="127" t="s">
        <v>1334</v>
      </c>
    </row>
    <row r="196" spans="1:16" ht="63.75" hidden="1">
      <c r="A196" s="127" t="s">
        <v>620</v>
      </c>
      <c r="B196" s="127"/>
      <c r="C196" s="128" t="s">
        <v>714</v>
      </c>
      <c r="D196" s="122">
        <v>42789</v>
      </c>
      <c r="E196" s="123" t="s">
        <v>2178</v>
      </c>
      <c r="F196" s="123" t="s">
        <v>6</v>
      </c>
      <c r="G196" s="123">
        <v>386224</v>
      </c>
      <c r="H196" s="127"/>
      <c r="I196" s="131" t="s">
        <v>2179</v>
      </c>
      <c r="J196" s="127"/>
      <c r="K196" s="127"/>
      <c r="L196" s="127"/>
      <c r="M196" s="127"/>
      <c r="N196" s="243">
        <v>0</v>
      </c>
      <c r="O196" s="243">
        <v>87993.97</v>
      </c>
      <c r="P196" s="127" t="s">
        <v>1334</v>
      </c>
    </row>
    <row r="197" spans="1:16" ht="63.75" hidden="1">
      <c r="A197" s="127">
        <v>10</v>
      </c>
      <c r="B197" s="127"/>
      <c r="C197" s="128" t="s">
        <v>691</v>
      </c>
      <c r="D197" s="122">
        <v>42789</v>
      </c>
      <c r="E197" s="123" t="s">
        <v>2180</v>
      </c>
      <c r="F197" s="123" t="s">
        <v>15</v>
      </c>
      <c r="G197" s="123">
        <v>386225</v>
      </c>
      <c r="H197" s="127"/>
      <c r="I197" s="131" t="s">
        <v>2181</v>
      </c>
      <c r="J197" s="127"/>
      <c r="K197" s="127"/>
      <c r="L197" s="127"/>
      <c r="M197" s="127"/>
      <c r="N197" s="243">
        <v>50</v>
      </c>
      <c r="O197" s="243">
        <v>0</v>
      </c>
      <c r="P197" s="127" t="s">
        <v>1334</v>
      </c>
    </row>
    <row r="198" spans="1:16" ht="63.75" hidden="1">
      <c r="A198" s="127" t="s">
        <v>620</v>
      </c>
      <c r="B198" s="127"/>
      <c r="C198" s="128" t="s">
        <v>714</v>
      </c>
      <c r="D198" s="122">
        <v>42789</v>
      </c>
      <c r="E198" s="123" t="s">
        <v>2182</v>
      </c>
      <c r="F198" s="123" t="s">
        <v>6</v>
      </c>
      <c r="G198" s="123">
        <v>386482</v>
      </c>
      <c r="H198" s="127"/>
      <c r="I198" s="131" t="s">
        <v>2183</v>
      </c>
      <c r="J198" s="127"/>
      <c r="K198" s="127"/>
      <c r="L198" s="127"/>
      <c r="M198" s="127"/>
      <c r="N198" s="243">
        <v>0</v>
      </c>
      <c r="O198" s="243">
        <v>12002.53</v>
      </c>
      <c r="P198" s="127" t="s">
        <v>1334</v>
      </c>
    </row>
    <row r="199" spans="1:16" ht="63.75" hidden="1">
      <c r="A199" s="127">
        <v>10</v>
      </c>
      <c r="B199" s="127"/>
      <c r="C199" s="128" t="s">
        <v>691</v>
      </c>
      <c r="D199" s="122">
        <v>42789</v>
      </c>
      <c r="E199" s="123" t="s">
        <v>2184</v>
      </c>
      <c r="F199" s="123" t="s">
        <v>15</v>
      </c>
      <c r="G199" s="123">
        <v>386483</v>
      </c>
      <c r="H199" s="127"/>
      <c r="I199" s="131" t="s">
        <v>2185</v>
      </c>
      <c r="J199" s="127"/>
      <c r="K199" s="127"/>
      <c r="L199" s="127"/>
      <c r="M199" s="127"/>
      <c r="N199" s="243">
        <v>50</v>
      </c>
      <c r="O199" s="243">
        <v>0</v>
      </c>
      <c r="P199" s="127" t="s">
        <v>1334</v>
      </c>
    </row>
    <row r="200" spans="1:16" ht="63.75" hidden="1">
      <c r="A200" s="127" t="s">
        <v>620</v>
      </c>
      <c r="B200" s="127"/>
      <c r="C200" s="128" t="s">
        <v>714</v>
      </c>
      <c r="D200" s="122">
        <v>42789</v>
      </c>
      <c r="E200" s="123" t="s">
        <v>2186</v>
      </c>
      <c r="F200" s="123" t="s">
        <v>6</v>
      </c>
      <c r="G200" s="123">
        <v>386890</v>
      </c>
      <c r="H200" s="127"/>
      <c r="I200" s="131" t="s">
        <v>2187</v>
      </c>
      <c r="J200" s="127"/>
      <c r="K200" s="127"/>
      <c r="L200" s="127"/>
      <c r="M200" s="127"/>
      <c r="N200" s="243">
        <v>0</v>
      </c>
      <c r="O200" s="243">
        <v>4772.3</v>
      </c>
      <c r="P200" s="127" t="s">
        <v>1334</v>
      </c>
    </row>
    <row r="201" spans="1:16" ht="63.75" hidden="1">
      <c r="A201" s="127">
        <v>10</v>
      </c>
      <c r="B201" s="127"/>
      <c r="C201" s="128" t="s">
        <v>691</v>
      </c>
      <c r="D201" s="122">
        <v>42789</v>
      </c>
      <c r="E201" s="123" t="s">
        <v>2188</v>
      </c>
      <c r="F201" s="123" t="s">
        <v>15</v>
      </c>
      <c r="G201" s="123">
        <v>386891</v>
      </c>
      <c r="H201" s="127"/>
      <c r="I201" s="131" t="s">
        <v>2189</v>
      </c>
      <c r="J201" s="127"/>
      <c r="K201" s="127"/>
      <c r="L201" s="127"/>
      <c r="M201" s="127"/>
      <c r="N201" s="243">
        <v>50</v>
      </c>
      <c r="O201" s="243">
        <v>0</v>
      </c>
      <c r="P201" s="127" t="s">
        <v>1334</v>
      </c>
    </row>
    <row r="202" spans="1:16" ht="76.5" hidden="1">
      <c r="A202" s="127">
        <v>513</v>
      </c>
      <c r="B202" s="127"/>
      <c r="C202" s="128" t="s">
        <v>201</v>
      </c>
      <c r="D202" s="122">
        <v>42790</v>
      </c>
      <c r="E202" s="123" t="s">
        <v>2190</v>
      </c>
      <c r="F202" s="123" t="s">
        <v>15</v>
      </c>
      <c r="G202" s="123">
        <v>1758</v>
      </c>
      <c r="H202" s="127"/>
      <c r="I202" s="131" t="s">
        <v>2191</v>
      </c>
      <c r="J202" s="127"/>
      <c r="K202" s="127"/>
      <c r="L202" s="127"/>
      <c r="M202" s="127"/>
      <c r="N202" s="243">
        <v>2156.16</v>
      </c>
      <c r="O202" s="243">
        <v>0</v>
      </c>
      <c r="P202" s="127" t="s">
        <v>1334</v>
      </c>
    </row>
    <row r="203" spans="1:16" ht="76.5" hidden="1">
      <c r="A203" s="127">
        <v>513</v>
      </c>
      <c r="B203" s="127"/>
      <c r="C203" s="128" t="s">
        <v>201</v>
      </c>
      <c r="D203" s="122">
        <v>42790</v>
      </c>
      <c r="E203" s="123" t="s">
        <v>2192</v>
      </c>
      <c r="F203" s="123" t="s">
        <v>15</v>
      </c>
      <c r="G203" s="123">
        <v>1759</v>
      </c>
      <c r="H203" s="127"/>
      <c r="I203" s="131" t="s">
        <v>2193</v>
      </c>
      <c r="J203" s="127"/>
      <c r="K203" s="127"/>
      <c r="L203" s="127"/>
      <c r="M203" s="127"/>
      <c r="N203" s="243">
        <v>581.91999999999996</v>
      </c>
      <c r="O203" s="243">
        <v>0</v>
      </c>
      <c r="P203" s="127" t="s">
        <v>1334</v>
      </c>
    </row>
    <row r="204" spans="1:16" ht="89.25" hidden="1">
      <c r="A204" s="127">
        <v>513</v>
      </c>
      <c r="B204" s="127"/>
      <c r="C204" s="128" t="s">
        <v>201</v>
      </c>
      <c r="D204" s="122">
        <v>42790</v>
      </c>
      <c r="E204" s="123" t="s">
        <v>2194</v>
      </c>
      <c r="F204" s="123" t="s">
        <v>15</v>
      </c>
      <c r="G204" s="123">
        <v>1761</v>
      </c>
      <c r="H204" s="127"/>
      <c r="I204" s="131" t="s">
        <v>2195</v>
      </c>
      <c r="J204" s="127"/>
      <c r="K204" s="127"/>
      <c r="L204" s="127"/>
      <c r="M204" s="127"/>
      <c r="N204" s="243">
        <v>69213.960000000006</v>
      </c>
      <c r="O204" s="243">
        <v>0</v>
      </c>
      <c r="P204" s="127" t="s">
        <v>1334</v>
      </c>
    </row>
    <row r="205" spans="1:16" ht="89.25" hidden="1">
      <c r="A205" s="127">
        <v>513</v>
      </c>
      <c r="B205" s="127"/>
      <c r="C205" s="128" t="s">
        <v>201</v>
      </c>
      <c r="D205" s="122">
        <v>42790</v>
      </c>
      <c r="E205" s="123" t="s">
        <v>2196</v>
      </c>
      <c r="F205" s="123" t="s">
        <v>15</v>
      </c>
      <c r="G205" s="123">
        <v>1762</v>
      </c>
      <c r="H205" s="127"/>
      <c r="I205" s="131" t="s">
        <v>2197</v>
      </c>
      <c r="J205" s="127"/>
      <c r="K205" s="127"/>
      <c r="L205" s="127"/>
      <c r="M205" s="127"/>
      <c r="N205" s="243">
        <v>32622.030000000002</v>
      </c>
      <c r="O205" s="243">
        <v>0</v>
      </c>
      <c r="P205" s="127" t="s">
        <v>1334</v>
      </c>
    </row>
    <row r="206" spans="1:16" ht="89.25" hidden="1">
      <c r="A206" s="127">
        <v>513</v>
      </c>
      <c r="B206" s="127"/>
      <c r="C206" s="128" t="s">
        <v>201</v>
      </c>
      <c r="D206" s="122">
        <v>42790</v>
      </c>
      <c r="E206" s="123" t="s">
        <v>2198</v>
      </c>
      <c r="F206" s="123" t="s">
        <v>15</v>
      </c>
      <c r="G206" s="123">
        <v>1763</v>
      </c>
      <c r="H206" s="127"/>
      <c r="I206" s="131" t="s">
        <v>2199</v>
      </c>
      <c r="J206" s="127"/>
      <c r="K206" s="127"/>
      <c r="L206" s="127"/>
      <c r="M206" s="127"/>
      <c r="N206" s="243">
        <v>12057.4</v>
      </c>
      <c r="O206" s="243">
        <v>0</v>
      </c>
      <c r="P206" s="127" t="s">
        <v>1334</v>
      </c>
    </row>
    <row r="207" spans="1:16" ht="89.25" hidden="1">
      <c r="A207" s="127">
        <v>513</v>
      </c>
      <c r="B207" s="127"/>
      <c r="C207" s="128" t="s">
        <v>201</v>
      </c>
      <c r="D207" s="122">
        <v>42790</v>
      </c>
      <c r="E207" s="123" t="s">
        <v>2200</v>
      </c>
      <c r="F207" s="123" t="s">
        <v>15</v>
      </c>
      <c r="G207" s="123">
        <v>1764</v>
      </c>
      <c r="H207" s="127"/>
      <c r="I207" s="131" t="s">
        <v>2201</v>
      </c>
      <c r="J207" s="127"/>
      <c r="K207" s="127"/>
      <c r="L207" s="127"/>
      <c r="M207" s="127"/>
      <c r="N207" s="243">
        <v>8338.25</v>
      </c>
      <c r="O207" s="243">
        <v>0</v>
      </c>
      <c r="P207" s="127" t="s">
        <v>1334</v>
      </c>
    </row>
    <row r="208" spans="1:16" ht="63.75" hidden="1">
      <c r="A208" s="127" t="s">
        <v>621</v>
      </c>
      <c r="B208" s="127"/>
      <c r="C208" s="128" t="s">
        <v>715</v>
      </c>
      <c r="D208" s="122">
        <v>42790</v>
      </c>
      <c r="E208" s="123" t="s">
        <v>2202</v>
      </c>
      <c r="F208" s="123" t="s">
        <v>13</v>
      </c>
      <c r="G208" s="123">
        <v>880757</v>
      </c>
      <c r="H208" s="127"/>
      <c r="I208" s="131" t="s">
        <v>2203</v>
      </c>
      <c r="J208" s="127"/>
      <c r="K208" s="127"/>
      <c r="L208" s="127"/>
      <c r="M208" s="127"/>
      <c r="N208" s="243">
        <v>73.570000000000007</v>
      </c>
      <c r="O208" s="243">
        <v>0</v>
      </c>
      <c r="P208" s="127" t="s">
        <v>1334</v>
      </c>
    </row>
    <row r="209" spans="1:16" ht="76.5" hidden="1">
      <c r="A209" s="127" t="s">
        <v>621</v>
      </c>
      <c r="B209" s="127"/>
      <c r="C209" s="128" t="s">
        <v>715</v>
      </c>
      <c r="D209" s="122">
        <v>42790</v>
      </c>
      <c r="E209" s="123" t="s">
        <v>2204</v>
      </c>
      <c r="F209" s="123" t="s">
        <v>11</v>
      </c>
      <c r="G209" s="123">
        <v>880757</v>
      </c>
      <c r="H209" s="127"/>
      <c r="I209" s="131" t="s">
        <v>2205</v>
      </c>
      <c r="J209" s="127"/>
      <c r="K209" s="127"/>
      <c r="L209" s="127"/>
      <c r="M209" s="127"/>
      <c r="N209" s="243">
        <v>50</v>
      </c>
      <c r="O209" s="243">
        <v>0</v>
      </c>
      <c r="P209" s="127" t="s">
        <v>1334</v>
      </c>
    </row>
    <row r="210" spans="1:16" ht="63.75" hidden="1">
      <c r="A210" s="127" t="s">
        <v>621</v>
      </c>
      <c r="B210" s="127"/>
      <c r="C210" s="128" t="s">
        <v>715</v>
      </c>
      <c r="D210" s="122">
        <v>42790</v>
      </c>
      <c r="E210" s="123" t="s">
        <v>2206</v>
      </c>
      <c r="F210" s="123" t="s">
        <v>13</v>
      </c>
      <c r="G210" s="123">
        <v>880764</v>
      </c>
      <c r="H210" s="127"/>
      <c r="I210" s="131" t="s">
        <v>2207</v>
      </c>
      <c r="J210" s="127"/>
      <c r="K210" s="127"/>
      <c r="L210" s="127"/>
      <c r="M210" s="127"/>
      <c r="N210" s="243">
        <v>51.5</v>
      </c>
      <c r="O210" s="243">
        <v>0</v>
      </c>
      <c r="P210" s="127" t="s">
        <v>1334</v>
      </c>
    </row>
    <row r="211" spans="1:16" ht="76.5" hidden="1">
      <c r="A211" s="127" t="s">
        <v>621</v>
      </c>
      <c r="B211" s="127"/>
      <c r="C211" s="128" t="s">
        <v>715</v>
      </c>
      <c r="D211" s="122">
        <v>42790</v>
      </c>
      <c r="E211" s="123" t="s">
        <v>2208</v>
      </c>
      <c r="F211" s="123" t="s">
        <v>11</v>
      </c>
      <c r="G211" s="123">
        <v>880764</v>
      </c>
      <c r="H211" s="127"/>
      <c r="I211" s="131" t="s">
        <v>2209</v>
      </c>
      <c r="J211" s="127"/>
      <c r="K211" s="127"/>
      <c r="L211" s="127"/>
      <c r="M211" s="127"/>
      <c r="N211" s="243">
        <v>50</v>
      </c>
      <c r="O211" s="243">
        <v>0</v>
      </c>
      <c r="P211" s="127" t="s">
        <v>1334</v>
      </c>
    </row>
    <row r="212" spans="1:16" ht="63.75" hidden="1">
      <c r="A212" s="127">
        <v>46</v>
      </c>
      <c r="B212" s="127"/>
      <c r="C212" s="128" t="s">
        <v>699</v>
      </c>
      <c r="D212" s="122">
        <v>42790</v>
      </c>
      <c r="E212" s="123" t="s">
        <v>2210</v>
      </c>
      <c r="F212" s="123" t="s">
        <v>6</v>
      </c>
      <c r="G212" s="123">
        <v>880852</v>
      </c>
      <c r="H212" s="127"/>
      <c r="I212" s="131" t="s">
        <v>2211</v>
      </c>
      <c r="J212" s="127"/>
      <c r="K212" s="127"/>
      <c r="L212" s="127"/>
      <c r="M212" s="127"/>
      <c r="N212" s="243">
        <v>0</v>
      </c>
      <c r="O212" s="243">
        <v>596</v>
      </c>
      <c r="P212" s="127" t="s">
        <v>1334</v>
      </c>
    </row>
    <row r="213" spans="1:16" ht="63.75" hidden="1">
      <c r="A213" s="127" t="s">
        <v>620</v>
      </c>
      <c r="B213" s="127"/>
      <c r="C213" s="128" t="s">
        <v>714</v>
      </c>
      <c r="D213" s="122">
        <v>42790</v>
      </c>
      <c r="E213" s="123" t="s">
        <v>2212</v>
      </c>
      <c r="F213" s="123" t="s">
        <v>11</v>
      </c>
      <c r="G213" s="123">
        <v>880872</v>
      </c>
      <c r="H213" s="127"/>
      <c r="I213" s="131" t="s">
        <v>1934</v>
      </c>
      <c r="J213" s="127"/>
      <c r="K213" s="127"/>
      <c r="L213" s="127"/>
      <c r="M213" s="127"/>
      <c r="N213" s="243">
        <v>50</v>
      </c>
      <c r="O213" s="243">
        <v>0</v>
      </c>
      <c r="P213" s="127" t="s">
        <v>1334</v>
      </c>
    </row>
    <row r="214" spans="1:16" ht="89.25" hidden="1">
      <c r="A214" s="127">
        <v>513</v>
      </c>
      <c r="B214" s="127"/>
      <c r="C214" s="128" t="s">
        <v>201</v>
      </c>
      <c r="D214" s="122">
        <v>42795</v>
      </c>
      <c r="E214" s="123" t="s">
        <v>2213</v>
      </c>
      <c r="F214" s="123" t="s">
        <v>15</v>
      </c>
      <c r="G214" s="123">
        <v>1770</v>
      </c>
      <c r="H214" s="127"/>
      <c r="I214" s="131" t="s">
        <v>2214</v>
      </c>
      <c r="J214" s="127"/>
      <c r="K214" s="127"/>
      <c r="L214" s="127"/>
      <c r="M214" s="127"/>
      <c r="N214" s="243">
        <v>323.03000000000003</v>
      </c>
      <c r="O214" s="243">
        <v>0</v>
      </c>
      <c r="P214" s="127" t="s">
        <v>1334</v>
      </c>
    </row>
    <row r="215" spans="1:16" ht="76.5" hidden="1">
      <c r="A215" s="127">
        <v>513</v>
      </c>
      <c r="B215" s="127"/>
      <c r="C215" s="128" t="s">
        <v>201</v>
      </c>
      <c r="D215" s="122">
        <v>42795</v>
      </c>
      <c r="E215" s="123" t="s">
        <v>2215</v>
      </c>
      <c r="F215" s="123" t="s">
        <v>15</v>
      </c>
      <c r="G215" s="123">
        <v>1772</v>
      </c>
      <c r="H215" s="127"/>
      <c r="I215" s="131" t="s">
        <v>2216</v>
      </c>
      <c r="J215" s="127"/>
      <c r="K215" s="127"/>
      <c r="L215" s="127"/>
      <c r="M215" s="127"/>
      <c r="N215" s="243">
        <v>6298.43</v>
      </c>
      <c r="O215" s="243">
        <v>0</v>
      </c>
      <c r="P215" s="127" t="s">
        <v>1334</v>
      </c>
    </row>
    <row r="216" spans="1:16" ht="63.75" hidden="1">
      <c r="A216" s="127" t="s">
        <v>620</v>
      </c>
      <c r="B216" s="127"/>
      <c r="C216" s="128" t="s">
        <v>714</v>
      </c>
      <c r="D216" s="122">
        <v>42795</v>
      </c>
      <c r="E216" s="123" t="s">
        <v>2217</v>
      </c>
      <c r="F216" s="123" t="s">
        <v>6</v>
      </c>
      <c r="G216" s="123">
        <v>389396</v>
      </c>
      <c r="H216" s="127"/>
      <c r="I216" s="131" t="s">
        <v>2218</v>
      </c>
      <c r="J216" s="127"/>
      <c r="K216" s="127"/>
      <c r="L216" s="127"/>
      <c r="M216" s="127"/>
      <c r="N216" s="243">
        <v>0</v>
      </c>
      <c r="O216" s="243">
        <v>17821.59</v>
      </c>
      <c r="P216" s="127" t="s">
        <v>1334</v>
      </c>
    </row>
    <row r="217" spans="1:16" ht="63.75" hidden="1">
      <c r="A217" s="127">
        <v>10</v>
      </c>
      <c r="B217" s="127"/>
      <c r="C217" s="128" t="s">
        <v>691</v>
      </c>
      <c r="D217" s="122">
        <v>42795</v>
      </c>
      <c r="E217" s="123" t="s">
        <v>2219</v>
      </c>
      <c r="F217" s="123" t="s">
        <v>15</v>
      </c>
      <c r="G217" s="123">
        <v>389397</v>
      </c>
      <c r="H217" s="127"/>
      <c r="I217" s="131" t="s">
        <v>2220</v>
      </c>
      <c r="J217" s="127"/>
      <c r="K217" s="127"/>
      <c r="L217" s="127"/>
      <c r="M217" s="127"/>
      <c r="N217" s="243">
        <v>50</v>
      </c>
      <c r="O217" s="243">
        <v>0</v>
      </c>
      <c r="P217" s="127" t="s">
        <v>1334</v>
      </c>
    </row>
    <row r="218" spans="1:16" ht="76.5" hidden="1">
      <c r="A218" s="127" t="s">
        <v>620</v>
      </c>
      <c r="B218" s="127"/>
      <c r="C218" s="128" t="s">
        <v>714</v>
      </c>
      <c r="D218" s="122">
        <v>42796</v>
      </c>
      <c r="E218" s="123" t="s">
        <v>2221</v>
      </c>
      <c r="F218" s="123" t="s">
        <v>11</v>
      </c>
      <c r="G218" s="123">
        <v>881105</v>
      </c>
      <c r="H218" s="127"/>
      <c r="I218" s="131" t="s">
        <v>2222</v>
      </c>
      <c r="J218" s="127"/>
      <c r="K218" s="127"/>
      <c r="L218" s="127"/>
      <c r="M218" s="127"/>
      <c r="N218" s="243">
        <v>50</v>
      </c>
      <c r="O218" s="243">
        <v>0</v>
      </c>
      <c r="P218" s="127" t="s">
        <v>1334</v>
      </c>
    </row>
    <row r="219" spans="1:16" ht="89.25" hidden="1">
      <c r="A219" s="127">
        <v>513</v>
      </c>
      <c r="B219" s="127"/>
      <c r="C219" s="128" t="s">
        <v>201</v>
      </c>
      <c r="D219" s="122">
        <v>42796</v>
      </c>
      <c r="E219" s="123" t="s">
        <v>2223</v>
      </c>
      <c r="F219" s="123" t="s">
        <v>11</v>
      </c>
      <c r="G219" s="123">
        <v>881102</v>
      </c>
      <c r="H219" s="127"/>
      <c r="I219" s="131" t="s">
        <v>2224</v>
      </c>
      <c r="J219" s="127"/>
      <c r="K219" s="127"/>
      <c r="L219" s="127"/>
      <c r="M219" s="127"/>
      <c r="N219" s="243">
        <v>40486.75</v>
      </c>
      <c r="O219" s="243">
        <v>0</v>
      </c>
      <c r="P219" s="127" t="s">
        <v>1334</v>
      </c>
    </row>
    <row r="220" spans="1:16" ht="76.5" hidden="1">
      <c r="A220" s="127">
        <v>513</v>
      </c>
      <c r="B220" s="127"/>
      <c r="C220" s="128" t="s">
        <v>201</v>
      </c>
      <c r="D220" s="122">
        <v>42796</v>
      </c>
      <c r="E220" s="123" t="s">
        <v>2225</v>
      </c>
      <c r="F220" s="123" t="s">
        <v>15</v>
      </c>
      <c r="G220" s="123">
        <v>1779</v>
      </c>
      <c r="H220" s="127"/>
      <c r="I220" s="131" t="s">
        <v>2226</v>
      </c>
      <c r="J220" s="127"/>
      <c r="K220" s="127"/>
      <c r="L220" s="127"/>
      <c r="M220" s="127"/>
      <c r="N220" s="243">
        <v>278.16000000000003</v>
      </c>
      <c r="O220" s="243">
        <v>0</v>
      </c>
      <c r="P220" s="127" t="s">
        <v>1334</v>
      </c>
    </row>
    <row r="221" spans="1:16" ht="76.5" hidden="1">
      <c r="A221" s="127" t="s">
        <v>620</v>
      </c>
      <c r="B221" s="127"/>
      <c r="C221" s="128" t="s">
        <v>714</v>
      </c>
      <c r="D221" s="122">
        <v>42797</v>
      </c>
      <c r="E221" s="123" t="s">
        <v>2227</v>
      </c>
      <c r="F221" s="123" t="s">
        <v>11</v>
      </c>
      <c r="G221" s="123">
        <v>881200</v>
      </c>
      <c r="H221" s="127"/>
      <c r="I221" s="131" t="s">
        <v>2228</v>
      </c>
      <c r="J221" s="127"/>
      <c r="K221" s="127"/>
      <c r="L221" s="127"/>
      <c r="M221" s="127"/>
      <c r="N221" s="243">
        <v>50</v>
      </c>
      <c r="O221" s="243">
        <v>0</v>
      </c>
      <c r="P221" s="127" t="s">
        <v>1334</v>
      </c>
    </row>
    <row r="222" spans="1:16" ht="51" hidden="1">
      <c r="A222" s="127" t="s">
        <v>620</v>
      </c>
      <c r="B222" s="127"/>
      <c r="C222" s="128" t="s">
        <v>714</v>
      </c>
      <c r="D222" s="122">
        <v>42797</v>
      </c>
      <c r="E222" s="123" t="s">
        <v>2229</v>
      </c>
      <c r="F222" s="123" t="s">
        <v>6</v>
      </c>
      <c r="G222" s="123">
        <v>808471</v>
      </c>
      <c r="H222" s="127"/>
      <c r="I222" s="131" t="s">
        <v>2230</v>
      </c>
      <c r="J222" s="127"/>
      <c r="K222" s="127"/>
      <c r="L222" s="127"/>
      <c r="M222" s="127"/>
      <c r="N222" s="243">
        <v>0</v>
      </c>
      <c r="O222" s="243">
        <v>887.21</v>
      </c>
      <c r="P222" s="127" t="s">
        <v>1334</v>
      </c>
    </row>
    <row r="223" spans="1:16" ht="76.5" hidden="1">
      <c r="A223" s="127">
        <v>513</v>
      </c>
      <c r="B223" s="127"/>
      <c r="C223" s="128" t="s">
        <v>201</v>
      </c>
      <c r="D223" s="122">
        <v>42797</v>
      </c>
      <c r="E223" s="123" t="s">
        <v>2231</v>
      </c>
      <c r="F223" s="123" t="s">
        <v>15</v>
      </c>
      <c r="G223" s="123">
        <v>1783</v>
      </c>
      <c r="H223" s="127"/>
      <c r="I223" s="131" t="s">
        <v>2232</v>
      </c>
      <c r="J223" s="127"/>
      <c r="K223" s="127"/>
      <c r="L223" s="127"/>
      <c r="M223" s="127"/>
      <c r="N223" s="243">
        <v>4024.82</v>
      </c>
      <c r="O223" s="243">
        <v>0</v>
      </c>
      <c r="P223" s="127" t="s">
        <v>1334</v>
      </c>
    </row>
    <row r="224" spans="1:16" ht="76.5" hidden="1">
      <c r="A224" s="127">
        <v>513</v>
      </c>
      <c r="B224" s="127"/>
      <c r="C224" s="128" t="s">
        <v>201</v>
      </c>
      <c r="D224" s="122">
        <v>42797</v>
      </c>
      <c r="E224" s="123" t="s">
        <v>2233</v>
      </c>
      <c r="F224" s="123" t="s">
        <v>15</v>
      </c>
      <c r="G224" s="123">
        <v>1781</v>
      </c>
      <c r="H224" s="127"/>
      <c r="I224" s="131" t="s">
        <v>2234</v>
      </c>
      <c r="J224" s="127"/>
      <c r="K224" s="127"/>
      <c r="L224" s="127"/>
      <c r="M224" s="127"/>
      <c r="N224" s="243">
        <v>1064.1100000000001</v>
      </c>
      <c r="O224" s="243">
        <v>0</v>
      </c>
      <c r="P224" s="127" t="s">
        <v>1334</v>
      </c>
    </row>
    <row r="225" spans="1:16" ht="76.5" hidden="1">
      <c r="A225" s="127">
        <v>513</v>
      </c>
      <c r="B225" s="127"/>
      <c r="C225" s="128" t="s">
        <v>201</v>
      </c>
      <c r="D225" s="122">
        <v>42797</v>
      </c>
      <c r="E225" s="123" t="s">
        <v>2235</v>
      </c>
      <c r="F225" s="123" t="s">
        <v>15</v>
      </c>
      <c r="G225" s="123">
        <v>1782</v>
      </c>
      <c r="H225" s="127"/>
      <c r="I225" s="131" t="s">
        <v>2236</v>
      </c>
      <c r="J225" s="127"/>
      <c r="K225" s="127"/>
      <c r="L225" s="127"/>
      <c r="M225" s="127"/>
      <c r="N225" s="243">
        <v>54967.25</v>
      </c>
      <c r="O225" s="243">
        <v>0</v>
      </c>
      <c r="P225" s="127" t="s">
        <v>1334</v>
      </c>
    </row>
    <row r="226" spans="1:16" ht="38.25" hidden="1">
      <c r="A226" s="127" t="s">
        <v>621</v>
      </c>
      <c r="B226" s="127"/>
      <c r="C226" s="128" t="s">
        <v>715</v>
      </c>
      <c r="D226" s="122">
        <v>42797</v>
      </c>
      <c r="E226" s="123" t="s">
        <v>2237</v>
      </c>
      <c r="F226" s="123" t="s">
        <v>1375</v>
      </c>
      <c r="G226" s="123">
        <v>12622096</v>
      </c>
      <c r="H226" s="127"/>
      <c r="I226" s="131" t="s">
        <v>2238</v>
      </c>
      <c r="J226" s="127"/>
      <c r="K226" s="127"/>
      <c r="L226" s="127"/>
      <c r="M226" s="127"/>
      <c r="N226" s="243">
        <v>0</v>
      </c>
      <c r="O226" s="243">
        <v>23765.420000000002</v>
      </c>
      <c r="P226" s="127" t="s">
        <v>1334</v>
      </c>
    </row>
    <row r="227" spans="1:16" ht="51" hidden="1">
      <c r="A227" s="127" t="s">
        <v>620</v>
      </c>
      <c r="B227" s="127"/>
      <c r="C227" s="128" t="s">
        <v>714</v>
      </c>
      <c r="D227" s="122">
        <v>42800</v>
      </c>
      <c r="E227" s="123" t="s">
        <v>2239</v>
      </c>
      <c r="F227" s="123" t="s">
        <v>6</v>
      </c>
      <c r="G227" s="123">
        <v>809251</v>
      </c>
      <c r="H227" s="127"/>
      <c r="I227" s="131" t="s">
        <v>2040</v>
      </c>
      <c r="J227" s="127"/>
      <c r="K227" s="127"/>
      <c r="L227" s="127"/>
      <c r="M227" s="127"/>
      <c r="N227" s="243">
        <v>0</v>
      </c>
      <c r="O227" s="243">
        <v>170.32</v>
      </c>
      <c r="P227" s="127" t="s">
        <v>1334</v>
      </c>
    </row>
    <row r="228" spans="1:16" ht="63.75" hidden="1">
      <c r="A228" s="127">
        <v>591</v>
      </c>
      <c r="B228" s="127"/>
      <c r="C228" s="128" t="s">
        <v>862</v>
      </c>
      <c r="D228" s="122">
        <v>42800</v>
      </c>
      <c r="E228" s="123" t="s">
        <v>2240</v>
      </c>
      <c r="F228" s="123" t="s">
        <v>11</v>
      </c>
      <c r="G228" s="123">
        <v>881252</v>
      </c>
      <c r="H228" s="127"/>
      <c r="I228" s="131" t="s">
        <v>2241</v>
      </c>
      <c r="J228" s="127"/>
      <c r="K228" s="127"/>
      <c r="L228" s="127"/>
      <c r="M228" s="127"/>
      <c r="N228" s="243">
        <v>50</v>
      </c>
      <c r="O228" s="243">
        <v>0</v>
      </c>
      <c r="P228" s="127" t="s">
        <v>1334</v>
      </c>
    </row>
    <row r="229" spans="1:16" ht="76.5" hidden="1">
      <c r="A229" s="127">
        <v>591</v>
      </c>
      <c r="B229" s="127"/>
      <c r="C229" s="128" t="s">
        <v>862</v>
      </c>
      <c r="D229" s="122">
        <v>42800</v>
      </c>
      <c r="E229" s="123" t="s">
        <v>2242</v>
      </c>
      <c r="F229" s="123" t="s">
        <v>11</v>
      </c>
      <c r="G229" s="123">
        <v>881262</v>
      </c>
      <c r="H229" s="127"/>
      <c r="I229" s="131" t="s">
        <v>2243</v>
      </c>
      <c r="J229" s="127"/>
      <c r="K229" s="127"/>
      <c r="L229" s="127"/>
      <c r="M229" s="127"/>
      <c r="N229" s="243">
        <v>50</v>
      </c>
      <c r="O229" s="243">
        <v>0</v>
      </c>
      <c r="P229" s="127" t="s">
        <v>1334</v>
      </c>
    </row>
    <row r="230" spans="1:16" ht="76.5" hidden="1">
      <c r="A230" s="127">
        <v>591</v>
      </c>
      <c r="B230" s="127"/>
      <c r="C230" s="128" t="s">
        <v>862</v>
      </c>
      <c r="D230" s="122">
        <v>42800</v>
      </c>
      <c r="E230" s="123" t="s">
        <v>2244</v>
      </c>
      <c r="F230" s="123" t="s">
        <v>11</v>
      </c>
      <c r="G230" s="123">
        <v>881276</v>
      </c>
      <c r="H230" s="127"/>
      <c r="I230" s="131" t="s">
        <v>2245</v>
      </c>
      <c r="J230" s="127"/>
      <c r="K230" s="127"/>
      <c r="L230" s="127"/>
      <c r="M230" s="127"/>
      <c r="N230" s="243">
        <v>50</v>
      </c>
      <c r="O230" s="243">
        <v>0</v>
      </c>
      <c r="P230" s="127" t="s">
        <v>1334</v>
      </c>
    </row>
    <row r="231" spans="1:16" ht="76.5" hidden="1">
      <c r="A231" s="127" t="s">
        <v>623</v>
      </c>
      <c r="B231" s="127"/>
      <c r="C231" s="128" t="s">
        <v>716</v>
      </c>
      <c r="D231" s="122">
        <v>42800</v>
      </c>
      <c r="E231" s="123" t="s">
        <v>2246</v>
      </c>
      <c r="F231" s="123" t="s">
        <v>6</v>
      </c>
      <c r="G231" s="123">
        <v>881300</v>
      </c>
      <c r="H231" s="127"/>
      <c r="I231" s="131" t="s">
        <v>2247</v>
      </c>
      <c r="J231" s="127"/>
      <c r="K231" s="127"/>
      <c r="L231" s="127"/>
      <c r="M231" s="127"/>
      <c r="N231" s="243">
        <v>0</v>
      </c>
      <c r="O231" s="243">
        <v>45370.200000000004</v>
      </c>
      <c r="P231" s="127" t="s">
        <v>1334</v>
      </c>
    </row>
    <row r="232" spans="1:16" ht="76.5" hidden="1">
      <c r="A232" s="127">
        <v>513</v>
      </c>
      <c r="B232" s="127"/>
      <c r="C232" s="128" t="s">
        <v>201</v>
      </c>
      <c r="D232" s="122">
        <v>42801</v>
      </c>
      <c r="E232" s="123" t="s">
        <v>2248</v>
      </c>
      <c r="F232" s="123" t="s">
        <v>11</v>
      </c>
      <c r="G232" s="123">
        <v>881387</v>
      </c>
      <c r="H232" s="127"/>
      <c r="I232" s="131" t="s">
        <v>2249</v>
      </c>
      <c r="J232" s="127"/>
      <c r="K232" s="127"/>
      <c r="L232" s="127"/>
      <c r="M232" s="127"/>
      <c r="N232" s="243">
        <v>3220.4900000000002</v>
      </c>
      <c r="O232" s="243">
        <v>0</v>
      </c>
      <c r="P232" s="127" t="s">
        <v>1334</v>
      </c>
    </row>
    <row r="233" spans="1:16" ht="76.5" hidden="1">
      <c r="A233" s="127" t="s">
        <v>621</v>
      </c>
      <c r="B233" s="127"/>
      <c r="C233" s="128" t="s">
        <v>715</v>
      </c>
      <c r="D233" s="122">
        <v>42802</v>
      </c>
      <c r="E233" s="123" t="s">
        <v>2250</v>
      </c>
      <c r="F233" s="123" t="s">
        <v>6</v>
      </c>
      <c r="G233" s="123">
        <v>810261</v>
      </c>
      <c r="H233" s="127"/>
      <c r="I233" s="131" t="s">
        <v>2251</v>
      </c>
      <c r="J233" s="127"/>
      <c r="K233" s="127"/>
      <c r="L233" s="127"/>
      <c r="M233" s="127"/>
      <c r="N233" s="243">
        <v>0</v>
      </c>
      <c r="O233" s="243">
        <v>210000</v>
      </c>
      <c r="P233" s="127" t="s">
        <v>1334</v>
      </c>
    </row>
    <row r="234" spans="1:16" ht="51" hidden="1">
      <c r="A234" s="127" t="s">
        <v>620</v>
      </c>
      <c r="B234" s="127"/>
      <c r="C234" s="128" t="s">
        <v>714</v>
      </c>
      <c r="D234" s="122">
        <v>42802</v>
      </c>
      <c r="E234" s="123" t="s">
        <v>2252</v>
      </c>
      <c r="F234" s="123" t="s">
        <v>6</v>
      </c>
      <c r="G234" s="123">
        <v>810227</v>
      </c>
      <c r="H234" s="127"/>
      <c r="I234" s="131" t="s">
        <v>2253</v>
      </c>
      <c r="J234" s="127"/>
      <c r="K234" s="127"/>
      <c r="L234" s="127"/>
      <c r="M234" s="127"/>
      <c r="N234" s="243">
        <v>0</v>
      </c>
      <c r="O234" s="243">
        <v>5473.02</v>
      </c>
      <c r="P234" s="127" t="s">
        <v>1334</v>
      </c>
    </row>
    <row r="235" spans="1:16" ht="51" hidden="1">
      <c r="A235" s="127" t="s">
        <v>620</v>
      </c>
      <c r="B235" s="127"/>
      <c r="C235" s="128" t="s">
        <v>714</v>
      </c>
      <c r="D235" s="122">
        <v>42802</v>
      </c>
      <c r="E235" s="123" t="s">
        <v>2254</v>
      </c>
      <c r="F235" s="123" t="s">
        <v>6</v>
      </c>
      <c r="G235" s="123">
        <v>810226</v>
      </c>
      <c r="H235" s="127"/>
      <c r="I235" s="131" t="s">
        <v>2255</v>
      </c>
      <c r="J235" s="127"/>
      <c r="K235" s="127"/>
      <c r="L235" s="127"/>
      <c r="M235" s="127"/>
      <c r="N235" s="243">
        <v>0</v>
      </c>
      <c r="O235" s="243">
        <v>5473.02</v>
      </c>
      <c r="P235" s="127" t="s">
        <v>1334</v>
      </c>
    </row>
    <row r="236" spans="1:16" ht="76.5" hidden="1">
      <c r="A236" s="127">
        <v>513</v>
      </c>
      <c r="B236" s="127"/>
      <c r="C236" s="128" t="s">
        <v>201</v>
      </c>
      <c r="D236" s="122">
        <v>42802</v>
      </c>
      <c r="E236" s="123" t="s">
        <v>2256</v>
      </c>
      <c r="F236" s="123" t="s">
        <v>15</v>
      </c>
      <c r="G236" s="123">
        <v>1822</v>
      </c>
      <c r="H236" s="127"/>
      <c r="I236" s="131" t="s">
        <v>2257</v>
      </c>
      <c r="J236" s="127"/>
      <c r="K236" s="127"/>
      <c r="L236" s="127"/>
      <c r="M236" s="127"/>
      <c r="N236" s="243">
        <v>418.52</v>
      </c>
      <c r="O236" s="243">
        <v>0</v>
      </c>
      <c r="P236" s="127" t="s">
        <v>1334</v>
      </c>
    </row>
    <row r="237" spans="1:16" ht="76.5" hidden="1">
      <c r="A237" s="127">
        <v>513</v>
      </c>
      <c r="B237" s="127"/>
      <c r="C237" s="128" t="s">
        <v>201</v>
      </c>
      <c r="D237" s="122">
        <v>42802</v>
      </c>
      <c r="E237" s="123" t="s">
        <v>2258</v>
      </c>
      <c r="F237" s="123" t="s">
        <v>15</v>
      </c>
      <c r="G237" s="123">
        <v>1814</v>
      </c>
      <c r="H237" s="127"/>
      <c r="I237" s="131" t="s">
        <v>2259</v>
      </c>
      <c r="J237" s="127"/>
      <c r="K237" s="127"/>
      <c r="L237" s="127"/>
      <c r="M237" s="127"/>
      <c r="N237" s="243">
        <v>119275.08</v>
      </c>
      <c r="O237" s="243">
        <v>0</v>
      </c>
      <c r="P237" s="127" t="s">
        <v>1334</v>
      </c>
    </row>
    <row r="238" spans="1:16" ht="51" hidden="1">
      <c r="A238" s="127" t="s">
        <v>620</v>
      </c>
      <c r="B238" s="127"/>
      <c r="C238" s="128" t="s">
        <v>714</v>
      </c>
      <c r="D238" s="122">
        <v>42803</v>
      </c>
      <c r="E238" s="123" t="s">
        <v>2260</v>
      </c>
      <c r="F238" s="123" t="s">
        <v>6</v>
      </c>
      <c r="G238" s="123">
        <v>810934</v>
      </c>
      <c r="H238" s="127"/>
      <c r="I238" s="131" t="s">
        <v>2261</v>
      </c>
      <c r="J238" s="127"/>
      <c r="K238" s="127"/>
      <c r="L238" s="127"/>
      <c r="M238" s="127"/>
      <c r="N238" s="243">
        <v>0</v>
      </c>
      <c r="O238" s="243">
        <v>799</v>
      </c>
      <c r="P238" s="127" t="s">
        <v>1334</v>
      </c>
    </row>
    <row r="239" spans="1:16" ht="51" hidden="1">
      <c r="A239" s="127" t="s">
        <v>620</v>
      </c>
      <c r="B239" s="127"/>
      <c r="C239" s="128" t="s">
        <v>714</v>
      </c>
      <c r="D239" s="122">
        <v>42803</v>
      </c>
      <c r="E239" s="123" t="s">
        <v>2262</v>
      </c>
      <c r="F239" s="123" t="s">
        <v>6</v>
      </c>
      <c r="G239" s="123">
        <v>810941</v>
      </c>
      <c r="H239" s="127"/>
      <c r="I239" s="131" t="s">
        <v>2263</v>
      </c>
      <c r="J239" s="127"/>
      <c r="K239" s="127"/>
      <c r="L239" s="127"/>
      <c r="M239" s="127"/>
      <c r="N239" s="243">
        <v>0</v>
      </c>
      <c r="O239" s="243">
        <v>732.6</v>
      </c>
      <c r="P239" s="127" t="s">
        <v>1334</v>
      </c>
    </row>
    <row r="240" spans="1:16" ht="76.5" hidden="1">
      <c r="A240" s="127" t="s">
        <v>621</v>
      </c>
      <c r="B240" s="127"/>
      <c r="C240" s="128" t="s">
        <v>715</v>
      </c>
      <c r="D240" s="122">
        <v>42803</v>
      </c>
      <c r="E240" s="123" t="s">
        <v>2264</v>
      </c>
      <c r="F240" s="123" t="s">
        <v>6</v>
      </c>
      <c r="G240" s="123">
        <v>881546</v>
      </c>
      <c r="H240" s="127"/>
      <c r="I240" s="131" t="s">
        <v>2265</v>
      </c>
      <c r="J240" s="127"/>
      <c r="K240" s="127"/>
      <c r="L240" s="127"/>
      <c r="M240" s="127"/>
      <c r="N240" s="243">
        <v>0</v>
      </c>
      <c r="O240" s="243">
        <v>8262.2900000000009</v>
      </c>
      <c r="P240" s="127" t="s">
        <v>1334</v>
      </c>
    </row>
    <row r="241" spans="1:16" ht="63.75" hidden="1">
      <c r="A241" s="127" t="s">
        <v>620</v>
      </c>
      <c r="B241" s="127"/>
      <c r="C241" s="128" t="s">
        <v>714</v>
      </c>
      <c r="D241" s="122">
        <v>42803</v>
      </c>
      <c r="E241" s="123" t="s">
        <v>2266</v>
      </c>
      <c r="F241" s="123" t="s">
        <v>6</v>
      </c>
      <c r="G241" s="123">
        <v>881598</v>
      </c>
      <c r="H241" s="127"/>
      <c r="I241" s="131" t="s">
        <v>2267</v>
      </c>
      <c r="J241" s="127"/>
      <c r="K241" s="127"/>
      <c r="L241" s="127"/>
      <c r="M241" s="127"/>
      <c r="N241" s="243">
        <v>0</v>
      </c>
      <c r="O241" s="243">
        <v>0.01</v>
      </c>
      <c r="P241" s="127" t="s">
        <v>1334</v>
      </c>
    </row>
    <row r="242" spans="1:16" ht="63.75" hidden="1">
      <c r="A242" s="127" t="s">
        <v>620</v>
      </c>
      <c r="B242" s="127"/>
      <c r="C242" s="128" t="s">
        <v>714</v>
      </c>
      <c r="D242" s="122">
        <v>42803</v>
      </c>
      <c r="E242" s="123" t="s">
        <v>2268</v>
      </c>
      <c r="F242" s="123" t="s">
        <v>6</v>
      </c>
      <c r="G242" s="123">
        <v>881602</v>
      </c>
      <c r="H242" s="127"/>
      <c r="I242" s="131" t="s">
        <v>2269</v>
      </c>
      <c r="J242" s="127"/>
      <c r="K242" s="127"/>
      <c r="L242" s="127"/>
      <c r="M242" s="127"/>
      <c r="N242" s="243">
        <v>0</v>
      </c>
      <c r="O242" s="243">
        <v>0.01</v>
      </c>
      <c r="P242" s="127" t="s">
        <v>1334</v>
      </c>
    </row>
    <row r="243" spans="1:16" ht="76.5" hidden="1">
      <c r="A243" s="127" t="s">
        <v>621</v>
      </c>
      <c r="B243" s="127"/>
      <c r="C243" s="128" t="s">
        <v>715</v>
      </c>
      <c r="D243" s="122">
        <v>42803</v>
      </c>
      <c r="E243" s="123" t="s">
        <v>2270</v>
      </c>
      <c r="F243" s="123" t="s">
        <v>6</v>
      </c>
      <c r="G243" s="123">
        <v>810842</v>
      </c>
      <c r="H243" s="127"/>
      <c r="I243" s="131" t="s">
        <v>2271</v>
      </c>
      <c r="J243" s="127"/>
      <c r="K243" s="127"/>
      <c r="L243" s="127"/>
      <c r="M243" s="127"/>
      <c r="N243" s="243">
        <v>0</v>
      </c>
      <c r="O243" s="243">
        <v>45000</v>
      </c>
      <c r="P243" s="127" t="s">
        <v>1334</v>
      </c>
    </row>
    <row r="244" spans="1:16" ht="51" hidden="1">
      <c r="A244" s="127" t="s">
        <v>620</v>
      </c>
      <c r="B244" s="127"/>
      <c r="C244" s="128" t="s">
        <v>714</v>
      </c>
      <c r="D244" s="122">
        <v>42803</v>
      </c>
      <c r="E244" s="123" t="s">
        <v>2272</v>
      </c>
      <c r="F244" s="123" t="s">
        <v>6</v>
      </c>
      <c r="G244" s="123">
        <v>810931</v>
      </c>
      <c r="H244" s="127"/>
      <c r="I244" s="131" t="s">
        <v>2273</v>
      </c>
      <c r="J244" s="127"/>
      <c r="K244" s="127"/>
      <c r="L244" s="127"/>
      <c r="M244" s="127"/>
      <c r="N244" s="243">
        <v>0</v>
      </c>
      <c r="O244" s="243">
        <v>11228.98</v>
      </c>
      <c r="P244" s="127" t="s">
        <v>1334</v>
      </c>
    </row>
    <row r="245" spans="1:16" ht="89.25" hidden="1">
      <c r="A245" s="127" t="s">
        <v>620</v>
      </c>
      <c r="B245" s="127"/>
      <c r="C245" s="128" t="s">
        <v>714</v>
      </c>
      <c r="D245" s="122">
        <v>42804</v>
      </c>
      <c r="E245" s="123" t="s">
        <v>2274</v>
      </c>
      <c r="F245" s="123" t="s">
        <v>6</v>
      </c>
      <c r="G245" s="123">
        <v>881690</v>
      </c>
      <c r="H245" s="127"/>
      <c r="I245" s="131" t="s">
        <v>2275</v>
      </c>
      <c r="J245" s="127"/>
      <c r="K245" s="127"/>
      <c r="L245" s="127"/>
      <c r="M245" s="127"/>
      <c r="N245" s="243">
        <v>0</v>
      </c>
      <c r="O245" s="243">
        <v>9114.16</v>
      </c>
      <c r="P245" s="127" t="s">
        <v>1334</v>
      </c>
    </row>
    <row r="246" spans="1:16" ht="51" hidden="1">
      <c r="A246" s="127" t="s">
        <v>621</v>
      </c>
      <c r="B246" s="127"/>
      <c r="C246" s="128" t="s">
        <v>715</v>
      </c>
      <c r="D246" s="122">
        <v>42804</v>
      </c>
      <c r="E246" s="123" t="s">
        <v>2276</v>
      </c>
      <c r="F246" s="123" t="s">
        <v>11</v>
      </c>
      <c r="G246" s="123">
        <v>396176</v>
      </c>
      <c r="H246" s="127"/>
      <c r="I246" s="131" t="s">
        <v>2277</v>
      </c>
      <c r="J246" s="127"/>
      <c r="K246" s="127"/>
      <c r="L246" s="127"/>
      <c r="M246" s="127"/>
      <c r="N246" s="243">
        <v>476.92</v>
      </c>
      <c r="O246" s="243">
        <v>0</v>
      </c>
      <c r="P246" s="127" t="s">
        <v>1334</v>
      </c>
    </row>
    <row r="247" spans="1:16" ht="89.25" hidden="1">
      <c r="A247" s="127">
        <v>513</v>
      </c>
      <c r="B247" s="127"/>
      <c r="C247" s="128" t="s">
        <v>201</v>
      </c>
      <c r="D247" s="122">
        <v>42804</v>
      </c>
      <c r="E247" s="123" t="s">
        <v>2278</v>
      </c>
      <c r="F247" s="123" t="s">
        <v>15</v>
      </c>
      <c r="G247" s="123">
        <v>1838</v>
      </c>
      <c r="H247" s="127"/>
      <c r="I247" s="131" t="s">
        <v>2279</v>
      </c>
      <c r="J247" s="127"/>
      <c r="K247" s="127"/>
      <c r="L247" s="127"/>
      <c r="M247" s="127"/>
      <c r="N247" s="243">
        <v>415.16</v>
      </c>
      <c r="O247" s="243">
        <v>0</v>
      </c>
      <c r="P247" s="127" t="s">
        <v>1334</v>
      </c>
    </row>
    <row r="248" spans="1:16" ht="63.75" hidden="1">
      <c r="A248" s="127" t="s">
        <v>620</v>
      </c>
      <c r="B248" s="127"/>
      <c r="C248" s="128" t="s">
        <v>714</v>
      </c>
      <c r="D248" s="122">
        <v>42807</v>
      </c>
      <c r="E248" s="123" t="s">
        <v>2280</v>
      </c>
      <c r="F248" s="123" t="s">
        <v>6</v>
      </c>
      <c r="G248" s="123">
        <v>812166</v>
      </c>
      <c r="H248" s="127"/>
      <c r="I248" s="131" t="s">
        <v>2281</v>
      </c>
      <c r="J248" s="127"/>
      <c r="K248" s="127"/>
      <c r="L248" s="127"/>
      <c r="M248" s="127"/>
      <c r="N248" s="243">
        <v>0</v>
      </c>
      <c r="O248" s="243">
        <v>186188.87</v>
      </c>
      <c r="P248" s="127" t="s">
        <v>1334</v>
      </c>
    </row>
    <row r="249" spans="1:16" ht="51" hidden="1">
      <c r="A249" s="127" t="s">
        <v>620</v>
      </c>
      <c r="B249" s="127"/>
      <c r="C249" s="128" t="s">
        <v>714</v>
      </c>
      <c r="D249" s="122">
        <v>42807</v>
      </c>
      <c r="E249" s="123" t="s">
        <v>2282</v>
      </c>
      <c r="F249" s="123" t="s">
        <v>6</v>
      </c>
      <c r="G249" s="123">
        <v>812170</v>
      </c>
      <c r="H249" s="127"/>
      <c r="I249" s="131" t="s">
        <v>2283</v>
      </c>
      <c r="J249" s="127"/>
      <c r="K249" s="127"/>
      <c r="L249" s="127"/>
      <c r="M249" s="127"/>
      <c r="N249" s="243">
        <v>0</v>
      </c>
      <c r="O249" s="243">
        <v>14020.29</v>
      </c>
      <c r="P249" s="127" t="s">
        <v>1334</v>
      </c>
    </row>
    <row r="250" spans="1:16" ht="89.25" hidden="1">
      <c r="A250" s="127">
        <v>586</v>
      </c>
      <c r="B250" s="127"/>
      <c r="C250" s="128" t="s">
        <v>223</v>
      </c>
      <c r="D250" s="122">
        <v>42807</v>
      </c>
      <c r="E250" s="123" t="s">
        <v>2284</v>
      </c>
      <c r="F250" s="123" t="s">
        <v>11</v>
      </c>
      <c r="G250" s="123">
        <v>882019</v>
      </c>
      <c r="H250" s="127"/>
      <c r="I250" s="131" t="s">
        <v>2285</v>
      </c>
      <c r="J250" s="127"/>
      <c r="K250" s="127"/>
      <c r="L250" s="127"/>
      <c r="M250" s="127"/>
      <c r="N250" s="243">
        <v>293.87</v>
      </c>
      <c r="O250" s="243">
        <v>0</v>
      </c>
      <c r="P250" s="127" t="s">
        <v>1334</v>
      </c>
    </row>
    <row r="251" spans="1:16" ht="63.75" hidden="1">
      <c r="A251" s="127">
        <v>513</v>
      </c>
      <c r="B251" s="127"/>
      <c r="C251" s="128" t="s">
        <v>201</v>
      </c>
      <c r="D251" s="122">
        <v>42807</v>
      </c>
      <c r="E251" s="123" t="s">
        <v>2286</v>
      </c>
      <c r="F251" s="123" t="s">
        <v>11</v>
      </c>
      <c r="G251" s="123">
        <v>882027</v>
      </c>
      <c r="H251" s="127"/>
      <c r="I251" s="131" t="s">
        <v>2287</v>
      </c>
      <c r="J251" s="127"/>
      <c r="K251" s="127"/>
      <c r="L251" s="127"/>
      <c r="M251" s="127"/>
      <c r="N251" s="243">
        <v>0</v>
      </c>
      <c r="O251" s="243">
        <v>270</v>
      </c>
      <c r="P251" s="127" t="s">
        <v>1334</v>
      </c>
    </row>
    <row r="252" spans="1:16" ht="51" hidden="1">
      <c r="A252" s="127">
        <v>513</v>
      </c>
      <c r="B252" s="127"/>
      <c r="C252" s="128" t="s">
        <v>201</v>
      </c>
      <c r="D252" s="122">
        <v>42807</v>
      </c>
      <c r="E252" s="123" t="s">
        <v>2288</v>
      </c>
      <c r="F252" s="123" t="s">
        <v>13</v>
      </c>
      <c r="G252" s="123">
        <v>9100</v>
      </c>
      <c r="H252" s="127"/>
      <c r="I252" s="131" t="s">
        <v>2289</v>
      </c>
      <c r="J252" s="127"/>
      <c r="K252" s="127"/>
      <c r="L252" s="127"/>
      <c r="M252" s="127"/>
      <c r="N252" s="243">
        <v>145851.25</v>
      </c>
      <c r="O252" s="243">
        <v>0</v>
      </c>
      <c r="P252" s="127" t="s">
        <v>1334</v>
      </c>
    </row>
    <row r="253" spans="1:16" ht="63.75" hidden="1">
      <c r="A253" s="127">
        <v>513</v>
      </c>
      <c r="B253" s="127"/>
      <c r="C253" s="128" t="s">
        <v>201</v>
      </c>
      <c r="D253" s="122">
        <v>42807</v>
      </c>
      <c r="E253" s="123" t="s">
        <v>2290</v>
      </c>
      <c r="F253" s="123" t="s">
        <v>11</v>
      </c>
      <c r="G253" s="123">
        <v>9100</v>
      </c>
      <c r="H253" s="127"/>
      <c r="I253" s="131" t="s">
        <v>2291</v>
      </c>
      <c r="J253" s="127"/>
      <c r="K253" s="127"/>
      <c r="L253" s="127"/>
      <c r="M253" s="127"/>
      <c r="N253" s="243">
        <v>370.64</v>
      </c>
      <c r="O253" s="243">
        <v>0</v>
      </c>
      <c r="P253" s="127" t="s">
        <v>1334</v>
      </c>
    </row>
    <row r="254" spans="1:16" ht="76.5" hidden="1">
      <c r="A254" s="127" t="s">
        <v>621</v>
      </c>
      <c r="B254" s="127"/>
      <c r="C254" s="128" t="s">
        <v>715</v>
      </c>
      <c r="D254" s="122">
        <v>42807</v>
      </c>
      <c r="E254" s="123" t="s">
        <v>2292</v>
      </c>
      <c r="F254" s="123" t="s">
        <v>15</v>
      </c>
      <c r="G254" s="123">
        <v>1843</v>
      </c>
      <c r="H254" s="127"/>
      <c r="I254" s="131" t="s">
        <v>2293</v>
      </c>
      <c r="J254" s="127"/>
      <c r="K254" s="127"/>
      <c r="L254" s="127"/>
      <c r="M254" s="127"/>
      <c r="N254" s="243">
        <v>1119.6100000000001</v>
      </c>
      <c r="O254" s="243">
        <v>0</v>
      </c>
      <c r="P254" s="127" t="s">
        <v>1334</v>
      </c>
    </row>
    <row r="255" spans="1:16" ht="63.75" hidden="1">
      <c r="A255" s="127" t="s">
        <v>621</v>
      </c>
      <c r="B255" s="127"/>
      <c r="C255" s="128" t="s">
        <v>715</v>
      </c>
      <c r="D255" s="122">
        <v>42808</v>
      </c>
      <c r="E255" s="123" t="s">
        <v>2294</v>
      </c>
      <c r="F255" s="123" t="s">
        <v>11</v>
      </c>
      <c r="G255" s="123">
        <v>882137</v>
      </c>
      <c r="H255" s="127"/>
      <c r="I255" s="131" t="s">
        <v>2295</v>
      </c>
      <c r="J255" s="127"/>
      <c r="K255" s="127"/>
      <c r="L255" s="127"/>
      <c r="M255" s="127"/>
      <c r="N255" s="243">
        <v>50</v>
      </c>
      <c r="O255" s="243">
        <v>0</v>
      </c>
      <c r="P255" s="127" t="s">
        <v>1334</v>
      </c>
    </row>
    <row r="256" spans="1:16" ht="76.5" hidden="1">
      <c r="A256" s="127" t="s">
        <v>621</v>
      </c>
      <c r="B256" s="127"/>
      <c r="C256" s="128" t="s">
        <v>715</v>
      </c>
      <c r="D256" s="122">
        <v>42808</v>
      </c>
      <c r="E256" s="123" t="s">
        <v>2296</v>
      </c>
      <c r="F256" s="123" t="s">
        <v>13</v>
      </c>
      <c r="G256" s="123">
        <v>882137</v>
      </c>
      <c r="H256" s="127"/>
      <c r="I256" s="131" t="s">
        <v>2297</v>
      </c>
      <c r="J256" s="127"/>
      <c r="K256" s="127"/>
      <c r="L256" s="127"/>
      <c r="M256" s="127"/>
      <c r="N256" s="243">
        <v>27867412.300000001</v>
      </c>
      <c r="O256" s="243">
        <v>0</v>
      </c>
      <c r="P256" s="127" t="s">
        <v>1334</v>
      </c>
    </row>
    <row r="257" spans="1:16" ht="63.75" hidden="1">
      <c r="A257" s="127" t="s">
        <v>621</v>
      </c>
      <c r="B257" s="127"/>
      <c r="C257" s="128" t="s">
        <v>715</v>
      </c>
      <c r="D257" s="122">
        <v>42808</v>
      </c>
      <c r="E257" s="123" t="s">
        <v>2298</v>
      </c>
      <c r="F257" s="123" t="s">
        <v>11</v>
      </c>
      <c r="G257" s="123">
        <v>882132</v>
      </c>
      <c r="H257" s="127"/>
      <c r="I257" s="131" t="s">
        <v>2299</v>
      </c>
      <c r="J257" s="127"/>
      <c r="K257" s="127"/>
      <c r="L257" s="127"/>
      <c r="M257" s="127"/>
      <c r="N257" s="243">
        <v>50</v>
      </c>
      <c r="O257" s="243">
        <v>0</v>
      </c>
      <c r="P257" s="127" t="s">
        <v>1334</v>
      </c>
    </row>
    <row r="258" spans="1:16" ht="63.75" hidden="1">
      <c r="A258" s="127" t="s">
        <v>621</v>
      </c>
      <c r="B258" s="127"/>
      <c r="C258" s="128" t="s">
        <v>715</v>
      </c>
      <c r="D258" s="122">
        <v>42808</v>
      </c>
      <c r="E258" s="123" t="s">
        <v>2300</v>
      </c>
      <c r="F258" s="123" t="s">
        <v>13</v>
      </c>
      <c r="G258" s="123">
        <v>882132</v>
      </c>
      <c r="H258" s="127"/>
      <c r="I258" s="131" t="s">
        <v>2301</v>
      </c>
      <c r="J258" s="127"/>
      <c r="K258" s="127"/>
      <c r="L258" s="127"/>
      <c r="M258" s="127"/>
      <c r="N258" s="243">
        <v>4665933.82</v>
      </c>
      <c r="O258" s="243">
        <v>0</v>
      </c>
      <c r="P258" s="127" t="s">
        <v>1334</v>
      </c>
    </row>
    <row r="259" spans="1:16" ht="89.25" hidden="1">
      <c r="A259" s="127">
        <v>513</v>
      </c>
      <c r="B259" s="127"/>
      <c r="C259" s="128" t="s">
        <v>201</v>
      </c>
      <c r="D259" s="122">
        <v>42808</v>
      </c>
      <c r="E259" s="123" t="s">
        <v>2302</v>
      </c>
      <c r="F259" s="123" t="s">
        <v>11</v>
      </c>
      <c r="G259" s="123">
        <v>882096</v>
      </c>
      <c r="H259" s="127"/>
      <c r="I259" s="131" t="s">
        <v>2303</v>
      </c>
      <c r="J259" s="127"/>
      <c r="K259" s="127"/>
      <c r="L259" s="127"/>
      <c r="M259" s="127"/>
      <c r="N259" s="243">
        <v>2467.94</v>
      </c>
      <c r="O259" s="243">
        <v>0</v>
      </c>
      <c r="P259" s="127" t="s">
        <v>1334</v>
      </c>
    </row>
    <row r="260" spans="1:16" ht="76.5" hidden="1">
      <c r="A260" s="127" t="s">
        <v>621</v>
      </c>
      <c r="B260" s="127"/>
      <c r="C260" s="128" t="s">
        <v>715</v>
      </c>
      <c r="D260" s="122">
        <v>42808</v>
      </c>
      <c r="E260" s="123" t="s">
        <v>2304</v>
      </c>
      <c r="F260" s="123" t="s">
        <v>6</v>
      </c>
      <c r="G260" s="123">
        <v>812617</v>
      </c>
      <c r="H260" s="127"/>
      <c r="I260" s="131" t="s">
        <v>2305</v>
      </c>
      <c r="J260" s="127"/>
      <c r="K260" s="127"/>
      <c r="L260" s="127"/>
      <c r="M260" s="127"/>
      <c r="N260" s="243">
        <v>0</v>
      </c>
      <c r="O260" s="243">
        <v>280000</v>
      </c>
      <c r="P260" s="127" t="s">
        <v>1334</v>
      </c>
    </row>
    <row r="261" spans="1:16" ht="76.5" hidden="1">
      <c r="A261" s="127" t="s">
        <v>621</v>
      </c>
      <c r="B261" s="127"/>
      <c r="C261" s="128" t="s">
        <v>715</v>
      </c>
      <c r="D261" s="122">
        <v>42809</v>
      </c>
      <c r="E261" s="123" t="s">
        <v>2306</v>
      </c>
      <c r="F261" s="123" t="s">
        <v>6</v>
      </c>
      <c r="G261" s="123">
        <v>813152</v>
      </c>
      <c r="H261" s="127"/>
      <c r="I261" s="131" t="s">
        <v>2307</v>
      </c>
      <c r="J261" s="127"/>
      <c r="K261" s="127"/>
      <c r="L261" s="127"/>
      <c r="M261" s="127"/>
      <c r="N261" s="243">
        <v>0</v>
      </c>
      <c r="O261" s="243">
        <v>51000</v>
      </c>
      <c r="P261" s="127" t="s">
        <v>1334</v>
      </c>
    </row>
    <row r="262" spans="1:16" ht="51" hidden="1">
      <c r="A262" s="127" t="s">
        <v>621</v>
      </c>
      <c r="B262" s="127"/>
      <c r="C262" s="128" t="s">
        <v>715</v>
      </c>
      <c r="D262" s="122">
        <v>42809</v>
      </c>
      <c r="E262" s="123" t="s">
        <v>2308</v>
      </c>
      <c r="F262" s="123" t="s">
        <v>6</v>
      </c>
      <c r="G262" s="123">
        <v>400481</v>
      </c>
      <c r="H262" s="127"/>
      <c r="I262" s="131" t="s">
        <v>2309</v>
      </c>
      <c r="J262" s="127"/>
      <c r="K262" s="127"/>
      <c r="L262" s="127"/>
      <c r="M262" s="127"/>
      <c r="N262" s="243">
        <v>0</v>
      </c>
      <c r="O262" s="243">
        <v>1384666.32</v>
      </c>
      <c r="P262" s="127" t="s">
        <v>1334</v>
      </c>
    </row>
    <row r="263" spans="1:16" ht="76.5" hidden="1">
      <c r="A263" s="127" t="s">
        <v>621</v>
      </c>
      <c r="B263" s="127"/>
      <c r="C263" s="128" t="s">
        <v>715</v>
      </c>
      <c r="D263" s="122">
        <v>42810</v>
      </c>
      <c r="E263" s="123" t="s">
        <v>2310</v>
      </c>
      <c r="F263" s="123" t="s">
        <v>11</v>
      </c>
      <c r="G263" s="123">
        <v>882354</v>
      </c>
      <c r="H263" s="127"/>
      <c r="I263" s="131" t="s">
        <v>2311</v>
      </c>
      <c r="J263" s="127"/>
      <c r="K263" s="127"/>
      <c r="L263" s="127"/>
      <c r="M263" s="127"/>
      <c r="N263" s="243">
        <v>50</v>
      </c>
      <c r="O263" s="243">
        <v>0</v>
      </c>
      <c r="P263" s="127" t="s">
        <v>1334</v>
      </c>
    </row>
    <row r="264" spans="1:16" ht="76.5" hidden="1">
      <c r="A264" s="127" t="s">
        <v>621</v>
      </c>
      <c r="B264" s="127"/>
      <c r="C264" s="128" t="s">
        <v>715</v>
      </c>
      <c r="D264" s="122">
        <v>42810</v>
      </c>
      <c r="E264" s="123" t="s">
        <v>2312</v>
      </c>
      <c r="F264" s="123" t="s">
        <v>13</v>
      </c>
      <c r="G264" s="123">
        <v>882354</v>
      </c>
      <c r="H264" s="127"/>
      <c r="I264" s="131" t="s">
        <v>2313</v>
      </c>
      <c r="J264" s="127"/>
      <c r="K264" s="127"/>
      <c r="L264" s="127"/>
      <c r="M264" s="127"/>
      <c r="N264" s="243">
        <v>319099</v>
      </c>
      <c r="O264" s="243">
        <v>0</v>
      </c>
      <c r="P264" s="127" t="s">
        <v>1334</v>
      </c>
    </row>
    <row r="265" spans="1:16" ht="63.75" hidden="1">
      <c r="A265" s="127" t="s">
        <v>620</v>
      </c>
      <c r="B265" s="127"/>
      <c r="C265" s="128" t="s">
        <v>714</v>
      </c>
      <c r="D265" s="122">
        <v>42810</v>
      </c>
      <c r="E265" s="123" t="s">
        <v>2314</v>
      </c>
      <c r="F265" s="123" t="s">
        <v>11</v>
      </c>
      <c r="G265" s="123">
        <v>882352</v>
      </c>
      <c r="H265" s="127"/>
      <c r="I265" s="131" t="s">
        <v>2315</v>
      </c>
      <c r="J265" s="127"/>
      <c r="K265" s="127"/>
      <c r="L265" s="127"/>
      <c r="M265" s="127"/>
      <c r="N265" s="243">
        <v>50</v>
      </c>
      <c r="O265" s="243">
        <v>0</v>
      </c>
      <c r="P265" s="127" t="s">
        <v>1334</v>
      </c>
    </row>
    <row r="266" spans="1:16" ht="76.5" hidden="1">
      <c r="A266" s="127" t="s">
        <v>621</v>
      </c>
      <c r="B266" s="127"/>
      <c r="C266" s="128" t="s">
        <v>715</v>
      </c>
      <c r="D266" s="122">
        <v>42810</v>
      </c>
      <c r="E266" s="123" t="s">
        <v>2316</v>
      </c>
      <c r="F266" s="123" t="s">
        <v>11</v>
      </c>
      <c r="G266" s="123">
        <v>882330</v>
      </c>
      <c r="H266" s="127"/>
      <c r="I266" s="131" t="s">
        <v>2317</v>
      </c>
      <c r="J266" s="127"/>
      <c r="K266" s="127"/>
      <c r="L266" s="127"/>
      <c r="M266" s="127"/>
      <c r="N266" s="243">
        <v>50</v>
      </c>
      <c r="O266" s="243">
        <v>0</v>
      </c>
      <c r="P266" s="127" t="s">
        <v>1334</v>
      </c>
    </row>
    <row r="267" spans="1:16" ht="63.75" hidden="1">
      <c r="A267" s="127" t="s">
        <v>621</v>
      </c>
      <c r="B267" s="127"/>
      <c r="C267" s="128" t="s">
        <v>715</v>
      </c>
      <c r="D267" s="122">
        <v>42810</v>
      </c>
      <c r="E267" s="123" t="s">
        <v>2318</v>
      </c>
      <c r="F267" s="123" t="s">
        <v>13</v>
      </c>
      <c r="G267" s="123">
        <v>882330</v>
      </c>
      <c r="H267" s="127"/>
      <c r="I267" s="131" t="s">
        <v>2319</v>
      </c>
      <c r="J267" s="127"/>
      <c r="K267" s="127"/>
      <c r="L267" s="127"/>
      <c r="M267" s="127"/>
      <c r="N267" s="243">
        <v>261.42</v>
      </c>
      <c r="O267" s="243">
        <v>0</v>
      </c>
      <c r="P267" s="127" t="s">
        <v>1334</v>
      </c>
    </row>
    <row r="268" spans="1:16" ht="63.75" hidden="1">
      <c r="A268" s="127">
        <v>287</v>
      </c>
      <c r="B268" s="127"/>
      <c r="C268" s="128" t="s">
        <v>791</v>
      </c>
      <c r="D268" s="122">
        <v>42810</v>
      </c>
      <c r="E268" s="123" t="s">
        <v>2320</v>
      </c>
      <c r="F268" s="123" t="s">
        <v>6</v>
      </c>
      <c r="G268" s="123">
        <v>882289</v>
      </c>
      <c r="H268" s="127"/>
      <c r="I268" s="131" t="s">
        <v>2321</v>
      </c>
      <c r="J268" s="127"/>
      <c r="K268" s="127"/>
      <c r="L268" s="127"/>
      <c r="M268" s="127"/>
      <c r="N268" s="243">
        <v>0</v>
      </c>
      <c r="O268" s="243">
        <v>147229.20000000001</v>
      </c>
      <c r="P268" s="127" t="s">
        <v>1334</v>
      </c>
    </row>
    <row r="269" spans="1:16" ht="51" hidden="1">
      <c r="A269" s="127" t="s">
        <v>620</v>
      </c>
      <c r="B269" s="127"/>
      <c r="C269" s="128" t="s">
        <v>714</v>
      </c>
      <c r="D269" s="122">
        <v>42810</v>
      </c>
      <c r="E269" s="123" t="s">
        <v>2322</v>
      </c>
      <c r="F269" s="123" t="s">
        <v>6</v>
      </c>
      <c r="G269" s="123">
        <v>813839</v>
      </c>
      <c r="H269" s="127"/>
      <c r="I269" s="131" t="s">
        <v>2323</v>
      </c>
      <c r="J269" s="127"/>
      <c r="K269" s="127"/>
      <c r="L269" s="127"/>
      <c r="M269" s="127"/>
      <c r="N269" s="243">
        <v>0</v>
      </c>
      <c r="O269" s="243">
        <v>1317.08</v>
      </c>
      <c r="P269" s="127" t="s">
        <v>1334</v>
      </c>
    </row>
    <row r="270" spans="1:16" ht="76.5" hidden="1">
      <c r="A270" s="127" t="s">
        <v>621</v>
      </c>
      <c r="B270" s="127"/>
      <c r="C270" s="128" t="s">
        <v>715</v>
      </c>
      <c r="D270" s="122">
        <v>42810</v>
      </c>
      <c r="E270" s="123" t="s">
        <v>2324</v>
      </c>
      <c r="F270" s="123" t="s">
        <v>6</v>
      </c>
      <c r="G270" s="123">
        <v>813819</v>
      </c>
      <c r="H270" s="127"/>
      <c r="I270" s="131" t="s">
        <v>2325</v>
      </c>
      <c r="J270" s="127"/>
      <c r="K270" s="127"/>
      <c r="L270" s="127"/>
      <c r="M270" s="127"/>
      <c r="N270" s="243">
        <v>0</v>
      </c>
      <c r="O270" s="243">
        <v>30000</v>
      </c>
      <c r="P270" s="127" t="s">
        <v>1334</v>
      </c>
    </row>
    <row r="271" spans="1:16" ht="89.25" hidden="1">
      <c r="A271" s="127">
        <v>513</v>
      </c>
      <c r="B271" s="127"/>
      <c r="C271" s="128" t="s">
        <v>201</v>
      </c>
      <c r="D271" s="122">
        <v>42810</v>
      </c>
      <c r="E271" s="123" t="s">
        <v>2326</v>
      </c>
      <c r="F271" s="123" t="s">
        <v>15</v>
      </c>
      <c r="G271" s="123">
        <v>1878</v>
      </c>
      <c r="H271" s="127"/>
      <c r="I271" s="131" t="s">
        <v>2327</v>
      </c>
      <c r="J271" s="127"/>
      <c r="K271" s="127"/>
      <c r="L271" s="127"/>
      <c r="M271" s="127"/>
      <c r="N271" s="243">
        <v>116345.45</v>
      </c>
      <c r="O271" s="243">
        <v>0</v>
      </c>
      <c r="P271" s="127" t="s">
        <v>1334</v>
      </c>
    </row>
    <row r="272" spans="1:16" ht="63.75" hidden="1">
      <c r="A272" s="127" t="s">
        <v>621</v>
      </c>
      <c r="B272" s="127"/>
      <c r="C272" s="128" t="s">
        <v>715</v>
      </c>
      <c r="D272" s="122">
        <v>42810</v>
      </c>
      <c r="E272" s="123" t="s">
        <v>2328</v>
      </c>
      <c r="F272" s="123" t="s">
        <v>11</v>
      </c>
      <c r="G272" s="123">
        <v>9109</v>
      </c>
      <c r="H272" s="127"/>
      <c r="I272" s="131" t="s">
        <v>2329</v>
      </c>
      <c r="J272" s="127"/>
      <c r="K272" s="127"/>
      <c r="L272" s="127"/>
      <c r="M272" s="127"/>
      <c r="N272" s="243">
        <v>1968.1200000000001</v>
      </c>
      <c r="O272" s="243">
        <v>0</v>
      </c>
      <c r="P272" s="127" t="s">
        <v>1334</v>
      </c>
    </row>
    <row r="273" spans="1:16" ht="89.25" hidden="1">
      <c r="A273" s="127" t="s">
        <v>621</v>
      </c>
      <c r="B273" s="127"/>
      <c r="C273" s="128" t="s">
        <v>715</v>
      </c>
      <c r="D273" s="122">
        <v>42811</v>
      </c>
      <c r="E273" s="123" t="s">
        <v>2330</v>
      </c>
      <c r="F273" s="123" t="s">
        <v>6</v>
      </c>
      <c r="G273" s="123">
        <v>882397</v>
      </c>
      <c r="H273" s="127"/>
      <c r="I273" s="131" t="s">
        <v>2331</v>
      </c>
      <c r="J273" s="127"/>
      <c r="K273" s="127"/>
      <c r="L273" s="127"/>
      <c r="M273" s="127"/>
      <c r="N273" s="243">
        <v>0</v>
      </c>
      <c r="O273" s="243">
        <v>9709.24</v>
      </c>
      <c r="P273" s="127" t="s">
        <v>1334</v>
      </c>
    </row>
    <row r="274" spans="1:16" ht="76.5" hidden="1">
      <c r="A274" s="127" t="s">
        <v>621</v>
      </c>
      <c r="B274" s="127"/>
      <c r="C274" s="128" t="s">
        <v>715</v>
      </c>
      <c r="D274" s="122">
        <v>42811</v>
      </c>
      <c r="E274" s="123" t="s">
        <v>2332</v>
      </c>
      <c r="F274" s="123" t="s">
        <v>6</v>
      </c>
      <c r="G274" s="123">
        <v>814300</v>
      </c>
      <c r="H274" s="127"/>
      <c r="I274" s="131" t="s">
        <v>2333</v>
      </c>
      <c r="J274" s="127"/>
      <c r="K274" s="127"/>
      <c r="L274" s="127"/>
      <c r="M274" s="127"/>
      <c r="N274" s="243">
        <v>0</v>
      </c>
      <c r="O274" s="243">
        <v>7000</v>
      </c>
      <c r="P274" s="127" t="s">
        <v>1334</v>
      </c>
    </row>
    <row r="275" spans="1:16" ht="51" hidden="1">
      <c r="A275" s="127">
        <v>287</v>
      </c>
      <c r="B275" s="127"/>
      <c r="C275" s="128" t="s">
        <v>791</v>
      </c>
      <c r="D275" s="122">
        <v>42811</v>
      </c>
      <c r="E275" s="123" t="s">
        <v>2334</v>
      </c>
      <c r="F275" s="123" t="s">
        <v>1375</v>
      </c>
      <c r="G275" s="123">
        <v>12905632</v>
      </c>
      <c r="H275" s="127"/>
      <c r="I275" s="131" t="s">
        <v>2335</v>
      </c>
      <c r="J275" s="127"/>
      <c r="K275" s="127"/>
      <c r="L275" s="127"/>
      <c r="M275" s="127"/>
      <c r="N275" s="243">
        <v>216.84</v>
      </c>
      <c r="O275" s="243">
        <v>0</v>
      </c>
      <c r="P275" s="127" t="s">
        <v>1334</v>
      </c>
    </row>
    <row r="276" spans="1:16" ht="51" hidden="1">
      <c r="A276" s="127" t="s">
        <v>621</v>
      </c>
      <c r="B276" s="127"/>
      <c r="C276" s="128" t="s">
        <v>715</v>
      </c>
      <c r="D276" s="122">
        <v>42811</v>
      </c>
      <c r="E276" s="123" t="s">
        <v>2336</v>
      </c>
      <c r="F276" s="123" t="s">
        <v>1375</v>
      </c>
      <c r="G276" s="123">
        <v>12822905</v>
      </c>
      <c r="H276" s="127"/>
      <c r="I276" s="131" t="s">
        <v>2337</v>
      </c>
      <c r="J276" s="127"/>
      <c r="K276" s="127"/>
      <c r="L276" s="127"/>
      <c r="M276" s="127"/>
      <c r="N276" s="243">
        <v>0</v>
      </c>
      <c r="O276" s="243">
        <v>882.97</v>
      </c>
      <c r="P276" s="127" t="s">
        <v>1334</v>
      </c>
    </row>
    <row r="277" spans="1:16" ht="38.25" hidden="1">
      <c r="A277" s="127">
        <v>576</v>
      </c>
      <c r="B277" s="127"/>
      <c r="C277" s="128" t="s">
        <v>853</v>
      </c>
      <c r="D277" s="122">
        <v>42814</v>
      </c>
      <c r="E277" s="123" t="s">
        <v>2338</v>
      </c>
      <c r="F277" s="123" t="s">
        <v>6</v>
      </c>
      <c r="G277" s="123">
        <v>882549</v>
      </c>
      <c r="H277" s="127"/>
      <c r="I277" s="131" t="s">
        <v>2339</v>
      </c>
      <c r="J277" s="127"/>
      <c r="K277" s="127"/>
      <c r="L277" s="127"/>
      <c r="M277" s="127"/>
      <c r="N277" s="243">
        <v>0</v>
      </c>
      <c r="O277" s="243">
        <v>535.08000000000004</v>
      </c>
      <c r="P277" s="127" t="s">
        <v>1334</v>
      </c>
    </row>
    <row r="278" spans="1:16" ht="51" hidden="1">
      <c r="A278" s="127">
        <v>574</v>
      </c>
      <c r="B278" s="127"/>
      <c r="C278" s="128" t="s">
        <v>851</v>
      </c>
      <c r="D278" s="122">
        <v>42814</v>
      </c>
      <c r="E278" s="123" t="s">
        <v>2340</v>
      </c>
      <c r="F278" s="123" t="s">
        <v>11</v>
      </c>
      <c r="G278" s="123">
        <v>882536</v>
      </c>
      <c r="H278" s="127"/>
      <c r="I278" s="131" t="s">
        <v>2341</v>
      </c>
      <c r="J278" s="127"/>
      <c r="K278" s="127"/>
      <c r="L278" s="127"/>
      <c r="M278" s="127"/>
      <c r="N278" s="243">
        <v>50</v>
      </c>
      <c r="O278" s="243">
        <v>0</v>
      </c>
      <c r="P278" s="127" t="s">
        <v>1334</v>
      </c>
    </row>
    <row r="279" spans="1:16" ht="89.25" hidden="1">
      <c r="A279" s="127" t="s">
        <v>621</v>
      </c>
      <c r="B279" s="127"/>
      <c r="C279" s="128" t="s">
        <v>715</v>
      </c>
      <c r="D279" s="122">
        <v>42814</v>
      </c>
      <c r="E279" s="123" t="s">
        <v>2342</v>
      </c>
      <c r="F279" s="123" t="s">
        <v>13</v>
      </c>
      <c r="G279" s="123">
        <v>882532</v>
      </c>
      <c r="H279" s="127"/>
      <c r="I279" s="131" t="s">
        <v>2343</v>
      </c>
      <c r="J279" s="127"/>
      <c r="K279" s="127"/>
      <c r="L279" s="127"/>
      <c r="M279" s="127"/>
      <c r="N279" s="243">
        <v>167207.51999999999</v>
      </c>
      <c r="O279" s="243">
        <v>0</v>
      </c>
      <c r="P279" s="127" t="s">
        <v>1334</v>
      </c>
    </row>
    <row r="280" spans="1:16" ht="63.75" hidden="1">
      <c r="A280" s="127" t="s">
        <v>621</v>
      </c>
      <c r="B280" s="127"/>
      <c r="C280" s="128" t="s">
        <v>715</v>
      </c>
      <c r="D280" s="122">
        <v>42814</v>
      </c>
      <c r="E280" s="123" t="s">
        <v>2344</v>
      </c>
      <c r="F280" s="123" t="s">
        <v>11</v>
      </c>
      <c r="G280" s="123">
        <v>882510</v>
      </c>
      <c r="H280" s="127"/>
      <c r="I280" s="131" t="s">
        <v>2345</v>
      </c>
      <c r="J280" s="127"/>
      <c r="K280" s="127"/>
      <c r="L280" s="127"/>
      <c r="M280" s="127"/>
      <c r="N280" s="243">
        <v>50</v>
      </c>
      <c r="O280" s="243">
        <v>0</v>
      </c>
      <c r="P280" s="127" t="s">
        <v>1334</v>
      </c>
    </row>
    <row r="281" spans="1:16" ht="76.5" hidden="1">
      <c r="A281" s="127" t="s">
        <v>621</v>
      </c>
      <c r="B281" s="127"/>
      <c r="C281" s="128" t="s">
        <v>715</v>
      </c>
      <c r="D281" s="122">
        <v>42814</v>
      </c>
      <c r="E281" s="123" t="s">
        <v>2346</v>
      </c>
      <c r="F281" s="123" t="s">
        <v>6</v>
      </c>
      <c r="G281" s="123">
        <v>815067</v>
      </c>
      <c r="H281" s="127"/>
      <c r="I281" s="131" t="s">
        <v>2347</v>
      </c>
      <c r="J281" s="127"/>
      <c r="K281" s="127"/>
      <c r="L281" s="127"/>
      <c r="M281" s="127"/>
      <c r="N281" s="243">
        <v>0</v>
      </c>
      <c r="O281" s="243">
        <v>100000</v>
      </c>
      <c r="P281" s="127" t="s">
        <v>1334</v>
      </c>
    </row>
    <row r="282" spans="1:16" ht="63.75" hidden="1">
      <c r="A282" s="127" t="s">
        <v>621</v>
      </c>
      <c r="B282" s="127"/>
      <c r="C282" s="128" t="s">
        <v>715</v>
      </c>
      <c r="D282" s="122">
        <v>42814</v>
      </c>
      <c r="E282" s="123" t="s">
        <v>2348</v>
      </c>
      <c r="F282" s="123" t="s">
        <v>6</v>
      </c>
      <c r="G282" s="123">
        <v>403426</v>
      </c>
      <c r="H282" s="127"/>
      <c r="I282" s="131" t="s">
        <v>2349</v>
      </c>
      <c r="J282" s="127"/>
      <c r="K282" s="127"/>
      <c r="L282" s="127"/>
      <c r="M282" s="127"/>
      <c r="N282" s="243">
        <v>0</v>
      </c>
      <c r="O282" s="243">
        <v>432576.18</v>
      </c>
      <c r="P282" s="127" t="s">
        <v>1334</v>
      </c>
    </row>
    <row r="283" spans="1:16" ht="63.75" hidden="1">
      <c r="A283" s="127" t="s">
        <v>621</v>
      </c>
      <c r="B283" s="127"/>
      <c r="C283" s="128" t="s">
        <v>715</v>
      </c>
      <c r="D283" s="122">
        <v>42814</v>
      </c>
      <c r="E283" s="123" t="s">
        <v>2350</v>
      </c>
      <c r="F283" s="123" t="s">
        <v>11</v>
      </c>
      <c r="G283" s="123">
        <v>9113</v>
      </c>
      <c r="H283" s="127"/>
      <c r="I283" s="131" t="s">
        <v>2351</v>
      </c>
      <c r="J283" s="127"/>
      <c r="K283" s="127"/>
      <c r="L283" s="127"/>
      <c r="M283" s="127"/>
      <c r="N283" s="243">
        <v>789.71</v>
      </c>
      <c r="O283" s="243">
        <v>0</v>
      </c>
      <c r="P283" s="127" t="s">
        <v>1334</v>
      </c>
    </row>
    <row r="284" spans="1:16" ht="76.5" hidden="1">
      <c r="A284" s="127" t="s">
        <v>621</v>
      </c>
      <c r="B284" s="127"/>
      <c r="C284" s="128" t="s">
        <v>715</v>
      </c>
      <c r="D284" s="122">
        <v>42815</v>
      </c>
      <c r="E284" s="123" t="s">
        <v>2352</v>
      </c>
      <c r="F284" s="123" t="s">
        <v>6</v>
      </c>
      <c r="G284" s="123">
        <v>815556</v>
      </c>
      <c r="H284" s="127"/>
      <c r="I284" s="131" t="s">
        <v>2353</v>
      </c>
      <c r="J284" s="127"/>
      <c r="K284" s="127"/>
      <c r="L284" s="127"/>
      <c r="M284" s="127"/>
      <c r="N284" s="243">
        <v>0</v>
      </c>
      <c r="O284" s="243">
        <v>140000</v>
      </c>
      <c r="P284" s="127" t="s">
        <v>1334</v>
      </c>
    </row>
    <row r="285" spans="1:16" ht="63.75" hidden="1">
      <c r="A285" s="127" t="s">
        <v>621</v>
      </c>
      <c r="B285" s="127"/>
      <c r="C285" s="128" t="s">
        <v>715</v>
      </c>
      <c r="D285" s="122">
        <v>42815</v>
      </c>
      <c r="E285" s="123" t="s">
        <v>2354</v>
      </c>
      <c r="F285" s="123" t="s">
        <v>6</v>
      </c>
      <c r="G285" s="123">
        <v>9129</v>
      </c>
      <c r="H285" s="127"/>
      <c r="I285" s="131" t="s">
        <v>2355</v>
      </c>
      <c r="J285" s="127"/>
      <c r="K285" s="127"/>
      <c r="L285" s="127"/>
      <c r="M285" s="127"/>
      <c r="N285" s="243">
        <v>0</v>
      </c>
      <c r="O285" s="243">
        <v>11140.58</v>
      </c>
      <c r="P285" s="127" t="s">
        <v>1334</v>
      </c>
    </row>
    <row r="286" spans="1:16" ht="76.5" hidden="1">
      <c r="A286" s="127">
        <v>513</v>
      </c>
      <c r="B286" s="127"/>
      <c r="C286" s="128" t="s">
        <v>201</v>
      </c>
      <c r="D286" s="122">
        <v>42815</v>
      </c>
      <c r="E286" s="123" t="s">
        <v>2356</v>
      </c>
      <c r="F286" s="123" t="s">
        <v>15</v>
      </c>
      <c r="G286" s="123">
        <v>1914</v>
      </c>
      <c r="H286" s="127"/>
      <c r="I286" s="131" t="s">
        <v>2357</v>
      </c>
      <c r="J286" s="127"/>
      <c r="K286" s="127"/>
      <c r="L286" s="127"/>
      <c r="M286" s="127"/>
      <c r="N286" s="243">
        <v>2603.63</v>
      </c>
      <c r="O286" s="243">
        <v>0</v>
      </c>
      <c r="P286" s="127" t="s">
        <v>1334</v>
      </c>
    </row>
    <row r="287" spans="1:16" ht="63.75" hidden="1">
      <c r="A287" s="127">
        <v>513</v>
      </c>
      <c r="B287" s="127"/>
      <c r="C287" s="128" t="s">
        <v>201</v>
      </c>
      <c r="D287" s="122">
        <v>42815</v>
      </c>
      <c r="E287" s="123" t="s">
        <v>2358</v>
      </c>
      <c r="F287" s="123" t="s">
        <v>13</v>
      </c>
      <c r="G287" s="123">
        <v>8993</v>
      </c>
      <c r="H287" s="127"/>
      <c r="I287" s="131" t="s">
        <v>2359</v>
      </c>
      <c r="J287" s="127"/>
      <c r="K287" s="127"/>
      <c r="L287" s="127"/>
      <c r="M287" s="127"/>
      <c r="N287" s="243">
        <v>7897619.7400000002</v>
      </c>
      <c r="O287" s="243">
        <v>0</v>
      </c>
      <c r="P287" s="127" t="s">
        <v>1334</v>
      </c>
    </row>
    <row r="288" spans="1:16" ht="76.5" hidden="1">
      <c r="A288" s="127">
        <v>513</v>
      </c>
      <c r="B288" s="127"/>
      <c r="C288" s="128" t="s">
        <v>201</v>
      </c>
      <c r="D288" s="122">
        <v>42815</v>
      </c>
      <c r="E288" s="123" t="s">
        <v>2360</v>
      </c>
      <c r="F288" s="123" t="s">
        <v>11</v>
      </c>
      <c r="G288" s="123">
        <v>8993</v>
      </c>
      <c r="H288" s="127"/>
      <c r="I288" s="131" t="s">
        <v>2361</v>
      </c>
      <c r="J288" s="127"/>
      <c r="K288" s="127"/>
      <c r="L288" s="127"/>
      <c r="M288" s="127"/>
      <c r="N288" s="243">
        <v>5718.9000000000005</v>
      </c>
      <c r="O288" s="243">
        <v>0</v>
      </c>
      <c r="P288" s="127" t="s">
        <v>1334</v>
      </c>
    </row>
    <row r="289" spans="1:16" ht="89.25" hidden="1">
      <c r="A289" s="127" t="s">
        <v>621</v>
      </c>
      <c r="B289" s="127"/>
      <c r="C289" s="128" t="s">
        <v>715</v>
      </c>
      <c r="D289" s="122">
        <v>42815</v>
      </c>
      <c r="E289" s="123" t="s">
        <v>2362</v>
      </c>
      <c r="F289" s="123" t="s">
        <v>11</v>
      </c>
      <c r="G289" s="123">
        <v>9036</v>
      </c>
      <c r="H289" s="127"/>
      <c r="I289" s="131" t="s">
        <v>2363</v>
      </c>
      <c r="J289" s="127"/>
      <c r="K289" s="127"/>
      <c r="L289" s="127"/>
      <c r="M289" s="127"/>
      <c r="N289" s="243">
        <v>10711.33</v>
      </c>
      <c r="O289" s="243">
        <v>0</v>
      </c>
      <c r="P289" s="127" t="s">
        <v>1334</v>
      </c>
    </row>
    <row r="290" spans="1:16" ht="63.75" hidden="1">
      <c r="A290" s="127" t="s">
        <v>620</v>
      </c>
      <c r="B290" s="127"/>
      <c r="C290" s="128" t="s">
        <v>714</v>
      </c>
      <c r="D290" s="122">
        <v>42815</v>
      </c>
      <c r="E290" s="123" t="s">
        <v>2364</v>
      </c>
      <c r="F290" s="123" t="s">
        <v>6</v>
      </c>
      <c r="G290" s="123">
        <v>404616</v>
      </c>
      <c r="H290" s="127"/>
      <c r="I290" s="131" t="s">
        <v>2365</v>
      </c>
      <c r="J290" s="127"/>
      <c r="K290" s="127"/>
      <c r="L290" s="127"/>
      <c r="M290" s="127"/>
      <c r="N290" s="243">
        <v>0</v>
      </c>
      <c r="O290" s="243">
        <v>45237.17</v>
      </c>
      <c r="P290" s="127" t="s">
        <v>1334</v>
      </c>
    </row>
    <row r="291" spans="1:16" ht="63.75" hidden="1">
      <c r="A291" s="127">
        <v>10</v>
      </c>
      <c r="B291" s="127"/>
      <c r="C291" s="128" t="s">
        <v>691</v>
      </c>
      <c r="D291" s="122">
        <v>42815</v>
      </c>
      <c r="E291" s="123" t="s">
        <v>2366</v>
      </c>
      <c r="F291" s="123" t="s">
        <v>15</v>
      </c>
      <c r="G291" s="123">
        <v>404617</v>
      </c>
      <c r="H291" s="127"/>
      <c r="I291" s="131" t="s">
        <v>2367</v>
      </c>
      <c r="J291" s="127"/>
      <c r="K291" s="127"/>
      <c r="L291" s="127"/>
      <c r="M291" s="127"/>
      <c r="N291" s="243">
        <v>50</v>
      </c>
      <c r="O291" s="243">
        <v>0</v>
      </c>
      <c r="P291" s="127" t="s">
        <v>1334</v>
      </c>
    </row>
    <row r="292" spans="1:16" ht="63.75" hidden="1">
      <c r="A292" s="127" t="s">
        <v>621</v>
      </c>
      <c r="B292" s="127"/>
      <c r="C292" s="128" t="s">
        <v>715</v>
      </c>
      <c r="D292" s="122">
        <v>42816</v>
      </c>
      <c r="E292" s="123" t="s">
        <v>2368</v>
      </c>
      <c r="F292" s="123" t="s">
        <v>11</v>
      </c>
      <c r="G292" s="123">
        <v>882713</v>
      </c>
      <c r="H292" s="127"/>
      <c r="I292" s="131" t="s">
        <v>2369</v>
      </c>
      <c r="J292" s="127"/>
      <c r="K292" s="127"/>
      <c r="L292" s="127"/>
      <c r="M292" s="127"/>
      <c r="N292" s="243">
        <v>50</v>
      </c>
      <c r="O292" s="243">
        <v>0</v>
      </c>
      <c r="P292" s="127" t="s">
        <v>1334</v>
      </c>
    </row>
    <row r="293" spans="1:16" ht="63.75" hidden="1">
      <c r="A293" s="127" t="s">
        <v>621</v>
      </c>
      <c r="B293" s="127"/>
      <c r="C293" s="128" t="s">
        <v>715</v>
      </c>
      <c r="D293" s="122">
        <v>42816</v>
      </c>
      <c r="E293" s="123" t="s">
        <v>2370</v>
      </c>
      <c r="F293" s="123" t="s">
        <v>13</v>
      </c>
      <c r="G293" s="123">
        <v>882713</v>
      </c>
      <c r="H293" s="127"/>
      <c r="I293" s="131" t="s">
        <v>2371</v>
      </c>
      <c r="J293" s="127"/>
      <c r="K293" s="127"/>
      <c r="L293" s="127"/>
      <c r="M293" s="127"/>
      <c r="N293" s="243">
        <v>188.13</v>
      </c>
      <c r="O293" s="243">
        <v>0</v>
      </c>
      <c r="P293" s="127" t="s">
        <v>1334</v>
      </c>
    </row>
    <row r="294" spans="1:16" ht="76.5" hidden="1">
      <c r="A294" s="127" t="s">
        <v>621</v>
      </c>
      <c r="B294" s="127"/>
      <c r="C294" s="128" t="s">
        <v>715</v>
      </c>
      <c r="D294" s="122">
        <v>42816</v>
      </c>
      <c r="E294" s="123" t="s">
        <v>2372</v>
      </c>
      <c r="F294" s="123" t="s">
        <v>6</v>
      </c>
      <c r="G294" s="123">
        <v>816115</v>
      </c>
      <c r="H294" s="127"/>
      <c r="I294" s="131" t="s">
        <v>2373</v>
      </c>
      <c r="J294" s="127"/>
      <c r="K294" s="127"/>
      <c r="L294" s="127"/>
      <c r="M294" s="127"/>
      <c r="N294" s="243">
        <v>0</v>
      </c>
      <c r="O294" s="243">
        <v>260000</v>
      </c>
      <c r="P294" s="127" t="s">
        <v>1334</v>
      </c>
    </row>
    <row r="295" spans="1:16" ht="51" hidden="1">
      <c r="A295" s="127" t="s">
        <v>621</v>
      </c>
      <c r="B295" s="127"/>
      <c r="C295" s="128" t="s">
        <v>715</v>
      </c>
      <c r="D295" s="122">
        <v>42816</v>
      </c>
      <c r="E295" s="123" t="s">
        <v>2374</v>
      </c>
      <c r="F295" s="123" t="s">
        <v>11</v>
      </c>
      <c r="G295" s="123">
        <v>9115</v>
      </c>
      <c r="H295" s="127"/>
      <c r="I295" s="131" t="s">
        <v>2375</v>
      </c>
      <c r="J295" s="127"/>
      <c r="K295" s="127"/>
      <c r="L295" s="127"/>
      <c r="M295" s="127"/>
      <c r="N295" s="243">
        <v>296.07</v>
      </c>
      <c r="O295" s="243">
        <v>0</v>
      </c>
      <c r="P295" s="127" t="s">
        <v>1334</v>
      </c>
    </row>
    <row r="296" spans="1:16" ht="63.75" hidden="1">
      <c r="A296" s="127" t="s">
        <v>620</v>
      </c>
      <c r="B296" s="127"/>
      <c r="C296" s="128" t="s">
        <v>714</v>
      </c>
      <c r="D296" s="122">
        <v>42817</v>
      </c>
      <c r="E296" s="123" t="s">
        <v>2376</v>
      </c>
      <c r="F296" s="123" t="s">
        <v>1375</v>
      </c>
      <c r="G296" s="123">
        <v>12997673</v>
      </c>
      <c r="H296" s="127"/>
      <c r="I296" s="131" t="s">
        <v>2377</v>
      </c>
      <c r="J296" s="127"/>
      <c r="K296" s="127"/>
      <c r="L296" s="127"/>
      <c r="M296" s="127"/>
      <c r="N296" s="243">
        <v>0</v>
      </c>
      <c r="O296" s="243">
        <v>1686700.85</v>
      </c>
      <c r="P296" s="127" t="s">
        <v>1334</v>
      </c>
    </row>
    <row r="297" spans="1:16" ht="63.75" hidden="1">
      <c r="A297" s="127" t="s">
        <v>621</v>
      </c>
      <c r="B297" s="127"/>
      <c r="C297" s="128" t="s">
        <v>715</v>
      </c>
      <c r="D297" s="122">
        <v>42817</v>
      </c>
      <c r="E297" s="123" t="s">
        <v>2378</v>
      </c>
      <c r="F297" s="123" t="s">
        <v>11</v>
      </c>
      <c r="G297" s="123">
        <v>882742</v>
      </c>
      <c r="H297" s="127"/>
      <c r="I297" s="131" t="s">
        <v>2379</v>
      </c>
      <c r="J297" s="127"/>
      <c r="K297" s="127"/>
      <c r="L297" s="127"/>
      <c r="M297" s="127"/>
      <c r="N297" s="243">
        <v>220</v>
      </c>
      <c r="O297" s="243">
        <v>0</v>
      </c>
      <c r="P297" s="127" t="s">
        <v>1334</v>
      </c>
    </row>
    <row r="298" spans="1:16" ht="76.5" hidden="1">
      <c r="A298" s="127" t="s">
        <v>621</v>
      </c>
      <c r="B298" s="127"/>
      <c r="C298" s="128" t="s">
        <v>715</v>
      </c>
      <c r="D298" s="122">
        <v>42817</v>
      </c>
      <c r="E298" s="123" t="s">
        <v>2380</v>
      </c>
      <c r="F298" s="123" t="s">
        <v>6</v>
      </c>
      <c r="G298" s="123">
        <v>816583</v>
      </c>
      <c r="H298" s="127"/>
      <c r="I298" s="131" t="s">
        <v>2381</v>
      </c>
      <c r="J298" s="127"/>
      <c r="K298" s="127"/>
      <c r="L298" s="127"/>
      <c r="M298" s="127"/>
      <c r="N298" s="243">
        <v>0</v>
      </c>
      <c r="O298" s="243">
        <v>140000</v>
      </c>
      <c r="P298" s="127" t="s">
        <v>1334</v>
      </c>
    </row>
    <row r="299" spans="1:16" ht="76.5" hidden="1">
      <c r="A299" s="127">
        <v>301</v>
      </c>
      <c r="B299" s="127"/>
      <c r="C299" s="128" t="s">
        <v>801</v>
      </c>
      <c r="D299" s="122">
        <v>42817</v>
      </c>
      <c r="E299" s="123" t="s">
        <v>2382</v>
      </c>
      <c r="F299" s="123" t="s">
        <v>1260</v>
      </c>
      <c r="G299" s="123">
        <v>12994770</v>
      </c>
      <c r="H299" s="127"/>
      <c r="I299" s="131" t="s">
        <v>2383</v>
      </c>
      <c r="J299" s="127"/>
      <c r="K299" s="127"/>
      <c r="L299" s="127"/>
      <c r="M299" s="127"/>
      <c r="N299" s="243">
        <v>9689</v>
      </c>
      <c r="O299" s="243">
        <v>0</v>
      </c>
      <c r="P299" s="127" t="s">
        <v>1334</v>
      </c>
    </row>
    <row r="300" spans="1:16" ht="76.5" hidden="1">
      <c r="A300" s="127">
        <v>70</v>
      </c>
      <c r="B300" s="127"/>
      <c r="C300" s="128" t="s">
        <v>706</v>
      </c>
      <c r="D300" s="122">
        <v>42817</v>
      </c>
      <c r="E300" s="123" t="s">
        <v>2384</v>
      </c>
      <c r="F300" s="123" t="s">
        <v>1260</v>
      </c>
      <c r="G300" s="123">
        <v>12994703</v>
      </c>
      <c r="H300" s="127"/>
      <c r="I300" s="131" t="s">
        <v>2385</v>
      </c>
      <c r="J300" s="127"/>
      <c r="K300" s="127"/>
      <c r="L300" s="127"/>
      <c r="M300" s="127"/>
      <c r="N300" s="243">
        <v>17088</v>
      </c>
      <c r="O300" s="243">
        <v>0</v>
      </c>
      <c r="P300" s="127" t="s">
        <v>1334</v>
      </c>
    </row>
    <row r="301" spans="1:16" ht="76.5" hidden="1">
      <c r="A301" s="127">
        <v>130</v>
      </c>
      <c r="B301" s="127"/>
      <c r="C301" s="128" t="s">
        <v>728</v>
      </c>
      <c r="D301" s="122">
        <v>42817</v>
      </c>
      <c r="E301" s="123" t="s">
        <v>2386</v>
      </c>
      <c r="F301" s="123" t="s">
        <v>1260</v>
      </c>
      <c r="G301" s="123">
        <v>12983290</v>
      </c>
      <c r="H301" s="127"/>
      <c r="I301" s="131" t="s">
        <v>2387</v>
      </c>
      <c r="J301" s="127"/>
      <c r="K301" s="127"/>
      <c r="L301" s="127"/>
      <c r="M301" s="127"/>
      <c r="N301" s="243">
        <v>8912</v>
      </c>
      <c r="O301" s="243">
        <v>0</v>
      </c>
      <c r="P301" s="127" t="s">
        <v>1334</v>
      </c>
    </row>
    <row r="302" spans="1:16" ht="76.5" hidden="1">
      <c r="A302" s="127">
        <v>299</v>
      </c>
      <c r="B302" s="127"/>
      <c r="C302" s="128" t="s">
        <v>799</v>
      </c>
      <c r="D302" s="122">
        <v>42817</v>
      </c>
      <c r="E302" s="123" t="s">
        <v>2388</v>
      </c>
      <c r="F302" s="123" t="s">
        <v>1260</v>
      </c>
      <c r="G302" s="123">
        <v>12983191</v>
      </c>
      <c r="H302" s="127"/>
      <c r="I302" s="131" t="s">
        <v>2389</v>
      </c>
      <c r="J302" s="127"/>
      <c r="K302" s="127"/>
      <c r="L302" s="127"/>
      <c r="M302" s="127"/>
      <c r="N302" s="243">
        <v>12759</v>
      </c>
      <c r="O302" s="243">
        <v>0</v>
      </c>
      <c r="P302" s="127" t="s">
        <v>1334</v>
      </c>
    </row>
    <row r="303" spans="1:16" ht="76.5" hidden="1">
      <c r="A303" s="127" t="s">
        <v>621</v>
      </c>
      <c r="B303" s="127"/>
      <c r="C303" s="128" t="s">
        <v>715</v>
      </c>
      <c r="D303" s="122">
        <v>42817</v>
      </c>
      <c r="E303" s="123" t="s">
        <v>2390</v>
      </c>
      <c r="F303" s="123" t="s">
        <v>15</v>
      </c>
      <c r="G303" s="123">
        <v>1944</v>
      </c>
      <c r="H303" s="127"/>
      <c r="I303" s="131" t="s">
        <v>2391</v>
      </c>
      <c r="J303" s="127"/>
      <c r="K303" s="127"/>
      <c r="L303" s="127"/>
      <c r="M303" s="127"/>
      <c r="N303" s="243">
        <v>4386</v>
      </c>
      <c r="O303" s="243">
        <v>0</v>
      </c>
      <c r="P303" s="127" t="s">
        <v>1334</v>
      </c>
    </row>
    <row r="304" spans="1:16" ht="63.75" hidden="1">
      <c r="A304" s="127" t="s">
        <v>620</v>
      </c>
      <c r="B304" s="127"/>
      <c r="C304" s="128" t="s">
        <v>714</v>
      </c>
      <c r="D304" s="122">
        <v>42821</v>
      </c>
      <c r="E304" s="123" t="s">
        <v>2392</v>
      </c>
      <c r="F304" s="123" t="s">
        <v>6</v>
      </c>
      <c r="G304" s="123">
        <v>817749</v>
      </c>
      <c r="H304" s="127"/>
      <c r="I304" s="131" t="s">
        <v>2393</v>
      </c>
      <c r="J304" s="127"/>
      <c r="K304" s="127"/>
      <c r="L304" s="127"/>
      <c r="M304" s="127"/>
      <c r="N304" s="243">
        <v>0</v>
      </c>
      <c r="O304" s="243">
        <v>297052.11</v>
      </c>
      <c r="P304" s="127" t="s">
        <v>1334</v>
      </c>
    </row>
    <row r="305" spans="1:16" ht="89.25" hidden="1">
      <c r="A305" s="127" t="s">
        <v>620</v>
      </c>
      <c r="B305" s="127"/>
      <c r="C305" s="128" t="s">
        <v>714</v>
      </c>
      <c r="D305" s="122">
        <v>42821</v>
      </c>
      <c r="E305" s="123" t="s">
        <v>2394</v>
      </c>
      <c r="F305" s="123" t="s">
        <v>11</v>
      </c>
      <c r="G305" s="123">
        <v>883072</v>
      </c>
      <c r="H305" s="127"/>
      <c r="I305" s="131" t="s">
        <v>2395</v>
      </c>
      <c r="J305" s="127"/>
      <c r="K305" s="127"/>
      <c r="L305" s="127"/>
      <c r="M305" s="127"/>
      <c r="N305" s="243">
        <v>50</v>
      </c>
      <c r="O305" s="243">
        <v>0</v>
      </c>
      <c r="P305" s="127" t="s">
        <v>1334</v>
      </c>
    </row>
    <row r="306" spans="1:16" ht="63.75" hidden="1">
      <c r="A306" s="127" t="s">
        <v>620</v>
      </c>
      <c r="B306" s="127"/>
      <c r="C306" s="128" t="s">
        <v>714</v>
      </c>
      <c r="D306" s="122">
        <v>42821</v>
      </c>
      <c r="E306" s="123" t="s">
        <v>2396</v>
      </c>
      <c r="F306" s="123" t="s">
        <v>11</v>
      </c>
      <c r="G306" s="123">
        <v>883080</v>
      </c>
      <c r="H306" s="127"/>
      <c r="I306" s="131" t="s">
        <v>2397</v>
      </c>
      <c r="J306" s="127"/>
      <c r="K306" s="127"/>
      <c r="L306" s="127"/>
      <c r="M306" s="127"/>
      <c r="N306" s="243">
        <v>50</v>
      </c>
      <c r="O306" s="243">
        <v>0</v>
      </c>
      <c r="P306" s="127" t="s">
        <v>1334</v>
      </c>
    </row>
    <row r="307" spans="1:16" ht="25.5" hidden="1">
      <c r="A307" s="127" t="s">
        <v>621</v>
      </c>
      <c r="B307" s="127"/>
      <c r="C307" s="128" t="s">
        <v>715</v>
      </c>
      <c r="D307" s="122">
        <v>42821</v>
      </c>
      <c r="E307" s="123" t="s">
        <v>2398</v>
      </c>
      <c r="F307" s="123" t="s">
        <v>13</v>
      </c>
      <c r="G307" s="123">
        <v>45734</v>
      </c>
      <c r="H307" s="127"/>
      <c r="I307" s="131" t="s">
        <v>2399</v>
      </c>
      <c r="J307" s="127"/>
      <c r="K307" s="127"/>
      <c r="L307" s="127"/>
      <c r="M307" s="127"/>
      <c r="N307" s="243">
        <v>826.87</v>
      </c>
      <c r="O307" s="243">
        <v>0</v>
      </c>
      <c r="P307" s="127" t="s">
        <v>1334</v>
      </c>
    </row>
    <row r="308" spans="1:16" ht="25.5" hidden="1">
      <c r="A308" s="127" t="s">
        <v>621</v>
      </c>
      <c r="B308" s="127"/>
      <c r="C308" s="128" t="s">
        <v>715</v>
      </c>
      <c r="D308" s="122">
        <v>42821</v>
      </c>
      <c r="E308" s="123" t="s">
        <v>2400</v>
      </c>
      <c r="F308" s="123" t="s">
        <v>13</v>
      </c>
      <c r="G308" s="123">
        <v>45737</v>
      </c>
      <c r="H308" s="127"/>
      <c r="I308" s="131" t="s">
        <v>2399</v>
      </c>
      <c r="J308" s="127"/>
      <c r="K308" s="127"/>
      <c r="L308" s="127"/>
      <c r="M308" s="127"/>
      <c r="N308" s="243">
        <v>50.160000000000004</v>
      </c>
      <c r="O308" s="243">
        <v>0</v>
      </c>
      <c r="P308" s="127" t="s">
        <v>1334</v>
      </c>
    </row>
    <row r="309" spans="1:16" ht="51" hidden="1">
      <c r="A309" s="127" t="s">
        <v>620</v>
      </c>
      <c r="B309" s="127"/>
      <c r="C309" s="128" t="s">
        <v>714</v>
      </c>
      <c r="D309" s="122">
        <v>42821</v>
      </c>
      <c r="E309" s="123" t="s">
        <v>2401</v>
      </c>
      <c r="F309" s="123" t="s">
        <v>13</v>
      </c>
      <c r="G309" s="123">
        <v>45738</v>
      </c>
      <c r="H309" s="127"/>
      <c r="I309" s="131" t="s">
        <v>2402</v>
      </c>
      <c r="J309" s="127"/>
      <c r="K309" s="127"/>
      <c r="L309" s="127"/>
      <c r="M309" s="127"/>
      <c r="N309" s="243">
        <v>50</v>
      </c>
      <c r="O309" s="243">
        <v>0</v>
      </c>
      <c r="P309" s="127" t="s">
        <v>1334</v>
      </c>
    </row>
    <row r="310" spans="1:16" ht="76.5" hidden="1">
      <c r="A310" s="127" t="s">
        <v>621</v>
      </c>
      <c r="B310" s="127"/>
      <c r="C310" s="128" t="s">
        <v>715</v>
      </c>
      <c r="D310" s="122">
        <v>42821</v>
      </c>
      <c r="E310" s="123" t="s">
        <v>2403</v>
      </c>
      <c r="F310" s="123" t="s">
        <v>6</v>
      </c>
      <c r="G310" s="123">
        <v>408911</v>
      </c>
      <c r="H310" s="127"/>
      <c r="I310" s="131" t="s">
        <v>2404</v>
      </c>
      <c r="J310" s="127"/>
      <c r="K310" s="127"/>
      <c r="L310" s="127"/>
      <c r="M310" s="127"/>
      <c r="N310" s="243">
        <v>0</v>
      </c>
      <c r="O310" s="243">
        <v>79935.88</v>
      </c>
      <c r="P310" s="127" t="s">
        <v>1334</v>
      </c>
    </row>
    <row r="311" spans="1:16" ht="89.25" hidden="1">
      <c r="A311" s="127">
        <v>513</v>
      </c>
      <c r="B311" s="127"/>
      <c r="C311" s="128" t="s">
        <v>201</v>
      </c>
      <c r="D311" s="122">
        <v>42821</v>
      </c>
      <c r="E311" s="123" t="s">
        <v>2405</v>
      </c>
      <c r="F311" s="123" t="s">
        <v>15</v>
      </c>
      <c r="G311" s="123">
        <v>1959</v>
      </c>
      <c r="H311" s="127"/>
      <c r="I311" s="131" t="s">
        <v>2406</v>
      </c>
      <c r="J311" s="127"/>
      <c r="K311" s="127"/>
      <c r="L311" s="127"/>
      <c r="M311" s="127"/>
      <c r="N311" s="243">
        <v>7051.1100000000006</v>
      </c>
      <c r="O311" s="243">
        <v>0</v>
      </c>
      <c r="P311" s="127" t="s">
        <v>1334</v>
      </c>
    </row>
    <row r="312" spans="1:16" ht="89.25" hidden="1">
      <c r="A312" s="127">
        <v>513</v>
      </c>
      <c r="B312" s="127"/>
      <c r="C312" s="128" t="s">
        <v>201</v>
      </c>
      <c r="D312" s="122">
        <v>42821</v>
      </c>
      <c r="E312" s="123" t="s">
        <v>2407</v>
      </c>
      <c r="F312" s="123" t="s">
        <v>15</v>
      </c>
      <c r="G312" s="123">
        <v>1962</v>
      </c>
      <c r="H312" s="127"/>
      <c r="I312" s="131" t="s">
        <v>2408</v>
      </c>
      <c r="J312" s="127"/>
      <c r="K312" s="127"/>
      <c r="L312" s="127"/>
      <c r="M312" s="127"/>
      <c r="N312" s="243">
        <v>2001.1200000000001</v>
      </c>
      <c r="O312" s="243">
        <v>0</v>
      </c>
      <c r="P312" s="127" t="s">
        <v>1334</v>
      </c>
    </row>
    <row r="313" spans="1:16" ht="76.5" hidden="1">
      <c r="A313" s="127">
        <v>513</v>
      </c>
      <c r="B313" s="127"/>
      <c r="C313" s="128" t="s">
        <v>201</v>
      </c>
      <c r="D313" s="122">
        <v>42821</v>
      </c>
      <c r="E313" s="123" t="s">
        <v>2409</v>
      </c>
      <c r="F313" s="123" t="s">
        <v>15</v>
      </c>
      <c r="G313" s="123">
        <v>1961</v>
      </c>
      <c r="H313" s="127"/>
      <c r="I313" s="131" t="s">
        <v>2410</v>
      </c>
      <c r="J313" s="127"/>
      <c r="K313" s="127"/>
      <c r="L313" s="127"/>
      <c r="M313" s="127"/>
      <c r="N313" s="243">
        <v>1907.89</v>
      </c>
      <c r="O313" s="243">
        <v>0</v>
      </c>
      <c r="P313" s="127" t="s">
        <v>1334</v>
      </c>
    </row>
    <row r="314" spans="1:16" ht="63.75" hidden="1">
      <c r="A314" s="127" t="s">
        <v>621</v>
      </c>
      <c r="B314" s="127"/>
      <c r="C314" s="128" t="s">
        <v>715</v>
      </c>
      <c r="D314" s="122">
        <v>42821</v>
      </c>
      <c r="E314" s="123" t="s">
        <v>2411</v>
      </c>
      <c r="F314" s="123" t="s">
        <v>11</v>
      </c>
      <c r="G314" s="123">
        <v>9094</v>
      </c>
      <c r="H314" s="127"/>
      <c r="I314" s="131" t="s">
        <v>2412</v>
      </c>
      <c r="J314" s="127"/>
      <c r="K314" s="127"/>
      <c r="L314" s="127"/>
      <c r="M314" s="127"/>
      <c r="N314" s="243">
        <v>2332.25</v>
      </c>
      <c r="O314" s="243">
        <v>0</v>
      </c>
      <c r="P314" s="127" t="s">
        <v>1334</v>
      </c>
    </row>
    <row r="315" spans="1:16" ht="76.5" hidden="1">
      <c r="A315" s="127">
        <v>513</v>
      </c>
      <c r="B315" s="127"/>
      <c r="C315" s="128" t="s">
        <v>201</v>
      </c>
      <c r="D315" s="122">
        <v>42822</v>
      </c>
      <c r="E315" s="123" t="s">
        <v>2413</v>
      </c>
      <c r="F315" s="123" t="s">
        <v>11</v>
      </c>
      <c r="G315" s="123">
        <v>883199</v>
      </c>
      <c r="H315" s="127"/>
      <c r="I315" s="131" t="s">
        <v>2414</v>
      </c>
      <c r="J315" s="127"/>
      <c r="K315" s="127"/>
      <c r="L315" s="127"/>
      <c r="M315" s="127"/>
      <c r="N315" s="243">
        <v>527.18000000000006</v>
      </c>
      <c r="O315" s="243">
        <v>0</v>
      </c>
      <c r="P315" s="127" t="s">
        <v>1334</v>
      </c>
    </row>
    <row r="316" spans="1:16" ht="38.25" hidden="1">
      <c r="A316" s="127">
        <v>86</v>
      </c>
      <c r="B316" s="127"/>
      <c r="C316" s="128" t="s">
        <v>711</v>
      </c>
      <c r="D316" s="122">
        <v>42823</v>
      </c>
      <c r="E316" s="123" t="s">
        <v>2415</v>
      </c>
      <c r="F316" s="123" t="s">
        <v>11</v>
      </c>
      <c r="G316" s="123">
        <v>883370</v>
      </c>
      <c r="H316" s="127"/>
      <c r="I316" s="131" t="s">
        <v>2416</v>
      </c>
      <c r="J316" s="127"/>
      <c r="K316" s="127"/>
      <c r="L316" s="127"/>
      <c r="M316" s="127"/>
      <c r="N316" s="243">
        <v>50</v>
      </c>
      <c r="O316" s="243">
        <v>0</v>
      </c>
      <c r="P316" s="127" t="s">
        <v>1334</v>
      </c>
    </row>
    <row r="317" spans="1:16" ht="76.5" hidden="1">
      <c r="A317" s="127" t="s">
        <v>620</v>
      </c>
      <c r="B317" s="127"/>
      <c r="C317" s="128" t="s">
        <v>714</v>
      </c>
      <c r="D317" s="122">
        <v>42824</v>
      </c>
      <c r="E317" s="123" t="s">
        <v>2417</v>
      </c>
      <c r="F317" s="123" t="s">
        <v>6</v>
      </c>
      <c r="G317" s="123">
        <v>883595</v>
      </c>
      <c r="H317" s="127"/>
      <c r="I317" s="131" t="s">
        <v>2418</v>
      </c>
      <c r="J317" s="127"/>
      <c r="K317" s="127"/>
      <c r="L317" s="127"/>
      <c r="M317" s="127"/>
      <c r="N317" s="243">
        <v>0</v>
      </c>
      <c r="O317" s="243">
        <v>194</v>
      </c>
      <c r="P317" s="127" t="s">
        <v>1334</v>
      </c>
    </row>
    <row r="318" spans="1:16" ht="76.5" hidden="1">
      <c r="A318" s="127" t="s">
        <v>621</v>
      </c>
      <c r="B318" s="127"/>
      <c r="C318" s="128" t="s">
        <v>715</v>
      </c>
      <c r="D318" s="122">
        <v>42824</v>
      </c>
      <c r="E318" s="123" t="s">
        <v>2419</v>
      </c>
      <c r="F318" s="123" t="s">
        <v>6</v>
      </c>
      <c r="G318" s="123">
        <v>819223</v>
      </c>
      <c r="H318" s="127"/>
      <c r="I318" s="131" t="s">
        <v>2420</v>
      </c>
      <c r="J318" s="127"/>
      <c r="K318" s="127"/>
      <c r="L318" s="127"/>
      <c r="M318" s="127"/>
      <c r="N318" s="243">
        <v>0</v>
      </c>
      <c r="O318" s="243">
        <v>4000</v>
      </c>
      <c r="P318" s="127" t="s">
        <v>1334</v>
      </c>
    </row>
    <row r="319" spans="1:16" ht="76.5" hidden="1">
      <c r="A319" s="127">
        <v>513</v>
      </c>
      <c r="B319" s="127"/>
      <c r="C319" s="128" t="s">
        <v>201</v>
      </c>
      <c r="D319" s="122">
        <v>42824</v>
      </c>
      <c r="E319" s="123" t="s">
        <v>2421</v>
      </c>
      <c r="F319" s="123" t="s">
        <v>15</v>
      </c>
      <c r="G319" s="123">
        <v>1999</v>
      </c>
      <c r="H319" s="127"/>
      <c r="I319" s="131" t="s">
        <v>2422</v>
      </c>
      <c r="J319" s="127"/>
      <c r="K319" s="127"/>
      <c r="L319" s="127"/>
      <c r="M319" s="127"/>
      <c r="N319" s="243">
        <v>37495.1</v>
      </c>
      <c r="O319" s="243">
        <v>0</v>
      </c>
      <c r="P319" s="127" t="s">
        <v>1334</v>
      </c>
    </row>
    <row r="320" spans="1:16" ht="63.75" hidden="1">
      <c r="A320" s="127">
        <v>513</v>
      </c>
      <c r="B320" s="127"/>
      <c r="C320" s="128" t="s">
        <v>201</v>
      </c>
      <c r="D320" s="122">
        <v>42824</v>
      </c>
      <c r="E320" s="123" t="s">
        <v>2423</v>
      </c>
      <c r="F320" s="123" t="s">
        <v>15</v>
      </c>
      <c r="G320" s="123">
        <v>411753</v>
      </c>
      <c r="H320" s="127"/>
      <c r="I320" s="131" t="s">
        <v>2424</v>
      </c>
      <c r="J320" s="127"/>
      <c r="K320" s="127"/>
      <c r="L320" s="127"/>
      <c r="M320" s="127"/>
      <c r="N320" s="243">
        <v>50</v>
      </c>
      <c r="O320" s="243">
        <v>0</v>
      </c>
      <c r="P320" s="127" t="s">
        <v>1334</v>
      </c>
    </row>
    <row r="321" spans="1:16" ht="63.75" hidden="1">
      <c r="A321" s="127" t="s">
        <v>620</v>
      </c>
      <c r="B321" s="127"/>
      <c r="C321" s="128" t="s">
        <v>714</v>
      </c>
      <c r="D321" s="122">
        <v>42825</v>
      </c>
      <c r="E321" s="123" t="s">
        <v>2425</v>
      </c>
      <c r="F321" s="123" t="s">
        <v>11</v>
      </c>
      <c r="G321" s="123">
        <v>883783</v>
      </c>
      <c r="H321" s="127"/>
      <c r="I321" s="131" t="s">
        <v>1934</v>
      </c>
      <c r="J321" s="127"/>
      <c r="K321" s="127"/>
      <c r="L321" s="127"/>
      <c r="M321" s="127"/>
      <c r="N321" s="243">
        <v>50</v>
      </c>
      <c r="O321" s="243">
        <v>0</v>
      </c>
      <c r="P321" s="127" t="s">
        <v>1334</v>
      </c>
    </row>
    <row r="322" spans="1:16" ht="102" hidden="1">
      <c r="A322" s="127">
        <v>20</v>
      </c>
      <c r="B322" s="127"/>
      <c r="C322" s="128" t="s">
        <v>694</v>
      </c>
      <c r="D322" s="122">
        <v>42825</v>
      </c>
      <c r="E322" s="123" t="s">
        <v>2426</v>
      </c>
      <c r="F322" s="123" t="s">
        <v>11</v>
      </c>
      <c r="G322" s="123">
        <v>883766</v>
      </c>
      <c r="H322" s="127"/>
      <c r="I322" s="131" t="s">
        <v>2427</v>
      </c>
      <c r="J322" s="127"/>
      <c r="K322" s="127"/>
      <c r="L322" s="127"/>
      <c r="M322" s="127"/>
      <c r="N322" s="243">
        <v>2954.52</v>
      </c>
      <c r="O322" s="243">
        <v>0</v>
      </c>
      <c r="P322" s="127" t="s">
        <v>1334</v>
      </c>
    </row>
    <row r="323" spans="1:16" ht="76.5" hidden="1">
      <c r="A323" s="127" t="s">
        <v>621</v>
      </c>
      <c r="B323" s="127"/>
      <c r="C323" s="128" t="s">
        <v>715</v>
      </c>
      <c r="D323" s="122">
        <v>42825</v>
      </c>
      <c r="E323" s="123" t="s">
        <v>2428</v>
      </c>
      <c r="F323" s="123" t="s">
        <v>15</v>
      </c>
      <c r="G323" s="123">
        <v>1964</v>
      </c>
      <c r="H323" s="127"/>
      <c r="I323" s="131" t="s">
        <v>2429</v>
      </c>
      <c r="J323" s="127"/>
      <c r="K323" s="127"/>
      <c r="L323" s="127"/>
      <c r="M323" s="127"/>
      <c r="N323" s="243">
        <v>284.06</v>
      </c>
      <c r="O323" s="243">
        <v>0</v>
      </c>
      <c r="P323" s="127" t="s">
        <v>1334</v>
      </c>
    </row>
    <row r="324" spans="1:16" ht="51" hidden="1">
      <c r="A324" s="127" t="s">
        <v>621</v>
      </c>
      <c r="B324" s="127"/>
      <c r="C324" s="128" t="s">
        <v>715</v>
      </c>
      <c r="D324" s="122">
        <v>42825</v>
      </c>
      <c r="E324" s="123" t="s">
        <v>2430</v>
      </c>
      <c r="F324" s="123" t="s">
        <v>6</v>
      </c>
      <c r="G324" s="123">
        <v>413111</v>
      </c>
      <c r="H324" s="127"/>
      <c r="I324" s="131" t="s">
        <v>2431</v>
      </c>
      <c r="J324" s="127"/>
      <c r="K324" s="127"/>
      <c r="L324" s="127"/>
      <c r="M324" s="127"/>
      <c r="N324" s="243">
        <v>0</v>
      </c>
      <c r="O324" s="243">
        <v>14638.83</v>
      </c>
      <c r="P324" s="127" t="s">
        <v>1334</v>
      </c>
    </row>
    <row r="325" spans="1:16" ht="51" hidden="1">
      <c r="A325" s="127" t="s">
        <v>621</v>
      </c>
      <c r="B325" s="127"/>
      <c r="C325" s="128" t="s">
        <v>715</v>
      </c>
      <c r="D325" s="122">
        <v>42825</v>
      </c>
      <c r="E325" s="123" t="s">
        <v>2432</v>
      </c>
      <c r="F325" s="123" t="s">
        <v>6</v>
      </c>
      <c r="G325" s="123">
        <v>413113</v>
      </c>
      <c r="H325" s="127"/>
      <c r="I325" s="131" t="s">
        <v>2433</v>
      </c>
      <c r="J325" s="127"/>
      <c r="K325" s="127"/>
      <c r="L325" s="127"/>
      <c r="M325" s="127"/>
      <c r="N325" s="243">
        <v>0</v>
      </c>
      <c r="O325" s="243">
        <v>16673.580000000002</v>
      </c>
      <c r="P325" s="127" t="s">
        <v>1334</v>
      </c>
    </row>
    <row r="326" spans="1:16" ht="63.75" hidden="1">
      <c r="A326" s="127" t="s">
        <v>620</v>
      </c>
      <c r="B326" s="127"/>
      <c r="C326" s="128" t="s">
        <v>714</v>
      </c>
      <c r="D326" s="122">
        <v>42825</v>
      </c>
      <c r="E326" s="123" t="s">
        <v>2434</v>
      </c>
      <c r="F326" s="123" t="s">
        <v>1375</v>
      </c>
      <c r="G326" s="123">
        <v>13097801</v>
      </c>
      <c r="H326" s="127"/>
      <c r="I326" s="131" t="s">
        <v>2435</v>
      </c>
      <c r="J326" s="127"/>
      <c r="K326" s="127"/>
      <c r="L326" s="127"/>
      <c r="M326" s="127"/>
      <c r="N326" s="243">
        <v>0</v>
      </c>
      <c r="O326" s="243">
        <v>10322.6</v>
      </c>
      <c r="P326" s="127" t="s">
        <v>1334</v>
      </c>
    </row>
    <row r="327" spans="1:16" ht="63.75" hidden="1">
      <c r="A327" s="127">
        <v>249</v>
      </c>
      <c r="B327" s="127"/>
      <c r="C327" s="128" t="s">
        <v>776</v>
      </c>
      <c r="D327" s="122">
        <v>42825</v>
      </c>
      <c r="E327" s="123" t="s">
        <v>2436</v>
      </c>
      <c r="F327" s="123" t="s">
        <v>1375</v>
      </c>
      <c r="G327" s="123">
        <v>13097023</v>
      </c>
      <c r="H327" s="127"/>
      <c r="I327" s="131" t="s">
        <v>2437</v>
      </c>
      <c r="J327" s="127"/>
      <c r="K327" s="127"/>
      <c r="L327" s="127"/>
      <c r="M327" s="127"/>
      <c r="N327" s="243">
        <v>0</v>
      </c>
      <c r="O327" s="243">
        <v>399</v>
      </c>
      <c r="P327" s="127" t="s">
        <v>1334</v>
      </c>
    </row>
    <row r="328" spans="1:16" ht="63.75" hidden="1">
      <c r="A328" s="127">
        <v>582</v>
      </c>
      <c r="B328" s="127"/>
      <c r="C328" s="128" t="s">
        <v>857</v>
      </c>
      <c r="D328" s="122">
        <v>42825</v>
      </c>
      <c r="E328" s="123" t="s">
        <v>2438</v>
      </c>
      <c r="F328" s="123" t="s">
        <v>1375</v>
      </c>
      <c r="G328" s="123">
        <v>13097380</v>
      </c>
      <c r="H328" s="127"/>
      <c r="I328" s="131" t="s">
        <v>2439</v>
      </c>
      <c r="J328" s="127"/>
      <c r="K328" s="127"/>
      <c r="L328" s="127"/>
      <c r="M328" s="127"/>
      <c r="N328" s="243">
        <v>0</v>
      </c>
      <c r="O328" s="243">
        <v>945</v>
      </c>
      <c r="P328" s="127" t="s">
        <v>1334</v>
      </c>
    </row>
    <row r="329" spans="1:16" ht="51" hidden="1">
      <c r="A329" s="127" t="s">
        <v>620</v>
      </c>
      <c r="B329" s="127"/>
      <c r="C329" s="128" t="s">
        <v>714</v>
      </c>
      <c r="D329" s="122">
        <v>42738</v>
      </c>
      <c r="E329" s="123" t="s">
        <v>2440</v>
      </c>
      <c r="F329" s="123" t="s">
        <v>3</v>
      </c>
      <c r="G329" s="123">
        <v>1461392</v>
      </c>
      <c r="H329" s="127"/>
      <c r="I329" s="131" t="s">
        <v>2441</v>
      </c>
      <c r="J329" s="127"/>
      <c r="K329" s="127"/>
      <c r="L329" s="127"/>
      <c r="M329" s="127"/>
      <c r="N329" s="243">
        <v>0</v>
      </c>
      <c r="O329" s="243">
        <v>6155.1500000000005</v>
      </c>
      <c r="P329" s="127" t="s">
        <v>1334</v>
      </c>
    </row>
    <row r="330" spans="1:16" ht="51" hidden="1">
      <c r="A330" s="127" t="s">
        <v>620</v>
      </c>
      <c r="B330" s="127"/>
      <c r="C330" s="128" t="s">
        <v>714</v>
      </c>
      <c r="D330" s="122">
        <v>42738</v>
      </c>
      <c r="E330" s="123" t="s">
        <v>2442</v>
      </c>
      <c r="F330" s="123" t="s">
        <v>3</v>
      </c>
      <c r="G330" s="123">
        <v>1461406</v>
      </c>
      <c r="H330" s="127"/>
      <c r="I330" s="131" t="s">
        <v>2443</v>
      </c>
      <c r="J330" s="127"/>
      <c r="K330" s="127"/>
      <c r="L330" s="127"/>
      <c r="M330" s="127"/>
      <c r="N330" s="243">
        <v>0</v>
      </c>
      <c r="O330" s="243">
        <v>248.8</v>
      </c>
      <c r="P330" s="127" t="s">
        <v>1334</v>
      </c>
    </row>
    <row r="331" spans="1:16" ht="51" hidden="1">
      <c r="A331" s="127" t="s">
        <v>620</v>
      </c>
      <c r="B331" s="127"/>
      <c r="C331" s="128" t="s">
        <v>714</v>
      </c>
      <c r="D331" s="122">
        <v>42738</v>
      </c>
      <c r="E331" s="123" t="s">
        <v>2444</v>
      </c>
      <c r="F331" s="123" t="s">
        <v>3</v>
      </c>
      <c r="G331" s="123">
        <v>1461409</v>
      </c>
      <c r="H331" s="127"/>
      <c r="I331" s="131" t="s">
        <v>2445</v>
      </c>
      <c r="J331" s="127"/>
      <c r="K331" s="127"/>
      <c r="L331" s="127"/>
      <c r="M331" s="127"/>
      <c r="N331" s="243">
        <v>0</v>
      </c>
      <c r="O331" s="243">
        <v>276.87</v>
      </c>
      <c r="P331" s="127" t="s">
        <v>1334</v>
      </c>
    </row>
    <row r="332" spans="1:16" ht="51" hidden="1">
      <c r="A332" s="127" t="s">
        <v>620</v>
      </c>
      <c r="B332" s="127"/>
      <c r="C332" s="128" t="s">
        <v>714</v>
      </c>
      <c r="D332" s="122">
        <v>42738</v>
      </c>
      <c r="E332" s="123" t="s">
        <v>2446</v>
      </c>
      <c r="F332" s="123" t="s">
        <v>3</v>
      </c>
      <c r="G332" s="123">
        <v>1461419</v>
      </c>
      <c r="H332" s="127"/>
      <c r="I332" s="131" t="s">
        <v>2447</v>
      </c>
      <c r="J332" s="127"/>
      <c r="K332" s="127"/>
      <c r="L332" s="127"/>
      <c r="M332" s="127"/>
      <c r="N332" s="243">
        <v>0</v>
      </c>
      <c r="O332" s="243">
        <v>245.5</v>
      </c>
      <c r="P332" s="127" t="s">
        <v>1334</v>
      </c>
    </row>
    <row r="333" spans="1:16" ht="51" hidden="1">
      <c r="A333" s="127" t="s">
        <v>620</v>
      </c>
      <c r="B333" s="127"/>
      <c r="C333" s="128" t="s">
        <v>714</v>
      </c>
      <c r="D333" s="122">
        <v>42738</v>
      </c>
      <c r="E333" s="123" t="s">
        <v>2448</v>
      </c>
      <c r="F333" s="123" t="s">
        <v>3</v>
      </c>
      <c r="G333" s="123">
        <v>1461510</v>
      </c>
      <c r="H333" s="127"/>
      <c r="I333" s="131" t="s">
        <v>2449</v>
      </c>
      <c r="J333" s="127"/>
      <c r="K333" s="127"/>
      <c r="L333" s="127"/>
      <c r="M333" s="127"/>
      <c r="N333" s="243">
        <v>0</v>
      </c>
      <c r="O333" s="243">
        <v>1000</v>
      </c>
      <c r="P333" s="127" t="s">
        <v>1334</v>
      </c>
    </row>
    <row r="334" spans="1:16" ht="51" hidden="1">
      <c r="A334" s="127" t="s">
        <v>620</v>
      </c>
      <c r="B334" s="127"/>
      <c r="C334" s="128" t="s">
        <v>714</v>
      </c>
      <c r="D334" s="122">
        <v>42738</v>
      </c>
      <c r="E334" s="123" t="s">
        <v>2450</v>
      </c>
      <c r="F334" s="123" t="s">
        <v>3</v>
      </c>
      <c r="G334" s="123">
        <v>1461531</v>
      </c>
      <c r="H334" s="127"/>
      <c r="I334" s="131" t="s">
        <v>2451</v>
      </c>
      <c r="J334" s="127"/>
      <c r="K334" s="127"/>
      <c r="L334" s="127"/>
      <c r="M334" s="127"/>
      <c r="N334" s="243">
        <v>0</v>
      </c>
      <c r="O334" s="243">
        <v>262.60000000000002</v>
      </c>
      <c r="P334" s="127" t="s">
        <v>1334</v>
      </c>
    </row>
    <row r="335" spans="1:16" ht="51" hidden="1">
      <c r="A335" s="127">
        <v>46</v>
      </c>
      <c r="B335" s="127"/>
      <c r="C335" s="128" t="s">
        <v>699</v>
      </c>
      <c r="D335" s="122">
        <v>42738</v>
      </c>
      <c r="E335" s="123" t="s">
        <v>2452</v>
      </c>
      <c r="F335" s="123" t="s">
        <v>3</v>
      </c>
      <c r="G335" s="123">
        <v>1461550</v>
      </c>
      <c r="H335" s="127"/>
      <c r="I335" s="131" t="s">
        <v>2453</v>
      </c>
      <c r="J335" s="127"/>
      <c r="K335" s="127"/>
      <c r="L335" s="127"/>
      <c r="M335" s="127"/>
      <c r="N335" s="243">
        <v>0</v>
      </c>
      <c r="O335" s="243">
        <v>25</v>
      </c>
      <c r="P335" s="127" t="s">
        <v>1334</v>
      </c>
    </row>
    <row r="336" spans="1:16" ht="51" hidden="1">
      <c r="A336" s="127" t="s">
        <v>620</v>
      </c>
      <c r="B336" s="127"/>
      <c r="C336" s="128" t="s">
        <v>714</v>
      </c>
      <c r="D336" s="122">
        <v>42738</v>
      </c>
      <c r="E336" s="123" t="s">
        <v>2454</v>
      </c>
      <c r="F336" s="123" t="s">
        <v>3</v>
      </c>
      <c r="G336" s="123">
        <v>1461577</v>
      </c>
      <c r="H336" s="127"/>
      <c r="I336" s="131" t="s">
        <v>2455</v>
      </c>
      <c r="J336" s="127"/>
      <c r="K336" s="127"/>
      <c r="L336" s="127"/>
      <c r="M336" s="127"/>
      <c r="N336" s="243">
        <v>0</v>
      </c>
      <c r="O336" s="243">
        <v>1936</v>
      </c>
      <c r="P336" s="127" t="s">
        <v>1334</v>
      </c>
    </row>
    <row r="337" spans="1:16" ht="51" hidden="1">
      <c r="A337" s="127" t="s">
        <v>620</v>
      </c>
      <c r="B337" s="127"/>
      <c r="C337" s="128" t="s">
        <v>714</v>
      </c>
      <c r="D337" s="122">
        <v>42738</v>
      </c>
      <c r="E337" s="123" t="s">
        <v>2456</v>
      </c>
      <c r="F337" s="123" t="s">
        <v>3</v>
      </c>
      <c r="G337" s="123">
        <v>1461583</v>
      </c>
      <c r="H337" s="127"/>
      <c r="I337" s="131" t="s">
        <v>2457</v>
      </c>
      <c r="J337" s="127"/>
      <c r="K337" s="127"/>
      <c r="L337" s="127"/>
      <c r="M337" s="127"/>
      <c r="N337" s="243">
        <v>0</v>
      </c>
      <c r="O337" s="243">
        <v>465.5</v>
      </c>
      <c r="P337" s="127" t="s">
        <v>1334</v>
      </c>
    </row>
    <row r="338" spans="1:16" ht="51" hidden="1">
      <c r="A338" s="127" t="s">
        <v>620</v>
      </c>
      <c r="B338" s="127"/>
      <c r="C338" s="128" t="s">
        <v>714</v>
      </c>
      <c r="D338" s="122">
        <v>42739</v>
      </c>
      <c r="E338" s="123" t="s">
        <v>2458</v>
      </c>
      <c r="F338" s="123" t="s">
        <v>3</v>
      </c>
      <c r="G338" s="123">
        <v>1461892</v>
      </c>
      <c r="H338" s="127"/>
      <c r="I338" s="131" t="s">
        <v>2459</v>
      </c>
      <c r="J338" s="127"/>
      <c r="K338" s="127"/>
      <c r="L338" s="127"/>
      <c r="M338" s="127"/>
      <c r="N338" s="243">
        <v>0</v>
      </c>
      <c r="O338" s="243">
        <v>126.74000000000001</v>
      </c>
      <c r="P338" s="127" t="s">
        <v>1334</v>
      </c>
    </row>
    <row r="339" spans="1:16" ht="51" hidden="1">
      <c r="A339" s="127">
        <v>591</v>
      </c>
      <c r="B339" s="127"/>
      <c r="C339" s="128" t="s">
        <v>862</v>
      </c>
      <c r="D339" s="122">
        <v>42739</v>
      </c>
      <c r="E339" s="123" t="s">
        <v>2460</v>
      </c>
      <c r="F339" s="123" t="s">
        <v>3</v>
      </c>
      <c r="G339" s="123">
        <v>1461929</v>
      </c>
      <c r="H339" s="127"/>
      <c r="I339" s="131" t="s">
        <v>2461</v>
      </c>
      <c r="J339" s="127"/>
      <c r="K339" s="127"/>
      <c r="L339" s="127"/>
      <c r="M339" s="127"/>
      <c r="N339" s="243">
        <v>0</v>
      </c>
      <c r="O339" s="243">
        <v>862842</v>
      </c>
      <c r="P339" s="127" t="s">
        <v>1334</v>
      </c>
    </row>
    <row r="340" spans="1:16" ht="51" hidden="1">
      <c r="A340" s="127">
        <v>591</v>
      </c>
      <c r="B340" s="127"/>
      <c r="C340" s="128" t="s">
        <v>862</v>
      </c>
      <c r="D340" s="122">
        <v>42739</v>
      </c>
      <c r="E340" s="123" t="s">
        <v>2462</v>
      </c>
      <c r="F340" s="123" t="s">
        <v>3</v>
      </c>
      <c r="G340" s="123">
        <v>1461931</v>
      </c>
      <c r="H340" s="127"/>
      <c r="I340" s="131" t="s">
        <v>2463</v>
      </c>
      <c r="J340" s="127"/>
      <c r="K340" s="127"/>
      <c r="L340" s="127"/>
      <c r="M340" s="127"/>
      <c r="N340" s="243">
        <v>0</v>
      </c>
      <c r="O340" s="243">
        <v>3792350</v>
      </c>
      <c r="P340" s="127" t="s">
        <v>1334</v>
      </c>
    </row>
    <row r="341" spans="1:16" ht="51" hidden="1">
      <c r="A341" s="127">
        <v>591</v>
      </c>
      <c r="B341" s="127"/>
      <c r="C341" s="128" t="s">
        <v>862</v>
      </c>
      <c r="D341" s="122">
        <v>42739</v>
      </c>
      <c r="E341" s="123" t="s">
        <v>2464</v>
      </c>
      <c r="F341" s="123" t="s">
        <v>3</v>
      </c>
      <c r="G341" s="123">
        <v>1461934</v>
      </c>
      <c r="H341" s="127"/>
      <c r="I341" s="131" t="s">
        <v>2465</v>
      </c>
      <c r="J341" s="127"/>
      <c r="K341" s="127"/>
      <c r="L341" s="127"/>
      <c r="M341" s="127"/>
      <c r="N341" s="243">
        <v>0</v>
      </c>
      <c r="O341" s="243">
        <v>3090101.65</v>
      </c>
      <c r="P341" s="127" t="s">
        <v>1334</v>
      </c>
    </row>
    <row r="342" spans="1:16" ht="63.75" hidden="1">
      <c r="A342" s="127" t="s">
        <v>620</v>
      </c>
      <c r="B342" s="127"/>
      <c r="C342" s="128" t="s">
        <v>714</v>
      </c>
      <c r="D342" s="122">
        <v>42739</v>
      </c>
      <c r="E342" s="123" t="s">
        <v>2466</v>
      </c>
      <c r="F342" s="123" t="s">
        <v>3</v>
      </c>
      <c r="G342" s="123">
        <v>1461945</v>
      </c>
      <c r="H342" s="127"/>
      <c r="I342" s="131" t="s">
        <v>2467</v>
      </c>
      <c r="J342" s="127"/>
      <c r="K342" s="127"/>
      <c r="L342" s="127"/>
      <c r="M342" s="127"/>
      <c r="N342" s="243">
        <v>0</v>
      </c>
      <c r="O342" s="243">
        <v>474.45</v>
      </c>
      <c r="P342" s="127" t="s">
        <v>1334</v>
      </c>
    </row>
    <row r="343" spans="1:16" ht="51" hidden="1">
      <c r="A343" s="127" t="s">
        <v>620</v>
      </c>
      <c r="B343" s="127"/>
      <c r="C343" s="128" t="s">
        <v>714</v>
      </c>
      <c r="D343" s="122">
        <v>42739</v>
      </c>
      <c r="E343" s="123" t="s">
        <v>2468</v>
      </c>
      <c r="F343" s="123" t="s">
        <v>3</v>
      </c>
      <c r="G343" s="123">
        <v>1461794</v>
      </c>
      <c r="H343" s="127"/>
      <c r="I343" s="131" t="s">
        <v>2469</v>
      </c>
      <c r="J343" s="127"/>
      <c r="K343" s="127"/>
      <c r="L343" s="127"/>
      <c r="M343" s="127"/>
      <c r="N343" s="243">
        <v>0</v>
      </c>
      <c r="O343" s="243">
        <v>460</v>
      </c>
      <c r="P343" s="127" t="s">
        <v>1334</v>
      </c>
    </row>
    <row r="344" spans="1:16" ht="51" hidden="1">
      <c r="A344" s="127" t="s">
        <v>620</v>
      </c>
      <c r="B344" s="127"/>
      <c r="C344" s="128" t="s">
        <v>714</v>
      </c>
      <c r="D344" s="122">
        <v>42739</v>
      </c>
      <c r="E344" s="123" t="s">
        <v>2470</v>
      </c>
      <c r="F344" s="123" t="s">
        <v>3</v>
      </c>
      <c r="G344" s="123">
        <v>1461800</v>
      </c>
      <c r="H344" s="127"/>
      <c r="I344" s="131" t="s">
        <v>2471</v>
      </c>
      <c r="J344" s="127"/>
      <c r="K344" s="127"/>
      <c r="L344" s="127"/>
      <c r="M344" s="127"/>
      <c r="N344" s="243">
        <v>0</v>
      </c>
      <c r="O344" s="243">
        <v>1016</v>
      </c>
      <c r="P344" s="127" t="s">
        <v>1334</v>
      </c>
    </row>
    <row r="345" spans="1:16" ht="51" hidden="1">
      <c r="A345" s="127" t="s">
        <v>620</v>
      </c>
      <c r="B345" s="127"/>
      <c r="C345" s="128" t="s">
        <v>714</v>
      </c>
      <c r="D345" s="122">
        <v>42739</v>
      </c>
      <c r="E345" s="123" t="s">
        <v>2472</v>
      </c>
      <c r="F345" s="123" t="s">
        <v>3</v>
      </c>
      <c r="G345" s="123">
        <v>1461815</v>
      </c>
      <c r="H345" s="127"/>
      <c r="I345" s="131" t="s">
        <v>2473</v>
      </c>
      <c r="J345" s="127"/>
      <c r="K345" s="127"/>
      <c r="L345" s="127"/>
      <c r="M345" s="127"/>
      <c r="N345" s="243">
        <v>0</v>
      </c>
      <c r="O345" s="243">
        <v>303.12</v>
      </c>
      <c r="P345" s="127" t="s">
        <v>1334</v>
      </c>
    </row>
    <row r="346" spans="1:16" ht="51" hidden="1">
      <c r="A346" s="127" t="s">
        <v>620</v>
      </c>
      <c r="B346" s="127"/>
      <c r="C346" s="128" t="s">
        <v>714</v>
      </c>
      <c r="D346" s="122">
        <v>42739</v>
      </c>
      <c r="E346" s="123" t="s">
        <v>2474</v>
      </c>
      <c r="F346" s="123" t="s">
        <v>3</v>
      </c>
      <c r="G346" s="123">
        <v>1461818</v>
      </c>
      <c r="H346" s="127"/>
      <c r="I346" s="131" t="s">
        <v>2475</v>
      </c>
      <c r="J346" s="127"/>
      <c r="K346" s="127"/>
      <c r="L346" s="127"/>
      <c r="M346" s="127"/>
      <c r="N346" s="243">
        <v>0</v>
      </c>
      <c r="O346" s="243">
        <v>2676.55</v>
      </c>
      <c r="P346" s="127" t="s">
        <v>1334</v>
      </c>
    </row>
    <row r="347" spans="1:16" ht="51" hidden="1">
      <c r="A347" s="127" t="s">
        <v>620</v>
      </c>
      <c r="B347" s="127"/>
      <c r="C347" s="128" t="s">
        <v>714</v>
      </c>
      <c r="D347" s="122">
        <v>42739</v>
      </c>
      <c r="E347" s="123" t="s">
        <v>2476</v>
      </c>
      <c r="F347" s="123" t="s">
        <v>3</v>
      </c>
      <c r="G347" s="123">
        <v>1461842</v>
      </c>
      <c r="H347" s="127"/>
      <c r="I347" s="131" t="s">
        <v>2477</v>
      </c>
      <c r="J347" s="127"/>
      <c r="K347" s="127"/>
      <c r="L347" s="127"/>
      <c r="M347" s="127"/>
      <c r="N347" s="243">
        <v>0</v>
      </c>
      <c r="O347" s="243">
        <v>545</v>
      </c>
      <c r="P347" s="127" t="s">
        <v>1334</v>
      </c>
    </row>
    <row r="348" spans="1:16" ht="51" hidden="1">
      <c r="A348" s="127" t="s">
        <v>620</v>
      </c>
      <c r="B348" s="127"/>
      <c r="C348" s="128" t="s">
        <v>714</v>
      </c>
      <c r="D348" s="122">
        <v>42739</v>
      </c>
      <c r="E348" s="123" t="s">
        <v>2478</v>
      </c>
      <c r="F348" s="123" t="s">
        <v>3</v>
      </c>
      <c r="G348" s="123">
        <v>1461845</v>
      </c>
      <c r="H348" s="127"/>
      <c r="I348" s="131" t="s">
        <v>2479</v>
      </c>
      <c r="J348" s="127"/>
      <c r="K348" s="127"/>
      <c r="L348" s="127"/>
      <c r="M348" s="127"/>
      <c r="N348" s="243">
        <v>0</v>
      </c>
      <c r="O348" s="243">
        <v>711.18000000000006</v>
      </c>
      <c r="P348" s="127" t="s">
        <v>1334</v>
      </c>
    </row>
    <row r="349" spans="1:16" ht="51" hidden="1">
      <c r="A349" s="127" t="s">
        <v>620</v>
      </c>
      <c r="B349" s="127"/>
      <c r="C349" s="128" t="s">
        <v>714</v>
      </c>
      <c r="D349" s="122">
        <v>42739</v>
      </c>
      <c r="E349" s="123" t="s">
        <v>2480</v>
      </c>
      <c r="F349" s="123" t="s">
        <v>3</v>
      </c>
      <c r="G349" s="123">
        <v>1461850</v>
      </c>
      <c r="H349" s="127"/>
      <c r="I349" s="131" t="s">
        <v>2481</v>
      </c>
      <c r="J349" s="127"/>
      <c r="K349" s="127"/>
      <c r="L349" s="127"/>
      <c r="M349" s="127"/>
      <c r="N349" s="243">
        <v>0</v>
      </c>
      <c r="O349" s="243">
        <v>3900</v>
      </c>
      <c r="P349" s="127" t="s">
        <v>1334</v>
      </c>
    </row>
    <row r="350" spans="1:16" ht="51" hidden="1">
      <c r="A350" s="127" t="s">
        <v>620</v>
      </c>
      <c r="B350" s="127"/>
      <c r="C350" s="128" t="s">
        <v>714</v>
      </c>
      <c r="D350" s="122">
        <v>42739</v>
      </c>
      <c r="E350" s="123" t="s">
        <v>2482</v>
      </c>
      <c r="F350" s="123" t="s">
        <v>3</v>
      </c>
      <c r="G350" s="123">
        <v>1461941</v>
      </c>
      <c r="H350" s="127"/>
      <c r="I350" s="131" t="s">
        <v>2483</v>
      </c>
      <c r="J350" s="127"/>
      <c r="K350" s="127"/>
      <c r="L350" s="127"/>
      <c r="M350" s="127"/>
      <c r="N350" s="243">
        <v>0</v>
      </c>
      <c r="O350" s="243">
        <v>5356</v>
      </c>
      <c r="P350" s="127" t="s">
        <v>1334</v>
      </c>
    </row>
    <row r="351" spans="1:16" ht="51" hidden="1">
      <c r="A351" s="127" t="s">
        <v>620</v>
      </c>
      <c r="B351" s="127"/>
      <c r="C351" s="128" t="s">
        <v>714</v>
      </c>
      <c r="D351" s="122">
        <v>42739</v>
      </c>
      <c r="E351" s="123" t="s">
        <v>2484</v>
      </c>
      <c r="F351" s="123" t="s">
        <v>3</v>
      </c>
      <c r="G351" s="123">
        <v>1462036</v>
      </c>
      <c r="H351" s="127"/>
      <c r="I351" s="131" t="s">
        <v>2485</v>
      </c>
      <c r="J351" s="127"/>
      <c r="K351" s="127"/>
      <c r="L351" s="127"/>
      <c r="M351" s="127"/>
      <c r="N351" s="243">
        <v>0</v>
      </c>
      <c r="O351" s="243">
        <v>2130.3200000000002</v>
      </c>
      <c r="P351" s="127" t="s">
        <v>1334</v>
      </c>
    </row>
    <row r="352" spans="1:16" ht="51" hidden="1">
      <c r="A352" s="127" t="s">
        <v>620</v>
      </c>
      <c r="B352" s="127"/>
      <c r="C352" s="128" t="s">
        <v>714</v>
      </c>
      <c r="D352" s="122">
        <v>42739</v>
      </c>
      <c r="E352" s="123" t="s">
        <v>2486</v>
      </c>
      <c r="F352" s="123" t="s">
        <v>3</v>
      </c>
      <c r="G352" s="123">
        <v>1462053</v>
      </c>
      <c r="H352" s="127"/>
      <c r="I352" s="131" t="s">
        <v>2487</v>
      </c>
      <c r="J352" s="127"/>
      <c r="K352" s="127"/>
      <c r="L352" s="127"/>
      <c r="M352" s="127"/>
      <c r="N352" s="243">
        <v>0</v>
      </c>
      <c r="O352" s="243">
        <v>39.53</v>
      </c>
      <c r="P352" s="127" t="s">
        <v>1334</v>
      </c>
    </row>
    <row r="353" spans="1:16" ht="51" hidden="1">
      <c r="A353" s="127" t="s">
        <v>620</v>
      </c>
      <c r="B353" s="127"/>
      <c r="C353" s="128" t="s">
        <v>714</v>
      </c>
      <c r="D353" s="122">
        <v>42739</v>
      </c>
      <c r="E353" s="123" t="s">
        <v>2488</v>
      </c>
      <c r="F353" s="123" t="s">
        <v>3</v>
      </c>
      <c r="G353" s="123">
        <v>1462084</v>
      </c>
      <c r="H353" s="127"/>
      <c r="I353" s="131" t="s">
        <v>2489</v>
      </c>
      <c r="J353" s="127"/>
      <c r="K353" s="127"/>
      <c r="L353" s="127"/>
      <c r="M353" s="127"/>
      <c r="N353" s="243">
        <v>0</v>
      </c>
      <c r="O353" s="243">
        <v>966</v>
      </c>
      <c r="P353" s="127" t="s">
        <v>1334</v>
      </c>
    </row>
    <row r="354" spans="1:16" ht="51" hidden="1">
      <c r="A354" s="127" t="s">
        <v>620</v>
      </c>
      <c r="B354" s="127"/>
      <c r="C354" s="128" t="s">
        <v>714</v>
      </c>
      <c r="D354" s="122">
        <v>42739</v>
      </c>
      <c r="E354" s="123" t="s">
        <v>2490</v>
      </c>
      <c r="F354" s="123" t="s">
        <v>3</v>
      </c>
      <c r="G354" s="123">
        <v>1462091</v>
      </c>
      <c r="H354" s="127"/>
      <c r="I354" s="131" t="s">
        <v>2491</v>
      </c>
      <c r="J354" s="127"/>
      <c r="K354" s="127"/>
      <c r="L354" s="127"/>
      <c r="M354" s="127"/>
      <c r="N354" s="243">
        <v>0</v>
      </c>
      <c r="O354" s="243">
        <v>78</v>
      </c>
      <c r="P354" s="127" t="s">
        <v>1334</v>
      </c>
    </row>
    <row r="355" spans="1:16" ht="51" hidden="1">
      <c r="A355" s="127" t="s">
        <v>620</v>
      </c>
      <c r="B355" s="127"/>
      <c r="C355" s="128" t="s">
        <v>714</v>
      </c>
      <c r="D355" s="122">
        <v>42739</v>
      </c>
      <c r="E355" s="123" t="s">
        <v>2492</v>
      </c>
      <c r="F355" s="123" t="s">
        <v>3</v>
      </c>
      <c r="G355" s="123">
        <v>1462109</v>
      </c>
      <c r="H355" s="127"/>
      <c r="I355" s="131" t="s">
        <v>2493</v>
      </c>
      <c r="J355" s="127"/>
      <c r="K355" s="127"/>
      <c r="L355" s="127"/>
      <c r="M355" s="127"/>
      <c r="N355" s="243">
        <v>0</v>
      </c>
      <c r="O355" s="243">
        <v>248.5</v>
      </c>
      <c r="P355" s="127" t="s">
        <v>1334</v>
      </c>
    </row>
    <row r="356" spans="1:16" ht="51" hidden="1">
      <c r="A356" s="127" t="s">
        <v>620</v>
      </c>
      <c r="B356" s="127"/>
      <c r="C356" s="128" t="s">
        <v>714</v>
      </c>
      <c r="D356" s="122">
        <v>42739</v>
      </c>
      <c r="E356" s="123" t="s">
        <v>2494</v>
      </c>
      <c r="F356" s="123" t="s">
        <v>3</v>
      </c>
      <c r="G356" s="123">
        <v>1462112</v>
      </c>
      <c r="H356" s="127"/>
      <c r="I356" s="131" t="s">
        <v>2495</v>
      </c>
      <c r="J356" s="127"/>
      <c r="K356" s="127"/>
      <c r="L356" s="127"/>
      <c r="M356" s="127"/>
      <c r="N356" s="243">
        <v>0</v>
      </c>
      <c r="O356" s="243">
        <v>573.12</v>
      </c>
      <c r="P356" s="127" t="s">
        <v>1334</v>
      </c>
    </row>
    <row r="357" spans="1:16" ht="51" hidden="1">
      <c r="A357" s="127" t="s">
        <v>620</v>
      </c>
      <c r="B357" s="127"/>
      <c r="C357" s="128" t="s">
        <v>714</v>
      </c>
      <c r="D357" s="122">
        <v>42739</v>
      </c>
      <c r="E357" s="123" t="s">
        <v>2496</v>
      </c>
      <c r="F357" s="123" t="s">
        <v>3</v>
      </c>
      <c r="G357" s="123">
        <v>1462114</v>
      </c>
      <c r="H357" s="127"/>
      <c r="I357" s="131" t="s">
        <v>2497</v>
      </c>
      <c r="J357" s="127"/>
      <c r="K357" s="127"/>
      <c r="L357" s="127"/>
      <c r="M357" s="127"/>
      <c r="N357" s="243">
        <v>0</v>
      </c>
      <c r="O357" s="243">
        <v>224</v>
      </c>
      <c r="P357" s="127" t="s">
        <v>1334</v>
      </c>
    </row>
    <row r="358" spans="1:16" ht="51" hidden="1">
      <c r="A358" s="127" t="s">
        <v>620</v>
      </c>
      <c r="B358" s="127"/>
      <c r="C358" s="128" t="s">
        <v>714</v>
      </c>
      <c r="D358" s="122">
        <v>42739</v>
      </c>
      <c r="E358" s="123" t="s">
        <v>2498</v>
      </c>
      <c r="F358" s="123" t="s">
        <v>3</v>
      </c>
      <c r="G358" s="123">
        <v>1462116</v>
      </c>
      <c r="H358" s="127"/>
      <c r="I358" s="131" t="s">
        <v>2499</v>
      </c>
      <c r="J358" s="127"/>
      <c r="K358" s="127"/>
      <c r="L358" s="127"/>
      <c r="M358" s="127"/>
      <c r="N358" s="243">
        <v>0</v>
      </c>
      <c r="O358" s="243">
        <v>7</v>
      </c>
      <c r="P358" s="127" t="s">
        <v>1334</v>
      </c>
    </row>
    <row r="359" spans="1:16" ht="51" hidden="1">
      <c r="A359" s="127" t="s">
        <v>620</v>
      </c>
      <c r="B359" s="127"/>
      <c r="C359" s="128" t="s">
        <v>714</v>
      </c>
      <c r="D359" s="122">
        <v>42739</v>
      </c>
      <c r="E359" s="123" t="s">
        <v>2500</v>
      </c>
      <c r="F359" s="123" t="s">
        <v>3</v>
      </c>
      <c r="G359" s="123">
        <v>1462117</v>
      </c>
      <c r="H359" s="127"/>
      <c r="I359" s="131" t="s">
        <v>2501</v>
      </c>
      <c r="J359" s="127"/>
      <c r="K359" s="127"/>
      <c r="L359" s="127"/>
      <c r="M359" s="127"/>
      <c r="N359" s="243">
        <v>0</v>
      </c>
      <c r="O359" s="243">
        <v>1564.82</v>
      </c>
      <c r="P359" s="127" t="s">
        <v>1334</v>
      </c>
    </row>
    <row r="360" spans="1:16" ht="51" hidden="1">
      <c r="A360" s="127" t="s">
        <v>620</v>
      </c>
      <c r="B360" s="127"/>
      <c r="C360" s="128" t="s">
        <v>714</v>
      </c>
      <c r="D360" s="122">
        <v>42739</v>
      </c>
      <c r="E360" s="123" t="s">
        <v>2502</v>
      </c>
      <c r="F360" s="123" t="s">
        <v>3</v>
      </c>
      <c r="G360" s="123">
        <v>1462138</v>
      </c>
      <c r="H360" s="127"/>
      <c r="I360" s="131" t="s">
        <v>2503</v>
      </c>
      <c r="J360" s="127"/>
      <c r="K360" s="127"/>
      <c r="L360" s="127"/>
      <c r="M360" s="127"/>
      <c r="N360" s="243">
        <v>0</v>
      </c>
      <c r="O360" s="243">
        <v>679.82</v>
      </c>
      <c r="P360" s="127" t="s">
        <v>1334</v>
      </c>
    </row>
    <row r="361" spans="1:16" ht="51" hidden="1">
      <c r="A361" s="127">
        <v>222</v>
      </c>
      <c r="B361" s="127"/>
      <c r="C361" s="128" t="s">
        <v>765</v>
      </c>
      <c r="D361" s="122">
        <v>42740</v>
      </c>
      <c r="E361" s="123" t="s">
        <v>2504</v>
      </c>
      <c r="F361" s="123" t="s">
        <v>3</v>
      </c>
      <c r="G361" s="123">
        <v>1462502</v>
      </c>
      <c r="H361" s="127"/>
      <c r="I361" s="131" t="s">
        <v>2505</v>
      </c>
      <c r="J361" s="127"/>
      <c r="K361" s="127"/>
      <c r="L361" s="127"/>
      <c r="M361" s="127"/>
      <c r="N361" s="243">
        <v>0</v>
      </c>
      <c r="O361" s="243">
        <v>0.72</v>
      </c>
      <c r="P361" s="127" t="s">
        <v>17184</v>
      </c>
    </row>
    <row r="362" spans="1:16" ht="63.75" hidden="1">
      <c r="A362" s="127" t="s">
        <v>627</v>
      </c>
      <c r="B362" s="127"/>
      <c r="C362" s="128" t="s">
        <v>1235</v>
      </c>
      <c r="D362" s="122">
        <v>42740</v>
      </c>
      <c r="E362" s="123" t="s">
        <v>2506</v>
      </c>
      <c r="F362" s="123" t="s">
        <v>3</v>
      </c>
      <c r="G362" s="123">
        <v>1462546</v>
      </c>
      <c r="H362" s="127"/>
      <c r="I362" s="131" t="s">
        <v>2507</v>
      </c>
      <c r="J362" s="127"/>
      <c r="K362" s="127"/>
      <c r="L362" s="127"/>
      <c r="M362" s="127"/>
      <c r="N362" s="243">
        <v>0</v>
      </c>
      <c r="O362" s="243">
        <v>29834.48</v>
      </c>
      <c r="P362" s="127" t="s">
        <v>1334</v>
      </c>
    </row>
    <row r="363" spans="1:16" ht="51" hidden="1">
      <c r="A363" s="127" t="s">
        <v>620</v>
      </c>
      <c r="B363" s="127"/>
      <c r="C363" s="128" t="s">
        <v>714</v>
      </c>
      <c r="D363" s="122">
        <v>42740</v>
      </c>
      <c r="E363" s="123" t="s">
        <v>2508</v>
      </c>
      <c r="F363" s="123" t="s">
        <v>3</v>
      </c>
      <c r="G363" s="123">
        <v>1462331</v>
      </c>
      <c r="H363" s="127"/>
      <c r="I363" s="131" t="s">
        <v>2509</v>
      </c>
      <c r="J363" s="127"/>
      <c r="K363" s="127"/>
      <c r="L363" s="127"/>
      <c r="M363" s="127"/>
      <c r="N363" s="243">
        <v>0</v>
      </c>
      <c r="O363" s="243">
        <v>1506</v>
      </c>
      <c r="P363" s="127" t="s">
        <v>1334</v>
      </c>
    </row>
    <row r="364" spans="1:16" ht="51" hidden="1">
      <c r="A364" s="127" t="s">
        <v>620</v>
      </c>
      <c r="B364" s="127"/>
      <c r="C364" s="128" t="s">
        <v>714</v>
      </c>
      <c r="D364" s="122">
        <v>42740</v>
      </c>
      <c r="E364" s="123" t="s">
        <v>2510</v>
      </c>
      <c r="F364" s="123" t="s">
        <v>3</v>
      </c>
      <c r="G364" s="123">
        <v>1462349</v>
      </c>
      <c r="H364" s="127"/>
      <c r="I364" s="131" t="s">
        <v>2511</v>
      </c>
      <c r="J364" s="127"/>
      <c r="K364" s="127"/>
      <c r="L364" s="127"/>
      <c r="M364" s="127"/>
      <c r="N364" s="243">
        <v>0</v>
      </c>
      <c r="O364" s="243">
        <v>90.98</v>
      </c>
      <c r="P364" s="127" t="s">
        <v>1334</v>
      </c>
    </row>
    <row r="365" spans="1:16" ht="51" hidden="1">
      <c r="A365" s="127" t="s">
        <v>620</v>
      </c>
      <c r="B365" s="127"/>
      <c r="C365" s="128" t="s">
        <v>714</v>
      </c>
      <c r="D365" s="122">
        <v>42740</v>
      </c>
      <c r="E365" s="123" t="s">
        <v>2512</v>
      </c>
      <c r="F365" s="123" t="s">
        <v>3</v>
      </c>
      <c r="G365" s="123">
        <v>1462395</v>
      </c>
      <c r="H365" s="127"/>
      <c r="I365" s="131" t="s">
        <v>2513</v>
      </c>
      <c r="J365" s="127"/>
      <c r="K365" s="127"/>
      <c r="L365" s="127"/>
      <c r="M365" s="127"/>
      <c r="N365" s="243">
        <v>0</v>
      </c>
      <c r="O365" s="243">
        <v>3154.9300000000003</v>
      </c>
      <c r="P365" s="127" t="s">
        <v>1334</v>
      </c>
    </row>
    <row r="366" spans="1:16" ht="51" hidden="1">
      <c r="A366" s="127" t="s">
        <v>620</v>
      </c>
      <c r="B366" s="127"/>
      <c r="C366" s="128" t="s">
        <v>714</v>
      </c>
      <c r="D366" s="122">
        <v>42740</v>
      </c>
      <c r="E366" s="123" t="s">
        <v>2514</v>
      </c>
      <c r="F366" s="123" t="s">
        <v>3</v>
      </c>
      <c r="G366" s="123">
        <v>1462480</v>
      </c>
      <c r="H366" s="127"/>
      <c r="I366" s="131" t="s">
        <v>2515</v>
      </c>
      <c r="J366" s="127"/>
      <c r="K366" s="127"/>
      <c r="L366" s="127"/>
      <c r="M366" s="127"/>
      <c r="N366" s="243">
        <v>0</v>
      </c>
      <c r="O366" s="243">
        <v>3053</v>
      </c>
      <c r="P366" s="127" t="s">
        <v>1334</v>
      </c>
    </row>
    <row r="367" spans="1:16" ht="51" hidden="1">
      <c r="A367" s="127" t="s">
        <v>620</v>
      </c>
      <c r="B367" s="127"/>
      <c r="C367" s="128" t="s">
        <v>714</v>
      </c>
      <c r="D367" s="122">
        <v>42740</v>
      </c>
      <c r="E367" s="123" t="s">
        <v>2516</v>
      </c>
      <c r="F367" s="123" t="s">
        <v>3</v>
      </c>
      <c r="G367" s="123">
        <v>1462550</v>
      </c>
      <c r="H367" s="127"/>
      <c r="I367" s="131" t="s">
        <v>2517</v>
      </c>
      <c r="J367" s="127"/>
      <c r="K367" s="127"/>
      <c r="L367" s="127"/>
      <c r="M367" s="127"/>
      <c r="N367" s="243">
        <v>0</v>
      </c>
      <c r="O367" s="243">
        <v>1713</v>
      </c>
      <c r="P367" s="127" t="s">
        <v>1334</v>
      </c>
    </row>
    <row r="368" spans="1:16" ht="51" hidden="1">
      <c r="A368" s="127">
        <v>47</v>
      </c>
      <c r="B368" s="127"/>
      <c r="C368" s="128" t="s">
        <v>700</v>
      </c>
      <c r="D368" s="122">
        <v>42740</v>
      </c>
      <c r="E368" s="123" t="s">
        <v>2518</v>
      </c>
      <c r="F368" s="123" t="s">
        <v>3</v>
      </c>
      <c r="G368" s="123">
        <v>1462603</v>
      </c>
      <c r="H368" s="127"/>
      <c r="I368" s="131" t="s">
        <v>2519</v>
      </c>
      <c r="J368" s="127"/>
      <c r="K368" s="127"/>
      <c r="L368" s="127"/>
      <c r="M368" s="127"/>
      <c r="N368" s="243">
        <v>0</v>
      </c>
      <c r="O368" s="243">
        <v>306</v>
      </c>
      <c r="P368" s="127" t="s">
        <v>1334</v>
      </c>
    </row>
    <row r="369" spans="1:16" ht="51" hidden="1">
      <c r="A369" s="127" t="s">
        <v>620</v>
      </c>
      <c r="B369" s="127"/>
      <c r="C369" s="128" t="s">
        <v>714</v>
      </c>
      <c r="D369" s="122">
        <v>42740</v>
      </c>
      <c r="E369" s="123" t="s">
        <v>2520</v>
      </c>
      <c r="F369" s="123" t="s">
        <v>3</v>
      </c>
      <c r="G369" s="123">
        <v>1462623</v>
      </c>
      <c r="H369" s="127"/>
      <c r="I369" s="131" t="s">
        <v>2521</v>
      </c>
      <c r="J369" s="127"/>
      <c r="K369" s="127"/>
      <c r="L369" s="127"/>
      <c r="M369" s="127"/>
      <c r="N369" s="243">
        <v>0</v>
      </c>
      <c r="O369" s="243">
        <v>11</v>
      </c>
      <c r="P369" s="127" t="s">
        <v>1334</v>
      </c>
    </row>
    <row r="370" spans="1:16" ht="63.75" hidden="1">
      <c r="A370" s="127">
        <v>25</v>
      </c>
      <c r="B370" s="127"/>
      <c r="C370" s="128" t="s">
        <v>695</v>
      </c>
      <c r="D370" s="122">
        <v>42740</v>
      </c>
      <c r="E370" s="123" t="s">
        <v>2522</v>
      </c>
      <c r="F370" s="123" t="s">
        <v>3</v>
      </c>
      <c r="G370" s="123">
        <v>1462653</v>
      </c>
      <c r="H370" s="127"/>
      <c r="I370" s="131" t="s">
        <v>2523</v>
      </c>
      <c r="J370" s="127"/>
      <c r="K370" s="127"/>
      <c r="L370" s="127"/>
      <c r="M370" s="127"/>
      <c r="N370" s="243">
        <v>0</v>
      </c>
      <c r="O370" s="243">
        <v>46576.3</v>
      </c>
      <c r="P370" s="127" t="s">
        <v>1334</v>
      </c>
    </row>
    <row r="371" spans="1:16" ht="51" hidden="1">
      <c r="A371" s="127" t="s">
        <v>620</v>
      </c>
      <c r="B371" s="127"/>
      <c r="C371" s="128" t="s">
        <v>714</v>
      </c>
      <c r="D371" s="122">
        <v>42740</v>
      </c>
      <c r="E371" s="123" t="s">
        <v>2524</v>
      </c>
      <c r="F371" s="123" t="s">
        <v>3</v>
      </c>
      <c r="G371" s="123">
        <v>1462658</v>
      </c>
      <c r="H371" s="127"/>
      <c r="I371" s="131" t="s">
        <v>2525</v>
      </c>
      <c r="J371" s="127"/>
      <c r="K371" s="127"/>
      <c r="L371" s="127"/>
      <c r="M371" s="127"/>
      <c r="N371" s="243">
        <v>0</v>
      </c>
      <c r="O371" s="243">
        <v>3000</v>
      </c>
      <c r="P371" s="127" t="s">
        <v>1334</v>
      </c>
    </row>
    <row r="372" spans="1:16" ht="51" hidden="1">
      <c r="A372" s="127">
        <v>25</v>
      </c>
      <c r="B372" s="127"/>
      <c r="C372" s="128" t="s">
        <v>695</v>
      </c>
      <c r="D372" s="122">
        <v>42740</v>
      </c>
      <c r="E372" s="123" t="s">
        <v>2526</v>
      </c>
      <c r="F372" s="123" t="s">
        <v>3</v>
      </c>
      <c r="G372" s="123">
        <v>1462662</v>
      </c>
      <c r="H372" s="127"/>
      <c r="I372" s="131" t="s">
        <v>2527</v>
      </c>
      <c r="J372" s="127"/>
      <c r="K372" s="127"/>
      <c r="L372" s="127"/>
      <c r="M372" s="127"/>
      <c r="N372" s="243">
        <v>0</v>
      </c>
      <c r="O372" s="243">
        <v>50</v>
      </c>
      <c r="P372" s="127" t="s">
        <v>1334</v>
      </c>
    </row>
    <row r="373" spans="1:16" ht="51" hidden="1">
      <c r="A373" s="127">
        <v>15</v>
      </c>
      <c r="B373" s="127"/>
      <c r="C373" s="128" t="s">
        <v>692</v>
      </c>
      <c r="D373" s="122">
        <v>42740</v>
      </c>
      <c r="E373" s="123" t="s">
        <v>2528</v>
      </c>
      <c r="F373" s="123" t="s">
        <v>3</v>
      </c>
      <c r="G373" s="123">
        <v>1462676</v>
      </c>
      <c r="H373" s="127"/>
      <c r="I373" s="131" t="s">
        <v>2529</v>
      </c>
      <c r="J373" s="127"/>
      <c r="K373" s="127"/>
      <c r="L373" s="127"/>
      <c r="M373" s="127"/>
      <c r="N373" s="243">
        <v>0</v>
      </c>
      <c r="O373" s="243">
        <v>10</v>
      </c>
      <c r="P373" s="127" t="s">
        <v>1334</v>
      </c>
    </row>
    <row r="374" spans="1:16" ht="63.75" hidden="1">
      <c r="A374" s="127">
        <v>25</v>
      </c>
      <c r="B374" s="127"/>
      <c r="C374" s="128" t="s">
        <v>695</v>
      </c>
      <c r="D374" s="122">
        <v>42740</v>
      </c>
      <c r="E374" s="123" t="s">
        <v>2530</v>
      </c>
      <c r="F374" s="123" t="s">
        <v>3</v>
      </c>
      <c r="G374" s="123">
        <v>1462687</v>
      </c>
      <c r="H374" s="127"/>
      <c r="I374" s="131" t="s">
        <v>2531</v>
      </c>
      <c r="J374" s="127"/>
      <c r="K374" s="127"/>
      <c r="L374" s="127"/>
      <c r="M374" s="127"/>
      <c r="N374" s="243">
        <v>0</v>
      </c>
      <c r="O374" s="243">
        <v>5000</v>
      </c>
      <c r="P374" s="127" t="s">
        <v>1334</v>
      </c>
    </row>
    <row r="375" spans="1:16" ht="51" hidden="1">
      <c r="A375" s="127" t="s">
        <v>620</v>
      </c>
      <c r="B375" s="127"/>
      <c r="C375" s="128" t="s">
        <v>714</v>
      </c>
      <c r="D375" s="122">
        <v>42741</v>
      </c>
      <c r="E375" s="123" t="s">
        <v>2532</v>
      </c>
      <c r="F375" s="123" t="s">
        <v>3</v>
      </c>
      <c r="G375" s="123">
        <v>1462962</v>
      </c>
      <c r="H375" s="127"/>
      <c r="I375" s="131" t="s">
        <v>2533</v>
      </c>
      <c r="J375" s="127"/>
      <c r="K375" s="127"/>
      <c r="L375" s="127"/>
      <c r="M375" s="127"/>
      <c r="N375" s="243">
        <v>0</v>
      </c>
      <c r="O375" s="243">
        <v>3592</v>
      </c>
      <c r="P375" s="127" t="s">
        <v>1334</v>
      </c>
    </row>
    <row r="376" spans="1:16" ht="51" hidden="1">
      <c r="A376" s="127" t="s">
        <v>620</v>
      </c>
      <c r="B376" s="127"/>
      <c r="C376" s="128" t="s">
        <v>714</v>
      </c>
      <c r="D376" s="122">
        <v>42741</v>
      </c>
      <c r="E376" s="123" t="s">
        <v>2534</v>
      </c>
      <c r="F376" s="123" t="s">
        <v>3</v>
      </c>
      <c r="G376" s="123">
        <v>1462963</v>
      </c>
      <c r="H376" s="127"/>
      <c r="I376" s="131" t="s">
        <v>2535</v>
      </c>
      <c r="J376" s="127"/>
      <c r="K376" s="127"/>
      <c r="L376" s="127"/>
      <c r="M376" s="127"/>
      <c r="N376" s="243">
        <v>0</v>
      </c>
      <c r="O376" s="243">
        <v>537.97</v>
      </c>
      <c r="P376" s="127" t="s">
        <v>1334</v>
      </c>
    </row>
    <row r="377" spans="1:16" ht="51" hidden="1">
      <c r="A377" s="127" t="s">
        <v>620</v>
      </c>
      <c r="B377" s="127"/>
      <c r="C377" s="128" t="s">
        <v>714</v>
      </c>
      <c r="D377" s="122">
        <v>42741</v>
      </c>
      <c r="E377" s="123" t="s">
        <v>2536</v>
      </c>
      <c r="F377" s="123" t="s">
        <v>3</v>
      </c>
      <c r="G377" s="123">
        <v>1462965</v>
      </c>
      <c r="H377" s="127"/>
      <c r="I377" s="131" t="s">
        <v>2537</v>
      </c>
      <c r="J377" s="127"/>
      <c r="K377" s="127"/>
      <c r="L377" s="127"/>
      <c r="M377" s="127"/>
      <c r="N377" s="243">
        <v>0</v>
      </c>
      <c r="O377" s="243">
        <v>1343.23</v>
      </c>
      <c r="P377" s="127" t="s">
        <v>1334</v>
      </c>
    </row>
    <row r="378" spans="1:16" ht="51" hidden="1">
      <c r="A378" s="127" t="s">
        <v>620</v>
      </c>
      <c r="B378" s="127"/>
      <c r="C378" s="128" t="s">
        <v>714</v>
      </c>
      <c r="D378" s="122">
        <v>42741</v>
      </c>
      <c r="E378" s="123" t="s">
        <v>2538</v>
      </c>
      <c r="F378" s="123" t="s">
        <v>3</v>
      </c>
      <c r="G378" s="123">
        <v>1462968</v>
      </c>
      <c r="H378" s="127"/>
      <c r="I378" s="131" t="s">
        <v>2539</v>
      </c>
      <c r="J378" s="127"/>
      <c r="K378" s="127"/>
      <c r="L378" s="127"/>
      <c r="M378" s="127"/>
      <c r="N378" s="243">
        <v>0</v>
      </c>
      <c r="O378" s="243">
        <v>54387.67</v>
      </c>
      <c r="P378" s="127" t="s">
        <v>1334</v>
      </c>
    </row>
    <row r="379" spans="1:16" ht="51" hidden="1">
      <c r="A379" s="127" t="s">
        <v>620</v>
      </c>
      <c r="B379" s="127"/>
      <c r="C379" s="128" t="s">
        <v>714</v>
      </c>
      <c r="D379" s="122">
        <v>42741</v>
      </c>
      <c r="E379" s="123" t="s">
        <v>2540</v>
      </c>
      <c r="F379" s="123" t="s">
        <v>3</v>
      </c>
      <c r="G379" s="123">
        <v>1462970</v>
      </c>
      <c r="H379" s="127"/>
      <c r="I379" s="131" t="s">
        <v>2541</v>
      </c>
      <c r="J379" s="127"/>
      <c r="K379" s="127"/>
      <c r="L379" s="127"/>
      <c r="M379" s="127"/>
      <c r="N379" s="243">
        <v>0</v>
      </c>
      <c r="O379" s="243">
        <v>300.15000000000003</v>
      </c>
      <c r="P379" s="127" t="s">
        <v>1334</v>
      </c>
    </row>
    <row r="380" spans="1:16" ht="51" hidden="1">
      <c r="A380" s="127" t="s">
        <v>620</v>
      </c>
      <c r="B380" s="127"/>
      <c r="C380" s="128" t="s">
        <v>714</v>
      </c>
      <c r="D380" s="122">
        <v>42741</v>
      </c>
      <c r="E380" s="123" t="s">
        <v>2542</v>
      </c>
      <c r="F380" s="123" t="s">
        <v>3</v>
      </c>
      <c r="G380" s="123">
        <v>1462975</v>
      </c>
      <c r="H380" s="127"/>
      <c r="I380" s="131" t="s">
        <v>2543</v>
      </c>
      <c r="J380" s="127"/>
      <c r="K380" s="127"/>
      <c r="L380" s="127"/>
      <c r="M380" s="127"/>
      <c r="N380" s="243">
        <v>0</v>
      </c>
      <c r="O380" s="243">
        <v>1095.1500000000001</v>
      </c>
      <c r="P380" s="127" t="s">
        <v>1334</v>
      </c>
    </row>
    <row r="381" spans="1:16" ht="51" hidden="1">
      <c r="A381" s="127" t="s">
        <v>620</v>
      </c>
      <c r="B381" s="127"/>
      <c r="C381" s="128" t="s">
        <v>714</v>
      </c>
      <c r="D381" s="122">
        <v>42741</v>
      </c>
      <c r="E381" s="123" t="s">
        <v>2544</v>
      </c>
      <c r="F381" s="123" t="s">
        <v>3</v>
      </c>
      <c r="G381" s="123">
        <v>1462976</v>
      </c>
      <c r="H381" s="127"/>
      <c r="I381" s="131" t="s">
        <v>2545</v>
      </c>
      <c r="J381" s="127"/>
      <c r="K381" s="127"/>
      <c r="L381" s="127"/>
      <c r="M381" s="127"/>
      <c r="N381" s="243">
        <v>0</v>
      </c>
      <c r="O381" s="243">
        <v>34.85</v>
      </c>
      <c r="P381" s="127" t="s">
        <v>1334</v>
      </c>
    </row>
    <row r="382" spans="1:16" ht="51" hidden="1">
      <c r="A382" s="127">
        <v>680</v>
      </c>
      <c r="B382" s="127"/>
      <c r="C382" s="128" t="s">
        <v>867</v>
      </c>
      <c r="D382" s="122">
        <v>42741</v>
      </c>
      <c r="E382" s="123" t="s">
        <v>2546</v>
      </c>
      <c r="F382" s="123" t="s">
        <v>3</v>
      </c>
      <c r="G382" s="123">
        <v>1462986</v>
      </c>
      <c r="H382" s="127"/>
      <c r="I382" s="131" t="s">
        <v>2547</v>
      </c>
      <c r="J382" s="127"/>
      <c r="K382" s="127"/>
      <c r="L382" s="127"/>
      <c r="M382" s="127"/>
      <c r="N382" s="243">
        <v>0</v>
      </c>
      <c r="O382" s="243">
        <v>2000</v>
      </c>
      <c r="P382" s="127" t="s">
        <v>1334</v>
      </c>
    </row>
    <row r="383" spans="1:16" ht="51" hidden="1">
      <c r="A383" s="127" t="s">
        <v>620</v>
      </c>
      <c r="B383" s="127"/>
      <c r="C383" s="128" t="s">
        <v>714</v>
      </c>
      <c r="D383" s="122">
        <v>42741</v>
      </c>
      <c r="E383" s="123" t="s">
        <v>2548</v>
      </c>
      <c r="F383" s="123" t="s">
        <v>3</v>
      </c>
      <c r="G383" s="123">
        <v>1463049</v>
      </c>
      <c r="H383" s="127"/>
      <c r="I383" s="131" t="s">
        <v>2549</v>
      </c>
      <c r="J383" s="127"/>
      <c r="K383" s="127"/>
      <c r="L383" s="127"/>
      <c r="M383" s="127"/>
      <c r="N383" s="243">
        <v>0</v>
      </c>
      <c r="O383" s="243">
        <v>120</v>
      </c>
      <c r="P383" s="127" t="s">
        <v>1334</v>
      </c>
    </row>
    <row r="384" spans="1:16" ht="51" hidden="1">
      <c r="A384" s="127" t="s">
        <v>620</v>
      </c>
      <c r="B384" s="127"/>
      <c r="C384" s="128" t="s">
        <v>714</v>
      </c>
      <c r="D384" s="122">
        <v>42741</v>
      </c>
      <c r="E384" s="123" t="s">
        <v>2550</v>
      </c>
      <c r="F384" s="123" t="s">
        <v>3</v>
      </c>
      <c r="G384" s="123">
        <v>1463061</v>
      </c>
      <c r="H384" s="127"/>
      <c r="I384" s="131" t="s">
        <v>2551</v>
      </c>
      <c r="J384" s="127"/>
      <c r="K384" s="127"/>
      <c r="L384" s="127"/>
      <c r="M384" s="127"/>
      <c r="N384" s="243">
        <v>0</v>
      </c>
      <c r="O384" s="243">
        <v>414.5</v>
      </c>
      <c r="P384" s="127" t="s">
        <v>1334</v>
      </c>
    </row>
    <row r="385" spans="1:16" ht="51" hidden="1">
      <c r="A385" s="127" t="s">
        <v>620</v>
      </c>
      <c r="B385" s="127"/>
      <c r="C385" s="128" t="s">
        <v>714</v>
      </c>
      <c r="D385" s="122">
        <v>42741</v>
      </c>
      <c r="E385" s="123" t="s">
        <v>2552</v>
      </c>
      <c r="F385" s="123" t="s">
        <v>3</v>
      </c>
      <c r="G385" s="123">
        <v>1463063</v>
      </c>
      <c r="H385" s="127"/>
      <c r="I385" s="131" t="s">
        <v>2553</v>
      </c>
      <c r="J385" s="127"/>
      <c r="K385" s="127"/>
      <c r="L385" s="127"/>
      <c r="M385" s="127"/>
      <c r="N385" s="243">
        <v>0</v>
      </c>
      <c r="O385" s="243">
        <v>65.150000000000006</v>
      </c>
      <c r="P385" s="127" t="s">
        <v>1334</v>
      </c>
    </row>
    <row r="386" spans="1:16" ht="51" hidden="1">
      <c r="A386" s="127" t="s">
        <v>620</v>
      </c>
      <c r="B386" s="127"/>
      <c r="C386" s="128" t="s">
        <v>714</v>
      </c>
      <c r="D386" s="122">
        <v>42741</v>
      </c>
      <c r="E386" s="123" t="s">
        <v>2554</v>
      </c>
      <c r="F386" s="123" t="s">
        <v>3</v>
      </c>
      <c r="G386" s="123">
        <v>1463066</v>
      </c>
      <c r="H386" s="127"/>
      <c r="I386" s="131" t="s">
        <v>2555</v>
      </c>
      <c r="J386" s="127"/>
      <c r="K386" s="127"/>
      <c r="L386" s="127"/>
      <c r="M386" s="127"/>
      <c r="N386" s="243">
        <v>0</v>
      </c>
      <c r="O386" s="243">
        <v>430.6</v>
      </c>
      <c r="P386" s="127" t="s">
        <v>1334</v>
      </c>
    </row>
    <row r="387" spans="1:16" ht="51" hidden="1">
      <c r="A387" s="127" t="s">
        <v>620</v>
      </c>
      <c r="B387" s="127"/>
      <c r="C387" s="128" t="s">
        <v>714</v>
      </c>
      <c r="D387" s="122">
        <v>42741</v>
      </c>
      <c r="E387" s="123" t="s">
        <v>2556</v>
      </c>
      <c r="F387" s="123" t="s">
        <v>3</v>
      </c>
      <c r="G387" s="123">
        <v>1463070</v>
      </c>
      <c r="H387" s="127"/>
      <c r="I387" s="131" t="s">
        <v>2557</v>
      </c>
      <c r="J387" s="127"/>
      <c r="K387" s="127"/>
      <c r="L387" s="127"/>
      <c r="M387" s="127"/>
      <c r="N387" s="243">
        <v>0</v>
      </c>
      <c r="O387" s="243">
        <v>2845.88</v>
      </c>
      <c r="P387" s="127" t="s">
        <v>1334</v>
      </c>
    </row>
    <row r="388" spans="1:16" ht="51" hidden="1">
      <c r="A388" s="127" t="s">
        <v>620</v>
      </c>
      <c r="B388" s="127"/>
      <c r="C388" s="128" t="s">
        <v>714</v>
      </c>
      <c r="D388" s="122">
        <v>42741</v>
      </c>
      <c r="E388" s="123" t="s">
        <v>2558</v>
      </c>
      <c r="F388" s="123" t="s">
        <v>3</v>
      </c>
      <c r="G388" s="123">
        <v>1463090</v>
      </c>
      <c r="H388" s="127"/>
      <c r="I388" s="131" t="s">
        <v>2559</v>
      </c>
      <c r="J388" s="127"/>
      <c r="K388" s="127"/>
      <c r="L388" s="127"/>
      <c r="M388" s="127"/>
      <c r="N388" s="243">
        <v>0</v>
      </c>
      <c r="O388" s="243">
        <v>1500</v>
      </c>
      <c r="P388" s="127" t="s">
        <v>1334</v>
      </c>
    </row>
    <row r="389" spans="1:16" ht="51" hidden="1">
      <c r="A389" s="127" t="s">
        <v>620</v>
      </c>
      <c r="B389" s="127"/>
      <c r="C389" s="128" t="s">
        <v>714</v>
      </c>
      <c r="D389" s="122">
        <v>42741</v>
      </c>
      <c r="E389" s="123" t="s">
        <v>2560</v>
      </c>
      <c r="F389" s="123" t="s">
        <v>3</v>
      </c>
      <c r="G389" s="123">
        <v>1463122</v>
      </c>
      <c r="H389" s="127"/>
      <c r="I389" s="131" t="s">
        <v>2561</v>
      </c>
      <c r="J389" s="127"/>
      <c r="K389" s="127"/>
      <c r="L389" s="127"/>
      <c r="M389" s="127"/>
      <c r="N389" s="243">
        <v>0</v>
      </c>
      <c r="O389" s="243">
        <v>1500</v>
      </c>
      <c r="P389" s="127" t="s">
        <v>1334</v>
      </c>
    </row>
    <row r="390" spans="1:16" ht="51" hidden="1">
      <c r="A390" s="127">
        <v>20</v>
      </c>
      <c r="B390" s="127"/>
      <c r="C390" s="128" t="s">
        <v>694</v>
      </c>
      <c r="D390" s="122">
        <v>42741</v>
      </c>
      <c r="E390" s="123" t="s">
        <v>2562</v>
      </c>
      <c r="F390" s="123" t="s">
        <v>3</v>
      </c>
      <c r="G390" s="123">
        <v>1463125</v>
      </c>
      <c r="H390" s="127"/>
      <c r="I390" s="131" t="s">
        <v>2563</v>
      </c>
      <c r="J390" s="127"/>
      <c r="K390" s="127"/>
      <c r="L390" s="127"/>
      <c r="M390" s="127"/>
      <c r="N390" s="243">
        <v>0</v>
      </c>
      <c r="O390" s="243">
        <v>1145.3700000000001</v>
      </c>
      <c r="P390" s="127" t="s">
        <v>1334</v>
      </c>
    </row>
    <row r="391" spans="1:16" ht="51" hidden="1">
      <c r="A391" s="127">
        <v>20</v>
      </c>
      <c r="B391" s="127"/>
      <c r="C391" s="128" t="s">
        <v>694</v>
      </c>
      <c r="D391" s="122">
        <v>42741</v>
      </c>
      <c r="E391" s="123" t="s">
        <v>2564</v>
      </c>
      <c r="F391" s="123" t="s">
        <v>3</v>
      </c>
      <c r="G391" s="123">
        <v>1463129</v>
      </c>
      <c r="H391" s="127"/>
      <c r="I391" s="131" t="s">
        <v>2565</v>
      </c>
      <c r="J391" s="127"/>
      <c r="K391" s="127"/>
      <c r="L391" s="127"/>
      <c r="M391" s="127"/>
      <c r="N391" s="243">
        <v>0</v>
      </c>
      <c r="O391" s="243">
        <v>1457.89</v>
      </c>
      <c r="P391" s="127" t="s">
        <v>1334</v>
      </c>
    </row>
    <row r="392" spans="1:16" ht="51" hidden="1">
      <c r="A392" s="127" t="s">
        <v>620</v>
      </c>
      <c r="B392" s="127"/>
      <c r="C392" s="128" t="s">
        <v>714</v>
      </c>
      <c r="D392" s="122">
        <v>42741</v>
      </c>
      <c r="E392" s="123" t="s">
        <v>2566</v>
      </c>
      <c r="F392" s="123" t="s">
        <v>3</v>
      </c>
      <c r="G392" s="123">
        <v>1463218</v>
      </c>
      <c r="H392" s="127"/>
      <c r="I392" s="131" t="s">
        <v>2567</v>
      </c>
      <c r="J392" s="127"/>
      <c r="K392" s="127"/>
      <c r="L392" s="127"/>
      <c r="M392" s="127"/>
      <c r="N392" s="243">
        <v>0</v>
      </c>
      <c r="O392" s="243">
        <v>35</v>
      </c>
      <c r="P392" s="127" t="s">
        <v>1334</v>
      </c>
    </row>
    <row r="393" spans="1:16" ht="51" hidden="1">
      <c r="A393" s="127" t="s">
        <v>620</v>
      </c>
      <c r="B393" s="127"/>
      <c r="C393" s="128" t="s">
        <v>714</v>
      </c>
      <c r="D393" s="122">
        <v>42741</v>
      </c>
      <c r="E393" s="123" t="s">
        <v>2568</v>
      </c>
      <c r="F393" s="123" t="s">
        <v>3</v>
      </c>
      <c r="G393" s="123">
        <v>1463262</v>
      </c>
      <c r="H393" s="127"/>
      <c r="I393" s="131" t="s">
        <v>2569</v>
      </c>
      <c r="J393" s="127"/>
      <c r="K393" s="127"/>
      <c r="L393" s="127"/>
      <c r="M393" s="127"/>
      <c r="N393" s="243">
        <v>0</v>
      </c>
      <c r="O393" s="243">
        <v>59288.57</v>
      </c>
      <c r="P393" s="127" t="s">
        <v>1334</v>
      </c>
    </row>
    <row r="394" spans="1:16" ht="51" hidden="1">
      <c r="A394" s="127" t="s">
        <v>620</v>
      </c>
      <c r="B394" s="127"/>
      <c r="C394" s="128" t="s">
        <v>714</v>
      </c>
      <c r="D394" s="122">
        <v>42744</v>
      </c>
      <c r="E394" s="123" t="s">
        <v>2570</v>
      </c>
      <c r="F394" s="123" t="s">
        <v>3</v>
      </c>
      <c r="G394" s="123">
        <v>1463474</v>
      </c>
      <c r="H394" s="127"/>
      <c r="I394" s="131" t="s">
        <v>2571</v>
      </c>
      <c r="J394" s="127"/>
      <c r="K394" s="127"/>
      <c r="L394" s="127"/>
      <c r="M394" s="127"/>
      <c r="N394" s="243">
        <v>0</v>
      </c>
      <c r="O394" s="243">
        <v>1825.79</v>
      </c>
      <c r="P394" s="127" t="s">
        <v>1334</v>
      </c>
    </row>
    <row r="395" spans="1:16" ht="51" hidden="1">
      <c r="A395" s="127" t="s">
        <v>620</v>
      </c>
      <c r="B395" s="127"/>
      <c r="C395" s="128" t="s">
        <v>714</v>
      </c>
      <c r="D395" s="122">
        <v>42744</v>
      </c>
      <c r="E395" s="123" t="s">
        <v>2572</v>
      </c>
      <c r="F395" s="123" t="s">
        <v>3</v>
      </c>
      <c r="G395" s="123">
        <v>1463475</v>
      </c>
      <c r="H395" s="127"/>
      <c r="I395" s="131" t="s">
        <v>2573</v>
      </c>
      <c r="J395" s="127"/>
      <c r="K395" s="127"/>
      <c r="L395" s="127"/>
      <c r="M395" s="127"/>
      <c r="N395" s="243">
        <v>0</v>
      </c>
      <c r="O395" s="243">
        <v>13.56</v>
      </c>
      <c r="P395" s="127" t="s">
        <v>1334</v>
      </c>
    </row>
    <row r="396" spans="1:16" ht="51" hidden="1">
      <c r="A396" s="127" t="s">
        <v>620</v>
      </c>
      <c r="B396" s="127"/>
      <c r="C396" s="128" t="s">
        <v>714</v>
      </c>
      <c r="D396" s="122">
        <v>42744</v>
      </c>
      <c r="E396" s="123" t="s">
        <v>2574</v>
      </c>
      <c r="F396" s="123" t="s">
        <v>3</v>
      </c>
      <c r="G396" s="123">
        <v>1463476</v>
      </c>
      <c r="H396" s="127"/>
      <c r="I396" s="131" t="s">
        <v>2575</v>
      </c>
      <c r="J396" s="127"/>
      <c r="K396" s="127"/>
      <c r="L396" s="127"/>
      <c r="M396" s="127"/>
      <c r="N396" s="243">
        <v>0</v>
      </c>
      <c r="O396" s="243">
        <v>1011.39</v>
      </c>
      <c r="P396" s="127" t="s">
        <v>1334</v>
      </c>
    </row>
    <row r="397" spans="1:16" ht="51" hidden="1">
      <c r="A397" s="127" t="s">
        <v>620</v>
      </c>
      <c r="B397" s="127"/>
      <c r="C397" s="128" t="s">
        <v>714</v>
      </c>
      <c r="D397" s="122">
        <v>42744</v>
      </c>
      <c r="E397" s="123" t="s">
        <v>2576</v>
      </c>
      <c r="F397" s="123" t="s">
        <v>3</v>
      </c>
      <c r="G397" s="123">
        <v>1463518</v>
      </c>
      <c r="H397" s="127"/>
      <c r="I397" s="131" t="s">
        <v>2577</v>
      </c>
      <c r="J397" s="127"/>
      <c r="K397" s="127"/>
      <c r="L397" s="127"/>
      <c r="M397" s="127"/>
      <c r="N397" s="243">
        <v>0</v>
      </c>
      <c r="O397" s="243">
        <v>4535</v>
      </c>
      <c r="P397" s="127" t="s">
        <v>1334</v>
      </c>
    </row>
    <row r="398" spans="1:16" ht="38.25" hidden="1">
      <c r="A398" s="127">
        <v>86</v>
      </c>
      <c r="B398" s="127"/>
      <c r="C398" s="128" t="s">
        <v>711</v>
      </c>
      <c r="D398" s="122">
        <v>42744</v>
      </c>
      <c r="E398" s="123" t="s">
        <v>2578</v>
      </c>
      <c r="F398" s="123" t="s">
        <v>3</v>
      </c>
      <c r="G398" s="123">
        <v>1463525</v>
      </c>
      <c r="H398" s="127"/>
      <c r="I398" s="131" t="s">
        <v>2579</v>
      </c>
      <c r="J398" s="127"/>
      <c r="K398" s="127"/>
      <c r="L398" s="127"/>
      <c r="M398" s="127"/>
      <c r="N398" s="243">
        <v>0</v>
      </c>
      <c r="O398" s="243">
        <v>0.08</v>
      </c>
      <c r="P398" s="127" t="s">
        <v>17184</v>
      </c>
    </row>
    <row r="399" spans="1:16" ht="63.75" hidden="1">
      <c r="A399" s="127" t="s">
        <v>620</v>
      </c>
      <c r="B399" s="127"/>
      <c r="C399" s="128" t="s">
        <v>714</v>
      </c>
      <c r="D399" s="122">
        <v>42744</v>
      </c>
      <c r="E399" s="123" t="s">
        <v>2580</v>
      </c>
      <c r="F399" s="123" t="s">
        <v>3</v>
      </c>
      <c r="G399" s="123">
        <v>1463529</v>
      </c>
      <c r="H399" s="127"/>
      <c r="I399" s="131" t="s">
        <v>2581</v>
      </c>
      <c r="J399" s="127"/>
      <c r="K399" s="127"/>
      <c r="L399" s="127"/>
      <c r="M399" s="127"/>
      <c r="N399" s="243">
        <v>0</v>
      </c>
      <c r="O399" s="243">
        <v>200.85</v>
      </c>
      <c r="P399" s="127" t="s">
        <v>1334</v>
      </c>
    </row>
    <row r="400" spans="1:16" ht="38.25" hidden="1">
      <c r="A400" s="127">
        <v>86</v>
      </c>
      <c r="B400" s="127"/>
      <c r="C400" s="128" t="s">
        <v>711</v>
      </c>
      <c r="D400" s="122">
        <v>42744</v>
      </c>
      <c r="E400" s="123" t="s">
        <v>2582</v>
      </c>
      <c r="F400" s="123" t="s">
        <v>3</v>
      </c>
      <c r="G400" s="123">
        <v>1463530</v>
      </c>
      <c r="H400" s="127"/>
      <c r="I400" s="131" t="s">
        <v>2579</v>
      </c>
      <c r="J400" s="127"/>
      <c r="K400" s="127"/>
      <c r="L400" s="127"/>
      <c r="M400" s="127"/>
      <c r="N400" s="243">
        <v>0</v>
      </c>
      <c r="O400" s="243">
        <v>150.25</v>
      </c>
      <c r="P400" s="127" t="s">
        <v>1334</v>
      </c>
    </row>
    <row r="401" spans="1:16" ht="51" hidden="1">
      <c r="A401" s="127">
        <v>312</v>
      </c>
      <c r="B401" s="127"/>
      <c r="C401" s="128" t="s">
        <v>810</v>
      </c>
      <c r="D401" s="122">
        <v>42744</v>
      </c>
      <c r="E401" s="123" t="s">
        <v>2583</v>
      </c>
      <c r="F401" s="123" t="s">
        <v>3</v>
      </c>
      <c r="G401" s="123">
        <v>1463541</v>
      </c>
      <c r="H401" s="127"/>
      <c r="I401" s="131" t="s">
        <v>2584</v>
      </c>
      <c r="J401" s="127"/>
      <c r="K401" s="127"/>
      <c r="L401" s="127"/>
      <c r="M401" s="127"/>
      <c r="N401" s="243">
        <v>0</v>
      </c>
      <c r="O401" s="243">
        <v>50</v>
      </c>
      <c r="P401" s="127" t="s">
        <v>1334</v>
      </c>
    </row>
    <row r="402" spans="1:16" ht="51" hidden="1">
      <c r="A402" s="127">
        <v>312</v>
      </c>
      <c r="B402" s="127"/>
      <c r="C402" s="128" t="s">
        <v>810</v>
      </c>
      <c r="D402" s="122">
        <v>42744</v>
      </c>
      <c r="E402" s="123" t="s">
        <v>2585</v>
      </c>
      <c r="F402" s="123" t="s">
        <v>3</v>
      </c>
      <c r="G402" s="123">
        <v>1463543</v>
      </c>
      <c r="H402" s="127"/>
      <c r="I402" s="131" t="s">
        <v>2586</v>
      </c>
      <c r="J402" s="127"/>
      <c r="K402" s="127"/>
      <c r="L402" s="127"/>
      <c r="M402" s="127"/>
      <c r="N402" s="243">
        <v>0</v>
      </c>
      <c r="O402" s="243">
        <v>79</v>
      </c>
      <c r="P402" s="127" t="s">
        <v>1334</v>
      </c>
    </row>
    <row r="403" spans="1:16" ht="51" hidden="1">
      <c r="A403" s="127" t="s">
        <v>620</v>
      </c>
      <c r="B403" s="127"/>
      <c r="C403" s="128" t="s">
        <v>714</v>
      </c>
      <c r="D403" s="122">
        <v>42744</v>
      </c>
      <c r="E403" s="123" t="s">
        <v>2587</v>
      </c>
      <c r="F403" s="123" t="s">
        <v>3</v>
      </c>
      <c r="G403" s="123">
        <v>1463545</v>
      </c>
      <c r="H403" s="127"/>
      <c r="I403" s="131" t="s">
        <v>2588</v>
      </c>
      <c r="J403" s="127"/>
      <c r="K403" s="127"/>
      <c r="L403" s="127"/>
      <c r="M403" s="127"/>
      <c r="N403" s="243">
        <v>0</v>
      </c>
      <c r="O403" s="243">
        <v>45</v>
      </c>
      <c r="P403" s="127" t="s">
        <v>1334</v>
      </c>
    </row>
    <row r="404" spans="1:16" ht="51" hidden="1">
      <c r="A404" s="127" t="s">
        <v>620</v>
      </c>
      <c r="B404" s="127"/>
      <c r="C404" s="128" t="s">
        <v>714</v>
      </c>
      <c r="D404" s="122">
        <v>42744</v>
      </c>
      <c r="E404" s="123" t="s">
        <v>2589</v>
      </c>
      <c r="F404" s="123" t="s">
        <v>3</v>
      </c>
      <c r="G404" s="123">
        <v>1463548</v>
      </c>
      <c r="H404" s="127"/>
      <c r="I404" s="131" t="s">
        <v>2590</v>
      </c>
      <c r="J404" s="127"/>
      <c r="K404" s="127"/>
      <c r="L404" s="127"/>
      <c r="M404" s="127"/>
      <c r="N404" s="243">
        <v>0</v>
      </c>
      <c r="O404" s="243">
        <v>26</v>
      </c>
      <c r="P404" s="127" t="s">
        <v>1334</v>
      </c>
    </row>
    <row r="405" spans="1:16" ht="51" hidden="1">
      <c r="A405" s="127" t="s">
        <v>620</v>
      </c>
      <c r="B405" s="127"/>
      <c r="C405" s="128" t="s">
        <v>714</v>
      </c>
      <c r="D405" s="122">
        <v>42744</v>
      </c>
      <c r="E405" s="123" t="s">
        <v>2591</v>
      </c>
      <c r="F405" s="123" t="s">
        <v>3</v>
      </c>
      <c r="G405" s="123">
        <v>1463557</v>
      </c>
      <c r="H405" s="127"/>
      <c r="I405" s="131" t="s">
        <v>2592</v>
      </c>
      <c r="J405" s="127"/>
      <c r="K405" s="127"/>
      <c r="L405" s="127"/>
      <c r="M405" s="127"/>
      <c r="N405" s="243">
        <v>0</v>
      </c>
      <c r="O405" s="243">
        <v>26</v>
      </c>
      <c r="P405" s="127" t="s">
        <v>1334</v>
      </c>
    </row>
    <row r="406" spans="1:16" ht="51" hidden="1">
      <c r="A406" s="127" t="s">
        <v>620</v>
      </c>
      <c r="B406" s="127"/>
      <c r="C406" s="128" t="s">
        <v>714</v>
      </c>
      <c r="D406" s="122">
        <v>42744</v>
      </c>
      <c r="E406" s="123" t="s">
        <v>2593</v>
      </c>
      <c r="F406" s="123" t="s">
        <v>3</v>
      </c>
      <c r="G406" s="123">
        <v>1463558</v>
      </c>
      <c r="H406" s="127"/>
      <c r="I406" s="131" t="s">
        <v>2594</v>
      </c>
      <c r="J406" s="127"/>
      <c r="K406" s="127"/>
      <c r="L406" s="127"/>
      <c r="M406" s="127"/>
      <c r="N406" s="243">
        <v>0</v>
      </c>
      <c r="O406" s="243">
        <v>5320.9400000000005</v>
      </c>
      <c r="P406" s="127" t="s">
        <v>1334</v>
      </c>
    </row>
    <row r="407" spans="1:16" ht="51" hidden="1">
      <c r="A407" s="127" t="s">
        <v>620</v>
      </c>
      <c r="B407" s="127"/>
      <c r="C407" s="128" t="s">
        <v>714</v>
      </c>
      <c r="D407" s="122">
        <v>42744</v>
      </c>
      <c r="E407" s="123" t="s">
        <v>2595</v>
      </c>
      <c r="F407" s="123" t="s">
        <v>3</v>
      </c>
      <c r="G407" s="123">
        <v>1463559</v>
      </c>
      <c r="H407" s="127"/>
      <c r="I407" s="131" t="s">
        <v>2596</v>
      </c>
      <c r="J407" s="127"/>
      <c r="K407" s="127"/>
      <c r="L407" s="127"/>
      <c r="M407" s="127"/>
      <c r="N407" s="243">
        <v>0</v>
      </c>
      <c r="O407" s="243">
        <v>2488.41</v>
      </c>
      <c r="P407" s="127" t="s">
        <v>1334</v>
      </c>
    </row>
    <row r="408" spans="1:16" ht="51" hidden="1">
      <c r="A408" s="127" t="s">
        <v>620</v>
      </c>
      <c r="B408" s="127"/>
      <c r="C408" s="128" t="s">
        <v>714</v>
      </c>
      <c r="D408" s="122">
        <v>42744</v>
      </c>
      <c r="E408" s="123" t="s">
        <v>2597</v>
      </c>
      <c r="F408" s="123" t="s">
        <v>3</v>
      </c>
      <c r="G408" s="123">
        <v>1463601</v>
      </c>
      <c r="H408" s="127"/>
      <c r="I408" s="131" t="s">
        <v>2598</v>
      </c>
      <c r="J408" s="127"/>
      <c r="K408" s="127"/>
      <c r="L408" s="127"/>
      <c r="M408" s="127"/>
      <c r="N408" s="243">
        <v>0</v>
      </c>
      <c r="O408" s="243">
        <v>123</v>
      </c>
      <c r="P408" s="127" t="s">
        <v>1334</v>
      </c>
    </row>
    <row r="409" spans="1:16" ht="51" hidden="1">
      <c r="A409" s="127" t="s">
        <v>620</v>
      </c>
      <c r="B409" s="127"/>
      <c r="C409" s="128" t="s">
        <v>714</v>
      </c>
      <c r="D409" s="122">
        <v>42744</v>
      </c>
      <c r="E409" s="123" t="s">
        <v>2599</v>
      </c>
      <c r="F409" s="123" t="s">
        <v>3</v>
      </c>
      <c r="G409" s="123">
        <v>1463614</v>
      </c>
      <c r="H409" s="127"/>
      <c r="I409" s="131" t="s">
        <v>2600</v>
      </c>
      <c r="J409" s="127"/>
      <c r="K409" s="127"/>
      <c r="L409" s="127"/>
      <c r="M409" s="127"/>
      <c r="N409" s="243">
        <v>0</v>
      </c>
      <c r="O409" s="243">
        <v>3400</v>
      </c>
      <c r="P409" s="127" t="s">
        <v>1334</v>
      </c>
    </row>
    <row r="410" spans="1:16" ht="51" hidden="1">
      <c r="A410" s="127" t="s">
        <v>620</v>
      </c>
      <c r="B410" s="127"/>
      <c r="C410" s="128" t="s">
        <v>714</v>
      </c>
      <c r="D410" s="122">
        <v>42744</v>
      </c>
      <c r="E410" s="123" t="s">
        <v>2601</v>
      </c>
      <c r="F410" s="123" t="s">
        <v>3</v>
      </c>
      <c r="G410" s="123">
        <v>1463626</v>
      </c>
      <c r="H410" s="127"/>
      <c r="I410" s="131" t="s">
        <v>2602</v>
      </c>
      <c r="J410" s="127"/>
      <c r="K410" s="127"/>
      <c r="L410" s="127"/>
      <c r="M410" s="127"/>
      <c r="N410" s="243">
        <v>0</v>
      </c>
      <c r="O410" s="243">
        <v>250</v>
      </c>
      <c r="P410" s="127" t="s">
        <v>1334</v>
      </c>
    </row>
    <row r="411" spans="1:16" ht="51" hidden="1">
      <c r="A411" s="127" t="s">
        <v>620</v>
      </c>
      <c r="B411" s="127"/>
      <c r="C411" s="128" t="s">
        <v>714</v>
      </c>
      <c r="D411" s="122">
        <v>42744</v>
      </c>
      <c r="E411" s="123" t="s">
        <v>2603</v>
      </c>
      <c r="F411" s="123" t="s">
        <v>3</v>
      </c>
      <c r="G411" s="123">
        <v>1463670</v>
      </c>
      <c r="H411" s="127"/>
      <c r="I411" s="131" t="s">
        <v>2604</v>
      </c>
      <c r="J411" s="127"/>
      <c r="K411" s="127"/>
      <c r="L411" s="127"/>
      <c r="M411" s="127"/>
      <c r="N411" s="243">
        <v>0</v>
      </c>
      <c r="O411" s="243">
        <v>258.56</v>
      </c>
      <c r="P411" s="127" t="s">
        <v>1334</v>
      </c>
    </row>
    <row r="412" spans="1:16" ht="51" hidden="1">
      <c r="A412" s="127" t="s">
        <v>620</v>
      </c>
      <c r="B412" s="127"/>
      <c r="C412" s="128" t="s">
        <v>714</v>
      </c>
      <c r="D412" s="122">
        <v>42745</v>
      </c>
      <c r="E412" s="123" t="s">
        <v>2605</v>
      </c>
      <c r="F412" s="123" t="s">
        <v>3</v>
      </c>
      <c r="G412" s="123">
        <v>1464031</v>
      </c>
      <c r="H412" s="127"/>
      <c r="I412" s="131" t="s">
        <v>2606</v>
      </c>
      <c r="J412" s="127"/>
      <c r="K412" s="127"/>
      <c r="L412" s="127"/>
      <c r="M412" s="127"/>
      <c r="N412" s="243">
        <v>0</v>
      </c>
      <c r="O412" s="243">
        <v>20</v>
      </c>
      <c r="P412" s="127" t="s">
        <v>1334</v>
      </c>
    </row>
    <row r="413" spans="1:16" ht="51" hidden="1">
      <c r="A413" s="127" t="s">
        <v>620</v>
      </c>
      <c r="B413" s="127"/>
      <c r="C413" s="128" t="s">
        <v>714</v>
      </c>
      <c r="D413" s="122">
        <v>42745</v>
      </c>
      <c r="E413" s="123" t="s">
        <v>2607</v>
      </c>
      <c r="F413" s="123" t="s">
        <v>3</v>
      </c>
      <c r="G413" s="123">
        <v>1464035</v>
      </c>
      <c r="H413" s="127"/>
      <c r="I413" s="131" t="s">
        <v>2608</v>
      </c>
      <c r="J413" s="127"/>
      <c r="K413" s="127"/>
      <c r="L413" s="127"/>
      <c r="M413" s="127"/>
      <c r="N413" s="243">
        <v>0</v>
      </c>
      <c r="O413" s="243">
        <v>3630</v>
      </c>
      <c r="P413" s="127" t="s">
        <v>1334</v>
      </c>
    </row>
    <row r="414" spans="1:16" ht="51" hidden="1">
      <c r="A414" s="127" t="s">
        <v>620</v>
      </c>
      <c r="B414" s="127"/>
      <c r="C414" s="128" t="s">
        <v>714</v>
      </c>
      <c r="D414" s="122">
        <v>42745</v>
      </c>
      <c r="E414" s="123" t="s">
        <v>2609</v>
      </c>
      <c r="F414" s="123" t="s">
        <v>3</v>
      </c>
      <c r="G414" s="123">
        <v>1464038</v>
      </c>
      <c r="H414" s="127"/>
      <c r="I414" s="131" t="s">
        <v>2610</v>
      </c>
      <c r="J414" s="127"/>
      <c r="K414" s="127"/>
      <c r="L414" s="127"/>
      <c r="M414" s="127"/>
      <c r="N414" s="243">
        <v>0</v>
      </c>
      <c r="O414" s="243">
        <v>892.94</v>
      </c>
      <c r="P414" s="127" t="s">
        <v>1334</v>
      </c>
    </row>
    <row r="415" spans="1:16" ht="51" hidden="1">
      <c r="A415" s="127" t="s">
        <v>620</v>
      </c>
      <c r="B415" s="127"/>
      <c r="C415" s="128" t="s">
        <v>714</v>
      </c>
      <c r="D415" s="122">
        <v>42745</v>
      </c>
      <c r="E415" s="123" t="s">
        <v>2611</v>
      </c>
      <c r="F415" s="123" t="s">
        <v>3</v>
      </c>
      <c r="G415" s="123">
        <v>1464039</v>
      </c>
      <c r="H415" s="127"/>
      <c r="I415" s="131" t="s">
        <v>2612</v>
      </c>
      <c r="J415" s="127"/>
      <c r="K415" s="127"/>
      <c r="L415" s="127"/>
      <c r="M415" s="127"/>
      <c r="N415" s="243">
        <v>0</v>
      </c>
      <c r="O415" s="243">
        <v>944.74</v>
      </c>
      <c r="P415" s="127" t="s">
        <v>1334</v>
      </c>
    </row>
    <row r="416" spans="1:16" ht="51" hidden="1">
      <c r="A416" s="127" t="s">
        <v>620</v>
      </c>
      <c r="B416" s="127"/>
      <c r="C416" s="128" t="s">
        <v>714</v>
      </c>
      <c r="D416" s="122">
        <v>42745</v>
      </c>
      <c r="E416" s="123" t="s">
        <v>2613</v>
      </c>
      <c r="F416" s="123" t="s">
        <v>3</v>
      </c>
      <c r="G416" s="123">
        <v>1464040</v>
      </c>
      <c r="H416" s="127"/>
      <c r="I416" s="131" t="s">
        <v>2614</v>
      </c>
      <c r="J416" s="127"/>
      <c r="K416" s="127"/>
      <c r="L416" s="127"/>
      <c r="M416" s="127"/>
      <c r="N416" s="243">
        <v>0</v>
      </c>
      <c r="O416" s="243">
        <v>1283.98</v>
      </c>
      <c r="P416" s="127" t="s">
        <v>1334</v>
      </c>
    </row>
    <row r="417" spans="1:16" ht="51" hidden="1">
      <c r="A417" s="127" t="s">
        <v>620</v>
      </c>
      <c r="B417" s="127"/>
      <c r="C417" s="128" t="s">
        <v>714</v>
      </c>
      <c r="D417" s="122">
        <v>42745</v>
      </c>
      <c r="E417" s="123" t="s">
        <v>2615</v>
      </c>
      <c r="F417" s="123" t="s">
        <v>3</v>
      </c>
      <c r="G417" s="123">
        <v>1464043</v>
      </c>
      <c r="H417" s="127"/>
      <c r="I417" s="131" t="s">
        <v>2616</v>
      </c>
      <c r="J417" s="127"/>
      <c r="K417" s="127"/>
      <c r="L417" s="127"/>
      <c r="M417" s="127"/>
      <c r="N417" s="243">
        <v>0</v>
      </c>
      <c r="O417" s="243">
        <v>4085.64</v>
      </c>
      <c r="P417" s="127" t="s">
        <v>1334</v>
      </c>
    </row>
    <row r="418" spans="1:16" ht="51" hidden="1">
      <c r="A418" s="127" t="s">
        <v>620</v>
      </c>
      <c r="B418" s="127"/>
      <c r="C418" s="128" t="s">
        <v>714</v>
      </c>
      <c r="D418" s="122">
        <v>42745</v>
      </c>
      <c r="E418" s="123" t="s">
        <v>2617</v>
      </c>
      <c r="F418" s="123" t="s">
        <v>3</v>
      </c>
      <c r="G418" s="123">
        <v>1463948</v>
      </c>
      <c r="H418" s="127"/>
      <c r="I418" s="131" t="s">
        <v>2618</v>
      </c>
      <c r="J418" s="127"/>
      <c r="K418" s="127"/>
      <c r="L418" s="127"/>
      <c r="M418" s="127"/>
      <c r="N418" s="243">
        <v>0</v>
      </c>
      <c r="O418" s="243">
        <v>465.5</v>
      </c>
      <c r="P418" s="127" t="s">
        <v>1334</v>
      </c>
    </row>
    <row r="419" spans="1:16" ht="51" hidden="1">
      <c r="A419" s="127" t="s">
        <v>620</v>
      </c>
      <c r="B419" s="127"/>
      <c r="C419" s="128" t="s">
        <v>714</v>
      </c>
      <c r="D419" s="122">
        <v>42745</v>
      </c>
      <c r="E419" s="123" t="s">
        <v>2619</v>
      </c>
      <c r="F419" s="123" t="s">
        <v>3</v>
      </c>
      <c r="G419" s="123">
        <v>1464007</v>
      </c>
      <c r="H419" s="127"/>
      <c r="I419" s="131" t="s">
        <v>2620</v>
      </c>
      <c r="J419" s="127"/>
      <c r="K419" s="127"/>
      <c r="L419" s="127"/>
      <c r="M419" s="127"/>
      <c r="N419" s="243">
        <v>0</v>
      </c>
      <c r="O419" s="243">
        <v>3115</v>
      </c>
      <c r="P419" s="127" t="s">
        <v>1334</v>
      </c>
    </row>
    <row r="420" spans="1:16" ht="51" hidden="1">
      <c r="A420" s="127" t="s">
        <v>620</v>
      </c>
      <c r="B420" s="127"/>
      <c r="C420" s="128" t="s">
        <v>714</v>
      </c>
      <c r="D420" s="122">
        <v>42745</v>
      </c>
      <c r="E420" s="123" t="s">
        <v>2621</v>
      </c>
      <c r="F420" s="123" t="s">
        <v>3</v>
      </c>
      <c r="G420" s="123">
        <v>1464046</v>
      </c>
      <c r="H420" s="127"/>
      <c r="I420" s="131" t="s">
        <v>2622</v>
      </c>
      <c r="J420" s="127"/>
      <c r="K420" s="127"/>
      <c r="L420" s="127"/>
      <c r="M420" s="127"/>
      <c r="N420" s="243">
        <v>0</v>
      </c>
      <c r="O420" s="243">
        <v>1498.77</v>
      </c>
      <c r="P420" s="127" t="s">
        <v>1334</v>
      </c>
    </row>
    <row r="421" spans="1:16" ht="51" hidden="1">
      <c r="A421" s="127">
        <v>25</v>
      </c>
      <c r="B421" s="127"/>
      <c r="C421" s="128" t="s">
        <v>695</v>
      </c>
      <c r="D421" s="122">
        <v>42745</v>
      </c>
      <c r="E421" s="123" t="s">
        <v>2623</v>
      </c>
      <c r="F421" s="123" t="s">
        <v>3</v>
      </c>
      <c r="G421" s="123">
        <v>1464112</v>
      </c>
      <c r="H421" s="127"/>
      <c r="I421" s="131" t="s">
        <v>2624</v>
      </c>
      <c r="J421" s="127"/>
      <c r="K421" s="127"/>
      <c r="L421" s="127"/>
      <c r="M421" s="127"/>
      <c r="N421" s="243">
        <v>0</v>
      </c>
      <c r="O421" s="243">
        <v>995</v>
      </c>
      <c r="P421" s="127" t="s">
        <v>1334</v>
      </c>
    </row>
    <row r="422" spans="1:16" ht="51" hidden="1">
      <c r="A422" s="127">
        <v>86</v>
      </c>
      <c r="B422" s="127"/>
      <c r="C422" s="128" t="s">
        <v>711</v>
      </c>
      <c r="D422" s="122">
        <v>42745</v>
      </c>
      <c r="E422" s="123" t="s">
        <v>2625</v>
      </c>
      <c r="F422" s="123" t="s">
        <v>3</v>
      </c>
      <c r="G422" s="123">
        <v>1464122</v>
      </c>
      <c r="H422" s="127"/>
      <c r="I422" s="131" t="s">
        <v>2626</v>
      </c>
      <c r="J422" s="127"/>
      <c r="K422" s="127"/>
      <c r="L422" s="127"/>
      <c r="M422" s="127"/>
      <c r="N422" s="243">
        <v>0</v>
      </c>
      <c r="O422" s="243">
        <v>342</v>
      </c>
      <c r="P422" s="127" t="s">
        <v>1334</v>
      </c>
    </row>
    <row r="423" spans="1:16" ht="51" hidden="1">
      <c r="A423" s="127" t="s">
        <v>620</v>
      </c>
      <c r="B423" s="127"/>
      <c r="C423" s="128" t="s">
        <v>714</v>
      </c>
      <c r="D423" s="122">
        <v>42745</v>
      </c>
      <c r="E423" s="123" t="s">
        <v>2627</v>
      </c>
      <c r="F423" s="123" t="s">
        <v>3</v>
      </c>
      <c r="G423" s="123">
        <v>1464169</v>
      </c>
      <c r="H423" s="127"/>
      <c r="I423" s="131" t="s">
        <v>2628</v>
      </c>
      <c r="J423" s="127"/>
      <c r="K423" s="127"/>
      <c r="L423" s="127"/>
      <c r="M423" s="127"/>
      <c r="N423" s="243">
        <v>0</v>
      </c>
      <c r="O423" s="243">
        <v>362.5</v>
      </c>
      <c r="P423" s="127" t="s">
        <v>1334</v>
      </c>
    </row>
    <row r="424" spans="1:16" ht="51" hidden="1">
      <c r="A424" s="127" t="s">
        <v>620</v>
      </c>
      <c r="B424" s="127"/>
      <c r="C424" s="128" t="s">
        <v>714</v>
      </c>
      <c r="D424" s="122">
        <v>42745</v>
      </c>
      <c r="E424" s="123" t="s">
        <v>2629</v>
      </c>
      <c r="F424" s="123" t="s">
        <v>3</v>
      </c>
      <c r="G424" s="123">
        <v>1464170</v>
      </c>
      <c r="H424" s="127"/>
      <c r="I424" s="131" t="s">
        <v>2630</v>
      </c>
      <c r="J424" s="127"/>
      <c r="K424" s="127"/>
      <c r="L424" s="127"/>
      <c r="M424" s="127"/>
      <c r="N424" s="243">
        <v>0</v>
      </c>
      <c r="O424" s="243">
        <v>362.5</v>
      </c>
      <c r="P424" s="127" t="s">
        <v>1334</v>
      </c>
    </row>
    <row r="425" spans="1:16" ht="51" hidden="1">
      <c r="A425" s="127" t="s">
        <v>620</v>
      </c>
      <c r="B425" s="127"/>
      <c r="C425" s="128" t="s">
        <v>714</v>
      </c>
      <c r="D425" s="122">
        <v>42745</v>
      </c>
      <c r="E425" s="123" t="s">
        <v>2631</v>
      </c>
      <c r="F425" s="123" t="s">
        <v>3</v>
      </c>
      <c r="G425" s="123">
        <v>1464171</v>
      </c>
      <c r="H425" s="127"/>
      <c r="I425" s="131" t="s">
        <v>2632</v>
      </c>
      <c r="J425" s="127"/>
      <c r="K425" s="127"/>
      <c r="L425" s="127"/>
      <c r="M425" s="127"/>
      <c r="N425" s="243">
        <v>0</v>
      </c>
      <c r="O425" s="243">
        <v>362.5</v>
      </c>
      <c r="P425" s="127" t="s">
        <v>1334</v>
      </c>
    </row>
    <row r="426" spans="1:16" ht="51" hidden="1">
      <c r="A426" s="127" t="s">
        <v>620</v>
      </c>
      <c r="B426" s="127"/>
      <c r="C426" s="128" t="s">
        <v>714</v>
      </c>
      <c r="D426" s="122">
        <v>42745</v>
      </c>
      <c r="E426" s="123" t="s">
        <v>2633</v>
      </c>
      <c r="F426" s="123" t="s">
        <v>3</v>
      </c>
      <c r="G426" s="123">
        <v>1464172</v>
      </c>
      <c r="H426" s="127"/>
      <c r="I426" s="131" t="s">
        <v>2634</v>
      </c>
      <c r="J426" s="127"/>
      <c r="K426" s="127"/>
      <c r="L426" s="127"/>
      <c r="M426" s="127"/>
      <c r="N426" s="243">
        <v>0</v>
      </c>
      <c r="O426" s="243">
        <v>362.5</v>
      </c>
      <c r="P426" s="127" t="s">
        <v>1334</v>
      </c>
    </row>
    <row r="427" spans="1:16" ht="51" hidden="1">
      <c r="A427" s="127" t="s">
        <v>620</v>
      </c>
      <c r="B427" s="127"/>
      <c r="C427" s="128" t="s">
        <v>714</v>
      </c>
      <c r="D427" s="122">
        <v>42745</v>
      </c>
      <c r="E427" s="123" t="s">
        <v>2635</v>
      </c>
      <c r="F427" s="123" t="s">
        <v>3</v>
      </c>
      <c r="G427" s="123">
        <v>1464174</v>
      </c>
      <c r="H427" s="127"/>
      <c r="I427" s="131" t="s">
        <v>2636</v>
      </c>
      <c r="J427" s="127"/>
      <c r="K427" s="127"/>
      <c r="L427" s="127"/>
      <c r="M427" s="127"/>
      <c r="N427" s="243">
        <v>0</v>
      </c>
      <c r="O427" s="243">
        <v>456.5</v>
      </c>
      <c r="P427" s="127" t="s">
        <v>1334</v>
      </c>
    </row>
    <row r="428" spans="1:16" ht="51" hidden="1">
      <c r="A428" s="127" t="s">
        <v>620</v>
      </c>
      <c r="B428" s="127"/>
      <c r="C428" s="128" t="s">
        <v>714</v>
      </c>
      <c r="D428" s="122">
        <v>42745</v>
      </c>
      <c r="E428" s="123" t="s">
        <v>2637</v>
      </c>
      <c r="F428" s="123" t="s">
        <v>3</v>
      </c>
      <c r="G428" s="123">
        <v>1464175</v>
      </c>
      <c r="H428" s="127"/>
      <c r="I428" s="131" t="s">
        <v>2638</v>
      </c>
      <c r="J428" s="127"/>
      <c r="K428" s="127"/>
      <c r="L428" s="127"/>
      <c r="M428" s="127"/>
      <c r="N428" s="243">
        <v>0</v>
      </c>
      <c r="O428" s="243">
        <v>692</v>
      </c>
      <c r="P428" s="127" t="s">
        <v>1334</v>
      </c>
    </row>
    <row r="429" spans="1:16" ht="51" hidden="1">
      <c r="A429" s="127" t="s">
        <v>620</v>
      </c>
      <c r="B429" s="127"/>
      <c r="C429" s="128" t="s">
        <v>714</v>
      </c>
      <c r="D429" s="122">
        <v>42745</v>
      </c>
      <c r="E429" s="123" t="s">
        <v>2639</v>
      </c>
      <c r="F429" s="123" t="s">
        <v>3</v>
      </c>
      <c r="G429" s="123">
        <v>1464198</v>
      </c>
      <c r="H429" s="127"/>
      <c r="I429" s="131" t="s">
        <v>2640</v>
      </c>
      <c r="J429" s="127"/>
      <c r="K429" s="127"/>
      <c r="L429" s="127"/>
      <c r="M429" s="127"/>
      <c r="N429" s="243">
        <v>0</v>
      </c>
      <c r="O429" s="243">
        <v>465.52</v>
      </c>
      <c r="P429" s="127" t="s">
        <v>1334</v>
      </c>
    </row>
    <row r="430" spans="1:16" ht="51" hidden="1">
      <c r="A430" s="127" t="s">
        <v>620</v>
      </c>
      <c r="B430" s="127"/>
      <c r="C430" s="128" t="s">
        <v>714</v>
      </c>
      <c r="D430" s="122">
        <v>42745</v>
      </c>
      <c r="E430" s="123" t="s">
        <v>2641</v>
      </c>
      <c r="F430" s="123" t="s">
        <v>3</v>
      </c>
      <c r="G430" s="123">
        <v>1464209</v>
      </c>
      <c r="H430" s="127"/>
      <c r="I430" s="131" t="s">
        <v>2642</v>
      </c>
      <c r="J430" s="127"/>
      <c r="K430" s="127"/>
      <c r="L430" s="127"/>
      <c r="M430" s="127"/>
      <c r="N430" s="243">
        <v>0</v>
      </c>
      <c r="O430" s="243">
        <v>2196.56</v>
      </c>
      <c r="P430" s="127" t="s">
        <v>1334</v>
      </c>
    </row>
    <row r="431" spans="1:16" ht="51" hidden="1">
      <c r="A431" s="127" t="s">
        <v>620</v>
      </c>
      <c r="B431" s="127"/>
      <c r="C431" s="128" t="s">
        <v>714</v>
      </c>
      <c r="D431" s="122">
        <v>42745</v>
      </c>
      <c r="E431" s="123" t="s">
        <v>2643</v>
      </c>
      <c r="F431" s="123" t="s">
        <v>3</v>
      </c>
      <c r="G431" s="123">
        <v>1464264</v>
      </c>
      <c r="H431" s="127"/>
      <c r="I431" s="131" t="s">
        <v>2644</v>
      </c>
      <c r="J431" s="127"/>
      <c r="K431" s="127"/>
      <c r="L431" s="127"/>
      <c r="M431" s="127"/>
      <c r="N431" s="243">
        <v>0</v>
      </c>
      <c r="O431" s="243">
        <v>1314.06</v>
      </c>
      <c r="P431" s="127" t="s">
        <v>1334</v>
      </c>
    </row>
    <row r="432" spans="1:16" ht="51" hidden="1">
      <c r="A432" s="127" t="s">
        <v>620</v>
      </c>
      <c r="B432" s="127"/>
      <c r="C432" s="128" t="s">
        <v>714</v>
      </c>
      <c r="D432" s="122">
        <v>42745</v>
      </c>
      <c r="E432" s="123" t="s">
        <v>2645</v>
      </c>
      <c r="F432" s="123" t="s">
        <v>3</v>
      </c>
      <c r="G432" s="123">
        <v>1464338</v>
      </c>
      <c r="H432" s="127"/>
      <c r="I432" s="131" t="s">
        <v>2646</v>
      </c>
      <c r="J432" s="127"/>
      <c r="K432" s="127"/>
      <c r="L432" s="127"/>
      <c r="M432" s="127"/>
      <c r="N432" s="243">
        <v>0</v>
      </c>
      <c r="O432" s="243">
        <v>312</v>
      </c>
      <c r="P432" s="127" t="s">
        <v>1334</v>
      </c>
    </row>
    <row r="433" spans="1:16" ht="51" hidden="1">
      <c r="A433" s="127" t="s">
        <v>620</v>
      </c>
      <c r="B433" s="127"/>
      <c r="C433" s="128" t="s">
        <v>714</v>
      </c>
      <c r="D433" s="122">
        <v>42746</v>
      </c>
      <c r="E433" s="123" t="s">
        <v>2647</v>
      </c>
      <c r="F433" s="123" t="s">
        <v>3</v>
      </c>
      <c r="G433" s="123">
        <v>1464546</v>
      </c>
      <c r="H433" s="127"/>
      <c r="I433" s="131" t="s">
        <v>2648</v>
      </c>
      <c r="J433" s="127"/>
      <c r="K433" s="127"/>
      <c r="L433" s="127"/>
      <c r="M433" s="127"/>
      <c r="N433" s="243">
        <v>0</v>
      </c>
      <c r="O433" s="243">
        <v>6259.7</v>
      </c>
      <c r="P433" s="127" t="s">
        <v>1334</v>
      </c>
    </row>
    <row r="434" spans="1:16" ht="51" hidden="1">
      <c r="A434" s="127" t="s">
        <v>620</v>
      </c>
      <c r="B434" s="127"/>
      <c r="C434" s="128" t="s">
        <v>714</v>
      </c>
      <c r="D434" s="122">
        <v>42746</v>
      </c>
      <c r="E434" s="123" t="s">
        <v>2649</v>
      </c>
      <c r="F434" s="123" t="s">
        <v>3</v>
      </c>
      <c r="G434" s="123">
        <v>1464553</v>
      </c>
      <c r="H434" s="127"/>
      <c r="I434" s="131" t="s">
        <v>2650</v>
      </c>
      <c r="J434" s="127"/>
      <c r="K434" s="127"/>
      <c r="L434" s="127"/>
      <c r="M434" s="127"/>
      <c r="N434" s="243">
        <v>0</v>
      </c>
      <c r="O434" s="243">
        <v>1087.1200000000001</v>
      </c>
      <c r="P434" s="127" t="s">
        <v>1334</v>
      </c>
    </row>
    <row r="435" spans="1:16" ht="51" hidden="1">
      <c r="A435" s="127" t="s">
        <v>620</v>
      </c>
      <c r="B435" s="127"/>
      <c r="C435" s="128" t="s">
        <v>714</v>
      </c>
      <c r="D435" s="122">
        <v>42746</v>
      </c>
      <c r="E435" s="123" t="s">
        <v>2651</v>
      </c>
      <c r="F435" s="123" t="s">
        <v>3</v>
      </c>
      <c r="G435" s="123">
        <v>1464564</v>
      </c>
      <c r="H435" s="127"/>
      <c r="I435" s="131" t="s">
        <v>2652</v>
      </c>
      <c r="J435" s="127"/>
      <c r="K435" s="127"/>
      <c r="L435" s="127"/>
      <c r="M435" s="127"/>
      <c r="N435" s="243">
        <v>0</v>
      </c>
      <c r="O435" s="243">
        <v>1112.58</v>
      </c>
      <c r="P435" s="127" t="s">
        <v>1334</v>
      </c>
    </row>
    <row r="436" spans="1:16" ht="51" hidden="1">
      <c r="A436" s="127" t="s">
        <v>620</v>
      </c>
      <c r="B436" s="127"/>
      <c r="C436" s="128" t="s">
        <v>714</v>
      </c>
      <c r="D436" s="122">
        <v>42746</v>
      </c>
      <c r="E436" s="123" t="s">
        <v>2653</v>
      </c>
      <c r="F436" s="123" t="s">
        <v>3</v>
      </c>
      <c r="G436" s="123">
        <v>1464568</v>
      </c>
      <c r="H436" s="127"/>
      <c r="I436" s="131" t="s">
        <v>2654</v>
      </c>
      <c r="J436" s="127"/>
      <c r="K436" s="127"/>
      <c r="L436" s="127"/>
      <c r="M436" s="127"/>
      <c r="N436" s="243">
        <v>0</v>
      </c>
      <c r="O436" s="243">
        <v>1112.58</v>
      </c>
      <c r="P436" s="127" t="s">
        <v>1334</v>
      </c>
    </row>
    <row r="437" spans="1:16" ht="51" hidden="1">
      <c r="A437" s="127" t="s">
        <v>620</v>
      </c>
      <c r="B437" s="127"/>
      <c r="C437" s="128" t="s">
        <v>714</v>
      </c>
      <c r="D437" s="122">
        <v>42746</v>
      </c>
      <c r="E437" s="123" t="s">
        <v>2655</v>
      </c>
      <c r="F437" s="123" t="s">
        <v>3</v>
      </c>
      <c r="G437" s="123">
        <v>1464570</v>
      </c>
      <c r="H437" s="127"/>
      <c r="I437" s="131" t="s">
        <v>2656</v>
      </c>
      <c r="J437" s="127"/>
      <c r="K437" s="127"/>
      <c r="L437" s="127"/>
      <c r="M437" s="127"/>
      <c r="N437" s="243">
        <v>0</v>
      </c>
      <c r="O437" s="243">
        <v>2288.15</v>
      </c>
      <c r="P437" s="127" t="s">
        <v>1334</v>
      </c>
    </row>
    <row r="438" spans="1:16" ht="51" hidden="1">
      <c r="A438" s="127" t="s">
        <v>627</v>
      </c>
      <c r="B438" s="127"/>
      <c r="C438" s="128" t="s">
        <v>1235</v>
      </c>
      <c r="D438" s="122">
        <v>42746</v>
      </c>
      <c r="E438" s="123" t="s">
        <v>2657</v>
      </c>
      <c r="F438" s="123" t="s">
        <v>3</v>
      </c>
      <c r="G438" s="123">
        <v>1464580</v>
      </c>
      <c r="H438" s="127"/>
      <c r="I438" s="131" t="s">
        <v>2658</v>
      </c>
      <c r="J438" s="127"/>
      <c r="K438" s="127"/>
      <c r="L438" s="127"/>
      <c r="M438" s="127"/>
      <c r="N438" s="243">
        <v>0</v>
      </c>
      <c r="O438" s="243">
        <v>134634.45000000001</v>
      </c>
      <c r="P438" s="127" t="s">
        <v>1334</v>
      </c>
    </row>
    <row r="439" spans="1:16" ht="51" hidden="1">
      <c r="A439" s="127" t="s">
        <v>627</v>
      </c>
      <c r="B439" s="127"/>
      <c r="C439" s="128" t="s">
        <v>1235</v>
      </c>
      <c r="D439" s="122">
        <v>42746</v>
      </c>
      <c r="E439" s="123" t="s">
        <v>2659</v>
      </c>
      <c r="F439" s="123" t="s">
        <v>3</v>
      </c>
      <c r="G439" s="123">
        <v>1464583</v>
      </c>
      <c r="H439" s="127"/>
      <c r="I439" s="131" t="s">
        <v>2660</v>
      </c>
      <c r="J439" s="127"/>
      <c r="K439" s="127"/>
      <c r="L439" s="127"/>
      <c r="M439" s="127"/>
      <c r="N439" s="243">
        <v>0</v>
      </c>
      <c r="O439" s="243">
        <v>8304.52</v>
      </c>
      <c r="P439" s="127" t="s">
        <v>1334</v>
      </c>
    </row>
    <row r="440" spans="1:16" ht="76.5" hidden="1">
      <c r="A440" s="127" t="s">
        <v>620</v>
      </c>
      <c r="B440" s="127"/>
      <c r="C440" s="128" t="s">
        <v>714</v>
      </c>
      <c r="D440" s="122">
        <v>42746</v>
      </c>
      <c r="E440" s="123" t="s">
        <v>2661</v>
      </c>
      <c r="F440" s="123" t="s">
        <v>3</v>
      </c>
      <c r="G440" s="123">
        <v>1464640</v>
      </c>
      <c r="H440" s="127"/>
      <c r="I440" s="131" t="s">
        <v>2662</v>
      </c>
      <c r="J440" s="127"/>
      <c r="K440" s="127"/>
      <c r="L440" s="127"/>
      <c r="M440" s="127"/>
      <c r="N440" s="243">
        <v>0</v>
      </c>
      <c r="O440" s="243">
        <v>8789.2800000000007</v>
      </c>
      <c r="P440" s="127" t="s">
        <v>1334</v>
      </c>
    </row>
    <row r="441" spans="1:16" ht="51" hidden="1">
      <c r="A441" s="127" t="s">
        <v>620</v>
      </c>
      <c r="B441" s="127"/>
      <c r="C441" s="128" t="s">
        <v>714</v>
      </c>
      <c r="D441" s="122">
        <v>42746</v>
      </c>
      <c r="E441" s="123" t="s">
        <v>2663</v>
      </c>
      <c r="F441" s="123" t="s">
        <v>3</v>
      </c>
      <c r="G441" s="123">
        <v>1464488</v>
      </c>
      <c r="H441" s="127"/>
      <c r="I441" s="131" t="s">
        <v>2664</v>
      </c>
      <c r="J441" s="127"/>
      <c r="K441" s="127"/>
      <c r="L441" s="127"/>
      <c r="M441" s="127"/>
      <c r="N441" s="243">
        <v>0</v>
      </c>
      <c r="O441" s="243">
        <v>1938.19</v>
      </c>
      <c r="P441" s="127" t="s">
        <v>1334</v>
      </c>
    </row>
    <row r="442" spans="1:16" ht="51" hidden="1">
      <c r="A442" s="127" t="s">
        <v>620</v>
      </c>
      <c r="B442" s="127"/>
      <c r="C442" s="128" t="s">
        <v>714</v>
      </c>
      <c r="D442" s="122">
        <v>42746</v>
      </c>
      <c r="E442" s="123" t="s">
        <v>2665</v>
      </c>
      <c r="F442" s="123" t="s">
        <v>3</v>
      </c>
      <c r="G442" s="123">
        <v>1464489</v>
      </c>
      <c r="H442" s="127"/>
      <c r="I442" s="131" t="s">
        <v>2666</v>
      </c>
      <c r="J442" s="127"/>
      <c r="K442" s="127"/>
      <c r="L442" s="127"/>
      <c r="M442" s="127"/>
      <c r="N442" s="243">
        <v>0</v>
      </c>
      <c r="O442" s="243">
        <v>1938.19</v>
      </c>
      <c r="P442" s="127" t="s">
        <v>1334</v>
      </c>
    </row>
    <row r="443" spans="1:16" ht="51" hidden="1">
      <c r="A443" s="127" t="s">
        <v>620</v>
      </c>
      <c r="B443" s="127"/>
      <c r="C443" s="128" t="s">
        <v>714</v>
      </c>
      <c r="D443" s="122">
        <v>42746</v>
      </c>
      <c r="E443" s="123" t="s">
        <v>2667</v>
      </c>
      <c r="F443" s="123" t="s">
        <v>3</v>
      </c>
      <c r="G443" s="123">
        <v>1464490</v>
      </c>
      <c r="H443" s="127"/>
      <c r="I443" s="131" t="s">
        <v>2668</v>
      </c>
      <c r="J443" s="127"/>
      <c r="K443" s="127"/>
      <c r="L443" s="127"/>
      <c r="M443" s="127"/>
      <c r="N443" s="243">
        <v>0</v>
      </c>
      <c r="O443" s="243">
        <v>1938.19</v>
      </c>
      <c r="P443" s="127" t="s">
        <v>1334</v>
      </c>
    </row>
    <row r="444" spans="1:16" ht="51" hidden="1">
      <c r="A444" s="127" t="s">
        <v>620</v>
      </c>
      <c r="B444" s="127"/>
      <c r="C444" s="128" t="s">
        <v>714</v>
      </c>
      <c r="D444" s="122">
        <v>42746</v>
      </c>
      <c r="E444" s="123" t="s">
        <v>2669</v>
      </c>
      <c r="F444" s="123" t="s">
        <v>3</v>
      </c>
      <c r="G444" s="123">
        <v>1464491</v>
      </c>
      <c r="H444" s="127"/>
      <c r="I444" s="131" t="s">
        <v>2670</v>
      </c>
      <c r="J444" s="127"/>
      <c r="K444" s="127"/>
      <c r="L444" s="127"/>
      <c r="M444" s="127"/>
      <c r="N444" s="243">
        <v>0</v>
      </c>
      <c r="O444" s="243">
        <v>1938.19</v>
      </c>
      <c r="P444" s="127" t="s">
        <v>1334</v>
      </c>
    </row>
    <row r="445" spans="1:16" ht="51" hidden="1">
      <c r="A445" s="127" t="s">
        <v>620</v>
      </c>
      <c r="B445" s="127"/>
      <c r="C445" s="128" t="s">
        <v>714</v>
      </c>
      <c r="D445" s="122">
        <v>42746</v>
      </c>
      <c r="E445" s="123" t="s">
        <v>2671</v>
      </c>
      <c r="F445" s="123" t="s">
        <v>3</v>
      </c>
      <c r="G445" s="123">
        <v>1464493</v>
      </c>
      <c r="H445" s="127"/>
      <c r="I445" s="131" t="s">
        <v>2672</v>
      </c>
      <c r="J445" s="127"/>
      <c r="K445" s="127"/>
      <c r="L445" s="127"/>
      <c r="M445" s="127"/>
      <c r="N445" s="243">
        <v>0</v>
      </c>
      <c r="O445" s="243">
        <v>2073.5</v>
      </c>
      <c r="P445" s="127" t="s">
        <v>1334</v>
      </c>
    </row>
    <row r="446" spans="1:16" ht="51" hidden="1">
      <c r="A446" s="127" t="s">
        <v>620</v>
      </c>
      <c r="B446" s="127"/>
      <c r="C446" s="128" t="s">
        <v>714</v>
      </c>
      <c r="D446" s="122">
        <v>42746</v>
      </c>
      <c r="E446" s="123" t="s">
        <v>2673</v>
      </c>
      <c r="F446" s="123" t="s">
        <v>3</v>
      </c>
      <c r="G446" s="123">
        <v>1464540</v>
      </c>
      <c r="H446" s="127"/>
      <c r="I446" s="131" t="s">
        <v>2674</v>
      </c>
      <c r="J446" s="127"/>
      <c r="K446" s="127"/>
      <c r="L446" s="127"/>
      <c r="M446" s="127"/>
      <c r="N446" s="243">
        <v>0</v>
      </c>
      <c r="O446" s="243">
        <v>4689.72</v>
      </c>
      <c r="P446" s="127" t="s">
        <v>1334</v>
      </c>
    </row>
    <row r="447" spans="1:16" ht="51" hidden="1">
      <c r="A447" s="127" t="s">
        <v>620</v>
      </c>
      <c r="B447" s="127"/>
      <c r="C447" s="128" t="s">
        <v>714</v>
      </c>
      <c r="D447" s="122">
        <v>42746</v>
      </c>
      <c r="E447" s="123" t="s">
        <v>2675</v>
      </c>
      <c r="F447" s="123" t="s">
        <v>3</v>
      </c>
      <c r="G447" s="123">
        <v>1464549</v>
      </c>
      <c r="H447" s="127"/>
      <c r="I447" s="131" t="s">
        <v>2676</v>
      </c>
      <c r="J447" s="127"/>
      <c r="K447" s="127"/>
      <c r="L447" s="127"/>
      <c r="M447" s="127"/>
      <c r="N447" s="243">
        <v>0</v>
      </c>
      <c r="O447" s="243">
        <v>468.8</v>
      </c>
      <c r="P447" s="127" t="s">
        <v>1334</v>
      </c>
    </row>
    <row r="448" spans="1:16" ht="51" hidden="1">
      <c r="A448" s="127" t="s">
        <v>620</v>
      </c>
      <c r="B448" s="127"/>
      <c r="C448" s="128" t="s">
        <v>714</v>
      </c>
      <c r="D448" s="122">
        <v>42746</v>
      </c>
      <c r="E448" s="123" t="s">
        <v>2677</v>
      </c>
      <c r="F448" s="123" t="s">
        <v>3</v>
      </c>
      <c r="G448" s="123">
        <v>1464551</v>
      </c>
      <c r="H448" s="127"/>
      <c r="I448" s="131" t="s">
        <v>2678</v>
      </c>
      <c r="J448" s="127"/>
      <c r="K448" s="127"/>
      <c r="L448" s="127"/>
      <c r="M448" s="127"/>
      <c r="N448" s="243">
        <v>0</v>
      </c>
      <c r="O448" s="243">
        <v>504.8</v>
      </c>
      <c r="P448" s="127" t="s">
        <v>1334</v>
      </c>
    </row>
    <row r="449" spans="1:16" ht="51" hidden="1">
      <c r="A449" s="127" t="s">
        <v>620</v>
      </c>
      <c r="B449" s="127"/>
      <c r="C449" s="128" t="s">
        <v>714</v>
      </c>
      <c r="D449" s="122">
        <v>42746</v>
      </c>
      <c r="E449" s="123" t="s">
        <v>2679</v>
      </c>
      <c r="F449" s="123" t="s">
        <v>3</v>
      </c>
      <c r="G449" s="123">
        <v>1464573</v>
      </c>
      <c r="H449" s="127"/>
      <c r="I449" s="131" t="s">
        <v>2680</v>
      </c>
      <c r="J449" s="127"/>
      <c r="K449" s="127"/>
      <c r="L449" s="127"/>
      <c r="M449" s="127"/>
      <c r="N449" s="243">
        <v>0</v>
      </c>
      <c r="O449" s="243">
        <v>1258.43</v>
      </c>
      <c r="P449" s="127" t="s">
        <v>1334</v>
      </c>
    </row>
    <row r="450" spans="1:16" ht="63.75" hidden="1">
      <c r="A450" s="127" t="s">
        <v>620</v>
      </c>
      <c r="B450" s="127"/>
      <c r="C450" s="128" t="s">
        <v>714</v>
      </c>
      <c r="D450" s="122">
        <v>42746</v>
      </c>
      <c r="E450" s="123" t="s">
        <v>2681</v>
      </c>
      <c r="F450" s="123" t="s">
        <v>3</v>
      </c>
      <c r="G450" s="123">
        <v>1464579</v>
      </c>
      <c r="H450" s="127"/>
      <c r="I450" s="131" t="s">
        <v>2682</v>
      </c>
      <c r="J450" s="127"/>
      <c r="K450" s="127"/>
      <c r="L450" s="127"/>
      <c r="M450" s="127"/>
      <c r="N450" s="243">
        <v>0</v>
      </c>
      <c r="O450" s="243">
        <v>134.69999999999999</v>
      </c>
      <c r="P450" s="127" t="s">
        <v>1334</v>
      </c>
    </row>
    <row r="451" spans="1:16" ht="51" hidden="1">
      <c r="A451" s="127" t="s">
        <v>620</v>
      </c>
      <c r="B451" s="127"/>
      <c r="C451" s="128" t="s">
        <v>714</v>
      </c>
      <c r="D451" s="122">
        <v>42746</v>
      </c>
      <c r="E451" s="123" t="s">
        <v>2683</v>
      </c>
      <c r="F451" s="123" t="s">
        <v>3</v>
      </c>
      <c r="G451" s="123">
        <v>1464613</v>
      </c>
      <c r="H451" s="127"/>
      <c r="I451" s="131" t="s">
        <v>2684</v>
      </c>
      <c r="J451" s="127"/>
      <c r="K451" s="127"/>
      <c r="L451" s="127"/>
      <c r="M451" s="127"/>
      <c r="N451" s="243">
        <v>0</v>
      </c>
      <c r="O451" s="243">
        <v>221.76</v>
      </c>
      <c r="P451" s="127" t="s">
        <v>1334</v>
      </c>
    </row>
    <row r="452" spans="1:16" ht="51" hidden="1">
      <c r="A452" s="127" t="s">
        <v>620</v>
      </c>
      <c r="B452" s="127"/>
      <c r="C452" s="128" t="s">
        <v>714</v>
      </c>
      <c r="D452" s="122">
        <v>42746</v>
      </c>
      <c r="E452" s="123" t="s">
        <v>2685</v>
      </c>
      <c r="F452" s="123" t="s">
        <v>3</v>
      </c>
      <c r="G452" s="123">
        <v>1464664</v>
      </c>
      <c r="H452" s="127"/>
      <c r="I452" s="131" t="s">
        <v>2686</v>
      </c>
      <c r="J452" s="127"/>
      <c r="K452" s="127"/>
      <c r="L452" s="127"/>
      <c r="M452" s="127"/>
      <c r="N452" s="243">
        <v>0</v>
      </c>
      <c r="O452" s="243">
        <v>795.5</v>
      </c>
      <c r="P452" s="127" t="s">
        <v>1334</v>
      </c>
    </row>
    <row r="453" spans="1:16" ht="51" hidden="1">
      <c r="A453" s="127" t="s">
        <v>620</v>
      </c>
      <c r="B453" s="127"/>
      <c r="C453" s="128" t="s">
        <v>714</v>
      </c>
      <c r="D453" s="122">
        <v>42746</v>
      </c>
      <c r="E453" s="123" t="s">
        <v>2687</v>
      </c>
      <c r="F453" s="123" t="s">
        <v>3</v>
      </c>
      <c r="G453" s="123">
        <v>1464670</v>
      </c>
      <c r="H453" s="127"/>
      <c r="I453" s="131" t="s">
        <v>2688</v>
      </c>
      <c r="J453" s="127"/>
      <c r="K453" s="127"/>
      <c r="L453" s="127"/>
      <c r="M453" s="127"/>
      <c r="N453" s="243">
        <v>0</v>
      </c>
      <c r="O453" s="243">
        <v>2919.58</v>
      </c>
      <c r="P453" s="127" t="s">
        <v>1334</v>
      </c>
    </row>
    <row r="454" spans="1:16" ht="51" hidden="1">
      <c r="A454" s="127" t="s">
        <v>620</v>
      </c>
      <c r="B454" s="127"/>
      <c r="C454" s="128" t="s">
        <v>714</v>
      </c>
      <c r="D454" s="122">
        <v>42747</v>
      </c>
      <c r="E454" s="123" t="s">
        <v>2689</v>
      </c>
      <c r="F454" s="123" t="s">
        <v>3</v>
      </c>
      <c r="G454" s="123">
        <v>1464948</v>
      </c>
      <c r="H454" s="127"/>
      <c r="I454" s="131" t="s">
        <v>2690</v>
      </c>
      <c r="J454" s="127"/>
      <c r="K454" s="127"/>
      <c r="L454" s="127"/>
      <c r="M454" s="127"/>
      <c r="N454" s="243">
        <v>0</v>
      </c>
      <c r="O454" s="243">
        <v>456</v>
      </c>
      <c r="P454" s="127" t="s">
        <v>1334</v>
      </c>
    </row>
    <row r="455" spans="1:16" ht="51" hidden="1">
      <c r="A455" s="127" t="s">
        <v>620</v>
      </c>
      <c r="B455" s="127"/>
      <c r="C455" s="128" t="s">
        <v>714</v>
      </c>
      <c r="D455" s="122">
        <v>42747</v>
      </c>
      <c r="E455" s="123" t="s">
        <v>2691</v>
      </c>
      <c r="F455" s="123" t="s">
        <v>3</v>
      </c>
      <c r="G455" s="123">
        <v>1464955</v>
      </c>
      <c r="H455" s="127"/>
      <c r="I455" s="131" t="s">
        <v>2692</v>
      </c>
      <c r="J455" s="127"/>
      <c r="K455" s="127"/>
      <c r="L455" s="127"/>
      <c r="M455" s="127"/>
      <c r="N455" s="243">
        <v>0</v>
      </c>
      <c r="O455" s="243">
        <v>252.4</v>
      </c>
      <c r="P455" s="127" t="s">
        <v>1334</v>
      </c>
    </row>
    <row r="456" spans="1:16" ht="51" hidden="1">
      <c r="A456" s="127">
        <v>46</v>
      </c>
      <c r="B456" s="127"/>
      <c r="C456" s="128" t="s">
        <v>699</v>
      </c>
      <c r="D456" s="122">
        <v>42747</v>
      </c>
      <c r="E456" s="123" t="s">
        <v>2693</v>
      </c>
      <c r="F456" s="123" t="s">
        <v>3</v>
      </c>
      <c r="G456" s="123">
        <v>1465038</v>
      </c>
      <c r="H456" s="127"/>
      <c r="I456" s="131" t="s">
        <v>2694</v>
      </c>
      <c r="J456" s="127"/>
      <c r="K456" s="127"/>
      <c r="L456" s="127"/>
      <c r="M456" s="127"/>
      <c r="N456" s="243">
        <v>0</v>
      </c>
      <c r="O456" s="243">
        <v>65</v>
      </c>
      <c r="P456" s="127" t="s">
        <v>1334</v>
      </c>
    </row>
    <row r="457" spans="1:16" ht="51" hidden="1">
      <c r="A457" s="127" t="s">
        <v>620</v>
      </c>
      <c r="B457" s="127"/>
      <c r="C457" s="128" t="s">
        <v>714</v>
      </c>
      <c r="D457" s="122">
        <v>42747</v>
      </c>
      <c r="E457" s="123" t="s">
        <v>2695</v>
      </c>
      <c r="F457" s="123" t="s">
        <v>3</v>
      </c>
      <c r="G457" s="123">
        <v>1465076</v>
      </c>
      <c r="H457" s="127"/>
      <c r="I457" s="131" t="s">
        <v>2696</v>
      </c>
      <c r="J457" s="127"/>
      <c r="K457" s="127"/>
      <c r="L457" s="127"/>
      <c r="M457" s="127"/>
      <c r="N457" s="243">
        <v>0</v>
      </c>
      <c r="O457" s="243">
        <v>87.460000000000008</v>
      </c>
      <c r="P457" s="127" t="s">
        <v>1334</v>
      </c>
    </row>
    <row r="458" spans="1:16" ht="51" hidden="1">
      <c r="A458" s="127" t="s">
        <v>620</v>
      </c>
      <c r="B458" s="127"/>
      <c r="C458" s="128" t="s">
        <v>714</v>
      </c>
      <c r="D458" s="122">
        <v>42747</v>
      </c>
      <c r="E458" s="123" t="s">
        <v>2697</v>
      </c>
      <c r="F458" s="123" t="s">
        <v>3</v>
      </c>
      <c r="G458" s="123">
        <v>1465081</v>
      </c>
      <c r="H458" s="127"/>
      <c r="I458" s="131" t="s">
        <v>2698</v>
      </c>
      <c r="J458" s="127"/>
      <c r="K458" s="127"/>
      <c r="L458" s="127"/>
      <c r="M458" s="127"/>
      <c r="N458" s="243">
        <v>0</v>
      </c>
      <c r="O458" s="243">
        <v>54.5</v>
      </c>
      <c r="P458" s="127" t="s">
        <v>1334</v>
      </c>
    </row>
    <row r="459" spans="1:16" ht="51" hidden="1">
      <c r="A459" s="127" t="s">
        <v>620</v>
      </c>
      <c r="B459" s="127"/>
      <c r="C459" s="128" t="s">
        <v>714</v>
      </c>
      <c r="D459" s="122">
        <v>42747</v>
      </c>
      <c r="E459" s="123" t="s">
        <v>2699</v>
      </c>
      <c r="F459" s="123" t="s">
        <v>3</v>
      </c>
      <c r="G459" s="123">
        <v>1465110</v>
      </c>
      <c r="H459" s="127"/>
      <c r="I459" s="131" t="s">
        <v>2700</v>
      </c>
      <c r="J459" s="127"/>
      <c r="K459" s="127"/>
      <c r="L459" s="127"/>
      <c r="M459" s="127"/>
      <c r="N459" s="243">
        <v>0</v>
      </c>
      <c r="O459" s="243">
        <v>5583.38</v>
      </c>
      <c r="P459" s="127" t="s">
        <v>1334</v>
      </c>
    </row>
    <row r="460" spans="1:16" ht="51" hidden="1">
      <c r="A460" s="127" t="s">
        <v>620</v>
      </c>
      <c r="B460" s="127"/>
      <c r="C460" s="128" t="s">
        <v>714</v>
      </c>
      <c r="D460" s="122">
        <v>42747</v>
      </c>
      <c r="E460" s="123" t="s">
        <v>2701</v>
      </c>
      <c r="F460" s="123" t="s">
        <v>3</v>
      </c>
      <c r="G460" s="123">
        <v>1465111</v>
      </c>
      <c r="H460" s="127"/>
      <c r="I460" s="131" t="s">
        <v>2702</v>
      </c>
      <c r="J460" s="127"/>
      <c r="K460" s="127"/>
      <c r="L460" s="127"/>
      <c r="M460" s="127"/>
      <c r="N460" s="243">
        <v>0</v>
      </c>
      <c r="O460" s="243">
        <v>470</v>
      </c>
      <c r="P460" s="127" t="s">
        <v>1334</v>
      </c>
    </row>
    <row r="461" spans="1:16" ht="51" hidden="1">
      <c r="A461" s="127" t="s">
        <v>620</v>
      </c>
      <c r="B461" s="127"/>
      <c r="C461" s="128" t="s">
        <v>714</v>
      </c>
      <c r="D461" s="122">
        <v>42747</v>
      </c>
      <c r="E461" s="123" t="s">
        <v>2703</v>
      </c>
      <c r="F461" s="123" t="s">
        <v>3</v>
      </c>
      <c r="G461" s="123">
        <v>1465116</v>
      </c>
      <c r="H461" s="127"/>
      <c r="I461" s="131" t="s">
        <v>2704</v>
      </c>
      <c r="J461" s="127"/>
      <c r="K461" s="127"/>
      <c r="L461" s="127"/>
      <c r="M461" s="127"/>
      <c r="N461" s="243">
        <v>0</v>
      </c>
      <c r="O461" s="243">
        <v>5917.79</v>
      </c>
      <c r="P461" s="127" t="s">
        <v>1334</v>
      </c>
    </row>
    <row r="462" spans="1:16" ht="63.75" hidden="1">
      <c r="A462" s="127" t="s">
        <v>620</v>
      </c>
      <c r="B462" s="127"/>
      <c r="C462" s="128" t="s">
        <v>714</v>
      </c>
      <c r="D462" s="122">
        <v>42747</v>
      </c>
      <c r="E462" s="123" t="s">
        <v>2705</v>
      </c>
      <c r="F462" s="123" t="s">
        <v>3</v>
      </c>
      <c r="G462" s="123">
        <v>1465120</v>
      </c>
      <c r="H462" s="127"/>
      <c r="I462" s="131" t="s">
        <v>2706</v>
      </c>
      <c r="J462" s="127"/>
      <c r="K462" s="127"/>
      <c r="L462" s="127"/>
      <c r="M462" s="127"/>
      <c r="N462" s="243">
        <v>0</v>
      </c>
      <c r="O462" s="243">
        <v>470</v>
      </c>
      <c r="P462" s="127" t="s">
        <v>1334</v>
      </c>
    </row>
    <row r="463" spans="1:16" ht="51" hidden="1">
      <c r="A463" s="127" t="s">
        <v>620</v>
      </c>
      <c r="B463" s="127"/>
      <c r="C463" s="128" t="s">
        <v>714</v>
      </c>
      <c r="D463" s="122">
        <v>42747</v>
      </c>
      <c r="E463" s="123" t="s">
        <v>2707</v>
      </c>
      <c r="F463" s="123" t="s">
        <v>3</v>
      </c>
      <c r="G463" s="123">
        <v>1465126</v>
      </c>
      <c r="H463" s="127"/>
      <c r="I463" s="131" t="s">
        <v>2708</v>
      </c>
      <c r="J463" s="127"/>
      <c r="K463" s="127"/>
      <c r="L463" s="127"/>
      <c r="M463" s="127"/>
      <c r="N463" s="243">
        <v>0</v>
      </c>
      <c r="O463" s="243">
        <v>5917.79</v>
      </c>
      <c r="P463" s="127" t="s">
        <v>1334</v>
      </c>
    </row>
    <row r="464" spans="1:16" ht="63.75" hidden="1">
      <c r="A464" s="127" t="s">
        <v>620</v>
      </c>
      <c r="B464" s="127"/>
      <c r="C464" s="128" t="s">
        <v>714</v>
      </c>
      <c r="D464" s="122">
        <v>42747</v>
      </c>
      <c r="E464" s="123" t="s">
        <v>2709</v>
      </c>
      <c r="F464" s="123" t="s">
        <v>3</v>
      </c>
      <c r="G464" s="123">
        <v>1465129</v>
      </c>
      <c r="H464" s="127"/>
      <c r="I464" s="131" t="s">
        <v>2710</v>
      </c>
      <c r="J464" s="127"/>
      <c r="K464" s="127"/>
      <c r="L464" s="127"/>
      <c r="M464" s="127"/>
      <c r="N464" s="243">
        <v>0</v>
      </c>
      <c r="O464" s="243">
        <v>470</v>
      </c>
      <c r="P464" s="127" t="s">
        <v>1334</v>
      </c>
    </row>
    <row r="465" spans="1:16" ht="51" hidden="1">
      <c r="A465" s="127" t="s">
        <v>620</v>
      </c>
      <c r="B465" s="127"/>
      <c r="C465" s="128" t="s">
        <v>714</v>
      </c>
      <c r="D465" s="122">
        <v>42747</v>
      </c>
      <c r="E465" s="123" t="s">
        <v>2711</v>
      </c>
      <c r="F465" s="123" t="s">
        <v>3</v>
      </c>
      <c r="G465" s="123">
        <v>1465203</v>
      </c>
      <c r="H465" s="127"/>
      <c r="I465" s="131" t="s">
        <v>2712</v>
      </c>
      <c r="J465" s="127"/>
      <c r="K465" s="127"/>
      <c r="L465" s="127"/>
      <c r="M465" s="127"/>
      <c r="N465" s="243">
        <v>0</v>
      </c>
      <c r="O465" s="243">
        <v>500</v>
      </c>
      <c r="P465" s="127" t="s">
        <v>1334</v>
      </c>
    </row>
    <row r="466" spans="1:16" ht="63.75">
      <c r="A466" s="127">
        <v>35</v>
      </c>
      <c r="B466" s="127"/>
      <c r="C466" s="128" t="s">
        <v>697</v>
      </c>
      <c r="D466" s="122">
        <v>42747</v>
      </c>
      <c r="E466" s="123" t="s">
        <v>2713</v>
      </c>
      <c r="F466" s="123" t="s">
        <v>3</v>
      </c>
      <c r="G466" s="123">
        <v>1465233</v>
      </c>
      <c r="H466" s="127"/>
      <c r="I466" s="131" t="s">
        <v>2714</v>
      </c>
      <c r="J466" s="127"/>
      <c r="K466" s="127"/>
      <c r="L466" s="127"/>
      <c r="M466" s="127"/>
      <c r="N466" s="243">
        <v>0</v>
      </c>
      <c r="O466" s="243">
        <v>20517</v>
      </c>
      <c r="P466" s="127" t="s">
        <v>1334</v>
      </c>
    </row>
    <row r="467" spans="1:16" ht="51" hidden="1">
      <c r="A467" s="127" t="s">
        <v>620</v>
      </c>
      <c r="B467" s="127"/>
      <c r="C467" s="128" t="s">
        <v>714</v>
      </c>
      <c r="D467" s="122">
        <v>42747</v>
      </c>
      <c r="E467" s="123" t="s">
        <v>2715</v>
      </c>
      <c r="F467" s="123" t="s">
        <v>3</v>
      </c>
      <c r="G467" s="123">
        <v>1465236</v>
      </c>
      <c r="H467" s="127"/>
      <c r="I467" s="131" t="s">
        <v>2716</v>
      </c>
      <c r="J467" s="127"/>
      <c r="K467" s="127"/>
      <c r="L467" s="127"/>
      <c r="M467" s="127"/>
      <c r="N467" s="243">
        <v>0</v>
      </c>
      <c r="O467" s="243">
        <v>2520.2800000000002</v>
      </c>
      <c r="P467" s="127" t="s">
        <v>1334</v>
      </c>
    </row>
    <row r="468" spans="1:16" ht="51" hidden="1">
      <c r="A468" s="127" t="s">
        <v>620</v>
      </c>
      <c r="B468" s="127"/>
      <c r="C468" s="128" t="s">
        <v>714</v>
      </c>
      <c r="D468" s="122">
        <v>42747</v>
      </c>
      <c r="E468" s="123" t="s">
        <v>2717</v>
      </c>
      <c r="F468" s="123" t="s">
        <v>3</v>
      </c>
      <c r="G468" s="123">
        <v>1465240</v>
      </c>
      <c r="H468" s="127"/>
      <c r="I468" s="131" t="s">
        <v>2718</v>
      </c>
      <c r="J468" s="127"/>
      <c r="K468" s="127"/>
      <c r="L468" s="127"/>
      <c r="M468" s="127"/>
      <c r="N468" s="243">
        <v>0</v>
      </c>
      <c r="O468" s="243">
        <v>2520.2800000000002</v>
      </c>
      <c r="P468" s="127" t="s">
        <v>1334</v>
      </c>
    </row>
    <row r="469" spans="1:16" ht="51" hidden="1">
      <c r="A469" s="127">
        <v>47</v>
      </c>
      <c r="B469" s="127"/>
      <c r="C469" s="128" t="s">
        <v>700</v>
      </c>
      <c r="D469" s="122">
        <v>42747</v>
      </c>
      <c r="E469" s="123" t="s">
        <v>2719</v>
      </c>
      <c r="F469" s="123" t="s">
        <v>3</v>
      </c>
      <c r="G469" s="123">
        <v>1465286</v>
      </c>
      <c r="H469" s="127"/>
      <c r="I469" s="131" t="s">
        <v>2720</v>
      </c>
      <c r="J469" s="127"/>
      <c r="K469" s="127"/>
      <c r="L469" s="127"/>
      <c r="M469" s="127"/>
      <c r="N469" s="243">
        <v>0</v>
      </c>
      <c r="O469" s="243">
        <v>3000</v>
      </c>
      <c r="P469" s="127" t="s">
        <v>1334</v>
      </c>
    </row>
    <row r="470" spans="1:16" ht="51" hidden="1">
      <c r="A470" s="127" t="s">
        <v>620</v>
      </c>
      <c r="B470" s="127"/>
      <c r="C470" s="128" t="s">
        <v>714</v>
      </c>
      <c r="D470" s="122">
        <v>42748</v>
      </c>
      <c r="E470" s="123" t="s">
        <v>2721</v>
      </c>
      <c r="F470" s="123" t="s">
        <v>3</v>
      </c>
      <c r="G470" s="123">
        <v>1465526</v>
      </c>
      <c r="H470" s="127"/>
      <c r="I470" s="131" t="s">
        <v>2722</v>
      </c>
      <c r="J470" s="127"/>
      <c r="K470" s="127"/>
      <c r="L470" s="127"/>
      <c r="M470" s="127"/>
      <c r="N470" s="243">
        <v>0</v>
      </c>
      <c r="O470" s="243">
        <v>4479.18</v>
      </c>
      <c r="P470" s="127" t="s">
        <v>1334</v>
      </c>
    </row>
    <row r="471" spans="1:16" ht="51" hidden="1">
      <c r="A471" s="127" t="s">
        <v>620</v>
      </c>
      <c r="B471" s="127"/>
      <c r="C471" s="128" t="s">
        <v>714</v>
      </c>
      <c r="D471" s="122">
        <v>42748</v>
      </c>
      <c r="E471" s="123" t="s">
        <v>2723</v>
      </c>
      <c r="F471" s="123" t="s">
        <v>3</v>
      </c>
      <c r="G471" s="123">
        <v>1465540</v>
      </c>
      <c r="H471" s="127"/>
      <c r="I471" s="131" t="s">
        <v>2724</v>
      </c>
      <c r="J471" s="127"/>
      <c r="K471" s="127"/>
      <c r="L471" s="127"/>
      <c r="M471" s="127"/>
      <c r="N471" s="243">
        <v>0</v>
      </c>
      <c r="O471" s="243">
        <v>3461.64</v>
      </c>
      <c r="P471" s="127" t="s">
        <v>1334</v>
      </c>
    </row>
    <row r="472" spans="1:16" ht="51" hidden="1">
      <c r="A472" s="127" t="s">
        <v>620</v>
      </c>
      <c r="B472" s="127"/>
      <c r="C472" s="128" t="s">
        <v>714</v>
      </c>
      <c r="D472" s="122">
        <v>42748</v>
      </c>
      <c r="E472" s="123" t="s">
        <v>2725</v>
      </c>
      <c r="F472" s="123" t="s">
        <v>3</v>
      </c>
      <c r="G472" s="123">
        <v>1465544</v>
      </c>
      <c r="H472" s="127"/>
      <c r="I472" s="131" t="s">
        <v>2726</v>
      </c>
      <c r="J472" s="127"/>
      <c r="K472" s="127"/>
      <c r="L472" s="127"/>
      <c r="M472" s="127"/>
      <c r="N472" s="243">
        <v>0</v>
      </c>
      <c r="O472" s="243">
        <v>929.34</v>
      </c>
      <c r="P472" s="127" t="s">
        <v>1334</v>
      </c>
    </row>
    <row r="473" spans="1:16" ht="63.75" hidden="1">
      <c r="A473" s="127" t="s">
        <v>627</v>
      </c>
      <c r="B473" s="127"/>
      <c r="C473" s="128" t="s">
        <v>1235</v>
      </c>
      <c r="D473" s="122">
        <v>42748</v>
      </c>
      <c r="E473" s="123" t="s">
        <v>2727</v>
      </c>
      <c r="F473" s="123" t="s">
        <v>3</v>
      </c>
      <c r="G473" s="123">
        <v>1465547</v>
      </c>
      <c r="H473" s="127"/>
      <c r="I473" s="131" t="s">
        <v>2728</v>
      </c>
      <c r="J473" s="127"/>
      <c r="K473" s="127"/>
      <c r="L473" s="127"/>
      <c r="M473" s="127"/>
      <c r="N473" s="243">
        <v>0</v>
      </c>
      <c r="O473" s="243">
        <v>3015.03</v>
      </c>
      <c r="P473" s="127" t="s">
        <v>1334</v>
      </c>
    </row>
    <row r="474" spans="1:16" ht="63.75" hidden="1">
      <c r="A474" s="127" t="s">
        <v>627</v>
      </c>
      <c r="B474" s="127"/>
      <c r="C474" s="128" t="s">
        <v>1235</v>
      </c>
      <c r="D474" s="122">
        <v>42748</v>
      </c>
      <c r="E474" s="123" t="s">
        <v>2729</v>
      </c>
      <c r="F474" s="123" t="s">
        <v>3</v>
      </c>
      <c r="G474" s="123">
        <v>1465551</v>
      </c>
      <c r="H474" s="127"/>
      <c r="I474" s="131" t="s">
        <v>2730</v>
      </c>
      <c r="J474" s="127"/>
      <c r="K474" s="127"/>
      <c r="L474" s="127"/>
      <c r="M474" s="127"/>
      <c r="N474" s="243">
        <v>0</v>
      </c>
      <c r="O474" s="243">
        <v>1101.45</v>
      </c>
      <c r="P474" s="127" t="s">
        <v>1334</v>
      </c>
    </row>
    <row r="475" spans="1:16" ht="51" hidden="1">
      <c r="A475" s="127">
        <v>25</v>
      </c>
      <c r="B475" s="127"/>
      <c r="C475" s="128" t="s">
        <v>695</v>
      </c>
      <c r="D475" s="122">
        <v>42748</v>
      </c>
      <c r="E475" s="123" t="s">
        <v>2731</v>
      </c>
      <c r="F475" s="123" t="s">
        <v>3</v>
      </c>
      <c r="G475" s="123">
        <v>1465631</v>
      </c>
      <c r="H475" s="127"/>
      <c r="I475" s="131" t="s">
        <v>2732</v>
      </c>
      <c r="J475" s="127"/>
      <c r="K475" s="127"/>
      <c r="L475" s="127"/>
      <c r="M475" s="127"/>
      <c r="N475" s="243">
        <v>0</v>
      </c>
      <c r="O475" s="243">
        <v>735</v>
      </c>
      <c r="P475" s="127" t="s">
        <v>1334</v>
      </c>
    </row>
    <row r="476" spans="1:16" ht="51" hidden="1">
      <c r="A476" s="127" t="s">
        <v>620</v>
      </c>
      <c r="B476" s="127"/>
      <c r="C476" s="128" t="s">
        <v>714</v>
      </c>
      <c r="D476" s="122">
        <v>42748</v>
      </c>
      <c r="E476" s="123" t="s">
        <v>2733</v>
      </c>
      <c r="F476" s="123" t="s">
        <v>3</v>
      </c>
      <c r="G476" s="123">
        <v>1465417</v>
      </c>
      <c r="H476" s="127"/>
      <c r="I476" s="131" t="s">
        <v>2734</v>
      </c>
      <c r="J476" s="127"/>
      <c r="K476" s="127"/>
      <c r="L476" s="127"/>
      <c r="M476" s="127"/>
      <c r="N476" s="243">
        <v>0</v>
      </c>
      <c r="O476" s="243">
        <v>1916.9</v>
      </c>
      <c r="P476" s="127" t="s">
        <v>1334</v>
      </c>
    </row>
    <row r="477" spans="1:16" ht="51" hidden="1">
      <c r="A477" s="127" t="s">
        <v>620</v>
      </c>
      <c r="B477" s="127"/>
      <c r="C477" s="128" t="s">
        <v>714</v>
      </c>
      <c r="D477" s="122">
        <v>42748</v>
      </c>
      <c r="E477" s="123" t="s">
        <v>2735</v>
      </c>
      <c r="F477" s="123" t="s">
        <v>3</v>
      </c>
      <c r="G477" s="123">
        <v>1465418</v>
      </c>
      <c r="H477" s="127"/>
      <c r="I477" s="131" t="s">
        <v>2736</v>
      </c>
      <c r="J477" s="127"/>
      <c r="K477" s="127"/>
      <c r="L477" s="127"/>
      <c r="M477" s="127"/>
      <c r="N477" s="243">
        <v>0</v>
      </c>
      <c r="O477" s="243">
        <v>1075</v>
      </c>
      <c r="P477" s="127" t="s">
        <v>1334</v>
      </c>
    </row>
    <row r="478" spans="1:16" ht="51" hidden="1">
      <c r="A478" s="127" t="s">
        <v>620</v>
      </c>
      <c r="B478" s="127"/>
      <c r="C478" s="128" t="s">
        <v>714</v>
      </c>
      <c r="D478" s="122">
        <v>42748</v>
      </c>
      <c r="E478" s="123" t="s">
        <v>2737</v>
      </c>
      <c r="F478" s="123" t="s">
        <v>3</v>
      </c>
      <c r="G478" s="123">
        <v>1465419</v>
      </c>
      <c r="H478" s="127"/>
      <c r="I478" s="131" t="s">
        <v>2738</v>
      </c>
      <c r="J478" s="127"/>
      <c r="K478" s="127"/>
      <c r="L478" s="127"/>
      <c r="M478" s="127"/>
      <c r="N478" s="243">
        <v>0</v>
      </c>
      <c r="O478" s="243">
        <v>1092.24</v>
      </c>
      <c r="P478" s="127" t="s">
        <v>1334</v>
      </c>
    </row>
    <row r="479" spans="1:16" ht="51" hidden="1">
      <c r="A479" s="127" t="s">
        <v>620</v>
      </c>
      <c r="B479" s="127"/>
      <c r="C479" s="128" t="s">
        <v>714</v>
      </c>
      <c r="D479" s="122">
        <v>42748</v>
      </c>
      <c r="E479" s="123" t="s">
        <v>2739</v>
      </c>
      <c r="F479" s="123" t="s">
        <v>3</v>
      </c>
      <c r="G479" s="123">
        <v>1465420</v>
      </c>
      <c r="H479" s="127"/>
      <c r="I479" s="131" t="s">
        <v>2740</v>
      </c>
      <c r="J479" s="127"/>
      <c r="K479" s="127"/>
      <c r="L479" s="127"/>
      <c r="M479" s="127"/>
      <c r="N479" s="243">
        <v>0</v>
      </c>
      <c r="O479" s="243">
        <v>312.2</v>
      </c>
      <c r="P479" s="127" t="s">
        <v>1334</v>
      </c>
    </row>
    <row r="480" spans="1:16" ht="51" hidden="1">
      <c r="A480" s="127" t="s">
        <v>620</v>
      </c>
      <c r="B480" s="127"/>
      <c r="C480" s="128" t="s">
        <v>714</v>
      </c>
      <c r="D480" s="122">
        <v>42748</v>
      </c>
      <c r="E480" s="123" t="s">
        <v>2741</v>
      </c>
      <c r="F480" s="123" t="s">
        <v>3</v>
      </c>
      <c r="G480" s="123">
        <v>1465423</v>
      </c>
      <c r="H480" s="127"/>
      <c r="I480" s="131" t="s">
        <v>2742</v>
      </c>
      <c r="J480" s="127"/>
      <c r="K480" s="127"/>
      <c r="L480" s="127"/>
      <c r="M480" s="127"/>
      <c r="N480" s="243">
        <v>0</v>
      </c>
      <c r="O480" s="243">
        <v>292.22000000000003</v>
      </c>
      <c r="P480" s="127" t="s">
        <v>1334</v>
      </c>
    </row>
    <row r="481" spans="1:16" ht="51" hidden="1">
      <c r="A481" s="127" t="s">
        <v>620</v>
      </c>
      <c r="B481" s="127"/>
      <c r="C481" s="128" t="s">
        <v>714</v>
      </c>
      <c r="D481" s="122">
        <v>42748</v>
      </c>
      <c r="E481" s="123" t="s">
        <v>2743</v>
      </c>
      <c r="F481" s="123" t="s">
        <v>3</v>
      </c>
      <c r="G481" s="123">
        <v>1465424</v>
      </c>
      <c r="H481" s="127"/>
      <c r="I481" s="131" t="s">
        <v>2744</v>
      </c>
      <c r="J481" s="127"/>
      <c r="K481" s="127"/>
      <c r="L481" s="127"/>
      <c r="M481" s="127"/>
      <c r="N481" s="243">
        <v>0</v>
      </c>
      <c r="O481" s="243">
        <v>210.4</v>
      </c>
      <c r="P481" s="127" t="s">
        <v>1334</v>
      </c>
    </row>
    <row r="482" spans="1:16" ht="51" hidden="1">
      <c r="A482" s="127" t="s">
        <v>620</v>
      </c>
      <c r="B482" s="127"/>
      <c r="C482" s="128" t="s">
        <v>714</v>
      </c>
      <c r="D482" s="122">
        <v>42748</v>
      </c>
      <c r="E482" s="123" t="s">
        <v>2745</v>
      </c>
      <c r="F482" s="123" t="s">
        <v>3</v>
      </c>
      <c r="G482" s="123">
        <v>1465425</v>
      </c>
      <c r="H482" s="127"/>
      <c r="I482" s="131" t="s">
        <v>2746</v>
      </c>
      <c r="J482" s="127"/>
      <c r="K482" s="127"/>
      <c r="L482" s="127"/>
      <c r="M482" s="127"/>
      <c r="N482" s="243">
        <v>0</v>
      </c>
      <c r="O482" s="243">
        <v>56.7</v>
      </c>
      <c r="P482" s="127" t="s">
        <v>1334</v>
      </c>
    </row>
    <row r="483" spans="1:16" ht="63.75" hidden="1">
      <c r="A483" s="127" t="s">
        <v>620</v>
      </c>
      <c r="B483" s="127"/>
      <c r="C483" s="128" t="s">
        <v>714</v>
      </c>
      <c r="D483" s="122">
        <v>42748</v>
      </c>
      <c r="E483" s="123" t="s">
        <v>2747</v>
      </c>
      <c r="F483" s="123" t="s">
        <v>3</v>
      </c>
      <c r="G483" s="123">
        <v>1465491</v>
      </c>
      <c r="H483" s="127"/>
      <c r="I483" s="131" t="s">
        <v>2748</v>
      </c>
      <c r="J483" s="127"/>
      <c r="K483" s="127"/>
      <c r="L483" s="127"/>
      <c r="M483" s="127"/>
      <c r="N483" s="243">
        <v>0</v>
      </c>
      <c r="O483" s="243">
        <v>100</v>
      </c>
      <c r="P483" s="127" t="s">
        <v>1334</v>
      </c>
    </row>
    <row r="484" spans="1:16" ht="51" hidden="1">
      <c r="A484" s="127">
        <v>117</v>
      </c>
      <c r="B484" s="127"/>
      <c r="C484" s="128" t="s">
        <v>723</v>
      </c>
      <c r="D484" s="122">
        <v>42748</v>
      </c>
      <c r="E484" s="123" t="s">
        <v>2749</v>
      </c>
      <c r="F484" s="123" t="s">
        <v>3</v>
      </c>
      <c r="G484" s="123">
        <v>1465516</v>
      </c>
      <c r="H484" s="127"/>
      <c r="I484" s="131" t="s">
        <v>2750</v>
      </c>
      <c r="J484" s="127"/>
      <c r="K484" s="127"/>
      <c r="L484" s="127"/>
      <c r="M484" s="127"/>
      <c r="N484" s="243">
        <v>0</v>
      </c>
      <c r="O484" s="243">
        <v>1672</v>
      </c>
      <c r="P484" s="127" t="s">
        <v>1334</v>
      </c>
    </row>
    <row r="485" spans="1:16" ht="51" hidden="1">
      <c r="A485" s="127" t="s">
        <v>620</v>
      </c>
      <c r="B485" s="127"/>
      <c r="C485" s="128" t="s">
        <v>714</v>
      </c>
      <c r="D485" s="122">
        <v>42748</v>
      </c>
      <c r="E485" s="123" t="s">
        <v>2751</v>
      </c>
      <c r="F485" s="123" t="s">
        <v>3</v>
      </c>
      <c r="G485" s="123">
        <v>1465603</v>
      </c>
      <c r="H485" s="127"/>
      <c r="I485" s="131" t="s">
        <v>2752</v>
      </c>
      <c r="J485" s="127"/>
      <c r="K485" s="127"/>
      <c r="L485" s="127"/>
      <c r="M485" s="127"/>
      <c r="N485" s="243">
        <v>0</v>
      </c>
      <c r="O485" s="243">
        <v>0.01</v>
      </c>
      <c r="P485" s="127" t="s">
        <v>17184</v>
      </c>
    </row>
    <row r="486" spans="1:16" ht="51" hidden="1">
      <c r="A486" s="127">
        <v>20</v>
      </c>
      <c r="B486" s="127"/>
      <c r="C486" s="128" t="s">
        <v>694</v>
      </c>
      <c r="D486" s="122">
        <v>42748</v>
      </c>
      <c r="E486" s="123" t="s">
        <v>2753</v>
      </c>
      <c r="F486" s="123" t="s">
        <v>3</v>
      </c>
      <c r="G486" s="123">
        <v>1465705</v>
      </c>
      <c r="H486" s="127"/>
      <c r="I486" s="131" t="s">
        <v>2754</v>
      </c>
      <c r="J486" s="127"/>
      <c r="K486" s="127"/>
      <c r="L486" s="127"/>
      <c r="M486" s="127"/>
      <c r="N486" s="243">
        <v>0</v>
      </c>
      <c r="O486" s="243">
        <v>717.5</v>
      </c>
      <c r="P486" s="127" t="s">
        <v>1334</v>
      </c>
    </row>
    <row r="487" spans="1:16" ht="63.75" hidden="1">
      <c r="A487" s="127">
        <v>134</v>
      </c>
      <c r="B487" s="127"/>
      <c r="C487" s="128" t="s">
        <v>731</v>
      </c>
      <c r="D487" s="122">
        <v>42748</v>
      </c>
      <c r="E487" s="123" t="s">
        <v>2755</v>
      </c>
      <c r="F487" s="123" t="s">
        <v>3</v>
      </c>
      <c r="G487" s="123">
        <v>1465774</v>
      </c>
      <c r="H487" s="127"/>
      <c r="I487" s="131" t="s">
        <v>2756</v>
      </c>
      <c r="J487" s="127"/>
      <c r="K487" s="127"/>
      <c r="L487" s="127"/>
      <c r="M487" s="127"/>
      <c r="N487" s="243">
        <v>0</v>
      </c>
      <c r="O487" s="243">
        <v>10965.08</v>
      </c>
      <c r="P487" s="127" t="s">
        <v>1334</v>
      </c>
    </row>
    <row r="488" spans="1:16" ht="51" hidden="1">
      <c r="A488" s="127" t="s">
        <v>620</v>
      </c>
      <c r="B488" s="127"/>
      <c r="C488" s="128" t="s">
        <v>714</v>
      </c>
      <c r="D488" s="122">
        <v>42748</v>
      </c>
      <c r="E488" s="123" t="s">
        <v>2757</v>
      </c>
      <c r="F488" s="123" t="s">
        <v>3</v>
      </c>
      <c r="G488" s="123">
        <v>1465797</v>
      </c>
      <c r="H488" s="127"/>
      <c r="I488" s="131" t="s">
        <v>2758</v>
      </c>
      <c r="J488" s="127"/>
      <c r="K488" s="127"/>
      <c r="L488" s="127"/>
      <c r="M488" s="127"/>
      <c r="N488" s="243">
        <v>0</v>
      </c>
      <c r="O488" s="243">
        <v>29165.420000000002</v>
      </c>
      <c r="P488" s="127" t="s">
        <v>1334</v>
      </c>
    </row>
    <row r="489" spans="1:16" ht="63.75" hidden="1">
      <c r="A489" s="127" t="s">
        <v>620</v>
      </c>
      <c r="B489" s="127"/>
      <c r="C489" s="128" t="s">
        <v>714</v>
      </c>
      <c r="D489" s="122">
        <v>42748</v>
      </c>
      <c r="E489" s="123" t="s">
        <v>2759</v>
      </c>
      <c r="F489" s="123" t="s">
        <v>3</v>
      </c>
      <c r="G489" s="123">
        <v>1465802</v>
      </c>
      <c r="H489" s="127"/>
      <c r="I489" s="131" t="s">
        <v>2760</v>
      </c>
      <c r="J489" s="127"/>
      <c r="K489" s="127"/>
      <c r="L489" s="127"/>
      <c r="M489" s="127"/>
      <c r="N489" s="243">
        <v>0</v>
      </c>
      <c r="O489" s="243">
        <v>200</v>
      </c>
      <c r="P489" s="127" t="s">
        <v>1334</v>
      </c>
    </row>
    <row r="490" spans="1:16" ht="63.75" hidden="1">
      <c r="A490" s="127" t="s">
        <v>620</v>
      </c>
      <c r="B490" s="127"/>
      <c r="C490" s="128" t="s">
        <v>714</v>
      </c>
      <c r="D490" s="122">
        <v>42748</v>
      </c>
      <c r="E490" s="123" t="s">
        <v>2761</v>
      </c>
      <c r="F490" s="123" t="s">
        <v>3</v>
      </c>
      <c r="G490" s="123">
        <v>1465804</v>
      </c>
      <c r="H490" s="127"/>
      <c r="I490" s="131" t="s">
        <v>2762</v>
      </c>
      <c r="J490" s="127"/>
      <c r="K490" s="127"/>
      <c r="L490" s="127"/>
      <c r="M490" s="127"/>
      <c r="N490" s="243">
        <v>0</v>
      </c>
      <c r="O490" s="243">
        <v>345</v>
      </c>
      <c r="P490" s="127" t="s">
        <v>1334</v>
      </c>
    </row>
    <row r="491" spans="1:16" ht="63.75" hidden="1">
      <c r="A491" s="127" t="s">
        <v>620</v>
      </c>
      <c r="B491" s="127"/>
      <c r="C491" s="128" t="s">
        <v>714</v>
      </c>
      <c r="D491" s="122">
        <v>42748</v>
      </c>
      <c r="E491" s="123" t="s">
        <v>2763</v>
      </c>
      <c r="F491" s="123" t="s">
        <v>3</v>
      </c>
      <c r="G491" s="123">
        <v>1465811</v>
      </c>
      <c r="H491" s="127"/>
      <c r="I491" s="131" t="s">
        <v>2764</v>
      </c>
      <c r="J491" s="127"/>
      <c r="K491" s="127"/>
      <c r="L491" s="127"/>
      <c r="M491" s="127"/>
      <c r="N491" s="243">
        <v>0</v>
      </c>
      <c r="O491" s="243">
        <v>200</v>
      </c>
      <c r="P491" s="127" t="s">
        <v>1334</v>
      </c>
    </row>
    <row r="492" spans="1:16" ht="63.75" hidden="1">
      <c r="A492" s="127">
        <v>76</v>
      </c>
      <c r="B492" s="127"/>
      <c r="C492" s="128" t="s">
        <v>707</v>
      </c>
      <c r="D492" s="122">
        <v>42748</v>
      </c>
      <c r="E492" s="123" t="s">
        <v>2765</v>
      </c>
      <c r="F492" s="123" t="s">
        <v>3</v>
      </c>
      <c r="G492" s="123">
        <v>1465812</v>
      </c>
      <c r="H492" s="127"/>
      <c r="I492" s="131" t="s">
        <v>2766</v>
      </c>
      <c r="J492" s="127"/>
      <c r="K492" s="127"/>
      <c r="L492" s="127"/>
      <c r="M492" s="127"/>
      <c r="N492" s="243">
        <v>0</v>
      </c>
      <c r="O492" s="243">
        <v>1740</v>
      </c>
      <c r="P492" s="127" t="s">
        <v>1334</v>
      </c>
    </row>
    <row r="493" spans="1:16" ht="51" hidden="1">
      <c r="A493" s="127" t="s">
        <v>620</v>
      </c>
      <c r="B493" s="127"/>
      <c r="C493" s="128" t="s">
        <v>714</v>
      </c>
      <c r="D493" s="122">
        <v>42748</v>
      </c>
      <c r="E493" s="123" t="s">
        <v>2767</v>
      </c>
      <c r="F493" s="123" t="s">
        <v>3</v>
      </c>
      <c r="G493" s="123">
        <v>1465933</v>
      </c>
      <c r="H493" s="127"/>
      <c r="I493" s="131" t="s">
        <v>2768</v>
      </c>
      <c r="J493" s="127"/>
      <c r="K493" s="127"/>
      <c r="L493" s="127"/>
      <c r="M493" s="127"/>
      <c r="N493" s="243">
        <v>0</v>
      </c>
      <c r="O493" s="243">
        <v>187.9</v>
      </c>
      <c r="P493" s="127" t="s">
        <v>1334</v>
      </c>
    </row>
    <row r="494" spans="1:16" ht="51" hidden="1">
      <c r="A494" s="127" t="s">
        <v>620</v>
      </c>
      <c r="B494" s="127"/>
      <c r="C494" s="128" t="s">
        <v>714</v>
      </c>
      <c r="D494" s="122">
        <v>42748</v>
      </c>
      <c r="E494" s="123" t="s">
        <v>2769</v>
      </c>
      <c r="F494" s="123" t="s">
        <v>3</v>
      </c>
      <c r="G494" s="123">
        <v>1465935</v>
      </c>
      <c r="H494" s="127"/>
      <c r="I494" s="131" t="s">
        <v>2770</v>
      </c>
      <c r="J494" s="127"/>
      <c r="K494" s="127"/>
      <c r="L494" s="127"/>
      <c r="M494" s="127"/>
      <c r="N494" s="243">
        <v>0</v>
      </c>
      <c r="O494" s="243">
        <v>74.960000000000008</v>
      </c>
      <c r="P494" s="127" t="s">
        <v>1334</v>
      </c>
    </row>
    <row r="495" spans="1:16" ht="51" hidden="1">
      <c r="A495" s="127" t="s">
        <v>620</v>
      </c>
      <c r="B495" s="127"/>
      <c r="C495" s="128" t="s">
        <v>714</v>
      </c>
      <c r="D495" s="122">
        <v>42751</v>
      </c>
      <c r="E495" s="123" t="s">
        <v>2771</v>
      </c>
      <c r="F495" s="123" t="s">
        <v>3</v>
      </c>
      <c r="G495" s="123">
        <v>1466134</v>
      </c>
      <c r="H495" s="127"/>
      <c r="I495" s="131" t="s">
        <v>2772</v>
      </c>
      <c r="J495" s="127"/>
      <c r="K495" s="127"/>
      <c r="L495" s="127"/>
      <c r="M495" s="127"/>
      <c r="N495" s="243">
        <v>0</v>
      </c>
      <c r="O495" s="243">
        <v>1553.8500000000001</v>
      </c>
      <c r="P495" s="127" t="s">
        <v>1334</v>
      </c>
    </row>
    <row r="496" spans="1:16" ht="51" hidden="1">
      <c r="A496" s="127" t="s">
        <v>620</v>
      </c>
      <c r="B496" s="127"/>
      <c r="C496" s="128" t="s">
        <v>714</v>
      </c>
      <c r="D496" s="122">
        <v>42751</v>
      </c>
      <c r="E496" s="123" t="s">
        <v>2773</v>
      </c>
      <c r="F496" s="123" t="s">
        <v>3</v>
      </c>
      <c r="G496" s="123">
        <v>1466137</v>
      </c>
      <c r="H496" s="127"/>
      <c r="I496" s="131" t="s">
        <v>2774</v>
      </c>
      <c r="J496" s="127"/>
      <c r="K496" s="127"/>
      <c r="L496" s="127"/>
      <c r="M496" s="127"/>
      <c r="N496" s="243">
        <v>0</v>
      </c>
      <c r="O496" s="243">
        <v>11165.15</v>
      </c>
      <c r="P496" s="127" t="s">
        <v>1334</v>
      </c>
    </row>
    <row r="497" spans="1:16" ht="51" hidden="1">
      <c r="A497" s="127" t="s">
        <v>620</v>
      </c>
      <c r="B497" s="127"/>
      <c r="C497" s="128" t="s">
        <v>714</v>
      </c>
      <c r="D497" s="122">
        <v>42751</v>
      </c>
      <c r="E497" s="123" t="s">
        <v>2775</v>
      </c>
      <c r="F497" s="123" t="s">
        <v>3</v>
      </c>
      <c r="G497" s="123">
        <v>1466139</v>
      </c>
      <c r="H497" s="127"/>
      <c r="I497" s="131" t="s">
        <v>2776</v>
      </c>
      <c r="J497" s="127"/>
      <c r="K497" s="127"/>
      <c r="L497" s="127"/>
      <c r="M497" s="127"/>
      <c r="N497" s="243">
        <v>0</v>
      </c>
      <c r="O497" s="243">
        <v>5917.72</v>
      </c>
      <c r="P497" s="127" t="s">
        <v>1334</v>
      </c>
    </row>
    <row r="498" spans="1:16" ht="51" hidden="1">
      <c r="A498" s="127" t="s">
        <v>620</v>
      </c>
      <c r="B498" s="127"/>
      <c r="C498" s="128" t="s">
        <v>714</v>
      </c>
      <c r="D498" s="122">
        <v>42751</v>
      </c>
      <c r="E498" s="123" t="s">
        <v>2777</v>
      </c>
      <c r="F498" s="123" t="s">
        <v>3</v>
      </c>
      <c r="G498" s="123">
        <v>1466067</v>
      </c>
      <c r="H498" s="127"/>
      <c r="I498" s="131" t="s">
        <v>2778</v>
      </c>
      <c r="J498" s="127"/>
      <c r="K498" s="127"/>
      <c r="L498" s="127"/>
      <c r="M498" s="127"/>
      <c r="N498" s="243">
        <v>0</v>
      </c>
      <c r="O498" s="243">
        <v>130</v>
      </c>
      <c r="P498" s="127" t="s">
        <v>1334</v>
      </c>
    </row>
    <row r="499" spans="1:16" ht="51" hidden="1">
      <c r="A499" s="127" t="s">
        <v>620</v>
      </c>
      <c r="B499" s="127"/>
      <c r="C499" s="128" t="s">
        <v>714</v>
      </c>
      <c r="D499" s="122">
        <v>42751</v>
      </c>
      <c r="E499" s="123" t="s">
        <v>2779</v>
      </c>
      <c r="F499" s="123" t="s">
        <v>3</v>
      </c>
      <c r="G499" s="123">
        <v>1466344</v>
      </c>
      <c r="H499" s="127"/>
      <c r="I499" s="131" t="s">
        <v>2780</v>
      </c>
      <c r="J499" s="127"/>
      <c r="K499" s="127"/>
      <c r="L499" s="127"/>
      <c r="M499" s="127"/>
      <c r="N499" s="243">
        <v>0</v>
      </c>
      <c r="O499" s="243">
        <v>27.16</v>
      </c>
      <c r="P499" s="127" t="s">
        <v>1334</v>
      </c>
    </row>
    <row r="500" spans="1:16" ht="51" hidden="1">
      <c r="A500" s="127" t="s">
        <v>620</v>
      </c>
      <c r="B500" s="127"/>
      <c r="C500" s="128" t="s">
        <v>714</v>
      </c>
      <c r="D500" s="122">
        <v>42751</v>
      </c>
      <c r="E500" s="123" t="s">
        <v>2781</v>
      </c>
      <c r="F500" s="123" t="s">
        <v>3</v>
      </c>
      <c r="G500" s="123">
        <v>1466349</v>
      </c>
      <c r="H500" s="127"/>
      <c r="I500" s="131" t="s">
        <v>2782</v>
      </c>
      <c r="J500" s="127"/>
      <c r="K500" s="127"/>
      <c r="L500" s="127"/>
      <c r="M500" s="127"/>
      <c r="N500" s="243">
        <v>0</v>
      </c>
      <c r="O500" s="243">
        <v>325.87</v>
      </c>
      <c r="P500" s="127" t="s">
        <v>1334</v>
      </c>
    </row>
    <row r="501" spans="1:16" ht="51" hidden="1">
      <c r="A501" s="127">
        <v>582</v>
      </c>
      <c r="B501" s="127"/>
      <c r="C501" s="128" t="s">
        <v>857</v>
      </c>
      <c r="D501" s="122">
        <v>42752</v>
      </c>
      <c r="E501" s="123" t="s">
        <v>2783</v>
      </c>
      <c r="F501" s="123" t="s">
        <v>3</v>
      </c>
      <c r="G501" s="123">
        <v>1466728</v>
      </c>
      <c r="H501" s="127"/>
      <c r="I501" s="131" t="s">
        <v>2784</v>
      </c>
      <c r="J501" s="127"/>
      <c r="K501" s="127"/>
      <c r="L501" s="127"/>
      <c r="M501" s="127"/>
      <c r="N501" s="243">
        <v>0</v>
      </c>
      <c r="O501" s="243">
        <v>609</v>
      </c>
      <c r="P501" s="127" t="s">
        <v>1334</v>
      </c>
    </row>
    <row r="502" spans="1:16" ht="51" hidden="1">
      <c r="A502" s="127">
        <v>582</v>
      </c>
      <c r="B502" s="127"/>
      <c r="C502" s="128" t="s">
        <v>857</v>
      </c>
      <c r="D502" s="122">
        <v>42752</v>
      </c>
      <c r="E502" s="123" t="s">
        <v>2785</v>
      </c>
      <c r="F502" s="123" t="s">
        <v>3</v>
      </c>
      <c r="G502" s="123">
        <v>1466752</v>
      </c>
      <c r="H502" s="127"/>
      <c r="I502" s="131" t="s">
        <v>2786</v>
      </c>
      <c r="J502" s="127"/>
      <c r="K502" s="127"/>
      <c r="L502" s="127"/>
      <c r="M502" s="127"/>
      <c r="N502" s="243">
        <v>0</v>
      </c>
      <c r="O502" s="243">
        <v>1057</v>
      </c>
      <c r="P502" s="127" t="s">
        <v>1334</v>
      </c>
    </row>
    <row r="503" spans="1:16" ht="51" hidden="1">
      <c r="A503" s="127">
        <v>513</v>
      </c>
      <c r="B503" s="127"/>
      <c r="C503" s="128" t="s">
        <v>201</v>
      </c>
      <c r="D503" s="122">
        <v>42752</v>
      </c>
      <c r="E503" s="123" t="s">
        <v>2787</v>
      </c>
      <c r="F503" s="123" t="s">
        <v>3</v>
      </c>
      <c r="G503" s="123">
        <v>1466802</v>
      </c>
      <c r="H503" s="127"/>
      <c r="I503" s="131" t="s">
        <v>2788</v>
      </c>
      <c r="J503" s="127"/>
      <c r="K503" s="127"/>
      <c r="L503" s="127"/>
      <c r="M503" s="127"/>
      <c r="N503" s="243">
        <v>0</v>
      </c>
      <c r="O503" s="243">
        <v>3286</v>
      </c>
      <c r="P503" s="127" t="s">
        <v>1334</v>
      </c>
    </row>
    <row r="504" spans="1:16" ht="51" hidden="1">
      <c r="A504" s="127" t="s">
        <v>620</v>
      </c>
      <c r="B504" s="127"/>
      <c r="C504" s="128" t="s">
        <v>714</v>
      </c>
      <c r="D504" s="122">
        <v>42752</v>
      </c>
      <c r="E504" s="123" t="s">
        <v>2789</v>
      </c>
      <c r="F504" s="123" t="s">
        <v>3</v>
      </c>
      <c r="G504" s="123">
        <v>1466840</v>
      </c>
      <c r="H504" s="127"/>
      <c r="I504" s="131" t="s">
        <v>2790</v>
      </c>
      <c r="J504" s="127"/>
      <c r="K504" s="127"/>
      <c r="L504" s="127"/>
      <c r="M504" s="127"/>
      <c r="N504" s="243">
        <v>0</v>
      </c>
      <c r="O504" s="243">
        <v>683.45</v>
      </c>
      <c r="P504" s="127" t="s">
        <v>1334</v>
      </c>
    </row>
    <row r="505" spans="1:16" ht="51" hidden="1">
      <c r="A505" s="127" t="s">
        <v>620</v>
      </c>
      <c r="B505" s="127"/>
      <c r="C505" s="128" t="s">
        <v>714</v>
      </c>
      <c r="D505" s="122">
        <v>42753</v>
      </c>
      <c r="E505" s="123" t="s">
        <v>2791</v>
      </c>
      <c r="F505" s="123" t="s">
        <v>3</v>
      </c>
      <c r="G505" s="123">
        <v>1467161</v>
      </c>
      <c r="H505" s="127"/>
      <c r="I505" s="131" t="s">
        <v>2792</v>
      </c>
      <c r="J505" s="127"/>
      <c r="K505" s="127"/>
      <c r="L505" s="127"/>
      <c r="M505" s="127"/>
      <c r="N505" s="243">
        <v>0</v>
      </c>
      <c r="O505" s="243">
        <v>943.53</v>
      </c>
      <c r="P505" s="127" t="s">
        <v>1334</v>
      </c>
    </row>
    <row r="506" spans="1:16" ht="51" hidden="1">
      <c r="A506" s="127" t="s">
        <v>620</v>
      </c>
      <c r="B506" s="127"/>
      <c r="C506" s="128" t="s">
        <v>714</v>
      </c>
      <c r="D506" s="122">
        <v>42753</v>
      </c>
      <c r="E506" s="123" t="s">
        <v>2793</v>
      </c>
      <c r="F506" s="123" t="s">
        <v>3</v>
      </c>
      <c r="G506" s="123">
        <v>1467163</v>
      </c>
      <c r="H506" s="127"/>
      <c r="I506" s="131" t="s">
        <v>2794</v>
      </c>
      <c r="J506" s="127"/>
      <c r="K506" s="127"/>
      <c r="L506" s="127"/>
      <c r="M506" s="127"/>
      <c r="N506" s="243">
        <v>0</v>
      </c>
      <c r="O506" s="243">
        <v>5694.32</v>
      </c>
      <c r="P506" s="127" t="s">
        <v>1334</v>
      </c>
    </row>
    <row r="507" spans="1:16" ht="51" hidden="1">
      <c r="A507" s="127" t="s">
        <v>620</v>
      </c>
      <c r="B507" s="127"/>
      <c r="C507" s="128" t="s">
        <v>714</v>
      </c>
      <c r="D507" s="122">
        <v>42753</v>
      </c>
      <c r="E507" s="123" t="s">
        <v>2795</v>
      </c>
      <c r="F507" s="123" t="s">
        <v>3</v>
      </c>
      <c r="G507" s="123">
        <v>1467164</v>
      </c>
      <c r="H507" s="127"/>
      <c r="I507" s="131" t="s">
        <v>2796</v>
      </c>
      <c r="J507" s="127"/>
      <c r="K507" s="127"/>
      <c r="L507" s="127"/>
      <c r="M507" s="127"/>
      <c r="N507" s="243">
        <v>0</v>
      </c>
      <c r="O507" s="243">
        <v>2205.5700000000002</v>
      </c>
      <c r="P507" s="127" t="s">
        <v>1334</v>
      </c>
    </row>
    <row r="508" spans="1:16" ht="51" hidden="1">
      <c r="A508" s="127" t="s">
        <v>620</v>
      </c>
      <c r="B508" s="127"/>
      <c r="C508" s="128" t="s">
        <v>714</v>
      </c>
      <c r="D508" s="122">
        <v>42753</v>
      </c>
      <c r="E508" s="123" t="s">
        <v>2797</v>
      </c>
      <c r="F508" s="123" t="s">
        <v>3</v>
      </c>
      <c r="G508" s="123">
        <v>1467165</v>
      </c>
      <c r="H508" s="127"/>
      <c r="I508" s="131" t="s">
        <v>2798</v>
      </c>
      <c r="J508" s="127"/>
      <c r="K508" s="127"/>
      <c r="L508" s="127"/>
      <c r="M508" s="127"/>
      <c r="N508" s="243">
        <v>0</v>
      </c>
      <c r="O508" s="243">
        <v>2647.39</v>
      </c>
      <c r="P508" s="127" t="s">
        <v>1334</v>
      </c>
    </row>
    <row r="509" spans="1:16" ht="51" hidden="1">
      <c r="A509" s="127" t="s">
        <v>620</v>
      </c>
      <c r="B509" s="127"/>
      <c r="C509" s="128" t="s">
        <v>714</v>
      </c>
      <c r="D509" s="122">
        <v>42753</v>
      </c>
      <c r="E509" s="123" t="s">
        <v>2799</v>
      </c>
      <c r="F509" s="123" t="s">
        <v>3</v>
      </c>
      <c r="G509" s="123">
        <v>1467168</v>
      </c>
      <c r="H509" s="127"/>
      <c r="I509" s="131" t="s">
        <v>2800</v>
      </c>
      <c r="J509" s="127"/>
      <c r="K509" s="127"/>
      <c r="L509" s="127"/>
      <c r="M509" s="127"/>
      <c r="N509" s="243">
        <v>0</v>
      </c>
      <c r="O509" s="243">
        <v>1384.6000000000001</v>
      </c>
      <c r="P509" s="127" t="s">
        <v>1334</v>
      </c>
    </row>
    <row r="510" spans="1:16" ht="51" hidden="1">
      <c r="A510" s="127" t="s">
        <v>620</v>
      </c>
      <c r="B510" s="127"/>
      <c r="C510" s="128" t="s">
        <v>714</v>
      </c>
      <c r="D510" s="122">
        <v>42753</v>
      </c>
      <c r="E510" s="123" t="s">
        <v>2801</v>
      </c>
      <c r="F510" s="123" t="s">
        <v>3</v>
      </c>
      <c r="G510" s="123">
        <v>1467174</v>
      </c>
      <c r="H510" s="127"/>
      <c r="I510" s="131" t="s">
        <v>2802</v>
      </c>
      <c r="J510" s="127"/>
      <c r="K510" s="127"/>
      <c r="L510" s="127"/>
      <c r="M510" s="127"/>
      <c r="N510" s="243">
        <v>0</v>
      </c>
      <c r="O510" s="243">
        <v>512.61</v>
      </c>
      <c r="P510" s="127" t="s">
        <v>1334</v>
      </c>
    </row>
    <row r="511" spans="1:16" ht="51" hidden="1">
      <c r="A511" s="127" t="s">
        <v>620</v>
      </c>
      <c r="B511" s="127"/>
      <c r="C511" s="128" t="s">
        <v>714</v>
      </c>
      <c r="D511" s="122">
        <v>42753</v>
      </c>
      <c r="E511" s="123" t="s">
        <v>2803</v>
      </c>
      <c r="F511" s="123" t="s">
        <v>3</v>
      </c>
      <c r="G511" s="123">
        <v>1467176</v>
      </c>
      <c r="H511" s="127"/>
      <c r="I511" s="131" t="s">
        <v>2804</v>
      </c>
      <c r="J511" s="127"/>
      <c r="K511" s="127"/>
      <c r="L511" s="127"/>
      <c r="M511" s="127"/>
      <c r="N511" s="243">
        <v>0</v>
      </c>
      <c r="O511" s="243">
        <v>6376.66</v>
      </c>
      <c r="P511" s="127" t="s">
        <v>1334</v>
      </c>
    </row>
    <row r="512" spans="1:16" ht="51" hidden="1">
      <c r="A512" s="127">
        <v>291</v>
      </c>
      <c r="B512" s="127"/>
      <c r="C512" s="128" t="s">
        <v>795</v>
      </c>
      <c r="D512" s="122">
        <v>42753</v>
      </c>
      <c r="E512" s="123" t="s">
        <v>2805</v>
      </c>
      <c r="F512" s="123" t="s">
        <v>3</v>
      </c>
      <c r="G512" s="123">
        <v>1467184</v>
      </c>
      <c r="H512" s="127"/>
      <c r="I512" s="131" t="s">
        <v>2806</v>
      </c>
      <c r="J512" s="127"/>
      <c r="K512" s="127"/>
      <c r="L512" s="127"/>
      <c r="M512" s="127"/>
      <c r="N512" s="243">
        <v>0</v>
      </c>
      <c r="O512" s="243">
        <v>600</v>
      </c>
      <c r="P512" s="127" t="s">
        <v>1334</v>
      </c>
    </row>
    <row r="513" spans="1:16" ht="51" hidden="1">
      <c r="A513" s="127">
        <v>133</v>
      </c>
      <c r="B513" s="127"/>
      <c r="C513" s="128" t="s">
        <v>730</v>
      </c>
      <c r="D513" s="122">
        <v>42753</v>
      </c>
      <c r="E513" s="123" t="s">
        <v>2807</v>
      </c>
      <c r="F513" s="123" t="s">
        <v>3</v>
      </c>
      <c r="G513" s="123">
        <v>1467105</v>
      </c>
      <c r="H513" s="127"/>
      <c r="I513" s="131" t="s">
        <v>2808</v>
      </c>
      <c r="J513" s="127"/>
      <c r="K513" s="127"/>
      <c r="L513" s="127"/>
      <c r="M513" s="127"/>
      <c r="N513" s="243">
        <v>0</v>
      </c>
      <c r="O513" s="243">
        <v>17</v>
      </c>
      <c r="P513" s="127" t="s">
        <v>1334</v>
      </c>
    </row>
    <row r="514" spans="1:16" ht="51" hidden="1">
      <c r="A514" s="127" t="s">
        <v>620</v>
      </c>
      <c r="B514" s="127"/>
      <c r="C514" s="128" t="s">
        <v>714</v>
      </c>
      <c r="D514" s="122">
        <v>42753</v>
      </c>
      <c r="E514" s="123" t="s">
        <v>2809</v>
      </c>
      <c r="F514" s="123" t="s">
        <v>3</v>
      </c>
      <c r="G514" s="123">
        <v>1467177</v>
      </c>
      <c r="H514" s="127"/>
      <c r="I514" s="131" t="s">
        <v>2810</v>
      </c>
      <c r="J514" s="127"/>
      <c r="K514" s="127"/>
      <c r="L514" s="127"/>
      <c r="M514" s="127"/>
      <c r="N514" s="243">
        <v>0</v>
      </c>
      <c r="O514" s="243">
        <v>3028.78</v>
      </c>
      <c r="P514" s="127" t="s">
        <v>1334</v>
      </c>
    </row>
    <row r="515" spans="1:16" ht="51" hidden="1">
      <c r="A515" s="127" t="s">
        <v>620</v>
      </c>
      <c r="B515" s="127"/>
      <c r="C515" s="128" t="s">
        <v>714</v>
      </c>
      <c r="D515" s="122">
        <v>42753</v>
      </c>
      <c r="E515" s="123" t="s">
        <v>2811</v>
      </c>
      <c r="F515" s="123" t="s">
        <v>3</v>
      </c>
      <c r="G515" s="123">
        <v>1467178</v>
      </c>
      <c r="H515" s="127"/>
      <c r="I515" s="131" t="s">
        <v>2812</v>
      </c>
      <c r="J515" s="127"/>
      <c r="K515" s="127"/>
      <c r="L515" s="127"/>
      <c r="M515" s="127"/>
      <c r="N515" s="243">
        <v>0</v>
      </c>
      <c r="O515" s="243">
        <v>224.68</v>
      </c>
      <c r="P515" s="127" t="s">
        <v>1334</v>
      </c>
    </row>
    <row r="516" spans="1:16" ht="63.75" hidden="1">
      <c r="A516" s="127">
        <v>344</v>
      </c>
      <c r="B516" s="127"/>
      <c r="C516" s="128" t="s">
        <v>819</v>
      </c>
      <c r="D516" s="122">
        <v>42753</v>
      </c>
      <c r="E516" s="123" t="s">
        <v>2813</v>
      </c>
      <c r="F516" s="123" t="s">
        <v>3</v>
      </c>
      <c r="G516" s="123">
        <v>1467252</v>
      </c>
      <c r="H516" s="127"/>
      <c r="I516" s="131" t="s">
        <v>2814</v>
      </c>
      <c r="J516" s="127"/>
      <c r="K516" s="127"/>
      <c r="L516" s="127"/>
      <c r="M516" s="127"/>
      <c r="N516" s="243">
        <v>0</v>
      </c>
      <c r="O516" s="243">
        <v>49.15</v>
      </c>
      <c r="P516" s="127" t="s">
        <v>1334</v>
      </c>
    </row>
    <row r="517" spans="1:16" ht="63.75" hidden="1">
      <c r="A517" s="127">
        <v>344</v>
      </c>
      <c r="B517" s="127"/>
      <c r="C517" s="128" t="s">
        <v>819</v>
      </c>
      <c r="D517" s="122">
        <v>42753</v>
      </c>
      <c r="E517" s="123" t="s">
        <v>2815</v>
      </c>
      <c r="F517" s="123" t="s">
        <v>3</v>
      </c>
      <c r="G517" s="123">
        <v>1467256</v>
      </c>
      <c r="H517" s="127"/>
      <c r="I517" s="131" t="s">
        <v>2814</v>
      </c>
      <c r="J517" s="127"/>
      <c r="K517" s="127"/>
      <c r="L517" s="127"/>
      <c r="M517" s="127"/>
      <c r="N517" s="243">
        <v>0</v>
      </c>
      <c r="O517" s="243">
        <v>1361.06</v>
      </c>
      <c r="P517" s="127" t="s">
        <v>1334</v>
      </c>
    </row>
    <row r="518" spans="1:16" ht="63.75" hidden="1">
      <c r="A518" s="127" t="s">
        <v>620</v>
      </c>
      <c r="B518" s="127"/>
      <c r="C518" s="128" t="s">
        <v>714</v>
      </c>
      <c r="D518" s="122">
        <v>42753</v>
      </c>
      <c r="E518" s="123" t="s">
        <v>2816</v>
      </c>
      <c r="F518" s="123" t="s">
        <v>3</v>
      </c>
      <c r="G518" s="123">
        <v>1467342</v>
      </c>
      <c r="H518" s="127"/>
      <c r="I518" s="131" t="s">
        <v>2817</v>
      </c>
      <c r="J518" s="127"/>
      <c r="K518" s="127"/>
      <c r="L518" s="127"/>
      <c r="M518" s="127"/>
      <c r="N518" s="243">
        <v>0</v>
      </c>
      <c r="O518" s="243">
        <v>3899.2000000000003</v>
      </c>
      <c r="P518" s="127" t="s">
        <v>1334</v>
      </c>
    </row>
    <row r="519" spans="1:16" ht="51" hidden="1">
      <c r="A519" s="127" t="s">
        <v>620</v>
      </c>
      <c r="B519" s="127"/>
      <c r="C519" s="128" t="s">
        <v>714</v>
      </c>
      <c r="D519" s="122">
        <v>42753</v>
      </c>
      <c r="E519" s="123" t="s">
        <v>2818</v>
      </c>
      <c r="F519" s="123" t="s">
        <v>3</v>
      </c>
      <c r="G519" s="123">
        <v>1467351</v>
      </c>
      <c r="H519" s="127"/>
      <c r="I519" s="131" t="s">
        <v>2819</v>
      </c>
      <c r="J519" s="127"/>
      <c r="K519" s="127"/>
      <c r="L519" s="127"/>
      <c r="M519" s="127"/>
      <c r="N519" s="243">
        <v>0</v>
      </c>
      <c r="O519" s="243">
        <v>6452.99</v>
      </c>
      <c r="P519" s="127" t="s">
        <v>1334</v>
      </c>
    </row>
    <row r="520" spans="1:16" ht="51" hidden="1">
      <c r="A520" s="127" t="s">
        <v>620</v>
      </c>
      <c r="B520" s="127"/>
      <c r="C520" s="128" t="s">
        <v>714</v>
      </c>
      <c r="D520" s="122">
        <v>42753</v>
      </c>
      <c r="E520" s="123" t="s">
        <v>2820</v>
      </c>
      <c r="F520" s="123" t="s">
        <v>3</v>
      </c>
      <c r="G520" s="123">
        <v>1467376</v>
      </c>
      <c r="H520" s="127"/>
      <c r="I520" s="131" t="s">
        <v>2821</v>
      </c>
      <c r="J520" s="127"/>
      <c r="K520" s="127"/>
      <c r="L520" s="127"/>
      <c r="M520" s="127"/>
      <c r="N520" s="243">
        <v>0</v>
      </c>
      <c r="O520" s="243">
        <v>1000</v>
      </c>
      <c r="P520" s="127" t="s">
        <v>1334</v>
      </c>
    </row>
    <row r="521" spans="1:16" ht="51" hidden="1">
      <c r="A521" s="127" t="s">
        <v>620</v>
      </c>
      <c r="B521" s="127"/>
      <c r="C521" s="128" t="s">
        <v>714</v>
      </c>
      <c r="D521" s="122">
        <v>42753</v>
      </c>
      <c r="E521" s="123" t="s">
        <v>2822</v>
      </c>
      <c r="F521" s="123" t="s">
        <v>3</v>
      </c>
      <c r="G521" s="123">
        <v>1467383</v>
      </c>
      <c r="H521" s="127"/>
      <c r="I521" s="131" t="s">
        <v>2823</v>
      </c>
      <c r="J521" s="127"/>
      <c r="K521" s="127"/>
      <c r="L521" s="127"/>
      <c r="M521" s="127"/>
      <c r="N521" s="243">
        <v>0</v>
      </c>
      <c r="O521" s="243">
        <v>7173.75</v>
      </c>
      <c r="P521" s="127" t="s">
        <v>1334</v>
      </c>
    </row>
    <row r="522" spans="1:16" ht="51" hidden="1">
      <c r="A522" s="127" t="s">
        <v>620</v>
      </c>
      <c r="B522" s="127"/>
      <c r="C522" s="128" t="s">
        <v>714</v>
      </c>
      <c r="D522" s="122">
        <v>42753</v>
      </c>
      <c r="E522" s="123" t="s">
        <v>2824</v>
      </c>
      <c r="F522" s="123" t="s">
        <v>3</v>
      </c>
      <c r="G522" s="123">
        <v>1467471</v>
      </c>
      <c r="H522" s="127"/>
      <c r="I522" s="131" t="s">
        <v>2825</v>
      </c>
      <c r="J522" s="127"/>
      <c r="K522" s="127"/>
      <c r="L522" s="127"/>
      <c r="M522" s="127"/>
      <c r="N522" s="243">
        <v>0</v>
      </c>
      <c r="O522" s="243">
        <v>18</v>
      </c>
      <c r="P522" s="127" t="s">
        <v>1334</v>
      </c>
    </row>
    <row r="523" spans="1:16" ht="51" hidden="1">
      <c r="A523" s="127" t="s">
        <v>620</v>
      </c>
      <c r="B523" s="127"/>
      <c r="C523" s="128" t="s">
        <v>714</v>
      </c>
      <c r="D523" s="122">
        <v>42754</v>
      </c>
      <c r="E523" s="123" t="s">
        <v>2826</v>
      </c>
      <c r="F523" s="123" t="s">
        <v>3</v>
      </c>
      <c r="G523" s="123">
        <v>1467694</v>
      </c>
      <c r="H523" s="127"/>
      <c r="I523" s="131" t="s">
        <v>2827</v>
      </c>
      <c r="J523" s="127"/>
      <c r="K523" s="127"/>
      <c r="L523" s="127"/>
      <c r="M523" s="127"/>
      <c r="N523" s="243">
        <v>0</v>
      </c>
      <c r="O523" s="243">
        <v>1098.28</v>
      </c>
      <c r="P523" s="127" t="s">
        <v>1334</v>
      </c>
    </row>
    <row r="524" spans="1:16" ht="51" hidden="1">
      <c r="A524" s="127" t="s">
        <v>620</v>
      </c>
      <c r="B524" s="127"/>
      <c r="C524" s="128" t="s">
        <v>714</v>
      </c>
      <c r="D524" s="122">
        <v>42754</v>
      </c>
      <c r="E524" s="123" t="s">
        <v>2828</v>
      </c>
      <c r="F524" s="123" t="s">
        <v>3</v>
      </c>
      <c r="G524" s="123">
        <v>1467699</v>
      </c>
      <c r="H524" s="127"/>
      <c r="I524" s="131" t="s">
        <v>2829</v>
      </c>
      <c r="J524" s="127"/>
      <c r="K524" s="127"/>
      <c r="L524" s="127"/>
      <c r="M524" s="127"/>
      <c r="N524" s="243">
        <v>0</v>
      </c>
      <c r="O524" s="243">
        <v>1049.94</v>
      </c>
      <c r="P524" s="127" t="s">
        <v>1334</v>
      </c>
    </row>
    <row r="525" spans="1:16" ht="51" hidden="1">
      <c r="A525" s="127" t="s">
        <v>620</v>
      </c>
      <c r="B525" s="127"/>
      <c r="C525" s="128" t="s">
        <v>714</v>
      </c>
      <c r="D525" s="122">
        <v>42754</v>
      </c>
      <c r="E525" s="123" t="s">
        <v>2830</v>
      </c>
      <c r="F525" s="123" t="s">
        <v>3</v>
      </c>
      <c r="G525" s="123">
        <v>1467701</v>
      </c>
      <c r="H525" s="127"/>
      <c r="I525" s="131" t="s">
        <v>2831</v>
      </c>
      <c r="J525" s="127"/>
      <c r="K525" s="127"/>
      <c r="L525" s="127"/>
      <c r="M525" s="127"/>
      <c r="N525" s="243">
        <v>0</v>
      </c>
      <c r="O525" s="243">
        <v>2746.12</v>
      </c>
      <c r="P525" s="127" t="s">
        <v>1334</v>
      </c>
    </row>
    <row r="526" spans="1:16" ht="51" hidden="1">
      <c r="A526" s="127" t="s">
        <v>620</v>
      </c>
      <c r="B526" s="127"/>
      <c r="C526" s="128" t="s">
        <v>714</v>
      </c>
      <c r="D526" s="122">
        <v>42754</v>
      </c>
      <c r="E526" s="123" t="s">
        <v>2832</v>
      </c>
      <c r="F526" s="123" t="s">
        <v>3</v>
      </c>
      <c r="G526" s="123">
        <v>1467703</v>
      </c>
      <c r="H526" s="127"/>
      <c r="I526" s="131" t="s">
        <v>2833</v>
      </c>
      <c r="J526" s="127"/>
      <c r="K526" s="127"/>
      <c r="L526" s="127"/>
      <c r="M526" s="127"/>
      <c r="N526" s="243">
        <v>0</v>
      </c>
      <c r="O526" s="243">
        <v>768.48</v>
      </c>
      <c r="P526" s="127" t="s">
        <v>1334</v>
      </c>
    </row>
    <row r="527" spans="1:16" ht="63.75" hidden="1">
      <c r="A527" s="127">
        <v>582</v>
      </c>
      <c r="B527" s="127"/>
      <c r="C527" s="128" t="s">
        <v>857</v>
      </c>
      <c r="D527" s="122">
        <v>42754</v>
      </c>
      <c r="E527" s="123" t="s">
        <v>2834</v>
      </c>
      <c r="F527" s="123" t="s">
        <v>3</v>
      </c>
      <c r="G527" s="123">
        <v>1467744</v>
      </c>
      <c r="H527" s="127"/>
      <c r="I527" s="131" t="s">
        <v>2835</v>
      </c>
      <c r="J527" s="127"/>
      <c r="K527" s="127"/>
      <c r="L527" s="127"/>
      <c r="M527" s="127"/>
      <c r="N527" s="243">
        <v>0</v>
      </c>
      <c r="O527" s="243">
        <v>48650</v>
      </c>
      <c r="P527" s="127" t="s">
        <v>1334</v>
      </c>
    </row>
    <row r="528" spans="1:16" ht="51" hidden="1">
      <c r="A528" s="127">
        <v>582</v>
      </c>
      <c r="B528" s="127"/>
      <c r="C528" s="128" t="s">
        <v>857</v>
      </c>
      <c r="D528" s="122">
        <v>42754</v>
      </c>
      <c r="E528" s="123" t="s">
        <v>2836</v>
      </c>
      <c r="F528" s="123" t="s">
        <v>3</v>
      </c>
      <c r="G528" s="123">
        <v>1467759</v>
      </c>
      <c r="H528" s="127"/>
      <c r="I528" s="131" t="s">
        <v>2837</v>
      </c>
      <c r="J528" s="127"/>
      <c r="K528" s="127"/>
      <c r="L528" s="127"/>
      <c r="M528" s="127"/>
      <c r="N528" s="243">
        <v>0</v>
      </c>
      <c r="O528" s="243">
        <v>1656</v>
      </c>
      <c r="P528" s="127" t="s">
        <v>1334</v>
      </c>
    </row>
    <row r="529" spans="1:16" ht="63.75" hidden="1">
      <c r="A529" s="127">
        <v>582</v>
      </c>
      <c r="B529" s="127"/>
      <c r="C529" s="128" t="s">
        <v>857</v>
      </c>
      <c r="D529" s="122">
        <v>42754</v>
      </c>
      <c r="E529" s="123" t="s">
        <v>2838</v>
      </c>
      <c r="F529" s="123" t="s">
        <v>3</v>
      </c>
      <c r="G529" s="123">
        <v>1467761</v>
      </c>
      <c r="H529" s="127"/>
      <c r="I529" s="131" t="s">
        <v>2839</v>
      </c>
      <c r="J529" s="127"/>
      <c r="K529" s="127"/>
      <c r="L529" s="127"/>
      <c r="M529" s="127"/>
      <c r="N529" s="243">
        <v>0</v>
      </c>
      <c r="O529" s="243">
        <v>72775</v>
      </c>
      <c r="P529" s="127" t="s">
        <v>1334</v>
      </c>
    </row>
    <row r="530" spans="1:16" ht="51" hidden="1">
      <c r="A530" s="127">
        <v>291</v>
      </c>
      <c r="B530" s="127"/>
      <c r="C530" s="128" t="s">
        <v>795</v>
      </c>
      <c r="D530" s="122">
        <v>42754</v>
      </c>
      <c r="E530" s="123" t="s">
        <v>2840</v>
      </c>
      <c r="F530" s="123" t="s">
        <v>3</v>
      </c>
      <c r="G530" s="123">
        <v>1467762</v>
      </c>
      <c r="H530" s="127"/>
      <c r="I530" s="131" t="s">
        <v>2841</v>
      </c>
      <c r="J530" s="127"/>
      <c r="K530" s="127"/>
      <c r="L530" s="127"/>
      <c r="M530" s="127"/>
      <c r="N530" s="243">
        <v>0</v>
      </c>
      <c r="O530" s="243">
        <v>4564.25</v>
      </c>
      <c r="P530" s="127" t="s">
        <v>1334</v>
      </c>
    </row>
    <row r="531" spans="1:16" ht="51" hidden="1">
      <c r="A531" s="127" t="s">
        <v>620</v>
      </c>
      <c r="B531" s="127"/>
      <c r="C531" s="128" t="s">
        <v>714</v>
      </c>
      <c r="D531" s="122">
        <v>42754</v>
      </c>
      <c r="E531" s="123" t="s">
        <v>2842</v>
      </c>
      <c r="F531" s="123" t="s">
        <v>3</v>
      </c>
      <c r="G531" s="123">
        <v>1467598</v>
      </c>
      <c r="H531" s="127"/>
      <c r="I531" s="131" t="s">
        <v>2843</v>
      </c>
      <c r="J531" s="127"/>
      <c r="K531" s="127"/>
      <c r="L531" s="127"/>
      <c r="M531" s="127"/>
      <c r="N531" s="243">
        <v>0</v>
      </c>
      <c r="O531" s="243">
        <v>298.2</v>
      </c>
      <c r="P531" s="127" t="s">
        <v>1334</v>
      </c>
    </row>
    <row r="532" spans="1:16" ht="51" hidden="1">
      <c r="A532" s="127">
        <v>222</v>
      </c>
      <c r="B532" s="127"/>
      <c r="C532" s="128" t="s">
        <v>765</v>
      </c>
      <c r="D532" s="122">
        <v>42754</v>
      </c>
      <c r="E532" s="123" t="s">
        <v>2844</v>
      </c>
      <c r="F532" s="123" t="s">
        <v>3</v>
      </c>
      <c r="G532" s="123">
        <v>1467677</v>
      </c>
      <c r="H532" s="127"/>
      <c r="I532" s="131" t="s">
        <v>2845</v>
      </c>
      <c r="J532" s="127"/>
      <c r="K532" s="127"/>
      <c r="L532" s="127"/>
      <c r="M532" s="127"/>
      <c r="N532" s="243">
        <v>0</v>
      </c>
      <c r="O532" s="243">
        <v>5355</v>
      </c>
      <c r="P532" s="127" t="s">
        <v>1334</v>
      </c>
    </row>
    <row r="533" spans="1:16" ht="51" hidden="1">
      <c r="A533" s="127">
        <v>15</v>
      </c>
      <c r="B533" s="127"/>
      <c r="C533" s="128" t="s">
        <v>692</v>
      </c>
      <c r="D533" s="122">
        <v>42754</v>
      </c>
      <c r="E533" s="123" t="s">
        <v>2846</v>
      </c>
      <c r="F533" s="123" t="s">
        <v>3</v>
      </c>
      <c r="G533" s="123">
        <v>1467683</v>
      </c>
      <c r="H533" s="127"/>
      <c r="I533" s="131" t="s">
        <v>2847</v>
      </c>
      <c r="J533" s="127"/>
      <c r="K533" s="127"/>
      <c r="L533" s="127"/>
      <c r="M533" s="127"/>
      <c r="N533" s="243">
        <v>0</v>
      </c>
      <c r="O533" s="243">
        <v>140.47</v>
      </c>
      <c r="P533" s="127" t="s">
        <v>17184</v>
      </c>
    </row>
    <row r="534" spans="1:16" ht="51" hidden="1">
      <c r="A534" s="127">
        <v>30</v>
      </c>
      <c r="B534" s="127"/>
      <c r="C534" s="128" t="s">
        <v>696</v>
      </c>
      <c r="D534" s="122">
        <v>42754</v>
      </c>
      <c r="E534" s="123" t="s">
        <v>2848</v>
      </c>
      <c r="F534" s="123" t="s">
        <v>3</v>
      </c>
      <c r="G534" s="123">
        <v>1467726</v>
      </c>
      <c r="H534" s="127"/>
      <c r="I534" s="131" t="s">
        <v>2849</v>
      </c>
      <c r="J534" s="127"/>
      <c r="K534" s="127"/>
      <c r="L534" s="127"/>
      <c r="M534" s="127"/>
      <c r="N534" s="243">
        <v>0</v>
      </c>
      <c r="O534" s="243">
        <v>1400</v>
      </c>
      <c r="P534" s="127" t="s">
        <v>1334</v>
      </c>
    </row>
    <row r="535" spans="1:16" ht="51" hidden="1">
      <c r="A535" s="127">
        <v>30</v>
      </c>
      <c r="B535" s="127"/>
      <c r="C535" s="128" t="s">
        <v>696</v>
      </c>
      <c r="D535" s="122">
        <v>42754</v>
      </c>
      <c r="E535" s="123" t="s">
        <v>2850</v>
      </c>
      <c r="F535" s="123" t="s">
        <v>3</v>
      </c>
      <c r="G535" s="123">
        <v>1467729</v>
      </c>
      <c r="H535" s="127"/>
      <c r="I535" s="131" t="s">
        <v>2849</v>
      </c>
      <c r="J535" s="127"/>
      <c r="K535" s="127"/>
      <c r="L535" s="127"/>
      <c r="M535" s="127"/>
      <c r="N535" s="243">
        <v>0</v>
      </c>
      <c r="O535" s="243">
        <v>540</v>
      </c>
      <c r="P535" s="127" t="s">
        <v>1334</v>
      </c>
    </row>
    <row r="536" spans="1:16" ht="51" hidden="1">
      <c r="A536" s="127" t="s">
        <v>620</v>
      </c>
      <c r="B536" s="127"/>
      <c r="C536" s="128" t="s">
        <v>714</v>
      </c>
      <c r="D536" s="122">
        <v>42754</v>
      </c>
      <c r="E536" s="123" t="s">
        <v>2851</v>
      </c>
      <c r="F536" s="123" t="s">
        <v>3</v>
      </c>
      <c r="G536" s="123">
        <v>1467755</v>
      </c>
      <c r="H536" s="127"/>
      <c r="I536" s="131" t="s">
        <v>2852</v>
      </c>
      <c r="J536" s="127"/>
      <c r="K536" s="127"/>
      <c r="L536" s="127"/>
      <c r="M536" s="127"/>
      <c r="N536" s="243">
        <v>0</v>
      </c>
      <c r="O536" s="243">
        <v>1256.68</v>
      </c>
      <c r="P536" s="127" t="s">
        <v>1334</v>
      </c>
    </row>
    <row r="537" spans="1:16" ht="51" hidden="1">
      <c r="A537" s="127">
        <v>46</v>
      </c>
      <c r="B537" s="127"/>
      <c r="C537" s="128" t="s">
        <v>699</v>
      </c>
      <c r="D537" s="122">
        <v>42754</v>
      </c>
      <c r="E537" s="123" t="s">
        <v>2853</v>
      </c>
      <c r="F537" s="123" t="s">
        <v>3</v>
      </c>
      <c r="G537" s="123">
        <v>1467872</v>
      </c>
      <c r="H537" s="127"/>
      <c r="I537" s="131" t="s">
        <v>2854</v>
      </c>
      <c r="J537" s="127"/>
      <c r="K537" s="127"/>
      <c r="L537" s="127"/>
      <c r="M537" s="127"/>
      <c r="N537" s="243">
        <v>0</v>
      </c>
      <c r="O537" s="243">
        <v>51</v>
      </c>
      <c r="P537" s="127" t="s">
        <v>1334</v>
      </c>
    </row>
    <row r="538" spans="1:16" ht="51" hidden="1">
      <c r="A538" s="127" t="s">
        <v>620</v>
      </c>
      <c r="B538" s="127"/>
      <c r="C538" s="128" t="s">
        <v>714</v>
      </c>
      <c r="D538" s="122">
        <v>42754</v>
      </c>
      <c r="E538" s="123" t="s">
        <v>2855</v>
      </c>
      <c r="F538" s="123" t="s">
        <v>3</v>
      </c>
      <c r="G538" s="123">
        <v>1467918</v>
      </c>
      <c r="H538" s="127"/>
      <c r="I538" s="131" t="s">
        <v>2856</v>
      </c>
      <c r="J538" s="127"/>
      <c r="K538" s="127"/>
      <c r="L538" s="127"/>
      <c r="M538" s="127"/>
      <c r="N538" s="243">
        <v>0</v>
      </c>
      <c r="O538" s="243">
        <v>15</v>
      </c>
      <c r="P538" s="127" t="s">
        <v>17184</v>
      </c>
    </row>
    <row r="539" spans="1:16" ht="51" hidden="1">
      <c r="A539" s="127">
        <v>592</v>
      </c>
      <c r="B539" s="127"/>
      <c r="C539" s="128" t="s">
        <v>863</v>
      </c>
      <c r="D539" s="122">
        <v>42754</v>
      </c>
      <c r="E539" s="123" t="s">
        <v>2857</v>
      </c>
      <c r="F539" s="123" t="s">
        <v>3</v>
      </c>
      <c r="G539" s="123">
        <v>1467919</v>
      </c>
      <c r="H539" s="127"/>
      <c r="I539" s="131" t="s">
        <v>2858</v>
      </c>
      <c r="J539" s="127"/>
      <c r="K539" s="127"/>
      <c r="L539" s="127"/>
      <c r="M539" s="127"/>
      <c r="N539" s="243">
        <v>0</v>
      </c>
      <c r="O539" s="243">
        <v>45</v>
      </c>
      <c r="P539" s="127" t="s">
        <v>1334</v>
      </c>
    </row>
    <row r="540" spans="1:16" ht="63.75" hidden="1">
      <c r="A540" s="127" t="s">
        <v>620</v>
      </c>
      <c r="B540" s="127"/>
      <c r="C540" s="128" t="s">
        <v>714</v>
      </c>
      <c r="D540" s="122">
        <v>42755</v>
      </c>
      <c r="E540" s="123" t="s">
        <v>2859</v>
      </c>
      <c r="F540" s="123" t="s">
        <v>3</v>
      </c>
      <c r="G540" s="123">
        <v>1468136</v>
      </c>
      <c r="H540" s="127"/>
      <c r="I540" s="131" t="s">
        <v>2860</v>
      </c>
      <c r="J540" s="127"/>
      <c r="K540" s="127"/>
      <c r="L540" s="127"/>
      <c r="M540" s="127"/>
      <c r="N540" s="243">
        <v>0</v>
      </c>
      <c r="O540" s="243">
        <v>80</v>
      </c>
      <c r="P540" s="127" t="s">
        <v>1334</v>
      </c>
    </row>
    <row r="541" spans="1:16" ht="51" hidden="1">
      <c r="A541" s="127" t="s">
        <v>620</v>
      </c>
      <c r="B541" s="127"/>
      <c r="C541" s="128" t="s">
        <v>714</v>
      </c>
      <c r="D541" s="122">
        <v>42755</v>
      </c>
      <c r="E541" s="123" t="s">
        <v>2861</v>
      </c>
      <c r="F541" s="123" t="s">
        <v>3</v>
      </c>
      <c r="G541" s="123">
        <v>1468105</v>
      </c>
      <c r="H541" s="127"/>
      <c r="I541" s="131" t="s">
        <v>2862</v>
      </c>
      <c r="J541" s="127"/>
      <c r="K541" s="127"/>
      <c r="L541" s="127"/>
      <c r="M541" s="127"/>
      <c r="N541" s="243">
        <v>0</v>
      </c>
      <c r="O541" s="243">
        <v>2114.73</v>
      </c>
      <c r="P541" s="127" t="s">
        <v>1334</v>
      </c>
    </row>
    <row r="542" spans="1:16" ht="51" hidden="1">
      <c r="A542" s="127">
        <v>222</v>
      </c>
      <c r="B542" s="127"/>
      <c r="C542" s="128" t="s">
        <v>765</v>
      </c>
      <c r="D542" s="122">
        <v>42755</v>
      </c>
      <c r="E542" s="123" t="s">
        <v>2863</v>
      </c>
      <c r="F542" s="123" t="s">
        <v>3</v>
      </c>
      <c r="G542" s="123">
        <v>1468147</v>
      </c>
      <c r="H542" s="127"/>
      <c r="I542" s="131" t="s">
        <v>2864</v>
      </c>
      <c r="J542" s="127"/>
      <c r="K542" s="127"/>
      <c r="L542" s="127"/>
      <c r="M542" s="127"/>
      <c r="N542" s="243">
        <v>0</v>
      </c>
      <c r="O542" s="243">
        <v>1.17</v>
      </c>
      <c r="P542" s="127" t="s">
        <v>17184</v>
      </c>
    </row>
    <row r="543" spans="1:16" ht="51" hidden="1">
      <c r="A543" s="127" t="s">
        <v>620</v>
      </c>
      <c r="B543" s="127"/>
      <c r="C543" s="128" t="s">
        <v>714</v>
      </c>
      <c r="D543" s="122">
        <v>42755</v>
      </c>
      <c r="E543" s="123" t="s">
        <v>2865</v>
      </c>
      <c r="F543" s="123" t="s">
        <v>3</v>
      </c>
      <c r="G543" s="123">
        <v>1468179</v>
      </c>
      <c r="H543" s="127"/>
      <c r="I543" s="131" t="s">
        <v>2866</v>
      </c>
      <c r="J543" s="127"/>
      <c r="K543" s="127"/>
      <c r="L543" s="127"/>
      <c r="M543" s="127"/>
      <c r="N543" s="243">
        <v>0</v>
      </c>
      <c r="O543" s="243">
        <v>309.75</v>
      </c>
      <c r="P543" s="127" t="s">
        <v>1334</v>
      </c>
    </row>
    <row r="544" spans="1:16" ht="63.75" hidden="1">
      <c r="A544" s="127" t="s">
        <v>620</v>
      </c>
      <c r="B544" s="127"/>
      <c r="C544" s="128" t="s">
        <v>714</v>
      </c>
      <c r="D544" s="122">
        <v>42755</v>
      </c>
      <c r="E544" s="123" t="s">
        <v>2867</v>
      </c>
      <c r="F544" s="123" t="s">
        <v>3</v>
      </c>
      <c r="G544" s="123">
        <v>1468182</v>
      </c>
      <c r="H544" s="127"/>
      <c r="I544" s="131" t="s">
        <v>2868</v>
      </c>
      <c r="J544" s="127"/>
      <c r="K544" s="127"/>
      <c r="L544" s="127"/>
      <c r="M544" s="127"/>
      <c r="N544" s="243">
        <v>0</v>
      </c>
      <c r="O544" s="243">
        <v>426.13</v>
      </c>
      <c r="P544" s="127" t="s">
        <v>1334</v>
      </c>
    </row>
    <row r="545" spans="1:16" ht="51" hidden="1">
      <c r="A545" s="127" t="s">
        <v>620</v>
      </c>
      <c r="B545" s="127"/>
      <c r="C545" s="128" t="s">
        <v>714</v>
      </c>
      <c r="D545" s="122">
        <v>42755</v>
      </c>
      <c r="E545" s="123" t="s">
        <v>2869</v>
      </c>
      <c r="F545" s="123" t="s">
        <v>3</v>
      </c>
      <c r="G545" s="123">
        <v>1468335</v>
      </c>
      <c r="H545" s="127"/>
      <c r="I545" s="131" t="s">
        <v>2870</v>
      </c>
      <c r="J545" s="127"/>
      <c r="K545" s="127"/>
      <c r="L545" s="127"/>
      <c r="M545" s="127"/>
      <c r="N545" s="243">
        <v>0</v>
      </c>
      <c r="O545" s="243">
        <v>60</v>
      </c>
      <c r="P545" s="127" t="s">
        <v>1334</v>
      </c>
    </row>
    <row r="546" spans="1:16" ht="51" hidden="1">
      <c r="A546" s="127" t="s">
        <v>620</v>
      </c>
      <c r="B546" s="127"/>
      <c r="C546" s="128" t="s">
        <v>714</v>
      </c>
      <c r="D546" s="122">
        <v>42755</v>
      </c>
      <c r="E546" s="123" t="s">
        <v>2871</v>
      </c>
      <c r="F546" s="123" t="s">
        <v>3</v>
      </c>
      <c r="G546" s="123">
        <v>1468400</v>
      </c>
      <c r="H546" s="127"/>
      <c r="I546" s="131" t="s">
        <v>2872</v>
      </c>
      <c r="J546" s="127"/>
      <c r="K546" s="127"/>
      <c r="L546" s="127"/>
      <c r="M546" s="127"/>
      <c r="N546" s="243">
        <v>0</v>
      </c>
      <c r="O546" s="243">
        <v>4172</v>
      </c>
      <c r="P546" s="127" t="s">
        <v>1334</v>
      </c>
    </row>
    <row r="547" spans="1:16" ht="51" hidden="1">
      <c r="A547" s="127">
        <v>594</v>
      </c>
      <c r="B547" s="127"/>
      <c r="C547" s="128" t="s">
        <v>113</v>
      </c>
      <c r="D547" s="122">
        <v>42755</v>
      </c>
      <c r="E547" s="123" t="s">
        <v>2873</v>
      </c>
      <c r="F547" s="123" t="s">
        <v>3</v>
      </c>
      <c r="G547" s="123">
        <v>1468410</v>
      </c>
      <c r="H547" s="127"/>
      <c r="I547" s="131" t="s">
        <v>2874</v>
      </c>
      <c r="J547" s="127"/>
      <c r="K547" s="127"/>
      <c r="L547" s="127"/>
      <c r="M547" s="127"/>
      <c r="N547" s="243">
        <v>0</v>
      </c>
      <c r="O547" s="243">
        <v>4280.8500000000004</v>
      </c>
      <c r="P547" s="127" t="s">
        <v>1334</v>
      </c>
    </row>
    <row r="548" spans="1:16" ht="51" hidden="1">
      <c r="A548" s="127">
        <v>594</v>
      </c>
      <c r="B548" s="127"/>
      <c r="C548" s="128" t="s">
        <v>113</v>
      </c>
      <c r="D548" s="122">
        <v>42755</v>
      </c>
      <c r="E548" s="123" t="s">
        <v>2875</v>
      </c>
      <c r="F548" s="123" t="s">
        <v>3</v>
      </c>
      <c r="G548" s="123">
        <v>1468412</v>
      </c>
      <c r="H548" s="127"/>
      <c r="I548" s="131" t="s">
        <v>2876</v>
      </c>
      <c r="J548" s="127"/>
      <c r="K548" s="127"/>
      <c r="L548" s="127"/>
      <c r="M548" s="127"/>
      <c r="N548" s="243">
        <v>0</v>
      </c>
      <c r="O548" s="243">
        <v>2855.31</v>
      </c>
      <c r="P548" s="127" t="s">
        <v>1334</v>
      </c>
    </row>
    <row r="549" spans="1:16" ht="51" hidden="1">
      <c r="A549" s="127" t="s">
        <v>620</v>
      </c>
      <c r="B549" s="127"/>
      <c r="C549" s="128" t="s">
        <v>714</v>
      </c>
      <c r="D549" s="122">
        <v>42755</v>
      </c>
      <c r="E549" s="123" t="s">
        <v>2877</v>
      </c>
      <c r="F549" s="123" t="s">
        <v>3</v>
      </c>
      <c r="G549" s="123">
        <v>1468453</v>
      </c>
      <c r="H549" s="127"/>
      <c r="I549" s="131" t="s">
        <v>2878</v>
      </c>
      <c r="J549" s="127"/>
      <c r="K549" s="127"/>
      <c r="L549" s="127"/>
      <c r="M549" s="127"/>
      <c r="N549" s="243">
        <v>0</v>
      </c>
      <c r="O549" s="243">
        <v>120.11</v>
      </c>
      <c r="P549" s="127" t="s">
        <v>1334</v>
      </c>
    </row>
    <row r="550" spans="1:16" ht="51" hidden="1">
      <c r="A550" s="127" t="s">
        <v>620</v>
      </c>
      <c r="B550" s="127"/>
      <c r="C550" s="128" t="s">
        <v>714</v>
      </c>
      <c r="D550" s="122">
        <v>42755</v>
      </c>
      <c r="E550" s="123" t="s">
        <v>2879</v>
      </c>
      <c r="F550" s="123" t="s">
        <v>3</v>
      </c>
      <c r="G550" s="123">
        <v>1468456</v>
      </c>
      <c r="H550" s="127"/>
      <c r="I550" s="131" t="s">
        <v>2880</v>
      </c>
      <c r="J550" s="127"/>
      <c r="K550" s="127"/>
      <c r="L550" s="127"/>
      <c r="M550" s="127"/>
      <c r="N550" s="243">
        <v>0</v>
      </c>
      <c r="O550" s="243">
        <v>20.22</v>
      </c>
      <c r="P550" s="127" t="s">
        <v>1334</v>
      </c>
    </row>
    <row r="551" spans="1:16" ht="51" hidden="1">
      <c r="A551" s="127" t="s">
        <v>620</v>
      </c>
      <c r="B551" s="127"/>
      <c r="C551" s="128" t="s">
        <v>714</v>
      </c>
      <c r="D551" s="122">
        <v>42755</v>
      </c>
      <c r="E551" s="123" t="s">
        <v>2881</v>
      </c>
      <c r="F551" s="123" t="s">
        <v>3</v>
      </c>
      <c r="G551" s="123">
        <v>1468476</v>
      </c>
      <c r="H551" s="127"/>
      <c r="I551" s="131" t="s">
        <v>2882</v>
      </c>
      <c r="J551" s="127"/>
      <c r="K551" s="127"/>
      <c r="L551" s="127"/>
      <c r="M551" s="127"/>
      <c r="N551" s="243">
        <v>0</v>
      </c>
      <c r="O551" s="243">
        <v>768</v>
      </c>
      <c r="P551" s="127" t="s">
        <v>1334</v>
      </c>
    </row>
    <row r="552" spans="1:16" ht="51" hidden="1">
      <c r="A552" s="127" t="s">
        <v>620</v>
      </c>
      <c r="B552" s="127"/>
      <c r="C552" s="128" t="s">
        <v>714</v>
      </c>
      <c r="D552" s="122">
        <v>42755</v>
      </c>
      <c r="E552" s="123" t="s">
        <v>2883</v>
      </c>
      <c r="F552" s="123" t="s">
        <v>3</v>
      </c>
      <c r="G552" s="123">
        <v>1468493</v>
      </c>
      <c r="H552" s="127"/>
      <c r="I552" s="131" t="s">
        <v>2884</v>
      </c>
      <c r="J552" s="127"/>
      <c r="K552" s="127"/>
      <c r="L552" s="127"/>
      <c r="M552" s="127"/>
      <c r="N552" s="243">
        <v>0</v>
      </c>
      <c r="O552" s="243">
        <v>194</v>
      </c>
      <c r="P552" s="127" t="s">
        <v>1334</v>
      </c>
    </row>
    <row r="553" spans="1:16" ht="51" hidden="1">
      <c r="A553" s="127" t="s">
        <v>620</v>
      </c>
      <c r="B553" s="127"/>
      <c r="C553" s="128" t="s">
        <v>714</v>
      </c>
      <c r="D553" s="122">
        <v>42755</v>
      </c>
      <c r="E553" s="123" t="s">
        <v>2885</v>
      </c>
      <c r="F553" s="123" t="s">
        <v>3</v>
      </c>
      <c r="G553" s="123">
        <v>1468494</v>
      </c>
      <c r="H553" s="127"/>
      <c r="I553" s="131" t="s">
        <v>2886</v>
      </c>
      <c r="J553" s="127"/>
      <c r="K553" s="127"/>
      <c r="L553" s="127"/>
      <c r="M553" s="127"/>
      <c r="N553" s="243">
        <v>0</v>
      </c>
      <c r="O553" s="243">
        <v>15856.74</v>
      </c>
      <c r="P553" s="127" t="s">
        <v>1334</v>
      </c>
    </row>
    <row r="554" spans="1:16" ht="51" hidden="1">
      <c r="A554" s="127" t="s">
        <v>620</v>
      </c>
      <c r="B554" s="127"/>
      <c r="C554" s="128" t="s">
        <v>714</v>
      </c>
      <c r="D554" s="122">
        <v>42755</v>
      </c>
      <c r="E554" s="123" t="s">
        <v>2887</v>
      </c>
      <c r="F554" s="123" t="s">
        <v>3</v>
      </c>
      <c r="G554" s="123">
        <v>1468506</v>
      </c>
      <c r="H554" s="127"/>
      <c r="I554" s="131" t="s">
        <v>2888</v>
      </c>
      <c r="J554" s="127"/>
      <c r="K554" s="127"/>
      <c r="L554" s="127"/>
      <c r="M554" s="127"/>
      <c r="N554" s="243">
        <v>0</v>
      </c>
      <c r="O554" s="243">
        <v>0.35000000000000003</v>
      </c>
      <c r="P554" s="127" t="s">
        <v>1334</v>
      </c>
    </row>
    <row r="555" spans="1:16" ht="38.25" hidden="1">
      <c r="A555" s="127">
        <v>291</v>
      </c>
      <c r="B555" s="127"/>
      <c r="C555" s="128" t="s">
        <v>795</v>
      </c>
      <c r="D555" s="122">
        <v>42755</v>
      </c>
      <c r="E555" s="123" t="s">
        <v>2889</v>
      </c>
      <c r="F555" s="123" t="s">
        <v>3</v>
      </c>
      <c r="G555" s="123">
        <v>1468554</v>
      </c>
      <c r="H555" s="127"/>
      <c r="I555" s="131" t="s">
        <v>2890</v>
      </c>
      <c r="J555" s="127"/>
      <c r="K555" s="127"/>
      <c r="L555" s="127"/>
      <c r="M555" s="127"/>
      <c r="N555" s="243">
        <v>0</v>
      </c>
      <c r="O555" s="243">
        <v>35</v>
      </c>
      <c r="P555" s="127" t="s">
        <v>1334</v>
      </c>
    </row>
    <row r="556" spans="1:16" ht="51" hidden="1">
      <c r="A556" s="127" t="s">
        <v>620</v>
      </c>
      <c r="B556" s="127"/>
      <c r="C556" s="128" t="s">
        <v>714</v>
      </c>
      <c r="D556" s="122">
        <v>42759</v>
      </c>
      <c r="E556" s="123" t="s">
        <v>2891</v>
      </c>
      <c r="F556" s="123" t="s">
        <v>3</v>
      </c>
      <c r="G556" s="123">
        <v>1468703</v>
      </c>
      <c r="H556" s="127"/>
      <c r="I556" s="131" t="s">
        <v>2892</v>
      </c>
      <c r="J556" s="127"/>
      <c r="K556" s="127"/>
      <c r="L556" s="127"/>
      <c r="M556" s="127"/>
      <c r="N556" s="243">
        <v>0</v>
      </c>
      <c r="O556" s="243">
        <v>34.85</v>
      </c>
      <c r="P556" s="127" t="s">
        <v>1334</v>
      </c>
    </row>
    <row r="557" spans="1:16" ht="51" hidden="1">
      <c r="A557" s="127" t="s">
        <v>620</v>
      </c>
      <c r="B557" s="127"/>
      <c r="C557" s="128" t="s">
        <v>714</v>
      </c>
      <c r="D557" s="122">
        <v>42759</v>
      </c>
      <c r="E557" s="123" t="s">
        <v>2893</v>
      </c>
      <c r="F557" s="123" t="s">
        <v>3</v>
      </c>
      <c r="G557" s="123">
        <v>1468705</v>
      </c>
      <c r="H557" s="127"/>
      <c r="I557" s="131" t="s">
        <v>2894</v>
      </c>
      <c r="J557" s="127"/>
      <c r="K557" s="127"/>
      <c r="L557" s="127"/>
      <c r="M557" s="127"/>
      <c r="N557" s="243">
        <v>0</v>
      </c>
      <c r="O557" s="243">
        <v>34.85</v>
      </c>
      <c r="P557" s="127" t="s">
        <v>1334</v>
      </c>
    </row>
    <row r="558" spans="1:16" ht="51" hidden="1">
      <c r="A558" s="127" t="s">
        <v>620</v>
      </c>
      <c r="B558" s="127"/>
      <c r="C558" s="128" t="s">
        <v>714</v>
      </c>
      <c r="D558" s="122">
        <v>42759</v>
      </c>
      <c r="E558" s="123" t="s">
        <v>2895</v>
      </c>
      <c r="F558" s="123" t="s">
        <v>3</v>
      </c>
      <c r="G558" s="123">
        <v>1468706</v>
      </c>
      <c r="H558" s="127"/>
      <c r="I558" s="131" t="s">
        <v>2896</v>
      </c>
      <c r="J558" s="127"/>
      <c r="K558" s="127"/>
      <c r="L558" s="127"/>
      <c r="M558" s="127"/>
      <c r="N558" s="243">
        <v>0</v>
      </c>
      <c r="O558" s="243">
        <v>4664.9400000000005</v>
      </c>
      <c r="P558" s="127" t="s">
        <v>1334</v>
      </c>
    </row>
    <row r="559" spans="1:16" ht="51" hidden="1">
      <c r="A559" s="127" t="s">
        <v>620</v>
      </c>
      <c r="B559" s="127"/>
      <c r="C559" s="128" t="s">
        <v>714</v>
      </c>
      <c r="D559" s="122">
        <v>42759</v>
      </c>
      <c r="E559" s="123" t="s">
        <v>2897</v>
      </c>
      <c r="F559" s="123" t="s">
        <v>3</v>
      </c>
      <c r="G559" s="123">
        <v>1468708</v>
      </c>
      <c r="H559" s="127"/>
      <c r="I559" s="131" t="s">
        <v>2898</v>
      </c>
      <c r="J559" s="127"/>
      <c r="K559" s="127"/>
      <c r="L559" s="127"/>
      <c r="M559" s="127"/>
      <c r="N559" s="243">
        <v>0</v>
      </c>
      <c r="O559" s="243">
        <v>3070.9300000000003</v>
      </c>
      <c r="P559" s="127" t="s">
        <v>1334</v>
      </c>
    </row>
    <row r="560" spans="1:16" ht="51" hidden="1">
      <c r="A560" s="127">
        <v>46</v>
      </c>
      <c r="B560" s="127"/>
      <c r="C560" s="128" t="s">
        <v>699</v>
      </c>
      <c r="D560" s="122">
        <v>42759</v>
      </c>
      <c r="E560" s="123" t="s">
        <v>2899</v>
      </c>
      <c r="F560" s="123" t="s">
        <v>3</v>
      </c>
      <c r="G560" s="123">
        <v>1468742</v>
      </c>
      <c r="H560" s="127"/>
      <c r="I560" s="131" t="s">
        <v>2900</v>
      </c>
      <c r="J560" s="127"/>
      <c r="K560" s="127"/>
      <c r="L560" s="127"/>
      <c r="M560" s="127"/>
      <c r="N560" s="243">
        <v>0</v>
      </c>
      <c r="O560" s="243">
        <v>10451.219999999999</v>
      </c>
      <c r="P560" s="127" t="s">
        <v>1334</v>
      </c>
    </row>
    <row r="561" spans="1:16" ht="51" hidden="1">
      <c r="A561" s="127" t="s">
        <v>620</v>
      </c>
      <c r="B561" s="127"/>
      <c r="C561" s="128" t="s">
        <v>714</v>
      </c>
      <c r="D561" s="122">
        <v>42759</v>
      </c>
      <c r="E561" s="123" t="s">
        <v>2901</v>
      </c>
      <c r="F561" s="123" t="s">
        <v>3</v>
      </c>
      <c r="G561" s="123">
        <v>1468662</v>
      </c>
      <c r="H561" s="127"/>
      <c r="I561" s="131" t="s">
        <v>2902</v>
      </c>
      <c r="J561" s="127"/>
      <c r="K561" s="127"/>
      <c r="L561" s="127"/>
      <c r="M561" s="127"/>
      <c r="N561" s="243">
        <v>0</v>
      </c>
      <c r="O561" s="243">
        <v>2611.25</v>
      </c>
      <c r="P561" s="127" t="s">
        <v>1334</v>
      </c>
    </row>
    <row r="562" spans="1:16" ht="51" hidden="1">
      <c r="A562" s="127" t="s">
        <v>620</v>
      </c>
      <c r="B562" s="127"/>
      <c r="C562" s="128" t="s">
        <v>714</v>
      </c>
      <c r="D562" s="122">
        <v>42759</v>
      </c>
      <c r="E562" s="123" t="s">
        <v>2903</v>
      </c>
      <c r="F562" s="123" t="s">
        <v>3</v>
      </c>
      <c r="G562" s="123">
        <v>1468666</v>
      </c>
      <c r="H562" s="127"/>
      <c r="I562" s="131" t="s">
        <v>2904</v>
      </c>
      <c r="J562" s="127"/>
      <c r="K562" s="127"/>
      <c r="L562" s="127"/>
      <c r="M562" s="127"/>
      <c r="N562" s="243">
        <v>0</v>
      </c>
      <c r="O562" s="243">
        <v>2783.13</v>
      </c>
      <c r="P562" s="127" t="s">
        <v>1334</v>
      </c>
    </row>
    <row r="563" spans="1:16" ht="63.75" hidden="1">
      <c r="A563" s="127" t="s">
        <v>620</v>
      </c>
      <c r="B563" s="127"/>
      <c r="C563" s="128" t="s">
        <v>714</v>
      </c>
      <c r="D563" s="122">
        <v>42759</v>
      </c>
      <c r="E563" s="123" t="s">
        <v>2905</v>
      </c>
      <c r="F563" s="123" t="s">
        <v>3</v>
      </c>
      <c r="G563" s="123">
        <v>1468683</v>
      </c>
      <c r="H563" s="127"/>
      <c r="I563" s="131" t="s">
        <v>2906</v>
      </c>
      <c r="J563" s="127"/>
      <c r="K563" s="127"/>
      <c r="L563" s="127"/>
      <c r="M563" s="127"/>
      <c r="N563" s="243">
        <v>0</v>
      </c>
      <c r="O563" s="243">
        <v>4978.59</v>
      </c>
      <c r="P563" s="127" t="s">
        <v>1334</v>
      </c>
    </row>
    <row r="564" spans="1:16" ht="51" hidden="1">
      <c r="A564" s="127" t="s">
        <v>620</v>
      </c>
      <c r="B564" s="127"/>
      <c r="C564" s="128" t="s">
        <v>714</v>
      </c>
      <c r="D564" s="122">
        <v>42759</v>
      </c>
      <c r="E564" s="123" t="s">
        <v>2907</v>
      </c>
      <c r="F564" s="123" t="s">
        <v>3</v>
      </c>
      <c r="G564" s="123">
        <v>1468729</v>
      </c>
      <c r="H564" s="127"/>
      <c r="I564" s="131" t="s">
        <v>2908</v>
      </c>
      <c r="J564" s="127"/>
      <c r="K564" s="127"/>
      <c r="L564" s="127"/>
      <c r="M564" s="127"/>
      <c r="N564" s="243">
        <v>0</v>
      </c>
      <c r="O564" s="243">
        <v>295.70999999999998</v>
      </c>
      <c r="P564" s="127" t="s">
        <v>1334</v>
      </c>
    </row>
    <row r="565" spans="1:16" ht="51" hidden="1">
      <c r="A565" s="127" t="s">
        <v>620</v>
      </c>
      <c r="B565" s="127"/>
      <c r="C565" s="128" t="s">
        <v>714</v>
      </c>
      <c r="D565" s="122">
        <v>42759</v>
      </c>
      <c r="E565" s="123" t="s">
        <v>2909</v>
      </c>
      <c r="F565" s="123" t="s">
        <v>3</v>
      </c>
      <c r="G565" s="123">
        <v>1468732</v>
      </c>
      <c r="H565" s="127"/>
      <c r="I565" s="131" t="s">
        <v>2910</v>
      </c>
      <c r="J565" s="127"/>
      <c r="K565" s="127"/>
      <c r="L565" s="127"/>
      <c r="M565" s="127"/>
      <c r="N565" s="243">
        <v>0</v>
      </c>
      <c r="O565" s="243">
        <v>234.13</v>
      </c>
      <c r="P565" s="127" t="s">
        <v>1334</v>
      </c>
    </row>
    <row r="566" spans="1:16" ht="51" hidden="1">
      <c r="A566" s="127" t="s">
        <v>620</v>
      </c>
      <c r="B566" s="127"/>
      <c r="C566" s="128" t="s">
        <v>714</v>
      </c>
      <c r="D566" s="122">
        <v>42759</v>
      </c>
      <c r="E566" s="123" t="s">
        <v>2911</v>
      </c>
      <c r="F566" s="123" t="s">
        <v>3</v>
      </c>
      <c r="G566" s="123">
        <v>1468781</v>
      </c>
      <c r="H566" s="127"/>
      <c r="I566" s="131" t="s">
        <v>2912</v>
      </c>
      <c r="J566" s="127"/>
      <c r="K566" s="127"/>
      <c r="L566" s="127"/>
      <c r="M566" s="127"/>
      <c r="N566" s="243">
        <v>0</v>
      </c>
      <c r="O566" s="243">
        <v>576.74</v>
      </c>
      <c r="P566" s="127" t="s">
        <v>1334</v>
      </c>
    </row>
    <row r="567" spans="1:16" ht="51" hidden="1">
      <c r="A567" s="127">
        <v>41</v>
      </c>
      <c r="B567" s="127"/>
      <c r="C567" s="128" t="s">
        <v>698</v>
      </c>
      <c r="D567" s="122">
        <v>42759</v>
      </c>
      <c r="E567" s="123" t="s">
        <v>2913</v>
      </c>
      <c r="F567" s="123" t="s">
        <v>3</v>
      </c>
      <c r="G567" s="123">
        <v>1468810</v>
      </c>
      <c r="H567" s="127"/>
      <c r="I567" s="131" t="s">
        <v>2914</v>
      </c>
      <c r="J567" s="127"/>
      <c r="K567" s="127"/>
      <c r="L567" s="127"/>
      <c r="M567" s="127"/>
      <c r="N567" s="243">
        <v>0</v>
      </c>
      <c r="O567" s="243">
        <v>161.1</v>
      </c>
      <c r="P567" s="127" t="s">
        <v>1334</v>
      </c>
    </row>
    <row r="568" spans="1:16" ht="51" hidden="1">
      <c r="A568" s="127" t="s">
        <v>620</v>
      </c>
      <c r="B568" s="127"/>
      <c r="C568" s="128" t="s">
        <v>714</v>
      </c>
      <c r="D568" s="122">
        <v>42759</v>
      </c>
      <c r="E568" s="123" t="s">
        <v>2915</v>
      </c>
      <c r="F568" s="123" t="s">
        <v>3</v>
      </c>
      <c r="G568" s="123">
        <v>1468848</v>
      </c>
      <c r="H568" s="127"/>
      <c r="I568" s="131" t="s">
        <v>2916</v>
      </c>
      <c r="J568" s="127"/>
      <c r="K568" s="127"/>
      <c r="L568" s="127"/>
      <c r="M568" s="127"/>
      <c r="N568" s="243">
        <v>0</v>
      </c>
      <c r="O568" s="243">
        <v>6241</v>
      </c>
      <c r="P568" s="127" t="s">
        <v>1334</v>
      </c>
    </row>
    <row r="569" spans="1:16" ht="63.75" hidden="1">
      <c r="A569" s="127" t="s">
        <v>620</v>
      </c>
      <c r="B569" s="127"/>
      <c r="C569" s="128" t="s">
        <v>714</v>
      </c>
      <c r="D569" s="122">
        <v>42760</v>
      </c>
      <c r="E569" s="123" t="s">
        <v>2917</v>
      </c>
      <c r="F569" s="123" t="s">
        <v>3</v>
      </c>
      <c r="G569" s="123">
        <v>1469174</v>
      </c>
      <c r="H569" s="127"/>
      <c r="I569" s="131" t="s">
        <v>2918</v>
      </c>
      <c r="J569" s="127"/>
      <c r="K569" s="127"/>
      <c r="L569" s="127"/>
      <c r="M569" s="127"/>
      <c r="N569" s="243">
        <v>0</v>
      </c>
      <c r="O569" s="243">
        <v>1438.68</v>
      </c>
      <c r="P569" s="127" t="s">
        <v>1334</v>
      </c>
    </row>
    <row r="570" spans="1:16" ht="38.25" hidden="1">
      <c r="A570" s="127">
        <v>163</v>
      </c>
      <c r="B570" s="127"/>
      <c r="C570" s="128" t="s">
        <v>749</v>
      </c>
      <c r="D570" s="122">
        <v>42760</v>
      </c>
      <c r="E570" s="123" t="s">
        <v>2919</v>
      </c>
      <c r="F570" s="123" t="s">
        <v>3</v>
      </c>
      <c r="G570" s="123">
        <v>1469200</v>
      </c>
      <c r="H570" s="127"/>
      <c r="I570" s="131" t="s">
        <v>2920</v>
      </c>
      <c r="J570" s="127"/>
      <c r="K570" s="127"/>
      <c r="L570" s="127"/>
      <c r="M570" s="127"/>
      <c r="N570" s="243">
        <v>0</v>
      </c>
      <c r="O570" s="243">
        <v>10</v>
      </c>
      <c r="P570" s="127" t="s">
        <v>1334</v>
      </c>
    </row>
    <row r="571" spans="1:16" ht="63.75" hidden="1">
      <c r="A571" s="127" t="s">
        <v>620</v>
      </c>
      <c r="B571" s="127"/>
      <c r="C571" s="128" t="s">
        <v>714</v>
      </c>
      <c r="D571" s="122">
        <v>42760</v>
      </c>
      <c r="E571" s="123" t="s">
        <v>2921</v>
      </c>
      <c r="F571" s="123" t="s">
        <v>3</v>
      </c>
      <c r="G571" s="123">
        <v>1469248</v>
      </c>
      <c r="H571" s="127"/>
      <c r="I571" s="131" t="s">
        <v>2922</v>
      </c>
      <c r="J571" s="127"/>
      <c r="K571" s="127"/>
      <c r="L571" s="127"/>
      <c r="M571" s="127"/>
      <c r="N571" s="243">
        <v>0</v>
      </c>
      <c r="O571" s="243">
        <v>256.98</v>
      </c>
      <c r="P571" s="127" t="s">
        <v>1334</v>
      </c>
    </row>
    <row r="572" spans="1:16" ht="51" hidden="1">
      <c r="A572" s="127">
        <v>30</v>
      </c>
      <c r="B572" s="127"/>
      <c r="C572" s="128" t="s">
        <v>696</v>
      </c>
      <c r="D572" s="122">
        <v>42760</v>
      </c>
      <c r="E572" s="123" t="s">
        <v>2923</v>
      </c>
      <c r="F572" s="123" t="s">
        <v>3</v>
      </c>
      <c r="G572" s="123">
        <v>1469258</v>
      </c>
      <c r="H572" s="127"/>
      <c r="I572" s="131" t="s">
        <v>2924</v>
      </c>
      <c r="J572" s="127"/>
      <c r="K572" s="127"/>
      <c r="L572" s="127"/>
      <c r="M572" s="127"/>
      <c r="N572" s="243">
        <v>0</v>
      </c>
      <c r="O572" s="243">
        <v>684</v>
      </c>
      <c r="P572" s="127" t="s">
        <v>1334</v>
      </c>
    </row>
    <row r="573" spans="1:16" ht="63.75" hidden="1">
      <c r="A573" s="127">
        <v>512</v>
      </c>
      <c r="B573" s="127"/>
      <c r="C573" s="128" t="s">
        <v>841</v>
      </c>
      <c r="D573" s="122">
        <v>42760</v>
      </c>
      <c r="E573" s="123" t="s">
        <v>2925</v>
      </c>
      <c r="F573" s="123" t="s">
        <v>3</v>
      </c>
      <c r="G573" s="123">
        <v>1469266</v>
      </c>
      <c r="H573" s="127"/>
      <c r="I573" s="131" t="s">
        <v>2926</v>
      </c>
      <c r="J573" s="127"/>
      <c r="K573" s="127"/>
      <c r="L573" s="127"/>
      <c r="M573" s="127"/>
      <c r="N573" s="243">
        <v>0</v>
      </c>
      <c r="O573" s="243">
        <v>20</v>
      </c>
      <c r="P573" s="127" t="s">
        <v>1334</v>
      </c>
    </row>
    <row r="574" spans="1:16" ht="51" hidden="1">
      <c r="A574" s="127">
        <v>526</v>
      </c>
      <c r="B574" s="127"/>
      <c r="C574" s="128" t="s">
        <v>847</v>
      </c>
      <c r="D574" s="122">
        <v>42761</v>
      </c>
      <c r="E574" s="123" t="s">
        <v>2927</v>
      </c>
      <c r="F574" s="123" t="s">
        <v>3</v>
      </c>
      <c r="G574" s="123">
        <v>1469518</v>
      </c>
      <c r="H574" s="127"/>
      <c r="I574" s="131" t="s">
        <v>2928</v>
      </c>
      <c r="J574" s="127"/>
      <c r="K574" s="127"/>
      <c r="L574" s="127"/>
      <c r="M574" s="127"/>
      <c r="N574" s="243">
        <v>0</v>
      </c>
      <c r="O574" s="243">
        <v>101.36</v>
      </c>
      <c r="P574" s="127" t="s">
        <v>1334</v>
      </c>
    </row>
    <row r="575" spans="1:16" ht="51" hidden="1">
      <c r="A575" s="127" t="s">
        <v>620</v>
      </c>
      <c r="B575" s="127"/>
      <c r="C575" s="128" t="s">
        <v>714</v>
      </c>
      <c r="D575" s="122">
        <v>42761</v>
      </c>
      <c r="E575" s="123" t="s">
        <v>2929</v>
      </c>
      <c r="F575" s="123" t="s">
        <v>3</v>
      </c>
      <c r="G575" s="123">
        <v>1469600</v>
      </c>
      <c r="H575" s="127"/>
      <c r="I575" s="131" t="s">
        <v>2930</v>
      </c>
      <c r="J575" s="127"/>
      <c r="K575" s="127"/>
      <c r="L575" s="127"/>
      <c r="M575" s="127"/>
      <c r="N575" s="243">
        <v>0</v>
      </c>
      <c r="O575" s="243">
        <v>3526.03</v>
      </c>
      <c r="P575" s="127" t="s">
        <v>1334</v>
      </c>
    </row>
    <row r="576" spans="1:16" ht="51" hidden="1">
      <c r="A576" s="127" t="s">
        <v>620</v>
      </c>
      <c r="B576" s="127"/>
      <c r="C576" s="128" t="s">
        <v>714</v>
      </c>
      <c r="D576" s="122">
        <v>42761</v>
      </c>
      <c r="E576" s="123" t="s">
        <v>2931</v>
      </c>
      <c r="F576" s="123" t="s">
        <v>3</v>
      </c>
      <c r="G576" s="123">
        <v>1469601</v>
      </c>
      <c r="H576" s="127"/>
      <c r="I576" s="131" t="s">
        <v>2932</v>
      </c>
      <c r="J576" s="127"/>
      <c r="K576" s="127"/>
      <c r="L576" s="127"/>
      <c r="M576" s="127"/>
      <c r="N576" s="243">
        <v>0</v>
      </c>
      <c r="O576" s="243">
        <v>1965.15</v>
      </c>
      <c r="P576" s="127" t="s">
        <v>1334</v>
      </c>
    </row>
    <row r="577" spans="1:16" ht="51" hidden="1">
      <c r="A577" s="127">
        <v>580</v>
      </c>
      <c r="B577" s="127"/>
      <c r="C577" s="128" t="s">
        <v>218</v>
      </c>
      <c r="D577" s="122">
        <v>42761</v>
      </c>
      <c r="E577" s="123" t="s">
        <v>2933</v>
      </c>
      <c r="F577" s="123" t="s">
        <v>3</v>
      </c>
      <c r="G577" s="123">
        <v>1469662</v>
      </c>
      <c r="H577" s="127"/>
      <c r="I577" s="131" t="s">
        <v>2934</v>
      </c>
      <c r="J577" s="127"/>
      <c r="K577" s="127"/>
      <c r="L577" s="127"/>
      <c r="M577" s="127"/>
      <c r="N577" s="243">
        <v>0</v>
      </c>
      <c r="O577" s="243">
        <v>23676</v>
      </c>
      <c r="P577" s="127" t="s">
        <v>1334</v>
      </c>
    </row>
    <row r="578" spans="1:16" ht="51" hidden="1">
      <c r="A578" s="127" t="s">
        <v>620</v>
      </c>
      <c r="B578" s="127"/>
      <c r="C578" s="128" t="s">
        <v>714</v>
      </c>
      <c r="D578" s="122">
        <v>42761</v>
      </c>
      <c r="E578" s="123" t="s">
        <v>2935</v>
      </c>
      <c r="F578" s="123" t="s">
        <v>3</v>
      </c>
      <c r="G578" s="123">
        <v>1469525</v>
      </c>
      <c r="H578" s="127"/>
      <c r="I578" s="131" t="s">
        <v>2936</v>
      </c>
      <c r="J578" s="127"/>
      <c r="K578" s="127"/>
      <c r="L578" s="127"/>
      <c r="M578" s="127"/>
      <c r="N578" s="243">
        <v>0</v>
      </c>
      <c r="O578" s="243">
        <v>1161</v>
      </c>
      <c r="P578" s="127" t="s">
        <v>1334</v>
      </c>
    </row>
    <row r="579" spans="1:16" ht="51" hidden="1">
      <c r="A579" s="127">
        <v>222</v>
      </c>
      <c r="B579" s="127"/>
      <c r="C579" s="128" t="s">
        <v>765</v>
      </c>
      <c r="D579" s="122">
        <v>42761</v>
      </c>
      <c r="E579" s="123" t="s">
        <v>2937</v>
      </c>
      <c r="F579" s="123" t="s">
        <v>3</v>
      </c>
      <c r="G579" s="123">
        <v>1469582</v>
      </c>
      <c r="H579" s="127"/>
      <c r="I579" s="131" t="s">
        <v>2938</v>
      </c>
      <c r="J579" s="127"/>
      <c r="K579" s="127"/>
      <c r="L579" s="127"/>
      <c r="M579" s="127"/>
      <c r="N579" s="243">
        <v>0</v>
      </c>
      <c r="O579" s="243">
        <v>23.240000000000002</v>
      </c>
      <c r="P579" s="127" t="s">
        <v>17184</v>
      </c>
    </row>
    <row r="580" spans="1:16" ht="51" hidden="1">
      <c r="A580" s="127" t="s">
        <v>620</v>
      </c>
      <c r="B580" s="127"/>
      <c r="C580" s="128" t="s">
        <v>714</v>
      </c>
      <c r="D580" s="122">
        <v>42761</v>
      </c>
      <c r="E580" s="123" t="s">
        <v>2939</v>
      </c>
      <c r="F580" s="123" t="s">
        <v>3</v>
      </c>
      <c r="G580" s="123">
        <v>1469626</v>
      </c>
      <c r="H580" s="127"/>
      <c r="I580" s="131" t="s">
        <v>2940</v>
      </c>
      <c r="J580" s="127"/>
      <c r="K580" s="127"/>
      <c r="L580" s="127"/>
      <c r="M580" s="127"/>
      <c r="N580" s="243">
        <v>0</v>
      </c>
      <c r="O580" s="243">
        <v>1552.96</v>
      </c>
      <c r="P580" s="127" t="s">
        <v>1334</v>
      </c>
    </row>
    <row r="581" spans="1:16" ht="51" hidden="1">
      <c r="A581" s="127" t="s">
        <v>620</v>
      </c>
      <c r="B581" s="127"/>
      <c r="C581" s="128" t="s">
        <v>714</v>
      </c>
      <c r="D581" s="122">
        <v>42761</v>
      </c>
      <c r="E581" s="123" t="s">
        <v>2941</v>
      </c>
      <c r="F581" s="123" t="s">
        <v>3</v>
      </c>
      <c r="G581" s="123">
        <v>1469630</v>
      </c>
      <c r="H581" s="127"/>
      <c r="I581" s="131" t="s">
        <v>2942</v>
      </c>
      <c r="J581" s="127"/>
      <c r="K581" s="127"/>
      <c r="L581" s="127"/>
      <c r="M581" s="127"/>
      <c r="N581" s="243">
        <v>0</v>
      </c>
      <c r="O581" s="243">
        <v>218.65</v>
      </c>
      <c r="P581" s="127" t="s">
        <v>1334</v>
      </c>
    </row>
    <row r="582" spans="1:16" ht="51" hidden="1">
      <c r="A582" s="127" t="s">
        <v>620</v>
      </c>
      <c r="B582" s="127"/>
      <c r="C582" s="128" t="s">
        <v>714</v>
      </c>
      <c r="D582" s="122">
        <v>42761</v>
      </c>
      <c r="E582" s="123" t="s">
        <v>2943</v>
      </c>
      <c r="F582" s="123" t="s">
        <v>3</v>
      </c>
      <c r="G582" s="123">
        <v>1469631</v>
      </c>
      <c r="H582" s="127"/>
      <c r="I582" s="131" t="s">
        <v>2942</v>
      </c>
      <c r="J582" s="127"/>
      <c r="K582" s="127"/>
      <c r="L582" s="127"/>
      <c r="M582" s="127"/>
      <c r="N582" s="243">
        <v>0</v>
      </c>
      <c r="O582" s="243">
        <v>252.4</v>
      </c>
      <c r="P582" s="127" t="s">
        <v>1334</v>
      </c>
    </row>
    <row r="583" spans="1:16" ht="51" hidden="1">
      <c r="A583" s="127" t="s">
        <v>620</v>
      </c>
      <c r="B583" s="127"/>
      <c r="C583" s="128" t="s">
        <v>714</v>
      </c>
      <c r="D583" s="122">
        <v>42761</v>
      </c>
      <c r="E583" s="123" t="s">
        <v>2944</v>
      </c>
      <c r="F583" s="123" t="s">
        <v>3</v>
      </c>
      <c r="G583" s="123">
        <v>1469699</v>
      </c>
      <c r="H583" s="127"/>
      <c r="I583" s="131" t="s">
        <v>2945</v>
      </c>
      <c r="J583" s="127"/>
      <c r="K583" s="127"/>
      <c r="L583" s="127"/>
      <c r="M583" s="127"/>
      <c r="N583" s="243">
        <v>0</v>
      </c>
      <c r="O583" s="243">
        <v>1225</v>
      </c>
      <c r="P583" s="127" t="s">
        <v>17184</v>
      </c>
    </row>
    <row r="584" spans="1:16" ht="51" hidden="1">
      <c r="A584" s="127" t="s">
        <v>620</v>
      </c>
      <c r="B584" s="127"/>
      <c r="C584" s="128" t="s">
        <v>714</v>
      </c>
      <c r="D584" s="122">
        <v>42761</v>
      </c>
      <c r="E584" s="123" t="s">
        <v>2946</v>
      </c>
      <c r="F584" s="123" t="s">
        <v>3</v>
      </c>
      <c r="G584" s="123">
        <v>1469716</v>
      </c>
      <c r="H584" s="127"/>
      <c r="I584" s="131" t="s">
        <v>2947</v>
      </c>
      <c r="J584" s="127"/>
      <c r="K584" s="127"/>
      <c r="L584" s="127"/>
      <c r="M584" s="127"/>
      <c r="N584" s="243">
        <v>0</v>
      </c>
      <c r="O584" s="243">
        <v>1000</v>
      </c>
      <c r="P584" s="127" t="s">
        <v>1334</v>
      </c>
    </row>
    <row r="585" spans="1:16" ht="63.75" hidden="1">
      <c r="A585" s="127" t="s">
        <v>620</v>
      </c>
      <c r="B585" s="127"/>
      <c r="C585" s="128" t="s">
        <v>714</v>
      </c>
      <c r="D585" s="122">
        <v>42761</v>
      </c>
      <c r="E585" s="123" t="s">
        <v>2948</v>
      </c>
      <c r="F585" s="123" t="s">
        <v>3</v>
      </c>
      <c r="G585" s="123">
        <v>1469744</v>
      </c>
      <c r="H585" s="127"/>
      <c r="I585" s="131" t="s">
        <v>2949</v>
      </c>
      <c r="J585" s="127"/>
      <c r="K585" s="127"/>
      <c r="L585" s="127"/>
      <c r="M585" s="127"/>
      <c r="N585" s="243">
        <v>0</v>
      </c>
      <c r="O585" s="243">
        <v>11323.35</v>
      </c>
      <c r="P585" s="127" t="s">
        <v>1334</v>
      </c>
    </row>
    <row r="586" spans="1:16" ht="51" hidden="1">
      <c r="A586" s="127" t="s">
        <v>620</v>
      </c>
      <c r="B586" s="127"/>
      <c r="C586" s="128" t="s">
        <v>714</v>
      </c>
      <c r="D586" s="122">
        <v>42761</v>
      </c>
      <c r="E586" s="123" t="s">
        <v>2950</v>
      </c>
      <c r="F586" s="123" t="s">
        <v>3</v>
      </c>
      <c r="G586" s="123">
        <v>1469769</v>
      </c>
      <c r="H586" s="127"/>
      <c r="I586" s="131" t="s">
        <v>2951</v>
      </c>
      <c r="J586" s="127"/>
      <c r="K586" s="127"/>
      <c r="L586" s="127"/>
      <c r="M586" s="127"/>
      <c r="N586" s="243">
        <v>0</v>
      </c>
      <c r="O586" s="243">
        <v>533.5</v>
      </c>
      <c r="P586" s="127" t="s">
        <v>1334</v>
      </c>
    </row>
    <row r="587" spans="1:16" ht="51" hidden="1">
      <c r="A587" s="127" t="s">
        <v>620</v>
      </c>
      <c r="B587" s="127"/>
      <c r="C587" s="128" t="s">
        <v>714</v>
      </c>
      <c r="D587" s="122">
        <v>42761</v>
      </c>
      <c r="E587" s="123" t="s">
        <v>2952</v>
      </c>
      <c r="F587" s="123" t="s">
        <v>3</v>
      </c>
      <c r="G587" s="123">
        <v>1469878</v>
      </c>
      <c r="H587" s="127"/>
      <c r="I587" s="131" t="s">
        <v>2953</v>
      </c>
      <c r="J587" s="127"/>
      <c r="K587" s="127"/>
      <c r="L587" s="127"/>
      <c r="M587" s="127"/>
      <c r="N587" s="243">
        <v>0</v>
      </c>
      <c r="O587" s="243">
        <v>86399.99</v>
      </c>
      <c r="P587" s="127" t="s">
        <v>1334</v>
      </c>
    </row>
    <row r="588" spans="1:16" ht="51" hidden="1">
      <c r="A588" s="127" t="s">
        <v>620</v>
      </c>
      <c r="B588" s="127"/>
      <c r="C588" s="128" t="s">
        <v>714</v>
      </c>
      <c r="D588" s="122">
        <v>42762</v>
      </c>
      <c r="E588" s="123" t="s">
        <v>2954</v>
      </c>
      <c r="F588" s="123" t="s">
        <v>3</v>
      </c>
      <c r="G588" s="123">
        <v>1470006</v>
      </c>
      <c r="H588" s="127"/>
      <c r="I588" s="131" t="s">
        <v>2955</v>
      </c>
      <c r="J588" s="127"/>
      <c r="K588" s="127"/>
      <c r="L588" s="127"/>
      <c r="M588" s="127"/>
      <c r="N588" s="243">
        <v>0</v>
      </c>
      <c r="O588" s="243">
        <v>1628</v>
      </c>
      <c r="P588" s="127" t="s">
        <v>1334</v>
      </c>
    </row>
    <row r="589" spans="1:16" ht="51" hidden="1">
      <c r="A589" s="127" t="s">
        <v>620</v>
      </c>
      <c r="B589" s="127"/>
      <c r="C589" s="128" t="s">
        <v>714</v>
      </c>
      <c r="D589" s="122">
        <v>42762</v>
      </c>
      <c r="E589" s="123" t="s">
        <v>2956</v>
      </c>
      <c r="F589" s="123" t="s">
        <v>3</v>
      </c>
      <c r="G589" s="123">
        <v>1470012</v>
      </c>
      <c r="H589" s="127"/>
      <c r="I589" s="131" t="s">
        <v>2957</v>
      </c>
      <c r="J589" s="127"/>
      <c r="K589" s="127"/>
      <c r="L589" s="127"/>
      <c r="M589" s="127"/>
      <c r="N589" s="243">
        <v>0</v>
      </c>
      <c r="O589" s="243">
        <v>214.5</v>
      </c>
      <c r="P589" s="127" t="s">
        <v>1334</v>
      </c>
    </row>
    <row r="590" spans="1:16" ht="51" hidden="1">
      <c r="A590" s="127" t="s">
        <v>620</v>
      </c>
      <c r="B590" s="127"/>
      <c r="C590" s="128" t="s">
        <v>714</v>
      </c>
      <c r="D590" s="122">
        <v>42762</v>
      </c>
      <c r="E590" s="123" t="s">
        <v>2958</v>
      </c>
      <c r="F590" s="123" t="s">
        <v>3</v>
      </c>
      <c r="G590" s="123">
        <v>1470106</v>
      </c>
      <c r="H590" s="127"/>
      <c r="I590" s="131" t="s">
        <v>2959</v>
      </c>
      <c r="J590" s="127"/>
      <c r="K590" s="127"/>
      <c r="L590" s="127"/>
      <c r="M590" s="127"/>
      <c r="N590" s="243">
        <v>0</v>
      </c>
      <c r="O590" s="243">
        <v>6580.6900000000005</v>
      </c>
      <c r="P590" s="127" t="s">
        <v>1334</v>
      </c>
    </row>
    <row r="591" spans="1:16" ht="38.25" hidden="1">
      <c r="A591" s="127">
        <v>163</v>
      </c>
      <c r="B591" s="127"/>
      <c r="C591" s="128" t="s">
        <v>749</v>
      </c>
      <c r="D591" s="122">
        <v>42762</v>
      </c>
      <c r="E591" s="123" t="s">
        <v>2960</v>
      </c>
      <c r="F591" s="123" t="s">
        <v>3</v>
      </c>
      <c r="G591" s="123">
        <v>1470118</v>
      </c>
      <c r="H591" s="127"/>
      <c r="I591" s="131" t="s">
        <v>2961</v>
      </c>
      <c r="J591" s="127"/>
      <c r="K591" s="127"/>
      <c r="L591" s="127"/>
      <c r="M591" s="127"/>
      <c r="N591" s="243">
        <v>0</v>
      </c>
      <c r="O591" s="243">
        <v>187</v>
      </c>
      <c r="P591" s="127" t="s">
        <v>1334</v>
      </c>
    </row>
    <row r="592" spans="1:16" ht="38.25">
      <c r="A592" s="127">
        <v>35</v>
      </c>
      <c r="B592" s="127"/>
      <c r="C592" s="128" t="s">
        <v>697</v>
      </c>
      <c r="D592" s="122">
        <v>42762</v>
      </c>
      <c r="E592" s="123" t="s">
        <v>2962</v>
      </c>
      <c r="F592" s="123" t="s">
        <v>3</v>
      </c>
      <c r="G592" s="123">
        <v>1470155</v>
      </c>
      <c r="H592" s="127"/>
      <c r="I592" s="131" t="s">
        <v>2963</v>
      </c>
      <c r="J592" s="127"/>
      <c r="K592" s="127"/>
      <c r="L592" s="127"/>
      <c r="M592" s="127"/>
      <c r="N592" s="243">
        <v>0</v>
      </c>
      <c r="O592" s="243">
        <v>0.3</v>
      </c>
      <c r="P592" s="127" t="s">
        <v>17184</v>
      </c>
    </row>
    <row r="593" spans="1:16" ht="51" hidden="1">
      <c r="A593" s="127" t="s">
        <v>620</v>
      </c>
      <c r="B593" s="127"/>
      <c r="C593" s="128" t="s">
        <v>714</v>
      </c>
      <c r="D593" s="122">
        <v>42762</v>
      </c>
      <c r="E593" s="123" t="s">
        <v>2964</v>
      </c>
      <c r="F593" s="123" t="s">
        <v>3</v>
      </c>
      <c r="G593" s="123">
        <v>1470174</v>
      </c>
      <c r="H593" s="127"/>
      <c r="I593" s="131" t="s">
        <v>2965</v>
      </c>
      <c r="J593" s="127"/>
      <c r="K593" s="127"/>
      <c r="L593" s="127"/>
      <c r="M593" s="127"/>
      <c r="N593" s="243">
        <v>0</v>
      </c>
      <c r="O593" s="243">
        <v>5185.12</v>
      </c>
      <c r="P593" s="127" t="s">
        <v>1334</v>
      </c>
    </row>
    <row r="594" spans="1:16" ht="51" hidden="1">
      <c r="A594" s="127">
        <v>46</v>
      </c>
      <c r="B594" s="127"/>
      <c r="C594" s="128" t="s">
        <v>699</v>
      </c>
      <c r="D594" s="122">
        <v>42762</v>
      </c>
      <c r="E594" s="123" t="s">
        <v>2966</v>
      </c>
      <c r="F594" s="123" t="s">
        <v>3</v>
      </c>
      <c r="G594" s="123">
        <v>1470370</v>
      </c>
      <c r="H594" s="127"/>
      <c r="I594" s="131" t="s">
        <v>2967</v>
      </c>
      <c r="J594" s="127"/>
      <c r="K594" s="127"/>
      <c r="L594" s="127"/>
      <c r="M594" s="127"/>
      <c r="N594" s="243">
        <v>0</v>
      </c>
      <c r="O594" s="243">
        <v>6200</v>
      </c>
      <c r="P594" s="127" t="s">
        <v>1334</v>
      </c>
    </row>
    <row r="595" spans="1:16" ht="51" hidden="1">
      <c r="A595" s="127" t="s">
        <v>620</v>
      </c>
      <c r="B595" s="127"/>
      <c r="C595" s="128" t="s">
        <v>714</v>
      </c>
      <c r="D595" s="122">
        <v>42765</v>
      </c>
      <c r="E595" s="123" t="s">
        <v>2968</v>
      </c>
      <c r="F595" s="123" t="s">
        <v>3</v>
      </c>
      <c r="G595" s="123">
        <v>1470675</v>
      </c>
      <c r="H595" s="127"/>
      <c r="I595" s="131" t="s">
        <v>2969</v>
      </c>
      <c r="J595" s="127"/>
      <c r="K595" s="127"/>
      <c r="L595" s="127"/>
      <c r="M595" s="127"/>
      <c r="N595" s="243">
        <v>0</v>
      </c>
      <c r="O595" s="243">
        <v>32273</v>
      </c>
      <c r="P595" s="127" t="s">
        <v>1334</v>
      </c>
    </row>
    <row r="596" spans="1:16" ht="51" hidden="1">
      <c r="A596" s="127" t="s">
        <v>620</v>
      </c>
      <c r="B596" s="127"/>
      <c r="C596" s="128" t="s">
        <v>714</v>
      </c>
      <c r="D596" s="122">
        <v>42765</v>
      </c>
      <c r="E596" s="123" t="s">
        <v>2970</v>
      </c>
      <c r="F596" s="123" t="s">
        <v>3</v>
      </c>
      <c r="G596" s="123">
        <v>1470729</v>
      </c>
      <c r="H596" s="127"/>
      <c r="I596" s="131" t="s">
        <v>2971</v>
      </c>
      <c r="J596" s="127"/>
      <c r="K596" s="127"/>
      <c r="L596" s="127"/>
      <c r="M596" s="127"/>
      <c r="N596" s="243">
        <v>0</v>
      </c>
      <c r="O596" s="243">
        <v>20869.21</v>
      </c>
      <c r="P596" s="127" t="s">
        <v>1334</v>
      </c>
    </row>
    <row r="597" spans="1:16" ht="51" hidden="1">
      <c r="A597" s="127" t="s">
        <v>620</v>
      </c>
      <c r="B597" s="127"/>
      <c r="C597" s="128" t="s">
        <v>714</v>
      </c>
      <c r="D597" s="122">
        <v>42765</v>
      </c>
      <c r="E597" s="123" t="s">
        <v>2972</v>
      </c>
      <c r="F597" s="123" t="s">
        <v>3</v>
      </c>
      <c r="G597" s="123">
        <v>1470838</v>
      </c>
      <c r="H597" s="127"/>
      <c r="I597" s="131" t="s">
        <v>2973</v>
      </c>
      <c r="J597" s="127"/>
      <c r="K597" s="127"/>
      <c r="L597" s="127"/>
      <c r="M597" s="127"/>
      <c r="N597" s="243">
        <v>0</v>
      </c>
      <c r="O597" s="243">
        <v>5703.42</v>
      </c>
      <c r="P597" s="127" t="s">
        <v>1334</v>
      </c>
    </row>
    <row r="598" spans="1:16" ht="51" hidden="1">
      <c r="A598" s="127" t="s">
        <v>620</v>
      </c>
      <c r="B598" s="127"/>
      <c r="C598" s="128" t="s">
        <v>714</v>
      </c>
      <c r="D598" s="122">
        <v>42765</v>
      </c>
      <c r="E598" s="123" t="s">
        <v>2974</v>
      </c>
      <c r="F598" s="123" t="s">
        <v>3</v>
      </c>
      <c r="G598" s="123">
        <v>1470839</v>
      </c>
      <c r="H598" s="127"/>
      <c r="I598" s="131" t="s">
        <v>2975</v>
      </c>
      <c r="J598" s="127"/>
      <c r="K598" s="127"/>
      <c r="L598" s="127"/>
      <c r="M598" s="127"/>
      <c r="N598" s="243">
        <v>0</v>
      </c>
      <c r="O598" s="243">
        <v>5703.42</v>
      </c>
      <c r="P598" s="127" t="s">
        <v>1334</v>
      </c>
    </row>
    <row r="599" spans="1:16" ht="51" hidden="1">
      <c r="A599" s="127" t="s">
        <v>620</v>
      </c>
      <c r="B599" s="127"/>
      <c r="C599" s="128" t="s">
        <v>714</v>
      </c>
      <c r="D599" s="122">
        <v>42766</v>
      </c>
      <c r="E599" s="123" t="s">
        <v>2976</v>
      </c>
      <c r="F599" s="123" t="s">
        <v>3</v>
      </c>
      <c r="G599" s="123">
        <v>1471361</v>
      </c>
      <c r="H599" s="127"/>
      <c r="I599" s="131" t="s">
        <v>2977</v>
      </c>
      <c r="J599" s="127"/>
      <c r="K599" s="127"/>
      <c r="L599" s="127"/>
      <c r="M599" s="127"/>
      <c r="N599" s="243">
        <v>0</v>
      </c>
      <c r="O599" s="243">
        <v>1112.43</v>
      </c>
      <c r="P599" s="127" t="s">
        <v>1334</v>
      </c>
    </row>
    <row r="600" spans="1:16" ht="51" hidden="1">
      <c r="A600" s="127" t="s">
        <v>620</v>
      </c>
      <c r="B600" s="127"/>
      <c r="C600" s="128" t="s">
        <v>714</v>
      </c>
      <c r="D600" s="122">
        <v>42766</v>
      </c>
      <c r="E600" s="123" t="s">
        <v>2978</v>
      </c>
      <c r="F600" s="123" t="s">
        <v>3</v>
      </c>
      <c r="G600" s="123">
        <v>1471362</v>
      </c>
      <c r="H600" s="127"/>
      <c r="I600" s="131" t="s">
        <v>2979</v>
      </c>
      <c r="J600" s="127"/>
      <c r="K600" s="127"/>
      <c r="L600" s="127"/>
      <c r="M600" s="127"/>
      <c r="N600" s="243">
        <v>0</v>
      </c>
      <c r="O600" s="243">
        <v>2705.39</v>
      </c>
      <c r="P600" s="127" t="s">
        <v>1334</v>
      </c>
    </row>
    <row r="601" spans="1:16" ht="51" hidden="1">
      <c r="A601" s="127" t="s">
        <v>620</v>
      </c>
      <c r="B601" s="127"/>
      <c r="C601" s="128" t="s">
        <v>714</v>
      </c>
      <c r="D601" s="122">
        <v>42766</v>
      </c>
      <c r="E601" s="123" t="s">
        <v>2980</v>
      </c>
      <c r="F601" s="123" t="s">
        <v>3</v>
      </c>
      <c r="G601" s="123">
        <v>1471364</v>
      </c>
      <c r="H601" s="127"/>
      <c r="I601" s="131" t="s">
        <v>2981</v>
      </c>
      <c r="J601" s="127"/>
      <c r="K601" s="127"/>
      <c r="L601" s="127"/>
      <c r="M601" s="127"/>
      <c r="N601" s="243">
        <v>0</v>
      </c>
      <c r="O601" s="243">
        <v>86</v>
      </c>
      <c r="P601" s="127" t="s">
        <v>1334</v>
      </c>
    </row>
    <row r="602" spans="1:16" ht="51" hidden="1">
      <c r="A602" s="127" t="s">
        <v>620</v>
      </c>
      <c r="B602" s="127"/>
      <c r="C602" s="128" t="s">
        <v>714</v>
      </c>
      <c r="D602" s="122">
        <v>42766</v>
      </c>
      <c r="E602" s="123" t="s">
        <v>2982</v>
      </c>
      <c r="F602" s="123" t="s">
        <v>3</v>
      </c>
      <c r="G602" s="123">
        <v>1471365</v>
      </c>
      <c r="H602" s="127"/>
      <c r="I602" s="131" t="s">
        <v>2983</v>
      </c>
      <c r="J602" s="127"/>
      <c r="K602" s="127"/>
      <c r="L602" s="127"/>
      <c r="M602" s="127"/>
      <c r="N602" s="243">
        <v>0</v>
      </c>
      <c r="O602" s="243">
        <v>3857.69</v>
      </c>
      <c r="P602" s="127" t="s">
        <v>1334</v>
      </c>
    </row>
    <row r="603" spans="1:16" ht="51" hidden="1">
      <c r="A603" s="127" t="s">
        <v>620</v>
      </c>
      <c r="B603" s="127"/>
      <c r="C603" s="128" t="s">
        <v>714</v>
      </c>
      <c r="D603" s="122">
        <v>42766</v>
      </c>
      <c r="E603" s="123" t="s">
        <v>2984</v>
      </c>
      <c r="F603" s="123" t="s">
        <v>3</v>
      </c>
      <c r="G603" s="123">
        <v>1471369</v>
      </c>
      <c r="H603" s="127"/>
      <c r="I603" s="131" t="s">
        <v>2985</v>
      </c>
      <c r="J603" s="127"/>
      <c r="K603" s="127"/>
      <c r="L603" s="127"/>
      <c r="M603" s="127"/>
      <c r="N603" s="243">
        <v>0</v>
      </c>
      <c r="O603" s="243">
        <v>3592</v>
      </c>
      <c r="P603" s="127" t="s">
        <v>1334</v>
      </c>
    </row>
    <row r="604" spans="1:16" ht="51" hidden="1">
      <c r="A604" s="127" t="s">
        <v>620</v>
      </c>
      <c r="B604" s="127"/>
      <c r="C604" s="128" t="s">
        <v>714</v>
      </c>
      <c r="D604" s="122">
        <v>42766</v>
      </c>
      <c r="E604" s="123" t="s">
        <v>2986</v>
      </c>
      <c r="F604" s="123" t="s">
        <v>3</v>
      </c>
      <c r="G604" s="123">
        <v>1471372</v>
      </c>
      <c r="H604" s="127"/>
      <c r="I604" s="131" t="s">
        <v>2987</v>
      </c>
      <c r="J604" s="127"/>
      <c r="K604" s="127"/>
      <c r="L604" s="127"/>
      <c r="M604" s="127"/>
      <c r="N604" s="243">
        <v>0</v>
      </c>
      <c r="O604" s="243">
        <v>27051.7</v>
      </c>
      <c r="P604" s="127" t="s">
        <v>1334</v>
      </c>
    </row>
    <row r="605" spans="1:16" ht="38.25" hidden="1">
      <c r="A605" s="127">
        <v>592</v>
      </c>
      <c r="B605" s="127"/>
      <c r="C605" s="128" t="s">
        <v>863</v>
      </c>
      <c r="D605" s="122">
        <v>42766</v>
      </c>
      <c r="E605" s="123" t="s">
        <v>2988</v>
      </c>
      <c r="F605" s="123" t="s">
        <v>3</v>
      </c>
      <c r="G605" s="123">
        <v>1471306</v>
      </c>
      <c r="H605" s="127"/>
      <c r="I605" s="131" t="s">
        <v>2989</v>
      </c>
      <c r="J605" s="127"/>
      <c r="K605" s="127"/>
      <c r="L605" s="127"/>
      <c r="M605" s="127"/>
      <c r="N605" s="243">
        <v>0</v>
      </c>
      <c r="O605" s="243">
        <v>436.17</v>
      </c>
      <c r="P605" s="127" t="s">
        <v>1334</v>
      </c>
    </row>
    <row r="606" spans="1:16" ht="51" hidden="1">
      <c r="A606" s="127" t="s">
        <v>620</v>
      </c>
      <c r="B606" s="127"/>
      <c r="C606" s="128" t="s">
        <v>714</v>
      </c>
      <c r="D606" s="122">
        <v>42766</v>
      </c>
      <c r="E606" s="123" t="s">
        <v>2990</v>
      </c>
      <c r="F606" s="123" t="s">
        <v>3</v>
      </c>
      <c r="G606" s="123">
        <v>1471425</v>
      </c>
      <c r="H606" s="127"/>
      <c r="I606" s="131" t="s">
        <v>2991</v>
      </c>
      <c r="J606" s="127"/>
      <c r="K606" s="127"/>
      <c r="L606" s="127"/>
      <c r="M606" s="127"/>
      <c r="N606" s="243">
        <v>0</v>
      </c>
      <c r="O606" s="243">
        <v>887.94</v>
      </c>
      <c r="P606" s="127" t="s">
        <v>1334</v>
      </c>
    </row>
    <row r="607" spans="1:16" ht="51" hidden="1">
      <c r="A607" s="127" t="s">
        <v>620</v>
      </c>
      <c r="B607" s="127"/>
      <c r="C607" s="128" t="s">
        <v>714</v>
      </c>
      <c r="D607" s="122">
        <v>42766</v>
      </c>
      <c r="E607" s="123" t="s">
        <v>2992</v>
      </c>
      <c r="F607" s="123" t="s">
        <v>3</v>
      </c>
      <c r="G607" s="123">
        <v>1471426</v>
      </c>
      <c r="H607" s="127"/>
      <c r="I607" s="131" t="s">
        <v>2991</v>
      </c>
      <c r="J607" s="127"/>
      <c r="K607" s="127"/>
      <c r="L607" s="127"/>
      <c r="M607" s="127"/>
      <c r="N607" s="243">
        <v>0</v>
      </c>
      <c r="O607" s="243">
        <v>887.94</v>
      </c>
      <c r="P607" s="127" t="s">
        <v>1334</v>
      </c>
    </row>
    <row r="608" spans="1:16" ht="51" hidden="1">
      <c r="A608" s="127" t="s">
        <v>620</v>
      </c>
      <c r="B608" s="127"/>
      <c r="C608" s="128" t="s">
        <v>714</v>
      </c>
      <c r="D608" s="122">
        <v>42766</v>
      </c>
      <c r="E608" s="123" t="s">
        <v>2993</v>
      </c>
      <c r="F608" s="123" t="s">
        <v>3</v>
      </c>
      <c r="G608" s="123">
        <v>1471428</v>
      </c>
      <c r="H608" s="127"/>
      <c r="I608" s="131" t="s">
        <v>2991</v>
      </c>
      <c r="J608" s="127"/>
      <c r="K608" s="127"/>
      <c r="L608" s="127"/>
      <c r="M608" s="127"/>
      <c r="N608" s="243">
        <v>0</v>
      </c>
      <c r="O608" s="243">
        <v>887.94</v>
      </c>
      <c r="P608" s="127" t="s">
        <v>1334</v>
      </c>
    </row>
    <row r="609" spans="1:16" ht="51" hidden="1">
      <c r="A609" s="127" t="s">
        <v>620</v>
      </c>
      <c r="B609" s="127"/>
      <c r="C609" s="128" t="s">
        <v>714</v>
      </c>
      <c r="D609" s="122">
        <v>42766</v>
      </c>
      <c r="E609" s="123" t="s">
        <v>2994</v>
      </c>
      <c r="F609" s="123" t="s">
        <v>3</v>
      </c>
      <c r="G609" s="123">
        <v>1471430</v>
      </c>
      <c r="H609" s="127"/>
      <c r="I609" s="131" t="s">
        <v>2991</v>
      </c>
      <c r="J609" s="127"/>
      <c r="K609" s="127"/>
      <c r="L609" s="127"/>
      <c r="M609" s="127"/>
      <c r="N609" s="243">
        <v>0</v>
      </c>
      <c r="O609" s="243">
        <v>887.94</v>
      </c>
      <c r="P609" s="127" t="s">
        <v>1334</v>
      </c>
    </row>
    <row r="610" spans="1:16" ht="51" hidden="1">
      <c r="A610" s="127" t="s">
        <v>620</v>
      </c>
      <c r="B610" s="127"/>
      <c r="C610" s="128" t="s">
        <v>714</v>
      </c>
      <c r="D610" s="122">
        <v>42766</v>
      </c>
      <c r="E610" s="123" t="s">
        <v>2995</v>
      </c>
      <c r="F610" s="123" t="s">
        <v>3</v>
      </c>
      <c r="G610" s="123">
        <v>1471432</v>
      </c>
      <c r="H610" s="127"/>
      <c r="I610" s="131" t="s">
        <v>2991</v>
      </c>
      <c r="J610" s="127"/>
      <c r="K610" s="127"/>
      <c r="L610" s="127"/>
      <c r="M610" s="127"/>
      <c r="N610" s="243">
        <v>0</v>
      </c>
      <c r="O610" s="243">
        <v>887.94</v>
      </c>
      <c r="P610" s="127" t="s">
        <v>1334</v>
      </c>
    </row>
    <row r="611" spans="1:16" ht="51" hidden="1">
      <c r="A611" s="127" t="s">
        <v>620</v>
      </c>
      <c r="B611" s="127"/>
      <c r="C611" s="128" t="s">
        <v>714</v>
      </c>
      <c r="D611" s="122">
        <v>42766</v>
      </c>
      <c r="E611" s="123" t="s">
        <v>2996</v>
      </c>
      <c r="F611" s="123" t="s">
        <v>3</v>
      </c>
      <c r="G611" s="123">
        <v>1471433</v>
      </c>
      <c r="H611" s="127"/>
      <c r="I611" s="131" t="s">
        <v>2991</v>
      </c>
      <c r="J611" s="127"/>
      <c r="K611" s="127"/>
      <c r="L611" s="127"/>
      <c r="M611" s="127"/>
      <c r="N611" s="243">
        <v>0</v>
      </c>
      <c r="O611" s="243">
        <v>887.94</v>
      </c>
      <c r="P611" s="127" t="s">
        <v>1334</v>
      </c>
    </row>
    <row r="612" spans="1:16" ht="51" hidden="1">
      <c r="A612" s="127" t="s">
        <v>620</v>
      </c>
      <c r="B612" s="127"/>
      <c r="C612" s="128" t="s">
        <v>714</v>
      </c>
      <c r="D612" s="122">
        <v>42766</v>
      </c>
      <c r="E612" s="123" t="s">
        <v>2997</v>
      </c>
      <c r="F612" s="123" t="s">
        <v>3</v>
      </c>
      <c r="G612" s="123">
        <v>1471434</v>
      </c>
      <c r="H612" s="127"/>
      <c r="I612" s="131" t="s">
        <v>2991</v>
      </c>
      <c r="J612" s="127"/>
      <c r="K612" s="127"/>
      <c r="L612" s="127"/>
      <c r="M612" s="127"/>
      <c r="N612" s="243">
        <v>0</v>
      </c>
      <c r="O612" s="243">
        <v>887.94</v>
      </c>
      <c r="P612" s="127" t="s">
        <v>1334</v>
      </c>
    </row>
    <row r="613" spans="1:16" ht="38.25" hidden="1">
      <c r="A613" s="127">
        <v>15</v>
      </c>
      <c r="B613" s="127"/>
      <c r="C613" s="128" t="s">
        <v>692</v>
      </c>
      <c r="D613" s="122">
        <v>42766</v>
      </c>
      <c r="E613" s="123" t="s">
        <v>2998</v>
      </c>
      <c r="F613" s="123" t="s">
        <v>3</v>
      </c>
      <c r="G613" s="123">
        <v>1471440</v>
      </c>
      <c r="H613" s="127"/>
      <c r="I613" s="131" t="s">
        <v>2999</v>
      </c>
      <c r="J613" s="127"/>
      <c r="K613" s="127"/>
      <c r="L613" s="127"/>
      <c r="M613" s="127"/>
      <c r="N613" s="243">
        <v>0</v>
      </c>
      <c r="O613" s="243">
        <v>0.66</v>
      </c>
      <c r="P613" s="127" t="s">
        <v>17184</v>
      </c>
    </row>
    <row r="614" spans="1:16" ht="51" hidden="1">
      <c r="A614" s="127" t="s">
        <v>620</v>
      </c>
      <c r="B614" s="127"/>
      <c r="C614" s="128" t="s">
        <v>714</v>
      </c>
      <c r="D614" s="122">
        <v>42766</v>
      </c>
      <c r="E614" s="123" t="s">
        <v>3000</v>
      </c>
      <c r="F614" s="123" t="s">
        <v>3</v>
      </c>
      <c r="G614" s="123">
        <v>1471476</v>
      </c>
      <c r="H614" s="127"/>
      <c r="I614" s="131" t="s">
        <v>3001</v>
      </c>
      <c r="J614" s="127"/>
      <c r="K614" s="127"/>
      <c r="L614" s="127"/>
      <c r="M614" s="127"/>
      <c r="N614" s="243">
        <v>0</v>
      </c>
      <c r="O614" s="243">
        <v>3129.64</v>
      </c>
      <c r="P614" s="127" t="s">
        <v>1334</v>
      </c>
    </row>
    <row r="615" spans="1:16" ht="51" hidden="1">
      <c r="A615" s="127" t="s">
        <v>620</v>
      </c>
      <c r="B615" s="127"/>
      <c r="C615" s="128" t="s">
        <v>714</v>
      </c>
      <c r="D615" s="122">
        <v>42767</v>
      </c>
      <c r="E615" s="123" t="s">
        <v>3002</v>
      </c>
      <c r="F615" s="123" t="s">
        <v>3</v>
      </c>
      <c r="G615" s="123">
        <v>1472034</v>
      </c>
      <c r="H615" s="127"/>
      <c r="I615" s="131" t="s">
        <v>3003</v>
      </c>
      <c r="J615" s="127"/>
      <c r="K615" s="127"/>
      <c r="L615" s="127"/>
      <c r="M615" s="127"/>
      <c r="N615" s="243">
        <v>0</v>
      </c>
      <c r="O615" s="243">
        <v>1033.1400000000001</v>
      </c>
      <c r="P615" s="127" t="s">
        <v>1334</v>
      </c>
    </row>
    <row r="616" spans="1:16" ht="51" hidden="1">
      <c r="A616" s="127" t="s">
        <v>620</v>
      </c>
      <c r="B616" s="127"/>
      <c r="C616" s="128" t="s">
        <v>714</v>
      </c>
      <c r="D616" s="122">
        <v>42767</v>
      </c>
      <c r="E616" s="123" t="s">
        <v>3004</v>
      </c>
      <c r="F616" s="123" t="s">
        <v>3</v>
      </c>
      <c r="G616" s="123">
        <v>1472035</v>
      </c>
      <c r="H616" s="127"/>
      <c r="I616" s="131" t="s">
        <v>3005</v>
      </c>
      <c r="J616" s="127"/>
      <c r="K616" s="127"/>
      <c r="L616" s="127"/>
      <c r="M616" s="127"/>
      <c r="N616" s="243">
        <v>0</v>
      </c>
      <c r="O616" s="243">
        <v>60</v>
      </c>
      <c r="P616" s="127" t="s">
        <v>1334</v>
      </c>
    </row>
    <row r="617" spans="1:16" ht="51" hidden="1">
      <c r="A617" s="127" t="s">
        <v>620</v>
      </c>
      <c r="B617" s="127"/>
      <c r="C617" s="128" t="s">
        <v>714</v>
      </c>
      <c r="D617" s="122">
        <v>42767</v>
      </c>
      <c r="E617" s="123" t="s">
        <v>3006</v>
      </c>
      <c r="F617" s="123" t="s">
        <v>3</v>
      </c>
      <c r="G617" s="123">
        <v>1472037</v>
      </c>
      <c r="H617" s="127"/>
      <c r="I617" s="131" t="s">
        <v>3007</v>
      </c>
      <c r="J617" s="127"/>
      <c r="K617" s="127"/>
      <c r="L617" s="127"/>
      <c r="M617" s="127"/>
      <c r="N617" s="243">
        <v>0</v>
      </c>
      <c r="O617" s="243">
        <v>5707.3</v>
      </c>
      <c r="P617" s="127" t="s">
        <v>1334</v>
      </c>
    </row>
    <row r="618" spans="1:16" ht="51" hidden="1">
      <c r="A618" s="127" t="s">
        <v>620</v>
      </c>
      <c r="B618" s="127"/>
      <c r="C618" s="128" t="s">
        <v>714</v>
      </c>
      <c r="D618" s="122">
        <v>42767</v>
      </c>
      <c r="E618" s="123" t="s">
        <v>3008</v>
      </c>
      <c r="F618" s="123" t="s">
        <v>3</v>
      </c>
      <c r="G618" s="123">
        <v>1472039</v>
      </c>
      <c r="H618" s="127"/>
      <c r="I618" s="131" t="s">
        <v>3009</v>
      </c>
      <c r="J618" s="127"/>
      <c r="K618" s="127"/>
      <c r="L618" s="127"/>
      <c r="M618" s="127"/>
      <c r="N618" s="243">
        <v>0</v>
      </c>
      <c r="O618" s="243">
        <v>79.62</v>
      </c>
      <c r="P618" s="127" t="s">
        <v>1334</v>
      </c>
    </row>
    <row r="619" spans="1:16" ht="51" hidden="1">
      <c r="A619" s="127">
        <v>132</v>
      </c>
      <c r="B619" s="127"/>
      <c r="C619" s="128" t="s">
        <v>729</v>
      </c>
      <c r="D619" s="122">
        <v>42767</v>
      </c>
      <c r="E619" s="123" t="s">
        <v>3010</v>
      </c>
      <c r="F619" s="123" t="s">
        <v>3</v>
      </c>
      <c r="G619" s="123">
        <v>1472041</v>
      </c>
      <c r="H619" s="127"/>
      <c r="I619" s="131" t="s">
        <v>3011</v>
      </c>
      <c r="J619" s="127"/>
      <c r="K619" s="127"/>
      <c r="L619" s="127"/>
      <c r="M619" s="127"/>
      <c r="N619" s="243">
        <v>0</v>
      </c>
      <c r="O619" s="243">
        <v>3192.62</v>
      </c>
      <c r="P619" s="127" t="s">
        <v>1334</v>
      </c>
    </row>
    <row r="620" spans="1:16" ht="51" hidden="1">
      <c r="A620" s="127" t="s">
        <v>620</v>
      </c>
      <c r="B620" s="127"/>
      <c r="C620" s="128" t="s">
        <v>714</v>
      </c>
      <c r="D620" s="122">
        <v>42767</v>
      </c>
      <c r="E620" s="123" t="s">
        <v>3012</v>
      </c>
      <c r="F620" s="123" t="s">
        <v>3</v>
      </c>
      <c r="G620" s="123">
        <v>1472040</v>
      </c>
      <c r="H620" s="127"/>
      <c r="I620" s="131" t="s">
        <v>3013</v>
      </c>
      <c r="J620" s="127"/>
      <c r="K620" s="127"/>
      <c r="L620" s="127"/>
      <c r="M620" s="127"/>
      <c r="N620" s="243">
        <v>0</v>
      </c>
      <c r="O620" s="243">
        <v>58074.700000000004</v>
      </c>
      <c r="P620" s="127" t="s">
        <v>1334</v>
      </c>
    </row>
    <row r="621" spans="1:16" ht="51" hidden="1">
      <c r="A621" s="127" t="s">
        <v>620</v>
      </c>
      <c r="B621" s="127"/>
      <c r="C621" s="128" t="s">
        <v>714</v>
      </c>
      <c r="D621" s="122">
        <v>42767</v>
      </c>
      <c r="E621" s="123" t="s">
        <v>3014</v>
      </c>
      <c r="F621" s="123" t="s">
        <v>3</v>
      </c>
      <c r="G621" s="123">
        <v>1472060</v>
      </c>
      <c r="H621" s="127"/>
      <c r="I621" s="131" t="s">
        <v>3015</v>
      </c>
      <c r="J621" s="127"/>
      <c r="K621" s="127"/>
      <c r="L621" s="127"/>
      <c r="M621" s="127"/>
      <c r="N621" s="243">
        <v>0</v>
      </c>
      <c r="O621" s="243">
        <v>11</v>
      </c>
      <c r="P621" s="127" t="s">
        <v>1334</v>
      </c>
    </row>
    <row r="622" spans="1:16" ht="51" hidden="1">
      <c r="A622" s="127" t="s">
        <v>620</v>
      </c>
      <c r="B622" s="127"/>
      <c r="C622" s="128" t="s">
        <v>714</v>
      </c>
      <c r="D622" s="122">
        <v>42767</v>
      </c>
      <c r="E622" s="123" t="s">
        <v>3016</v>
      </c>
      <c r="F622" s="123" t="s">
        <v>3</v>
      </c>
      <c r="G622" s="123">
        <v>1472062</v>
      </c>
      <c r="H622" s="127"/>
      <c r="I622" s="131" t="s">
        <v>3017</v>
      </c>
      <c r="J622" s="127"/>
      <c r="K622" s="127"/>
      <c r="L622" s="127"/>
      <c r="M622" s="127"/>
      <c r="N622" s="243">
        <v>0</v>
      </c>
      <c r="O622" s="243">
        <v>62.68</v>
      </c>
      <c r="P622" s="127" t="s">
        <v>1334</v>
      </c>
    </row>
    <row r="623" spans="1:16" ht="51" hidden="1">
      <c r="A623" s="127" t="s">
        <v>620</v>
      </c>
      <c r="B623" s="127"/>
      <c r="C623" s="128" t="s">
        <v>714</v>
      </c>
      <c r="D623" s="122">
        <v>42767</v>
      </c>
      <c r="E623" s="123" t="s">
        <v>3018</v>
      </c>
      <c r="F623" s="123" t="s">
        <v>3</v>
      </c>
      <c r="G623" s="123">
        <v>1472066</v>
      </c>
      <c r="H623" s="127"/>
      <c r="I623" s="131" t="s">
        <v>3019</v>
      </c>
      <c r="J623" s="127"/>
      <c r="K623" s="127"/>
      <c r="L623" s="127"/>
      <c r="M623" s="127"/>
      <c r="N623" s="243">
        <v>0</v>
      </c>
      <c r="O623" s="243">
        <v>2529.4700000000003</v>
      </c>
      <c r="P623" s="127" t="s">
        <v>1334</v>
      </c>
    </row>
    <row r="624" spans="1:16" ht="51" hidden="1">
      <c r="A624" s="127" t="s">
        <v>620</v>
      </c>
      <c r="B624" s="127"/>
      <c r="C624" s="128" t="s">
        <v>714</v>
      </c>
      <c r="D624" s="122">
        <v>42767</v>
      </c>
      <c r="E624" s="123" t="s">
        <v>3020</v>
      </c>
      <c r="F624" s="123" t="s">
        <v>3</v>
      </c>
      <c r="G624" s="123">
        <v>1472122</v>
      </c>
      <c r="H624" s="127"/>
      <c r="I624" s="131" t="s">
        <v>3021</v>
      </c>
      <c r="J624" s="127"/>
      <c r="K624" s="127"/>
      <c r="L624" s="127"/>
      <c r="M624" s="127"/>
      <c r="N624" s="243">
        <v>0</v>
      </c>
      <c r="O624" s="243">
        <v>1000</v>
      </c>
      <c r="P624" s="127" t="s">
        <v>1334</v>
      </c>
    </row>
    <row r="625" spans="1:16" ht="51" hidden="1">
      <c r="A625" s="127" t="s">
        <v>620</v>
      </c>
      <c r="B625" s="127"/>
      <c r="C625" s="128" t="s">
        <v>714</v>
      </c>
      <c r="D625" s="122">
        <v>42767</v>
      </c>
      <c r="E625" s="123" t="s">
        <v>3022</v>
      </c>
      <c r="F625" s="123" t="s">
        <v>3</v>
      </c>
      <c r="G625" s="123">
        <v>1472172</v>
      </c>
      <c r="H625" s="127"/>
      <c r="I625" s="131" t="s">
        <v>3023</v>
      </c>
      <c r="J625" s="127"/>
      <c r="K625" s="127"/>
      <c r="L625" s="127"/>
      <c r="M625" s="127"/>
      <c r="N625" s="243">
        <v>0</v>
      </c>
      <c r="O625" s="243">
        <v>200</v>
      </c>
      <c r="P625" s="127" t="s">
        <v>1334</v>
      </c>
    </row>
    <row r="626" spans="1:16" ht="51" hidden="1">
      <c r="A626" s="127" t="s">
        <v>620</v>
      </c>
      <c r="B626" s="127"/>
      <c r="C626" s="128" t="s">
        <v>714</v>
      </c>
      <c r="D626" s="122">
        <v>42767</v>
      </c>
      <c r="E626" s="123" t="s">
        <v>3024</v>
      </c>
      <c r="F626" s="123" t="s">
        <v>3</v>
      </c>
      <c r="G626" s="123">
        <v>1472226</v>
      </c>
      <c r="H626" s="127"/>
      <c r="I626" s="131" t="s">
        <v>3025</v>
      </c>
      <c r="J626" s="127"/>
      <c r="K626" s="127"/>
      <c r="L626" s="127"/>
      <c r="M626" s="127"/>
      <c r="N626" s="243">
        <v>0</v>
      </c>
      <c r="O626" s="243">
        <v>150</v>
      </c>
      <c r="P626" s="127" t="s">
        <v>1334</v>
      </c>
    </row>
    <row r="627" spans="1:16" ht="51" hidden="1">
      <c r="A627" s="127">
        <v>234</v>
      </c>
      <c r="B627" s="127"/>
      <c r="C627" s="128" t="s">
        <v>124</v>
      </c>
      <c r="D627" s="122">
        <v>42768</v>
      </c>
      <c r="E627" s="123" t="s">
        <v>3026</v>
      </c>
      <c r="F627" s="123" t="s">
        <v>3</v>
      </c>
      <c r="G627" s="123">
        <v>1472377</v>
      </c>
      <c r="H627" s="127"/>
      <c r="I627" s="131" t="s">
        <v>3027</v>
      </c>
      <c r="J627" s="127"/>
      <c r="K627" s="127"/>
      <c r="L627" s="127"/>
      <c r="M627" s="127"/>
      <c r="N627" s="243">
        <v>0</v>
      </c>
      <c r="O627" s="243">
        <v>40</v>
      </c>
      <c r="P627" s="127" t="s">
        <v>1334</v>
      </c>
    </row>
    <row r="628" spans="1:16" ht="51" hidden="1">
      <c r="A628" s="127" t="s">
        <v>620</v>
      </c>
      <c r="B628" s="127"/>
      <c r="C628" s="128" t="s">
        <v>714</v>
      </c>
      <c r="D628" s="122">
        <v>42768</v>
      </c>
      <c r="E628" s="123" t="s">
        <v>3028</v>
      </c>
      <c r="F628" s="123" t="s">
        <v>3</v>
      </c>
      <c r="G628" s="123">
        <v>1472438</v>
      </c>
      <c r="H628" s="127"/>
      <c r="I628" s="131" t="s">
        <v>2477</v>
      </c>
      <c r="J628" s="127"/>
      <c r="K628" s="127"/>
      <c r="L628" s="127"/>
      <c r="M628" s="127"/>
      <c r="N628" s="243">
        <v>0</v>
      </c>
      <c r="O628" s="243">
        <v>545</v>
      </c>
      <c r="P628" s="127" t="s">
        <v>1334</v>
      </c>
    </row>
    <row r="629" spans="1:16" ht="51" hidden="1">
      <c r="A629" s="127" t="s">
        <v>620</v>
      </c>
      <c r="B629" s="127"/>
      <c r="C629" s="128" t="s">
        <v>714</v>
      </c>
      <c r="D629" s="122">
        <v>42768</v>
      </c>
      <c r="E629" s="123" t="s">
        <v>3029</v>
      </c>
      <c r="F629" s="123" t="s">
        <v>3</v>
      </c>
      <c r="G629" s="123">
        <v>1472489</v>
      </c>
      <c r="H629" s="127"/>
      <c r="I629" s="131" t="s">
        <v>3030</v>
      </c>
      <c r="J629" s="127"/>
      <c r="K629" s="127"/>
      <c r="L629" s="127"/>
      <c r="M629" s="127"/>
      <c r="N629" s="243">
        <v>0</v>
      </c>
      <c r="O629" s="243">
        <v>1159.6300000000001</v>
      </c>
      <c r="P629" s="127" t="s">
        <v>1334</v>
      </c>
    </row>
    <row r="630" spans="1:16" ht="63.75" hidden="1">
      <c r="A630" s="127" t="s">
        <v>620</v>
      </c>
      <c r="B630" s="127"/>
      <c r="C630" s="128" t="s">
        <v>714</v>
      </c>
      <c r="D630" s="122">
        <v>42768</v>
      </c>
      <c r="E630" s="123" t="s">
        <v>3031</v>
      </c>
      <c r="F630" s="123" t="s">
        <v>3</v>
      </c>
      <c r="G630" s="123">
        <v>1472517</v>
      </c>
      <c r="H630" s="127"/>
      <c r="I630" s="131" t="s">
        <v>3032</v>
      </c>
      <c r="J630" s="127"/>
      <c r="K630" s="127"/>
      <c r="L630" s="127"/>
      <c r="M630" s="127"/>
      <c r="N630" s="243">
        <v>0</v>
      </c>
      <c r="O630" s="243">
        <v>4381.34</v>
      </c>
      <c r="P630" s="127" t="s">
        <v>1334</v>
      </c>
    </row>
    <row r="631" spans="1:16" ht="51" hidden="1">
      <c r="A631" s="127" t="s">
        <v>620</v>
      </c>
      <c r="B631" s="127"/>
      <c r="C631" s="128" t="s">
        <v>714</v>
      </c>
      <c r="D631" s="122">
        <v>42768</v>
      </c>
      <c r="E631" s="123" t="s">
        <v>3033</v>
      </c>
      <c r="F631" s="123" t="s">
        <v>3</v>
      </c>
      <c r="G631" s="123">
        <v>1472534</v>
      </c>
      <c r="H631" s="127"/>
      <c r="I631" s="131" t="s">
        <v>3034</v>
      </c>
      <c r="J631" s="127"/>
      <c r="K631" s="127"/>
      <c r="L631" s="127"/>
      <c r="M631" s="127"/>
      <c r="N631" s="243">
        <v>0</v>
      </c>
      <c r="O631" s="243">
        <v>500</v>
      </c>
      <c r="P631" s="127" t="s">
        <v>1334</v>
      </c>
    </row>
    <row r="632" spans="1:16" ht="51" hidden="1">
      <c r="A632" s="127" t="s">
        <v>620</v>
      </c>
      <c r="B632" s="127"/>
      <c r="C632" s="128" t="s">
        <v>714</v>
      </c>
      <c r="D632" s="122">
        <v>42768</v>
      </c>
      <c r="E632" s="123" t="s">
        <v>3035</v>
      </c>
      <c r="F632" s="123" t="s">
        <v>3</v>
      </c>
      <c r="G632" s="123">
        <v>1472600</v>
      </c>
      <c r="H632" s="127"/>
      <c r="I632" s="131" t="s">
        <v>3036</v>
      </c>
      <c r="J632" s="127"/>
      <c r="K632" s="127"/>
      <c r="L632" s="127"/>
      <c r="M632" s="127"/>
      <c r="N632" s="243">
        <v>0</v>
      </c>
      <c r="O632" s="243">
        <v>106.17</v>
      </c>
      <c r="P632" s="127" t="s">
        <v>1334</v>
      </c>
    </row>
    <row r="633" spans="1:16" ht="51" hidden="1">
      <c r="A633" s="127" t="s">
        <v>620</v>
      </c>
      <c r="B633" s="127"/>
      <c r="C633" s="128" t="s">
        <v>714</v>
      </c>
      <c r="D633" s="122">
        <v>42769</v>
      </c>
      <c r="E633" s="123" t="s">
        <v>3037</v>
      </c>
      <c r="F633" s="123" t="s">
        <v>3</v>
      </c>
      <c r="G633" s="123">
        <v>1472842</v>
      </c>
      <c r="H633" s="127"/>
      <c r="I633" s="131" t="s">
        <v>3038</v>
      </c>
      <c r="J633" s="127"/>
      <c r="K633" s="127"/>
      <c r="L633" s="127"/>
      <c r="M633" s="127"/>
      <c r="N633" s="243">
        <v>0</v>
      </c>
      <c r="O633" s="243">
        <v>283.66000000000003</v>
      </c>
      <c r="P633" s="127" t="s">
        <v>1334</v>
      </c>
    </row>
    <row r="634" spans="1:16" ht="51" hidden="1">
      <c r="A634" s="127" t="s">
        <v>620</v>
      </c>
      <c r="B634" s="127"/>
      <c r="C634" s="128" t="s">
        <v>714</v>
      </c>
      <c r="D634" s="122">
        <v>42769</v>
      </c>
      <c r="E634" s="123" t="s">
        <v>3039</v>
      </c>
      <c r="F634" s="123" t="s">
        <v>3</v>
      </c>
      <c r="G634" s="123">
        <v>1472844</v>
      </c>
      <c r="H634" s="127"/>
      <c r="I634" s="131" t="s">
        <v>3040</v>
      </c>
      <c r="J634" s="127"/>
      <c r="K634" s="127"/>
      <c r="L634" s="127"/>
      <c r="M634" s="127"/>
      <c r="N634" s="243">
        <v>0</v>
      </c>
      <c r="O634" s="243">
        <v>260.56</v>
      </c>
      <c r="P634" s="127" t="s">
        <v>1334</v>
      </c>
    </row>
    <row r="635" spans="1:16" ht="51" hidden="1">
      <c r="A635" s="127" t="s">
        <v>620</v>
      </c>
      <c r="B635" s="127"/>
      <c r="C635" s="128" t="s">
        <v>714</v>
      </c>
      <c r="D635" s="122">
        <v>42769</v>
      </c>
      <c r="E635" s="123" t="s">
        <v>3041</v>
      </c>
      <c r="F635" s="123" t="s">
        <v>3</v>
      </c>
      <c r="G635" s="123">
        <v>1472851</v>
      </c>
      <c r="H635" s="127"/>
      <c r="I635" s="131" t="s">
        <v>3042</v>
      </c>
      <c r="J635" s="127"/>
      <c r="K635" s="127"/>
      <c r="L635" s="127"/>
      <c r="M635" s="127"/>
      <c r="N635" s="243">
        <v>0</v>
      </c>
      <c r="O635" s="243">
        <v>618.47</v>
      </c>
      <c r="P635" s="127" t="s">
        <v>1334</v>
      </c>
    </row>
    <row r="636" spans="1:16" ht="51" hidden="1">
      <c r="A636" s="127" t="s">
        <v>620</v>
      </c>
      <c r="B636" s="127"/>
      <c r="C636" s="128" t="s">
        <v>714</v>
      </c>
      <c r="D636" s="122">
        <v>42769</v>
      </c>
      <c r="E636" s="123" t="s">
        <v>3043</v>
      </c>
      <c r="F636" s="123" t="s">
        <v>3</v>
      </c>
      <c r="G636" s="123">
        <v>1472853</v>
      </c>
      <c r="H636" s="127"/>
      <c r="I636" s="131" t="s">
        <v>3044</v>
      </c>
      <c r="J636" s="127"/>
      <c r="K636" s="127"/>
      <c r="L636" s="127"/>
      <c r="M636" s="127"/>
      <c r="N636" s="243">
        <v>0</v>
      </c>
      <c r="O636" s="243">
        <v>4000.15</v>
      </c>
      <c r="P636" s="127" t="s">
        <v>1334</v>
      </c>
    </row>
    <row r="637" spans="1:16" ht="51" hidden="1">
      <c r="A637" s="127" t="s">
        <v>620</v>
      </c>
      <c r="B637" s="127"/>
      <c r="C637" s="128" t="s">
        <v>714</v>
      </c>
      <c r="D637" s="122">
        <v>42769</v>
      </c>
      <c r="E637" s="123" t="s">
        <v>3045</v>
      </c>
      <c r="F637" s="123" t="s">
        <v>3</v>
      </c>
      <c r="G637" s="123">
        <v>1472854</v>
      </c>
      <c r="H637" s="127"/>
      <c r="I637" s="131" t="s">
        <v>3046</v>
      </c>
      <c r="J637" s="127"/>
      <c r="K637" s="127"/>
      <c r="L637" s="127"/>
      <c r="M637" s="127"/>
      <c r="N637" s="243">
        <v>0</v>
      </c>
      <c r="O637" s="243">
        <v>23300.94</v>
      </c>
      <c r="P637" s="127" t="s">
        <v>1334</v>
      </c>
    </row>
    <row r="638" spans="1:16" ht="51" hidden="1">
      <c r="A638" s="127">
        <v>680</v>
      </c>
      <c r="B638" s="127"/>
      <c r="C638" s="128" t="s">
        <v>867</v>
      </c>
      <c r="D638" s="122">
        <v>42769</v>
      </c>
      <c r="E638" s="123" t="s">
        <v>3047</v>
      </c>
      <c r="F638" s="123" t="s">
        <v>3</v>
      </c>
      <c r="G638" s="123">
        <v>1472857</v>
      </c>
      <c r="H638" s="127"/>
      <c r="I638" s="131" t="s">
        <v>3048</v>
      </c>
      <c r="J638" s="127"/>
      <c r="K638" s="127"/>
      <c r="L638" s="127"/>
      <c r="M638" s="127"/>
      <c r="N638" s="243">
        <v>0</v>
      </c>
      <c r="O638" s="243">
        <v>2000</v>
      </c>
      <c r="P638" s="127" t="s">
        <v>1334</v>
      </c>
    </row>
    <row r="639" spans="1:16" ht="63.75" hidden="1">
      <c r="A639" s="127" t="s">
        <v>620</v>
      </c>
      <c r="B639" s="127"/>
      <c r="C639" s="128" t="s">
        <v>714</v>
      </c>
      <c r="D639" s="122">
        <v>42769</v>
      </c>
      <c r="E639" s="123" t="s">
        <v>3049</v>
      </c>
      <c r="F639" s="123" t="s">
        <v>3</v>
      </c>
      <c r="G639" s="123">
        <v>1472875</v>
      </c>
      <c r="H639" s="127"/>
      <c r="I639" s="131" t="s">
        <v>3050</v>
      </c>
      <c r="J639" s="127"/>
      <c r="K639" s="127"/>
      <c r="L639" s="127"/>
      <c r="M639" s="127"/>
      <c r="N639" s="243">
        <v>0</v>
      </c>
      <c r="O639" s="243">
        <v>18113.03</v>
      </c>
      <c r="P639" s="127" t="s">
        <v>17184</v>
      </c>
    </row>
    <row r="640" spans="1:16" ht="63.75" hidden="1">
      <c r="A640" s="127" t="s">
        <v>620</v>
      </c>
      <c r="B640" s="127"/>
      <c r="C640" s="128" t="s">
        <v>714</v>
      </c>
      <c r="D640" s="122">
        <v>42769</v>
      </c>
      <c r="E640" s="123" t="s">
        <v>3051</v>
      </c>
      <c r="F640" s="123" t="s">
        <v>3</v>
      </c>
      <c r="G640" s="123">
        <v>1472879</v>
      </c>
      <c r="H640" s="127"/>
      <c r="I640" s="131" t="s">
        <v>3052</v>
      </c>
      <c r="J640" s="127"/>
      <c r="K640" s="127"/>
      <c r="L640" s="127"/>
      <c r="M640" s="127"/>
      <c r="N640" s="243">
        <v>0</v>
      </c>
      <c r="O640" s="243">
        <v>104548.85</v>
      </c>
      <c r="P640" s="127" t="s">
        <v>17184</v>
      </c>
    </row>
    <row r="641" spans="1:16" ht="63.75" hidden="1">
      <c r="A641" s="127" t="s">
        <v>620</v>
      </c>
      <c r="B641" s="127"/>
      <c r="C641" s="128" t="s">
        <v>714</v>
      </c>
      <c r="D641" s="122">
        <v>42769</v>
      </c>
      <c r="E641" s="123" t="s">
        <v>3053</v>
      </c>
      <c r="F641" s="123" t="s">
        <v>3</v>
      </c>
      <c r="G641" s="123">
        <v>1472881</v>
      </c>
      <c r="H641" s="127"/>
      <c r="I641" s="131" t="s">
        <v>3054</v>
      </c>
      <c r="J641" s="127"/>
      <c r="K641" s="127"/>
      <c r="L641" s="127"/>
      <c r="M641" s="127"/>
      <c r="N641" s="243">
        <v>0</v>
      </c>
      <c r="O641" s="243">
        <v>764393.61</v>
      </c>
      <c r="P641" s="127" t="s">
        <v>17184</v>
      </c>
    </row>
    <row r="642" spans="1:16" ht="63.75" hidden="1">
      <c r="A642" s="127" t="s">
        <v>620</v>
      </c>
      <c r="B642" s="127"/>
      <c r="C642" s="128" t="s">
        <v>714</v>
      </c>
      <c r="D642" s="122">
        <v>42769</v>
      </c>
      <c r="E642" s="123" t="s">
        <v>3055</v>
      </c>
      <c r="F642" s="123" t="s">
        <v>3</v>
      </c>
      <c r="G642" s="123">
        <v>1472882</v>
      </c>
      <c r="H642" s="127"/>
      <c r="I642" s="131" t="s">
        <v>3056</v>
      </c>
      <c r="J642" s="127"/>
      <c r="K642" s="127"/>
      <c r="L642" s="127"/>
      <c r="M642" s="127"/>
      <c r="N642" s="243">
        <v>0</v>
      </c>
      <c r="O642" s="243">
        <v>195089.81</v>
      </c>
      <c r="P642" s="127" t="s">
        <v>17184</v>
      </c>
    </row>
    <row r="643" spans="1:16" ht="63.75" hidden="1">
      <c r="A643" s="127" t="s">
        <v>620</v>
      </c>
      <c r="B643" s="127"/>
      <c r="C643" s="128" t="s">
        <v>714</v>
      </c>
      <c r="D643" s="122">
        <v>42769</v>
      </c>
      <c r="E643" s="123" t="s">
        <v>3057</v>
      </c>
      <c r="F643" s="123" t="s">
        <v>3</v>
      </c>
      <c r="G643" s="123">
        <v>1472885</v>
      </c>
      <c r="H643" s="127"/>
      <c r="I643" s="131" t="s">
        <v>3058</v>
      </c>
      <c r="J643" s="127"/>
      <c r="K643" s="127"/>
      <c r="L643" s="127"/>
      <c r="M643" s="127"/>
      <c r="N643" s="243">
        <v>0</v>
      </c>
      <c r="O643" s="243">
        <v>175773.98</v>
      </c>
      <c r="P643" s="127" t="s">
        <v>17184</v>
      </c>
    </row>
    <row r="644" spans="1:16" ht="63.75" hidden="1">
      <c r="A644" s="127" t="s">
        <v>620</v>
      </c>
      <c r="B644" s="127"/>
      <c r="C644" s="128" t="s">
        <v>714</v>
      </c>
      <c r="D644" s="122">
        <v>42769</v>
      </c>
      <c r="E644" s="123" t="s">
        <v>3059</v>
      </c>
      <c r="F644" s="123" t="s">
        <v>3</v>
      </c>
      <c r="G644" s="123">
        <v>1472886</v>
      </c>
      <c r="H644" s="127"/>
      <c r="I644" s="131" t="s">
        <v>3060</v>
      </c>
      <c r="J644" s="127"/>
      <c r="K644" s="127"/>
      <c r="L644" s="127"/>
      <c r="M644" s="127"/>
      <c r="N644" s="243">
        <v>0</v>
      </c>
      <c r="O644" s="243">
        <v>214340.13</v>
      </c>
      <c r="P644" s="127" t="s">
        <v>17184</v>
      </c>
    </row>
    <row r="645" spans="1:16" ht="63.75" hidden="1">
      <c r="A645" s="127" t="s">
        <v>620</v>
      </c>
      <c r="B645" s="127"/>
      <c r="C645" s="128" t="s">
        <v>714</v>
      </c>
      <c r="D645" s="122">
        <v>42769</v>
      </c>
      <c r="E645" s="123" t="s">
        <v>3061</v>
      </c>
      <c r="F645" s="123" t="s">
        <v>3</v>
      </c>
      <c r="G645" s="123">
        <v>1472887</v>
      </c>
      <c r="H645" s="127"/>
      <c r="I645" s="131" t="s">
        <v>3062</v>
      </c>
      <c r="J645" s="127"/>
      <c r="K645" s="127"/>
      <c r="L645" s="127"/>
      <c r="M645" s="127"/>
      <c r="N645" s="243">
        <v>0</v>
      </c>
      <c r="O645" s="243">
        <v>20302.73</v>
      </c>
      <c r="P645" s="127" t="s">
        <v>17184</v>
      </c>
    </row>
    <row r="646" spans="1:16" ht="63.75" hidden="1">
      <c r="A646" s="127" t="s">
        <v>620</v>
      </c>
      <c r="B646" s="127"/>
      <c r="C646" s="128" t="s">
        <v>714</v>
      </c>
      <c r="D646" s="122">
        <v>42769</v>
      </c>
      <c r="E646" s="123" t="s">
        <v>3063</v>
      </c>
      <c r="F646" s="123" t="s">
        <v>3</v>
      </c>
      <c r="G646" s="123">
        <v>1472889</v>
      </c>
      <c r="H646" s="127"/>
      <c r="I646" s="131" t="s">
        <v>3064</v>
      </c>
      <c r="J646" s="127"/>
      <c r="K646" s="127"/>
      <c r="L646" s="127"/>
      <c r="M646" s="127"/>
      <c r="N646" s="243">
        <v>0</v>
      </c>
      <c r="O646" s="243">
        <v>178168.77</v>
      </c>
      <c r="P646" s="127" t="s">
        <v>17184</v>
      </c>
    </row>
    <row r="647" spans="1:16" ht="63.75" hidden="1">
      <c r="A647" s="127" t="s">
        <v>620</v>
      </c>
      <c r="B647" s="127"/>
      <c r="C647" s="128" t="s">
        <v>714</v>
      </c>
      <c r="D647" s="122">
        <v>42769</v>
      </c>
      <c r="E647" s="123" t="s">
        <v>3065</v>
      </c>
      <c r="F647" s="123" t="s">
        <v>3</v>
      </c>
      <c r="G647" s="123">
        <v>1472892</v>
      </c>
      <c r="H647" s="127"/>
      <c r="I647" s="131" t="s">
        <v>3066</v>
      </c>
      <c r="J647" s="127"/>
      <c r="K647" s="127"/>
      <c r="L647" s="127"/>
      <c r="M647" s="127"/>
      <c r="N647" s="243">
        <v>0</v>
      </c>
      <c r="O647" s="243">
        <v>9769.65</v>
      </c>
      <c r="P647" s="127" t="s">
        <v>1334</v>
      </c>
    </row>
    <row r="648" spans="1:16" ht="51" hidden="1">
      <c r="A648" s="127">
        <v>163</v>
      </c>
      <c r="B648" s="127"/>
      <c r="C648" s="128" t="s">
        <v>749</v>
      </c>
      <c r="D648" s="122">
        <v>42769</v>
      </c>
      <c r="E648" s="123" t="s">
        <v>3067</v>
      </c>
      <c r="F648" s="123" t="s">
        <v>3</v>
      </c>
      <c r="G648" s="123">
        <v>1472895</v>
      </c>
      <c r="H648" s="127"/>
      <c r="I648" s="131" t="s">
        <v>3068</v>
      </c>
      <c r="J648" s="127"/>
      <c r="K648" s="127"/>
      <c r="L648" s="127"/>
      <c r="M648" s="127"/>
      <c r="N648" s="243">
        <v>0</v>
      </c>
      <c r="O648" s="243">
        <v>306.32</v>
      </c>
      <c r="P648" s="127" t="s">
        <v>1334</v>
      </c>
    </row>
    <row r="649" spans="1:16" ht="63.75" hidden="1">
      <c r="A649" s="127" t="s">
        <v>627</v>
      </c>
      <c r="B649" s="127"/>
      <c r="C649" s="128" t="s">
        <v>1235</v>
      </c>
      <c r="D649" s="122">
        <v>42769</v>
      </c>
      <c r="E649" s="123" t="s">
        <v>3069</v>
      </c>
      <c r="F649" s="123" t="s">
        <v>3</v>
      </c>
      <c r="G649" s="123">
        <v>1472935</v>
      </c>
      <c r="H649" s="127"/>
      <c r="I649" s="131" t="s">
        <v>3070</v>
      </c>
      <c r="J649" s="127"/>
      <c r="K649" s="127"/>
      <c r="L649" s="127"/>
      <c r="M649" s="127"/>
      <c r="N649" s="243">
        <v>0</v>
      </c>
      <c r="O649" s="243">
        <v>62245.42</v>
      </c>
      <c r="P649" s="127" t="s">
        <v>1334</v>
      </c>
    </row>
    <row r="650" spans="1:16" ht="51" hidden="1">
      <c r="A650" s="127" t="s">
        <v>620</v>
      </c>
      <c r="B650" s="127"/>
      <c r="C650" s="128" t="s">
        <v>714</v>
      </c>
      <c r="D650" s="122">
        <v>42769</v>
      </c>
      <c r="E650" s="123" t="s">
        <v>3071</v>
      </c>
      <c r="F650" s="123" t="s">
        <v>3</v>
      </c>
      <c r="G650" s="123">
        <v>1472814</v>
      </c>
      <c r="H650" s="127"/>
      <c r="I650" s="131" t="s">
        <v>3072</v>
      </c>
      <c r="J650" s="127"/>
      <c r="K650" s="127"/>
      <c r="L650" s="127"/>
      <c r="M650" s="127"/>
      <c r="N650" s="243">
        <v>0</v>
      </c>
      <c r="O650" s="243">
        <v>1512</v>
      </c>
      <c r="P650" s="127" t="s">
        <v>1334</v>
      </c>
    </row>
    <row r="651" spans="1:16" ht="51" hidden="1">
      <c r="A651" s="127" t="s">
        <v>620</v>
      </c>
      <c r="B651" s="127"/>
      <c r="C651" s="128" t="s">
        <v>714</v>
      </c>
      <c r="D651" s="122">
        <v>42769</v>
      </c>
      <c r="E651" s="123" t="s">
        <v>3073</v>
      </c>
      <c r="F651" s="123" t="s">
        <v>3</v>
      </c>
      <c r="G651" s="123">
        <v>1472824</v>
      </c>
      <c r="H651" s="127"/>
      <c r="I651" s="131" t="s">
        <v>2469</v>
      </c>
      <c r="J651" s="127"/>
      <c r="K651" s="127"/>
      <c r="L651" s="127"/>
      <c r="M651" s="127"/>
      <c r="N651" s="243">
        <v>0</v>
      </c>
      <c r="O651" s="243">
        <v>460</v>
      </c>
      <c r="P651" s="127" t="s">
        <v>1334</v>
      </c>
    </row>
    <row r="652" spans="1:16" ht="63.75" hidden="1">
      <c r="A652" s="127" t="s">
        <v>620</v>
      </c>
      <c r="B652" s="127"/>
      <c r="C652" s="128" t="s">
        <v>714</v>
      </c>
      <c r="D652" s="122">
        <v>42769</v>
      </c>
      <c r="E652" s="123" t="s">
        <v>3074</v>
      </c>
      <c r="F652" s="123" t="s">
        <v>3</v>
      </c>
      <c r="G652" s="123">
        <v>1472938</v>
      </c>
      <c r="H652" s="127"/>
      <c r="I652" s="131" t="s">
        <v>3075</v>
      </c>
      <c r="J652" s="127"/>
      <c r="K652" s="127"/>
      <c r="L652" s="127"/>
      <c r="M652" s="127"/>
      <c r="N652" s="243">
        <v>0</v>
      </c>
      <c r="O652" s="243">
        <v>1656.3700000000001</v>
      </c>
      <c r="P652" s="127" t="s">
        <v>1334</v>
      </c>
    </row>
    <row r="653" spans="1:16" ht="51" hidden="1">
      <c r="A653" s="127" t="s">
        <v>620</v>
      </c>
      <c r="B653" s="127"/>
      <c r="C653" s="128" t="s">
        <v>714</v>
      </c>
      <c r="D653" s="122">
        <v>42769</v>
      </c>
      <c r="E653" s="123" t="s">
        <v>3076</v>
      </c>
      <c r="F653" s="123" t="s">
        <v>3</v>
      </c>
      <c r="G653" s="123">
        <v>1472949</v>
      </c>
      <c r="H653" s="127"/>
      <c r="I653" s="131" t="s">
        <v>3077</v>
      </c>
      <c r="J653" s="127"/>
      <c r="K653" s="127"/>
      <c r="L653" s="127"/>
      <c r="M653" s="127"/>
      <c r="N653" s="243">
        <v>0</v>
      </c>
      <c r="O653" s="243">
        <v>0.36</v>
      </c>
      <c r="P653" s="127" t="s">
        <v>17184</v>
      </c>
    </row>
    <row r="654" spans="1:16" ht="51" hidden="1">
      <c r="A654" s="127" t="s">
        <v>620</v>
      </c>
      <c r="B654" s="127"/>
      <c r="C654" s="128" t="s">
        <v>714</v>
      </c>
      <c r="D654" s="122">
        <v>42769</v>
      </c>
      <c r="E654" s="123" t="s">
        <v>3078</v>
      </c>
      <c r="F654" s="123" t="s">
        <v>3</v>
      </c>
      <c r="G654" s="123">
        <v>1472950</v>
      </c>
      <c r="H654" s="127"/>
      <c r="I654" s="131" t="s">
        <v>3079</v>
      </c>
      <c r="J654" s="127"/>
      <c r="K654" s="127"/>
      <c r="L654" s="127"/>
      <c r="M654" s="127"/>
      <c r="N654" s="243">
        <v>0</v>
      </c>
      <c r="O654" s="243">
        <v>0.94000000000000006</v>
      </c>
      <c r="P654" s="127" t="s">
        <v>1334</v>
      </c>
    </row>
    <row r="655" spans="1:16" ht="51" hidden="1">
      <c r="A655" s="127" t="s">
        <v>620</v>
      </c>
      <c r="B655" s="127"/>
      <c r="C655" s="128" t="s">
        <v>714</v>
      </c>
      <c r="D655" s="122">
        <v>42769</v>
      </c>
      <c r="E655" s="123" t="s">
        <v>3080</v>
      </c>
      <c r="F655" s="123" t="s">
        <v>3</v>
      </c>
      <c r="G655" s="123">
        <v>1472951</v>
      </c>
      <c r="H655" s="127"/>
      <c r="I655" s="131" t="s">
        <v>3081</v>
      </c>
      <c r="J655" s="127"/>
      <c r="K655" s="127"/>
      <c r="L655" s="127"/>
      <c r="M655" s="127"/>
      <c r="N655" s="243">
        <v>0</v>
      </c>
      <c r="O655" s="243">
        <v>0.94000000000000006</v>
      </c>
      <c r="P655" s="127" t="s">
        <v>1334</v>
      </c>
    </row>
    <row r="656" spans="1:16" ht="51" hidden="1">
      <c r="A656" s="127" t="s">
        <v>620</v>
      </c>
      <c r="B656" s="127"/>
      <c r="C656" s="128" t="s">
        <v>714</v>
      </c>
      <c r="D656" s="122">
        <v>42769</v>
      </c>
      <c r="E656" s="123" t="s">
        <v>3082</v>
      </c>
      <c r="F656" s="123" t="s">
        <v>3</v>
      </c>
      <c r="G656" s="123">
        <v>1472954</v>
      </c>
      <c r="H656" s="127"/>
      <c r="I656" s="131" t="s">
        <v>3083</v>
      </c>
      <c r="J656" s="127"/>
      <c r="K656" s="127"/>
      <c r="L656" s="127"/>
      <c r="M656" s="127"/>
      <c r="N656" s="243">
        <v>0</v>
      </c>
      <c r="O656" s="243">
        <v>974.57</v>
      </c>
      <c r="P656" s="127" t="s">
        <v>1334</v>
      </c>
    </row>
    <row r="657" spans="1:16" ht="51" hidden="1">
      <c r="A657" s="127" t="s">
        <v>620</v>
      </c>
      <c r="B657" s="127"/>
      <c r="C657" s="128" t="s">
        <v>714</v>
      </c>
      <c r="D657" s="122">
        <v>42769</v>
      </c>
      <c r="E657" s="123" t="s">
        <v>3084</v>
      </c>
      <c r="F657" s="123" t="s">
        <v>3</v>
      </c>
      <c r="G657" s="123">
        <v>1473008</v>
      </c>
      <c r="H657" s="127"/>
      <c r="I657" s="131" t="s">
        <v>3085</v>
      </c>
      <c r="J657" s="127"/>
      <c r="K657" s="127"/>
      <c r="L657" s="127"/>
      <c r="M657" s="127"/>
      <c r="N657" s="243">
        <v>0</v>
      </c>
      <c r="O657" s="243">
        <v>1684.52</v>
      </c>
      <c r="P657" s="127" t="s">
        <v>1334</v>
      </c>
    </row>
    <row r="658" spans="1:16" ht="51" hidden="1">
      <c r="A658" s="127">
        <v>580</v>
      </c>
      <c r="B658" s="127"/>
      <c r="C658" s="128" t="s">
        <v>218</v>
      </c>
      <c r="D658" s="122">
        <v>42772</v>
      </c>
      <c r="E658" s="123" t="s">
        <v>3086</v>
      </c>
      <c r="F658" s="123" t="s">
        <v>3</v>
      </c>
      <c r="G658" s="123">
        <v>1473299</v>
      </c>
      <c r="H658" s="127"/>
      <c r="I658" s="131" t="s">
        <v>3087</v>
      </c>
      <c r="J658" s="127"/>
      <c r="K658" s="127"/>
      <c r="L658" s="127"/>
      <c r="M658" s="127"/>
      <c r="N658" s="243">
        <v>0</v>
      </c>
      <c r="O658" s="243">
        <v>93739.650000000009</v>
      </c>
      <c r="P658" s="127" t="s">
        <v>1334</v>
      </c>
    </row>
    <row r="659" spans="1:16" ht="51" hidden="1">
      <c r="A659" s="127" t="s">
        <v>620</v>
      </c>
      <c r="B659" s="127"/>
      <c r="C659" s="128" t="s">
        <v>714</v>
      </c>
      <c r="D659" s="122">
        <v>42772</v>
      </c>
      <c r="E659" s="123" t="s">
        <v>3088</v>
      </c>
      <c r="F659" s="123" t="s">
        <v>3</v>
      </c>
      <c r="G659" s="123">
        <v>1473228</v>
      </c>
      <c r="H659" s="127"/>
      <c r="I659" s="131" t="s">
        <v>2471</v>
      </c>
      <c r="J659" s="127"/>
      <c r="K659" s="127"/>
      <c r="L659" s="127"/>
      <c r="M659" s="127"/>
      <c r="N659" s="243">
        <v>0</v>
      </c>
      <c r="O659" s="243">
        <v>1016</v>
      </c>
      <c r="P659" s="127" t="s">
        <v>1334</v>
      </c>
    </row>
    <row r="660" spans="1:16" ht="51" hidden="1">
      <c r="A660" s="127" t="s">
        <v>620</v>
      </c>
      <c r="B660" s="127"/>
      <c r="C660" s="128" t="s">
        <v>714</v>
      </c>
      <c r="D660" s="122">
        <v>42772</v>
      </c>
      <c r="E660" s="123" t="s">
        <v>3089</v>
      </c>
      <c r="F660" s="123" t="s">
        <v>3</v>
      </c>
      <c r="G660" s="123">
        <v>1473249</v>
      </c>
      <c r="H660" s="127"/>
      <c r="I660" s="131" t="s">
        <v>3090</v>
      </c>
      <c r="J660" s="127"/>
      <c r="K660" s="127"/>
      <c r="L660" s="127"/>
      <c r="M660" s="127"/>
      <c r="N660" s="243">
        <v>0</v>
      </c>
      <c r="O660" s="243">
        <v>711.18000000000006</v>
      </c>
      <c r="P660" s="127" t="s">
        <v>1334</v>
      </c>
    </row>
    <row r="661" spans="1:16" ht="63.75" hidden="1">
      <c r="A661" s="127" t="s">
        <v>620</v>
      </c>
      <c r="B661" s="127"/>
      <c r="C661" s="128" t="s">
        <v>714</v>
      </c>
      <c r="D661" s="122">
        <v>42772</v>
      </c>
      <c r="E661" s="123" t="s">
        <v>3091</v>
      </c>
      <c r="F661" s="123" t="s">
        <v>3</v>
      </c>
      <c r="G661" s="123">
        <v>1473287</v>
      </c>
      <c r="H661" s="127"/>
      <c r="I661" s="131" t="s">
        <v>3092</v>
      </c>
      <c r="J661" s="127"/>
      <c r="K661" s="127"/>
      <c r="L661" s="127"/>
      <c r="M661" s="127"/>
      <c r="N661" s="243">
        <v>0</v>
      </c>
      <c r="O661" s="243">
        <v>27.19</v>
      </c>
      <c r="P661" s="127" t="s">
        <v>1334</v>
      </c>
    </row>
    <row r="662" spans="1:16" ht="51" hidden="1">
      <c r="A662" s="127" t="s">
        <v>620</v>
      </c>
      <c r="B662" s="127"/>
      <c r="C662" s="128" t="s">
        <v>714</v>
      </c>
      <c r="D662" s="122">
        <v>42772</v>
      </c>
      <c r="E662" s="123" t="s">
        <v>3093</v>
      </c>
      <c r="F662" s="123" t="s">
        <v>3</v>
      </c>
      <c r="G662" s="123">
        <v>1473292</v>
      </c>
      <c r="H662" s="127"/>
      <c r="I662" s="131" t="s">
        <v>3094</v>
      </c>
      <c r="J662" s="127"/>
      <c r="K662" s="127"/>
      <c r="L662" s="127"/>
      <c r="M662" s="127"/>
      <c r="N662" s="243">
        <v>0</v>
      </c>
      <c r="O662" s="243">
        <v>410</v>
      </c>
      <c r="P662" s="127" t="s">
        <v>1334</v>
      </c>
    </row>
    <row r="663" spans="1:16" ht="63.75" hidden="1">
      <c r="A663" s="127" t="s">
        <v>620</v>
      </c>
      <c r="B663" s="127"/>
      <c r="C663" s="128" t="s">
        <v>714</v>
      </c>
      <c r="D663" s="122">
        <v>42772</v>
      </c>
      <c r="E663" s="123" t="s">
        <v>3095</v>
      </c>
      <c r="F663" s="123" t="s">
        <v>3</v>
      </c>
      <c r="G663" s="123">
        <v>1473296</v>
      </c>
      <c r="H663" s="127"/>
      <c r="I663" s="131" t="s">
        <v>3096</v>
      </c>
      <c r="J663" s="127"/>
      <c r="K663" s="127"/>
      <c r="L663" s="127"/>
      <c r="M663" s="127"/>
      <c r="N663" s="243">
        <v>0</v>
      </c>
      <c r="O663" s="243">
        <v>418.52</v>
      </c>
      <c r="P663" s="127" t="s">
        <v>1334</v>
      </c>
    </row>
    <row r="664" spans="1:16" ht="63.75" hidden="1">
      <c r="A664" s="127" t="s">
        <v>620</v>
      </c>
      <c r="B664" s="127"/>
      <c r="C664" s="128" t="s">
        <v>714</v>
      </c>
      <c r="D664" s="122">
        <v>42772</v>
      </c>
      <c r="E664" s="123" t="s">
        <v>3097</v>
      </c>
      <c r="F664" s="123" t="s">
        <v>3</v>
      </c>
      <c r="G664" s="123">
        <v>1473298</v>
      </c>
      <c r="H664" s="127"/>
      <c r="I664" s="131" t="s">
        <v>3098</v>
      </c>
      <c r="J664" s="127"/>
      <c r="K664" s="127"/>
      <c r="L664" s="127"/>
      <c r="M664" s="127"/>
      <c r="N664" s="243">
        <v>0</v>
      </c>
      <c r="O664" s="243">
        <v>6810.8</v>
      </c>
      <c r="P664" s="127" t="s">
        <v>1334</v>
      </c>
    </row>
    <row r="665" spans="1:16" ht="63.75" hidden="1">
      <c r="A665" s="127" t="s">
        <v>620</v>
      </c>
      <c r="B665" s="127"/>
      <c r="C665" s="128" t="s">
        <v>714</v>
      </c>
      <c r="D665" s="122">
        <v>42772</v>
      </c>
      <c r="E665" s="123" t="s">
        <v>3099</v>
      </c>
      <c r="F665" s="123" t="s">
        <v>3</v>
      </c>
      <c r="G665" s="123">
        <v>1473300</v>
      </c>
      <c r="H665" s="127"/>
      <c r="I665" s="131" t="s">
        <v>3100</v>
      </c>
      <c r="J665" s="127"/>
      <c r="K665" s="127"/>
      <c r="L665" s="127"/>
      <c r="M665" s="127"/>
      <c r="N665" s="243">
        <v>0</v>
      </c>
      <c r="O665" s="243">
        <v>12101.28</v>
      </c>
      <c r="P665" s="127" t="s">
        <v>1334</v>
      </c>
    </row>
    <row r="666" spans="1:16" ht="51" hidden="1">
      <c r="A666" s="127">
        <v>513</v>
      </c>
      <c r="B666" s="127"/>
      <c r="C666" s="128" t="s">
        <v>201</v>
      </c>
      <c r="D666" s="122">
        <v>42772</v>
      </c>
      <c r="E666" s="123" t="s">
        <v>3101</v>
      </c>
      <c r="F666" s="123" t="s">
        <v>3</v>
      </c>
      <c r="G666" s="123">
        <v>1473346</v>
      </c>
      <c r="H666" s="127"/>
      <c r="I666" s="131" t="s">
        <v>3102</v>
      </c>
      <c r="J666" s="127"/>
      <c r="K666" s="127"/>
      <c r="L666" s="127"/>
      <c r="M666" s="127"/>
      <c r="N666" s="243">
        <v>0</v>
      </c>
      <c r="O666" s="243">
        <v>29.900000000000002</v>
      </c>
      <c r="P666" s="127" t="s">
        <v>1334</v>
      </c>
    </row>
    <row r="667" spans="1:16" ht="63.75" hidden="1">
      <c r="A667" s="127">
        <v>25</v>
      </c>
      <c r="B667" s="127"/>
      <c r="C667" s="128" t="s">
        <v>695</v>
      </c>
      <c r="D667" s="122">
        <v>42772</v>
      </c>
      <c r="E667" s="123" t="s">
        <v>3103</v>
      </c>
      <c r="F667" s="123" t="s">
        <v>3</v>
      </c>
      <c r="G667" s="123">
        <v>1473350</v>
      </c>
      <c r="H667" s="127"/>
      <c r="I667" s="131" t="s">
        <v>3104</v>
      </c>
      <c r="J667" s="127"/>
      <c r="K667" s="127"/>
      <c r="L667" s="127"/>
      <c r="M667" s="127"/>
      <c r="N667" s="243">
        <v>0</v>
      </c>
      <c r="O667" s="243">
        <v>5500</v>
      </c>
      <c r="P667" s="127" t="s">
        <v>1334</v>
      </c>
    </row>
    <row r="668" spans="1:16" ht="63.75" hidden="1">
      <c r="A668" s="127">
        <v>25</v>
      </c>
      <c r="B668" s="127"/>
      <c r="C668" s="128" t="s">
        <v>695</v>
      </c>
      <c r="D668" s="122">
        <v>42772</v>
      </c>
      <c r="E668" s="123" t="s">
        <v>3105</v>
      </c>
      <c r="F668" s="123" t="s">
        <v>3</v>
      </c>
      <c r="G668" s="123">
        <v>1473352</v>
      </c>
      <c r="H668" s="127"/>
      <c r="I668" s="131" t="s">
        <v>3106</v>
      </c>
      <c r="J668" s="127"/>
      <c r="K668" s="127"/>
      <c r="L668" s="127"/>
      <c r="M668" s="127"/>
      <c r="N668" s="243">
        <v>0</v>
      </c>
      <c r="O668" s="243">
        <v>500</v>
      </c>
      <c r="P668" s="127" t="s">
        <v>1334</v>
      </c>
    </row>
    <row r="669" spans="1:16" ht="51" hidden="1">
      <c r="A669" s="127" t="s">
        <v>620</v>
      </c>
      <c r="B669" s="127"/>
      <c r="C669" s="128" t="s">
        <v>714</v>
      </c>
      <c r="D669" s="122">
        <v>42772</v>
      </c>
      <c r="E669" s="123" t="s">
        <v>3107</v>
      </c>
      <c r="F669" s="123" t="s">
        <v>3</v>
      </c>
      <c r="G669" s="123">
        <v>1473356</v>
      </c>
      <c r="H669" s="127"/>
      <c r="I669" s="131" t="s">
        <v>3108</v>
      </c>
      <c r="J669" s="127"/>
      <c r="K669" s="127"/>
      <c r="L669" s="127"/>
      <c r="M669" s="127"/>
      <c r="N669" s="243">
        <v>0</v>
      </c>
      <c r="O669" s="243">
        <v>1500</v>
      </c>
      <c r="P669" s="127" t="s">
        <v>1334</v>
      </c>
    </row>
    <row r="670" spans="1:16" ht="51" hidden="1">
      <c r="A670" s="127" t="s">
        <v>620</v>
      </c>
      <c r="B670" s="127"/>
      <c r="C670" s="128" t="s">
        <v>714</v>
      </c>
      <c r="D670" s="122">
        <v>42772</v>
      </c>
      <c r="E670" s="123" t="s">
        <v>3109</v>
      </c>
      <c r="F670" s="123" t="s">
        <v>3</v>
      </c>
      <c r="G670" s="123">
        <v>1473360</v>
      </c>
      <c r="H670" s="127"/>
      <c r="I670" s="131" t="s">
        <v>3110</v>
      </c>
      <c r="J670" s="127"/>
      <c r="K670" s="127"/>
      <c r="L670" s="127"/>
      <c r="M670" s="127"/>
      <c r="N670" s="243">
        <v>0</v>
      </c>
      <c r="O670" s="243">
        <v>4979.32</v>
      </c>
      <c r="P670" s="127" t="s">
        <v>1334</v>
      </c>
    </row>
    <row r="671" spans="1:16" ht="51" hidden="1">
      <c r="A671" s="127" t="s">
        <v>620</v>
      </c>
      <c r="B671" s="127"/>
      <c r="C671" s="128" t="s">
        <v>714</v>
      </c>
      <c r="D671" s="122">
        <v>42772</v>
      </c>
      <c r="E671" s="123" t="s">
        <v>3111</v>
      </c>
      <c r="F671" s="123" t="s">
        <v>3</v>
      </c>
      <c r="G671" s="123">
        <v>1473384</v>
      </c>
      <c r="H671" s="127"/>
      <c r="I671" s="131" t="s">
        <v>3112</v>
      </c>
      <c r="J671" s="127"/>
      <c r="K671" s="127"/>
      <c r="L671" s="127"/>
      <c r="M671" s="127"/>
      <c r="N671" s="243">
        <v>0</v>
      </c>
      <c r="O671" s="243">
        <v>320.32</v>
      </c>
      <c r="P671" s="127" t="s">
        <v>1334</v>
      </c>
    </row>
    <row r="672" spans="1:16" ht="51" hidden="1">
      <c r="A672" s="127" t="s">
        <v>620</v>
      </c>
      <c r="B672" s="127"/>
      <c r="C672" s="128" t="s">
        <v>714</v>
      </c>
      <c r="D672" s="122">
        <v>42772</v>
      </c>
      <c r="E672" s="123" t="s">
        <v>3113</v>
      </c>
      <c r="F672" s="123" t="s">
        <v>3</v>
      </c>
      <c r="G672" s="123">
        <v>1473406</v>
      </c>
      <c r="H672" s="127"/>
      <c r="I672" s="131" t="s">
        <v>3114</v>
      </c>
      <c r="J672" s="127"/>
      <c r="K672" s="127"/>
      <c r="L672" s="127"/>
      <c r="M672" s="127"/>
      <c r="N672" s="243">
        <v>0</v>
      </c>
      <c r="O672" s="243">
        <v>1713</v>
      </c>
      <c r="P672" s="127" t="s">
        <v>1334</v>
      </c>
    </row>
    <row r="673" spans="1:16" ht="63.75" hidden="1">
      <c r="A673" s="127" t="s">
        <v>620</v>
      </c>
      <c r="B673" s="127"/>
      <c r="C673" s="128" t="s">
        <v>714</v>
      </c>
      <c r="D673" s="122">
        <v>42772</v>
      </c>
      <c r="E673" s="123" t="s">
        <v>3115</v>
      </c>
      <c r="F673" s="123" t="s">
        <v>3</v>
      </c>
      <c r="G673" s="123">
        <v>1473416</v>
      </c>
      <c r="H673" s="127"/>
      <c r="I673" s="131" t="s">
        <v>3116</v>
      </c>
      <c r="J673" s="127"/>
      <c r="K673" s="127"/>
      <c r="L673" s="127"/>
      <c r="M673" s="127"/>
      <c r="N673" s="243">
        <v>0</v>
      </c>
      <c r="O673" s="243">
        <v>2449.4</v>
      </c>
      <c r="P673" s="127" t="s">
        <v>1334</v>
      </c>
    </row>
    <row r="674" spans="1:16" ht="51" hidden="1">
      <c r="A674" s="127" t="s">
        <v>620</v>
      </c>
      <c r="B674" s="127"/>
      <c r="C674" s="128" t="s">
        <v>714</v>
      </c>
      <c r="D674" s="122">
        <v>42772</v>
      </c>
      <c r="E674" s="123" t="s">
        <v>3117</v>
      </c>
      <c r="F674" s="123" t="s">
        <v>3</v>
      </c>
      <c r="G674" s="123">
        <v>1473418</v>
      </c>
      <c r="H674" s="127"/>
      <c r="I674" s="131" t="s">
        <v>3118</v>
      </c>
      <c r="J674" s="127"/>
      <c r="K674" s="127"/>
      <c r="L674" s="127"/>
      <c r="M674" s="127"/>
      <c r="N674" s="243">
        <v>0</v>
      </c>
      <c r="O674" s="243">
        <v>1609.6100000000001</v>
      </c>
      <c r="P674" s="127" t="s">
        <v>1334</v>
      </c>
    </row>
    <row r="675" spans="1:16" ht="63.75" hidden="1">
      <c r="A675" s="127" t="s">
        <v>620</v>
      </c>
      <c r="B675" s="127"/>
      <c r="C675" s="128" t="s">
        <v>714</v>
      </c>
      <c r="D675" s="122">
        <v>42772</v>
      </c>
      <c r="E675" s="123" t="s">
        <v>3119</v>
      </c>
      <c r="F675" s="123" t="s">
        <v>3</v>
      </c>
      <c r="G675" s="123">
        <v>1473421</v>
      </c>
      <c r="H675" s="127"/>
      <c r="I675" s="131" t="s">
        <v>3120</v>
      </c>
      <c r="J675" s="127"/>
      <c r="K675" s="127"/>
      <c r="L675" s="127"/>
      <c r="M675" s="127"/>
      <c r="N675" s="243">
        <v>0</v>
      </c>
      <c r="O675" s="243">
        <v>1432.53</v>
      </c>
      <c r="P675" s="127" t="s">
        <v>1334</v>
      </c>
    </row>
    <row r="676" spans="1:16" ht="51" hidden="1">
      <c r="A676" s="127" t="s">
        <v>620</v>
      </c>
      <c r="B676" s="127"/>
      <c r="C676" s="128" t="s">
        <v>714</v>
      </c>
      <c r="D676" s="122">
        <v>42772</v>
      </c>
      <c r="E676" s="123" t="s">
        <v>3121</v>
      </c>
      <c r="F676" s="123" t="s">
        <v>3</v>
      </c>
      <c r="G676" s="123">
        <v>1473423</v>
      </c>
      <c r="H676" s="127"/>
      <c r="I676" s="131" t="s">
        <v>3122</v>
      </c>
      <c r="J676" s="127"/>
      <c r="K676" s="127"/>
      <c r="L676" s="127"/>
      <c r="M676" s="127"/>
      <c r="N676" s="243">
        <v>0</v>
      </c>
      <c r="O676" s="243">
        <v>751.24</v>
      </c>
      <c r="P676" s="127" t="s">
        <v>1334</v>
      </c>
    </row>
    <row r="677" spans="1:16" ht="51" hidden="1">
      <c r="A677" s="127" t="s">
        <v>620</v>
      </c>
      <c r="B677" s="127"/>
      <c r="C677" s="128" t="s">
        <v>714</v>
      </c>
      <c r="D677" s="122">
        <v>42772</v>
      </c>
      <c r="E677" s="123" t="s">
        <v>3123</v>
      </c>
      <c r="F677" s="123" t="s">
        <v>3</v>
      </c>
      <c r="G677" s="123">
        <v>1473424</v>
      </c>
      <c r="H677" s="127"/>
      <c r="I677" s="131" t="s">
        <v>3124</v>
      </c>
      <c r="J677" s="127"/>
      <c r="K677" s="127"/>
      <c r="L677" s="127"/>
      <c r="M677" s="127"/>
      <c r="N677" s="243">
        <v>0</v>
      </c>
      <c r="O677" s="243">
        <v>1135.1400000000001</v>
      </c>
      <c r="P677" s="127" t="s">
        <v>1334</v>
      </c>
    </row>
    <row r="678" spans="1:16" ht="63.75" hidden="1">
      <c r="A678" s="127" t="s">
        <v>620</v>
      </c>
      <c r="B678" s="127"/>
      <c r="C678" s="128" t="s">
        <v>714</v>
      </c>
      <c r="D678" s="122">
        <v>42772</v>
      </c>
      <c r="E678" s="123" t="s">
        <v>3125</v>
      </c>
      <c r="F678" s="123" t="s">
        <v>3</v>
      </c>
      <c r="G678" s="123">
        <v>1473425</v>
      </c>
      <c r="H678" s="127"/>
      <c r="I678" s="131" t="s">
        <v>3126</v>
      </c>
      <c r="J678" s="127"/>
      <c r="K678" s="127"/>
      <c r="L678" s="127"/>
      <c r="M678" s="127"/>
      <c r="N678" s="243">
        <v>0</v>
      </c>
      <c r="O678" s="243">
        <v>403.58</v>
      </c>
      <c r="P678" s="127" t="s">
        <v>1334</v>
      </c>
    </row>
    <row r="679" spans="1:16" ht="63.75" hidden="1">
      <c r="A679" s="127" t="s">
        <v>620</v>
      </c>
      <c r="B679" s="127"/>
      <c r="C679" s="128" t="s">
        <v>714</v>
      </c>
      <c r="D679" s="122">
        <v>42772</v>
      </c>
      <c r="E679" s="123" t="s">
        <v>3127</v>
      </c>
      <c r="F679" s="123" t="s">
        <v>3</v>
      </c>
      <c r="G679" s="123">
        <v>1473428</v>
      </c>
      <c r="H679" s="127"/>
      <c r="I679" s="131" t="s">
        <v>3128</v>
      </c>
      <c r="J679" s="127"/>
      <c r="K679" s="127"/>
      <c r="L679" s="127"/>
      <c r="M679" s="127"/>
      <c r="N679" s="243">
        <v>0</v>
      </c>
      <c r="O679" s="243">
        <v>377.6</v>
      </c>
      <c r="P679" s="127" t="s">
        <v>1334</v>
      </c>
    </row>
    <row r="680" spans="1:16" ht="63.75" hidden="1">
      <c r="A680" s="127" t="s">
        <v>620</v>
      </c>
      <c r="B680" s="127"/>
      <c r="C680" s="128" t="s">
        <v>714</v>
      </c>
      <c r="D680" s="122">
        <v>42772</v>
      </c>
      <c r="E680" s="123" t="s">
        <v>3129</v>
      </c>
      <c r="F680" s="123" t="s">
        <v>3</v>
      </c>
      <c r="G680" s="123">
        <v>1473430</v>
      </c>
      <c r="H680" s="127"/>
      <c r="I680" s="131" t="s">
        <v>3130</v>
      </c>
      <c r="J680" s="127"/>
      <c r="K680" s="127"/>
      <c r="L680" s="127"/>
      <c r="M680" s="127"/>
      <c r="N680" s="243">
        <v>0</v>
      </c>
      <c r="O680" s="243">
        <v>1274.1600000000001</v>
      </c>
      <c r="P680" s="127" t="s">
        <v>1334</v>
      </c>
    </row>
    <row r="681" spans="1:16" ht="63.75" hidden="1">
      <c r="A681" s="127" t="s">
        <v>620</v>
      </c>
      <c r="B681" s="127"/>
      <c r="C681" s="128" t="s">
        <v>714</v>
      </c>
      <c r="D681" s="122">
        <v>42772</v>
      </c>
      <c r="E681" s="123" t="s">
        <v>3131</v>
      </c>
      <c r="F681" s="123" t="s">
        <v>3</v>
      </c>
      <c r="G681" s="123">
        <v>1473434</v>
      </c>
      <c r="H681" s="127"/>
      <c r="I681" s="131" t="s">
        <v>3132</v>
      </c>
      <c r="J681" s="127"/>
      <c r="K681" s="127"/>
      <c r="L681" s="127"/>
      <c r="M681" s="127"/>
      <c r="N681" s="243">
        <v>0</v>
      </c>
      <c r="O681" s="243">
        <v>947.69</v>
      </c>
      <c r="P681" s="127" t="s">
        <v>1334</v>
      </c>
    </row>
    <row r="682" spans="1:16" ht="63.75">
      <c r="A682" s="127">
        <v>35</v>
      </c>
      <c r="B682" s="127"/>
      <c r="C682" s="128" t="s">
        <v>697</v>
      </c>
      <c r="D682" s="122">
        <v>42773</v>
      </c>
      <c r="E682" s="123" t="s">
        <v>3133</v>
      </c>
      <c r="F682" s="123" t="s">
        <v>3</v>
      </c>
      <c r="G682" s="123">
        <v>1473726</v>
      </c>
      <c r="H682" s="127"/>
      <c r="I682" s="131" t="s">
        <v>3134</v>
      </c>
      <c r="J682" s="127"/>
      <c r="K682" s="127"/>
      <c r="L682" s="127"/>
      <c r="M682" s="127"/>
      <c r="N682" s="243">
        <v>0</v>
      </c>
      <c r="O682" s="243">
        <v>742</v>
      </c>
      <c r="P682" s="127" t="s">
        <v>1334</v>
      </c>
    </row>
    <row r="683" spans="1:16" ht="51" hidden="1">
      <c r="A683" s="127" t="s">
        <v>620</v>
      </c>
      <c r="B683" s="127"/>
      <c r="C683" s="128" t="s">
        <v>714</v>
      </c>
      <c r="D683" s="122">
        <v>42773</v>
      </c>
      <c r="E683" s="123" t="s">
        <v>3135</v>
      </c>
      <c r="F683" s="123" t="s">
        <v>3</v>
      </c>
      <c r="G683" s="123">
        <v>1473704</v>
      </c>
      <c r="H683" s="127"/>
      <c r="I683" s="131" t="s">
        <v>3136</v>
      </c>
      <c r="J683" s="127"/>
      <c r="K683" s="127"/>
      <c r="L683" s="127"/>
      <c r="M683" s="127"/>
      <c r="N683" s="243">
        <v>0</v>
      </c>
      <c r="O683" s="243">
        <v>382.5</v>
      </c>
      <c r="P683" s="127" t="s">
        <v>1334</v>
      </c>
    </row>
    <row r="684" spans="1:16" ht="51" hidden="1">
      <c r="A684" s="127" t="s">
        <v>620</v>
      </c>
      <c r="B684" s="127"/>
      <c r="C684" s="128" t="s">
        <v>714</v>
      </c>
      <c r="D684" s="122">
        <v>42773</v>
      </c>
      <c r="E684" s="123" t="s">
        <v>3137</v>
      </c>
      <c r="F684" s="123" t="s">
        <v>3</v>
      </c>
      <c r="G684" s="123">
        <v>1473730</v>
      </c>
      <c r="H684" s="127"/>
      <c r="I684" s="131" t="s">
        <v>3138</v>
      </c>
      <c r="J684" s="127"/>
      <c r="K684" s="127"/>
      <c r="L684" s="127"/>
      <c r="M684" s="127"/>
      <c r="N684" s="243">
        <v>0</v>
      </c>
      <c r="O684" s="243">
        <v>5485.57</v>
      </c>
      <c r="P684" s="127" t="s">
        <v>1334</v>
      </c>
    </row>
    <row r="685" spans="1:16" ht="51" hidden="1">
      <c r="A685" s="127" t="s">
        <v>620</v>
      </c>
      <c r="B685" s="127"/>
      <c r="C685" s="128" t="s">
        <v>714</v>
      </c>
      <c r="D685" s="122">
        <v>42773</v>
      </c>
      <c r="E685" s="123" t="s">
        <v>3139</v>
      </c>
      <c r="F685" s="123" t="s">
        <v>3</v>
      </c>
      <c r="G685" s="123">
        <v>1473893</v>
      </c>
      <c r="H685" s="127"/>
      <c r="I685" s="131" t="s">
        <v>3140</v>
      </c>
      <c r="J685" s="127"/>
      <c r="K685" s="127"/>
      <c r="L685" s="127"/>
      <c r="M685" s="127"/>
      <c r="N685" s="243">
        <v>0</v>
      </c>
      <c r="O685" s="243">
        <v>2000</v>
      </c>
      <c r="P685" s="127" t="s">
        <v>1334</v>
      </c>
    </row>
    <row r="686" spans="1:16" ht="51" hidden="1">
      <c r="A686" s="127" t="s">
        <v>620</v>
      </c>
      <c r="B686" s="127"/>
      <c r="C686" s="128" t="s">
        <v>714</v>
      </c>
      <c r="D686" s="122">
        <v>42773</v>
      </c>
      <c r="E686" s="123" t="s">
        <v>3141</v>
      </c>
      <c r="F686" s="123" t="s">
        <v>3</v>
      </c>
      <c r="G686" s="123">
        <v>1473895</v>
      </c>
      <c r="H686" s="127"/>
      <c r="I686" s="131" t="s">
        <v>3142</v>
      </c>
      <c r="J686" s="127"/>
      <c r="K686" s="127"/>
      <c r="L686" s="127"/>
      <c r="M686" s="127"/>
      <c r="N686" s="243">
        <v>0</v>
      </c>
      <c r="O686" s="243">
        <v>435</v>
      </c>
      <c r="P686" s="127" t="s">
        <v>1334</v>
      </c>
    </row>
    <row r="687" spans="1:16" ht="63.75" hidden="1">
      <c r="A687" s="127" t="s">
        <v>620</v>
      </c>
      <c r="B687" s="127"/>
      <c r="C687" s="128" t="s">
        <v>714</v>
      </c>
      <c r="D687" s="122">
        <v>42774</v>
      </c>
      <c r="E687" s="123" t="s">
        <v>3143</v>
      </c>
      <c r="F687" s="123" t="s">
        <v>3</v>
      </c>
      <c r="G687" s="123">
        <v>1474252</v>
      </c>
      <c r="H687" s="127"/>
      <c r="I687" s="131" t="s">
        <v>3144</v>
      </c>
      <c r="J687" s="127"/>
      <c r="K687" s="127"/>
      <c r="L687" s="127"/>
      <c r="M687" s="127"/>
      <c r="N687" s="243">
        <v>0</v>
      </c>
      <c r="O687" s="243">
        <v>10691.78</v>
      </c>
      <c r="P687" s="127" t="s">
        <v>1334</v>
      </c>
    </row>
    <row r="688" spans="1:16" ht="63.75" hidden="1">
      <c r="A688" s="127" t="s">
        <v>620</v>
      </c>
      <c r="B688" s="127"/>
      <c r="C688" s="128" t="s">
        <v>714</v>
      </c>
      <c r="D688" s="122">
        <v>42774</v>
      </c>
      <c r="E688" s="123" t="s">
        <v>3145</v>
      </c>
      <c r="F688" s="123" t="s">
        <v>3</v>
      </c>
      <c r="G688" s="123">
        <v>1474253</v>
      </c>
      <c r="H688" s="127"/>
      <c r="I688" s="131" t="s">
        <v>3146</v>
      </c>
      <c r="J688" s="127"/>
      <c r="K688" s="127"/>
      <c r="L688" s="127"/>
      <c r="M688" s="127"/>
      <c r="N688" s="243">
        <v>0</v>
      </c>
      <c r="O688" s="243">
        <v>2899.78</v>
      </c>
      <c r="P688" s="127" t="s">
        <v>1334</v>
      </c>
    </row>
    <row r="689" spans="1:16" ht="51" hidden="1">
      <c r="A689" s="127" t="s">
        <v>620</v>
      </c>
      <c r="B689" s="127"/>
      <c r="C689" s="128" t="s">
        <v>714</v>
      </c>
      <c r="D689" s="122">
        <v>42774</v>
      </c>
      <c r="E689" s="123" t="s">
        <v>3147</v>
      </c>
      <c r="F689" s="123" t="s">
        <v>3</v>
      </c>
      <c r="G689" s="123">
        <v>1474262</v>
      </c>
      <c r="H689" s="127"/>
      <c r="I689" s="131" t="s">
        <v>3148</v>
      </c>
      <c r="J689" s="127"/>
      <c r="K689" s="127"/>
      <c r="L689" s="127"/>
      <c r="M689" s="127"/>
      <c r="N689" s="243">
        <v>0</v>
      </c>
      <c r="O689" s="243">
        <v>96.5</v>
      </c>
      <c r="P689" s="127" t="s">
        <v>1334</v>
      </c>
    </row>
    <row r="690" spans="1:16" ht="51" hidden="1">
      <c r="A690" s="127" t="s">
        <v>620</v>
      </c>
      <c r="B690" s="127"/>
      <c r="C690" s="128" t="s">
        <v>714</v>
      </c>
      <c r="D690" s="122">
        <v>42774</v>
      </c>
      <c r="E690" s="123" t="s">
        <v>3149</v>
      </c>
      <c r="F690" s="123" t="s">
        <v>3</v>
      </c>
      <c r="G690" s="123">
        <v>1474263</v>
      </c>
      <c r="H690" s="127"/>
      <c r="I690" s="131" t="s">
        <v>3150</v>
      </c>
      <c r="J690" s="127"/>
      <c r="K690" s="127"/>
      <c r="L690" s="127"/>
      <c r="M690" s="127"/>
      <c r="N690" s="243">
        <v>0</v>
      </c>
      <c r="O690" s="243">
        <v>96.5</v>
      </c>
      <c r="P690" s="127" t="s">
        <v>1334</v>
      </c>
    </row>
    <row r="691" spans="1:16" ht="63.75" hidden="1">
      <c r="A691" s="127">
        <v>344</v>
      </c>
      <c r="B691" s="127"/>
      <c r="C691" s="128" t="s">
        <v>819</v>
      </c>
      <c r="D691" s="122">
        <v>42774</v>
      </c>
      <c r="E691" s="123" t="s">
        <v>3151</v>
      </c>
      <c r="F691" s="123" t="s">
        <v>3</v>
      </c>
      <c r="G691" s="123">
        <v>1474266</v>
      </c>
      <c r="H691" s="127"/>
      <c r="I691" s="131" t="s">
        <v>3152</v>
      </c>
      <c r="J691" s="127"/>
      <c r="K691" s="127"/>
      <c r="L691" s="127"/>
      <c r="M691" s="127"/>
      <c r="N691" s="243">
        <v>0</v>
      </c>
      <c r="O691" s="243">
        <v>6593.18</v>
      </c>
      <c r="P691" s="127" t="s">
        <v>1334</v>
      </c>
    </row>
    <row r="692" spans="1:16" ht="51" hidden="1">
      <c r="A692" s="127" t="s">
        <v>620</v>
      </c>
      <c r="B692" s="127"/>
      <c r="C692" s="128" t="s">
        <v>714</v>
      </c>
      <c r="D692" s="122">
        <v>42774</v>
      </c>
      <c r="E692" s="123" t="s">
        <v>3153</v>
      </c>
      <c r="F692" s="123" t="s">
        <v>3</v>
      </c>
      <c r="G692" s="123">
        <v>1474276</v>
      </c>
      <c r="H692" s="127"/>
      <c r="I692" s="131" t="s">
        <v>3154</v>
      </c>
      <c r="J692" s="127"/>
      <c r="K692" s="127"/>
      <c r="L692" s="127"/>
      <c r="M692" s="127"/>
      <c r="N692" s="243">
        <v>0</v>
      </c>
      <c r="O692" s="243">
        <v>250</v>
      </c>
      <c r="P692" s="127" t="s">
        <v>1334</v>
      </c>
    </row>
    <row r="693" spans="1:16" ht="63.75" hidden="1">
      <c r="A693" s="127">
        <v>15</v>
      </c>
      <c r="B693" s="127"/>
      <c r="C693" s="128" t="s">
        <v>692</v>
      </c>
      <c r="D693" s="122">
        <v>42774</v>
      </c>
      <c r="E693" s="123" t="s">
        <v>3155</v>
      </c>
      <c r="F693" s="123" t="s">
        <v>3</v>
      </c>
      <c r="G693" s="123">
        <v>1474313</v>
      </c>
      <c r="H693" s="127"/>
      <c r="I693" s="131" t="s">
        <v>3156</v>
      </c>
      <c r="J693" s="127"/>
      <c r="K693" s="127"/>
      <c r="L693" s="127"/>
      <c r="M693" s="127"/>
      <c r="N693" s="243">
        <v>0</v>
      </c>
      <c r="O693" s="243">
        <v>39.07</v>
      </c>
      <c r="P693" s="127" t="s">
        <v>1334</v>
      </c>
    </row>
    <row r="694" spans="1:16" ht="63.75" hidden="1">
      <c r="A694" s="127">
        <v>15</v>
      </c>
      <c r="B694" s="127"/>
      <c r="C694" s="128" t="s">
        <v>692</v>
      </c>
      <c r="D694" s="122">
        <v>42774</v>
      </c>
      <c r="E694" s="123" t="s">
        <v>3157</v>
      </c>
      <c r="F694" s="123" t="s">
        <v>3</v>
      </c>
      <c r="G694" s="123">
        <v>1474317</v>
      </c>
      <c r="H694" s="127"/>
      <c r="I694" s="131" t="s">
        <v>3158</v>
      </c>
      <c r="J694" s="127"/>
      <c r="K694" s="127"/>
      <c r="L694" s="127"/>
      <c r="M694" s="127"/>
      <c r="N694" s="243">
        <v>0</v>
      </c>
      <c r="O694" s="243">
        <v>0.53</v>
      </c>
      <c r="P694" s="127" t="s">
        <v>1334</v>
      </c>
    </row>
    <row r="695" spans="1:16" ht="63.75" hidden="1">
      <c r="A695" s="127">
        <v>15</v>
      </c>
      <c r="B695" s="127"/>
      <c r="C695" s="128" t="s">
        <v>692</v>
      </c>
      <c r="D695" s="122">
        <v>42774</v>
      </c>
      <c r="E695" s="123" t="s">
        <v>3159</v>
      </c>
      <c r="F695" s="123" t="s">
        <v>3</v>
      </c>
      <c r="G695" s="123">
        <v>1474318</v>
      </c>
      <c r="H695" s="127"/>
      <c r="I695" s="131" t="s">
        <v>3160</v>
      </c>
      <c r="J695" s="127"/>
      <c r="K695" s="127"/>
      <c r="L695" s="127"/>
      <c r="M695" s="127"/>
      <c r="N695" s="243">
        <v>0</v>
      </c>
      <c r="O695" s="243">
        <v>33</v>
      </c>
      <c r="P695" s="127" t="s">
        <v>1334</v>
      </c>
    </row>
    <row r="696" spans="1:16" ht="63.75" hidden="1">
      <c r="A696" s="127">
        <v>15</v>
      </c>
      <c r="B696" s="127"/>
      <c r="C696" s="128" t="s">
        <v>692</v>
      </c>
      <c r="D696" s="122">
        <v>42774</v>
      </c>
      <c r="E696" s="123" t="s">
        <v>3161</v>
      </c>
      <c r="F696" s="123" t="s">
        <v>3</v>
      </c>
      <c r="G696" s="123">
        <v>1474327</v>
      </c>
      <c r="H696" s="127"/>
      <c r="I696" s="131" t="s">
        <v>3162</v>
      </c>
      <c r="J696" s="127"/>
      <c r="K696" s="127"/>
      <c r="L696" s="127"/>
      <c r="M696" s="127"/>
      <c r="N696" s="243">
        <v>0</v>
      </c>
      <c r="O696" s="243">
        <v>105.23</v>
      </c>
      <c r="P696" s="127" t="s">
        <v>17184</v>
      </c>
    </row>
    <row r="697" spans="1:16" ht="51" hidden="1">
      <c r="A697" s="127">
        <v>15</v>
      </c>
      <c r="B697" s="127"/>
      <c r="C697" s="128" t="s">
        <v>692</v>
      </c>
      <c r="D697" s="122">
        <v>42774</v>
      </c>
      <c r="E697" s="123" t="s">
        <v>3163</v>
      </c>
      <c r="F697" s="123" t="s">
        <v>3</v>
      </c>
      <c r="G697" s="123">
        <v>1474345</v>
      </c>
      <c r="H697" s="127"/>
      <c r="I697" s="131" t="s">
        <v>3164</v>
      </c>
      <c r="J697" s="127"/>
      <c r="K697" s="127"/>
      <c r="L697" s="127"/>
      <c r="M697" s="127"/>
      <c r="N697" s="243">
        <v>0</v>
      </c>
      <c r="O697" s="243">
        <v>490.88</v>
      </c>
      <c r="P697" s="127" t="s">
        <v>1334</v>
      </c>
    </row>
    <row r="698" spans="1:16" ht="38.25" hidden="1">
      <c r="A698" s="127">
        <v>15</v>
      </c>
      <c r="B698" s="127"/>
      <c r="C698" s="128" t="s">
        <v>692</v>
      </c>
      <c r="D698" s="122">
        <v>42774</v>
      </c>
      <c r="E698" s="123" t="s">
        <v>3165</v>
      </c>
      <c r="F698" s="123" t="s">
        <v>3</v>
      </c>
      <c r="G698" s="123">
        <v>1474411</v>
      </c>
      <c r="H698" s="127"/>
      <c r="I698" s="131" t="s">
        <v>3166</v>
      </c>
      <c r="J698" s="127"/>
      <c r="K698" s="127"/>
      <c r="L698" s="127"/>
      <c r="M698" s="127"/>
      <c r="N698" s="243">
        <v>0</v>
      </c>
      <c r="O698" s="243">
        <v>7.0000000000000007E-2</v>
      </c>
      <c r="P698" s="127" t="s">
        <v>17184</v>
      </c>
    </row>
    <row r="699" spans="1:16" ht="38.25" hidden="1">
      <c r="A699" s="127">
        <v>15</v>
      </c>
      <c r="B699" s="127"/>
      <c r="C699" s="128" t="s">
        <v>692</v>
      </c>
      <c r="D699" s="122">
        <v>42774</v>
      </c>
      <c r="E699" s="123" t="s">
        <v>3167</v>
      </c>
      <c r="F699" s="123" t="s">
        <v>3</v>
      </c>
      <c r="G699" s="123">
        <v>1474412</v>
      </c>
      <c r="H699" s="127"/>
      <c r="I699" s="131" t="s">
        <v>3166</v>
      </c>
      <c r="J699" s="127"/>
      <c r="K699" s="127"/>
      <c r="L699" s="127"/>
      <c r="M699" s="127"/>
      <c r="N699" s="243">
        <v>0</v>
      </c>
      <c r="O699" s="243">
        <v>2.64</v>
      </c>
      <c r="P699" s="127" t="s">
        <v>17184</v>
      </c>
    </row>
    <row r="700" spans="1:16" ht="38.25" hidden="1">
      <c r="A700" s="127">
        <v>15</v>
      </c>
      <c r="B700" s="127"/>
      <c r="C700" s="128" t="s">
        <v>692</v>
      </c>
      <c r="D700" s="122">
        <v>42774</v>
      </c>
      <c r="E700" s="123" t="s">
        <v>3168</v>
      </c>
      <c r="F700" s="123" t="s">
        <v>3</v>
      </c>
      <c r="G700" s="123">
        <v>1474415</v>
      </c>
      <c r="H700" s="127"/>
      <c r="I700" s="131" t="s">
        <v>3166</v>
      </c>
      <c r="J700" s="127"/>
      <c r="K700" s="127"/>
      <c r="L700" s="127"/>
      <c r="M700" s="127"/>
      <c r="N700" s="243">
        <v>0</v>
      </c>
      <c r="O700" s="243">
        <v>11.86</v>
      </c>
      <c r="P700" s="127" t="s">
        <v>1334</v>
      </c>
    </row>
    <row r="701" spans="1:16" ht="38.25" hidden="1">
      <c r="A701" s="127">
        <v>15</v>
      </c>
      <c r="B701" s="127"/>
      <c r="C701" s="128" t="s">
        <v>692</v>
      </c>
      <c r="D701" s="122">
        <v>42774</v>
      </c>
      <c r="E701" s="123" t="s">
        <v>3169</v>
      </c>
      <c r="F701" s="123" t="s">
        <v>3</v>
      </c>
      <c r="G701" s="123">
        <v>1474426</v>
      </c>
      <c r="H701" s="127"/>
      <c r="I701" s="131" t="s">
        <v>3166</v>
      </c>
      <c r="J701" s="127"/>
      <c r="K701" s="127"/>
      <c r="L701" s="127"/>
      <c r="M701" s="127"/>
      <c r="N701" s="243">
        <v>0</v>
      </c>
      <c r="O701" s="243">
        <v>39.04</v>
      </c>
      <c r="P701" s="127" t="s">
        <v>1334</v>
      </c>
    </row>
    <row r="702" spans="1:16" ht="38.25" hidden="1">
      <c r="A702" s="127">
        <v>15</v>
      </c>
      <c r="B702" s="127"/>
      <c r="C702" s="128" t="s">
        <v>692</v>
      </c>
      <c r="D702" s="122">
        <v>42774</v>
      </c>
      <c r="E702" s="123" t="s">
        <v>3170</v>
      </c>
      <c r="F702" s="123" t="s">
        <v>3</v>
      </c>
      <c r="G702" s="123">
        <v>1474428</v>
      </c>
      <c r="H702" s="127"/>
      <c r="I702" s="131" t="s">
        <v>3166</v>
      </c>
      <c r="J702" s="127"/>
      <c r="K702" s="127"/>
      <c r="L702" s="127"/>
      <c r="M702" s="127"/>
      <c r="N702" s="243">
        <v>0</v>
      </c>
      <c r="O702" s="243">
        <v>40.160000000000004</v>
      </c>
      <c r="P702" s="127" t="s">
        <v>1334</v>
      </c>
    </row>
    <row r="703" spans="1:16" ht="38.25" hidden="1">
      <c r="A703" s="127">
        <v>15</v>
      </c>
      <c r="B703" s="127"/>
      <c r="C703" s="128" t="s">
        <v>692</v>
      </c>
      <c r="D703" s="122">
        <v>42774</v>
      </c>
      <c r="E703" s="123" t="s">
        <v>3171</v>
      </c>
      <c r="F703" s="123" t="s">
        <v>3</v>
      </c>
      <c r="G703" s="123">
        <v>1474430</v>
      </c>
      <c r="H703" s="127"/>
      <c r="I703" s="131" t="s">
        <v>3166</v>
      </c>
      <c r="J703" s="127"/>
      <c r="K703" s="127"/>
      <c r="L703" s="127"/>
      <c r="M703" s="127"/>
      <c r="N703" s="243">
        <v>0</v>
      </c>
      <c r="O703" s="243">
        <v>35.46</v>
      </c>
      <c r="P703" s="127" t="s">
        <v>1334</v>
      </c>
    </row>
    <row r="704" spans="1:16" ht="51" hidden="1">
      <c r="A704" s="127">
        <v>15</v>
      </c>
      <c r="B704" s="127"/>
      <c r="C704" s="128" t="s">
        <v>692</v>
      </c>
      <c r="D704" s="122">
        <v>42774</v>
      </c>
      <c r="E704" s="123" t="s">
        <v>3172</v>
      </c>
      <c r="F704" s="123" t="s">
        <v>3</v>
      </c>
      <c r="G704" s="123">
        <v>1474435</v>
      </c>
      <c r="H704" s="127"/>
      <c r="I704" s="131" t="s">
        <v>3173</v>
      </c>
      <c r="J704" s="127"/>
      <c r="K704" s="127"/>
      <c r="L704" s="127"/>
      <c r="M704" s="127"/>
      <c r="N704" s="243">
        <v>0</v>
      </c>
      <c r="O704" s="243">
        <v>579.55000000000007</v>
      </c>
      <c r="P704" s="127" t="s">
        <v>1334</v>
      </c>
    </row>
    <row r="705" spans="1:16" ht="38.25" hidden="1">
      <c r="A705" s="127">
        <v>15</v>
      </c>
      <c r="B705" s="127"/>
      <c r="C705" s="128" t="s">
        <v>692</v>
      </c>
      <c r="D705" s="122">
        <v>42774</v>
      </c>
      <c r="E705" s="123" t="s">
        <v>3174</v>
      </c>
      <c r="F705" s="123" t="s">
        <v>3</v>
      </c>
      <c r="G705" s="123">
        <v>1474475</v>
      </c>
      <c r="H705" s="127"/>
      <c r="I705" s="131" t="s">
        <v>3175</v>
      </c>
      <c r="J705" s="127"/>
      <c r="K705" s="127"/>
      <c r="L705" s="127"/>
      <c r="M705" s="127"/>
      <c r="N705" s="243">
        <v>0</v>
      </c>
      <c r="O705" s="243">
        <v>181.48</v>
      </c>
      <c r="P705" s="127" t="s">
        <v>17184</v>
      </c>
    </row>
    <row r="706" spans="1:16" ht="38.25" hidden="1">
      <c r="A706" s="127">
        <v>15</v>
      </c>
      <c r="B706" s="127"/>
      <c r="C706" s="128" t="s">
        <v>692</v>
      </c>
      <c r="D706" s="122">
        <v>42774</v>
      </c>
      <c r="E706" s="123" t="s">
        <v>3176</v>
      </c>
      <c r="F706" s="123" t="s">
        <v>3</v>
      </c>
      <c r="G706" s="123">
        <v>1474477</v>
      </c>
      <c r="H706" s="127"/>
      <c r="I706" s="131" t="s">
        <v>3177</v>
      </c>
      <c r="J706" s="127"/>
      <c r="K706" s="127"/>
      <c r="L706" s="127"/>
      <c r="M706" s="127"/>
      <c r="N706" s="243">
        <v>0</v>
      </c>
      <c r="O706" s="243">
        <v>52.92</v>
      </c>
      <c r="P706" s="127" t="s">
        <v>17184</v>
      </c>
    </row>
    <row r="707" spans="1:16" ht="38.25" hidden="1">
      <c r="A707" s="127">
        <v>15</v>
      </c>
      <c r="B707" s="127"/>
      <c r="C707" s="128" t="s">
        <v>692</v>
      </c>
      <c r="D707" s="122">
        <v>42774</v>
      </c>
      <c r="E707" s="123" t="s">
        <v>3178</v>
      </c>
      <c r="F707" s="123" t="s">
        <v>3</v>
      </c>
      <c r="G707" s="123">
        <v>1474482</v>
      </c>
      <c r="H707" s="127"/>
      <c r="I707" s="131" t="s">
        <v>3179</v>
      </c>
      <c r="J707" s="127"/>
      <c r="K707" s="127"/>
      <c r="L707" s="127"/>
      <c r="M707" s="127"/>
      <c r="N707" s="243">
        <v>0</v>
      </c>
      <c r="O707" s="243">
        <v>93.09</v>
      </c>
      <c r="P707" s="127" t="s">
        <v>17184</v>
      </c>
    </row>
    <row r="708" spans="1:16" ht="38.25" hidden="1">
      <c r="A708" s="127">
        <v>15</v>
      </c>
      <c r="B708" s="127"/>
      <c r="C708" s="128" t="s">
        <v>692</v>
      </c>
      <c r="D708" s="122">
        <v>42774</v>
      </c>
      <c r="E708" s="123" t="s">
        <v>3180</v>
      </c>
      <c r="F708" s="123" t="s">
        <v>3</v>
      </c>
      <c r="G708" s="123">
        <v>1474483</v>
      </c>
      <c r="H708" s="127"/>
      <c r="I708" s="131" t="s">
        <v>3181</v>
      </c>
      <c r="J708" s="127"/>
      <c r="K708" s="127"/>
      <c r="L708" s="127"/>
      <c r="M708" s="127"/>
      <c r="N708" s="243">
        <v>0</v>
      </c>
      <c r="O708" s="243">
        <v>117.25</v>
      </c>
      <c r="P708" s="127" t="s">
        <v>17184</v>
      </c>
    </row>
    <row r="709" spans="1:16" ht="38.25" hidden="1">
      <c r="A709" s="127">
        <v>15</v>
      </c>
      <c r="B709" s="127"/>
      <c r="C709" s="128" t="s">
        <v>692</v>
      </c>
      <c r="D709" s="122">
        <v>42774</v>
      </c>
      <c r="E709" s="123" t="s">
        <v>3182</v>
      </c>
      <c r="F709" s="123" t="s">
        <v>3</v>
      </c>
      <c r="G709" s="123">
        <v>1474484</v>
      </c>
      <c r="H709" s="127"/>
      <c r="I709" s="131" t="s">
        <v>3183</v>
      </c>
      <c r="J709" s="127"/>
      <c r="K709" s="127"/>
      <c r="L709" s="127"/>
      <c r="M709" s="127"/>
      <c r="N709" s="243">
        <v>0</v>
      </c>
      <c r="O709" s="243">
        <v>154.37</v>
      </c>
      <c r="P709" s="127" t="s">
        <v>17184</v>
      </c>
    </row>
    <row r="710" spans="1:16" ht="38.25" hidden="1">
      <c r="A710" s="127">
        <v>15</v>
      </c>
      <c r="B710" s="127"/>
      <c r="C710" s="128" t="s">
        <v>692</v>
      </c>
      <c r="D710" s="122">
        <v>42774</v>
      </c>
      <c r="E710" s="123" t="s">
        <v>3184</v>
      </c>
      <c r="F710" s="123" t="s">
        <v>3</v>
      </c>
      <c r="G710" s="123">
        <v>1474485</v>
      </c>
      <c r="H710" s="127"/>
      <c r="I710" s="131" t="s">
        <v>3185</v>
      </c>
      <c r="J710" s="127"/>
      <c r="K710" s="127"/>
      <c r="L710" s="127"/>
      <c r="M710" s="127"/>
      <c r="N710" s="243">
        <v>0</v>
      </c>
      <c r="O710" s="243">
        <v>161.95000000000002</v>
      </c>
      <c r="P710" s="127" t="s">
        <v>1334</v>
      </c>
    </row>
    <row r="711" spans="1:16" ht="51" hidden="1">
      <c r="A711" s="127">
        <v>15</v>
      </c>
      <c r="B711" s="127"/>
      <c r="C711" s="128" t="s">
        <v>692</v>
      </c>
      <c r="D711" s="122">
        <v>42775</v>
      </c>
      <c r="E711" s="123" t="s">
        <v>3186</v>
      </c>
      <c r="F711" s="123" t="s">
        <v>3</v>
      </c>
      <c r="G711" s="123">
        <v>1474608</v>
      </c>
      <c r="H711" s="127"/>
      <c r="I711" s="131" t="s">
        <v>3187</v>
      </c>
      <c r="J711" s="127"/>
      <c r="K711" s="127"/>
      <c r="L711" s="127"/>
      <c r="M711" s="127"/>
      <c r="N711" s="243">
        <v>0</v>
      </c>
      <c r="O711" s="243">
        <v>330</v>
      </c>
      <c r="P711" s="127" t="s">
        <v>1334</v>
      </c>
    </row>
    <row r="712" spans="1:16" ht="51" hidden="1">
      <c r="A712" s="127" t="s">
        <v>620</v>
      </c>
      <c r="B712" s="127"/>
      <c r="C712" s="128" t="s">
        <v>714</v>
      </c>
      <c r="D712" s="122">
        <v>42775</v>
      </c>
      <c r="E712" s="123" t="s">
        <v>3188</v>
      </c>
      <c r="F712" s="123" t="s">
        <v>3</v>
      </c>
      <c r="G712" s="123">
        <v>1474642</v>
      </c>
      <c r="H712" s="127"/>
      <c r="I712" s="131" t="s">
        <v>3189</v>
      </c>
      <c r="J712" s="127"/>
      <c r="K712" s="127"/>
      <c r="L712" s="127"/>
      <c r="M712" s="127"/>
      <c r="N712" s="243">
        <v>0</v>
      </c>
      <c r="O712" s="243">
        <v>3424.9900000000002</v>
      </c>
      <c r="P712" s="127" t="s">
        <v>1334</v>
      </c>
    </row>
    <row r="713" spans="1:16" ht="51" hidden="1">
      <c r="A713" s="127" t="s">
        <v>620</v>
      </c>
      <c r="B713" s="127"/>
      <c r="C713" s="128" t="s">
        <v>714</v>
      </c>
      <c r="D713" s="122">
        <v>42775</v>
      </c>
      <c r="E713" s="123" t="s">
        <v>3190</v>
      </c>
      <c r="F713" s="123" t="s">
        <v>3</v>
      </c>
      <c r="G713" s="123">
        <v>1474650</v>
      </c>
      <c r="H713" s="127"/>
      <c r="I713" s="131" t="s">
        <v>3191</v>
      </c>
      <c r="J713" s="127"/>
      <c r="K713" s="127"/>
      <c r="L713" s="127"/>
      <c r="M713" s="127"/>
      <c r="N713" s="243">
        <v>0</v>
      </c>
      <c r="O713" s="243">
        <v>4439.66</v>
      </c>
      <c r="P713" s="127" t="s">
        <v>1334</v>
      </c>
    </row>
    <row r="714" spans="1:16" ht="51" hidden="1">
      <c r="A714" s="127" t="s">
        <v>627</v>
      </c>
      <c r="B714" s="127"/>
      <c r="C714" s="128" t="s">
        <v>1235</v>
      </c>
      <c r="D714" s="122">
        <v>42775</v>
      </c>
      <c r="E714" s="123" t="s">
        <v>3192</v>
      </c>
      <c r="F714" s="123" t="s">
        <v>3</v>
      </c>
      <c r="G714" s="123">
        <v>1474680</v>
      </c>
      <c r="H714" s="127"/>
      <c r="I714" s="131" t="s">
        <v>3193</v>
      </c>
      <c r="J714" s="127"/>
      <c r="K714" s="127"/>
      <c r="L714" s="127"/>
      <c r="M714" s="127"/>
      <c r="N714" s="243">
        <v>0</v>
      </c>
      <c r="O714" s="243">
        <v>3007.34</v>
      </c>
      <c r="P714" s="127" t="s">
        <v>1334</v>
      </c>
    </row>
    <row r="715" spans="1:16" ht="51" hidden="1">
      <c r="A715" s="127" t="s">
        <v>627</v>
      </c>
      <c r="B715" s="127"/>
      <c r="C715" s="128" t="s">
        <v>1235</v>
      </c>
      <c r="D715" s="122">
        <v>42775</v>
      </c>
      <c r="E715" s="123" t="s">
        <v>3194</v>
      </c>
      <c r="F715" s="123" t="s">
        <v>3</v>
      </c>
      <c r="G715" s="123">
        <v>1474681</v>
      </c>
      <c r="H715" s="127"/>
      <c r="I715" s="131" t="s">
        <v>3195</v>
      </c>
      <c r="J715" s="127"/>
      <c r="K715" s="127"/>
      <c r="L715" s="127"/>
      <c r="M715" s="127"/>
      <c r="N715" s="243">
        <v>0</v>
      </c>
      <c r="O715" s="243">
        <v>15389.43</v>
      </c>
      <c r="P715" s="127" t="s">
        <v>1334</v>
      </c>
    </row>
    <row r="716" spans="1:16" ht="51" hidden="1">
      <c r="A716" s="127" t="s">
        <v>627</v>
      </c>
      <c r="B716" s="127"/>
      <c r="C716" s="128" t="s">
        <v>1235</v>
      </c>
      <c r="D716" s="122">
        <v>42775</v>
      </c>
      <c r="E716" s="123" t="s">
        <v>3196</v>
      </c>
      <c r="F716" s="123" t="s">
        <v>3</v>
      </c>
      <c r="G716" s="123">
        <v>1474683</v>
      </c>
      <c r="H716" s="127"/>
      <c r="I716" s="131" t="s">
        <v>3197</v>
      </c>
      <c r="J716" s="127"/>
      <c r="K716" s="127"/>
      <c r="L716" s="127"/>
      <c r="M716" s="127"/>
      <c r="N716" s="243">
        <v>0</v>
      </c>
      <c r="O716" s="243">
        <v>30504.06</v>
      </c>
      <c r="P716" s="127" t="s">
        <v>1334</v>
      </c>
    </row>
    <row r="717" spans="1:16" ht="51" hidden="1">
      <c r="A717" s="127" t="s">
        <v>627</v>
      </c>
      <c r="B717" s="127"/>
      <c r="C717" s="128" t="s">
        <v>1235</v>
      </c>
      <c r="D717" s="122">
        <v>42775</v>
      </c>
      <c r="E717" s="123" t="s">
        <v>3198</v>
      </c>
      <c r="F717" s="123" t="s">
        <v>3</v>
      </c>
      <c r="G717" s="123">
        <v>1474684</v>
      </c>
      <c r="H717" s="127"/>
      <c r="I717" s="131" t="s">
        <v>3199</v>
      </c>
      <c r="J717" s="127"/>
      <c r="K717" s="127"/>
      <c r="L717" s="127"/>
      <c r="M717" s="127"/>
      <c r="N717" s="243">
        <v>0</v>
      </c>
      <c r="O717" s="243">
        <v>38442.550000000003</v>
      </c>
      <c r="P717" s="127" t="s">
        <v>1334</v>
      </c>
    </row>
    <row r="718" spans="1:16" ht="51" hidden="1">
      <c r="A718" s="127" t="s">
        <v>627</v>
      </c>
      <c r="B718" s="127"/>
      <c r="C718" s="128" t="s">
        <v>1235</v>
      </c>
      <c r="D718" s="122">
        <v>42775</v>
      </c>
      <c r="E718" s="123" t="s">
        <v>3200</v>
      </c>
      <c r="F718" s="123" t="s">
        <v>3</v>
      </c>
      <c r="G718" s="123">
        <v>1474685</v>
      </c>
      <c r="H718" s="127"/>
      <c r="I718" s="131" t="s">
        <v>3201</v>
      </c>
      <c r="J718" s="127"/>
      <c r="K718" s="127"/>
      <c r="L718" s="127"/>
      <c r="M718" s="127"/>
      <c r="N718" s="243">
        <v>0</v>
      </c>
      <c r="O718" s="243">
        <v>21256.89</v>
      </c>
      <c r="P718" s="127" t="s">
        <v>1334</v>
      </c>
    </row>
    <row r="719" spans="1:16" ht="51" hidden="1">
      <c r="A719" s="127" t="s">
        <v>627</v>
      </c>
      <c r="B719" s="127"/>
      <c r="C719" s="128" t="s">
        <v>1235</v>
      </c>
      <c r="D719" s="122">
        <v>42775</v>
      </c>
      <c r="E719" s="123" t="s">
        <v>3202</v>
      </c>
      <c r="F719" s="123" t="s">
        <v>3</v>
      </c>
      <c r="G719" s="123">
        <v>1474691</v>
      </c>
      <c r="H719" s="127"/>
      <c r="I719" s="131" t="s">
        <v>3203</v>
      </c>
      <c r="J719" s="127"/>
      <c r="K719" s="127"/>
      <c r="L719" s="127"/>
      <c r="M719" s="127"/>
      <c r="N719" s="243">
        <v>0</v>
      </c>
      <c r="O719" s="243">
        <v>1932.31</v>
      </c>
      <c r="P719" s="127" t="s">
        <v>1334</v>
      </c>
    </row>
    <row r="720" spans="1:16" ht="51" hidden="1">
      <c r="A720" s="127">
        <v>86</v>
      </c>
      <c r="B720" s="127"/>
      <c r="C720" s="128" t="s">
        <v>711</v>
      </c>
      <c r="D720" s="122">
        <v>42775</v>
      </c>
      <c r="E720" s="123" t="s">
        <v>3204</v>
      </c>
      <c r="F720" s="123" t="s">
        <v>3</v>
      </c>
      <c r="G720" s="123">
        <v>1474713</v>
      </c>
      <c r="H720" s="127"/>
      <c r="I720" s="131" t="s">
        <v>3205</v>
      </c>
      <c r="J720" s="127"/>
      <c r="K720" s="127"/>
      <c r="L720" s="127"/>
      <c r="M720" s="127"/>
      <c r="N720" s="243">
        <v>0</v>
      </c>
      <c r="O720" s="243">
        <v>4108.6400000000003</v>
      </c>
      <c r="P720" s="127" t="s">
        <v>1334</v>
      </c>
    </row>
    <row r="721" spans="1:16" ht="51" hidden="1">
      <c r="A721" s="127" t="s">
        <v>620</v>
      </c>
      <c r="B721" s="127"/>
      <c r="C721" s="128" t="s">
        <v>714</v>
      </c>
      <c r="D721" s="122">
        <v>42775</v>
      </c>
      <c r="E721" s="123" t="s">
        <v>3206</v>
      </c>
      <c r="F721" s="123" t="s">
        <v>3</v>
      </c>
      <c r="G721" s="123">
        <v>1474595</v>
      </c>
      <c r="H721" s="127"/>
      <c r="I721" s="131" t="s">
        <v>3207</v>
      </c>
      <c r="J721" s="127"/>
      <c r="K721" s="127"/>
      <c r="L721" s="127"/>
      <c r="M721" s="127"/>
      <c r="N721" s="243">
        <v>0</v>
      </c>
      <c r="O721" s="243">
        <v>881.65</v>
      </c>
      <c r="P721" s="127" t="s">
        <v>1334</v>
      </c>
    </row>
    <row r="722" spans="1:16" ht="51" hidden="1">
      <c r="A722" s="127" t="s">
        <v>620</v>
      </c>
      <c r="B722" s="127"/>
      <c r="C722" s="128" t="s">
        <v>714</v>
      </c>
      <c r="D722" s="122">
        <v>42775</v>
      </c>
      <c r="E722" s="123" t="s">
        <v>3208</v>
      </c>
      <c r="F722" s="123" t="s">
        <v>3</v>
      </c>
      <c r="G722" s="123">
        <v>1474646</v>
      </c>
      <c r="H722" s="127"/>
      <c r="I722" s="131" t="s">
        <v>3209</v>
      </c>
      <c r="J722" s="127"/>
      <c r="K722" s="127"/>
      <c r="L722" s="127"/>
      <c r="M722" s="127"/>
      <c r="N722" s="243">
        <v>0</v>
      </c>
      <c r="O722" s="243">
        <v>52.88</v>
      </c>
      <c r="P722" s="127" t="s">
        <v>1334</v>
      </c>
    </row>
    <row r="723" spans="1:16" ht="51" hidden="1">
      <c r="A723" s="127">
        <v>312</v>
      </c>
      <c r="B723" s="127"/>
      <c r="C723" s="128" t="s">
        <v>810</v>
      </c>
      <c r="D723" s="122">
        <v>42775</v>
      </c>
      <c r="E723" s="123" t="s">
        <v>3210</v>
      </c>
      <c r="F723" s="123" t="s">
        <v>3</v>
      </c>
      <c r="G723" s="123">
        <v>1474662</v>
      </c>
      <c r="H723" s="127"/>
      <c r="I723" s="131" t="s">
        <v>3211</v>
      </c>
      <c r="J723" s="127"/>
      <c r="K723" s="127"/>
      <c r="L723" s="127"/>
      <c r="M723" s="127"/>
      <c r="N723" s="243">
        <v>0</v>
      </c>
      <c r="O723" s="243">
        <v>3868.51</v>
      </c>
      <c r="P723" s="127" t="s">
        <v>1334</v>
      </c>
    </row>
    <row r="724" spans="1:16" ht="51" hidden="1">
      <c r="A724" s="127">
        <v>86</v>
      </c>
      <c r="B724" s="127"/>
      <c r="C724" s="128" t="s">
        <v>711</v>
      </c>
      <c r="D724" s="122">
        <v>42775</v>
      </c>
      <c r="E724" s="123" t="s">
        <v>3212</v>
      </c>
      <c r="F724" s="123" t="s">
        <v>3</v>
      </c>
      <c r="G724" s="123">
        <v>1474724</v>
      </c>
      <c r="H724" s="127"/>
      <c r="I724" s="131" t="s">
        <v>3213</v>
      </c>
      <c r="J724" s="127"/>
      <c r="K724" s="127"/>
      <c r="L724" s="127"/>
      <c r="M724" s="127"/>
      <c r="N724" s="243">
        <v>0</v>
      </c>
      <c r="O724" s="243">
        <v>2826</v>
      </c>
      <c r="P724" s="127" t="s">
        <v>1334</v>
      </c>
    </row>
    <row r="725" spans="1:16" ht="51" hidden="1">
      <c r="A725" s="127">
        <v>86</v>
      </c>
      <c r="B725" s="127"/>
      <c r="C725" s="128" t="s">
        <v>711</v>
      </c>
      <c r="D725" s="122">
        <v>42775</v>
      </c>
      <c r="E725" s="123" t="s">
        <v>3214</v>
      </c>
      <c r="F725" s="123" t="s">
        <v>3</v>
      </c>
      <c r="G725" s="123">
        <v>1474725</v>
      </c>
      <c r="H725" s="127"/>
      <c r="I725" s="131" t="s">
        <v>3213</v>
      </c>
      <c r="J725" s="127"/>
      <c r="K725" s="127"/>
      <c r="L725" s="127"/>
      <c r="M725" s="127"/>
      <c r="N725" s="243">
        <v>0</v>
      </c>
      <c r="O725" s="243">
        <v>2484</v>
      </c>
      <c r="P725" s="127" t="s">
        <v>1334</v>
      </c>
    </row>
    <row r="726" spans="1:16" ht="51" hidden="1">
      <c r="A726" s="127" t="s">
        <v>620</v>
      </c>
      <c r="B726" s="127"/>
      <c r="C726" s="128" t="s">
        <v>714</v>
      </c>
      <c r="D726" s="122">
        <v>42775</v>
      </c>
      <c r="E726" s="123" t="s">
        <v>3215</v>
      </c>
      <c r="F726" s="123" t="s">
        <v>3</v>
      </c>
      <c r="G726" s="123">
        <v>1474787</v>
      </c>
      <c r="H726" s="127"/>
      <c r="I726" s="131" t="s">
        <v>3216</v>
      </c>
      <c r="J726" s="127"/>
      <c r="K726" s="127"/>
      <c r="L726" s="127"/>
      <c r="M726" s="127"/>
      <c r="N726" s="243">
        <v>0</v>
      </c>
      <c r="O726" s="243">
        <v>1385.78</v>
      </c>
      <c r="P726" s="127" t="s">
        <v>1334</v>
      </c>
    </row>
    <row r="727" spans="1:16" ht="51" hidden="1">
      <c r="A727" s="127" t="s">
        <v>620</v>
      </c>
      <c r="B727" s="127"/>
      <c r="C727" s="128" t="s">
        <v>714</v>
      </c>
      <c r="D727" s="122">
        <v>42776</v>
      </c>
      <c r="E727" s="123" t="s">
        <v>3217</v>
      </c>
      <c r="F727" s="123" t="s">
        <v>3</v>
      </c>
      <c r="G727" s="123">
        <v>1475114</v>
      </c>
      <c r="H727" s="127"/>
      <c r="I727" s="131" t="s">
        <v>3218</v>
      </c>
      <c r="J727" s="127"/>
      <c r="K727" s="127"/>
      <c r="L727" s="127"/>
      <c r="M727" s="127"/>
      <c r="N727" s="243">
        <v>0</v>
      </c>
      <c r="O727" s="243">
        <v>36</v>
      </c>
      <c r="P727" s="127" t="s">
        <v>1334</v>
      </c>
    </row>
    <row r="728" spans="1:16" ht="51" hidden="1">
      <c r="A728" s="127" t="s">
        <v>620</v>
      </c>
      <c r="B728" s="127"/>
      <c r="C728" s="128" t="s">
        <v>714</v>
      </c>
      <c r="D728" s="122">
        <v>42776</v>
      </c>
      <c r="E728" s="123" t="s">
        <v>3219</v>
      </c>
      <c r="F728" s="123" t="s">
        <v>3</v>
      </c>
      <c r="G728" s="123">
        <v>1475126</v>
      </c>
      <c r="H728" s="127"/>
      <c r="I728" s="131" t="s">
        <v>3220</v>
      </c>
      <c r="J728" s="127"/>
      <c r="K728" s="127"/>
      <c r="L728" s="127"/>
      <c r="M728" s="127"/>
      <c r="N728" s="243">
        <v>0</v>
      </c>
      <c r="O728" s="243">
        <v>465</v>
      </c>
      <c r="P728" s="127" t="s">
        <v>1334</v>
      </c>
    </row>
    <row r="729" spans="1:16" ht="51" hidden="1">
      <c r="A729" s="127" t="s">
        <v>620</v>
      </c>
      <c r="B729" s="127"/>
      <c r="C729" s="128" t="s">
        <v>714</v>
      </c>
      <c r="D729" s="122">
        <v>42776</v>
      </c>
      <c r="E729" s="123" t="s">
        <v>3221</v>
      </c>
      <c r="F729" s="123" t="s">
        <v>3</v>
      </c>
      <c r="G729" s="123">
        <v>1475130</v>
      </c>
      <c r="H729" s="127"/>
      <c r="I729" s="131" t="s">
        <v>3222</v>
      </c>
      <c r="J729" s="127"/>
      <c r="K729" s="127"/>
      <c r="L729" s="127"/>
      <c r="M729" s="127"/>
      <c r="N729" s="243">
        <v>0</v>
      </c>
      <c r="O729" s="243">
        <v>50</v>
      </c>
      <c r="P729" s="127" t="s">
        <v>1334</v>
      </c>
    </row>
    <row r="730" spans="1:16" ht="51" hidden="1">
      <c r="A730" s="127" t="s">
        <v>620</v>
      </c>
      <c r="B730" s="127"/>
      <c r="C730" s="128" t="s">
        <v>714</v>
      </c>
      <c r="D730" s="122">
        <v>42776</v>
      </c>
      <c r="E730" s="123" t="s">
        <v>3223</v>
      </c>
      <c r="F730" s="123" t="s">
        <v>3</v>
      </c>
      <c r="G730" s="123">
        <v>1475132</v>
      </c>
      <c r="H730" s="127"/>
      <c r="I730" s="131" t="s">
        <v>3224</v>
      </c>
      <c r="J730" s="127"/>
      <c r="K730" s="127"/>
      <c r="L730" s="127"/>
      <c r="M730" s="127"/>
      <c r="N730" s="243">
        <v>0</v>
      </c>
      <c r="O730" s="243">
        <v>1143.4000000000001</v>
      </c>
      <c r="P730" s="127" t="s">
        <v>1334</v>
      </c>
    </row>
    <row r="731" spans="1:16" ht="51" hidden="1">
      <c r="A731" s="127" t="s">
        <v>627</v>
      </c>
      <c r="B731" s="127"/>
      <c r="C731" s="128" t="s">
        <v>1235</v>
      </c>
      <c r="D731" s="122">
        <v>42776</v>
      </c>
      <c r="E731" s="123" t="s">
        <v>3225</v>
      </c>
      <c r="F731" s="123" t="s">
        <v>3</v>
      </c>
      <c r="G731" s="123">
        <v>1475156</v>
      </c>
      <c r="H731" s="127"/>
      <c r="I731" s="131" t="s">
        <v>3226</v>
      </c>
      <c r="J731" s="127"/>
      <c r="K731" s="127"/>
      <c r="L731" s="127"/>
      <c r="M731" s="127"/>
      <c r="N731" s="243">
        <v>0</v>
      </c>
      <c r="O731" s="243">
        <v>1139.97</v>
      </c>
      <c r="P731" s="127" t="s">
        <v>1334</v>
      </c>
    </row>
    <row r="732" spans="1:16" ht="51" hidden="1">
      <c r="A732" s="127">
        <v>576</v>
      </c>
      <c r="B732" s="127"/>
      <c r="C732" s="128" t="s">
        <v>853</v>
      </c>
      <c r="D732" s="122">
        <v>42776</v>
      </c>
      <c r="E732" s="123" t="s">
        <v>3227</v>
      </c>
      <c r="F732" s="123" t="s">
        <v>3</v>
      </c>
      <c r="G732" s="123">
        <v>1475009</v>
      </c>
      <c r="H732" s="127"/>
      <c r="I732" s="131" t="s">
        <v>3228</v>
      </c>
      <c r="J732" s="127"/>
      <c r="K732" s="127"/>
      <c r="L732" s="127"/>
      <c r="M732" s="127"/>
      <c r="N732" s="243">
        <v>0</v>
      </c>
      <c r="O732" s="243">
        <v>196</v>
      </c>
      <c r="P732" s="127" t="s">
        <v>1334</v>
      </c>
    </row>
    <row r="733" spans="1:16" ht="51" hidden="1">
      <c r="A733" s="127" t="s">
        <v>620</v>
      </c>
      <c r="B733" s="127"/>
      <c r="C733" s="128" t="s">
        <v>714</v>
      </c>
      <c r="D733" s="122">
        <v>42776</v>
      </c>
      <c r="E733" s="123" t="s">
        <v>3229</v>
      </c>
      <c r="F733" s="123" t="s">
        <v>3</v>
      </c>
      <c r="G733" s="123">
        <v>1475069</v>
      </c>
      <c r="H733" s="127"/>
      <c r="I733" s="131" t="s">
        <v>3230</v>
      </c>
      <c r="J733" s="127"/>
      <c r="K733" s="127"/>
      <c r="L733" s="127"/>
      <c r="M733" s="127"/>
      <c r="N733" s="243">
        <v>0</v>
      </c>
      <c r="O733" s="243">
        <v>3924.48</v>
      </c>
      <c r="P733" s="127" t="s">
        <v>1334</v>
      </c>
    </row>
    <row r="734" spans="1:16" ht="51" hidden="1">
      <c r="A734" s="127" t="s">
        <v>620</v>
      </c>
      <c r="B734" s="127"/>
      <c r="C734" s="128" t="s">
        <v>714</v>
      </c>
      <c r="D734" s="122">
        <v>42776</v>
      </c>
      <c r="E734" s="123" t="s">
        <v>3231</v>
      </c>
      <c r="F734" s="123" t="s">
        <v>3</v>
      </c>
      <c r="G734" s="123">
        <v>1475097</v>
      </c>
      <c r="H734" s="127"/>
      <c r="I734" s="131" t="s">
        <v>3232</v>
      </c>
      <c r="J734" s="127"/>
      <c r="K734" s="127"/>
      <c r="L734" s="127"/>
      <c r="M734" s="127"/>
      <c r="N734" s="243">
        <v>0</v>
      </c>
      <c r="O734" s="243">
        <v>3957</v>
      </c>
      <c r="P734" s="127" t="s">
        <v>1334</v>
      </c>
    </row>
    <row r="735" spans="1:16" ht="51" hidden="1">
      <c r="A735" s="127">
        <v>574</v>
      </c>
      <c r="B735" s="127"/>
      <c r="C735" s="128" t="s">
        <v>851</v>
      </c>
      <c r="D735" s="122">
        <v>42776</v>
      </c>
      <c r="E735" s="123" t="s">
        <v>3233</v>
      </c>
      <c r="F735" s="123" t="s">
        <v>3</v>
      </c>
      <c r="G735" s="123">
        <v>1475143</v>
      </c>
      <c r="H735" s="127"/>
      <c r="I735" s="131" t="s">
        <v>3234</v>
      </c>
      <c r="J735" s="127"/>
      <c r="K735" s="127"/>
      <c r="L735" s="127"/>
      <c r="M735" s="127"/>
      <c r="N735" s="243">
        <v>0</v>
      </c>
      <c r="O735" s="243">
        <v>600</v>
      </c>
      <c r="P735" s="127" t="s">
        <v>1334</v>
      </c>
    </row>
    <row r="736" spans="1:16" ht="38.25" hidden="1">
      <c r="A736" s="127">
        <v>15</v>
      </c>
      <c r="B736" s="127"/>
      <c r="C736" s="128" t="s">
        <v>692</v>
      </c>
      <c r="D736" s="122">
        <v>42776</v>
      </c>
      <c r="E736" s="123" t="s">
        <v>3235</v>
      </c>
      <c r="F736" s="123" t="s">
        <v>3</v>
      </c>
      <c r="G736" s="123">
        <v>1475151</v>
      </c>
      <c r="H736" s="127"/>
      <c r="I736" s="131" t="s">
        <v>3236</v>
      </c>
      <c r="J736" s="127"/>
      <c r="K736" s="127"/>
      <c r="L736" s="127"/>
      <c r="M736" s="127"/>
      <c r="N736" s="243">
        <v>0</v>
      </c>
      <c r="O736" s="243">
        <v>4.91</v>
      </c>
      <c r="P736" s="127" t="s">
        <v>1334</v>
      </c>
    </row>
    <row r="737" spans="1:16" ht="51" hidden="1">
      <c r="A737" s="127" t="s">
        <v>620</v>
      </c>
      <c r="B737" s="127"/>
      <c r="C737" s="128" t="s">
        <v>714</v>
      </c>
      <c r="D737" s="122">
        <v>42776</v>
      </c>
      <c r="E737" s="123" t="s">
        <v>3237</v>
      </c>
      <c r="F737" s="123" t="s">
        <v>3</v>
      </c>
      <c r="G737" s="123">
        <v>1475155</v>
      </c>
      <c r="H737" s="127"/>
      <c r="I737" s="131" t="s">
        <v>3238</v>
      </c>
      <c r="J737" s="127"/>
      <c r="K737" s="127"/>
      <c r="L737" s="127"/>
      <c r="M737" s="127"/>
      <c r="N737" s="243">
        <v>0</v>
      </c>
      <c r="O737" s="243">
        <v>3364.62</v>
      </c>
      <c r="P737" s="127" t="s">
        <v>1334</v>
      </c>
    </row>
    <row r="738" spans="1:16" ht="51" hidden="1">
      <c r="A738" s="127" t="s">
        <v>627</v>
      </c>
      <c r="B738" s="127"/>
      <c r="C738" s="128" t="s">
        <v>1235</v>
      </c>
      <c r="D738" s="122">
        <v>42776</v>
      </c>
      <c r="E738" s="123" t="s">
        <v>3239</v>
      </c>
      <c r="F738" s="123" t="s">
        <v>3</v>
      </c>
      <c r="G738" s="123">
        <v>1475204</v>
      </c>
      <c r="H738" s="127"/>
      <c r="I738" s="131" t="s">
        <v>3240</v>
      </c>
      <c r="J738" s="127"/>
      <c r="K738" s="127"/>
      <c r="L738" s="127"/>
      <c r="M738" s="127"/>
      <c r="N738" s="243">
        <v>0</v>
      </c>
      <c r="O738" s="243">
        <v>2939.09</v>
      </c>
      <c r="P738" s="127" t="s">
        <v>1334</v>
      </c>
    </row>
    <row r="739" spans="1:16" ht="51" hidden="1">
      <c r="A739" s="127" t="s">
        <v>620</v>
      </c>
      <c r="B739" s="127"/>
      <c r="C739" s="128" t="s">
        <v>714</v>
      </c>
      <c r="D739" s="122">
        <v>42776</v>
      </c>
      <c r="E739" s="123" t="s">
        <v>3241</v>
      </c>
      <c r="F739" s="123" t="s">
        <v>3</v>
      </c>
      <c r="G739" s="123">
        <v>1475266</v>
      </c>
      <c r="H739" s="127"/>
      <c r="I739" s="131" t="s">
        <v>3242</v>
      </c>
      <c r="J739" s="127"/>
      <c r="K739" s="127"/>
      <c r="L739" s="127"/>
      <c r="M739" s="127"/>
      <c r="N739" s="243">
        <v>0</v>
      </c>
      <c r="O739" s="243">
        <v>156.6</v>
      </c>
      <c r="P739" s="127" t="s">
        <v>1334</v>
      </c>
    </row>
    <row r="740" spans="1:16" ht="51" hidden="1">
      <c r="A740" s="127" t="s">
        <v>620</v>
      </c>
      <c r="B740" s="127"/>
      <c r="C740" s="128" t="s">
        <v>714</v>
      </c>
      <c r="D740" s="122">
        <v>42776</v>
      </c>
      <c r="E740" s="123" t="s">
        <v>3243</v>
      </c>
      <c r="F740" s="123" t="s">
        <v>3</v>
      </c>
      <c r="G740" s="123">
        <v>1475272</v>
      </c>
      <c r="H740" s="127"/>
      <c r="I740" s="131" t="s">
        <v>3244</v>
      </c>
      <c r="J740" s="127"/>
      <c r="K740" s="127"/>
      <c r="L740" s="127"/>
      <c r="M740" s="127"/>
      <c r="N740" s="243">
        <v>0</v>
      </c>
      <c r="O740" s="243">
        <v>156.6</v>
      </c>
      <c r="P740" s="127" t="s">
        <v>1334</v>
      </c>
    </row>
    <row r="741" spans="1:16" ht="51" hidden="1">
      <c r="A741" s="127" t="s">
        <v>620</v>
      </c>
      <c r="B741" s="127"/>
      <c r="C741" s="128" t="s">
        <v>714</v>
      </c>
      <c r="D741" s="122">
        <v>42776</v>
      </c>
      <c r="E741" s="123" t="s">
        <v>3245</v>
      </c>
      <c r="F741" s="123" t="s">
        <v>3</v>
      </c>
      <c r="G741" s="123">
        <v>1475296</v>
      </c>
      <c r="H741" s="127"/>
      <c r="I741" s="131" t="s">
        <v>3246</v>
      </c>
      <c r="J741" s="127"/>
      <c r="K741" s="127"/>
      <c r="L741" s="127"/>
      <c r="M741" s="127"/>
      <c r="N741" s="243">
        <v>0</v>
      </c>
      <c r="O741" s="243">
        <v>930</v>
      </c>
      <c r="P741" s="127" t="s">
        <v>1334</v>
      </c>
    </row>
    <row r="742" spans="1:16" ht="51" hidden="1">
      <c r="A742" s="127" t="s">
        <v>620</v>
      </c>
      <c r="B742" s="127"/>
      <c r="C742" s="128" t="s">
        <v>714</v>
      </c>
      <c r="D742" s="122">
        <v>42776</v>
      </c>
      <c r="E742" s="123" t="s">
        <v>3247</v>
      </c>
      <c r="F742" s="123" t="s">
        <v>3</v>
      </c>
      <c r="G742" s="123">
        <v>1475297</v>
      </c>
      <c r="H742" s="127"/>
      <c r="I742" s="131" t="s">
        <v>3248</v>
      </c>
      <c r="J742" s="127"/>
      <c r="K742" s="127"/>
      <c r="L742" s="127"/>
      <c r="M742" s="127"/>
      <c r="N742" s="243">
        <v>0</v>
      </c>
      <c r="O742" s="243">
        <v>1924.5</v>
      </c>
      <c r="P742" s="127" t="s">
        <v>1334</v>
      </c>
    </row>
    <row r="743" spans="1:16" ht="38.25" hidden="1">
      <c r="A743" s="127">
        <v>16</v>
      </c>
      <c r="B743" s="127"/>
      <c r="C743" s="128" t="s">
        <v>693</v>
      </c>
      <c r="D743" s="122">
        <v>42776</v>
      </c>
      <c r="E743" s="123" t="s">
        <v>3249</v>
      </c>
      <c r="F743" s="123" t="s">
        <v>3</v>
      </c>
      <c r="G743" s="123">
        <v>1475390</v>
      </c>
      <c r="H743" s="127"/>
      <c r="I743" s="131" t="s">
        <v>3250</v>
      </c>
      <c r="J743" s="127"/>
      <c r="K743" s="127"/>
      <c r="L743" s="127"/>
      <c r="M743" s="127"/>
      <c r="N743" s="243">
        <v>0</v>
      </c>
      <c r="O743" s="243">
        <v>440</v>
      </c>
      <c r="P743" s="127" t="s">
        <v>1334</v>
      </c>
    </row>
    <row r="744" spans="1:16" ht="51" hidden="1">
      <c r="A744" s="127" t="s">
        <v>620</v>
      </c>
      <c r="B744" s="127"/>
      <c r="C744" s="128" t="s">
        <v>714</v>
      </c>
      <c r="D744" s="122">
        <v>42779</v>
      </c>
      <c r="E744" s="123" t="s">
        <v>3251</v>
      </c>
      <c r="F744" s="123" t="s">
        <v>3</v>
      </c>
      <c r="G744" s="123">
        <v>1475565</v>
      </c>
      <c r="H744" s="127"/>
      <c r="I744" s="131" t="s">
        <v>3252</v>
      </c>
      <c r="J744" s="127"/>
      <c r="K744" s="127"/>
      <c r="L744" s="127"/>
      <c r="M744" s="127"/>
      <c r="N744" s="243">
        <v>0</v>
      </c>
      <c r="O744" s="243">
        <v>35.15</v>
      </c>
      <c r="P744" s="127" t="s">
        <v>1334</v>
      </c>
    </row>
    <row r="745" spans="1:16" ht="51" hidden="1">
      <c r="A745" s="127" t="s">
        <v>620</v>
      </c>
      <c r="B745" s="127"/>
      <c r="C745" s="128" t="s">
        <v>714</v>
      </c>
      <c r="D745" s="122">
        <v>42779</v>
      </c>
      <c r="E745" s="123" t="s">
        <v>3253</v>
      </c>
      <c r="F745" s="123" t="s">
        <v>3</v>
      </c>
      <c r="G745" s="123">
        <v>1475567</v>
      </c>
      <c r="H745" s="127"/>
      <c r="I745" s="131" t="s">
        <v>3254</v>
      </c>
      <c r="J745" s="127"/>
      <c r="K745" s="127"/>
      <c r="L745" s="127"/>
      <c r="M745" s="127"/>
      <c r="N745" s="243">
        <v>0</v>
      </c>
      <c r="O745" s="243">
        <v>23500</v>
      </c>
      <c r="P745" s="127" t="s">
        <v>1334</v>
      </c>
    </row>
    <row r="746" spans="1:16" ht="51" hidden="1">
      <c r="A746" s="127">
        <v>513</v>
      </c>
      <c r="B746" s="127"/>
      <c r="C746" s="128" t="s">
        <v>201</v>
      </c>
      <c r="D746" s="122">
        <v>42779</v>
      </c>
      <c r="E746" s="123" t="s">
        <v>3255</v>
      </c>
      <c r="F746" s="123" t="s">
        <v>3</v>
      </c>
      <c r="G746" s="123">
        <v>1475660</v>
      </c>
      <c r="H746" s="127"/>
      <c r="I746" s="131" t="s">
        <v>3256</v>
      </c>
      <c r="J746" s="127"/>
      <c r="K746" s="127"/>
      <c r="L746" s="127"/>
      <c r="M746" s="127"/>
      <c r="N746" s="243">
        <v>0</v>
      </c>
      <c r="O746" s="243">
        <v>28.6</v>
      </c>
      <c r="P746" s="127" t="s">
        <v>1334</v>
      </c>
    </row>
    <row r="747" spans="1:16" ht="51" hidden="1">
      <c r="A747" s="127" t="s">
        <v>620</v>
      </c>
      <c r="B747" s="127"/>
      <c r="C747" s="128" t="s">
        <v>714</v>
      </c>
      <c r="D747" s="122">
        <v>42779</v>
      </c>
      <c r="E747" s="123" t="s">
        <v>3257</v>
      </c>
      <c r="F747" s="123" t="s">
        <v>3</v>
      </c>
      <c r="G747" s="123">
        <v>1475715</v>
      </c>
      <c r="H747" s="127"/>
      <c r="I747" s="131" t="s">
        <v>3258</v>
      </c>
      <c r="J747" s="127"/>
      <c r="K747" s="127"/>
      <c r="L747" s="127"/>
      <c r="M747" s="127"/>
      <c r="N747" s="243">
        <v>0</v>
      </c>
      <c r="O747" s="243">
        <v>58</v>
      </c>
      <c r="P747" s="127" t="s">
        <v>1334</v>
      </c>
    </row>
    <row r="748" spans="1:16" ht="63.75" hidden="1">
      <c r="A748" s="127" t="s">
        <v>620</v>
      </c>
      <c r="B748" s="127"/>
      <c r="C748" s="128" t="s">
        <v>714</v>
      </c>
      <c r="D748" s="122">
        <v>42779</v>
      </c>
      <c r="E748" s="123" t="s">
        <v>3259</v>
      </c>
      <c r="F748" s="123" t="s">
        <v>3</v>
      </c>
      <c r="G748" s="123">
        <v>1475717</v>
      </c>
      <c r="H748" s="127"/>
      <c r="I748" s="131" t="s">
        <v>3260</v>
      </c>
      <c r="J748" s="127"/>
      <c r="K748" s="127"/>
      <c r="L748" s="127"/>
      <c r="M748" s="127"/>
      <c r="N748" s="243">
        <v>0</v>
      </c>
      <c r="O748" s="243">
        <v>95</v>
      </c>
      <c r="P748" s="127" t="s">
        <v>1334</v>
      </c>
    </row>
    <row r="749" spans="1:16" ht="51" hidden="1">
      <c r="A749" s="127" t="s">
        <v>620</v>
      </c>
      <c r="B749" s="127"/>
      <c r="C749" s="128" t="s">
        <v>714</v>
      </c>
      <c r="D749" s="122">
        <v>42779</v>
      </c>
      <c r="E749" s="123" t="s">
        <v>3261</v>
      </c>
      <c r="F749" s="123" t="s">
        <v>3</v>
      </c>
      <c r="G749" s="123">
        <v>1475732</v>
      </c>
      <c r="H749" s="127"/>
      <c r="I749" s="131" t="s">
        <v>3262</v>
      </c>
      <c r="J749" s="127"/>
      <c r="K749" s="127"/>
      <c r="L749" s="127"/>
      <c r="M749" s="127"/>
      <c r="N749" s="243">
        <v>0</v>
      </c>
      <c r="O749" s="243">
        <v>204.8</v>
      </c>
      <c r="P749" s="127" t="s">
        <v>17184</v>
      </c>
    </row>
    <row r="750" spans="1:16" ht="51" hidden="1">
      <c r="A750" s="127">
        <v>70</v>
      </c>
      <c r="B750" s="127"/>
      <c r="C750" s="128" t="s">
        <v>706</v>
      </c>
      <c r="D750" s="122">
        <v>42780</v>
      </c>
      <c r="E750" s="123" t="s">
        <v>3263</v>
      </c>
      <c r="F750" s="123" t="s">
        <v>3</v>
      </c>
      <c r="G750" s="123">
        <v>1476042</v>
      </c>
      <c r="H750" s="127"/>
      <c r="I750" s="131" t="s">
        <v>3264</v>
      </c>
      <c r="J750" s="127"/>
      <c r="K750" s="127"/>
      <c r="L750" s="127"/>
      <c r="M750" s="127"/>
      <c r="N750" s="243">
        <v>0</v>
      </c>
      <c r="O750" s="243">
        <v>7690</v>
      </c>
      <c r="P750" s="127" t="s">
        <v>1334</v>
      </c>
    </row>
    <row r="751" spans="1:16" ht="51" hidden="1">
      <c r="A751" s="127" t="s">
        <v>627</v>
      </c>
      <c r="B751" s="127"/>
      <c r="C751" s="128" t="s">
        <v>1235</v>
      </c>
      <c r="D751" s="122">
        <v>42780</v>
      </c>
      <c r="E751" s="123" t="s">
        <v>3265</v>
      </c>
      <c r="F751" s="123" t="s">
        <v>3</v>
      </c>
      <c r="G751" s="123">
        <v>1476054</v>
      </c>
      <c r="H751" s="127"/>
      <c r="I751" s="131" t="s">
        <v>3266</v>
      </c>
      <c r="J751" s="127"/>
      <c r="K751" s="127"/>
      <c r="L751" s="127"/>
      <c r="M751" s="127"/>
      <c r="N751" s="243">
        <v>0</v>
      </c>
      <c r="O751" s="243">
        <v>250046.81</v>
      </c>
      <c r="P751" s="127" t="s">
        <v>1334</v>
      </c>
    </row>
    <row r="752" spans="1:16" ht="51" hidden="1">
      <c r="A752" s="127" t="s">
        <v>620</v>
      </c>
      <c r="B752" s="127"/>
      <c r="C752" s="128" t="s">
        <v>714</v>
      </c>
      <c r="D752" s="122">
        <v>42780</v>
      </c>
      <c r="E752" s="123" t="s">
        <v>3267</v>
      </c>
      <c r="F752" s="123" t="s">
        <v>3</v>
      </c>
      <c r="G752" s="123">
        <v>1476060</v>
      </c>
      <c r="H752" s="127"/>
      <c r="I752" s="131" t="s">
        <v>3268</v>
      </c>
      <c r="J752" s="127"/>
      <c r="K752" s="127"/>
      <c r="L752" s="127"/>
      <c r="M752" s="127"/>
      <c r="N752" s="243">
        <v>0</v>
      </c>
      <c r="O752" s="243">
        <v>2485.15</v>
      </c>
      <c r="P752" s="127" t="s">
        <v>1334</v>
      </c>
    </row>
    <row r="753" spans="1:16" ht="51" hidden="1">
      <c r="A753" s="127" t="s">
        <v>620</v>
      </c>
      <c r="B753" s="127"/>
      <c r="C753" s="128" t="s">
        <v>714</v>
      </c>
      <c r="D753" s="122">
        <v>42780</v>
      </c>
      <c r="E753" s="123" t="s">
        <v>3269</v>
      </c>
      <c r="F753" s="123" t="s">
        <v>3</v>
      </c>
      <c r="G753" s="123">
        <v>1476062</v>
      </c>
      <c r="H753" s="127"/>
      <c r="I753" s="131" t="s">
        <v>3270</v>
      </c>
      <c r="J753" s="127"/>
      <c r="K753" s="127"/>
      <c r="L753" s="127"/>
      <c r="M753" s="127"/>
      <c r="N753" s="243">
        <v>0</v>
      </c>
      <c r="O753" s="243">
        <v>180.62</v>
      </c>
      <c r="P753" s="127" t="s">
        <v>1334</v>
      </c>
    </row>
    <row r="754" spans="1:16" ht="51" hidden="1">
      <c r="A754" s="127" t="s">
        <v>620</v>
      </c>
      <c r="B754" s="127"/>
      <c r="C754" s="128" t="s">
        <v>714</v>
      </c>
      <c r="D754" s="122">
        <v>42780</v>
      </c>
      <c r="E754" s="123" t="s">
        <v>3271</v>
      </c>
      <c r="F754" s="123" t="s">
        <v>3</v>
      </c>
      <c r="G754" s="123">
        <v>1475974</v>
      </c>
      <c r="H754" s="127"/>
      <c r="I754" s="131" t="s">
        <v>3272</v>
      </c>
      <c r="J754" s="127"/>
      <c r="K754" s="127"/>
      <c r="L754" s="127"/>
      <c r="M754" s="127"/>
      <c r="N754" s="243">
        <v>0</v>
      </c>
      <c r="O754" s="243">
        <v>144.69</v>
      </c>
      <c r="P754" s="127" t="s">
        <v>1334</v>
      </c>
    </row>
    <row r="755" spans="1:16" ht="51" hidden="1">
      <c r="A755" s="127" t="s">
        <v>620</v>
      </c>
      <c r="B755" s="127"/>
      <c r="C755" s="128" t="s">
        <v>714</v>
      </c>
      <c r="D755" s="122">
        <v>42780</v>
      </c>
      <c r="E755" s="123" t="s">
        <v>3273</v>
      </c>
      <c r="F755" s="123" t="s">
        <v>3</v>
      </c>
      <c r="G755" s="123">
        <v>1476035</v>
      </c>
      <c r="H755" s="127"/>
      <c r="I755" s="131" t="s">
        <v>3274</v>
      </c>
      <c r="J755" s="127"/>
      <c r="K755" s="127"/>
      <c r="L755" s="127"/>
      <c r="M755" s="127"/>
      <c r="N755" s="243">
        <v>0</v>
      </c>
      <c r="O755" s="243">
        <v>213</v>
      </c>
      <c r="P755" s="127" t="s">
        <v>1334</v>
      </c>
    </row>
    <row r="756" spans="1:16" ht="51" hidden="1">
      <c r="A756" s="127" t="s">
        <v>620</v>
      </c>
      <c r="B756" s="127"/>
      <c r="C756" s="128" t="s">
        <v>714</v>
      </c>
      <c r="D756" s="122">
        <v>42780</v>
      </c>
      <c r="E756" s="123" t="s">
        <v>3275</v>
      </c>
      <c r="F756" s="123" t="s">
        <v>3</v>
      </c>
      <c r="G756" s="123">
        <v>1476063</v>
      </c>
      <c r="H756" s="127"/>
      <c r="I756" s="131" t="s">
        <v>3276</v>
      </c>
      <c r="J756" s="127"/>
      <c r="K756" s="127"/>
      <c r="L756" s="127"/>
      <c r="M756" s="127"/>
      <c r="N756" s="243">
        <v>0</v>
      </c>
      <c r="O756" s="243">
        <v>4266.57</v>
      </c>
      <c r="P756" s="127" t="s">
        <v>1334</v>
      </c>
    </row>
    <row r="757" spans="1:16" ht="51" hidden="1">
      <c r="A757" s="127" t="s">
        <v>620</v>
      </c>
      <c r="B757" s="127"/>
      <c r="C757" s="128" t="s">
        <v>714</v>
      </c>
      <c r="D757" s="122">
        <v>42780</v>
      </c>
      <c r="E757" s="123" t="s">
        <v>3277</v>
      </c>
      <c r="F757" s="123" t="s">
        <v>3</v>
      </c>
      <c r="G757" s="123">
        <v>1476066</v>
      </c>
      <c r="H757" s="127"/>
      <c r="I757" s="131" t="s">
        <v>3278</v>
      </c>
      <c r="J757" s="127"/>
      <c r="K757" s="127"/>
      <c r="L757" s="127"/>
      <c r="M757" s="127"/>
      <c r="N757" s="243">
        <v>0</v>
      </c>
      <c r="O757" s="243">
        <v>244.34</v>
      </c>
      <c r="P757" s="127" t="s">
        <v>1334</v>
      </c>
    </row>
    <row r="758" spans="1:16" ht="51" hidden="1">
      <c r="A758" s="127">
        <v>290</v>
      </c>
      <c r="B758" s="127"/>
      <c r="C758" s="128" t="s">
        <v>794</v>
      </c>
      <c r="D758" s="122">
        <v>42780</v>
      </c>
      <c r="E758" s="123" t="s">
        <v>3279</v>
      </c>
      <c r="F758" s="123" t="s">
        <v>3</v>
      </c>
      <c r="G758" s="123">
        <v>1476170</v>
      </c>
      <c r="H758" s="127"/>
      <c r="I758" s="131" t="s">
        <v>3280</v>
      </c>
      <c r="J758" s="127"/>
      <c r="K758" s="127"/>
      <c r="L758" s="127"/>
      <c r="M758" s="127"/>
      <c r="N758" s="243">
        <v>0</v>
      </c>
      <c r="O758" s="243">
        <v>398.3</v>
      </c>
      <c r="P758" s="127" t="s">
        <v>1334</v>
      </c>
    </row>
    <row r="759" spans="1:16" ht="51" hidden="1">
      <c r="A759" s="127">
        <v>290</v>
      </c>
      <c r="B759" s="127"/>
      <c r="C759" s="128" t="s">
        <v>794</v>
      </c>
      <c r="D759" s="122">
        <v>42780</v>
      </c>
      <c r="E759" s="123" t="s">
        <v>3281</v>
      </c>
      <c r="F759" s="123" t="s">
        <v>3</v>
      </c>
      <c r="G759" s="123">
        <v>1476171</v>
      </c>
      <c r="H759" s="127"/>
      <c r="I759" s="131" t="s">
        <v>3282</v>
      </c>
      <c r="J759" s="127"/>
      <c r="K759" s="127"/>
      <c r="L759" s="127"/>
      <c r="M759" s="127"/>
      <c r="N759" s="243">
        <v>0</v>
      </c>
      <c r="O759" s="243">
        <v>1956.8</v>
      </c>
      <c r="P759" s="127" t="s">
        <v>1334</v>
      </c>
    </row>
    <row r="760" spans="1:16" ht="51" hidden="1">
      <c r="A760" s="127" t="s">
        <v>620</v>
      </c>
      <c r="B760" s="127"/>
      <c r="C760" s="128" t="s">
        <v>714</v>
      </c>
      <c r="D760" s="122">
        <v>42780</v>
      </c>
      <c r="E760" s="123" t="s">
        <v>3283</v>
      </c>
      <c r="F760" s="123" t="s">
        <v>3</v>
      </c>
      <c r="G760" s="123">
        <v>1476176</v>
      </c>
      <c r="H760" s="127"/>
      <c r="I760" s="131" t="s">
        <v>3284</v>
      </c>
      <c r="J760" s="127"/>
      <c r="K760" s="127"/>
      <c r="L760" s="127"/>
      <c r="M760" s="127"/>
      <c r="N760" s="243">
        <v>0</v>
      </c>
      <c r="O760" s="243">
        <v>3400</v>
      </c>
      <c r="P760" s="127" t="s">
        <v>1334</v>
      </c>
    </row>
    <row r="761" spans="1:16" ht="51" hidden="1">
      <c r="A761" s="127" t="s">
        <v>620</v>
      </c>
      <c r="B761" s="127"/>
      <c r="C761" s="128" t="s">
        <v>714</v>
      </c>
      <c r="D761" s="122">
        <v>42780</v>
      </c>
      <c r="E761" s="123" t="s">
        <v>3285</v>
      </c>
      <c r="F761" s="123" t="s">
        <v>3</v>
      </c>
      <c r="G761" s="123">
        <v>1476218</v>
      </c>
      <c r="H761" s="127"/>
      <c r="I761" s="131" t="s">
        <v>3286</v>
      </c>
      <c r="J761" s="127"/>
      <c r="K761" s="127"/>
      <c r="L761" s="127"/>
      <c r="M761" s="127"/>
      <c r="N761" s="243">
        <v>0</v>
      </c>
      <c r="O761" s="243">
        <v>378</v>
      </c>
      <c r="P761" s="127" t="s">
        <v>1334</v>
      </c>
    </row>
    <row r="762" spans="1:16" ht="51" hidden="1">
      <c r="A762" s="127">
        <v>15</v>
      </c>
      <c r="B762" s="127"/>
      <c r="C762" s="128" t="s">
        <v>692</v>
      </c>
      <c r="D762" s="122">
        <v>42781</v>
      </c>
      <c r="E762" s="123" t="s">
        <v>3287</v>
      </c>
      <c r="F762" s="123" t="s">
        <v>3</v>
      </c>
      <c r="G762" s="123">
        <v>1476441</v>
      </c>
      <c r="H762" s="127"/>
      <c r="I762" s="131" t="s">
        <v>3288</v>
      </c>
      <c r="J762" s="127"/>
      <c r="K762" s="127"/>
      <c r="L762" s="127"/>
      <c r="M762" s="127"/>
      <c r="N762" s="243">
        <v>0</v>
      </c>
      <c r="O762" s="243">
        <v>36.770000000000003</v>
      </c>
      <c r="P762" s="127" t="s">
        <v>1334</v>
      </c>
    </row>
    <row r="763" spans="1:16" ht="51" hidden="1">
      <c r="A763" s="127" t="s">
        <v>620</v>
      </c>
      <c r="B763" s="127"/>
      <c r="C763" s="128" t="s">
        <v>714</v>
      </c>
      <c r="D763" s="122">
        <v>42781</v>
      </c>
      <c r="E763" s="123" t="s">
        <v>3289</v>
      </c>
      <c r="F763" s="123" t="s">
        <v>3</v>
      </c>
      <c r="G763" s="123">
        <v>1476531</v>
      </c>
      <c r="H763" s="127"/>
      <c r="I763" s="131" t="s">
        <v>3290</v>
      </c>
      <c r="J763" s="127"/>
      <c r="K763" s="127"/>
      <c r="L763" s="127"/>
      <c r="M763" s="127"/>
      <c r="N763" s="243">
        <v>0</v>
      </c>
      <c r="O763" s="243">
        <v>274.22000000000003</v>
      </c>
      <c r="P763" s="127" t="s">
        <v>1334</v>
      </c>
    </row>
    <row r="764" spans="1:16" ht="51" hidden="1">
      <c r="A764" s="127" t="s">
        <v>620</v>
      </c>
      <c r="B764" s="127"/>
      <c r="C764" s="128" t="s">
        <v>714</v>
      </c>
      <c r="D764" s="122">
        <v>42781</v>
      </c>
      <c r="E764" s="123" t="s">
        <v>3291</v>
      </c>
      <c r="F764" s="123" t="s">
        <v>3</v>
      </c>
      <c r="G764" s="123">
        <v>1476539</v>
      </c>
      <c r="H764" s="127"/>
      <c r="I764" s="131" t="s">
        <v>3292</v>
      </c>
      <c r="J764" s="127"/>
      <c r="K764" s="127"/>
      <c r="L764" s="127"/>
      <c r="M764" s="127"/>
      <c r="N764" s="243">
        <v>0</v>
      </c>
      <c r="O764" s="243">
        <v>113050.28</v>
      </c>
      <c r="P764" s="127" t="s">
        <v>1334</v>
      </c>
    </row>
    <row r="765" spans="1:16" ht="51" hidden="1">
      <c r="A765" s="127" t="s">
        <v>620</v>
      </c>
      <c r="B765" s="127"/>
      <c r="C765" s="128" t="s">
        <v>714</v>
      </c>
      <c r="D765" s="122">
        <v>42781</v>
      </c>
      <c r="E765" s="123" t="s">
        <v>3293</v>
      </c>
      <c r="F765" s="123" t="s">
        <v>3</v>
      </c>
      <c r="G765" s="123">
        <v>1476552</v>
      </c>
      <c r="H765" s="127"/>
      <c r="I765" s="131" t="s">
        <v>3294</v>
      </c>
      <c r="J765" s="127"/>
      <c r="K765" s="127"/>
      <c r="L765" s="127"/>
      <c r="M765" s="127"/>
      <c r="N765" s="243">
        <v>0</v>
      </c>
      <c r="O765" s="243">
        <v>267</v>
      </c>
      <c r="P765" s="127" t="s">
        <v>1334</v>
      </c>
    </row>
    <row r="766" spans="1:16" ht="63.75" hidden="1">
      <c r="A766" s="127">
        <v>46</v>
      </c>
      <c r="B766" s="127"/>
      <c r="C766" s="128" t="s">
        <v>699</v>
      </c>
      <c r="D766" s="122">
        <v>42781</v>
      </c>
      <c r="E766" s="123" t="s">
        <v>3295</v>
      </c>
      <c r="F766" s="123" t="s">
        <v>3</v>
      </c>
      <c r="G766" s="123">
        <v>1476571</v>
      </c>
      <c r="H766" s="127"/>
      <c r="I766" s="131" t="s">
        <v>3296</v>
      </c>
      <c r="J766" s="127"/>
      <c r="K766" s="127"/>
      <c r="L766" s="127"/>
      <c r="M766" s="127"/>
      <c r="N766" s="243">
        <v>0</v>
      </c>
      <c r="O766" s="243">
        <v>9413.19</v>
      </c>
      <c r="P766" s="127" t="s">
        <v>1334</v>
      </c>
    </row>
    <row r="767" spans="1:16" ht="51" hidden="1">
      <c r="A767" s="127" t="s">
        <v>620</v>
      </c>
      <c r="B767" s="127"/>
      <c r="C767" s="128" t="s">
        <v>714</v>
      </c>
      <c r="D767" s="122">
        <v>42782</v>
      </c>
      <c r="E767" s="123" t="s">
        <v>3297</v>
      </c>
      <c r="F767" s="123" t="s">
        <v>3</v>
      </c>
      <c r="G767" s="123">
        <v>1476847</v>
      </c>
      <c r="H767" s="127"/>
      <c r="I767" s="131" t="s">
        <v>3298</v>
      </c>
      <c r="J767" s="127"/>
      <c r="K767" s="127"/>
      <c r="L767" s="127"/>
      <c r="M767" s="127"/>
      <c r="N767" s="243">
        <v>0</v>
      </c>
      <c r="O767" s="243">
        <v>7130</v>
      </c>
      <c r="P767" s="127" t="s">
        <v>1334</v>
      </c>
    </row>
    <row r="768" spans="1:16" ht="51" hidden="1">
      <c r="A768" s="127" t="s">
        <v>620</v>
      </c>
      <c r="B768" s="127"/>
      <c r="C768" s="128" t="s">
        <v>714</v>
      </c>
      <c r="D768" s="122">
        <v>42782</v>
      </c>
      <c r="E768" s="123" t="s">
        <v>3299</v>
      </c>
      <c r="F768" s="123" t="s">
        <v>3</v>
      </c>
      <c r="G768" s="123">
        <v>1476848</v>
      </c>
      <c r="H768" s="127"/>
      <c r="I768" s="131" t="s">
        <v>3300</v>
      </c>
      <c r="J768" s="127"/>
      <c r="K768" s="127"/>
      <c r="L768" s="127"/>
      <c r="M768" s="127"/>
      <c r="N768" s="243">
        <v>0</v>
      </c>
      <c r="O768" s="243">
        <v>8297.41</v>
      </c>
      <c r="P768" s="127" t="s">
        <v>1334</v>
      </c>
    </row>
    <row r="769" spans="1:16" ht="51" hidden="1">
      <c r="A769" s="127" t="s">
        <v>620</v>
      </c>
      <c r="B769" s="127"/>
      <c r="C769" s="128" t="s">
        <v>714</v>
      </c>
      <c r="D769" s="122">
        <v>42782</v>
      </c>
      <c r="E769" s="123" t="s">
        <v>3301</v>
      </c>
      <c r="F769" s="123" t="s">
        <v>3</v>
      </c>
      <c r="G769" s="123">
        <v>1476849</v>
      </c>
      <c r="H769" s="127"/>
      <c r="I769" s="131" t="s">
        <v>3302</v>
      </c>
      <c r="J769" s="127"/>
      <c r="K769" s="127"/>
      <c r="L769" s="127"/>
      <c r="M769" s="127"/>
      <c r="N769" s="243">
        <v>0</v>
      </c>
      <c r="O769" s="243">
        <v>5567.77</v>
      </c>
      <c r="P769" s="127" t="s">
        <v>1334</v>
      </c>
    </row>
    <row r="770" spans="1:16" ht="51" hidden="1">
      <c r="A770" s="127" t="s">
        <v>620</v>
      </c>
      <c r="B770" s="127"/>
      <c r="C770" s="128" t="s">
        <v>714</v>
      </c>
      <c r="D770" s="122">
        <v>42782</v>
      </c>
      <c r="E770" s="123" t="s">
        <v>3303</v>
      </c>
      <c r="F770" s="123" t="s">
        <v>3</v>
      </c>
      <c r="G770" s="123">
        <v>1476850</v>
      </c>
      <c r="H770" s="127"/>
      <c r="I770" s="131" t="s">
        <v>3304</v>
      </c>
      <c r="J770" s="127"/>
      <c r="K770" s="127"/>
      <c r="L770" s="127"/>
      <c r="M770" s="127"/>
      <c r="N770" s="243">
        <v>0</v>
      </c>
      <c r="O770" s="243">
        <v>1000.21</v>
      </c>
      <c r="P770" s="127" t="s">
        <v>1334</v>
      </c>
    </row>
    <row r="771" spans="1:16" ht="51" hidden="1">
      <c r="A771" s="127" t="s">
        <v>620</v>
      </c>
      <c r="B771" s="127"/>
      <c r="C771" s="128" t="s">
        <v>714</v>
      </c>
      <c r="D771" s="122">
        <v>42782</v>
      </c>
      <c r="E771" s="123" t="s">
        <v>3305</v>
      </c>
      <c r="F771" s="123" t="s">
        <v>3</v>
      </c>
      <c r="G771" s="123">
        <v>1476852</v>
      </c>
      <c r="H771" s="127"/>
      <c r="I771" s="131" t="s">
        <v>3306</v>
      </c>
      <c r="J771" s="127"/>
      <c r="K771" s="127"/>
      <c r="L771" s="127"/>
      <c r="M771" s="127"/>
      <c r="N771" s="243">
        <v>0</v>
      </c>
      <c r="O771" s="243">
        <v>872.39</v>
      </c>
      <c r="P771" s="127" t="s">
        <v>1334</v>
      </c>
    </row>
    <row r="772" spans="1:16" ht="51" hidden="1">
      <c r="A772" s="127" t="s">
        <v>620</v>
      </c>
      <c r="B772" s="127"/>
      <c r="C772" s="128" t="s">
        <v>714</v>
      </c>
      <c r="D772" s="122">
        <v>42782</v>
      </c>
      <c r="E772" s="123" t="s">
        <v>3307</v>
      </c>
      <c r="F772" s="123" t="s">
        <v>3</v>
      </c>
      <c r="G772" s="123">
        <v>1476856</v>
      </c>
      <c r="H772" s="127"/>
      <c r="I772" s="131" t="s">
        <v>3308</v>
      </c>
      <c r="J772" s="127"/>
      <c r="K772" s="127"/>
      <c r="L772" s="127"/>
      <c r="M772" s="127"/>
      <c r="N772" s="243">
        <v>0</v>
      </c>
      <c r="O772" s="243">
        <v>1601.75</v>
      </c>
      <c r="P772" s="127" t="s">
        <v>1334</v>
      </c>
    </row>
    <row r="773" spans="1:16" ht="51" hidden="1">
      <c r="A773" s="127" t="s">
        <v>620</v>
      </c>
      <c r="B773" s="127"/>
      <c r="C773" s="128" t="s">
        <v>714</v>
      </c>
      <c r="D773" s="122">
        <v>42782</v>
      </c>
      <c r="E773" s="123" t="s">
        <v>3309</v>
      </c>
      <c r="F773" s="123" t="s">
        <v>3</v>
      </c>
      <c r="G773" s="123">
        <v>1476857</v>
      </c>
      <c r="H773" s="127"/>
      <c r="I773" s="131" t="s">
        <v>3310</v>
      </c>
      <c r="J773" s="127"/>
      <c r="K773" s="127"/>
      <c r="L773" s="127"/>
      <c r="M773" s="127"/>
      <c r="N773" s="243">
        <v>0</v>
      </c>
      <c r="O773" s="243">
        <v>43000.05</v>
      </c>
      <c r="P773" s="127" t="s">
        <v>1334</v>
      </c>
    </row>
    <row r="774" spans="1:16" ht="63.75" hidden="1">
      <c r="A774" s="127" t="s">
        <v>620</v>
      </c>
      <c r="B774" s="127"/>
      <c r="C774" s="128" t="s">
        <v>714</v>
      </c>
      <c r="D774" s="122">
        <v>42782</v>
      </c>
      <c r="E774" s="123" t="s">
        <v>3311</v>
      </c>
      <c r="F774" s="123" t="s">
        <v>3</v>
      </c>
      <c r="G774" s="123">
        <v>1476812</v>
      </c>
      <c r="H774" s="127"/>
      <c r="I774" s="131" t="s">
        <v>3312</v>
      </c>
      <c r="J774" s="127"/>
      <c r="K774" s="127"/>
      <c r="L774" s="127"/>
      <c r="M774" s="127"/>
      <c r="N774" s="243">
        <v>0</v>
      </c>
      <c r="O774" s="243">
        <v>11323.35</v>
      </c>
      <c r="P774" s="127" t="s">
        <v>1334</v>
      </c>
    </row>
    <row r="775" spans="1:16" ht="51" hidden="1">
      <c r="A775" s="127" t="s">
        <v>620</v>
      </c>
      <c r="B775" s="127"/>
      <c r="C775" s="128" t="s">
        <v>714</v>
      </c>
      <c r="D775" s="122">
        <v>42782</v>
      </c>
      <c r="E775" s="123" t="s">
        <v>3313</v>
      </c>
      <c r="F775" s="123" t="s">
        <v>3</v>
      </c>
      <c r="G775" s="123">
        <v>1476916</v>
      </c>
      <c r="H775" s="127"/>
      <c r="I775" s="131" t="s">
        <v>3314</v>
      </c>
      <c r="J775" s="127"/>
      <c r="K775" s="127"/>
      <c r="L775" s="127"/>
      <c r="M775" s="127"/>
      <c r="N775" s="243">
        <v>0</v>
      </c>
      <c r="O775" s="243">
        <v>1200</v>
      </c>
      <c r="P775" s="127" t="s">
        <v>1334</v>
      </c>
    </row>
    <row r="776" spans="1:16" ht="51" hidden="1">
      <c r="A776" s="127">
        <v>132</v>
      </c>
      <c r="B776" s="127"/>
      <c r="C776" s="128" t="s">
        <v>729</v>
      </c>
      <c r="D776" s="122">
        <v>42782</v>
      </c>
      <c r="E776" s="123" t="s">
        <v>3315</v>
      </c>
      <c r="F776" s="123" t="s">
        <v>3</v>
      </c>
      <c r="G776" s="123">
        <v>1476965</v>
      </c>
      <c r="H776" s="127"/>
      <c r="I776" s="131" t="s">
        <v>3316</v>
      </c>
      <c r="J776" s="127"/>
      <c r="K776" s="127"/>
      <c r="L776" s="127"/>
      <c r="M776" s="127"/>
      <c r="N776" s="243">
        <v>0</v>
      </c>
      <c r="O776" s="243">
        <v>57</v>
      </c>
      <c r="P776" s="127" t="s">
        <v>1334</v>
      </c>
    </row>
    <row r="777" spans="1:16" ht="51" hidden="1">
      <c r="A777" s="127" t="s">
        <v>620</v>
      </c>
      <c r="B777" s="127"/>
      <c r="C777" s="128" t="s">
        <v>714</v>
      </c>
      <c r="D777" s="122">
        <v>42782</v>
      </c>
      <c r="E777" s="123" t="s">
        <v>3317</v>
      </c>
      <c r="F777" s="123" t="s">
        <v>3</v>
      </c>
      <c r="G777" s="123">
        <v>1476985</v>
      </c>
      <c r="H777" s="127"/>
      <c r="I777" s="131" t="s">
        <v>3318</v>
      </c>
      <c r="J777" s="127"/>
      <c r="K777" s="127"/>
      <c r="L777" s="127"/>
      <c r="M777" s="127"/>
      <c r="N777" s="243">
        <v>0</v>
      </c>
      <c r="O777" s="243">
        <v>439.6</v>
      </c>
      <c r="P777" s="127" t="s">
        <v>1334</v>
      </c>
    </row>
    <row r="778" spans="1:16" ht="51" hidden="1">
      <c r="A778" s="127">
        <v>291</v>
      </c>
      <c r="B778" s="127"/>
      <c r="C778" s="128" t="s">
        <v>795</v>
      </c>
      <c r="D778" s="122">
        <v>42783</v>
      </c>
      <c r="E778" s="123" t="s">
        <v>3319</v>
      </c>
      <c r="F778" s="123" t="s">
        <v>3</v>
      </c>
      <c r="G778" s="123">
        <v>1477221</v>
      </c>
      <c r="H778" s="127"/>
      <c r="I778" s="131" t="s">
        <v>3320</v>
      </c>
      <c r="J778" s="127"/>
      <c r="K778" s="127"/>
      <c r="L778" s="127"/>
      <c r="M778" s="127"/>
      <c r="N778" s="243">
        <v>0</v>
      </c>
      <c r="O778" s="243">
        <v>4225.8500000000004</v>
      </c>
      <c r="P778" s="127" t="s">
        <v>1334</v>
      </c>
    </row>
    <row r="779" spans="1:16" ht="51" hidden="1">
      <c r="A779" s="127" t="s">
        <v>620</v>
      </c>
      <c r="B779" s="127"/>
      <c r="C779" s="128" t="s">
        <v>714</v>
      </c>
      <c r="D779" s="122">
        <v>42783</v>
      </c>
      <c r="E779" s="123" t="s">
        <v>3321</v>
      </c>
      <c r="F779" s="123" t="s">
        <v>3</v>
      </c>
      <c r="G779" s="123">
        <v>1477211</v>
      </c>
      <c r="H779" s="127"/>
      <c r="I779" s="131" t="s">
        <v>3322</v>
      </c>
      <c r="J779" s="127"/>
      <c r="K779" s="127"/>
      <c r="L779" s="127"/>
      <c r="M779" s="127"/>
      <c r="N779" s="243">
        <v>0</v>
      </c>
      <c r="O779" s="243">
        <v>14204.77</v>
      </c>
      <c r="P779" s="127" t="s">
        <v>1334</v>
      </c>
    </row>
    <row r="780" spans="1:16" ht="51" hidden="1">
      <c r="A780" s="127" t="s">
        <v>620</v>
      </c>
      <c r="B780" s="127"/>
      <c r="C780" s="128" t="s">
        <v>714</v>
      </c>
      <c r="D780" s="122">
        <v>42783</v>
      </c>
      <c r="E780" s="123" t="s">
        <v>3323</v>
      </c>
      <c r="F780" s="123" t="s">
        <v>3</v>
      </c>
      <c r="G780" s="123">
        <v>1477214</v>
      </c>
      <c r="H780" s="127"/>
      <c r="I780" s="131" t="s">
        <v>3324</v>
      </c>
      <c r="J780" s="127"/>
      <c r="K780" s="127"/>
      <c r="L780" s="127"/>
      <c r="M780" s="127"/>
      <c r="N780" s="243">
        <v>0</v>
      </c>
      <c r="O780" s="243">
        <v>209</v>
      </c>
      <c r="P780" s="127" t="s">
        <v>1334</v>
      </c>
    </row>
    <row r="781" spans="1:16" ht="51" hidden="1">
      <c r="A781" s="127">
        <v>15</v>
      </c>
      <c r="B781" s="127"/>
      <c r="C781" s="128" t="s">
        <v>692</v>
      </c>
      <c r="D781" s="122">
        <v>42783</v>
      </c>
      <c r="E781" s="123" t="s">
        <v>3325</v>
      </c>
      <c r="F781" s="123" t="s">
        <v>3</v>
      </c>
      <c r="G781" s="123">
        <v>1477456</v>
      </c>
      <c r="H781" s="127"/>
      <c r="I781" s="131" t="s">
        <v>3326</v>
      </c>
      <c r="J781" s="127"/>
      <c r="K781" s="127"/>
      <c r="L781" s="127"/>
      <c r="M781" s="127"/>
      <c r="N781" s="243">
        <v>0</v>
      </c>
      <c r="O781" s="243">
        <v>0.44</v>
      </c>
      <c r="P781" s="127" t="s">
        <v>1334</v>
      </c>
    </row>
    <row r="782" spans="1:16" ht="51" hidden="1">
      <c r="A782" s="127">
        <v>15</v>
      </c>
      <c r="B782" s="127"/>
      <c r="C782" s="128" t="s">
        <v>692</v>
      </c>
      <c r="D782" s="122">
        <v>42783</v>
      </c>
      <c r="E782" s="123" t="s">
        <v>3327</v>
      </c>
      <c r="F782" s="123" t="s">
        <v>3</v>
      </c>
      <c r="G782" s="123">
        <v>1477458</v>
      </c>
      <c r="H782" s="127"/>
      <c r="I782" s="131" t="s">
        <v>3328</v>
      </c>
      <c r="J782" s="127"/>
      <c r="K782" s="127"/>
      <c r="L782" s="127"/>
      <c r="M782" s="127"/>
      <c r="N782" s="243">
        <v>0</v>
      </c>
      <c r="O782" s="243">
        <v>39.04</v>
      </c>
      <c r="P782" s="127" t="s">
        <v>1334</v>
      </c>
    </row>
    <row r="783" spans="1:16" ht="51" hidden="1">
      <c r="A783" s="127">
        <v>15</v>
      </c>
      <c r="B783" s="127"/>
      <c r="C783" s="128" t="s">
        <v>692</v>
      </c>
      <c r="D783" s="122">
        <v>42783</v>
      </c>
      <c r="E783" s="123" t="s">
        <v>3329</v>
      </c>
      <c r="F783" s="123" t="s">
        <v>3</v>
      </c>
      <c r="G783" s="123">
        <v>1477462</v>
      </c>
      <c r="H783" s="127"/>
      <c r="I783" s="131" t="s">
        <v>3330</v>
      </c>
      <c r="J783" s="127"/>
      <c r="K783" s="127"/>
      <c r="L783" s="127"/>
      <c r="M783" s="127"/>
      <c r="N783" s="243">
        <v>0</v>
      </c>
      <c r="O783" s="243">
        <v>39.51</v>
      </c>
      <c r="P783" s="127" t="s">
        <v>1334</v>
      </c>
    </row>
    <row r="784" spans="1:16" ht="51" hidden="1">
      <c r="A784" s="127">
        <v>15</v>
      </c>
      <c r="B784" s="127"/>
      <c r="C784" s="128" t="s">
        <v>692</v>
      </c>
      <c r="D784" s="122">
        <v>42783</v>
      </c>
      <c r="E784" s="123" t="s">
        <v>3331</v>
      </c>
      <c r="F784" s="123" t="s">
        <v>3</v>
      </c>
      <c r="G784" s="123">
        <v>1477465</v>
      </c>
      <c r="H784" s="127"/>
      <c r="I784" s="131" t="s">
        <v>3332</v>
      </c>
      <c r="J784" s="127"/>
      <c r="K784" s="127"/>
      <c r="L784" s="127"/>
      <c r="M784" s="127"/>
      <c r="N784" s="243">
        <v>0</v>
      </c>
      <c r="O784" s="243">
        <v>1.21</v>
      </c>
      <c r="P784" s="127" t="s">
        <v>1334</v>
      </c>
    </row>
    <row r="785" spans="1:16" ht="51" hidden="1">
      <c r="A785" s="127" t="s">
        <v>620</v>
      </c>
      <c r="B785" s="127"/>
      <c r="C785" s="128" t="s">
        <v>714</v>
      </c>
      <c r="D785" s="122">
        <v>42783</v>
      </c>
      <c r="E785" s="123" t="s">
        <v>3333</v>
      </c>
      <c r="F785" s="123" t="s">
        <v>3</v>
      </c>
      <c r="G785" s="123">
        <v>1477466</v>
      </c>
      <c r="H785" s="127"/>
      <c r="I785" s="131" t="s">
        <v>3334</v>
      </c>
      <c r="J785" s="127"/>
      <c r="K785" s="127"/>
      <c r="L785" s="127"/>
      <c r="M785" s="127"/>
      <c r="N785" s="243">
        <v>0</v>
      </c>
      <c r="O785" s="243">
        <v>8</v>
      </c>
      <c r="P785" s="127" t="s">
        <v>1334</v>
      </c>
    </row>
    <row r="786" spans="1:16" ht="51" hidden="1">
      <c r="A786" s="127">
        <v>15</v>
      </c>
      <c r="B786" s="127"/>
      <c r="C786" s="128" t="s">
        <v>692</v>
      </c>
      <c r="D786" s="122">
        <v>42783</v>
      </c>
      <c r="E786" s="123" t="s">
        <v>3335</v>
      </c>
      <c r="F786" s="123" t="s">
        <v>3</v>
      </c>
      <c r="G786" s="123">
        <v>1477467</v>
      </c>
      <c r="H786" s="127"/>
      <c r="I786" s="131" t="s">
        <v>3336</v>
      </c>
      <c r="J786" s="127"/>
      <c r="K786" s="127"/>
      <c r="L786" s="127"/>
      <c r="M786" s="127"/>
      <c r="N786" s="243">
        <v>0</v>
      </c>
      <c r="O786" s="243">
        <v>1.43</v>
      </c>
      <c r="P786" s="127" t="s">
        <v>1334</v>
      </c>
    </row>
    <row r="787" spans="1:16" ht="51" hidden="1">
      <c r="A787" s="127" t="s">
        <v>620</v>
      </c>
      <c r="B787" s="127"/>
      <c r="C787" s="128" t="s">
        <v>714</v>
      </c>
      <c r="D787" s="122">
        <v>42783</v>
      </c>
      <c r="E787" s="123" t="s">
        <v>3337</v>
      </c>
      <c r="F787" s="123" t="s">
        <v>3</v>
      </c>
      <c r="G787" s="123">
        <v>1477468</v>
      </c>
      <c r="H787" s="127"/>
      <c r="I787" s="131" t="s">
        <v>3338</v>
      </c>
      <c r="J787" s="127"/>
      <c r="K787" s="127"/>
      <c r="L787" s="127"/>
      <c r="M787" s="127"/>
      <c r="N787" s="243">
        <v>0</v>
      </c>
      <c r="O787" s="243">
        <v>20</v>
      </c>
      <c r="P787" s="127" t="s">
        <v>1334</v>
      </c>
    </row>
    <row r="788" spans="1:16" ht="51" hidden="1">
      <c r="A788" s="127" t="s">
        <v>620</v>
      </c>
      <c r="B788" s="127"/>
      <c r="C788" s="128" t="s">
        <v>714</v>
      </c>
      <c r="D788" s="122">
        <v>42783</v>
      </c>
      <c r="E788" s="123" t="s">
        <v>3339</v>
      </c>
      <c r="F788" s="123" t="s">
        <v>3</v>
      </c>
      <c r="G788" s="123">
        <v>1477471</v>
      </c>
      <c r="H788" s="127"/>
      <c r="I788" s="131" t="s">
        <v>3340</v>
      </c>
      <c r="J788" s="127"/>
      <c r="K788" s="127"/>
      <c r="L788" s="127"/>
      <c r="M788" s="127"/>
      <c r="N788" s="243">
        <v>0</v>
      </c>
      <c r="O788" s="243">
        <v>2.4700000000000002</v>
      </c>
      <c r="P788" s="127" t="s">
        <v>1334</v>
      </c>
    </row>
    <row r="789" spans="1:16" ht="51" hidden="1">
      <c r="A789" s="127" t="s">
        <v>620</v>
      </c>
      <c r="B789" s="127"/>
      <c r="C789" s="128" t="s">
        <v>714</v>
      </c>
      <c r="D789" s="122">
        <v>42786</v>
      </c>
      <c r="E789" s="123" t="s">
        <v>3341</v>
      </c>
      <c r="F789" s="123" t="s">
        <v>3</v>
      </c>
      <c r="G789" s="123">
        <v>1477654</v>
      </c>
      <c r="H789" s="127"/>
      <c r="I789" s="131" t="s">
        <v>3342</v>
      </c>
      <c r="J789" s="127"/>
      <c r="K789" s="127"/>
      <c r="L789" s="127"/>
      <c r="M789" s="127"/>
      <c r="N789" s="243">
        <v>0</v>
      </c>
      <c r="O789" s="243">
        <v>977.9</v>
      </c>
      <c r="P789" s="127" t="s">
        <v>1334</v>
      </c>
    </row>
    <row r="790" spans="1:16" ht="63.75" hidden="1">
      <c r="A790" s="127" t="s">
        <v>620</v>
      </c>
      <c r="B790" s="127"/>
      <c r="C790" s="128" t="s">
        <v>714</v>
      </c>
      <c r="D790" s="122">
        <v>42786</v>
      </c>
      <c r="E790" s="123" t="s">
        <v>3343</v>
      </c>
      <c r="F790" s="123" t="s">
        <v>3</v>
      </c>
      <c r="G790" s="123">
        <v>1477662</v>
      </c>
      <c r="H790" s="127"/>
      <c r="I790" s="131" t="s">
        <v>3344</v>
      </c>
      <c r="J790" s="127"/>
      <c r="K790" s="127"/>
      <c r="L790" s="127"/>
      <c r="M790" s="127"/>
      <c r="N790" s="243">
        <v>0</v>
      </c>
      <c r="O790" s="243">
        <v>7611.18</v>
      </c>
      <c r="P790" s="127" t="s">
        <v>1334</v>
      </c>
    </row>
    <row r="791" spans="1:16" ht="63.75" hidden="1">
      <c r="A791" s="127" t="s">
        <v>620</v>
      </c>
      <c r="B791" s="127"/>
      <c r="C791" s="128" t="s">
        <v>714</v>
      </c>
      <c r="D791" s="122">
        <v>42786</v>
      </c>
      <c r="E791" s="123" t="s">
        <v>3345</v>
      </c>
      <c r="F791" s="123" t="s">
        <v>3</v>
      </c>
      <c r="G791" s="123">
        <v>1477663</v>
      </c>
      <c r="H791" s="127"/>
      <c r="I791" s="131" t="s">
        <v>3346</v>
      </c>
      <c r="J791" s="127"/>
      <c r="K791" s="127"/>
      <c r="L791" s="127"/>
      <c r="M791" s="127"/>
      <c r="N791" s="243">
        <v>0</v>
      </c>
      <c r="O791" s="243">
        <v>2923.13</v>
      </c>
      <c r="P791" s="127" t="s">
        <v>1334</v>
      </c>
    </row>
    <row r="792" spans="1:16" ht="51" hidden="1">
      <c r="A792" s="127" t="s">
        <v>620</v>
      </c>
      <c r="B792" s="127"/>
      <c r="C792" s="128" t="s">
        <v>714</v>
      </c>
      <c r="D792" s="122">
        <v>42786</v>
      </c>
      <c r="E792" s="123" t="s">
        <v>3347</v>
      </c>
      <c r="F792" s="123" t="s">
        <v>3</v>
      </c>
      <c r="G792" s="123">
        <v>1477666</v>
      </c>
      <c r="H792" s="127"/>
      <c r="I792" s="131" t="s">
        <v>3348</v>
      </c>
      <c r="J792" s="127"/>
      <c r="K792" s="127"/>
      <c r="L792" s="127"/>
      <c r="M792" s="127"/>
      <c r="N792" s="243">
        <v>0</v>
      </c>
      <c r="O792" s="243">
        <v>8441.5</v>
      </c>
      <c r="P792" s="127" t="s">
        <v>1334</v>
      </c>
    </row>
    <row r="793" spans="1:16" ht="51" hidden="1">
      <c r="A793" s="127" t="s">
        <v>620</v>
      </c>
      <c r="B793" s="127"/>
      <c r="C793" s="128" t="s">
        <v>714</v>
      </c>
      <c r="D793" s="122">
        <v>42786</v>
      </c>
      <c r="E793" s="123" t="s">
        <v>3349</v>
      </c>
      <c r="F793" s="123" t="s">
        <v>3</v>
      </c>
      <c r="G793" s="123">
        <v>1477688</v>
      </c>
      <c r="H793" s="127"/>
      <c r="I793" s="131" t="s">
        <v>3350</v>
      </c>
      <c r="J793" s="127"/>
      <c r="K793" s="127"/>
      <c r="L793" s="127"/>
      <c r="M793" s="127"/>
      <c r="N793" s="243">
        <v>0</v>
      </c>
      <c r="O793" s="243">
        <v>1516.8600000000001</v>
      </c>
      <c r="P793" s="127" t="s">
        <v>1334</v>
      </c>
    </row>
    <row r="794" spans="1:16" ht="51" hidden="1">
      <c r="A794" s="127" t="s">
        <v>620</v>
      </c>
      <c r="B794" s="127"/>
      <c r="C794" s="128" t="s">
        <v>714</v>
      </c>
      <c r="D794" s="122">
        <v>42786</v>
      </c>
      <c r="E794" s="123" t="s">
        <v>3351</v>
      </c>
      <c r="F794" s="123" t="s">
        <v>3</v>
      </c>
      <c r="G794" s="123">
        <v>1477736</v>
      </c>
      <c r="H794" s="127"/>
      <c r="I794" s="131" t="s">
        <v>3352</v>
      </c>
      <c r="J794" s="127"/>
      <c r="K794" s="127"/>
      <c r="L794" s="127"/>
      <c r="M794" s="127"/>
      <c r="N794" s="243">
        <v>0</v>
      </c>
      <c r="O794" s="243">
        <v>571.65</v>
      </c>
      <c r="P794" s="127" t="s">
        <v>1334</v>
      </c>
    </row>
    <row r="795" spans="1:16" ht="51" hidden="1">
      <c r="A795" s="127" t="s">
        <v>620</v>
      </c>
      <c r="B795" s="127"/>
      <c r="C795" s="128" t="s">
        <v>714</v>
      </c>
      <c r="D795" s="122">
        <v>42786</v>
      </c>
      <c r="E795" s="123" t="s">
        <v>3353</v>
      </c>
      <c r="F795" s="123" t="s">
        <v>3</v>
      </c>
      <c r="G795" s="123">
        <v>1477779</v>
      </c>
      <c r="H795" s="127"/>
      <c r="I795" s="131" t="s">
        <v>3354</v>
      </c>
      <c r="J795" s="127"/>
      <c r="K795" s="127"/>
      <c r="L795" s="127"/>
      <c r="M795" s="127"/>
      <c r="N795" s="243">
        <v>0</v>
      </c>
      <c r="O795" s="243">
        <v>1219.31</v>
      </c>
      <c r="P795" s="127" t="s">
        <v>1334</v>
      </c>
    </row>
    <row r="796" spans="1:16" ht="51" hidden="1">
      <c r="A796" s="127" t="s">
        <v>620</v>
      </c>
      <c r="B796" s="127"/>
      <c r="C796" s="128" t="s">
        <v>714</v>
      </c>
      <c r="D796" s="122">
        <v>42786</v>
      </c>
      <c r="E796" s="123" t="s">
        <v>3355</v>
      </c>
      <c r="F796" s="123" t="s">
        <v>3</v>
      </c>
      <c r="G796" s="123">
        <v>1477811</v>
      </c>
      <c r="H796" s="127"/>
      <c r="I796" s="131" t="s">
        <v>3356</v>
      </c>
      <c r="J796" s="127"/>
      <c r="K796" s="127"/>
      <c r="L796" s="127"/>
      <c r="M796" s="127"/>
      <c r="N796" s="243">
        <v>0</v>
      </c>
      <c r="O796" s="243">
        <v>1093.6500000000001</v>
      </c>
      <c r="P796" s="127" t="s">
        <v>1334</v>
      </c>
    </row>
    <row r="797" spans="1:16" ht="51" hidden="1">
      <c r="A797" s="127" t="s">
        <v>620</v>
      </c>
      <c r="B797" s="127"/>
      <c r="C797" s="128" t="s">
        <v>714</v>
      </c>
      <c r="D797" s="122">
        <v>42786</v>
      </c>
      <c r="E797" s="123" t="s">
        <v>3357</v>
      </c>
      <c r="F797" s="123" t="s">
        <v>3</v>
      </c>
      <c r="G797" s="123">
        <v>1477837</v>
      </c>
      <c r="H797" s="127"/>
      <c r="I797" s="131" t="s">
        <v>2821</v>
      </c>
      <c r="J797" s="127"/>
      <c r="K797" s="127"/>
      <c r="L797" s="127"/>
      <c r="M797" s="127"/>
      <c r="N797" s="243">
        <v>0</v>
      </c>
      <c r="O797" s="243">
        <v>1000</v>
      </c>
      <c r="P797" s="127" t="s">
        <v>1334</v>
      </c>
    </row>
    <row r="798" spans="1:16" ht="51" hidden="1">
      <c r="A798" s="127" t="s">
        <v>620</v>
      </c>
      <c r="B798" s="127"/>
      <c r="C798" s="128" t="s">
        <v>714</v>
      </c>
      <c r="D798" s="122">
        <v>42786</v>
      </c>
      <c r="E798" s="123" t="s">
        <v>3358</v>
      </c>
      <c r="F798" s="123" t="s">
        <v>3</v>
      </c>
      <c r="G798" s="123">
        <v>1477928</v>
      </c>
      <c r="H798" s="127"/>
      <c r="I798" s="131" t="s">
        <v>3023</v>
      </c>
      <c r="J798" s="127"/>
      <c r="K798" s="127"/>
      <c r="L798" s="127"/>
      <c r="M798" s="127"/>
      <c r="N798" s="243">
        <v>0</v>
      </c>
      <c r="O798" s="243">
        <v>200</v>
      </c>
      <c r="P798" s="127" t="s">
        <v>1334</v>
      </c>
    </row>
    <row r="799" spans="1:16" ht="51" hidden="1">
      <c r="A799" s="127" t="s">
        <v>620</v>
      </c>
      <c r="B799" s="127"/>
      <c r="C799" s="128" t="s">
        <v>714</v>
      </c>
      <c r="D799" s="122">
        <v>42787</v>
      </c>
      <c r="E799" s="123" t="s">
        <v>3359</v>
      </c>
      <c r="F799" s="123" t="s">
        <v>3</v>
      </c>
      <c r="G799" s="123">
        <v>1478097</v>
      </c>
      <c r="H799" s="127"/>
      <c r="I799" s="131" t="s">
        <v>3360</v>
      </c>
      <c r="J799" s="127"/>
      <c r="K799" s="127"/>
      <c r="L799" s="127"/>
      <c r="M799" s="127"/>
      <c r="N799" s="243">
        <v>0</v>
      </c>
      <c r="O799" s="243">
        <v>3888.15</v>
      </c>
      <c r="P799" s="127" t="s">
        <v>1334</v>
      </c>
    </row>
    <row r="800" spans="1:16" ht="51" hidden="1">
      <c r="A800" s="127" t="s">
        <v>620</v>
      </c>
      <c r="B800" s="127"/>
      <c r="C800" s="128" t="s">
        <v>714</v>
      </c>
      <c r="D800" s="122">
        <v>42787</v>
      </c>
      <c r="E800" s="123" t="s">
        <v>3361</v>
      </c>
      <c r="F800" s="123" t="s">
        <v>3</v>
      </c>
      <c r="G800" s="123">
        <v>1478102</v>
      </c>
      <c r="H800" s="127"/>
      <c r="I800" s="131" t="s">
        <v>3362</v>
      </c>
      <c r="J800" s="127"/>
      <c r="K800" s="127"/>
      <c r="L800" s="127"/>
      <c r="M800" s="127"/>
      <c r="N800" s="243">
        <v>0</v>
      </c>
      <c r="O800" s="243">
        <v>568.46</v>
      </c>
      <c r="P800" s="127" t="s">
        <v>1334</v>
      </c>
    </row>
    <row r="801" spans="1:16" ht="51" hidden="1">
      <c r="A801" s="127" t="s">
        <v>620</v>
      </c>
      <c r="B801" s="127"/>
      <c r="C801" s="128" t="s">
        <v>714</v>
      </c>
      <c r="D801" s="122">
        <v>42787</v>
      </c>
      <c r="E801" s="123" t="s">
        <v>3363</v>
      </c>
      <c r="F801" s="123" t="s">
        <v>3</v>
      </c>
      <c r="G801" s="123">
        <v>1478104</v>
      </c>
      <c r="H801" s="127"/>
      <c r="I801" s="131" t="s">
        <v>3364</v>
      </c>
      <c r="J801" s="127"/>
      <c r="K801" s="127"/>
      <c r="L801" s="127"/>
      <c r="M801" s="127"/>
      <c r="N801" s="243">
        <v>0</v>
      </c>
      <c r="O801" s="243">
        <v>998.08</v>
      </c>
      <c r="P801" s="127" t="s">
        <v>1334</v>
      </c>
    </row>
    <row r="802" spans="1:16" ht="51" hidden="1">
      <c r="A802" s="127" t="s">
        <v>620</v>
      </c>
      <c r="B802" s="127"/>
      <c r="C802" s="128" t="s">
        <v>714</v>
      </c>
      <c r="D802" s="122">
        <v>42787</v>
      </c>
      <c r="E802" s="123" t="s">
        <v>3365</v>
      </c>
      <c r="F802" s="123" t="s">
        <v>3</v>
      </c>
      <c r="G802" s="123">
        <v>1478107</v>
      </c>
      <c r="H802" s="127"/>
      <c r="I802" s="131" t="s">
        <v>3366</v>
      </c>
      <c r="J802" s="127"/>
      <c r="K802" s="127"/>
      <c r="L802" s="127"/>
      <c r="M802" s="127"/>
      <c r="N802" s="243">
        <v>0</v>
      </c>
      <c r="O802" s="243">
        <v>998.08</v>
      </c>
      <c r="P802" s="127" t="s">
        <v>1334</v>
      </c>
    </row>
    <row r="803" spans="1:16" ht="51" hidden="1">
      <c r="A803" s="127" t="s">
        <v>620</v>
      </c>
      <c r="B803" s="127"/>
      <c r="C803" s="128" t="s">
        <v>714</v>
      </c>
      <c r="D803" s="122">
        <v>42787</v>
      </c>
      <c r="E803" s="123" t="s">
        <v>3367</v>
      </c>
      <c r="F803" s="123" t="s">
        <v>3</v>
      </c>
      <c r="G803" s="123">
        <v>1478108</v>
      </c>
      <c r="H803" s="127"/>
      <c r="I803" s="131" t="s">
        <v>3368</v>
      </c>
      <c r="J803" s="127"/>
      <c r="K803" s="127"/>
      <c r="L803" s="127"/>
      <c r="M803" s="127"/>
      <c r="N803" s="243">
        <v>0</v>
      </c>
      <c r="O803" s="243">
        <v>3353.38</v>
      </c>
      <c r="P803" s="127" t="s">
        <v>1334</v>
      </c>
    </row>
    <row r="804" spans="1:16" ht="51" hidden="1">
      <c r="A804" s="127" t="s">
        <v>620</v>
      </c>
      <c r="B804" s="127"/>
      <c r="C804" s="128" t="s">
        <v>714</v>
      </c>
      <c r="D804" s="122">
        <v>42787</v>
      </c>
      <c r="E804" s="123" t="s">
        <v>3369</v>
      </c>
      <c r="F804" s="123" t="s">
        <v>3</v>
      </c>
      <c r="G804" s="123">
        <v>1478110</v>
      </c>
      <c r="H804" s="127"/>
      <c r="I804" s="131" t="s">
        <v>3370</v>
      </c>
      <c r="J804" s="127"/>
      <c r="K804" s="127"/>
      <c r="L804" s="127"/>
      <c r="M804" s="127"/>
      <c r="N804" s="243">
        <v>0</v>
      </c>
      <c r="O804" s="243">
        <v>3353.38</v>
      </c>
      <c r="P804" s="127" t="s">
        <v>1334</v>
      </c>
    </row>
    <row r="805" spans="1:16" ht="51" hidden="1">
      <c r="A805" s="127" t="s">
        <v>620</v>
      </c>
      <c r="B805" s="127"/>
      <c r="C805" s="128" t="s">
        <v>714</v>
      </c>
      <c r="D805" s="122">
        <v>42787</v>
      </c>
      <c r="E805" s="123" t="s">
        <v>3371</v>
      </c>
      <c r="F805" s="123" t="s">
        <v>3</v>
      </c>
      <c r="G805" s="123">
        <v>1478112</v>
      </c>
      <c r="H805" s="127"/>
      <c r="I805" s="131" t="s">
        <v>3372</v>
      </c>
      <c r="J805" s="127"/>
      <c r="K805" s="127"/>
      <c r="L805" s="127"/>
      <c r="M805" s="127"/>
      <c r="N805" s="243">
        <v>0</v>
      </c>
      <c r="O805" s="243">
        <v>542.26</v>
      </c>
      <c r="P805" s="127" t="s">
        <v>1334</v>
      </c>
    </row>
    <row r="806" spans="1:16" ht="63.75" hidden="1">
      <c r="A806" s="127" t="s">
        <v>620</v>
      </c>
      <c r="B806" s="127"/>
      <c r="C806" s="128" t="s">
        <v>714</v>
      </c>
      <c r="D806" s="122">
        <v>42787</v>
      </c>
      <c r="E806" s="123" t="s">
        <v>3373</v>
      </c>
      <c r="F806" s="123" t="s">
        <v>3</v>
      </c>
      <c r="G806" s="123">
        <v>1478142</v>
      </c>
      <c r="H806" s="127"/>
      <c r="I806" s="131" t="s">
        <v>3374</v>
      </c>
      <c r="J806" s="127"/>
      <c r="K806" s="127"/>
      <c r="L806" s="127"/>
      <c r="M806" s="127"/>
      <c r="N806" s="243">
        <v>0</v>
      </c>
      <c r="O806" s="243">
        <v>8380.94</v>
      </c>
      <c r="P806" s="127" t="s">
        <v>1334</v>
      </c>
    </row>
    <row r="807" spans="1:16" ht="63.75" hidden="1">
      <c r="A807" s="127" t="s">
        <v>620</v>
      </c>
      <c r="B807" s="127"/>
      <c r="C807" s="128" t="s">
        <v>714</v>
      </c>
      <c r="D807" s="122">
        <v>42787</v>
      </c>
      <c r="E807" s="123" t="s">
        <v>3375</v>
      </c>
      <c r="F807" s="123" t="s">
        <v>3</v>
      </c>
      <c r="G807" s="123">
        <v>1478146</v>
      </c>
      <c r="H807" s="127"/>
      <c r="I807" s="131" t="s">
        <v>3376</v>
      </c>
      <c r="J807" s="127"/>
      <c r="K807" s="127"/>
      <c r="L807" s="127"/>
      <c r="M807" s="127"/>
      <c r="N807" s="243">
        <v>0</v>
      </c>
      <c r="O807" s="243">
        <v>8380.94</v>
      </c>
      <c r="P807" s="127" t="s">
        <v>1334</v>
      </c>
    </row>
    <row r="808" spans="1:16" ht="63.75" hidden="1">
      <c r="A808" s="127">
        <v>70</v>
      </c>
      <c r="B808" s="127"/>
      <c r="C808" s="128" t="s">
        <v>706</v>
      </c>
      <c r="D808" s="122">
        <v>42787</v>
      </c>
      <c r="E808" s="123" t="s">
        <v>3377</v>
      </c>
      <c r="F808" s="123" t="s">
        <v>3</v>
      </c>
      <c r="G808" s="123">
        <v>1478058</v>
      </c>
      <c r="H808" s="127"/>
      <c r="I808" s="131" t="s">
        <v>3378</v>
      </c>
      <c r="J808" s="127"/>
      <c r="K808" s="127"/>
      <c r="L808" s="127"/>
      <c r="M808" s="127"/>
      <c r="N808" s="243">
        <v>0</v>
      </c>
      <c r="O808" s="243">
        <v>169</v>
      </c>
      <c r="P808" s="127" t="s">
        <v>17184</v>
      </c>
    </row>
    <row r="809" spans="1:16" ht="63.75" hidden="1">
      <c r="A809" s="127" t="s">
        <v>620</v>
      </c>
      <c r="B809" s="127"/>
      <c r="C809" s="128" t="s">
        <v>714</v>
      </c>
      <c r="D809" s="122">
        <v>42787</v>
      </c>
      <c r="E809" s="123" t="s">
        <v>3379</v>
      </c>
      <c r="F809" s="123" t="s">
        <v>3</v>
      </c>
      <c r="G809" s="123">
        <v>1478172</v>
      </c>
      <c r="H809" s="127"/>
      <c r="I809" s="131" t="s">
        <v>3380</v>
      </c>
      <c r="J809" s="127"/>
      <c r="K809" s="127"/>
      <c r="L809" s="127"/>
      <c r="M809" s="127"/>
      <c r="N809" s="243">
        <v>0</v>
      </c>
      <c r="O809" s="243">
        <v>396</v>
      </c>
      <c r="P809" s="127" t="s">
        <v>1334</v>
      </c>
    </row>
    <row r="810" spans="1:16" ht="51" hidden="1">
      <c r="A810" s="127">
        <v>41</v>
      </c>
      <c r="B810" s="127"/>
      <c r="C810" s="128" t="s">
        <v>698</v>
      </c>
      <c r="D810" s="122">
        <v>42787</v>
      </c>
      <c r="E810" s="123" t="s">
        <v>3381</v>
      </c>
      <c r="F810" s="123" t="s">
        <v>3</v>
      </c>
      <c r="G810" s="123">
        <v>1478225</v>
      </c>
      <c r="H810" s="127"/>
      <c r="I810" s="131" t="s">
        <v>3382</v>
      </c>
      <c r="J810" s="127"/>
      <c r="K810" s="127"/>
      <c r="L810" s="127"/>
      <c r="M810" s="127"/>
      <c r="N810" s="243">
        <v>0</v>
      </c>
      <c r="O810" s="243">
        <v>810.7</v>
      </c>
      <c r="P810" s="127" t="s">
        <v>1334</v>
      </c>
    </row>
    <row r="811" spans="1:16" ht="51" hidden="1">
      <c r="A811" s="127">
        <v>15</v>
      </c>
      <c r="B811" s="127"/>
      <c r="C811" s="128" t="s">
        <v>692</v>
      </c>
      <c r="D811" s="122">
        <v>42787</v>
      </c>
      <c r="E811" s="123" t="s">
        <v>3383</v>
      </c>
      <c r="F811" s="123" t="s">
        <v>3</v>
      </c>
      <c r="G811" s="123">
        <v>1478227</v>
      </c>
      <c r="H811" s="127"/>
      <c r="I811" s="131" t="s">
        <v>3384</v>
      </c>
      <c r="J811" s="127"/>
      <c r="K811" s="127"/>
      <c r="L811" s="127"/>
      <c r="M811" s="127"/>
      <c r="N811" s="243">
        <v>0</v>
      </c>
      <c r="O811" s="243">
        <v>0.66</v>
      </c>
      <c r="P811" s="127" t="s">
        <v>1334</v>
      </c>
    </row>
    <row r="812" spans="1:16" ht="51" hidden="1">
      <c r="A812" s="127">
        <v>15</v>
      </c>
      <c r="B812" s="127"/>
      <c r="C812" s="128" t="s">
        <v>692</v>
      </c>
      <c r="D812" s="122">
        <v>42787</v>
      </c>
      <c r="E812" s="123" t="s">
        <v>3385</v>
      </c>
      <c r="F812" s="123" t="s">
        <v>3</v>
      </c>
      <c r="G812" s="123">
        <v>1478228</v>
      </c>
      <c r="H812" s="127"/>
      <c r="I812" s="131" t="s">
        <v>3384</v>
      </c>
      <c r="J812" s="127"/>
      <c r="K812" s="127"/>
      <c r="L812" s="127"/>
      <c r="M812" s="127"/>
      <c r="N812" s="243">
        <v>0</v>
      </c>
      <c r="O812" s="243">
        <v>0.4</v>
      </c>
      <c r="P812" s="127" t="s">
        <v>1334</v>
      </c>
    </row>
    <row r="813" spans="1:16" ht="51" hidden="1">
      <c r="A813" s="127">
        <v>15</v>
      </c>
      <c r="B813" s="127"/>
      <c r="C813" s="128" t="s">
        <v>692</v>
      </c>
      <c r="D813" s="122">
        <v>42787</v>
      </c>
      <c r="E813" s="123" t="s">
        <v>3386</v>
      </c>
      <c r="F813" s="123" t="s">
        <v>3</v>
      </c>
      <c r="G813" s="123">
        <v>1478229</v>
      </c>
      <c r="H813" s="127"/>
      <c r="I813" s="131" t="s">
        <v>3384</v>
      </c>
      <c r="J813" s="127"/>
      <c r="K813" s="127"/>
      <c r="L813" s="127"/>
      <c r="M813" s="127"/>
      <c r="N813" s="243">
        <v>0</v>
      </c>
      <c r="O813" s="243">
        <v>0.11</v>
      </c>
      <c r="P813" s="127" t="s">
        <v>1334</v>
      </c>
    </row>
    <row r="814" spans="1:16" ht="51" hidden="1">
      <c r="A814" s="127" t="s">
        <v>620</v>
      </c>
      <c r="B814" s="127"/>
      <c r="C814" s="128" t="s">
        <v>714</v>
      </c>
      <c r="D814" s="122">
        <v>42788</v>
      </c>
      <c r="E814" s="123" t="s">
        <v>3387</v>
      </c>
      <c r="F814" s="123" t="s">
        <v>3</v>
      </c>
      <c r="G814" s="123">
        <v>1478399</v>
      </c>
      <c r="H814" s="127"/>
      <c r="I814" s="131" t="s">
        <v>3388</v>
      </c>
      <c r="J814" s="127"/>
      <c r="K814" s="127"/>
      <c r="L814" s="127"/>
      <c r="M814" s="127"/>
      <c r="N814" s="243">
        <v>0</v>
      </c>
      <c r="O814" s="243">
        <v>113120</v>
      </c>
      <c r="P814" s="127" t="s">
        <v>1334</v>
      </c>
    </row>
    <row r="815" spans="1:16" ht="51" hidden="1">
      <c r="A815" s="127" t="s">
        <v>627</v>
      </c>
      <c r="B815" s="127"/>
      <c r="C815" s="128" t="s">
        <v>1235</v>
      </c>
      <c r="D815" s="122">
        <v>42788</v>
      </c>
      <c r="E815" s="123" t="s">
        <v>3389</v>
      </c>
      <c r="F815" s="123" t="s">
        <v>3</v>
      </c>
      <c r="G815" s="123">
        <v>1478425</v>
      </c>
      <c r="H815" s="127"/>
      <c r="I815" s="131" t="s">
        <v>3390</v>
      </c>
      <c r="J815" s="127"/>
      <c r="K815" s="127"/>
      <c r="L815" s="127"/>
      <c r="M815" s="127"/>
      <c r="N815" s="243">
        <v>0</v>
      </c>
      <c r="O815" s="243">
        <v>0.02</v>
      </c>
      <c r="P815" s="127" t="s">
        <v>17184</v>
      </c>
    </row>
    <row r="816" spans="1:16" ht="51" hidden="1">
      <c r="A816" s="127" t="s">
        <v>627</v>
      </c>
      <c r="B816" s="127"/>
      <c r="C816" s="128" t="s">
        <v>1235</v>
      </c>
      <c r="D816" s="122">
        <v>42788</v>
      </c>
      <c r="E816" s="123" t="s">
        <v>3391</v>
      </c>
      <c r="F816" s="123" t="s">
        <v>3</v>
      </c>
      <c r="G816" s="123">
        <v>1478427</v>
      </c>
      <c r="H816" s="127"/>
      <c r="I816" s="131" t="s">
        <v>3392</v>
      </c>
      <c r="J816" s="127"/>
      <c r="K816" s="127"/>
      <c r="L816" s="127"/>
      <c r="M816" s="127"/>
      <c r="N816" s="243">
        <v>0</v>
      </c>
      <c r="O816" s="243">
        <v>0.32</v>
      </c>
      <c r="P816" s="127" t="s">
        <v>17184</v>
      </c>
    </row>
    <row r="817" spans="1:16" ht="51">
      <c r="A817" s="127">
        <v>35</v>
      </c>
      <c r="B817" s="127"/>
      <c r="C817" s="128" t="s">
        <v>697</v>
      </c>
      <c r="D817" s="122">
        <v>42788</v>
      </c>
      <c r="E817" s="123" t="s">
        <v>3393</v>
      </c>
      <c r="F817" s="123" t="s">
        <v>3</v>
      </c>
      <c r="G817" s="123">
        <v>1478429</v>
      </c>
      <c r="H817" s="127"/>
      <c r="I817" s="131" t="s">
        <v>3394</v>
      </c>
      <c r="J817" s="127"/>
      <c r="K817" s="127"/>
      <c r="L817" s="127"/>
      <c r="M817" s="127"/>
      <c r="N817" s="243">
        <v>0</v>
      </c>
      <c r="O817" s="243">
        <v>328.6</v>
      </c>
      <c r="P817" s="127" t="s">
        <v>1334</v>
      </c>
    </row>
    <row r="818" spans="1:16" ht="51" hidden="1">
      <c r="A818" s="127" t="s">
        <v>620</v>
      </c>
      <c r="B818" s="127"/>
      <c r="C818" s="128" t="s">
        <v>714</v>
      </c>
      <c r="D818" s="122">
        <v>42788</v>
      </c>
      <c r="E818" s="123" t="s">
        <v>3395</v>
      </c>
      <c r="F818" s="123" t="s">
        <v>3</v>
      </c>
      <c r="G818" s="123">
        <v>1478452</v>
      </c>
      <c r="H818" s="127"/>
      <c r="I818" s="131" t="s">
        <v>3396</v>
      </c>
      <c r="J818" s="127"/>
      <c r="K818" s="127"/>
      <c r="L818" s="127"/>
      <c r="M818" s="127"/>
      <c r="N818" s="243">
        <v>0</v>
      </c>
      <c r="O818" s="243">
        <v>25231.63</v>
      </c>
      <c r="P818" s="127" t="s">
        <v>1334</v>
      </c>
    </row>
    <row r="819" spans="1:16" ht="63.75" hidden="1">
      <c r="A819" s="127">
        <v>299</v>
      </c>
      <c r="B819" s="127"/>
      <c r="C819" s="128" t="s">
        <v>799</v>
      </c>
      <c r="D819" s="122">
        <v>42788</v>
      </c>
      <c r="E819" s="123" t="s">
        <v>3397</v>
      </c>
      <c r="F819" s="123" t="s">
        <v>3</v>
      </c>
      <c r="G819" s="123">
        <v>1478453</v>
      </c>
      <c r="H819" s="127"/>
      <c r="I819" s="131" t="s">
        <v>3398</v>
      </c>
      <c r="J819" s="127"/>
      <c r="K819" s="127"/>
      <c r="L819" s="127"/>
      <c r="M819" s="127"/>
      <c r="N819" s="243">
        <v>0</v>
      </c>
      <c r="O819" s="243">
        <v>575000</v>
      </c>
      <c r="P819" s="127" t="s">
        <v>1334</v>
      </c>
    </row>
    <row r="820" spans="1:16" ht="51" hidden="1">
      <c r="A820" s="127">
        <v>582</v>
      </c>
      <c r="B820" s="127"/>
      <c r="C820" s="128" t="s">
        <v>857</v>
      </c>
      <c r="D820" s="122">
        <v>42788</v>
      </c>
      <c r="E820" s="123" t="s">
        <v>3399</v>
      </c>
      <c r="F820" s="123" t="s">
        <v>3</v>
      </c>
      <c r="G820" s="123">
        <v>1478511</v>
      </c>
      <c r="H820" s="127"/>
      <c r="I820" s="131" t="s">
        <v>3400</v>
      </c>
      <c r="J820" s="127"/>
      <c r="K820" s="127"/>
      <c r="L820" s="127"/>
      <c r="M820" s="127"/>
      <c r="N820" s="243">
        <v>0</v>
      </c>
      <c r="O820" s="243">
        <v>2134547.11</v>
      </c>
      <c r="P820" s="127" t="s">
        <v>1334</v>
      </c>
    </row>
    <row r="821" spans="1:16" ht="51" hidden="1">
      <c r="A821" s="127" t="s">
        <v>620</v>
      </c>
      <c r="B821" s="127"/>
      <c r="C821" s="128" t="s">
        <v>714</v>
      </c>
      <c r="D821" s="122">
        <v>42788</v>
      </c>
      <c r="E821" s="123" t="s">
        <v>3401</v>
      </c>
      <c r="F821" s="123" t="s">
        <v>3</v>
      </c>
      <c r="G821" s="123">
        <v>1478400</v>
      </c>
      <c r="H821" s="127"/>
      <c r="I821" s="131" t="s">
        <v>3402</v>
      </c>
      <c r="J821" s="127"/>
      <c r="K821" s="127"/>
      <c r="L821" s="127"/>
      <c r="M821" s="127"/>
      <c r="N821" s="243">
        <v>0</v>
      </c>
      <c r="O821" s="243">
        <v>3060</v>
      </c>
      <c r="P821" s="127" t="s">
        <v>1334</v>
      </c>
    </row>
    <row r="822" spans="1:16" ht="51" hidden="1">
      <c r="A822" s="127" t="s">
        <v>620</v>
      </c>
      <c r="B822" s="127"/>
      <c r="C822" s="128" t="s">
        <v>714</v>
      </c>
      <c r="D822" s="122">
        <v>42788</v>
      </c>
      <c r="E822" s="123" t="s">
        <v>3403</v>
      </c>
      <c r="F822" s="123" t="s">
        <v>3</v>
      </c>
      <c r="G822" s="123">
        <v>1478534</v>
      </c>
      <c r="H822" s="127"/>
      <c r="I822" s="131" t="s">
        <v>3404</v>
      </c>
      <c r="J822" s="127"/>
      <c r="K822" s="127"/>
      <c r="L822" s="127"/>
      <c r="M822" s="127"/>
      <c r="N822" s="243">
        <v>0</v>
      </c>
      <c r="O822" s="243">
        <v>466.22</v>
      </c>
      <c r="P822" s="127" t="s">
        <v>1334</v>
      </c>
    </row>
    <row r="823" spans="1:16" ht="51" hidden="1">
      <c r="A823" s="127" t="s">
        <v>620</v>
      </c>
      <c r="B823" s="127"/>
      <c r="C823" s="128" t="s">
        <v>714</v>
      </c>
      <c r="D823" s="122">
        <v>42788</v>
      </c>
      <c r="E823" s="123" t="s">
        <v>3405</v>
      </c>
      <c r="F823" s="123" t="s">
        <v>3</v>
      </c>
      <c r="G823" s="123">
        <v>1478545</v>
      </c>
      <c r="H823" s="127"/>
      <c r="I823" s="131" t="s">
        <v>3406</v>
      </c>
      <c r="J823" s="127"/>
      <c r="K823" s="127"/>
      <c r="L823" s="127"/>
      <c r="M823" s="127"/>
      <c r="N823" s="243">
        <v>0</v>
      </c>
      <c r="O823" s="243">
        <v>12728.5</v>
      </c>
      <c r="P823" s="127" t="s">
        <v>1334</v>
      </c>
    </row>
    <row r="824" spans="1:16" ht="51" hidden="1">
      <c r="A824" s="127">
        <v>15</v>
      </c>
      <c r="B824" s="127"/>
      <c r="C824" s="128" t="s">
        <v>692</v>
      </c>
      <c r="D824" s="122">
        <v>42788</v>
      </c>
      <c r="E824" s="123" t="s">
        <v>3407</v>
      </c>
      <c r="F824" s="123" t="s">
        <v>3</v>
      </c>
      <c r="G824" s="123">
        <v>1478600</v>
      </c>
      <c r="H824" s="127"/>
      <c r="I824" s="131" t="s">
        <v>3408</v>
      </c>
      <c r="J824" s="127"/>
      <c r="K824" s="127"/>
      <c r="L824" s="127"/>
      <c r="M824" s="127"/>
      <c r="N824" s="243">
        <v>0</v>
      </c>
      <c r="O824" s="243">
        <v>40.130000000000003</v>
      </c>
      <c r="P824" s="127" t="s">
        <v>1334</v>
      </c>
    </row>
    <row r="825" spans="1:16" ht="51" hidden="1">
      <c r="A825" s="127">
        <v>15</v>
      </c>
      <c r="B825" s="127"/>
      <c r="C825" s="128" t="s">
        <v>692</v>
      </c>
      <c r="D825" s="122">
        <v>42788</v>
      </c>
      <c r="E825" s="123" t="s">
        <v>3409</v>
      </c>
      <c r="F825" s="123" t="s">
        <v>3</v>
      </c>
      <c r="G825" s="123">
        <v>1478601</v>
      </c>
      <c r="H825" s="127"/>
      <c r="I825" s="131" t="s">
        <v>3410</v>
      </c>
      <c r="J825" s="127"/>
      <c r="K825" s="127"/>
      <c r="L825" s="127"/>
      <c r="M825" s="127"/>
      <c r="N825" s="243">
        <v>0</v>
      </c>
      <c r="O825" s="243">
        <v>16.18</v>
      </c>
      <c r="P825" s="127" t="s">
        <v>1334</v>
      </c>
    </row>
    <row r="826" spans="1:16" ht="51" hidden="1">
      <c r="A826" s="127">
        <v>15</v>
      </c>
      <c r="B826" s="127"/>
      <c r="C826" s="128" t="s">
        <v>692</v>
      </c>
      <c r="D826" s="122">
        <v>42788</v>
      </c>
      <c r="E826" s="123" t="s">
        <v>3411</v>
      </c>
      <c r="F826" s="123" t="s">
        <v>3</v>
      </c>
      <c r="G826" s="123">
        <v>1478602</v>
      </c>
      <c r="H826" s="127"/>
      <c r="I826" s="131" t="s">
        <v>3412</v>
      </c>
      <c r="J826" s="127"/>
      <c r="K826" s="127"/>
      <c r="L826" s="127"/>
      <c r="M826" s="127"/>
      <c r="N826" s="243">
        <v>0</v>
      </c>
      <c r="O826" s="243">
        <v>39.090000000000003</v>
      </c>
      <c r="P826" s="127" t="s">
        <v>1334</v>
      </c>
    </row>
    <row r="827" spans="1:16" ht="51" hidden="1">
      <c r="A827" s="127">
        <v>15</v>
      </c>
      <c r="B827" s="127"/>
      <c r="C827" s="128" t="s">
        <v>692</v>
      </c>
      <c r="D827" s="122">
        <v>42788</v>
      </c>
      <c r="E827" s="123" t="s">
        <v>3413</v>
      </c>
      <c r="F827" s="123" t="s">
        <v>3</v>
      </c>
      <c r="G827" s="123">
        <v>1478603</v>
      </c>
      <c r="H827" s="127"/>
      <c r="I827" s="131" t="s">
        <v>3414</v>
      </c>
      <c r="J827" s="127"/>
      <c r="K827" s="127"/>
      <c r="L827" s="127"/>
      <c r="M827" s="127"/>
      <c r="N827" s="243">
        <v>0</v>
      </c>
      <c r="O827" s="243">
        <v>39.130000000000003</v>
      </c>
      <c r="P827" s="127" t="s">
        <v>1334</v>
      </c>
    </row>
    <row r="828" spans="1:16" ht="51" hidden="1">
      <c r="A828" s="127">
        <v>15</v>
      </c>
      <c r="B828" s="127"/>
      <c r="C828" s="128" t="s">
        <v>692</v>
      </c>
      <c r="D828" s="122">
        <v>42788</v>
      </c>
      <c r="E828" s="123" t="s">
        <v>3415</v>
      </c>
      <c r="F828" s="123" t="s">
        <v>3</v>
      </c>
      <c r="G828" s="123">
        <v>1478604</v>
      </c>
      <c r="H828" s="127"/>
      <c r="I828" s="131" t="s">
        <v>3416</v>
      </c>
      <c r="J828" s="127"/>
      <c r="K828" s="127"/>
      <c r="L828" s="127"/>
      <c r="M828" s="127"/>
      <c r="N828" s="243">
        <v>0</v>
      </c>
      <c r="O828" s="243">
        <v>39.29</v>
      </c>
      <c r="P828" s="127" t="s">
        <v>1334</v>
      </c>
    </row>
    <row r="829" spans="1:16" ht="51" hidden="1">
      <c r="A829" s="127">
        <v>15</v>
      </c>
      <c r="B829" s="127"/>
      <c r="C829" s="128" t="s">
        <v>692</v>
      </c>
      <c r="D829" s="122">
        <v>42788</v>
      </c>
      <c r="E829" s="123" t="s">
        <v>3417</v>
      </c>
      <c r="F829" s="123" t="s">
        <v>3</v>
      </c>
      <c r="G829" s="123">
        <v>1478605</v>
      </c>
      <c r="H829" s="127"/>
      <c r="I829" s="131" t="s">
        <v>3418</v>
      </c>
      <c r="J829" s="127"/>
      <c r="K829" s="127"/>
      <c r="L829" s="127"/>
      <c r="M829" s="127"/>
      <c r="N829" s="243">
        <v>0</v>
      </c>
      <c r="O829" s="243">
        <v>39.03</v>
      </c>
      <c r="P829" s="127" t="s">
        <v>1334</v>
      </c>
    </row>
    <row r="830" spans="1:16" ht="51" hidden="1">
      <c r="A830" s="127">
        <v>15</v>
      </c>
      <c r="B830" s="127"/>
      <c r="C830" s="128" t="s">
        <v>692</v>
      </c>
      <c r="D830" s="122">
        <v>42788</v>
      </c>
      <c r="E830" s="123" t="s">
        <v>3419</v>
      </c>
      <c r="F830" s="123" t="s">
        <v>3</v>
      </c>
      <c r="G830" s="123">
        <v>1478607</v>
      </c>
      <c r="H830" s="127"/>
      <c r="I830" s="131" t="s">
        <v>3420</v>
      </c>
      <c r="J830" s="127"/>
      <c r="K830" s="127"/>
      <c r="L830" s="127"/>
      <c r="M830" s="127"/>
      <c r="N830" s="243">
        <v>0</v>
      </c>
      <c r="O830" s="243">
        <v>39.090000000000003</v>
      </c>
      <c r="P830" s="127" t="s">
        <v>1334</v>
      </c>
    </row>
    <row r="831" spans="1:16" ht="51" hidden="1">
      <c r="A831" s="127">
        <v>15</v>
      </c>
      <c r="B831" s="127"/>
      <c r="C831" s="128" t="s">
        <v>692</v>
      </c>
      <c r="D831" s="122">
        <v>42788</v>
      </c>
      <c r="E831" s="123" t="s">
        <v>3421</v>
      </c>
      <c r="F831" s="123" t="s">
        <v>3</v>
      </c>
      <c r="G831" s="123">
        <v>1478609</v>
      </c>
      <c r="H831" s="127"/>
      <c r="I831" s="131" t="s">
        <v>3422</v>
      </c>
      <c r="J831" s="127"/>
      <c r="K831" s="127"/>
      <c r="L831" s="127"/>
      <c r="M831" s="127"/>
      <c r="N831" s="243">
        <v>0</v>
      </c>
      <c r="O831" s="243">
        <v>13.5</v>
      </c>
      <c r="P831" s="127" t="s">
        <v>1334</v>
      </c>
    </row>
    <row r="832" spans="1:16" ht="51" hidden="1">
      <c r="A832" s="127">
        <v>15</v>
      </c>
      <c r="B832" s="127"/>
      <c r="C832" s="128" t="s">
        <v>692</v>
      </c>
      <c r="D832" s="122">
        <v>42788</v>
      </c>
      <c r="E832" s="123" t="s">
        <v>3423</v>
      </c>
      <c r="F832" s="123" t="s">
        <v>3</v>
      </c>
      <c r="G832" s="123">
        <v>1478610</v>
      </c>
      <c r="H832" s="127"/>
      <c r="I832" s="131" t="s">
        <v>3424</v>
      </c>
      <c r="J832" s="127"/>
      <c r="K832" s="127"/>
      <c r="L832" s="127"/>
      <c r="M832" s="127"/>
      <c r="N832" s="243">
        <v>0</v>
      </c>
      <c r="O832" s="243">
        <v>39.07</v>
      </c>
      <c r="P832" s="127" t="s">
        <v>1334</v>
      </c>
    </row>
    <row r="833" spans="1:16" ht="51" hidden="1">
      <c r="A833" s="127">
        <v>15</v>
      </c>
      <c r="B833" s="127"/>
      <c r="C833" s="128" t="s">
        <v>692</v>
      </c>
      <c r="D833" s="122">
        <v>42788</v>
      </c>
      <c r="E833" s="123" t="s">
        <v>3425</v>
      </c>
      <c r="F833" s="123" t="s">
        <v>3</v>
      </c>
      <c r="G833" s="123">
        <v>1478611</v>
      </c>
      <c r="H833" s="127"/>
      <c r="I833" s="131" t="s">
        <v>3426</v>
      </c>
      <c r="J833" s="127"/>
      <c r="K833" s="127"/>
      <c r="L833" s="127"/>
      <c r="M833" s="127"/>
      <c r="N833" s="243">
        <v>0</v>
      </c>
      <c r="O833" s="243">
        <v>39.78</v>
      </c>
      <c r="P833" s="127" t="s">
        <v>1334</v>
      </c>
    </row>
    <row r="834" spans="1:16" ht="51" hidden="1">
      <c r="A834" s="127">
        <v>15</v>
      </c>
      <c r="B834" s="127"/>
      <c r="C834" s="128" t="s">
        <v>692</v>
      </c>
      <c r="D834" s="122">
        <v>42788</v>
      </c>
      <c r="E834" s="123" t="s">
        <v>3427</v>
      </c>
      <c r="F834" s="123" t="s">
        <v>3</v>
      </c>
      <c r="G834" s="123">
        <v>1478612</v>
      </c>
      <c r="H834" s="127"/>
      <c r="I834" s="131" t="s">
        <v>3428</v>
      </c>
      <c r="J834" s="127"/>
      <c r="K834" s="127"/>
      <c r="L834" s="127"/>
      <c r="M834" s="127"/>
      <c r="N834" s="243">
        <v>0</v>
      </c>
      <c r="O834" s="243">
        <v>39.56</v>
      </c>
      <c r="P834" s="127" t="s">
        <v>1334</v>
      </c>
    </row>
    <row r="835" spans="1:16" ht="51" hidden="1">
      <c r="A835" s="127">
        <v>592</v>
      </c>
      <c r="B835" s="127"/>
      <c r="C835" s="128" t="s">
        <v>863</v>
      </c>
      <c r="D835" s="122">
        <v>42788</v>
      </c>
      <c r="E835" s="123" t="s">
        <v>3429</v>
      </c>
      <c r="F835" s="123" t="s">
        <v>3</v>
      </c>
      <c r="G835" s="123">
        <v>1478633</v>
      </c>
      <c r="H835" s="127"/>
      <c r="I835" s="131" t="s">
        <v>3430</v>
      </c>
      <c r="J835" s="127"/>
      <c r="K835" s="127"/>
      <c r="L835" s="127"/>
      <c r="M835" s="127"/>
      <c r="N835" s="243">
        <v>0</v>
      </c>
      <c r="O835" s="243">
        <v>1</v>
      </c>
      <c r="P835" s="127" t="s">
        <v>1334</v>
      </c>
    </row>
    <row r="836" spans="1:16" ht="51" hidden="1">
      <c r="A836" s="127">
        <v>86</v>
      </c>
      <c r="B836" s="127"/>
      <c r="C836" s="128" t="s">
        <v>711</v>
      </c>
      <c r="D836" s="122">
        <v>42788</v>
      </c>
      <c r="E836" s="123" t="s">
        <v>3431</v>
      </c>
      <c r="F836" s="123" t="s">
        <v>3</v>
      </c>
      <c r="G836" s="123">
        <v>1478675</v>
      </c>
      <c r="H836" s="127"/>
      <c r="I836" s="131" t="s">
        <v>3432</v>
      </c>
      <c r="J836" s="127"/>
      <c r="K836" s="127"/>
      <c r="L836" s="127"/>
      <c r="M836" s="127"/>
      <c r="N836" s="243">
        <v>0</v>
      </c>
      <c r="O836" s="243">
        <v>137.26</v>
      </c>
      <c r="P836" s="127" t="s">
        <v>1334</v>
      </c>
    </row>
    <row r="837" spans="1:16" ht="51" hidden="1">
      <c r="A837" s="127" t="s">
        <v>620</v>
      </c>
      <c r="B837" s="127"/>
      <c r="C837" s="128" t="s">
        <v>714</v>
      </c>
      <c r="D837" s="122">
        <v>42789</v>
      </c>
      <c r="E837" s="123" t="s">
        <v>3433</v>
      </c>
      <c r="F837" s="123" t="s">
        <v>3</v>
      </c>
      <c r="G837" s="123">
        <v>1478882</v>
      </c>
      <c r="H837" s="127"/>
      <c r="I837" s="131" t="s">
        <v>3434</v>
      </c>
      <c r="J837" s="127"/>
      <c r="K837" s="127"/>
      <c r="L837" s="127"/>
      <c r="M837" s="127"/>
      <c r="N837" s="243">
        <v>0</v>
      </c>
      <c r="O837" s="243">
        <v>6462.04</v>
      </c>
      <c r="P837" s="127" t="s">
        <v>1334</v>
      </c>
    </row>
    <row r="838" spans="1:16" ht="51" hidden="1">
      <c r="A838" s="127" t="s">
        <v>620</v>
      </c>
      <c r="B838" s="127"/>
      <c r="C838" s="128" t="s">
        <v>714</v>
      </c>
      <c r="D838" s="122">
        <v>42789</v>
      </c>
      <c r="E838" s="123" t="s">
        <v>3435</v>
      </c>
      <c r="F838" s="123" t="s">
        <v>3</v>
      </c>
      <c r="G838" s="123">
        <v>1479045</v>
      </c>
      <c r="H838" s="127"/>
      <c r="I838" s="131" t="s">
        <v>3436</v>
      </c>
      <c r="J838" s="127"/>
      <c r="K838" s="127"/>
      <c r="L838" s="127"/>
      <c r="M838" s="127"/>
      <c r="N838" s="243">
        <v>0</v>
      </c>
      <c r="O838" s="243">
        <v>999.33</v>
      </c>
      <c r="P838" s="127" t="s">
        <v>1334</v>
      </c>
    </row>
    <row r="839" spans="1:16" ht="51" hidden="1">
      <c r="A839" s="127" t="s">
        <v>620</v>
      </c>
      <c r="B839" s="127"/>
      <c r="C839" s="128" t="s">
        <v>714</v>
      </c>
      <c r="D839" s="122">
        <v>42789</v>
      </c>
      <c r="E839" s="123" t="s">
        <v>3437</v>
      </c>
      <c r="F839" s="123" t="s">
        <v>3</v>
      </c>
      <c r="G839" s="123">
        <v>1479047</v>
      </c>
      <c r="H839" s="127"/>
      <c r="I839" s="131" t="s">
        <v>3438</v>
      </c>
      <c r="J839" s="127"/>
      <c r="K839" s="127"/>
      <c r="L839" s="127"/>
      <c r="M839" s="127"/>
      <c r="N839" s="243">
        <v>0</v>
      </c>
      <c r="O839" s="243">
        <v>2997.54</v>
      </c>
      <c r="P839" s="127" t="s">
        <v>1334</v>
      </c>
    </row>
    <row r="840" spans="1:16" ht="51" hidden="1">
      <c r="A840" s="127" t="s">
        <v>620</v>
      </c>
      <c r="B840" s="127"/>
      <c r="C840" s="128" t="s">
        <v>714</v>
      </c>
      <c r="D840" s="122">
        <v>42789</v>
      </c>
      <c r="E840" s="123" t="s">
        <v>3439</v>
      </c>
      <c r="F840" s="123" t="s">
        <v>3</v>
      </c>
      <c r="G840" s="123">
        <v>1479048</v>
      </c>
      <c r="H840" s="127"/>
      <c r="I840" s="131" t="s">
        <v>3440</v>
      </c>
      <c r="J840" s="127"/>
      <c r="K840" s="127"/>
      <c r="L840" s="127"/>
      <c r="M840" s="127"/>
      <c r="N840" s="243">
        <v>0</v>
      </c>
      <c r="O840" s="243">
        <v>126.71000000000001</v>
      </c>
      <c r="P840" s="127" t="s">
        <v>1334</v>
      </c>
    </row>
    <row r="841" spans="1:16" ht="51" hidden="1">
      <c r="A841" s="127" t="s">
        <v>620</v>
      </c>
      <c r="B841" s="127"/>
      <c r="C841" s="128" t="s">
        <v>714</v>
      </c>
      <c r="D841" s="122">
        <v>42789</v>
      </c>
      <c r="E841" s="123" t="s">
        <v>3441</v>
      </c>
      <c r="F841" s="123" t="s">
        <v>3</v>
      </c>
      <c r="G841" s="123">
        <v>1479134</v>
      </c>
      <c r="H841" s="127"/>
      <c r="I841" s="131" t="s">
        <v>3442</v>
      </c>
      <c r="J841" s="127"/>
      <c r="K841" s="127"/>
      <c r="L841" s="127"/>
      <c r="M841" s="127"/>
      <c r="N841" s="243">
        <v>0</v>
      </c>
      <c r="O841" s="243">
        <v>504.78000000000003</v>
      </c>
      <c r="P841" s="127" t="s">
        <v>1334</v>
      </c>
    </row>
    <row r="842" spans="1:16" ht="51" hidden="1">
      <c r="A842" s="127" t="s">
        <v>623</v>
      </c>
      <c r="B842" s="127"/>
      <c r="C842" s="128" t="s">
        <v>716</v>
      </c>
      <c r="D842" s="122">
        <v>42790</v>
      </c>
      <c r="E842" s="123" t="s">
        <v>3443</v>
      </c>
      <c r="F842" s="123" t="s">
        <v>3</v>
      </c>
      <c r="G842" s="123">
        <v>1479343</v>
      </c>
      <c r="H842" s="127"/>
      <c r="I842" s="131" t="s">
        <v>3444</v>
      </c>
      <c r="J842" s="127"/>
      <c r="K842" s="127"/>
      <c r="L842" s="127"/>
      <c r="M842" s="127"/>
      <c r="N842" s="243">
        <v>0</v>
      </c>
      <c r="O842" s="243">
        <v>8962</v>
      </c>
      <c r="P842" s="127" t="s">
        <v>1334</v>
      </c>
    </row>
    <row r="843" spans="1:16" ht="51" hidden="1">
      <c r="A843" s="127" t="s">
        <v>620</v>
      </c>
      <c r="B843" s="127"/>
      <c r="C843" s="128" t="s">
        <v>714</v>
      </c>
      <c r="D843" s="122">
        <v>42790</v>
      </c>
      <c r="E843" s="123" t="s">
        <v>3445</v>
      </c>
      <c r="F843" s="123" t="s">
        <v>3</v>
      </c>
      <c r="G843" s="123">
        <v>1479385</v>
      </c>
      <c r="H843" s="127"/>
      <c r="I843" s="131" t="s">
        <v>3446</v>
      </c>
      <c r="J843" s="127"/>
      <c r="K843" s="127"/>
      <c r="L843" s="127"/>
      <c r="M843" s="127"/>
      <c r="N843" s="243">
        <v>0</v>
      </c>
      <c r="O843" s="243">
        <v>7271.97</v>
      </c>
      <c r="P843" s="127" t="s">
        <v>1334</v>
      </c>
    </row>
    <row r="844" spans="1:16" ht="51" hidden="1">
      <c r="A844" s="127" t="s">
        <v>620</v>
      </c>
      <c r="B844" s="127"/>
      <c r="C844" s="128" t="s">
        <v>714</v>
      </c>
      <c r="D844" s="122">
        <v>42790</v>
      </c>
      <c r="E844" s="123" t="s">
        <v>3447</v>
      </c>
      <c r="F844" s="123" t="s">
        <v>3</v>
      </c>
      <c r="G844" s="123">
        <v>1479389</v>
      </c>
      <c r="H844" s="127"/>
      <c r="I844" s="131" t="s">
        <v>3448</v>
      </c>
      <c r="J844" s="127"/>
      <c r="K844" s="127"/>
      <c r="L844" s="127"/>
      <c r="M844" s="127"/>
      <c r="N844" s="243">
        <v>0</v>
      </c>
      <c r="O844" s="243">
        <v>3857.69</v>
      </c>
      <c r="P844" s="127" t="s">
        <v>1334</v>
      </c>
    </row>
    <row r="845" spans="1:16" ht="51" hidden="1">
      <c r="A845" s="127" t="s">
        <v>620</v>
      </c>
      <c r="B845" s="127"/>
      <c r="C845" s="128" t="s">
        <v>714</v>
      </c>
      <c r="D845" s="122">
        <v>42790</v>
      </c>
      <c r="E845" s="123" t="s">
        <v>3449</v>
      </c>
      <c r="F845" s="123" t="s">
        <v>3</v>
      </c>
      <c r="G845" s="123">
        <v>1479395</v>
      </c>
      <c r="H845" s="127"/>
      <c r="I845" s="131" t="s">
        <v>3450</v>
      </c>
      <c r="J845" s="127"/>
      <c r="K845" s="127"/>
      <c r="L845" s="127"/>
      <c r="M845" s="127"/>
      <c r="N845" s="243">
        <v>0</v>
      </c>
      <c r="O845" s="243">
        <v>7271.97</v>
      </c>
      <c r="P845" s="127" t="s">
        <v>1334</v>
      </c>
    </row>
    <row r="846" spans="1:16" ht="63.75" hidden="1">
      <c r="A846" s="127" t="s">
        <v>620</v>
      </c>
      <c r="B846" s="127"/>
      <c r="C846" s="128" t="s">
        <v>714</v>
      </c>
      <c r="D846" s="122">
        <v>42790</v>
      </c>
      <c r="E846" s="123" t="s">
        <v>3451</v>
      </c>
      <c r="F846" s="123" t="s">
        <v>3</v>
      </c>
      <c r="G846" s="123">
        <v>1479416</v>
      </c>
      <c r="H846" s="127"/>
      <c r="I846" s="131" t="s">
        <v>3452</v>
      </c>
      <c r="J846" s="127"/>
      <c r="K846" s="127"/>
      <c r="L846" s="127"/>
      <c r="M846" s="127"/>
      <c r="N846" s="243">
        <v>0</v>
      </c>
      <c r="O846" s="243">
        <v>100</v>
      </c>
      <c r="P846" s="127" t="s">
        <v>1334</v>
      </c>
    </row>
    <row r="847" spans="1:16" ht="63.75" hidden="1">
      <c r="A847" s="127" t="s">
        <v>620</v>
      </c>
      <c r="B847" s="127"/>
      <c r="C847" s="128" t="s">
        <v>714</v>
      </c>
      <c r="D847" s="122">
        <v>42790</v>
      </c>
      <c r="E847" s="123" t="s">
        <v>3453</v>
      </c>
      <c r="F847" s="123" t="s">
        <v>3</v>
      </c>
      <c r="G847" s="123">
        <v>1479417</v>
      </c>
      <c r="H847" s="127"/>
      <c r="I847" s="131" t="s">
        <v>3454</v>
      </c>
      <c r="J847" s="127"/>
      <c r="K847" s="127"/>
      <c r="L847" s="127"/>
      <c r="M847" s="127"/>
      <c r="N847" s="243">
        <v>0</v>
      </c>
      <c r="O847" s="243">
        <v>1029.52</v>
      </c>
      <c r="P847" s="127" t="s">
        <v>1334</v>
      </c>
    </row>
    <row r="848" spans="1:16" ht="51" hidden="1">
      <c r="A848" s="127" t="s">
        <v>620</v>
      </c>
      <c r="B848" s="127"/>
      <c r="C848" s="128" t="s">
        <v>714</v>
      </c>
      <c r="D848" s="122">
        <v>42790</v>
      </c>
      <c r="E848" s="123" t="s">
        <v>3455</v>
      </c>
      <c r="F848" s="123" t="s">
        <v>3</v>
      </c>
      <c r="G848" s="123">
        <v>1479326</v>
      </c>
      <c r="H848" s="127"/>
      <c r="I848" s="131" t="s">
        <v>2955</v>
      </c>
      <c r="J848" s="127"/>
      <c r="K848" s="127"/>
      <c r="L848" s="127"/>
      <c r="M848" s="127"/>
      <c r="N848" s="243">
        <v>0</v>
      </c>
      <c r="O848" s="243">
        <v>1628</v>
      </c>
      <c r="P848" s="127" t="s">
        <v>1334</v>
      </c>
    </row>
    <row r="849" spans="1:16" ht="51" hidden="1">
      <c r="A849" s="127" t="s">
        <v>620</v>
      </c>
      <c r="B849" s="127"/>
      <c r="C849" s="128" t="s">
        <v>714</v>
      </c>
      <c r="D849" s="122">
        <v>42790</v>
      </c>
      <c r="E849" s="123" t="s">
        <v>3456</v>
      </c>
      <c r="F849" s="123" t="s">
        <v>3</v>
      </c>
      <c r="G849" s="123">
        <v>1479332</v>
      </c>
      <c r="H849" s="127"/>
      <c r="I849" s="131" t="s">
        <v>3457</v>
      </c>
      <c r="J849" s="127"/>
      <c r="K849" s="127"/>
      <c r="L849" s="127"/>
      <c r="M849" s="127"/>
      <c r="N849" s="243">
        <v>0</v>
      </c>
      <c r="O849" s="243">
        <v>4327.54</v>
      </c>
      <c r="P849" s="127" t="s">
        <v>1334</v>
      </c>
    </row>
    <row r="850" spans="1:16" ht="51" hidden="1">
      <c r="A850" s="127" t="s">
        <v>620</v>
      </c>
      <c r="B850" s="127"/>
      <c r="C850" s="128" t="s">
        <v>714</v>
      </c>
      <c r="D850" s="122">
        <v>42790</v>
      </c>
      <c r="E850" s="123" t="s">
        <v>3458</v>
      </c>
      <c r="F850" s="123" t="s">
        <v>3</v>
      </c>
      <c r="G850" s="123">
        <v>1479361</v>
      </c>
      <c r="H850" s="127"/>
      <c r="I850" s="131" t="s">
        <v>3459</v>
      </c>
      <c r="J850" s="127"/>
      <c r="K850" s="127"/>
      <c r="L850" s="127"/>
      <c r="M850" s="127"/>
      <c r="N850" s="243">
        <v>0</v>
      </c>
      <c r="O850" s="243">
        <v>1528.24</v>
      </c>
      <c r="P850" s="127" t="s">
        <v>1334</v>
      </c>
    </row>
    <row r="851" spans="1:16" ht="38.25" hidden="1">
      <c r="A851" s="127">
        <v>15</v>
      </c>
      <c r="B851" s="127"/>
      <c r="C851" s="128" t="s">
        <v>692</v>
      </c>
      <c r="D851" s="122">
        <v>42790</v>
      </c>
      <c r="E851" s="123" t="s">
        <v>3460</v>
      </c>
      <c r="F851" s="123" t="s">
        <v>3</v>
      </c>
      <c r="G851" s="123">
        <v>1479392</v>
      </c>
      <c r="H851" s="127"/>
      <c r="I851" s="131" t="s">
        <v>3461</v>
      </c>
      <c r="J851" s="127"/>
      <c r="K851" s="127"/>
      <c r="L851" s="127"/>
      <c r="M851" s="127"/>
      <c r="N851" s="243">
        <v>0</v>
      </c>
      <c r="O851" s="243">
        <v>1703.23</v>
      </c>
      <c r="P851" s="127" t="s">
        <v>1334</v>
      </c>
    </row>
    <row r="852" spans="1:16" ht="51" hidden="1">
      <c r="A852" s="127" t="s">
        <v>620</v>
      </c>
      <c r="B852" s="127"/>
      <c r="C852" s="128" t="s">
        <v>714</v>
      </c>
      <c r="D852" s="122">
        <v>42790</v>
      </c>
      <c r="E852" s="123" t="s">
        <v>3462</v>
      </c>
      <c r="F852" s="123" t="s">
        <v>3</v>
      </c>
      <c r="G852" s="123">
        <v>1479433</v>
      </c>
      <c r="H852" s="127"/>
      <c r="I852" s="131" t="s">
        <v>3463</v>
      </c>
      <c r="J852" s="127"/>
      <c r="K852" s="127"/>
      <c r="L852" s="127"/>
      <c r="M852" s="127"/>
      <c r="N852" s="243">
        <v>0</v>
      </c>
      <c r="O852" s="243">
        <v>465.6</v>
      </c>
      <c r="P852" s="127" t="s">
        <v>1334</v>
      </c>
    </row>
    <row r="853" spans="1:16" ht="51" hidden="1">
      <c r="A853" s="127" t="s">
        <v>620</v>
      </c>
      <c r="B853" s="127"/>
      <c r="C853" s="128" t="s">
        <v>714</v>
      </c>
      <c r="D853" s="122">
        <v>42790</v>
      </c>
      <c r="E853" s="123" t="s">
        <v>3464</v>
      </c>
      <c r="F853" s="123" t="s">
        <v>3</v>
      </c>
      <c r="G853" s="123">
        <v>1479454</v>
      </c>
      <c r="H853" s="127"/>
      <c r="I853" s="131" t="s">
        <v>3465</v>
      </c>
      <c r="J853" s="127"/>
      <c r="K853" s="127"/>
      <c r="L853" s="127"/>
      <c r="M853" s="127"/>
      <c r="N853" s="243">
        <v>0</v>
      </c>
      <c r="O853" s="243">
        <v>600</v>
      </c>
      <c r="P853" s="127" t="s">
        <v>1334</v>
      </c>
    </row>
    <row r="854" spans="1:16" ht="51" hidden="1">
      <c r="A854" s="127">
        <v>15</v>
      </c>
      <c r="B854" s="127"/>
      <c r="C854" s="128" t="s">
        <v>692</v>
      </c>
      <c r="D854" s="122">
        <v>42790</v>
      </c>
      <c r="E854" s="123" t="s">
        <v>3466</v>
      </c>
      <c r="F854" s="123" t="s">
        <v>3</v>
      </c>
      <c r="G854" s="123">
        <v>1479536</v>
      </c>
      <c r="H854" s="127"/>
      <c r="I854" s="131" t="s">
        <v>3467</v>
      </c>
      <c r="J854" s="127"/>
      <c r="K854" s="127"/>
      <c r="L854" s="127"/>
      <c r="M854" s="127"/>
      <c r="N854" s="243">
        <v>0</v>
      </c>
      <c r="O854" s="243">
        <v>117</v>
      </c>
      <c r="P854" s="127" t="s">
        <v>1334</v>
      </c>
    </row>
    <row r="855" spans="1:16" ht="51" hidden="1">
      <c r="A855" s="127" t="s">
        <v>620</v>
      </c>
      <c r="B855" s="127"/>
      <c r="C855" s="128" t="s">
        <v>714</v>
      </c>
      <c r="D855" s="122">
        <v>42795</v>
      </c>
      <c r="E855" s="123" t="s">
        <v>3468</v>
      </c>
      <c r="F855" s="123" t="s">
        <v>3</v>
      </c>
      <c r="G855" s="123">
        <v>1479774</v>
      </c>
      <c r="H855" s="127"/>
      <c r="I855" s="131" t="s">
        <v>3469</v>
      </c>
      <c r="J855" s="127"/>
      <c r="K855" s="127"/>
      <c r="L855" s="127"/>
      <c r="M855" s="127"/>
      <c r="N855" s="243">
        <v>0</v>
      </c>
      <c r="O855" s="243">
        <v>1940.27</v>
      </c>
      <c r="P855" s="127" t="s">
        <v>1334</v>
      </c>
    </row>
    <row r="856" spans="1:16" ht="51" hidden="1">
      <c r="A856" s="127" t="s">
        <v>620</v>
      </c>
      <c r="B856" s="127"/>
      <c r="C856" s="128" t="s">
        <v>714</v>
      </c>
      <c r="D856" s="122">
        <v>42795</v>
      </c>
      <c r="E856" s="123" t="s">
        <v>3470</v>
      </c>
      <c r="F856" s="123" t="s">
        <v>3</v>
      </c>
      <c r="G856" s="123">
        <v>1479712</v>
      </c>
      <c r="H856" s="127"/>
      <c r="I856" s="131" t="s">
        <v>3471</v>
      </c>
      <c r="J856" s="127"/>
      <c r="K856" s="127"/>
      <c r="L856" s="127"/>
      <c r="M856" s="127"/>
      <c r="N856" s="243">
        <v>0</v>
      </c>
      <c r="O856" s="243">
        <v>711.18000000000006</v>
      </c>
      <c r="P856" s="127" t="s">
        <v>1334</v>
      </c>
    </row>
    <row r="857" spans="1:16" ht="63.75" hidden="1">
      <c r="A857" s="127">
        <v>15</v>
      </c>
      <c r="B857" s="127"/>
      <c r="C857" s="128" t="s">
        <v>692</v>
      </c>
      <c r="D857" s="122">
        <v>42795</v>
      </c>
      <c r="E857" s="123" t="s">
        <v>3472</v>
      </c>
      <c r="F857" s="123" t="s">
        <v>3</v>
      </c>
      <c r="G857" s="123">
        <v>1479963</v>
      </c>
      <c r="H857" s="127"/>
      <c r="I857" s="131" t="s">
        <v>3473</v>
      </c>
      <c r="J857" s="127"/>
      <c r="K857" s="127"/>
      <c r="L857" s="127"/>
      <c r="M857" s="127"/>
      <c r="N857" s="243">
        <v>0</v>
      </c>
      <c r="O857" s="243">
        <v>302.60000000000002</v>
      </c>
      <c r="P857" s="127" t="s">
        <v>1334</v>
      </c>
    </row>
    <row r="858" spans="1:16" ht="63.75" hidden="1">
      <c r="A858" s="127">
        <v>47</v>
      </c>
      <c r="B858" s="127"/>
      <c r="C858" s="128" t="s">
        <v>700</v>
      </c>
      <c r="D858" s="122">
        <v>42796</v>
      </c>
      <c r="E858" s="123" t="s">
        <v>3474</v>
      </c>
      <c r="F858" s="123" t="s">
        <v>3</v>
      </c>
      <c r="G858" s="123">
        <v>1480093</v>
      </c>
      <c r="H858" s="127"/>
      <c r="I858" s="131" t="s">
        <v>3475</v>
      </c>
      <c r="J858" s="127"/>
      <c r="K858" s="127"/>
      <c r="L858" s="127"/>
      <c r="M858" s="127"/>
      <c r="N858" s="243">
        <v>0</v>
      </c>
      <c r="O858" s="243">
        <v>14519.36</v>
      </c>
      <c r="P858" s="127" t="s">
        <v>1334</v>
      </c>
    </row>
    <row r="859" spans="1:16" ht="51" hidden="1">
      <c r="A859" s="127" t="s">
        <v>620</v>
      </c>
      <c r="B859" s="127"/>
      <c r="C859" s="128" t="s">
        <v>714</v>
      </c>
      <c r="D859" s="122">
        <v>42796</v>
      </c>
      <c r="E859" s="123" t="s">
        <v>3476</v>
      </c>
      <c r="F859" s="123" t="s">
        <v>3</v>
      </c>
      <c r="G859" s="123">
        <v>1480108</v>
      </c>
      <c r="H859" s="127"/>
      <c r="I859" s="131" t="s">
        <v>2477</v>
      </c>
      <c r="J859" s="127"/>
      <c r="K859" s="127"/>
      <c r="L859" s="127"/>
      <c r="M859" s="127"/>
      <c r="N859" s="243">
        <v>0</v>
      </c>
      <c r="O859" s="243">
        <v>545</v>
      </c>
      <c r="P859" s="127" t="s">
        <v>1334</v>
      </c>
    </row>
    <row r="860" spans="1:16" ht="51" hidden="1">
      <c r="A860" s="127" t="s">
        <v>620</v>
      </c>
      <c r="B860" s="127"/>
      <c r="C860" s="128" t="s">
        <v>714</v>
      </c>
      <c r="D860" s="122">
        <v>42796</v>
      </c>
      <c r="E860" s="123" t="s">
        <v>3477</v>
      </c>
      <c r="F860" s="123" t="s">
        <v>3</v>
      </c>
      <c r="G860" s="123">
        <v>1480121</v>
      </c>
      <c r="H860" s="127"/>
      <c r="I860" s="131" t="s">
        <v>3478</v>
      </c>
      <c r="J860" s="127"/>
      <c r="K860" s="127"/>
      <c r="L860" s="127"/>
      <c r="M860" s="127"/>
      <c r="N860" s="243">
        <v>0</v>
      </c>
      <c r="O860" s="243">
        <v>38164.950000000004</v>
      </c>
      <c r="P860" s="127" t="s">
        <v>1334</v>
      </c>
    </row>
    <row r="861" spans="1:16" ht="51" hidden="1">
      <c r="A861" s="127" t="s">
        <v>620</v>
      </c>
      <c r="B861" s="127"/>
      <c r="C861" s="128" t="s">
        <v>714</v>
      </c>
      <c r="D861" s="122">
        <v>42796</v>
      </c>
      <c r="E861" s="123" t="s">
        <v>3479</v>
      </c>
      <c r="F861" s="123" t="s">
        <v>3</v>
      </c>
      <c r="G861" s="123">
        <v>1480125</v>
      </c>
      <c r="H861" s="127"/>
      <c r="I861" s="131" t="s">
        <v>3480</v>
      </c>
      <c r="J861" s="127"/>
      <c r="K861" s="127"/>
      <c r="L861" s="127"/>
      <c r="M861" s="127"/>
      <c r="N861" s="243">
        <v>0</v>
      </c>
      <c r="O861" s="243">
        <v>486.06</v>
      </c>
      <c r="P861" s="127" t="s">
        <v>1334</v>
      </c>
    </row>
    <row r="862" spans="1:16" ht="51" hidden="1">
      <c r="A862" s="127" t="s">
        <v>620</v>
      </c>
      <c r="B862" s="127"/>
      <c r="C862" s="128" t="s">
        <v>714</v>
      </c>
      <c r="D862" s="122">
        <v>42796</v>
      </c>
      <c r="E862" s="123" t="s">
        <v>3481</v>
      </c>
      <c r="F862" s="123" t="s">
        <v>3</v>
      </c>
      <c r="G862" s="123">
        <v>1480131</v>
      </c>
      <c r="H862" s="127"/>
      <c r="I862" s="131" t="s">
        <v>3482</v>
      </c>
      <c r="J862" s="127"/>
      <c r="K862" s="127"/>
      <c r="L862" s="127"/>
      <c r="M862" s="127"/>
      <c r="N862" s="243">
        <v>0</v>
      </c>
      <c r="O862" s="243">
        <v>6410.1</v>
      </c>
      <c r="P862" s="127" t="s">
        <v>1334</v>
      </c>
    </row>
    <row r="863" spans="1:16" ht="38.25" hidden="1">
      <c r="A863" s="127">
        <v>15</v>
      </c>
      <c r="B863" s="127"/>
      <c r="C863" s="128" t="s">
        <v>692</v>
      </c>
      <c r="D863" s="122">
        <v>42796</v>
      </c>
      <c r="E863" s="123" t="s">
        <v>3483</v>
      </c>
      <c r="F863" s="123" t="s">
        <v>3</v>
      </c>
      <c r="G863" s="123">
        <v>1480154</v>
      </c>
      <c r="H863" s="127"/>
      <c r="I863" s="131" t="s">
        <v>3484</v>
      </c>
      <c r="J863" s="127"/>
      <c r="K863" s="127"/>
      <c r="L863" s="127"/>
      <c r="M863" s="127"/>
      <c r="N863" s="243">
        <v>0</v>
      </c>
      <c r="O863" s="243">
        <v>1232.8</v>
      </c>
      <c r="P863" s="127" t="s">
        <v>1334</v>
      </c>
    </row>
    <row r="864" spans="1:16" ht="63.75" hidden="1">
      <c r="A864" s="127">
        <v>512</v>
      </c>
      <c r="B864" s="127"/>
      <c r="C864" s="128" t="s">
        <v>841</v>
      </c>
      <c r="D864" s="122">
        <v>42796</v>
      </c>
      <c r="E864" s="123" t="s">
        <v>3485</v>
      </c>
      <c r="F864" s="123" t="s">
        <v>3</v>
      </c>
      <c r="G864" s="123">
        <v>1480165</v>
      </c>
      <c r="H864" s="127"/>
      <c r="I864" s="131" t="s">
        <v>3486</v>
      </c>
      <c r="J864" s="127"/>
      <c r="K864" s="127"/>
      <c r="L864" s="127"/>
      <c r="M864" s="127"/>
      <c r="N864" s="243">
        <v>0</v>
      </c>
      <c r="O864" s="243">
        <v>16.79</v>
      </c>
      <c r="P864" s="127" t="s">
        <v>1334</v>
      </c>
    </row>
    <row r="865" spans="1:16" ht="51" hidden="1">
      <c r="A865" s="127" t="s">
        <v>620</v>
      </c>
      <c r="B865" s="127"/>
      <c r="C865" s="128" t="s">
        <v>714</v>
      </c>
      <c r="D865" s="122">
        <v>42796</v>
      </c>
      <c r="E865" s="123" t="s">
        <v>3487</v>
      </c>
      <c r="F865" s="123" t="s">
        <v>3</v>
      </c>
      <c r="G865" s="123">
        <v>1480187</v>
      </c>
      <c r="H865" s="127"/>
      <c r="I865" s="131" t="s">
        <v>3021</v>
      </c>
      <c r="J865" s="127"/>
      <c r="K865" s="127"/>
      <c r="L865" s="127"/>
      <c r="M865" s="127"/>
      <c r="N865" s="243">
        <v>0</v>
      </c>
      <c r="O865" s="243">
        <v>1000</v>
      </c>
      <c r="P865" s="127" t="s">
        <v>1334</v>
      </c>
    </row>
    <row r="866" spans="1:16" ht="51" hidden="1">
      <c r="A866" s="127" t="s">
        <v>620</v>
      </c>
      <c r="B866" s="127"/>
      <c r="C866" s="128" t="s">
        <v>714</v>
      </c>
      <c r="D866" s="122">
        <v>42796</v>
      </c>
      <c r="E866" s="123" t="s">
        <v>3488</v>
      </c>
      <c r="F866" s="123" t="s">
        <v>3</v>
      </c>
      <c r="G866" s="123">
        <v>1480191</v>
      </c>
      <c r="H866" s="127"/>
      <c r="I866" s="131" t="s">
        <v>3489</v>
      </c>
      <c r="J866" s="127"/>
      <c r="K866" s="127"/>
      <c r="L866" s="127"/>
      <c r="M866" s="127"/>
      <c r="N866" s="243">
        <v>0</v>
      </c>
      <c r="O866" s="243">
        <v>460</v>
      </c>
      <c r="P866" s="127" t="s">
        <v>1334</v>
      </c>
    </row>
    <row r="867" spans="1:16" ht="51" hidden="1">
      <c r="A867" s="127" t="s">
        <v>620</v>
      </c>
      <c r="B867" s="127"/>
      <c r="C867" s="128" t="s">
        <v>714</v>
      </c>
      <c r="D867" s="122">
        <v>42796</v>
      </c>
      <c r="E867" s="123" t="s">
        <v>3490</v>
      </c>
      <c r="F867" s="123" t="s">
        <v>3</v>
      </c>
      <c r="G867" s="123">
        <v>1480204</v>
      </c>
      <c r="H867" s="127"/>
      <c r="I867" s="131" t="s">
        <v>3491</v>
      </c>
      <c r="J867" s="127"/>
      <c r="K867" s="127"/>
      <c r="L867" s="127"/>
      <c r="M867" s="127"/>
      <c r="N867" s="243">
        <v>0</v>
      </c>
      <c r="O867" s="243">
        <v>870.03</v>
      </c>
      <c r="P867" s="127" t="s">
        <v>1334</v>
      </c>
    </row>
    <row r="868" spans="1:16" ht="51" hidden="1">
      <c r="A868" s="127" t="s">
        <v>620</v>
      </c>
      <c r="B868" s="127"/>
      <c r="C868" s="128" t="s">
        <v>714</v>
      </c>
      <c r="D868" s="122">
        <v>42796</v>
      </c>
      <c r="E868" s="123" t="s">
        <v>3492</v>
      </c>
      <c r="F868" s="123" t="s">
        <v>3</v>
      </c>
      <c r="G868" s="123">
        <v>1480235</v>
      </c>
      <c r="H868" s="127"/>
      <c r="I868" s="131" t="s">
        <v>3493</v>
      </c>
      <c r="J868" s="127"/>
      <c r="K868" s="127"/>
      <c r="L868" s="127"/>
      <c r="M868" s="127"/>
      <c r="N868" s="243">
        <v>0</v>
      </c>
      <c r="O868" s="243">
        <v>2181.67</v>
      </c>
      <c r="P868" s="127" t="s">
        <v>1334</v>
      </c>
    </row>
    <row r="869" spans="1:16" ht="51" hidden="1">
      <c r="A869" s="127" t="s">
        <v>620</v>
      </c>
      <c r="B869" s="127"/>
      <c r="C869" s="128" t="s">
        <v>714</v>
      </c>
      <c r="D869" s="122">
        <v>42796</v>
      </c>
      <c r="E869" s="123" t="s">
        <v>3494</v>
      </c>
      <c r="F869" s="123" t="s">
        <v>3</v>
      </c>
      <c r="G869" s="123">
        <v>1480250</v>
      </c>
      <c r="H869" s="127"/>
      <c r="I869" s="131" t="s">
        <v>3495</v>
      </c>
      <c r="J869" s="127"/>
      <c r="K869" s="127"/>
      <c r="L869" s="127"/>
      <c r="M869" s="127"/>
      <c r="N869" s="243">
        <v>0</v>
      </c>
      <c r="O869" s="243">
        <v>1204</v>
      </c>
      <c r="P869" s="127" t="s">
        <v>1334</v>
      </c>
    </row>
    <row r="870" spans="1:16" ht="51" hidden="1">
      <c r="A870" s="127">
        <v>680</v>
      </c>
      <c r="B870" s="127"/>
      <c r="C870" s="128" t="s">
        <v>867</v>
      </c>
      <c r="D870" s="122">
        <v>42797</v>
      </c>
      <c r="E870" s="123" t="s">
        <v>3496</v>
      </c>
      <c r="F870" s="123" t="s">
        <v>3</v>
      </c>
      <c r="G870" s="123">
        <v>1480536</v>
      </c>
      <c r="H870" s="127"/>
      <c r="I870" s="131" t="s">
        <v>3497</v>
      </c>
      <c r="J870" s="127"/>
      <c r="K870" s="127"/>
      <c r="L870" s="127"/>
      <c r="M870" s="127"/>
      <c r="N870" s="243">
        <v>0</v>
      </c>
      <c r="O870" s="243">
        <v>2000</v>
      </c>
      <c r="P870" s="127" t="s">
        <v>1334</v>
      </c>
    </row>
    <row r="871" spans="1:16" ht="63.75" hidden="1">
      <c r="A871" s="127" t="s">
        <v>627</v>
      </c>
      <c r="B871" s="127"/>
      <c r="C871" s="128" t="s">
        <v>1235</v>
      </c>
      <c r="D871" s="122">
        <v>42797</v>
      </c>
      <c r="E871" s="123" t="s">
        <v>3498</v>
      </c>
      <c r="F871" s="123" t="s">
        <v>3</v>
      </c>
      <c r="G871" s="123">
        <v>1480629</v>
      </c>
      <c r="H871" s="127"/>
      <c r="I871" s="131" t="s">
        <v>3499</v>
      </c>
      <c r="J871" s="127"/>
      <c r="K871" s="127"/>
      <c r="L871" s="127"/>
      <c r="M871" s="127"/>
      <c r="N871" s="243">
        <v>0</v>
      </c>
      <c r="O871" s="243">
        <v>53781.43</v>
      </c>
      <c r="P871" s="127" t="s">
        <v>1334</v>
      </c>
    </row>
    <row r="872" spans="1:16" ht="51" hidden="1">
      <c r="A872" s="127" t="s">
        <v>620</v>
      </c>
      <c r="B872" s="127"/>
      <c r="C872" s="128" t="s">
        <v>714</v>
      </c>
      <c r="D872" s="122">
        <v>42797</v>
      </c>
      <c r="E872" s="123" t="s">
        <v>3500</v>
      </c>
      <c r="F872" s="123" t="s">
        <v>3</v>
      </c>
      <c r="G872" s="123">
        <v>1480531</v>
      </c>
      <c r="H872" s="127"/>
      <c r="I872" s="131" t="s">
        <v>3501</v>
      </c>
      <c r="J872" s="127"/>
      <c r="K872" s="127"/>
      <c r="L872" s="127"/>
      <c r="M872" s="127"/>
      <c r="N872" s="243">
        <v>0</v>
      </c>
      <c r="O872" s="243">
        <v>1506</v>
      </c>
      <c r="P872" s="127" t="s">
        <v>1334</v>
      </c>
    </row>
    <row r="873" spans="1:16" ht="51" hidden="1">
      <c r="A873" s="127" t="s">
        <v>620</v>
      </c>
      <c r="B873" s="127"/>
      <c r="C873" s="128" t="s">
        <v>714</v>
      </c>
      <c r="D873" s="122">
        <v>42797</v>
      </c>
      <c r="E873" s="123" t="s">
        <v>3502</v>
      </c>
      <c r="F873" s="123" t="s">
        <v>3</v>
      </c>
      <c r="G873" s="123">
        <v>1480532</v>
      </c>
      <c r="H873" s="127"/>
      <c r="I873" s="131" t="s">
        <v>3503</v>
      </c>
      <c r="J873" s="127"/>
      <c r="K873" s="127"/>
      <c r="L873" s="127"/>
      <c r="M873" s="127"/>
      <c r="N873" s="243">
        <v>0</v>
      </c>
      <c r="O873" s="243">
        <v>3820.33</v>
      </c>
      <c r="P873" s="127" t="s">
        <v>1334</v>
      </c>
    </row>
    <row r="874" spans="1:16" ht="51" hidden="1">
      <c r="A874" s="127">
        <v>513</v>
      </c>
      <c r="B874" s="127"/>
      <c r="C874" s="128" t="s">
        <v>201</v>
      </c>
      <c r="D874" s="122">
        <v>42797</v>
      </c>
      <c r="E874" s="123" t="s">
        <v>3504</v>
      </c>
      <c r="F874" s="123" t="s">
        <v>3</v>
      </c>
      <c r="G874" s="123">
        <v>1480533</v>
      </c>
      <c r="H874" s="127"/>
      <c r="I874" s="131" t="s">
        <v>3505</v>
      </c>
      <c r="J874" s="127"/>
      <c r="K874" s="127"/>
      <c r="L874" s="127"/>
      <c r="M874" s="127"/>
      <c r="N874" s="243">
        <v>0</v>
      </c>
      <c r="O874" s="243">
        <v>1270.3</v>
      </c>
      <c r="P874" s="127" t="s">
        <v>1334</v>
      </c>
    </row>
    <row r="875" spans="1:16" ht="51" hidden="1">
      <c r="A875" s="127" t="s">
        <v>620</v>
      </c>
      <c r="B875" s="127"/>
      <c r="C875" s="128" t="s">
        <v>714</v>
      </c>
      <c r="D875" s="122">
        <v>42797</v>
      </c>
      <c r="E875" s="123" t="s">
        <v>3506</v>
      </c>
      <c r="F875" s="123" t="s">
        <v>3</v>
      </c>
      <c r="G875" s="123">
        <v>1480595</v>
      </c>
      <c r="H875" s="127"/>
      <c r="I875" s="131" t="s">
        <v>3507</v>
      </c>
      <c r="J875" s="127"/>
      <c r="K875" s="127"/>
      <c r="L875" s="127"/>
      <c r="M875" s="127"/>
      <c r="N875" s="243">
        <v>0</v>
      </c>
      <c r="O875" s="243">
        <v>1713</v>
      </c>
      <c r="P875" s="127" t="s">
        <v>1334</v>
      </c>
    </row>
    <row r="876" spans="1:16" ht="51" hidden="1">
      <c r="A876" s="127">
        <v>15</v>
      </c>
      <c r="B876" s="127"/>
      <c r="C876" s="128" t="s">
        <v>692</v>
      </c>
      <c r="D876" s="122">
        <v>42797</v>
      </c>
      <c r="E876" s="123" t="s">
        <v>3508</v>
      </c>
      <c r="F876" s="123" t="s">
        <v>3</v>
      </c>
      <c r="G876" s="123">
        <v>1480620</v>
      </c>
      <c r="H876" s="127"/>
      <c r="I876" s="131" t="s">
        <v>3509</v>
      </c>
      <c r="J876" s="127"/>
      <c r="K876" s="127"/>
      <c r="L876" s="127"/>
      <c r="M876" s="127"/>
      <c r="N876" s="243">
        <v>0</v>
      </c>
      <c r="O876" s="243">
        <v>117.4</v>
      </c>
      <c r="P876" s="127" t="s">
        <v>1334</v>
      </c>
    </row>
    <row r="877" spans="1:16" ht="51" hidden="1">
      <c r="A877" s="127" t="s">
        <v>620</v>
      </c>
      <c r="B877" s="127"/>
      <c r="C877" s="128" t="s">
        <v>714</v>
      </c>
      <c r="D877" s="122">
        <v>42797</v>
      </c>
      <c r="E877" s="123" t="s">
        <v>3510</v>
      </c>
      <c r="F877" s="123" t="s">
        <v>3</v>
      </c>
      <c r="G877" s="123">
        <v>1480621</v>
      </c>
      <c r="H877" s="127"/>
      <c r="I877" s="131" t="s">
        <v>3511</v>
      </c>
      <c r="J877" s="127"/>
      <c r="K877" s="127"/>
      <c r="L877" s="127"/>
      <c r="M877" s="127"/>
      <c r="N877" s="243">
        <v>0</v>
      </c>
      <c r="O877" s="243">
        <v>1294.43</v>
      </c>
      <c r="P877" s="127" t="s">
        <v>1334</v>
      </c>
    </row>
    <row r="878" spans="1:16" ht="51" hidden="1">
      <c r="A878" s="127">
        <v>291</v>
      </c>
      <c r="B878" s="127"/>
      <c r="C878" s="128" t="s">
        <v>795</v>
      </c>
      <c r="D878" s="122">
        <v>42797</v>
      </c>
      <c r="E878" s="123" t="s">
        <v>3512</v>
      </c>
      <c r="F878" s="123" t="s">
        <v>3</v>
      </c>
      <c r="G878" s="123">
        <v>1480633</v>
      </c>
      <c r="H878" s="127"/>
      <c r="I878" s="131" t="s">
        <v>3513</v>
      </c>
      <c r="J878" s="127"/>
      <c r="K878" s="127"/>
      <c r="L878" s="127"/>
      <c r="M878" s="127"/>
      <c r="N878" s="243">
        <v>0</v>
      </c>
      <c r="O878" s="243">
        <v>35</v>
      </c>
      <c r="P878" s="127" t="s">
        <v>1334</v>
      </c>
    </row>
    <row r="879" spans="1:16" ht="63.75" hidden="1">
      <c r="A879" s="127" t="s">
        <v>620</v>
      </c>
      <c r="B879" s="127"/>
      <c r="C879" s="128" t="s">
        <v>714</v>
      </c>
      <c r="D879" s="122">
        <v>42797</v>
      </c>
      <c r="E879" s="123" t="s">
        <v>3514</v>
      </c>
      <c r="F879" s="123" t="s">
        <v>3</v>
      </c>
      <c r="G879" s="123">
        <v>1480667</v>
      </c>
      <c r="H879" s="127"/>
      <c r="I879" s="131" t="s">
        <v>3515</v>
      </c>
      <c r="J879" s="127"/>
      <c r="K879" s="127"/>
      <c r="L879" s="127"/>
      <c r="M879" s="127"/>
      <c r="N879" s="243">
        <v>0</v>
      </c>
      <c r="O879" s="243">
        <v>1417</v>
      </c>
      <c r="P879" s="127" t="s">
        <v>1334</v>
      </c>
    </row>
    <row r="880" spans="1:16" ht="51" hidden="1">
      <c r="A880" s="127" t="s">
        <v>620</v>
      </c>
      <c r="B880" s="127"/>
      <c r="C880" s="128" t="s">
        <v>714</v>
      </c>
      <c r="D880" s="122">
        <v>42797</v>
      </c>
      <c r="E880" s="123" t="s">
        <v>3516</v>
      </c>
      <c r="F880" s="123" t="s">
        <v>3</v>
      </c>
      <c r="G880" s="123">
        <v>1480675</v>
      </c>
      <c r="H880" s="127"/>
      <c r="I880" s="131" t="s">
        <v>3517</v>
      </c>
      <c r="J880" s="127"/>
      <c r="K880" s="127"/>
      <c r="L880" s="127"/>
      <c r="M880" s="127"/>
      <c r="N880" s="243">
        <v>0</v>
      </c>
      <c r="O880" s="243">
        <v>3871.92</v>
      </c>
      <c r="P880" s="127" t="s">
        <v>1334</v>
      </c>
    </row>
    <row r="881" spans="1:16" ht="63.75" hidden="1">
      <c r="A881" s="127">
        <v>16</v>
      </c>
      <c r="B881" s="127"/>
      <c r="C881" s="128" t="s">
        <v>693</v>
      </c>
      <c r="D881" s="122">
        <v>42797</v>
      </c>
      <c r="E881" s="123" t="s">
        <v>3518</v>
      </c>
      <c r="F881" s="123" t="s">
        <v>3</v>
      </c>
      <c r="G881" s="123">
        <v>1480694</v>
      </c>
      <c r="H881" s="127"/>
      <c r="I881" s="131" t="s">
        <v>3519</v>
      </c>
      <c r="J881" s="127"/>
      <c r="K881" s="127"/>
      <c r="L881" s="127"/>
      <c r="M881" s="127"/>
      <c r="N881" s="243">
        <v>0</v>
      </c>
      <c r="O881" s="243">
        <v>9628</v>
      </c>
      <c r="P881" s="127" t="s">
        <v>1334</v>
      </c>
    </row>
    <row r="882" spans="1:16" ht="51" hidden="1">
      <c r="A882" s="127" t="s">
        <v>620</v>
      </c>
      <c r="B882" s="127"/>
      <c r="C882" s="128" t="s">
        <v>714</v>
      </c>
      <c r="D882" s="122">
        <v>42797</v>
      </c>
      <c r="E882" s="123" t="s">
        <v>3520</v>
      </c>
      <c r="F882" s="123" t="s">
        <v>3</v>
      </c>
      <c r="G882" s="123">
        <v>1480812</v>
      </c>
      <c r="H882" s="127"/>
      <c r="I882" s="131" t="s">
        <v>3521</v>
      </c>
      <c r="J882" s="127"/>
      <c r="K882" s="127"/>
      <c r="L882" s="127"/>
      <c r="M882" s="127"/>
      <c r="N882" s="243">
        <v>0</v>
      </c>
      <c r="O882" s="243">
        <v>343</v>
      </c>
      <c r="P882" s="127" t="s">
        <v>1334</v>
      </c>
    </row>
    <row r="883" spans="1:16" ht="51" hidden="1">
      <c r="A883" s="127">
        <v>16</v>
      </c>
      <c r="B883" s="127"/>
      <c r="C883" s="128" t="s">
        <v>693</v>
      </c>
      <c r="D883" s="122">
        <v>42797</v>
      </c>
      <c r="E883" s="123" t="s">
        <v>3522</v>
      </c>
      <c r="F883" s="123" t="s">
        <v>3</v>
      </c>
      <c r="G883" s="123">
        <v>1480823</v>
      </c>
      <c r="H883" s="127"/>
      <c r="I883" s="131" t="s">
        <v>3523</v>
      </c>
      <c r="J883" s="127"/>
      <c r="K883" s="127"/>
      <c r="L883" s="127"/>
      <c r="M883" s="127"/>
      <c r="N883" s="243">
        <v>0</v>
      </c>
      <c r="O883" s="243">
        <v>15</v>
      </c>
      <c r="P883" s="127" t="s">
        <v>1334</v>
      </c>
    </row>
    <row r="884" spans="1:16" ht="51" hidden="1">
      <c r="A884" s="127">
        <v>222</v>
      </c>
      <c r="B884" s="127"/>
      <c r="C884" s="128" t="s">
        <v>765</v>
      </c>
      <c r="D884" s="122">
        <v>42797</v>
      </c>
      <c r="E884" s="123" t="s">
        <v>3524</v>
      </c>
      <c r="F884" s="123" t="s">
        <v>3</v>
      </c>
      <c r="G884" s="123">
        <v>1480830</v>
      </c>
      <c r="H884" s="127"/>
      <c r="I884" s="131" t="s">
        <v>3525</v>
      </c>
      <c r="J884" s="127"/>
      <c r="K884" s="127"/>
      <c r="L884" s="127"/>
      <c r="M884" s="127"/>
      <c r="N884" s="243">
        <v>0</v>
      </c>
      <c r="O884" s="243">
        <v>0.23</v>
      </c>
      <c r="P884" s="127" t="s">
        <v>1334</v>
      </c>
    </row>
    <row r="885" spans="1:16" ht="51" hidden="1">
      <c r="A885" s="127" t="s">
        <v>620</v>
      </c>
      <c r="B885" s="127"/>
      <c r="C885" s="128" t="s">
        <v>714</v>
      </c>
      <c r="D885" s="122">
        <v>42800</v>
      </c>
      <c r="E885" s="123" t="s">
        <v>3526</v>
      </c>
      <c r="F885" s="123" t="s">
        <v>3</v>
      </c>
      <c r="G885" s="123">
        <v>1481040</v>
      </c>
      <c r="H885" s="127"/>
      <c r="I885" s="131" t="s">
        <v>3527</v>
      </c>
      <c r="J885" s="127"/>
      <c r="K885" s="127"/>
      <c r="L885" s="127"/>
      <c r="M885" s="127"/>
      <c r="N885" s="243">
        <v>0</v>
      </c>
      <c r="O885" s="243">
        <v>3530.6</v>
      </c>
      <c r="P885" s="127" t="s">
        <v>1334</v>
      </c>
    </row>
    <row r="886" spans="1:16" ht="63.75" hidden="1">
      <c r="A886" s="127" t="s">
        <v>620</v>
      </c>
      <c r="B886" s="127"/>
      <c r="C886" s="128" t="s">
        <v>714</v>
      </c>
      <c r="D886" s="122">
        <v>42800</v>
      </c>
      <c r="E886" s="123" t="s">
        <v>3528</v>
      </c>
      <c r="F886" s="123" t="s">
        <v>3</v>
      </c>
      <c r="G886" s="123">
        <v>1481041</v>
      </c>
      <c r="H886" s="127"/>
      <c r="I886" s="131" t="s">
        <v>3529</v>
      </c>
      <c r="J886" s="127"/>
      <c r="K886" s="127"/>
      <c r="L886" s="127"/>
      <c r="M886" s="127"/>
      <c r="N886" s="243">
        <v>0</v>
      </c>
      <c r="O886" s="243">
        <v>16</v>
      </c>
      <c r="P886" s="127" t="s">
        <v>1334</v>
      </c>
    </row>
    <row r="887" spans="1:16" ht="51" hidden="1">
      <c r="A887" s="127">
        <v>163</v>
      </c>
      <c r="B887" s="127"/>
      <c r="C887" s="128" t="s">
        <v>749</v>
      </c>
      <c r="D887" s="122">
        <v>42800</v>
      </c>
      <c r="E887" s="123" t="s">
        <v>3530</v>
      </c>
      <c r="F887" s="123" t="s">
        <v>3</v>
      </c>
      <c r="G887" s="123">
        <v>1481092</v>
      </c>
      <c r="H887" s="127"/>
      <c r="I887" s="131" t="s">
        <v>3531</v>
      </c>
      <c r="J887" s="127"/>
      <c r="K887" s="127"/>
      <c r="L887" s="127"/>
      <c r="M887" s="127"/>
      <c r="N887" s="243">
        <v>0</v>
      </c>
      <c r="O887" s="243">
        <v>63</v>
      </c>
      <c r="P887" s="127" t="s">
        <v>1334</v>
      </c>
    </row>
    <row r="888" spans="1:16" ht="51" hidden="1">
      <c r="A888" s="127" t="s">
        <v>620</v>
      </c>
      <c r="B888" s="127"/>
      <c r="C888" s="128" t="s">
        <v>714</v>
      </c>
      <c r="D888" s="122">
        <v>42800</v>
      </c>
      <c r="E888" s="123" t="s">
        <v>3532</v>
      </c>
      <c r="F888" s="123" t="s">
        <v>3</v>
      </c>
      <c r="G888" s="123">
        <v>1480998</v>
      </c>
      <c r="H888" s="127"/>
      <c r="I888" s="131" t="s">
        <v>3533</v>
      </c>
      <c r="J888" s="127"/>
      <c r="K888" s="127"/>
      <c r="L888" s="127"/>
      <c r="M888" s="127"/>
      <c r="N888" s="243">
        <v>0</v>
      </c>
      <c r="O888" s="243">
        <v>700</v>
      </c>
      <c r="P888" s="127" t="s">
        <v>1334</v>
      </c>
    </row>
    <row r="889" spans="1:16" ht="51" hidden="1">
      <c r="A889" s="127" t="s">
        <v>620</v>
      </c>
      <c r="B889" s="127"/>
      <c r="C889" s="128" t="s">
        <v>714</v>
      </c>
      <c r="D889" s="122">
        <v>42800</v>
      </c>
      <c r="E889" s="123" t="s">
        <v>3534</v>
      </c>
      <c r="F889" s="123" t="s">
        <v>3</v>
      </c>
      <c r="G889" s="123">
        <v>1481006</v>
      </c>
      <c r="H889" s="127"/>
      <c r="I889" s="131" t="s">
        <v>3535</v>
      </c>
      <c r="J889" s="127"/>
      <c r="K889" s="127"/>
      <c r="L889" s="127"/>
      <c r="M889" s="127"/>
      <c r="N889" s="243">
        <v>0</v>
      </c>
      <c r="O889" s="243">
        <v>180</v>
      </c>
      <c r="P889" s="127" t="s">
        <v>1334</v>
      </c>
    </row>
    <row r="890" spans="1:16" ht="51" hidden="1">
      <c r="A890" s="127" t="s">
        <v>620</v>
      </c>
      <c r="B890" s="127"/>
      <c r="C890" s="128" t="s">
        <v>714</v>
      </c>
      <c r="D890" s="122">
        <v>42800</v>
      </c>
      <c r="E890" s="123" t="s">
        <v>3536</v>
      </c>
      <c r="F890" s="123" t="s">
        <v>3</v>
      </c>
      <c r="G890" s="123">
        <v>1481066</v>
      </c>
      <c r="H890" s="127"/>
      <c r="I890" s="131" t="s">
        <v>3537</v>
      </c>
      <c r="J890" s="127"/>
      <c r="K890" s="127"/>
      <c r="L890" s="127"/>
      <c r="M890" s="127"/>
      <c r="N890" s="243">
        <v>0</v>
      </c>
      <c r="O890" s="243">
        <v>256</v>
      </c>
      <c r="P890" s="127" t="s">
        <v>1334</v>
      </c>
    </row>
    <row r="891" spans="1:16" ht="51" hidden="1">
      <c r="A891" s="127" t="s">
        <v>620</v>
      </c>
      <c r="B891" s="127"/>
      <c r="C891" s="128" t="s">
        <v>714</v>
      </c>
      <c r="D891" s="122">
        <v>42800</v>
      </c>
      <c r="E891" s="123" t="s">
        <v>3538</v>
      </c>
      <c r="F891" s="123" t="s">
        <v>3</v>
      </c>
      <c r="G891" s="123">
        <v>1481121</v>
      </c>
      <c r="H891" s="127"/>
      <c r="I891" s="131" t="s">
        <v>3539</v>
      </c>
      <c r="J891" s="127"/>
      <c r="K891" s="127"/>
      <c r="L891" s="127"/>
      <c r="M891" s="127"/>
      <c r="N891" s="243">
        <v>0</v>
      </c>
      <c r="O891" s="243">
        <v>228.67000000000002</v>
      </c>
      <c r="P891" s="127" t="s">
        <v>1334</v>
      </c>
    </row>
    <row r="892" spans="1:16" ht="51" hidden="1">
      <c r="A892" s="127" t="s">
        <v>620</v>
      </c>
      <c r="B892" s="127"/>
      <c r="C892" s="128" t="s">
        <v>714</v>
      </c>
      <c r="D892" s="122">
        <v>42800</v>
      </c>
      <c r="E892" s="123" t="s">
        <v>3540</v>
      </c>
      <c r="F892" s="123" t="s">
        <v>3</v>
      </c>
      <c r="G892" s="123">
        <v>1481123</v>
      </c>
      <c r="H892" s="127"/>
      <c r="I892" s="131" t="s">
        <v>3541</v>
      </c>
      <c r="J892" s="127"/>
      <c r="K892" s="127"/>
      <c r="L892" s="127"/>
      <c r="M892" s="127"/>
      <c r="N892" s="243">
        <v>0</v>
      </c>
      <c r="O892" s="243">
        <v>0.68</v>
      </c>
      <c r="P892" s="127" t="s">
        <v>17184</v>
      </c>
    </row>
    <row r="893" spans="1:16" ht="51" hidden="1">
      <c r="A893" s="127" t="s">
        <v>620</v>
      </c>
      <c r="B893" s="127"/>
      <c r="C893" s="128" t="s">
        <v>714</v>
      </c>
      <c r="D893" s="122">
        <v>42800</v>
      </c>
      <c r="E893" s="123" t="s">
        <v>3542</v>
      </c>
      <c r="F893" s="123" t="s">
        <v>3</v>
      </c>
      <c r="G893" s="123">
        <v>1481160</v>
      </c>
      <c r="H893" s="127"/>
      <c r="I893" s="131" t="s">
        <v>3543</v>
      </c>
      <c r="J893" s="127"/>
      <c r="K893" s="127"/>
      <c r="L893" s="127"/>
      <c r="M893" s="127"/>
      <c r="N893" s="243">
        <v>0</v>
      </c>
      <c r="O893" s="243">
        <v>2404.39</v>
      </c>
      <c r="P893" s="127" t="s">
        <v>1334</v>
      </c>
    </row>
    <row r="894" spans="1:16" ht="51" hidden="1">
      <c r="A894" s="127" t="s">
        <v>620</v>
      </c>
      <c r="B894" s="127"/>
      <c r="C894" s="128" t="s">
        <v>714</v>
      </c>
      <c r="D894" s="122">
        <v>42800</v>
      </c>
      <c r="E894" s="123" t="s">
        <v>3544</v>
      </c>
      <c r="F894" s="123" t="s">
        <v>3</v>
      </c>
      <c r="G894" s="123">
        <v>1481181</v>
      </c>
      <c r="H894" s="127"/>
      <c r="I894" s="131" t="s">
        <v>3545</v>
      </c>
      <c r="J894" s="127"/>
      <c r="K894" s="127"/>
      <c r="L894" s="127"/>
      <c r="M894" s="127"/>
      <c r="N894" s="243">
        <v>0</v>
      </c>
      <c r="O894" s="243">
        <v>504.78000000000003</v>
      </c>
      <c r="P894" s="127" t="s">
        <v>1334</v>
      </c>
    </row>
    <row r="895" spans="1:16" ht="51" hidden="1">
      <c r="A895" s="127" t="s">
        <v>620</v>
      </c>
      <c r="B895" s="127"/>
      <c r="C895" s="128" t="s">
        <v>714</v>
      </c>
      <c r="D895" s="122">
        <v>42800</v>
      </c>
      <c r="E895" s="123" t="s">
        <v>3546</v>
      </c>
      <c r="F895" s="123" t="s">
        <v>3</v>
      </c>
      <c r="G895" s="123">
        <v>1481184</v>
      </c>
      <c r="H895" s="127"/>
      <c r="I895" s="131" t="s">
        <v>3547</v>
      </c>
      <c r="J895" s="127"/>
      <c r="K895" s="127"/>
      <c r="L895" s="127"/>
      <c r="M895" s="127"/>
      <c r="N895" s="243">
        <v>0</v>
      </c>
      <c r="O895" s="243">
        <v>1016</v>
      </c>
      <c r="P895" s="127" t="s">
        <v>1334</v>
      </c>
    </row>
    <row r="896" spans="1:16" ht="51" hidden="1">
      <c r="A896" s="127">
        <v>591</v>
      </c>
      <c r="B896" s="127"/>
      <c r="C896" s="128" t="s">
        <v>862</v>
      </c>
      <c r="D896" s="122">
        <v>42800</v>
      </c>
      <c r="E896" s="123" t="s">
        <v>3548</v>
      </c>
      <c r="F896" s="123" t="s">
        <v>3</v>
      </c>
      <c r="G896" s="123">
        <v>1481205</v>
      </c>
      <c r="H896" s="127"/>
      <c r="I896" s="131" t="s">
        <v>3549</v>
      </c>
      <c r="J896" s="127"/>
      <c r="K896" s="127"/>
      <c r="L896" s="127"/>
      <c r="M896" s="127"/>
      <c r="N896" s="243">
        <v>0</v>
      </c>
      <c r="O896" s="243">
        <v>0.05</v>
      </c>
      <c r="P896" s="127" t="s">
        <v>17184</v>
      </c>
    </row>
    <row r="897" spans="1:16" ht="51" hidden="1">
      <c r="A897" s="127">
        <v>591</v>
      </c>
      <c r="B897" s="127"/>
      <c r="C897" s="128" t="s">
        <v>862</v>
      </c>
      <c r="D897" s="122">
        <v>42800</v>
      </c>
      <c r="E897" s="123" t="s">
        <v>3550</v>
      </c>
      <c r="F897" s="123" t="s">
        <v>3</v>
      </c>
      <c r="G897" s="123">
        <v>1481211</v>
      </c>
      <c r="H897" s="127"/>
      <c r="I897" s="131" t="s">
        <v>3551</v>
      </c>
      <c r="J897" s="127"/>
      <c r="K897" s="127"/>
      <c r="L897" s="127"/>
      <c r="M897" s="127"/>
      <c r="N897" s="243">
        <v>0</v>
      </c>
      <c r="O897" s="243">
        <v>300</v>
      </c>
      <c r="P897" s="127" t="s">
        <v>1334</v>
      </c>
    </row>
    <row r="898" spans="1:16" ht="51" hidden="1">
      <c r="A898" s="127">
        <v>132</v>
      </c>
      <c r="B898" s="127"/>
      <c r="C898" s="128" t="s">
        <v>729</v>
      </c>
      <c r="D898" s="122">
        <v>42800</v>
      </c>
      <c r="E898" s="123" t="s">
        <v>3552</v>
      </c>
      <c r="F898" s="123" t="s">
        <v>3</v>
      </c>
      <c r="G898" s="123">
        <v>1481224</v>
      </c>
      <c r="H898" s="127"/>
      <c r="I898" s="131" t="s">
        <v>3553</v>
      </c>
      <c r="J898" s="127"/>
      <c r="K898" s="127"/>
      <c r="L898" s="127"/>
      <c r="M898" s="127"/>
      <c r="N898" s="243">
        <v>0</v>
      </c>
      <c r="O898" s="243">
        <v>484</v>
      </c>
      <c r="P898" s="127" t="s">
        <v>1334</v>
      </c>
    </row>
    <row r="899" spans="1:16" ht="51" hidden="1">
      <c r="A899" s="127" t="s">
        <v>620</v>
      </c>
      <c r="B899" s="127"/>
      <c r="C899" s="128" t="s">
        <v>714</v>
      </c>
      <c r="D899" s="122">
        <v>42800</v>
      </c>
      <c r="E899" s="123" t="s">
        <v>3554</v>
      </c>
      <c r="F899" s="123" t="s">
        <v>3</v>
      </c>
      <c r="G899" s="123">
        <v>1481233</v>
      </c>
      <c r="H899" s="127"/>
      <c r="I899" s="131" t="s">
        <v>3555</v>
      </c>
      <c r="J899" s="127"/>
      <c r="K899" s="127"/>
      <c r="L899" s="127"/>
      <c r="M899" s="127"/>
      <c r="N899" s="243">
        <v>0</v>
      </c>
      <c r="O899" s="243">
        <v>250</v>
      </c>
      <c r="P899" s="127" t="s">
        <v>1334</v>
      </c>
    </row>
    <row r="900" spans="1:16" ht="63.75" hidden="1">
      <c r="A900" s="127">
        <v>378</v>
      </c>
      <c r="B900" s="127"/>
      <c r="C900" s="128" t="s">
        <v>1278</v>
      </c>
      <c r="D900" s="122">
        <v>42800</v>
      </c>
      <c r="E900" s="123" t="s">
        <v>3556</v>
      </c>
      <c r="F900" s="123" t="s">
        <v>3</v>
      </c>
      <c r="G900" s="123">
        <v>1481236</v>
      </c>
      <c r="H900" s="127"/>
      <c r="I900" s="131" t="s">
        <v>3557</v>
      </c>
      <c r="J900" s="127"/>
      <c r="K900" s="127"/>
      <c r="L900" s="127"/>
      <c r="M900" s="127"/>
      <c r="N900" s="243">
        <v>0</v>
      </c>
      <c r="O900" s="243">
        <v>109.14</v>
      </c>
      <c r="P900" s="127" t="s">
        <v>1334</v>
      </c>
    </row>
    <row r="901" spans="1:16" ht="51" hidden="1">
      <c r="A901" s="127" t="s">
        <v>620</v>
      </c>
      <c r="B901" s="127"/>
      <c r="C901" s="128" t="s">
        <v>714</v>
      </c>
      <c r="D901" s="122">
        <v>42800</v>
      </c>
      <c r="E901" s="123" t="s">
        <v>3558</v>
      </c>
      <c r="F901" s="123" t="s">
        <v>3</v>
      </c>
      <c r="G901" s="123">
        <v>1481268</v>
      </c>
      <c r="H901" s="127"/>
      <c r="I901" s="131" t="s">
        <v>3559</v>
      </c>
      <c r="J901" s="127"/>
      <c r="K901" s="127"/>
      <c r="L901" s="127"/>
      <c r="M901" s="127"/>
      <c r="N901" s="243">
        <v>0</v>
      </c>
      <c r="O901" s="243">
        <v>1968.57</v>
      </c>
      <c r="P901" s="127" t="s">
        <v>1334</v>
      </c>
    </row>
    <row r="902" spans="1:16" ht="63.75" hidden="1">
      <c r="A902" s="127">
        <v>25</v>
      </c>
      <c r="B902" s="127"/>
      <c r="C902" s="128" t="s">
        <v>695</v>
      </c>
      <c r="D902" s="122">
        <v>42800</v>
      </c>
      <c r="E902" s="123" t="s">
        <v>3560</v>
      </c>
      <c r="F902" s="123" t="s">
        <v>3</v>
      </c>
      <c r="G902" s="123">
        <v>1481286</v>
      </c>
      <c r="H902" s="127"/>
      <c r="I902" s="131" t="s">
        <v>3561</v>
      </c>
      <c r="J902" s="127"/>
      <c r="K902" s="127"/>
      <c r="L902" s="127"/>
      <c r="M902" s="127"/>
      <c r="N902" s="243">
        <v>0</v>
      </c>
      <c r="O902" s="243">
        <v>5500</v>
      </c>
      <c r="P902" s="127" t="s">
        <v>1334</v>
      </c>
    </row>
    <row r="903" spans="1:16" ht="63.75" hidden="1">
      <c r="A903" s="127">
        <v>25</v>
      </c>
      <c r="B903" s="127"/>
      <c r="C903" s="128" t="s">
        <v>695</v>
      </c>
      <c r="D903" s="122">
        <v>42800</v>
      </c>
      <c r="E903" s="123" t="s">
        <v>3562</v>
      </c>
      <c r="F903" s="123" t="s">
        <v>3</v>
      </c>
      <c r="G903" s="123">
        <v>1481287</v>
      </c>
      <c r="H903" s="127"/>
      <c r="I903" s="131" t="s">
        <v>3561</v>
      </c>
      <c r="J903" s="127"/>
      <c r="K903" s="127"/>
      <c r="L903" s="127"/>
      <c r="M903" s="127"/>
      <c r="N903" s="243">
        <v>0</v>
      </c>
      <c r="O903" s="243">
        <v>5500</v>
      </c>
      <c r="P903" s="127" t="s">
        <v>1334</v>
      </c>
    </row>
    <row r="904" spans="1:16" ht="63.75" hidden="1">
      <c r="A904" s="127">
        <v>48</v>
      </c>
      <c r="B904" s="127"/>
      <c r="C904" s="128" t="s">
        <v>701</v>
      </c>
      <c r="D904" s="122">
        <v>42800</v>
      </c>
      <c r="E904" s="123" t="s">
        <v>3563</v>
      </c>
      <c r="F904" s="123" t="s">
        <v>3</v>
      </c>
      <c r="G904" s="123">
        <v>1481307</v>
      </c>
      <c r="H904" s="127"/>
      <c r="I904" s="131" t="s">
        <v>3564</v>
      </c>
      <c r="J904" s="127"/>
      <c r="K904" s="127"/>
      <c r="L904" s="127"/>
      <c r="M904" s="127"/>
      <c r="N904" s="243">
        <v>0</v>
      </c>
      <c r="O904" s="243">
        <v>261</v>
      </c>
      <c r="P904" s="127" t="s">
        <v>1334</v>
      </c>
    </row>
    <row r="905" spans="1:16" ht="51" hidden="1">
      <c r="A905" s="127" t="s">
        <v>620</v>
      </c>
      <c r="B905" s="127"/>
      <c r="C905" s="128" t="s">
        <v>714</v>
      </c>
      <c r="D905" s="122">
        <v>42801</v>
      </c>
      <c r="E905" s="123" t="s">
        <v>3565</v>
      </c>
      <c r="F905" s="123" t="s">
        <v>3</v>
      </c>
      <c r="G905" s="123">
        <v>1481483</v>
      </c>
      <c r="H905" s="127"/>
      <c r="I905" s="131" t="s">
        <v>3566</v>
      </c>
      <c r="J905" s="127"/>
      <c r="K905" s="127"/>
      <c r="L905" s="127"/>
      <c r="M905" s="127"/>
      <c r="N905" s="243">
        <v>0</v>
      </c>
      <c r="O905" s="243">
        <v>7100</v>
      </c>
      <c r="P905" s="127" t="s">
        <v>1334</v>
      </c>
    </row>
    <row r="906" spans="1:16" ht="63.75" hidden="1">
      <c r="A906" s="127" t="s">
        <v>620</v>
      </c>
      <c r="B906" s="127"/>
      <c r="C906" s="128" t="s">
        <v>714</v>
      </c>
      <c r="D906" s="122">
        <v>42801</v>
      </c>
      <c r="E906" s="123" t="s">
        <v>3567</v>
      </c>
      <c r="F906" s="123" t="s">
        <v>3</v>
      </c>
      <c r="G906" s="123">
        <v>1481525</v>
      </c>
      <c r="H906" s="127"/>
      <c r="I906" s="131" t="s">
        <v>3568</v>
      </c>
      <c r="J906" s="127"/>
      <c r="K906" s="127"/>
      <c r="L906" s="127"/>
      <c r="M906" s="127"/>
      <c r="N906" s="243">
        <v>0</v>
      </c>
      <c r="O906" s="243">
        <v>268.43</v>
      </c>
      <c r="P906" s="127" t="s">
        <v>1334</v>
      </c>
    </row>
    <row r="907" spans="1:16" ht="51" hidden="1">
      <c r="A907" s="127" t="s">
        <v>620</v>
      </c>
      <c r="B907" s="127"/>
      <c r="C907" s="128" t="s">
        <v>714</v>
      </c>
      <c r="D907" s="122">
        <v>42801</v>
      </c>
      <c r="E907" s="123" t="s">
        <v>3569</v>
      </c>
      <c r="F907" s="123" t="s">
        <v>3</v>
      </c>
      <c r="G907" s="123">
        <v>1481529</v>
      </c>
      <c r="H907" s="127"/>
      <c r="I907" s="131" t="s">
        <v>3570</v>
      </c>
      <c r="J907" s="127"/>
      <c r="K907" s="127"/>
      <c r="L907" s="127"/>
      <c r="M907" s="127"/>
      <c r="N907" s="243">
        <v>0</v>
      </c>
      <c r="O907" s="243">
        <v>268.43</v>
      </c>
      <c r="P907" s="127" t="s">
        <v>1334</v>
      </c>
    </row>
    <row r="908" spans="1:16" ht="51" hidden="1">
      <c r="A908" s="127" t="s">
        <v>620</v>
      </c>
      <c r="B908" s="127"/>
      <c r="C908" s="128" t="s">
        <v>714</v>
      </c>
      <c r="D908" s="122">
        <v>42801</v>
      </c>
      <c r="E908" s="123" t="s">
        <v>3571</v>
      </c>
      <c r="F908" s="123" t="s">
        <v>3</v>
      </c>
      <c r="G908" s="123">
        <v>1481531</v>
      </c>
      <c r="H908" s="127"/>
      <c r="I908" s="131" t="s">
        <v>3572</v>
      </c>
      <c r="J908" s="127"/>
      <c r="K908" s="127"/>
      <c r="L908" s="127"/>
      <c r="M908" s="127"/>
      <c r="N908" s="243">
        <v>0</v>
      </c>
      <c r="O908" s="243">
        <v>2449.4</v>
      </c>
      <c r="P908" s="127" t="s">
        <v>1334</v>
      </c>
    </row>
    <row r="909" spans="1:16" ht="51" hidden="1">
      <c r="A909" s="127" t="s">
        <v>620</v>
      </c>
      <c r="B909" s="127"/>
      <c r="C909" s="128" t="s">
        <v>714</v>
      </c>
      <c r="D909" s="122">
        <v>42801</v>
      </c>
      <c r="E909" s="123" t="s">
        <v>3573</v>
      </c>
      <c r="F909" s="123" t="s">
        <v>3</v>
      </c>
      <c r="G909" s="123">
        <v>1481533</v>
      </c>
      <c r="H909" s="127"/>
      <c r="I909" s="131" t="s">
        <v>3574</v>
      </c>
      <c r="J909" s="127"/>
      <c r="K909" s="127"/>
      <c r="L909" s="127"/>
      <c r="M909" s="127"/>
      <c r="N909" s="243">
        <v>0</v>
      </c>
      <c r="O909" s="243">
        <v>27.19</v>
      </c>
      <c r="P909" s="127" t="s">
        <v>1334</v>
      </c>
    </row>
    <row r="910" spans="1:16" ht="51" hidden="1">
      <c r="A910" s="127" t="s">
        <v>620</v>
      </c>
      <c r="B910" s="127"/>
      <c r="C910" s="128" t="s">
        <v>714</v>
      </c>
      <c r="D910" s="122">
        <v>42801</v>
      </c>
      <c r="E910" s="123" t="s">
        <v>3575</v>
      </c>
      <c r="F910" s="123" t="s">
        <v>3</v>
      </c>
      <c r="G910" s="123">
        <v>1481534</v>
      </c>
      <c r="H910" s="127"/>
      <c r="I910" s="131" t="s">
        <v>3576</v>
      </c>
      <c r="J910" s="127"/>
      <c r="K910" s="127"/>
      <c r="L910" s="127"/>
      <c r="M910" s="127"/>
      <c r="N910" s="243">
        <v>0</v>
      </c>
      <c r="O910" s="243">
        <v>1969.4</v>
      </c>
      <c r="P910" s="127" t="s">
        <v>1334</v>
      </c>
    </row>
    <row r="911" spans="1:16" ht="63.75" hidden="1">
      <c r="A911" s="127" t="s">
        <v>620</v>
      </c>
      <c r="B911" s="127"/>
      <c r="C911" s="128" t="s">
        <v>714</v>
      </c>
      <c r="D911" s="122">
        <v>42801</v>
      </c>
      <c r="E911" s="123" t="s">
        <v>3577</v>
      </c>
      <c r="F911" s="123" t="s">
        <v>3</v>
      </c>
      <c r="G911" s="123">
        <v>1481536</v>
      </c>
      <c r="H911" s="127"/>
      <c r="I911" s="131" t="s">
        <v>3578</v>
      </c>
      <c r="J911" s="127"/>
      <c r="K911" s="127"/>
      <c r="L911" s="127"/>
      <c r="M911" s="127"/>
      <c r="N911" s="243">
        <v>0</v>
      </c>
      <c r="O911" s="243">
        <v>1432.53</v>
      </c>
      <c r="P911" s="127" t="s">
        <v>1334</v>
      </c>
    </row>
    <row r="912" spans="1:16" ht="51" hidden="1">
      <c r="A912" s="127" t="s">
        <v>620</v>
      </c>
      <c r="B912" s="127"/>
      <c r="C912" s="128" t="s">
        <v>714</v>
      </c>
      <c r="D912" s="122">
        <v>42801</v>
      </c>
      <c r="E912" s="123" t="s">
        <v>3579</v>
      </c>
      <c r="F912" s="123" t="s">
        <v>3</v>
      </c>
      <c r="G912" s="123">
        <v>1481538</v>
      </c>
      <c r="H912" s="127"/>
      <c r="I912" s="131" t="s">
        <v>3580</v>
      </c>
      <c r="J912" s="127"/>
      <c r="K912" s="127"/>
      <c r="L912" s="127"/>
      <c r="M912" s="127"/>
      <c r="N912" s="243">
        <v>0</v>
      </c>
      <c r="O912" s="243">
        <v>110.87</v>
      </c>
      <c r="P912" s="127" t="s">
        <v>1334</v>
      </c>
    </row>
    <row r="913" spans="1:16" ht="51" hidden="1">
      <c r="A913" s="127" t="s">
        <v>620</v>
      </c>
      <c r="B913" s="127"/>
      <c r="C913" s="128" t="s">
        <v>714</v>
      </c>
      <c r="D913" s="122">
        <v>42801</v>
      </c>
      <c r="E913" s="123" t="s">
        <v>3581</v>
      </c>
      <c r="F913" s="123" t="s">
        <v>3</v>
      </c>
      <c r="G913" s="123">
        <v>1481540</v>
      </c>
      <c r="H913" s="127"/>
      <c r="I913" s="131" t="s">
        <v>3582</v>
      </c>
      <c r="J913" s="127"/>
      <c r="K913" s="127"/>
      <c r="L913" s="127"/>
      <c r="M913" s="127"/>
      <c r="N913" s="243">
        <v>0</v>
      </c>
      <c r="O913" s="243">
        <v>751.24</v>
      </c>
      <c r="P913" s="127" t="s">
        <v>1334</v>
      </c>
    </row>
    <row r="914" spans="1:16" ht="63.75" hidden="1">
      <c r="A914" s="127" t="s">
        <v>620</v>
      </c>
      <c r="B914" s="127"/>
      <c r="C914" s="128" t="s">
        <v>714</v>
      </c>
      <c r="D914" s="122">
        <v>42801</v>
      </c>
      <c r="E914" s="123" t="s">
        <v>3583</v>
      </c>
      <c r="F914" s="123" t="s">
        <v>3</v>
      </c>
      <c r="G914" s="123">
        <v>1481541</v>
      </c>
      <c r="H914" s="127"/>
      <c r="I914" s="131" t="s">
        <v>3584</v>
      </c>
      <c r="J914" s="127"/>
      <c r="K914" s="127"/>
      <c r="L914" s="127"/>
      <c r="M914" s="127"/>
      <c r="N914" s="243">
        <v>0</v>
      </c>
      <c r="O914" s="243">
        <v>110.87</v>
      </c>
      <c r="P914" s="127" t="s">
        <v>1334</v>
      </c>
    </row>
    <row r="915" spans="1:16" ht="51" hidden="1">
      <c r="A915" s="127" t="s">
        <v>620</v>
      </c>
      <c r="B915" s="127"/>
      <c r="C915" s="128" t="s">
        <v>714</v>
      </c>
      <c r="D915" s="122">
        <v>42801</v>
      </c>
      <c r="E915" s="123" t="s">
        <v>3585</v>
      </c>
      <c r="F915" s="123" t="s">
        <v>3</v>
      </c>
      <c r="G915" s="123">
        <v>1481544</v>
      </c>
      <c r="H915" s="127"/>
      <c r="I915" s="131" t="s">
        <v>3586</v>
      </c>
      <c r="J915" s="127"/>
      <c r="K915" s="127"/>
      <c r="L915" s="127"/>
      <c r="M915" s="127"/>
      <c r="N915" s="243">
        <v>0</v>
      </c>
      <c r="O915" s="243">
        <v>1284.5</v>
      </c>
      <c r="P915" s="127" t="s">
        <v>1334</v>
      </c>
    </row>
    <row r="916" spans="1:16" ht="51" hidden="1">
      <c r="A916" s="127" t="s">
        <v>620</v>
      </c>
      <c r="B916" s="127"/>
      <c r="C916" s="128" t="s">
        <v>714</v>
      </c>
      <c r="D916" s="122">
        <v>42801</v>
      </c>
      <c r="E916" s="123" t="s">
        <v>3587</v>
      </c>
      <c r="F916" s="123" t="s">
        <v>3</v>
      </c>
      <c r="G916" s="123">
        <v>1481549</v>
      </c>
      <c r="H916" s="127"/>
      <c r="I916" s="131" t="s">
        <v>3588</v>
      </c>
      <c r="J916" s="127"/>
      <c r="K916" s="127"/>
      <c r="L916" s="127"/>
      <c r="M916" s="127"/>
      <c r="N916" s="243">
        <v>0</v>
      </c>
      <c r="O916" s="243">
        <v>418.29</v>
      </c>
      <c r="P916" s="127" t="s">
        <v>1334</v>
      </c>
    </row>
    <row r="917" spans="1:16" ht="51" hidden="1">
      <c r="A917" s="127" t="s">
        <v>620</v>
      </c>
      <c r="B917" s="127"/>
      <c r="C917" s="128" t="s">
        <v>714</v>
      </c>
      <c r="D917" s="122">
        <v>42801</v>
      </c>
      <c r="E917" s="123" t="s">
        <v>3589</v>
      </c>
      <c r="F917" s="123" t="s">
        <v>3</v>
      </c>
      <c r="G917" s="123">
        <v>1481551</v>
      </c>
      <c r="H917" s="127"/>
      <c r="I917" s="131" t="s">
        <v>3590</v>
      </c>
      <c r="J917" s="127"/>
      <c r="K917" s="127"/>
      <c r="L917" s="127"/>
      <c r="M917" s="127"/>
      <c r="N917" s="243">
        <v>0</v>
      </c>
      <c r="O917" s="243">
        <v>6810.8</v>
      </c>
      <c r="P917" s="127" t="s">
        <v>1334</v>
      </c>
    </row>
    <row r="918" spans="1:16" ht="63.75" hidden="1">
      <c r="A918" s="127" t="s">
        <v>620</v>
      </c>
      <c r="B918" s="127"/>
      <c r="C918" s="128" t="s">
        <v>714</v>
      </c>
      <c r="D918" s="122">
        <v>42801</v>
      </c>
      <c r="E918" s="123" t="s">
        <v>3591</v>
      </c>
      <c r="F918" s="123" t="s">
        <v>3</v>
      </c>
      <c r="G918" s="123">
        <v>1481552</v>
      </c>
      <c r="H918" s="127"/>
      <c r="I918" s="131" t="s">
        <v>3592</v>
      </c>
      <c r="J918" s="127"/>
      <c r="K918" s="127"/>
      <c r="L918" s="127"/>
      <c r="M918" s="127"/>
      <c r="N918" s="243">
        <v>0</v>
      </c>
      <c r="O918" s="243">
        <v>488.48</v>
      </c>
      <c r="P918" s="127" t="s">
        <v>1334</v>
      </c>
    </row>
    <row r="919" spans="1:16" ht="63.75" hidden="1">
      <c r="A919" s="127" t="s">
        <v>620</v>
      </c>
      <c r="B919" s="127"/>
      <c r="C919" s="128" t="s">
        <v>714</v>
      </c>
      <c r="D919" s="122">
        <v>42801</v>
      </c>
      <c r="E919" s="123" t="s">
        <v>3593</v>
      </c>
      <c r="F919" s="123" t="s">
        <v>3</v>
      </c>
      <c r="G919" s="123">
        <v>1481556</v>
      </c>
      <c r="H919" s="127"/>
      <c r="I919" s="131" t="s">
        <v>3594</v>
      </c>
      <c r="J919" s="127"/>
      <c r="K919" s="127"/>
      <c r="L919" s="127"/>
      <c r="M919" s="127"/>
      <c r="N919" s="243">
        <v>0</v>
      </c>
      <c r="O919" s="243">
        <v>1102.0899999999999</v>
      </c>
      <c r="P919" s="127" t="s">
        <v>1334</v>
      </c>
    </row>
    <row r="920" spans="1:16" ht="51" hidden="1">
      <c r="A920" s="127" t="s">
        <v>620</v>
      </c>
      <c r="B920" s="127"/>
      <c r="C920" s="128" t="s">
        <v>714</v>
      </c>
      <c r="D920" s="122">
        <v>42801</v>
      </c>
      <c r="E920" s="123" t="s">
        <v>3595</v>
      </c>
      <c r="F920" s="123" t="s">
        <v>3</v>
      </c>
      <c r="G920" s="123">
        <v>1481611</v>
      </c>
      <c r="H920" s="127"/>
      <c r="I920" s="131" t="s">
        <v>3596</v>
      </c>
      <c r="J920" s="127"/>
      <c r="K920" s="127"/>
      <c r="L920" s="127"/>
      <c r="M920" s="127"/>
      <c r="N920" s="243">
        <v>0</v>
      </c>
      <c r="O920" s="243">
        <v>9000</v>
      </c>
      <c r="P920" s="127" t="s">
        <v>1334</v>
      </c>
    </row>
    <row r="921" spans="1:16" ht="51" hidden="1">
      <c r="A921" s="127" t="s">
        <v>620</v>
      </c>
      <c r="B921" s="127"/>
      <c r="C921" s="128" t="s">
        <v>714</v>
      </c>
      <c r="D921" s="122">
        <v>42801</v>
      </c>
      <c r="E921" s="123" t="s">
        <v>3597</v>
      </c>
      <c r="F921" s="123" t="s">
        <v>3</v>
      </c>
      <c r="G921" s="123">
        <v>1481634</v>
      </c>
      <c r="H921" s="127"/>
      <c r="I921" s="131" t="s">
        <v>3598</v>
      </c>
      <c r="J921" s="127"/>
      <c r="K921" s="127"/>
      <c r="L921" s="127"/>
      <c r="M921" s="127"/>
      <c r="N921" s="243">
        <v>0</v>
      </c>
      <c r="O921" s="243">
        <v>837.19</v>
      </c>
      <c r="P921" s="127" t="s">
        <v>1334</v>
      </c>
    </row>
    <row r="922" spans="1:16" ht="51" hidden="1">
      <c r="A922" s="127" t="s">
        <v>620</v>
      </c>
      <c r="B922" s="127"/>
      <c r="C922" s="128" t="s">
        <v>714</v>
      </c>
      <c r="D922" s="122">
        <v>42801</v>
      </c>
      <c r="E922" s="123" t="s">
        <v>3599</v>
      </c>
      <c r="F922" s="123" t="s">
        <v>3</v>
      </c>
      <c r="G922" s="123">
        <v>1481656</v>
      </c>
      <c r="H922" s="127"/>
      <c r="I922" s="131" t="s">
        <v>3278</v>
      </c>
      <c r="J922" s="127"/>
      <c r="K922" s="127"/>
      <c r="L922" s="127"/>
      <c r="M922" s="127"/>
      <c r="N922" s="243">
        <v>0</v>
      </c>
      <c r="O922" s="243">
        <v>244.34</v>
      </c>
      <c r="P922" s="127" t="s">
        <v>1334</v>
      </c>
    </row>
    <row r="923" spans="1:16" ht="51" hidden="1">
      <c r="A923" s="127" t="s">
        <v>620</v>
      </c>
      <c r="B923" s="127"/>
      <c r="C923" s="128" t="s">
        <v>714</v>
      </c>
      <c r="D923" s="122">
        <v>42801</v>
      </c>
      <c r="E923" s="123" t="s">
        <v>3600</v>
      </c>
      <c r="F923" s="123" t="s">
        <v>3</v>
      </c>
      <c r="G923" s="123">
        <v>1481658</v>
      </c>
      <c r="H923" s="127"/>
      <c r="I923" s="131" t="s">
        <v>3601</v>
      </c>
      <c r="J923" s="127"/>
      <c r="K923" s="127"/>
      <c r="L923" s="127"/>
      <c r="M923" s="127"/>
      <c r="N923" s="243">
        <v>0</v>
      </c>
      <c r="O923" s="243">
        <v>1500</v>
      </c>
      <c r="P923" s="127" t="s">
        <v>1334</v>
      </c>
    </row>
    <row r="924" spans="1:16" ht="63.75" hidden="1">
      <c r="A924" s="127" t="s">
        <v>620</v>
      </c>
      <c r="B924" s="127"/>
      <c r="C924" s="128" t="s">
        <v>714</v>
      </c>
      <c r="D924" s="122">
        <v>42801</v>
      </c>
      <c r="E924" s="123" t="s">
        <v>3602</v>
      </c>
      <c r="F924" s="123" t="s">
        <v>3</v>
      </c>
      <c r="G924" s="123">
        <v>1481667</v>
      </c>
      <c r="H924" s="127"/>
      <c r="I924" s="131" t="s">
        <v>3603</v>
      </c>
      <c r="J924" s="127"/>
      <c r="K924" s="127"/>
      <c r="L924" s="127"/>
      <c r="M924" s="127"/>
      <c r="N924" s="243">
        <v>0</v>
      </c>
      <c r="O924" s="243">
        <v>1050.3900000000001</v>
      </c>
      <c r="P924" s="127" t="s">
        <v>1334</v>
      </c>
    </row>
    <row r="925" spans="1:16" ht="63.75" hidden="1">
      <c r="A925" s="127" t="s">
        <v>620</v>
      </c>
      <c r="B925" s="127"/>
      <c r="C925" s="128" t="s">
        <v>714</v>
      </c>
      <c r="D925" s="122">
        <v>42801</v>
      </c>
      <c r="E925" s="123" t="s">
        <v>3604</v>
      </c>
      <c r="F925" s="123" t="s">
        <v>3</v>
      </c>
      <c r="G925" s="123">
        <v>1481672</v>
      </c>
      <c r="H925" s="127"/>
      <c r="I925" s="131" t="s">
        <v>3605</v>
      </c>
      <c r="J925" s="127"/>
      <c r="K925" s="127"/>
      <c r="L925" s="127"/>
      <c r="M925" s="127"/>
      <c r="N925" s="243">
        <v>0</v>
      </c>
      <c r="O925" s="243">
        <v>1050.3900000000001</v>
      </c>
      <c r="P925" s="127" t="s">
        <v>1334</v>
      </c>
    </row>
    <row r="926" spans="1:16" ht="51" hidden="1">
      <c r="A926" s="127" t="s">
        <v>620</v>
      </c>
      <c r="B926" s="127"/>
      <c r="C926" s="128" t="s">
        <v>714</v>
      </c>
      <c r="D926" s="122">
        <v>42801</v>
      </c>
      <c r="E926" s="123" t="s">
        <v>3606</v>
      </c>
      <c r="F926" s="123" t="s">
        <v>3</v>
      </c>
      <c r="G926" s="123">
        <v>1481677</v>
      </c>
      <c r="H926" s="127"/>
      <c r="I926" s="131" t="s">
        <v>3607</v>
      </c>
      <c r="J926" s="127"/>
      <c r="K926" s="127"/>
      <c r="L926" s="127"/>
      <c r="M926" s="127"/>
      <c r="N926" s="243">
        <v>0</v>
      </c>
      <c r="O926" s="243">
        <v>11282.64</v>
      </c>
      <c r="P926" s="127" t="s">
        <v>1334</v>
      </c>
    </row>
    <row r="927" spans="1:16" ht="51" hidden="1">
      <c r="A927" s="127">
        <v>70</v>
      </c>
      <c r="B927" s="127"/>
      <c r="C927" s="128" t="s">
        <v>706</v>
      </c>
      <c r="D927" s="122">
        <v>42801</v>
      </c>
      <c r="E927" s="123" t="s">
        <v>3608</v>
      </c>
      <c r="F927" s="123" t="s">
        <v>3</v>
      </c>
      <c r="G927" s="123">
        <v>1481797</v>
      </c>
      <c r="H927" s="127"/>
      <c r="I927" s="131" t="s">
        <v>3609</v>
      </c>
      <c r="J927" s="127"/>
      <c r="K927" s="127"/>
      <c r="L927" s="127"/>
      <c r="M927" s="127"/>
      <c r="N927" s="243">
        <v>0</v>
      </c>
      <c r="O927" s="243">
        <v>147</v>
      </c>
      <c r="P927" s="127" t="s">
        <v>1334</v>
      </c>
    </row>
    <row r="928" spans="1:16" ht="51" hidden="1">
      <c r="A928" s="127" t="s">
        <v>620</v>
      </c>
      <c r="B928" s="127"/>
      <c r="C928" s="128" t="s">
        <v>714</v>
      </c>
      <c r="D928" s="122">
        <v>42802</v>
      </c>
      <c r="E928" s="123" t="s">
        <v>3610</v>
      </c>
      <c r="F928" s="123" t="s">
        <v>3</v>
      </c>
      <c r="G928" s="123">
        <v>1481972</v>
      </c>
      <c r="H928" s="127"/>
      <c r="I928" s="131" t="s">
        <v>3611</v>
      </c>
      <c r="J928" s="127"/>
      <c r="K928" s="127"/>
      <c r="L928" s="127"/>
      <c r="M928" s="127"/>
      <c r="N928" s="243">
        <v>0</v>
      </c>
      <c r="O928" s="243">
        <v>1243.22</v>
      </c>
      <c r="P928" s="127" t="s">
        <v>1334</v>
      </c>
    </row>
    <row r="929" spans="1:16" ht="51" hidden="1">
      <c r="A929" s="127" t="s">
        <v>620</v>
      </c>
      <c r="B929" s="127"/>
      <c r="C929" s="128" t="s">
        <v>714</v>
      </c>
      <c r="D929" s="122">
        <v>42802</v>
      </c>
      <c r="E929" s="123" t="s">
        <v>3612</v>
      </c>
      <c r="F929" s="123" t="s">
        <v>3</v>
      </c>
      <c r="G929" s="123">
        <v>1481973</v>
      </c>
      <c r="H929" s="127"/>
      <c r="I929" s="131" t="s">
        <v>3613</v>
      </c>
      <c r="J929" s="127"/>
      <c r="K929" s="127"/>
      <c r="L929" s="127"/>
      <c r="M929" s="127"/>
      <c r="N929" s="243">
        <v>0</v>
      </c>
      <c r="O929" s="243">
        <v>2549.2000000000003</v>
      </c>
      <c r="P929" s="127" t="s">
        <v>1334</v>
      </c>
    </row>
    <row r="930" spans="1:16" ht="51" hidden="1">
      <c r="A930" s="127" t="s">
        <v>620</v>
      </c>
      <c r="B930" s="127"/>
      <c r="C930" s="128" t="s">
        <v>714</v>
      </c>
      <c r="D930" s="122">
        <v>42802</v>
      </c>
      <c r="E930" s="123" t="s">
        <v>3614</v>
      </c>
      <c r="F930" s="123" t="s">
        <v>3</v>
      </c>
      <c r="G930" s="123">
        <v>1482096</v>
      </c>
      <c r="H930" s="127"/>
      <c r="I930" s="131" t="s">
        <v>3615</v>
      </c>
      <c r="J930" s="127"/>
      <c r="K930" s="127"/>
      <c r="L930" s="127"/>
      <c r="M930" s="127"/>
      <c r="N930" s="243">
        <v>0</v>
      </c>
      <c r="O930" s="243">
        <v>175.52</v>
      </c>
      <c r="P930" s="127" t="s">
        <v>1334</v>
      </c>
    </row>
    <row r="931" spans="1:16" ht="51" hidden="1">
      <c r="A931" s="127" t="s">
        <v>620</v>
      </c>
      <c r="B931" s="127"/>
      <c r="C931" s="128" t="s">
        <v>714</v>
      </c>
      <c r="D931" s="122">
        <v>42802</v>
      </c>
      <c r="E931" s="123" t="s">
        <v>3616</v>
      </c>
      <c r="F931" s="123" t="s">
        <v>3</v>
      </c>
      <c r="G931" s="123">
        <v>1482147</v>
      </c>
      <c r="H931" s="127"/>
      <c r="I931" s="131" t="s">
        <v>3617</v>
      </c>
      <c r="J931" s="127"/>
      <c r="K931" s="127"/>
      <c r="L931" s="127"/>
      <c r="M931" s="127"/>
      <c r="N931" s="243">
        <v>0</v>
      </c>
      <c r="O931" s="243">
        <v>7148.6500000000005</v>
      </c>
      <c r="P931" s="127" t="s">
        <v>1334</v>
      </c>
    </row>
    <row r="932" spans="1:16" ht="38.25" hidden="1">
      <c r="A932" s="127">
        <v>290</v>
      </c>
      <c r="B932" s="127"/>
      <c r="C932" s="128" t="s">
        <v>794</v>
      </c>
      <c r="D932" s="122">
        <v>42802</v>
      </c>
      <c r="E932" s="123" t="s">
        <v>3618</v>
      </c>
      <c r="F932" s="123" t="s">
        <v>3</v>
      </c>
      <c r="G932" s="123">
        <v>1482222</v>
      </c>
      <c r="H932" s="127"/>
      <c r="I932" s="131" t="s">
        <v>3619</v>
      </c>
      <c r="J932" s="127"/>
      <c r="K932" s="127"/>
      <c r="L932" s="127"/>
      <c r="M932" s="127"/>
      <c r="N932" s="243">
        <v>0</v>
      </c>
      <c r="O932" s="243">
        <v>50</v>
      </c>
      <c r="P932" s="127" t="s">
        <v>1334</v>
      </c>
    </row>
    <row r="933" spans="1:16" ht="51" hidden="1">
      <c r="A933" s="127">
        <v>290</v>
      </c>
      <c r="B933" s="127"/>
      <c r="C933" s="128" t="s">
        <v>794</v>
      </c>
      <c r="D933" s="122">
        <v>42802</v>
      </c>
      <c r="E933" s="123" t="s">
        <v>3620</v>
      </c>
      <c r="F933" s="123" t="s">
        <v>3</v>
      </c>
      <c r="G933" s="123">
        <v>1482225</v>
      </c>
      <c r="H933" s="127"/>
      <c r="I933" s="131" t="s">
        <v>3621</v>
      </c>
      <c r="J933" s="127"/>
      <c r="K933" s="127"/>
      <c r="L933" s="127"/>
      <c r="M933" s="127"/>
      <c r="N933" s="243">
        <v>0</v>
      </c>
      <c r="O933" s="243">
        <v>75</v>
      </c>
      <c r="P933" s="127" t="s">
        <v>1334</v>
      </c>
    </row>
    <row r="934" spans="1:16" ht="51" hidden="1">
      <c r="A934" s="127" t="s">
        <v>620</v>
      </c>
      <c r="B934" s="127"/>
      <c r="C934" s="128" t="s">
        <v>714</v>
      </c>
      <c r="D934" s="122">
        <v>42803</v>
      </c>
      <c r="E934" s="123" t="s">
        <v>3622</v>
      </c>
      <c r="F934" s="123" t="s">
        <v>3</v>
      </c>
      <c r="G934" s="123">
        <v>1482408</v>
      </c>
      <c r="H934" s="127"/>
      <c r="I934" s="131" t="s">
        <v>3623</v>
      </c>
      <c r="J934" s="127"/>
      <c r="K934" s="127"/>
      <c r="L934" s="127"/>
      <c r="M934" s="127"/>
      <c r="N934" s="243">
        <v>0</v>
      </c>
      <c r="O934" s="243">
        <v>6417.1500000000005</v>
      </c>
      <c r="P934" s="127" t="s">
        <v>1334</v>
      </c>
    </row>
    <row r="935" spans="1:16" ht="63.75" hidden="1">
      <c r="A935" s="127">
        <v>130</v>
      </c>
      <c r="B935" s="127"/>
      <c r="C935" s="128" t="s">
        <v>728</v>
      </c>
      <c r="D935" s="122">
        <v>42803</v>
      </c>
      <c r="E935" s="123" t="s">
        <v>3624</v>
      </c>
      <c r="F935" s="123" t="s">
        <v>3</v>
      </c>
      <c r="G935" s="123">
        <v>1482413</v>
      </c>
      <c r="H935" s="127"/>
      <c r="I935" s="131" t="s">
        <v>3625</v>
      </c>
      <c r="J935" s="127"/>
      <c r="K935" s="127"/>
      <c r="L935" s="127"/>
      <c r="M935" s="127"/>
      <c r="N935" s="243">
        <v>0</v>
      </c>
      <c r="O935" s="243">
        <v>687.5</v>
      </c>
      <c r="P935" s="127" t="s">
        <v>1334</v>
      </c>
    </row>
    <row r="936" spans="1:16" ht="51" hidden="1">
      <c r="A936" s="127" t="s">
        <v>620</v>
      </c>
      <c r="B936" s="127"/>
      <c r="C936" s="128" t="s">
        <v>714</v>
      </c>
      <c r="D936" s="122">
        <v>42803</v>
      </c>
      <c r="E936" s="123" t="s">
        <v>3626</v>
      </c>
      <c r="F936" s="123" t="s">
        <v>3</v>
      </c>
      <c r="G936" s="123">
        <v>1482439</v>
      </c>
      <c r="H936" s="127"/>
      <c r="I936" s="131" t="s">
        <v>3627</v>
      </c>
      <c r="J936" s="127"/>
      <c r="K936" s="127"/>
      <c r="L936" s="127"/>
      <c r="M936" s="127"/>
      <c r="N936" s="243">
        <v>0</v>
      </c>
      <c r="O936" s="243">
        <v>6063.45</v>
      </c>
      <c r="P936" s="127" t="s">
        <v>1334</v>
      </c>
    </row>
    <row r="937" spans="1:16" ht="51" hidden="1">
      <c r="A937" s="127" t="s">
        <v>620</v>
      </c>
      <c r="B937" s="127"/>
      <c r="C937" s="128" t="s">
        <v>714</v>
      </c>
      <c r="D937" s="122">
        <v>42803</v>
      </c>
      <c r="E937" s="123" t="s">
        <v>3628</v>
      </c>
      <c r="F937" s="123" t="s">
        <v>3</v>
      </c>
      <c r="G937" s="123">
        <v>1482477</v>
      </c>
      <c r="H937" s="127"/>
      <c r="I937" s="131" t="s">
        <v>2515</v>
      </c>
      <c r="J937" s="127"/>
      <c r="K937" s="127"/>
      <c r="L937" s="127"/>
      <c r="M937" s="127"/>
      <c r="N937" s="243">
        <v>0</v>
      </c>
      <c r="O937" s="243">
        <v>1.42</v>
      </c>
      <c r="P937" s="127" t="s">
        <v>1334</v>
      </c>
    </row>
    <row r="938" spans="1:16" ht="51" hidden="1">
      <c r="A938" s="127">
        <v>86</v>
      </c>
      <c r="B938" s="127"/>
      <c r="C938" s="128" t="s">
        <v>711</v>
      </c>
      <c r="D938" s="122">
        <v>42803</v>
      </c>
      <c r="E938" s="123" t="s">
        <v>3629</v>
      </c>
      <c r="F938" s="123" t="s">
        <v>3</v>
      </c>
      <c r="G938" s="123">
        <v>1482526</v>
      </c>
      <c r="H938" s="127"/>
      <c r="I938" s="131" t="s">
        <v>3630</v>
      </c>
      <c r="J938" s="127"/>
      <c r="K938" s="127"/>
      <c r="L938" s="127"/>
      <c r="M938" s="127"/>
      <c r="N938" s="243">
        <v>0</v>
      </c>
      <c r="O938" s="243">
        <v>1737.66</v>
      </c>
      <c r="P938" s="127" t="s">
        <v>1334</v>
      </c>
    </row>
    <row r="939" spans="1:16" ht="51" hidden="1">
      <c r="A939" s="127" t="s">
        <v>620</v>
      </c>
      <c r="B939" s="127"/>
      <c r="C939" s="128" t="s">
        <v>714</v>
      </c>
      <c r="D939" s="122">
        <v>42803</v>
      </c>
      <c r="E939" s="123" t="s">
        <v>3631</v>
      </c>
      <c r="F939" s="123" t="s">
        <v>3</v>
      </c>
      <c r="G939" s="123">
        <v>1482547</v>
      </c>
      <c r="H939" s="127"/>
      <c r="I939" s="131" t="s">
        <v>3632</v>
      </c>
      <c r="J939" s="127"/>
      <c r="K939" s="127"/>
      <c r="L939" s="127"/>
      <c r="M939" s="127"/>
      <c r="N939" s="243">
        <v>0</v>
      </c>
      <c r="O939" s="243">
        <v>1200</v>
      </c>
      <c r="P939" s="127" t="s">
        <v>1334</v>
      </c>
    </row>
    <row r="940" spans="1:16" ht="51" hidden="1">
      <c r="A940" s="127" t="s">
        <v>620</v>
      </c>
      <c r="B940" s="127"/>
      <c r="C940" s="128" t="s">
        <v>714</v>
      </c>
      <c r="D940" s="122">
        <v>42803</v>
      </c>
      <c r="E940" s="123" t="s">
        <v>3633</v>
      </c>
      <c r="F940" s="123" t="s">
        <v>3</v>
      </c>
      <c r="G940" s="123">
        <v>1482604</v>
      </c>
      <c r="H940" s="127"/>
      <c r="I940" s="131" t="s">
        <v>3634</v>
      </c>
      <c r="J940" s="127"/>
      <c r="K940" s="127"/>
      <c r="L940" s="127"/>
      <c r="M940" s="127"/>
      <c r="N940" s="243">
        <v>0</v>
      </c>
      <c r="O940" s="243">
        <v>3658.1</v>
      </c>
      <c r="P940" s="127" t="s">
        <v>1334</v>
      </c>
    </row>
    <row r="941" spans="1:16" ht="63.75" hidden="1">
      <c r="A941" s="127" t="s">
        <v>620</v>
      </c>
      <c r="B941" s="127"/>
      <c r="C941" s="128" t="s">
        <v>714</v>
      </c>
      <c r="D941" s="122">
        <v>42804</v>
      </c>
      <c r="E941" s="123" t="s">
        <v>3635</v>
      </c>
      <c r="F941" s="123" t="s">
        <v>3</v>
      </c>
      <c r="G941" s="123">
        <v>1482776</v>
      </c>
      <c r="H941" s="127"/>
      <c r="I941" s="131" t="s">
        <v>3636</v>
      </c>
      <c r="J941" s="127"/>
      <c r="K941" s="127"/>
      <c r="L941" s="127"/>
      <c r="M941" s="127"/>
      <c r="N941" s="243">
        <v>0</v>
      </c>
      <c r="O941" s="243">
        <v>5482.12</v>
      </c>
      <c r="P941" s="127" t="s">
        <v>1334</v>
      </c>
    </row>
    <row r="942" spans="1:16" ht="51" hidden="1">
      <c r="A942" s="127" t="s">
        <v>620</v>
      </c>
      <c r="B942" s="127"/>
      <c r="C942" s="128" t="s">
        <v>714</v>
      </c>
      <c r="D942" s="122">
        <v>42804</v>
      </c>
      <c r="E942" s="123" t="s">
        <v>3637</v>
      </c>
      <c r="F942" s="123" t="s">
        <v>3</v>
      </c>
      <c r="G942" s="123">
        <v>1482860</v>
      </c>
      <c r="H942" s="127"/>
      <c r="I942" s="131" t="s">
        <v>3638</v>
      </c>
      <c r="J942" s="127"/>
      <c r="K942" s="127"/>
      <c r="L942" s="127"/>
      <c r="M942" s="127"/>
      <c r="N942" s="243">
        <v>0</v>
      </c>
      <c r="O942" s="243">
        <v>5202.78</v>
      </c>
      <c r="P942" s="127" t="s">
        <v>1334</v>
      </c>
    </row>
    <row r="943" spans="1:16" ht="63.75" hidden="1">
      <c r="A943" s="127" t="s">
        <v>627</v>
      </c>
      <c r="B943" s="127"/>
      <c r="C943" s="128" t="s">
        <v>1235</v>
      </c>
      <c r="D943" s="122">
        <v>42804</v>
      </c>
      <c r="E943" s="123" t="s">
        <v>3639</v>
      </c>
      <c r="F943" s="123" t="s">
        <v>3</v>
      </c>
      <c r="G943" s="123">
        <v>1482925</v>
      </c>
      <c r="H943" s="127"/>
      <c r="I943" s="131" t="s">
        <v>3640</v>
      </c>
      <c r="J943" s="127"/>
      <c r="K943" s="127"/>
      <c r="L943" s="127"/>
      <c r="M943" s="127"/>
      <c r="N943" s="243">
        <v>0</v>
      </c>
      <c r="O943" s="243">
        <v>9247.84</v>
      </c>
      <c r="P943" s="127" t="s">
        <v>1334</v>
      </c>
    </row>
    <row r="944" spans="1:16" ht="51" hidden="1">
      <c r="A944" s="127" t="s">
        <v>620</v>
      </c>
      <c r="B944" s="127"/>
      <c r="C944" s="128" t="s">
        <v>714</v>
      </c>
      <c r="D944" s="122">
        <v>42804</v>
      </c>
      <c r="E944" s="123" t="s">
        <v>3641</v>
      </c>
      <c r="F944" s="123" t="s">
        <v>3</v>
      </c>
      <c r="G944" s="123">
        <v>1482851</v>
      </c>
      <c r="H944" s="127"/>
      <c r="I944" s="131" t="s">
        <v>3642</v>
      </c>
      <c r="J944" s="127"/>
      <c r="K944" s="127"/>
      <c r="L944" s="127"/>
      <c r="M944" s="127"/>
      <c r="N944" s="243">
        <v>0</v>
      </c>
      <c r="O944" s="243">
        <v>465.52</v>
      </c>
      <c r="P944" s="127" t="s">
        <v>1334</v>
      </c>
    </row>
    <row r="945" spans="1:16" ht="51" hidden="1">
      <c r="A945" s="127" t="s">
        <v>620</v>
      </c>
      <c r="B945" s="127"/>
      <c r="C945" s="128" t="s">
        <v>714</v>
      </c>
      <c r="D945" s="122">
        <v>42804</v>
      </c>
      <c r="E945" s="123" t="s">
        <v>3643</v>
      </c>
      <c r="F945" s="123" t="s">
        <v>3</v>
      </c>
      <c r="G945" s="123">
        <v>1482852</v>
      </c>
      <c r="H945" s="127"/>
      <c r="I945" s="131" t="s">
        <v>3644</v>
      </c>
      <c r="J945" s="127"/>
      <c r="K945" s="127"/>
      <c r="L945" s="127"/>
      <c r="M945" s="127"/>
      <c r="N945" s="243">
        <v>0</v>
      </c>
      <c r="O945" s="243">
        <v>24.38</v>
      </c>
      <c r="P945" s="127" t="s">
        <v>1334</v>
      </c>
    </row>
    <row r="946" spans="1:16" ht="51" hidden="1">
      <c r="A946" s="127" t="s">
        <v>620</v>
      </c>
      <c r="B946" s="127"/>
      <c r="C946" s="128" t="s">
        <v>714</v>
      </c>
      <c r="D946" s="122">
        <v>42804</v>
      </c>
      <c r="E946" s="123" t="s">
        <v>3645</v>
      </c>
      <c r="F946" s="123" t="s">
        <v>3</v>
      </c>
      <c r="G946" s="123">
        <v>1482903</v>
      </c>
      <c r="H946" s="127"/>
      <c r="I946" s="131" t="s">
        <v>3646</v>
      </c>
      <c r="J946" s="127"/>
      <c r="K946" s="127"/>
      <c r="L946" s="127"/>
      <c r="M946" s="127"/>
      <c r="N946" s="243">
        <v>0</v>
      </c>
      <c r="O946" s="243">
        <v>193.1</v>
      </c>
      <c r="P946" s="127" t="s">
        <v>1334</v>
      </c>
    </row>
    <row r="947" spans="1:16" ht="51" hidden="1">
      <c r="A947" s="127">
        <v>130</v>
      </c>
      <c r="B947" s="127"/>
      <c r="C947" s="128" t="s">
        <v>728</v>
      </c>
      <c r="D947" s="122">
        <v>42804</v>
      </c>
      <c r="E947" s="123" t="s">
        <v>3647</v>
      </c>
      <c r="F947" s="123" t="s">
        <v>3</v>
      </c>
      <c r="G947" s="123">
        <v>1482906</v>
      </c>
      <c r="H947" s="127"/>
      <c r="I947" s="131" t="s">
        <v>3648</v>
      </c>
      <c r="J947" s="127"/>
      <c r="K947" s="127"/>
      <c r="L947" s="127"/>
      <c r="M947" s="127"/>
      <c r="N947" s="243">
        <v>0</v>
      </c>
      <c r="O947" s="243">
        <v>92500</v>
      </c>
      <c r="P947" s="127" t="s">
        <v>1334</v>
      </c>
    </row>
    <row r="948" spans="1:16" ht="51" hidden="1">
      <c r="A948" s="127" t="s">
        <v>620</v>
      </c>
      <c r="B948" s="127"/>
      <c r="C948" s="128" t="s">
        <v>714</v>
      </c>
      <c r="D948" s="122">
        <v>42804</v>
      </c>
      <c r="E948" s="123" t="s">
        <v>3649</v>
      </c>
      <c r="F948" s="123" t="s">
        <v>3</v>
      </c>
      <c r="G948" s="123">
        <v>1482957</v>
      </c>
      <c r="H948" s="127"/>
      <c r="I948" s="131" t="s">
        <v>3650</v>
      </c>
      <c r="J948" s="127"/>
      <c r="K948" s="127"/>
      <c r="L948" s="127"/>
      <c r="M948" s="127"/>
      <c r="N948" s="243">
        <v>0</v>
      </c>
      <c r="O948" s="243">
        <v>150000</v>
      </c>
      <c r="P948" s="127" t="s">
        <v>1334</v>
      </c>
    </row>
    <row r="949" spans="1:16" ht="51" hidden="1">
      <c r="A949" s="127">
        <v>16</v>
      </c>
      <c r="B949" s="127"/>
      <c r="C949" s="128" t="s">
        <v>693</v>
      </c>
      <c r="D949" s="122">
        <v>42804</v>
      </c>
      <c r="E949" s="123" t="s">
        <v>3651</v>
      </c>
      <c r="F949" s="123" t="s">
        <v>3</v>
      </c>
      <c r="G949" s="123">
        <v>1483001</v>
      </c>
      <c r="H949" s="127"/>
      <c r="I949" s="131" t="s">
        <v>3652</v>
      </c>
      <c r="J949" s="127"/>
      <c r="K949" s="127"/>
      <c r="L949" s="127"/>
      <c r="M949" s="127"/>
      <c r="N949" s="243">
        <v>0</v>
      </c>
      <c r="O949" s="243">
        <v>186</v>
      </c>
      <c r="P949" s="127" t="s">
        <v>1334</v>
      </c>
    </row>
    <row r="950" spans="1:16" ht="51" hidden="1">
      <c r="A950" s="127" t="s">
        <v>620</v>
      </c>
      <c r="B950" s="127"/>
      <c r="C950" s="128" t="s">
        <v>714</v>
      </c>
      <c r="D950" s="122">
        <v>42804</v>
      </c>
      <c r="E950" s="123" t="s">
        <v>3653</v>
      </c>
      <c r="F950" s="123" t="s">
        <v>3</v>
      </c>
      <c r="G950" s="123">
        <v>1483051</v>
      </c>
      <c r="H950" s="127"/>
      <c r="I950" s="131" t="s">
        <v>3654</v>
      </c>
      <c r="J950" s="127"/>
      <c r="K950" s="127"/>
      <c r="L950" s="127"/>
      <c r="M950" s="127"/>
      <c r="N950" s="243">
        <v>0</v>
      </c>
      <c r="O950" s="243">
        <v>609</v>
      </c>
      <c r="P950" s="127" t="s">
        <v>1334</v>
      </c>
    </row>
    <row r="951" spans="1:16" ht="63.75" hidden="1">
      <c r="A951" s="127">
        <v>344</v>
      </c>
      <c r="B951" s="127"/>
      <c r="C951" s="128" t="s">
        <v>819</v>
      </c>
      <c r="D951" s="122">
        <v>42804</v>
      </c>
      <c r="E951" s="123" t="s">
        <v>3655</v>
      </c>
      <c r="F951" s="123" t="s">
        <v>3</v>
      </c>
      <c r="G951" s="123">
        <v>1483156</v>
      </c>
      <c r="H951" s="127"/>
      <c r="I951" s="131" t="s">
        <v>3656</v>
      </c>
      <c r="J951" s="127"/>
      <c r="K951" s="127"/>
      <c r="L951" s="127"/>
      <c r="M951" s="127"/>
      <c r="N951" s="243">
        <v>0</v>
      </c>
      <c r="O951" s="243">
        <v>38</v>
      </c>
      <c r="P951" s="127" t="s">
        <v>1334</v>
      </c>
    </row>
    <row r="952" spans="1:16" ht="63.75" hidden="1">
      <c r="A952" s="127">
        <v>344</v>
      </c>
      <c r="B952" s="127"/>
      <c r="C952" s="128" t="s">
        <v>819</v>
      </c>
      <c r="D952" s="122">
        <v>42804</v>
      </c>
      <c r="E952" s="123" t="s">
        <v>3657</v>
      </c>
      <c r="F952" s="123" t="s">
        <v>3</v>
      </c>
      <c r="G952" s="123">
        <v>1483157</v>
      </c>
      <c r="H952" s="127"/>
      <c r="I952" s="131" t="s">
        <v>3658</v>
      </c>
      <c r="J952" s="127"/>
      <c r="K952" s="127"/>
      <c r="L952" s="127"/>
      <c r="M952" s="127"/>
      <c r="N952" s="243">
        <v>0</v>
      </c>
      <c r="O952" s="243">
        <v>374</v>
      </c>
      <c r="P952" s="127" t="s">
        <v>1334</v>
      </c>
    </row>
    <row r="953" spans="1:16" ht="63.75" hidden="1">
      <c r="A953" s="127">
        <v>344</v>
      </c>
      <c r="B953" s="127"/>
      <c r="C953" s="128" t="s">
        <v>819</v>
      </c>
      <c r="D953" s="122">
        <v>42804</v>
      </c>
      <c r="E953" s="123" t="s">
        <v>3659</v>
      </c>
      <c r="F953" s="123" t="s">
        <v>3</v>
      </c>
      <c r="G953" s="123">
        <v>1483160</v>
      </c>
      <c r="H953" s="127"/>
      <c r="I953" s="131" t="s">
        <v>3660</v>
      </c>
      <c r="J953" s="127"/>
      <c r="K953" s="127"/>
      <c r="L953" s="127"/>
      <c r="M953" s="127"/>
      <c r="N953" s="243">
        <v>0</v>
      </c>
      <c r="O953" s="243">
        <v>27655.27</v>
      </c>
      <c r="P953" s="127" t="s">
        <v>1334</v>
      </c>
    </row>
    <row r="954" spans="1:16" ht="63.75" hidden="1">
      <c r="A954" s="127">
        <v>344</v>
      </c>
      <c r="B954" s="127"/>
      <c r="C954" s="128" t="s">
        <v>819</v>
      </c>
      <c r="D954" s="122">
        <v>42804</v>
      </c>
      <c r="E954" s="123" t="s">
        <v>3661</v>
      </c>
      <c r="F954" s="123" t="s">
        <v>3</v>
      </c>
      <c r="G954" s="123">
        <v>1483161</v>
      </c>
      <c r="H954" s="127"/>
      <c r="I954" s="131" t="s">
        <v>3662</v>
      </c>
      <c r="J954" s="127"/>
      <c r="K954" s="127"/>
      <c r="L954" s="127"/>
      <c r="M954" s="127"/>
      <c r="N954" s="243">
        <v>0</v>
      </c>
      <c r="O954" s="243">
        <v>7155.91</v>
      </c>
      <c r="P954" s="127" t="s">
        <v>1334</v>
      </c>
    </row>
    <row r="955" spans="1:16" ht="63.75" hidden="1">
      <c r="A955" s="127">
        <v>344</v>
      </c>
      <c r="B955" s="127"/>
      <c r="C955" s="128" t="s">
        <v>819</v>
      </c>
      <c r="D955" s="122">
        <v>42804</v>
      </c>
      <c r="E955" s="123" t="s">
        <v>3663</v>
      </c>
      <c r="F955" s="123" t="s">
        <v>3</v>
      </c>
      <c r="G955" s="123">
        <v>1483162</v>
      </c>
      <c r="H955" s="127"/>
      <c r="I955" s="131" t="s">
        <v>3664</v>
      </c>
      <c r="J955" s="127"/>
      <c r="K955" s="127"/>
      <c r="L955" s="127"/>
      <c r="M955" s="127"/>
      <c r="N955" s="243">
        <v>0</v>
      </c>
      <c r="O955" s="243">
        <v>1203.76</v>
      </c>
      <c r="P955" s="127" t="s">
        <v>1334</v>
      </c>
    </row>
    <row r="956" spans="1:16" ht="63.75" hidden="1">
      <c r="A956" s="127">
        <v>344</v>
      </c>
      <c r="B956" s="127"/>
      <c r="C956" s="128" t="s">
        <v>819</v>
      </c>
      <c r="D956" s="122">
        <v>42804</v>
      </c>
      <c r="E956" s="123" t="s">
        <v>3665</v>
      </c>
      <c r="F956" s="123" t="s">
        <v>3</v>
      </c>
      <c r="G956" s="123">
        <v>1483163</v>
      </c>
      <c r="H956" s="127"/>
      <c r="I956" s="131" t="s">
        <v>3666</v>
      </c>
      <c r="J956" s="127"/>
      <c r="K956" s="127"/>
      <c r="L956" s="127"/>
      <c r="M956" s="127"/>
      <c r="N956" s="243">
        <v>0</v>
      </c>
      <c r="O956" s="243">
        <v>11247.54</v>
      </c>
      <c r="P956" s="127" t="s">
        <v>1334</v>
      </c>
    </row>
    <row r="957" spans="1:16" ht="51" hidden="1">
      <c r="A957" s="127" t="s">
        <v>627</v>
      </c>
      <c r="B957" s="127"/>
      <c r="C957" s="128" t="s">
        <v>1235</v>
      </c>
      <c r="D957" s="122">
        <v>42807</v>
      </c>
      <c r="E957" s="123" t="s">
        <v>3667</v>
      </c>
      <c r="F957" s="123" t="s">
        <v>3</v>
      </c>
      <c r="G957" s="123">
        <v>1483389</v>
      </c>
      <c r="H957" s="127"/>
      <c r="I957" s="131" t="s">
        <v>3668</v>
      </c>
      <c r="J957" s="127"/>
      <c r="K957" s="127"/>
      <c r="L957" s="127"/>
      <c r="M957" s="127"/>
      <c r="N957" s="243">
        <v>0</v>
      </c>
      <c r="O957" s="243">
        <v>485.92</v>
      </c>
      <c r="P957" s="127" t="s">
        <v>1334</v>
      </c>
    </row>
    <row r="958" spans="1:16" ht="51" hidden="1">
      <c r="A958" s="127" t="s">
        <v>627</v>
      </c>
      <c r="B958" s="127"/>
      <c r="C958" s="128" t="s">
        <v>1235</v>
      </c>
      <c r="D958" s="122">
        <v>42807</v>
      </c>
      <c r="E958" s="123" t="s">
        <v>3669</v>
      </c>
      <c r="F958" s="123" t="s">
        <v>3</v>
      </c>
      <c r="G958" s="123">
        <v>1483391</v>
      </c>
      <c r="H958" s="127"/>
      <c r="I958" s="131" t="s">
        <v>3670</v>
      </c>
      <c r="J958" s="127"/>
      <c r="K958" s="127"/>
      <c r="L958" s="127"/>
      <c r="M958" s="127"/>
      <c r="N958" s="243">
        <v>0</v>
      </c>
      <c r="O958" s="243">
        <v>207430.66</v>
      </c>
      <c r="P958" s="127" t="s">
        <v>1334</v>
      </c>
    </row>
    <row r="959" spans="1:16" ht="76.5" hidden="1">
      <c r="A959" s="127" t="s">
        <v>620</v>
      </c>
      <c r="B959" s="127"/>
      <c r="C959" s="128" t="s">
        <v>714</v>
      </c>
      <c r="D959" s="122">
        <v>42807</v>
      </c>
      <c r="E959" s="123" t="s">
        <v>3671</v>
      </c>
      <c r="F959" s="123" t="s">
        <v>3</v>
      </c>
      <c r="G959" s="123">
        <v>1483407</v>
      </c>
      <c r="H959" s="127"/>
      <c r="I959" s="131" t="s">
        <v>3672</v>
      </c>
      <c r="J959" s="127"/>
      <c r="K959" s="127"/>
      <c r="L959" s="127"/>
      <c r="M959" s="127"/>
      <c r="N959" s="243">
        <v>0</v>
      </c>
      <c r="O959" s="243">
        <v>11620.89</v>
      </c>
      <c r="P959" s="127" t="s">
        <v>1334</v>
      </c>
    </row>
    <row r="960" spans="1:16" ht="63.75" hidden="1">
      <c r="A960" s="127" t="s">
        <v>620</v>
      </c>
      <c r="B960" s="127"/>
      <c r="C960" s="128" t="s">
        <v>714</v>
      </c>
      <c r="D960" s="122">
        <v>42807</v>
      </c>
      <c r="E960" s="123" t="s">
        <v>3673</v>
      </c>
      <c r="F960" s="123" t="s">
        <v>3</v>
      </c>
      <c r="G960" s="123">
        <v>1483409</v>
      </c>
      <c r="H960" s="127"/>
      <c r="I960" s="131" t="s">
        <v>3674</v>
      </c>
      <c r="J960" s="127"/>
      <c r="K960" s="127"/>
      <c r="L960" s="127"/>
      <c r="M960" s="127"/>
      <c r="N960" s="243">
        <v>0</v>
      </c>
      <c r="O960" s="243">
        <v>5763.31</v>
      </c>
      <c r="P960" s="127" t="s">
        <v>1334</v>
      </c>
    </row>
    <row r="961" spans="1:16" ht="38.25" hidden="1">
      <c r="A961" s="127">
        <v>86</v>
      </c>
      <c r="B961" s="127"/>
      <c r="C961" s="128" t="s">
        <v>711</v>
      </c>
      <c r="D961" s="122">
        <v>42807</v>
      </c>
      <c r="E961" s="123" t="s">
        <v>3675</v>
      </c>
      <c r="F961" s="123" t="s">
        <v>3</v>
      </c>
      <c r="G961" s="123">
        <v>1483404</v>
      </c>
      <c r="H961" s="127"/>
      <c r="I961" s="131" t="s">
        <v>3676</v>
      </c>
      <c r="J961" s="127"/>
      <c r="K961" s="127"/>
      <c r="L961" s="127"/>
      <c r="M961" s="127"/>
      <c r="N961" s="243">
        <v>0</v>
      </c>
      <c r="O961" s="243">
        <v>683</v>
      </c>
      <c r="P961" s="127" t="s">
        <v>1334</v>
      </c>
    </row>
    <row r="962" spans="1:16" ht="63.75" hidden="1">
      <c r="A962" s="127" t="s">
        <v>620</v>
      </c>
      <c r="B962" s="127"/>
      <c r="C962" s="128" t="s">
        <v>714</v>
      </c>
      <c r="D962" s="122">
        <v>42807</v>
      </c>
      <c r="E962" s="123" t="s">
        <v>3677</v>
      </c>
      <c r="F962" s="123" t="s">
        <v>3</v>
      </c>
      <c r="G962" s="123">
        <v>1483414</v>
      </c>
      <c r="H962" s="127"/>
      <c r="I962" s="131" t="s">
        <v>3678</v>
      </c>
      <c r="J962" s="127"/>
      <c r="K962" s="127"/>
      <c r="L962" s="127"/>
      <c r="M962" s="127"/>
      <c r="N962" s="243">
        <v>0</v>
      </c>
      <c r="O962" s="243">
        <v>9539.18</v>
      </c>
      <c r="P962" s="127" t="s">
        <v>1334</v>
      </c>
    </row>
    <row r="963" spans="1:16" ht="51" hidden="1">
      <c r="A963" s="127" t="s">
        <v>620</v>
      </c>
      <c r="B963" s="127"/>
      <c r="C963" s="128" t="s">
        <v>714</v>
      </c>
      <c r="D963" s="122">
        <v>42807</v>
      </c>
      <c r="E963" s="123" t="s">
        <v>3679</v>
      </c>
      <c r="F963" s="123" t="s">
        <v>3</v>
      </c>
      <c r="G963" s="123">
        <v>1483419</v>
      </c>
      <c r="H963" s="127"/>
      <c r="I963" s="131" t="s">
        <v>3680</v>
      </c>
      <c r="J963" s="127"/>
      <c r="K963" s="127"/>
      <c r="L963" s="127"/>
      <c r="M963" s="127"/>
      <c r="N963" s="243">
        <v>0</v>
      </c>
      <c r="O963" s="243">
        <v>193</v>
      </c>
      <c r="P963" s="127" t="s">
        <v>1334</v>
      </c>
    </row>
    <row r="964" spans="1:16" ht="51" hidden="1">
      <c r="A964" s="127" t="s">
        <v>620</v>
      </c>
      <c r="B964" s="127"/>
      <c r="C964" s="128" t="s">
        <v>714</v>
      </c>
      <c r="D964" s="122">
        <v>42807</v>
      </c>
      <c r="E964" s="123" t="s">
        <v>3681</v>
      </c>
      <c r="F964" s="123" t="s">
        <v>3</v>
      </c>
      <c r="G964" s="123">
        <v>1483420</v>
      </c>
      <c r="H964" s="127"/>
      <c r="I964" s="131" t="s">
        <v>3680</v>
      </c>
      <c r="J964" s="127"/>
      <c r="K964" s="127"/>
      <c r="L964" s="127"/>
      <c r="M964" s="127"/>
      <c r="N964" s="243">
        <v>0</v>
      </c>
      <c r="O964" s="243">
        <v>65</v>
      </c>
      <c r="P964" s="127" t="s">
        <v>1334</v>
      </c>
    </row>
    <row r="965" spans="1:16" ht="51" hidden="1">
      <c r="A965" s="127" t="s">
        <v>620</v>
      </c>
      <c r="B965" s="127"/>
      <c r="C965" s="128" t="s">
        <v>714</v>
      </c>
      <c r="D965" s="122">
        <v>42807</v>
      </c>
      <c r="E965" s="123" t="s">
        <v>3682</v>
      </c>
      <c r="F965" s="123" t="s">
        <v>3</v>
      </c>
      <c r="G965" s="123">
        <v>1483422</v>
      </c>
      <c r="H965" s="127"/>
      <c r="I965" s="131" t="s">
        <v>3680</v>
      </c>
      <c r="J965" s="127"/>
      <c r="K965" s="127"/>
      <c r="L965" s="127"/>
      <c r="M965" s="127"/>
      <c r="N965" s="243">
        <v>0</v>
      </c>
      <c r="O965" s="243">
        <v>129</v>
      </c>
      <c r="P965" s="127" t="s">
        <v>1334</v>
      </c>
    </row>
    <row r="966" spans="1:16" ht="51" hidden="1">
      <c r="A966" s="127" t="s">
        <v>620</v>
      </c>
      <c r="B966" s="127"/>
      <c r="C966" s="128" t="s">
        <v>714</v>
      </c>
      <c r="D966" s="122">
        <v>42807</v>
      </c>
      <c r="E966" s="123" t="s">
        <v>3683</v>
      </c>
      <c r="F966" s="123" t="s">
        <v>3</v>
      </c>
      <c r="G966" s="123">
        <v>1483451</v>
      </c>
      <c r="H966" s="127"/>
      <c r="I966" s="131" t="s">
        <v>3684</v>
      </c>
      <c r="J966" s="127"/>
      <c r="K966" s="127"/>
      <c r="L966" s="127"/>
      <c r="M966" s="127"/>
      <c r="N966" s="243">
        <v>0</v>
      </c>
      <c r="O966" s="243">
        <v>10553.79</v>
      </c>
      <c r="P966" s="127" t="s">
        <v>1334</v>
      </c>
    </row>
    <row r="967" spans="1:16" ht="51" hidden="1">
      <c r="A967" s="127" t="s">
        <v>620</v>
      </c>
      <c r="B967" s="127"/>
      <c r="C967" s="128" t="s">
        <v>714</v>
      </c>
      <c r="D967" s="122">
        <v>42807</v>
      </c>
      <c r="E967" s="123" t="s">
        <v>3685</v>
      </c>
      <c r="F967" s="123" t="s">
        <v>3</v>
      </c>
      <c r="G967" s="123">
        <v>1483481</v>
      </c>
      <c r="H967" s="127"/>
      <c r="I967" s="131" t="s">
        <v>3686</v>
      </c>
      <c r="J967" s="127"/>
      <c r="K967" s="127"/>
      <c r="L967" s="127"/>
      <c r="M967" s="127"/>
      <c r="N967" s="243">
        <v>0</v>
      </c>
      <c r="O967" s="243">
        <v>1</v>
      </c>
      <c r="P967" s="127" t="s">
        <v>1334</v>
      </c>
    </row>
    <row r="968" spans="1:16" ht="51" hidden="1">
      <c r="A968" s="127" t="s">
        <v>620</v>
      </c>
      <c r="B968" s="127"/>
      <c r="C968" s="128" t="s">
        <v>714</v>
      </c>
      <c r="D968" s="122">
        <v>42807</v>
      </c>
      <c r="E968" s="123" t="s">
        <v>3687</v>
      </c>
      <c r="F968" s="123" t="s">
        <v>3</v>
      </c>
      <c r="G968" s="123">
        <v>1483482</v>
      </c>
      <c r="H968" s="127"/>
      <c r="I968" s="131" t="s">
        <v>3686</v>
      </c>
      <c r="J968" s="127"/>
      <c r="K968" s="127"/>
      <c r="L968" s="127"/>
      <c r="M968" s="127"/>
      <c r="N968" s="243">
        <v>0</v>
      </c>
      <c r="O968" s="243">
        <v>1</v>
      </c>
      <c r="P968" s="127" t="s">
        <v>1334</v>
      </c>
    </row>
    <row r="969" spans="1:16" ht="51" hidden="1">
      <c r="A969" s="127" t="s">
        <v>620</v>
      </c>
      <c r="B969" s="127"/>
      <c r="C969" s="128" t="s">
        <v>714</v>
      </c>
      <c r="D969" s="122">
        <v>42807</v>
      </c>
      <c r="E969" s="123" t="s">
        <v>3688</v>
      </c>
      <c r="F969" s="123" t="s">
        <v>3</v>
      </c>
      <c r="G969" s="123">
        <v>1483483</v>
      </c>
      <c r="H969" s="127"/>
      <c r="I969" s="131" t="s">
        <v>3686</v>
      </c>
      <c r="J969" s="127"/>
      <c r="K969" s="127"/>
      <c r="L969" s="127"/>
      <c r="M969" s="127"/>
      <c r="N969" s="243">
        <v>0</v>
      </c>
      <c r="O969" s="243">
        <v>1</v>
      </c>
      <c r="P969" s="127" t="s">
        <v>1334</v>
      </c>
    </row>
    <row r="970" spans="1:16" ht="51" hidden="1">
      <c r="A970" s="127" t="s">
        <v>620</v>
      </c>
      <c r="B970" s="127"/>
      <c r="C970" s="128" t="s">
        <v>714</v>
      </c>
      <c r="D970" s="122">
        <v>42807</v>
      </c>
      <c r="E970" s="123" t="s">
        <v>3689</v>
      </c>
      <c r="F970" s="123" t="s">
        <v>3</v>
      </c>
      <c r="G970" s="123">
        <v>1483484</v>
      </c>
      <c r="H970" s="127"/>
      <c r="I970" s="131" t="s">
        <v>3686</v>
      </c>
      <c r="J970" s="127"/>
      <c r="K970" s="127"/>
      <c r="L970" s="127"/>
      <c r="M970" s="127"/>
      <c r="N970" s="243">
        <v>0</v>
      </c>
      <c r="O970" s="243">
        <v>1</v>
      </c>
      <c r="P970" s="127" t="s">
        <v>1334</v>
      </c>
    </row>
    <row r="971" spans="1:16" ht="51" hidden="1">
      <c r="A971" s="127" t="s">
        <v>620</v>
      </c>
      <c r="B971" s="127"/>
      <c r="C971" s="128" t="s">
        <v>714</v>
      </c>
      <c r="D971" s="122">
        <v>42807</v>
      </c>
      <c r="E971" s="123" t="s">
        <v>3690</v>
      </c>
      <c r="F971" s="123" t="s">
        <v>3</v>
      </c>
      <c r="G971" s="123">
        <v>1483491</v>
      </c>
      <c r="H971" s="127"/>
      <c r="I971" s="131" t="s">
        <v>3691</v>
      </c>
      <c r="J971" s="127"/>
      <c r="K971" s="127"/>
      <c r="L971" s="127"/>
      <c r="M971" s="127"/>
      <c r="N971" s="243">
        <v>0</v>
      </c>
      <c r="O971" s="243">
        <v>348.87</v>
      </c>
      <c r="P971" s="127" t="s">
        <v>1334</v>
      </c>
    </row>
    <row r="972" spans="1:16" ht="51" hidden="1">
      <c r="A972" s="127" t="s">
        <v>620</v>
      </c>
      <c r="B972" s="127"/>
      <c r="C972" s="128" t="s">
        <v>714</v>
      </c>
      <c r="D972" s="122">
        <v>42807</v>
      </c>
      <c r="E972" s="123" t="s">
        <v>3692</v>
      </c>
      <c r="F972" s="123" t="s">
        <v>3</v>
      </c>
      <c r="G972" s="123">
        <v>1483501</v>
      </c>
      <c r="H972" s="127"/>
      <c r="I972" s="131" t="s">
        <v>3693</v>
      </c>
      <c r="J972" s="127"/>
      <c r="K972" s="127"/>
      <c r="L972" s="127"/>
      <c r="M972" s="127"/>
      <c r="N972" s="243">
        <v>0</v>
      </c>
      <c r="O972" s="243">
        <v>280</v>
      </c>
      <c r="P972" s="127" t="s">
        <v>1334</v>
      </c>
    </row>
    <row r="973" spans="1:16" ht="51">
      <c r="A973" s="127">
        <v>35</v>
      </c>
      <c r="B973" s="127"/>
      <c r="C973" s="128" t="s">
        <v>697</v>
      </c>
      <c r="D973" s="122">
        <v>42808</v>
      </c>
      <c r="E973" s="123" t="s">
        <v>3694</v>
      </c>
      <c r="F973" s="123" t="s">
        <v>3</v>
      </c>
      <c r="G973" s="123">
        <v>1483772</v>
      </c>
      <c r="H973" s="127"/>
      <c r="I973" s="131" t="s">
        <v>3695</v>
      </c>
      <c r="J973" s="127"/>
      <c r="K973" s="127"/>
      <c r="L973" s="127"/>
      <c r="M973" s="127"/>
      <c r="N973" s="243">
        <v>0</v>
      </c>
      <c r="O973" s="243">
        <v>750</v>
      </c>
      <c r="P973" s="127" t="s">
        <v>1334</v>
      </c>
    </row>
    <row r="974" spans="1:16" ht="51" hidden="1">
      <c r="A974" s="127" t="s">
        <v>620</v>
      </c>
      <c r="B974" s="127"/>
      <c r="C974" s="128" t="s">
        <v>714</v>
      </c>
      <c r="D974" s="122">
        <v>42808</v>
      </c>
      <c r="E974" s="123" t="s">
        <v>3696</v>
      </c>
      <c r="F974" s="123" t="s">
        <v>3</v>
      </c>
      <c r="G974" s="123">
        <v>1483777</v>
      </c>
      <c r="H974" s="127"/>
      <c r="I974" s="131" t="s">
        <v>3697</v>
      </c>
      <c r="J974" s="127"/>
      <c r="K974" s="127"/>
      <c r="L974" s="127"/>
      <c r="M974" s="127"/>
      <c r="N974" s="243">
        <v>0</v>
      </c>
      <c r="O974" s="243">
        <v>252.69</v>
      </c>
      <c r="P974" s="127" t="s">
        <v>1334</v>
      </c>
    </row>
    <row r="975" spans="1:16" ht="51" hidden="1">
      <c r="A975" s="127" t="s">
        <v>620</v>
      </c>
      <c r="B975" s="127"/>
      <c r="C975" s="128" t="s">
        <v>714</v>
      </c>
      <c r="D975" s="122">
        <v>42808</v>
      </c>
      <c r="E975" s="123" t="s">
        <v>3698</v>
      </c>
      <c r="F975" s="123" t="s">
        <v>3</v>
      </c>
      <c r="G975" s="123">
        <v>1483778</v>
      </c>
      <c r="H975" s="127"/>
      <c r="I975" s="131" t="s">
        <v>3699</v>
      </c>
      <c r="J975" s="127"/>
      <c r="K975" s="127"/>
      <c r="L975" s="127"/>
      <c r="M975" s="127"/>
      <c r="N975" s="243">
        <v>0</v>
      </c>
      <c r="O975" s="243">
        <v>23500.15</v>
      </c>
      <c r="P975" s="127" t="s">
        <v>1334</v>
      </c>
    </row>
    <row r="976" spans="1:16" ht="51" hidden="1">
      <c r="A976" s="127" t="s">
        <v>620</v>
      </c>
      <c r="B976" s="127"/>
      <c r="C976" s="128" t="s">
        <v>714</v>
      </c>
      <c r="D976" s="122">
        <v>42808</v>
      </c>
      <c r="E976" s="123" t="s">
        <v>3700</v>
      </c>
      <c r="F976" s="123" t="s">
        <v>3</v>
      </c>
      <c r="G976" s="123">
        <v>1483779</v>
      </c>
      <c r="H976" s="127"/>
      <c r="I976" s="131" t="s">
        <v>3701</v>
      </c>
      <c r="J976" s="127"/>
      <c r="K976" s="127"/>
      <c r="L976" s="127"/>
      <c r="M976" s="127"/>
      <c r="N976" s="243">
        <v>0</v>
      </c>
      <c r="O976" s="243">
        <v>265.14999999999998</v>
      </c>
      <c r="P976" s="127" t="s">
        <v>1334</v>
      </c>
    </row>
    <row r="977" spans="1:16" ht="51" hidden="1">
      <c r="A977" s="127">
        <v>580</v>
      </c>
      <c r="B977" s="127"/>
      <c r="C977" s="128" t="s">
        <v>218</v>
      </c>
      <c r="D977" s="122">
        <v>42808</v>
      </c>
      <c r="E977" s="123" t="s">
        <v>3702</v>
      </c>
      <c r="F977" s="123" t="s">
        <v>3</v>
      </c>
      <c r="G977" s="123">
        <v>1483782</v>
      </c>
      <c r="H977" s="127"/>
      <c r="I977" s="131" t="s">
        <v>3703</v>
      </c>
      <c r="J977" s="127"/>
      <c r="K977" s="127"/>
      <c r="L977" s="127"/>
      <c r="M977" s="127"/>
      <c r="N977" s="243">
        <v>0</v>
      </c>
      <c r="O977" s="243">
        <v>18476.64</v>
      </c>
      <c r="P977" s="127" t="s">
        <v>1334</v>
      </c>
    </row>
    <row r="978" spans="1:16" ht="51" hidden="1">
      <c r="A978" s="127">
        <v>163</v>
      </c>
      <c r="B978" s="127"/>
      <c r="C978" s="128" t="s">
        <v>749</v>
      </c>
      <c r="D978" s="122">
        <v>42808</v>
      </c>
      <c r="E978" s="123" t="s">
        <v>3704</v>
      </c>
      <c r="F978" s="123" t="s">
        <v>3</v>
      </c>
      <c r="G978" s="123">
        <v>1483814</v>
      </c>
      <c r="H978" s="127"/>
      <c r="I978" s="131" t="s">
        <v>3705</v>
      </c>
      <c r="J978" s="127"/>
      <c r="K978" s="127"/>
      <c r="L978" s="127"/>
      <c r="M978" s="127"/>
      <c r="N978" s="243">
        <v>0</v>
      </c>
      <c r="O978" s="243">
        <v>9</v>
      </c>
      <c r="P978" s="127" t="s">
        <v>1334</v>
      </c>
    </row>
    <row r="979" spans="1:16" ht="63.75" hidden="1">
      <c r="A979" s="127">
        <v>290</v>
      </c>
      <c r="B979" s="127"/>
      <c r="C979" s="128" t="s">
        <v>794</v>
      </c>
      <c r="D979" s="122">
        <v>42808</v>
      </c>
      <c r="E979" s="123" t="s">
        <v>3706</v>
      </c>
      <c r="F979" s="123" t="s">
        <v>3</v>
      </c>
      <c r="G979" s="123">
        <v>1483851</v>
      </c>
      <c r="H979" s="127"/>
      <c r="I979" s="131" t="s">
        <v>3707</v>
      </c>
      <c r="J979" s="127"/>
      <c r="K979" s="127"/>
      <c r="L979" s="127"/>
      <c r="M979" s="127"/>
      <c r="N979" s="243">
        <v>0</v>
      </c>
      <c r="O979" s="243">
        <v>553</v>
      </c>
      <c r="P979" s="127" t="s">
        <v>1334</v>
      </c>
    </row>
    <row r="980" spans="1:16" ht="63.75" hidden="1">
      <c r="A980" s="127">
        <v>290</v>
      </c>
      <c r="B980" s="127"/>
      <c r="C980" s="128" t="s">
        <v>794</v>
      </c>
      <c r="D980" s="122">
        <v>42808</v>
      </c>
      <c r="E980" s="123" t="s">
        <v>3708</v>
      </c>
      <c r="F980" s="123" t="s">
        <v>3</v>
      </c>
      <c r="G980" s="123">
        <v>1483852</v>
      </c>
      <c r="H980" s="127"/>
      <c r="I980" s="131" t="s">
        <v>3709</v>
      </c>
      <c r="J980" s="127"/>
      <c r="K980" s="127"/>
      <c r="L980" s="127"/>
      <c r="M980" s="127"/>
      <c r="N980" s="243">
        <v>0</v>
      </c>
      <c r="O980" s="243">
        <v>1108</v>
      </c>
      <c r="P980" s="127" t="s">
        <v>1334</v>
      </c>
    </row>
    <row r="981" spans="1:16" ht="51" hidden="1">
      <c r="A981" s="127">
        <v>10</v>
      </c>
      <c r="B981" s="127"/>
      <c r="C981" s="128" t="s">
        <v>691</v>
      </c>
      <c r="D981" s="122">
        <v>42808</v>
      </c>
      <c r="E981" s="123" t="s">
        <v>3710</v>
      </c>
      <c r="F981" s="123" t="s">
        <v>3</v>
      </c>
      <c r="G981" s="123">
        <v>1483733</v>
      </c>
      <c r="H981" s="127"/>
      <c r="I981" s="131" t="s">
        <v>3711</v>
      </c>
      <c r="J981" s="127"/>
      <c r="K981" s="127"/>
      <c r="L981" s="127"/>
      <c r="M981" s="127"/>
      <c r="N981" s="243">
        <v>0</v>
      </c>
      <c r="O981" s="243">
        <v>30</v>
      </c>
      <c r="P981" s="127" t="s">
        <v>1334</v>
      </c>
    </row>
    <row r="982" spans="1:16" ht="51" hidden="1">
      <c r="A982" s="127" t="s">
        <v>620</v>
      </c>
      <c r="B982" s="127"/>
      <c r="C982" s="128" t="s">
        <v>714</v>
      </c>
      <c r="D982" s="122">
        <v>42808</v>
      </c>
      <c r="E982" s="123" t="s">
        <v>3712</v>
      </c>
      <c r="F982" s="123" t="s">
        <v>3</v>
      </c>
      <c r="G982" s="123">
        <v>1483734</v>
      </c>
      <c r="H982" s="127"/>
      <c r="I982" s="131" t="s">
        <v>3713</v>
      </c>
      <c r="J982" s="127"/>
      <c r="K982" s="127"/>
      <c r="L982" s="127"/>
      <c r="M982" s="127"/>
      <c r="N982" s="243">
        <v>0</v>
      </c>
      <c r="O982" s="243">
        <v>604</v>
      </c>
      <c r="P982" s="127" t="s">
        <v>1334</v>
      </c>
    </row>
    <row r="983" spans="1:16" ht="51" hidden="1">
      <c r="A983" s="127">
        <v>10</v>
      </c>
      <c r="B983" s="127"/>
      <c r="C983" s="128" t="s">
        <v>691</v>
      </c>
      <c r="D983" s="122">
        <v>42808</v>
      </c>
      <c r="E983" s="123" t="s">
        <v>3714</v>
      </c>
      <c r="F983" s="123" t="s">
        <v>3</v>
      </c>
      <c r="G983" s="123">
        <v>1483735</v>
      </c>
      <c r="H983" s="127"/>
      <c r="I983" s="131" t="s">
        <v>3715</v>
      </c>
      <c r="J983" s="127"/>
      <c r="K983" s="127"/>
      <c r="L983" s="127"/>
      <c r="M983" s="127"/>
      <c r="N983" s="243">
        <v>0</v>
      </c>
      <c r="O983" s="243">
        <v>266</v>
      </c>
      <c r="P983" s="127" t="s">
        <v>1334</v>
      </c>
    </row>
    <row r="984" spans="1:16" ht="51" hidden="1">
      <c r="A984" s="127" t="s">
        <v>620</v>
      </c>
      <c r="B984" s="127"/>
      <c r="C984" s="128" t="s">
        <v>714</v>
      </c>
      <c r="D984" s="122">
        <v>42808</v>
      </c>
      <c r="E984" s="123" t="s">
        <v>3716</v>
      </c>
      <c r="F984" s="123" t="s">
        <v>3</v>
      </c>
      <c r="G984" s="123">
        <v>1483737</v>
      </c>
      <c r="H984" s="127"/>
      <c r="I984" s="131" t="s">
        <v>3717</v>
      </c>
      <c r="J984" s="127"/>
      <c r="K984" s="127"/>
      <c r="L984" s="127"/>
      <c r="M984" s="127"/>
      <c r="N984" s="243">
        <v>0</v>
      </c>
      <c r="O984" s="243">
        <v>531.74</v>
      </c>
      <c r="P984" s="127" t="s">
        <v>1334</v>
      </c>
    </row>
    <row r="985" spans="1:16" ht="51" hidden="1">
      <c r="A985" s="127" t="s">
        <v>620</v>
      </c>
      <c r="B985" s="127"/>
      <c r="C985" s="128" t="s">
        <v>714</v>
      </c>
      <c r="D985" s="122">
        <v>42808</v>
      </c>
      <c r="E985" s="123" t="s">
        <v>3718</v>
      </c>
      <c r="F985" s="123" t="s">
        <v>3</v>
      </c>
      <c r="G985" s="123">
        <v>1483967</v>
      </c>
      <c r="H985" s="127"/>
      <c r="I985" s="131" t="s">
        <v>3719</v>
      </c>
      <c r="J985" s="127"/>
      <c r="K985" s="127"/>
      <c r="L985" s="127"/>
      <c r="M985" s="127"/>
      <c r="N985" s="243">
        <v>0</v>
      </c>
      <c r="O985" s="243">
        <v>27462.920000000002</v>
      </c>
      <c r="P985" s="127" t="s">
        <v>1334</v>
      </c>
    </row>
    <row r="986" spans="1:16" ht="51" hidden="1">
      <c r="A986" s="127">
        <v>163</v>
      </c>
      <c r="B986" s="127"/>
      <c r="C986" s="128" t="s">
        <v>749</v>
      </c>
      <c r="D986" s="122">
        <v>42809</v>
      </c>
      <c r="E986" s="123" t="s">
        <v>3720</v>
      </c>
      <c r="F986" s="123" t="s">
        <v>3</v>
      </c>
      <c r="G986" s="123">
        <v>1484286</v>
      </c>
      <c r="H986" s="127"/>
      <c r="I986" s="131" t="s">
        <v>3721</v>
      </c>
      <c r="J986" s="127"/>
      <c r="K986" s="127"/>
      <c r="L986" s="127"/>
      <c r="M986" s="127"/>
      <c r="N986" s="243">
        <v>0</v>
      </c>
      <c r="O986" s="243">
        <v>688.85</v>
      </c>
      <c r="P986" s="127" t="s">
        <v>1334</v>
      </c>
    </row>
    <row r="987" spans="1:16" ht="51" hidden="1">
      <c r="A987" s="127">
        <v>86</v>
      </c>
      <c r="B987" s="127"/>
      <c r="C987" s="128" t="s">
        <v>711</v>
      </c>
      <c r="D987" s="122">
        <v>42809</v>
      </c>
      <c r="E987" s="123" t="s">
        <v>3722</v>
      </c>
      <c r="F987" s="123" t="s">
        <v>3</v>
      </c>
      <c r="G987" s="123">
        <v>1484304</v>
      </c>
      <c r="H987" s="127"/>
      <c r="I987" s="131" t="s">
        <v>3723</v>
      </c>
      <c r="J987" s="127"/>
      <c r="K987" s="127"/>
      <c r="L987" s="127"/>
      <c r="M987" s="127"/>
      <c r="N987" s="243">
        <v>0</v>
      </c>
      <c r="O987" s="243">
        <v>586.5</v>
      </c>
      <c r="P987" s="127" t="s">
        <v>1334</v>
      </c>
    </row>
    <row r="988" spans="1:16" ht="51" hidden="1">
      <c r="A988" s="127" t="s">
        <v>620</v>
      </c>
      <c r="B988" s="127"/>
      <c r="C988" s="128" t="s">
        <v>714</v>
      </c>
      <c r="D988" s="122">
        <v>42809</v>
      </c>
      <c r="E988" s="123" t="s">
        <v>3724</v>
      </c>
      <c r="F988" s="123" t="s">
        <v>3</v>
      </c>
      <c r="G988" s="123">
        <v>1484152</v>
      </c>
      <c r="H988" s="127"/>
      <c r="I988" s="131" t="s">
        <v>3725</v>
      </c>
      <c r="J988" s="127"/>
      <c r="K988" s="127"/>
      <c r="L988" s="127"/>
      <c r="M988" s="127"/>
      <c r="N988" s="243">
        <v>0</v>
      </c>
      <c r="O988" s="243">
        <v>12610.35</v>
      </c>
      <c r="P988" s="127" t="s">
        <v>1334</v>
      </c>
    </row>
    <row r="989" spans="1:16" ht="51" hidden="1">
      <c r="A989" s="127" t="s">
        <v>620</v>
      </c>
      <c r="B989" s="127"/>
      <c r="C989" s="128" t="s">
        <v>714</v>
      </c>
      <c r="D989" s="122">
        <v>42809</v>
      </c>
      <c r="E989" s="123" t="s">
        <v>3726</v>
      </c>
      <c r="F989" s="123" t="s">
        <v>3</v>
      </c>
      <c r="G989" s="123">
        <v>1484224</v>
      </c>
      <c r="H989" s="127"/>
      <c r="I989" s="131" t="s">
        <v>3727</v>
      </c>
      <c r="J989" s="127"/>
      <c r="K989" s="127"/>
      <c r="L989" s="127"/>
      <c r="M989" s="127"/>
      <c r="N989" s="243">
        <v>0</v>
      </c>
      <c r="O989" s="243">
        <v>272.39999999999998</v>
      </c>
      <c r="P989" s="127" t="s">
        <v>1334</v>
      </c>
    </row>
    <row r="990" spans="1:16" ht="51" hidden="1">
      <c r="A990" s="127">
        <v>212</v>
      </c>
      <c r="B990" s="127"/>
      <c r="C990" s="128" t="s">
        <v>762</v>
      </c>
      <c r="D990" s="122">
        <v>42809</v>
      </c>
      <c r="E990" s="123" t="s">
        <v>3728</v>
      </c>
      <c r="F990" s="123" t="s">
        <v>3</v>
      </c>
      <c r="G990" s="123">
        <v>1484299</v>
      </c>
      <c r="H990" s="127"/>
      <c r="I990" s="131" t="s">
        <v>3729</v>
      </c>
      <c r="J990" s="127"/>
      <c r="K990" s="127"/>
      <c r="L990" s="127"/>
      <c r="M990" s="127"/>
      <c r="N990" s="243">
        <v>0</v>
      </c>
      <c r="O990" s="243">
        <v>140</v>
      </c>
      <c r="P990" s="127" t="s">
        <v>1334</v>
      </c>
    </row>
    <row r="991" spans="1:16" ht="63.75" hidden="1">
      <c r="A991" s="127" t="s">
        <v>627</v>
      </c>
      <c r="B991" s="127"/>
      <c r="C991" s="128" t="s">
        <v>1235</v>
      </c>
      <c r="D991" s="122">
        <v>42810</v>
      </c>
      <c r="E991" s="123" t="s">
        <v>3731</v>
      </c>
      <c r="F991" s="123" t="s">
        <v>3</v>
      </c>
      <c r="G991" s="123">
        <v>1484590</v>
      </c>
      <c r="H991" s="127"/>
      <c r="I991" s="131" t="s">
        <v>3732</v>
      </c>
      <c r="J991" s="127"/>
      <c r="K991" s="127"/>
      <c r="L991" s="127"/>
      <c r="M991" s="127"/>
      <c r="N991" s="243">
        <v>0</v>
      </c>
      <c r="O991" s="243">
        <v>1544.8600000000001</v>
      </c>
      <c r="P991" s="127" t="s">
        <v>17184</v>
      </c>
    </row>
    <row r="992" spans="1:16" ht="51" hidden="1">
      <c r="A992" s="127" t="s">
        <v>627</v>
      </c>
      <c r="B992" s="127"/>
      <c r="C992" s="128" t="s">
        <v>1235</v>
      </c>
      <c r="D992" s="122">
        <v>42810</v>
      </c>
      <c r="E992" s="123" t="s">
        <v>3733</v>
      </c>
      <c r="F992" s="123" t="s">
        <v>3</v>
      </c>
      <c r="G992" s="123">
        <v>1484597</v>
      </c>
      <c r="H992" s="127"/>
      <c r="I992" s="131" t="s">
        <v>3734</v>
      </c>
      <c r="J992" s="127"/>
      <c r="K992" s="127"/>
      <c r="L992" s="127"/>
      <c r="M992" s="127"/>
      <c r="N992" s="243">
        <v>0</v>
      </c>
      <c r="O992" s="243">
        <v>388.44</v>
      </c>
      <c r="P992" s="127" t="s">
        <v>1334</v>
      </c>
    </row>
    <row r="993" spans="1:16" ht="63.75" hidden="1">
      <c r="A993" s="127" t="s">
        <v>620</v>
      </c>
      <c r="B993" s="127"/>
      <c r="C993" s="128" t="s">
        <v>714</v>
      </c>
      <c r="D993" s="122">
        <v>42810</v>
      </c>
      <c r="E993" s="123" t="s">
        <v>3735</v>
      </c>
      <c r="F993" s="123" t="s">
        <v>3</v>
      </c>
      <c r="G993" s="123">
        <v>1484646</v>
      </c>
      <c r="H993" s="127"/>
      <c r="I993" s="131" t="s">
        <v>3736</v>
      </c>
      <c r="J993" s="127"/>
      <c r="K993" s="127"/>
      <c r="L993" s="127"/>
      <c r="M993" s="127"/>
      <c r="N993" s="243">
        <v>0</v>
      </c>
      <c r="O993" s="243">
        <v>2766.2200000000003</v>
      </c>
      <c r="P993" s="127" t="s">
        <v>1334</v>
      </c>
    </row>
    <row r="994" spans="1:16" ht="63.75" hidden="1">
      <c r="A994" s="127" t="s">
        <v>620</v>
      </c>
      <c r="B994" s="127"/>
      <c r="C994" s="128" t="s">
        <v>714</v>
      </c>
      <c r="D994" s="122">
        <v>42810</v>
      </c>
      <c r="E994" s="123" t="s">
        <v>3737</v>
      </c>
      <c r="F994" s="123" t="s">
        <v>3</v>
      </c>
      <c r="G994" s="123">
        <v>1484648</v>
      </c>
      <c r="H994" s="127"/>
      <c r="I994" s="131" t="s">
        <v>3738</v>
      </c>
      <c r="J994" s="127"/>
      <c r="K994" s="127"/>
      <c r="L994" s="127"/>
      <c r="M994" s="127"/>
      <c r="N994" s="243">
        <v>0</v>
      </c>
      <c r="O994" s="243">
        <v>5598.62</v>
      </c>
      <c r="P994" s="127" t="s">
        <v>1334</v>
      </c>
    </row>
    <row r="995" spans="1:16" ht="63.75" hidden="1">
      <c r="A995" s="127" t="s">
        <v>620</v>
      </c>
      <c r="B995" s="127"/>
      <c r="C995" s="128" t="s">
        <v>714</v>
      </c>
      <c r="D995" s="122">
        <v>42810</v>
      </c>
      <c r="E995" s="123" t="s">
        <v>3739</v>
      </c>
      <c r="F995" s="123" t="s">
        <v>3</v>
      </c>
      <c r="G995" s="123">
        <v>1484654</v>
      </c>
      <c r="H995" s="127"/>
      <c r="I995" s="131" t="s">
        <v>3740</v>
      </c>
      <c r="J995" s="127"/>
      <c r="K995" s="127"/>
      <c r="L995" s="127"/>
      <c r="M995" s="127"/>
      <c r="N995" s="243">
        <v>0</v>
      </c>
      <c r="O995" s="243">
        <v>118020.87</v>
      </c>
      <c r="P995" s="127" t="s">
        <v>1334</v>
      </c>
    </row>
    <row r="996" spans="1:16" ht="63.75" hidden="1">
      <c r="A996" s="127">
        <v>586</v>
      </c>
      <c r="B996" s="127"/>
      <c r="C996" s="128" t="s">
        <v>223</v>
      </c>
      <c r="D996" s="122">
        <v>42810</v>
      </c>
      <c r="E996" s="123" t="s">
        <v>3741</v>
      </c>
      <c r="F996" s="123" t="s">
        <v>3</v>
      </c>
      <c r="G996" s="123">
        <v>1484604</v>
      </c>
      <c r="H996" s="127"/>
      <c r="I996" s="131" t="s">
        <v>3742</v>
      </c>
      <c r="J996" s="127"/>
      <c r="K996" s="127"/>
      <c r="L996" s="127"/>
      <c r="M996" s="127"/>
      <c r="N996" s="243">
        <v>0</v>
      </c>
      <c r="O996" s="243">
        <v>9.25</v>
      </c>
      <c r="P996" s="127" t="s">
        <v>1334</v>
      </c>
    </row>
    <row r="997" spans="1:16" ht="63.75" hidden="1">
      <c r="A997" s="127" t="s">
        <v>620</v>
      </c>
      <c r="B997" s="127"/>
      <c r="C997" s="128" t="s">
        <v>714</v>
      </c>
      <c r="D997" s="122">
        <v>42810</v>
      </c>
      <c r="E997" s="123" t="s">
        <v>3743</v>
      </c>
      <c r="F997" s="123" t="s">
        <v>3</v>
      </c>
      <c r="G997" s="123">
        <v>1484624</v>
      </c>
      <c r="H997" s="127"/>
      <c r="I997" s="131" t="s">
        <v>3744</v>
      </c>
      <c r="J997" s="127"/>
      <c r="K997" s="127"/>
      <c r="L997" s="127"/>
      <c r="M997" s="127"/>
      <c r="N997" s="243">
        <v>0</v>
      </c>
      <c r="O997" s="243">
        <v>12984.14</v>
      </c>
      <c r="P997" s="127" t="s">
        <v>1334</v>
      </c>
    </row>
    <row r="998" spans="1:16" ht="51" hidden="1">
      <c r="A998" s="127" t="s">
        <v>620</v>
      </c>
      <c r="B998" s="127"/>
      <c r="C998" s="128" t="s">
        <v>714</v>
      </c>
      <c r="D998" s="122">
        <v>42810</v>
      </c>
      <c r="E998" s="123" t="s">
        <v>3745</v>
      </c>
      <c r="F998" s="123" t="s">
        <v>3</v>
      </c>
      <c r="G998" s="123">
        <v>1484779</v>
      </c>
      <c r="H998" s="127"/>
      <c r="I998" s="131" t="s">
        <v>3746</v>
      </c>
      <c r="J998" s="127"/>
      <c r="K998" s="127"/>
      <c r="L998" s="127"/>
      <c r="M998" s="127"/>
      <c r="N998" s="243">
        <v>0</v>
      </c>
      <c r="O998" s="243">
        <v>297.23</v>
      </c>
      <c r="P998" s="127" t="s">
        <v>1334</v>
      </c>
    </row>
    <row r="999" spans="1:16" ht="51" hidden="1">
      <c r="A999" s="127" t="s">
        <v>620</v>
      </c>
      <c r="B999" s="127"/>
      <c r="C999" s="128" t="s">
        <v>714</v>
      </c>
      <c r="D999" s="122">
        <v>42810</v>
      </c>
      <c r="E999" s="123" t="s">
        <v>3747</v>
      </c>
      <c r="F999" s="123" t="s">
        <v>3</v>
      </c>
      <c r="G999" s="123">
        <v>1484841</v>
      </c>
      <c r="H999" s="127"/>
      <c r="I999" s="131" t="s">
        <v>3748</v>
      </c>
      <c r="J999" s="127"/>
      <c r="K999" s="127"/>
      <c r="L999" s="127"/>
      <c r="M999" s="127"/>
      <c r="N999" s="243">
        <v>0</v>
      </c>
      <c r="O999" s="243">
        <v>103.8</v>
      </c>
      <c r="P999" s="127" t="s">
        <v>1334</v>
      </c>
    </row>
    <row r="1000" spans="1:16" ht="51" hidden="1">
      <c r="A1000" s="127" t="s">
        <v>620</v>
      </c>
      <c r="B1000" s="127"/>
      <c r="C1000" s="128" t="s">
        <v>714</v>
      </c>
      <c r="D1000" s="122">
        <v>42811</v>
      </c>
      <c r="E1000" s="123" t="s">
        <v>3749</v>
      </c>
      <c r="F1000" s="123" t="s">
        <v>3</v>
      </c>
      <c r="G1000" s="123">
        <v>1485040</v>
      </c>
      <c r="H1000" s="127"/>
      <c r="I1000" s="131" t="s">
        <v>3750</v>
      </c>
      <c r="J1000" s="127"/>
      <c r="K1000" s="127"/>
      <c r="L1000" s="127"/>
      <c r="M1000" s="127"/>
      <c r="N1000" s="243">
        <v>0</v>
      </c>
      <c r="O1000" s="243">
        <v>17501.400000000001</v>
      </c>
      <c r="P1000" s="127" t="s">
        <v>1334</v>
      </c>
    </row>
    <row r="1001" spans="1:16" ht="51" hidden="1">
      <c r="A1001" s="127" t="s">
        <v>620</v>
      </c>
      <c r="B1001" s="127"/>
      <c r="C1001" s="128" t="s">
        <v>714</v>
      </c>
      <c r="D1001" s="122">
        <v>42811</v>
      </c>
      <c r="E1001" s="123" t="s">
        <v>3751</v>
      </c>
      <c r="F1001" s="123" t="s">
        <v>3</v>
      </c>
      <c r="G1001" s="123">
        <v>1485041</v>
      </c>
      <c r="H1001" s="127"/>
      <c r="I1001" s="131" t="s">
        <v>3752</v>
      </c>
      <c r="J1001" s="127"/>
      <c r="K1001" s="127"/>
      <c r="L1001" s="127"/>
      <c r="M1001" s="127"/>
      <c r="N1001" s="243">
        <v>0</v>
      </c>
      <c r="O1001" s="243">
        <v>5085.9000000000005</v>
      </c>
      <c r="P1001" s="127" t="s">
        <v>1334</v>
      </c>
    </row>
    <row r="1002" spans="1:16" ht="51" hidden="1">
      <c r="A1002" s="127">
        <v>86</v>
      </c>
      <c r="B1002" s="127"/>
      <c r="C1002" s="128" t="s">
        <v>711</v>
      </c>
      <c r="D1002" s="122">
        <v>42811</v>
      </c>
      <c r="E1002" s="123" t="s">
        <v>3753</v>
      </c>
      <c r="F1002" s="123" t="s">
        <v>3</v>
      </c>
      <c r="G1002" s="123">
        <v>1485077</v>
      </c>
      <c r="H1002" s="127"/>
      <c r="I1002" s="131" t="s">
        <v>3754</v>
      </c>
      <c r="J1002" s="127"/>
      <c r="K1002" s="127"/>
      <c r="L1002" s="127"/>
      <c r="M1002" s="127"/>
      <c r="N1002" s="243">
        <v>0</v>
      </c>
      <c r="O1002" s="243">
        <v>13791.210000000001</v>
      </c>
      <c r="P1002" s="127" t="s">
        <v>1334</v>
      </c>
    </row>
    <row r="1003" spans="1:16" ht="51" hidden="1">
      <c r="A1003" s="127">
        <v>163</v>
      </c>
      <c r="B1003" s="127"/>
      <c r="C1003" s="128" t="s">
        <v>749</v>
      </c>
      <c r="D1003" s="122">
        <v>42811</v>
      </c>
      <c r="E1003" s="123" t="s">
        <v>3755</v>
      </c>
      <c r="F1003" s="123" t="s">
        <v>3</v>
      </c>
      <c r="G1003" s="123">
        <v>1485087</v>
      </c>
      <c r="H1003" s="127"/>
      <c r="I1003" s="131" t="s">
        <v>3756</v>
      </c>
      <c r="J1003" s="127"/>
      <c r="K1003" s="127"/>
      <c r="L1003" s="127"/>
      <c r="M1003" s="127"/>
      <c r="N1003" s="243">
        <v>0</v>
      </c>
      <c r="O1003" s="243">
        <v>18</v>
      </c>
      <c r="P1003" s="127" t="s">
        <v>1334</v>
      </c>
    </row>
    <row r="1004" spans="1:16" ht="51" hidden="1">
      <c r="A1004" s="127" t="s">
        <v>620</v>
      </c>
      <c r="B1004" s="127"/>
      <c r="C1004" s="128" t="s">
        <v>714</v>
      </c>
      <c r="D1004" s="122">
        <v>42811</v>
      </c>
      <c r="E1004" s="123" t="s">
        <v>3757</v>
      </c>
      <c r="F1004" s="123" t="s">
        <v>3</v>
      </c>
      <c r="G1004" s="123">
        <v>1485092</v>
      </c>
      <c r="H1004" s="127"/>
      <c r="I1004" s="131" t="s">
        <v>3758</v>
      </c>
      <c r="J1004" s="127"/>
      <c r="K1004" s="127"/>
      <c r="L1004" s="127"/>
      <c r="M1004" s="127"/>
      <c r="N1004" s="243">
        <v>0</v>
      </c>
      <c r="O1004" s="243">
        <v>122015.15000000001</v>
      </c>
      <c r="P1004" s="127" t="s">
        <v>1334</v>
      </c>
    </row>
    <row r="1005" spans="1:16" ht="51" hidden="1">
      <c r="A1005" s="127">
        <v>287</v>
      </c>
      <c r="B1005" s="127"/>
      <c r="C1005" s="128" t="s">
        <v>791</v>
      </c>
      <c r="D1005" s="122">
        <v>42811</v>
      </c>
      <c r="E1005" s="123" t="s">
        <v>3759</v>
      </c>
      <c r="F1005" s="123" t="s">
        <v>3</v>
      </c>
      <c r="G1005" s="123">
        <v>1485093</v>
      </c>
      <c r="H1005" s="127"/>
      <c r="I1005" s="131" t="s">
        <v>3760</v>
      </c>
      <c r="J1005" s="127"/>
      <c r="K1005" s="127"/>
      <c r="L1005" s="127"/>
      <c r="M1005" s="127"/>
      <c r="N1005" s="243">
        <v>0</v>
      </c>
      <c r="O1005" s="243">
        <v>98138.19</v>
      </c>
      <c r="P1005" s="127" t="s">
        <v>1334</v>
      </c>
    </row>
    <row r="1006" spans="1:16" ht="51" hidden="1">
      <c r="A1006" s="127" t="s">
        <v>620</v>
      </c>
      <c r="B1006" s="127"/>
      <c r="C1006" s="128" t="s">
        <v>714</v>
      </c>
      <c r="D1006" s="122">
        <v>42811</v>
      </c>
      <c r="E1006" s="123" t="s">
        <v>3761</v>
      </c>
      <c r="F1006" s="123" t="s">
        <v>3</v>
      </c>
      <c r="G1006" s="123">
        <v>1485030</v>
      </c>
      <c r="H1006" s="127"/>
      <c r="I1006" s="131" t="s">
        <v>3762</v>
      </c>
      <c r="J1006" s="127"/>
      <c r="K1006" s="127"/>
      <c r="L1006" s="127"/>
      <c r="M1006" s="127"/>
      <c r="N1006" s="243">
        <v>0</v>
      </c>
      <c r="O1006" s="243">
        <v>1000</v>
      </c>
      <c r="P1006" s="127" t="s">
        <v>1334</v>
      </c>
    </row>
    <row r="1007" spans="1:16" ht="51" hidden="1">
      <c r="A1007" s="127" t="s">
        <v>620</v>
      </c>
      <c r="B1007" s="127"/>
      <c r="C1007" s="128" t="s">
        <v>714</v>
      </c>
      <c r="D1007" s="122">
        <v>42811</v>
      </c>
      <c r="E1007" s="123" t="s">
        <v>3763</v>
      </c>
      <c r="F1007" s="123" t="s">
        <v>3</v>
      </c>
      <c r="G1007" s="123">
        <v>1485074</v>
      </c>
      <c r="H1007" s="127"/>
      <c r="I1007" s="131" t="s">
        <v>3764</v>
      </c>
      <c r="J1007" s="127"/>
      <c r="K1007" s="127"/>
      <c r="L1007" s="127"/>
      <c r="M1007" s="127"/>
      <c r="N1007" s="243">
        <v>0</v>
      </c>
      <c r="O1007" s="243">
        <v>172.20000000000002</v>
      </c>
      <c r="P1007" s="127" t="s">
        <v>1334</v>
      </c>
    </row>
    <row r="1008" spans="1:16" ht="51" hidden="1">
      <c r="A1008" s="127" t="s">
        <v>620</v>
      </c>
      <c r="B1008" s="127"/>
      <c r="C1008" s="128" t="s">
        <v>714</v>
      </c>
      <c r="D1008" s="122">
        <v>42811</v>
      </c>
      <c r="E1008" s="123" t="s">
        <v>3765</v>
      </c>
      <c r="F1008" s="123" t="s">
        <v>3</v>
      </c>
      <c r="G1008" s="123">
        <v>1485106</v>
      </c>
      <c r="H1008" s="127"/>
      <c r="I1008" s="131" t="s">
        <v>3766</v>
      </c>
      <c r="J1008" s="127"/>
      <c r="K1008" s="127"/>
      <c r="L1008" s="127"/>
      <c r="M1008" s="127"/>
      <c r="N1008" s="243">
        <v>0</v>
      </c>
      <c r="O1008" s="243">
        <v>3540.48</v>
      </c>
      <c r="P1008" s="127" t="s">
        <v>1334</v>
      </c>
    </row>
    <row r="1009" spans="1:16" ht="51" hidden="1">
      <c r="A1009" s="127" t="s">
        <v>620</v>
      </c>
      <c r="B1009" s="127"/>
      <c r="C1009" s="128" t="s">
        <v>714</v>
      </c>
      <c r="D1009" s="122">
        <v>42811</v>
      </c>
      <c r="E1009" s="123" t="s">
        <v>3767</v>
      </c>
      <c r="F1009" s="123" t="s">
        <v>3</v>
      </c>
      <c r="G1009" s="123">
        <v>1485139</v>
      </c>
      <c r="H1009" s="127"/>
      <c r="I1009" s="131" t="s">
        <v>3768</v>
      </c>
      <c r="J1009" s="127"/>
      <c r="K1009" s="127"/>
      <c r="L1009" s="127"/>
      <c r="M1009" s="127"/>
      <c r="N1009" s="243">
        <v>0</v>
      </c>
      <c r="O1009" s="243">
        <v>945</v>
      </c>
      <c r="P1009" s="127" t="s">
        <v>1334</v>
      </c>
    </row>
    <row r="1010" spans="1:16" ht="51" hidden="1">
      <c r="A1010" s="127" t="s">
        <v>620</v>
      </c>
      <c r="B1010" s="127"/>
      <c r="C1010" s="128" t="s">
        <v>714</v>
      </c>
      <c r="D1010" s="122">
        <v>42811</v>
      </c>
      <c r="E1010" s="123" t="s">
        <v>3769</v>
      </c>
      <c r="F1010" s="123" t="s">
        <v>3</v>
      </c>
      <c r="G1010" s="123">
        <v>1485199</v>
      </c>
      <c r="H1010" s="127"/>
      <c r="I1010" s="131" t="s">
        <v>3770</v>
      </c>
      <c r="J1010" s="127"/>
      <c r="K1010" s="127"/>
      <c r="L1010" s="127"/>
      <c r="M1010" s="127"/>
      <c r="N1010" s="243">
        <v>0</v>
      </c>
      <c r="O1010" s="243">
        <v>182.73</v>
      </c>
      <c r="P1010" s="127" t="s">
        <v>1334</v>
      </c>
    </row>
    <row r="1011" spans="1:16" ht="51" hidden="1">
      <c r="A1011" s="127">
        <v>287</v>
      </c>
      <c r="B1011" s="127"/>
      <c r="C1011" s="128" t="s">
        <v>791</v>
      </c>
      <c r="D1011" s="122">
        <v>42814</v>
      </c>
      <c r="E1011" s="123" t="s">
        <v>3771</v>
      </c>
      <c r="F1011" s="123" t="s">
        <v>3</v>
      </c>
      <c r="G1011" s="123">
        <v>1485521</v>
      </c>
      <c r="H1011" s="127"/>
      <c r="I1011" s="131" t="s">
        <v>3772</v>
      </c>
      <c r="J1011" s="127"/>
      <c r="K1011" s="127"/>
      <c r="L1011" s="127"/>
      <c r="M1011" s="127"/>
      <c r="N1011" s="243">
        <v>0</v>
      </c>
      <c r="O1011" s="243">
        <v>3000</v>
      </c>
      <c r="P1011" s="127" t="s">
        <v>1334</v>
      </c>
    </row>
    <row r="1012" spans="1:16" ht="51" hidden="1">
      <c r="A1012" s="127" t="s">
        <v>620</v>
      </c>
      <c r="B1012" s="127"/>
      <c r="C1012" s="128" t="s">
        <v>714</v>
      </c>
      <c r="D1012" s="122">
        <v>42814</v>
      </c>
      <c r="E1012" s="123" t="s">
        <v>3773</v>
      </c>
      <c r="F1012" s="123" t="s">
        <v>3</v>
      </c>
      <c r="G1012" s="123">
        <v>1485466</v>
      </c>
      <c r="H1012" s="127"/>
      <c r="I1012" s="131" t="s">
        <v>3774</v>
      </c>
      <c r="J1012" s="127"/>
      <c r="K1012" s="127"/>
      <c r="L1012" s="127"/>
      <c r="M1012" s="127"/>
      <c r="N1012" s="243">
        <v>0</v>
      </c>
      <c r="O1012" s="243">
        <v>593.38</v>
      </c>
      <c r="P1012" s="127" t="s">
        <v>1334</v>
      </c>
    </row>
    <row r="1013" spans="1:16" ht="51" hidden="1">
      <c r="A1013" s="127" t="s">
        <v>620</v>
      </c>
      <c r="B1013" s="127"/>
      <c r="C1013" s="128" t="s">
        <v>714</v>
      </c>
      <c r="D1013" s="122">
        <v>42814</v>
      </c>
      <c r="E1013" s="123" t="s">
        <v>3775</v>
      </c>
      <c r="F1013" s="123" t="s">
        <v>3</v>
      </c>
      <c r="G1013" s="123">
        <v>1485483</v>
      </c>
      <c r="H1013" s="127"/>
      <c r="I1013" s="131" t="s">
        <v>3776</v>
      </c>
      <c r="J1013" s="127"/>
      <c r="K1013" s="127"/>
      <c r="L1013" s="127"/>
      <c r="M1013" s="127"/>
      <c r="N1013" s="243">
        <v>0</v>
      </c>
      <c r="O1013" s="243">
        <v>3308.13</v>
      </c>
      <c r="P1013" s="127" t="s">
        <v>1334</v>
      </c>
    </row>
    <row r="1014" spans="1:16" ht="51" hidden="1">
      <c r="A1014" s="127" t="s">
        <v>620</v>
      </c>
      <c r="B1014" s="127"/>
      <c r="C1014" s="128" t="s">
        <v>714</v>
      </c>
      <c r="D1014" s="122">
        <v>42814</v>
      </c>
      <c r="E1014" s="123" t="s">
        <v>3777</v>
      </c>
      <c r="F1014" s="123" t="s">
        <v>3</v>
      </c>
      <c r="G1014" s="123">
        <v>1485486</v>
      </c>
      <c r="H1014" s="127"/>
      <c r="I1014" s="131" t="s">
        <v>3778</v>
      </c>
      <c r="J1014" s="127"/>
      <c r="K1014" s="127"/>
      <c r="L1014" s="127"/>
      <c r="M1014" s="127"/>
      <c r="N1014" s="243">
        <v>0</v>
      </c>
      <c r="O1014" s="243">
        <v>3308.13</v>
      </c>
      <c r="P1014" s="127" t="s">
        <v>1334</v>
      </c>
    </row>
    <row r="1015" spans="1:16" ht="51" hidden="1">
      <c r="A1015" s="127" t="s">
        <v>620</v>
      </c>
      <c r="B1015" s="127"/>
      <c r="C1015" s="128" t="s">
        <v>714</v>
      </c>
      <c r="D1015" s="122">
        <v>42814</v>
      </c>
      <c r="E1015" s="123" t="s">
        <v>3779</v>
      </c>
      <c r="F1015" s="123" t="s">
        <v>3</v>
      </c>
      <c r="G1015" s="123">
        <v>1485489</v>
      </c>
      <c r="H1015" s="127"/>
      <c r="I1015" s="131" t="s">
        <v>3780</v>
      </c>
      <c r="J1015" s="127"/>
      <c r="K1015" s="127"/>
      <c r="L1015" s="127"/>
      <c r="M1015" s="127"/>
      <c r="N1015" s="243">
        <v>0</v>
      </c>
      <c r="O1015" s="243">
        <v>3308.13</v>
      </c>
      <c r="P1015" s="127" t="s">
        <v>1334</v>
      </c>
    </row>
    <row r="1016" spans="1:16" ht="51" hidden="1">
      <c r="A1016" s="127" t="s">
        <v>620</v>
      </c>
      <c r="B1016" s="127"/>
      <c r="C1016" s="128" t="s">
        <v>714</v>
      </c>
      <c r="D1016" s="122">
        <v>42814</v>
      </c>
      <c r="E1016" s="123" t="s">
        <v>3781</v>
      </c>
      <c r="F1016" s="123" t="s">
        <v>3</v>
      </c>
      <c r="G1016" s="123">
        <v>1485491</v>
      </c>
      <c r="H1016" s="127"/>
      <c r="I1016" s="131" t="s">
        <v>3782</v>
      </c>
      <c r="J1016" s="127"/>
      <c r="K1016" s="127"/>
      <c r="L1016" s="127"/>
      <c r="M1016" s="127"/>
      <c r="N1016" s="243">
        <v>0</v>
      </c>
      <c r="O1016" s="243">
        <v>3308.13</v>
      </c>
      <c r="P1016" s="127" t="s">
        <v>1334</v>
      </c>
    </row>
    <row r="1017" spans="1:16" ht="51" hidden="1">
      <c r="A1017" s="127" t="s">
        <v>620</v>
      </c>
      <c r="B1017" s="127"/>
      <c r="C1017" s="128" t="s">
        <v>714</v>
      </c>
      <c r="D1017" s="122">
        <v>42814</v>
      </c>
      <c r="E1017" s="123" t="s">
        <v>3783</v>
      </c>
      <c r="F1017" s="123" t="s">
        <v>3</v>
      </c>
      <c r="G1017" s="123">
        <v>1485493</v>
      </c>
      <c r="H1017" s="127"/>
      <c r="I1017" s="131" t="s">
        <v>3784</v>
      </c>
      <c r="J1017" s="127"/>
      <c r="K1017" s="127"/>
      <c r="L1017" s="127"/>
      <c r="M1017" s="127"/>
      <c r="N1017" s="243">
        <v>0</v>
      </c>
      <c r="O1017" s="243">
        <v>3308.13</v>
      </c>
      <c r="P1017" s="127" t="s">
        <v>1334</v>
      </c>
    </row>
    <row r="1018" spans="1:16" ht="51" hidden="1">
      <c r="A1018" s="127" t="s">
        <v>620</v>
      </c>
      <c r="B1018" s="127"/>
      <c r="C1018" s="128" t="s">
        <v>714</v>
      </c>
      <c r="D1018" s="122">
        <v>42814</v>
      </c>
      <c r="E1018" s="123" t="s">
        <v>3785</v>
      </c>
      <c r="F1018" s="123" t="s">
        <v>3</v>
      </c>
      <c r="G1018" s="123">
        <v>1485495</v>
      </c>
      <c r="H1018" s="127"/>
      <c r="I1018" s="131" t="s">
        <v>3786</v>
      </c>
      <c r="J1018" s="127"/>
      <c r="K1018" s="127"/>
      <c r="L1018" s="127"/>
      <c r="M1018" s="127"/>
      <c r="N1018" s="243">
        <v>0</v>
      </c>
      <c r="O1018" s="243">
        <v>3308.13</v>
      </c>
      <c r="P1018" s="127" t="s">
        <v>1334</v>
      </c>
    </row>
    <row r="1019" spans="1:16" ht="51" hidden="1">
      <c r="A1019" s="127" t="s">
        <v>620</v>
      </c>
      <c r="B1019" s="127"/>
      <c r="C1019" s="128" t="s">
        <v>714</v>
      </c>
      <c r="D1019" s="122">
        <v>42814</v>
      </c>
      <c r="E1019" s="123" t="s">
        <v>3787</v>
      </c>
      <c r="F1019" s="123" t="s">
        <v>3</v>
      </c>
      <c r="G1019" s="123">
        <v>1485560</v>
      </c>
      <c r="H1019" s="127"/>
      <c r="I1019" s="131" t="s">
        <v>3788</v>
      </c>
      <c r="J1019" s="127"/>
      <c r="K1019" s="127"/>
      <c r="L1019" s="127"/>
      <c r="M1019" s="127"/>
      <c r="N1019" s="243">
        <v>0</v>
      </c>
      <c r="O1019" s="243">
        <v>9251.92</v>
      </c>
      <c r="P1019" s="127" t="s">
        <v>1334</v>
      </c>
    </row>
    <row r="1020" spans="1:16" ht="38.25" hidden="1">
      <c r="A1020" s="127" t="s">
        <v>621</v>
      </c>
      <c r="B1020" s="127"/>
      <c r="C1020" s="128" t="s">
        <v>715</v>
      </c>
      <c r="D1020" s="122">
        <v>42814</v>
      </c>
      <c r="E1020" s="123" t="s">
        <v>3789</v>
      </c>
      <c r="F1020" s="123" t="s">
        <v>3</v>
      </c>
      <c r="G1020" s="123">
        <v>1485562</v>
      </c>
      <c r="H1020" s="127"/>
      <c r="I1020" s="131" t="s">
        <v>3790</v>
      </c>
      <c r="J1020" s="127"/>
      <c r="K1020" s="127"/>
      <c r="L1020" s="127"/>
      <c r="M1020" s="127"/>
      <c r="N1020" s="243">
        <v>0</v>
      </c>
      <c r="O1020" s="243">
        <v>50</v>
      </c>
      <c r="P1020" s="127" t="s">
        <v>1334</v>
      </c>
    </row>
    <row r="1021" spans="1:16" ht="38.25" hidden="1">
      <c r="A1021" s="127">
        <v>580</v>
      </c>
      <c r="B1021" s="127"/>
      <c r="C1021" s="128" t="s">
        <v>218</v>
      </c>
      <c r="D1021" s="122">
        <v>42815</v>
      </c>
      <c r="E1021" s="123" t="s">
        <v>3791</v>
      </c>
      <c r="F1021" s="123" t="s">
        <v>3</v>
      </c>
      <c r="G1021" s="123">
        <v>1485943</v>
      </c>
      <c r="H1021" s="127"/>
      <c r="I1021" s="131" t="s">
        <v>3792</v>
      </c>
      <c r="J1021" s="127"/>
      <c r="K1021" s="127"/>
      <c r="L1021" s="127"/>
      <c r="M1021" s="127"/>
      <c r="N1021" s="243">
        <v>0</v>
      </c>
      <c r="O1021" s="243">
        <v>20.16</v>
      </c>
      <c r="P1021" s="127" t="s">
        <v>1334</v>
      </c>
    </row>
    <row r="1022" spans="1:16" ht="51" hidden="1">
      <c r="A1022" s="127" t="s">
        <v>620</v>
      </c>
      <c r="B1022" s="127"/>
      <c r="C1022" s="128" t="s">
        <v>714</v>
      </c>
      <c r="D1022" s="122">
        <v>42815</v>
      </c>
      <c r="E1022" s="123" t="s">
        <v>3793</v>
      </c>
      <c r="F1022" s="123" t="s">
        <v>3</v>
      </c>
      <c r="G1022" s="123">
        <v>1485972</v>
      </c>
      <c r="H1022" s="127"/>
      <c r="I1022" s="131" t="s">
        <v>3794</v>
      </c>
      <c r="J1022" s="127"/>
      <c r="K1022" s="127"/>
      <c r="L1022" s="127"/>
      <c r="M1022" s="127"/>
      <c r="N1022" s="243">
        <v>0</v>
      </c>
      <c r="O1022" s="243">
        <v>2773.89</v>
      </c>
      <c r="P1022" s="127" t="s">
        <v>1334</v>
      </c>
    </row>
    <row r="1023" spans="1:16" ht="51" hidden="1">
      <c r="A1023" s="127" t="s">
        <v>620</v>
      </c>
      <c r="B1023" s="127"/>
      <c r="C1023" s="128" t="s">
        <v>714</v>
      </c>
      <c r="D1023" s="122">
        <v>42815</v>
      </c>
      <c r="E1023" s="123" t="s">
        <v>3795</v>
      </c>
      <c r="F1023" s="123" t="s">
        <v>3</v>
      </c>
      <c r="G1023" s="123">
        <v>1485973</v>
      </c>
      <c r="H1023" s="127"/>
      <c r="I1023" s="131" t="s">
        <v>3796</v>
      </c>
      <c r="J1023" s="127"/>
      <c r="K1023" s="127"/>
      <c r="L1023" s="127"/>
      <c r="M1023" s="127"/>
      <c r="N1023" s="243">
        <v>0</v>
      </c>
      <c r="O1023" s="243">
        <v>2773.89</v>
      </c>
      <c r="P1023" s="127" t="s">
        <v>1334</v>
      </c>
    </row>
    <row r="1024" spans="1:16" ht="51" hidden="1">
      <c r="A1024" s="127" t="s">
        <v>620</v>
      </c>
      <c r="B1024" s="127"/>
      <c r="C1024" s="128" t="s">
        <v>714</v>
      </c>
      <c r="D1024" s="122">
        <v>42815</v>
      </c>
      <c r="E1024" s="123" t="s">
        <v>3797</v>
      </c>
      <c r="F1024" s="123" t="s">
        <v>3</v>
      </c>
      <c r="G1024" s="123">
        <v>1485975</v>
      </c>
      <c r="H1024" s="127"/>
      <c r="I1024" s="131" t="s">
        <v>3798</v>
      </c>
      <c r="J1024" s="127"/>
      <c r="K1024" s="127"/>
      <c r="L1024" s="127"/>
      <c r="M1024" s="127"/>
      <c r="N1024" s="243">
        <v>0</v>
      </c>
      <c r="O1024" s="243">
        <v>2773.89</v>
      </c>
      <c r="P1024" s="127" t="s">
        <v>1334</v>
      </c>
    </row>
    <row r="1025" spans="1:16" ht="51" hidden="1">
      <c r="A1025" s="127" t="s">
        <v>620</v>
      </c>
      <c r="B1025" s="127"/>
      <c r="C1025" s="128" t="s">
        <v>714</v>
      </c>
      <c r="D1025" s="122">
        <v>42815</v>
      </c>
      <c r="E1025" s="123" t="s">
        <v>3799</v>
      </c>
      <c r="F1025" s="123" t="s">
        <v>3</v>
      </c>
      <c r="G1025" s="123">
        <v>1485976</v>
      </c>
      <c r="H1025" s="127"/>
      <c r="I1025" s="131" t="s">
        <v>3800</v>
      </c>
      <c r="J1025" s="127"/>
      <c r="K1025" s="127"/>
      <c r="L1025" s="127"/>
      <c r="M1025" s="127"/>
      <c r="N1025" s="243">
        <v>0</v>
      </c>
      <c r="O1025" s="243">
        <v>2291.69</v>
      </c>
      <c r="P1025" s="127" t="s">
        <v>1334</v>
      </c>
    </row>
    <row r="1026" spans="1:16" ht="51" hidden="1">
      <c r="A1026" s="127" t="s">
        <v>620</v>
      </c>
      <c r="B1026" s="127"/>
      <c r="C1026" s="128" t="s">
        <v>714</v>
      </c>
      <c r="D1026" s="122">
        <v>42815</v>
      </c>
      <c r="E1026" s="123" t="s">
        <v>3801</v>
      </c>
      <c r="F1026" s="123" t="s">
        <v>3</v>
      </c>
      <c r="G1026" s="123">
        <v>1485978</v>
      </c>
      <c r="H1026" s="127"/>
      <c r="I1026" s="131" t="s">
        <v>3802</v>
      </c>
      <c r="J1026" s="127"/>
      <c r="K1026" s="127"/>
      <c r="L1026" s="127"/>
      <c r="M1026" s="127"/>
      <c r="N1026" s="243">
        <v>0</v>
      </c>
      <c r="O1026" s="243">
        <v>1103.93</v>
      </c>
      <c r="P1026" s="127" t="s">
        <v>1334</v>
      </c>
    </row>
    <row r="1027" spans="1:16" ht="51" hidden="1">
      <c r="A1027" s="127" t="s">
        <v>620</v>
      </c>
      <c r="B1027" s="127"/>
      <c r="C1027" s="128" t="s">
        <v>714</v>
      </c>
      <c r="D1027" s="122">
        <v>42815</v>
      </c>
      <c r="E1027" s="123" t="s">
        <v>3803</v>
      </c>
      <c r="F1027" s="123" t="s">
        <v>3</v>
      </c>
      <c r="G1027" s="123">
        <v>1485979</v>
      </c>
      <c r="H1027" s="127"/>
      <c r="I1027" s="131" t="s">
        <v>3804</v>
      </c>
      <c r="J1027" s="127"/>
      <c r="K1027" s="127"/>
      <c r="L1027" s="127"/>
      <c r="M1027" s="127"/>
      <c r="N1027" s="243">
        <v>0</v>
      </c>
      <c r="O1027" s="243">
        <v>903.93000000000006</v>
      </c>
      <c r="P1027" s="127" t="s">
        <v>1334</v>
      </c>
    </row>
    <row r="1028" spans="1:16" ht="51" hidden="1">
      <c r="A1028" s="127" t="s">
        <v>620</v>
      </c>
      <c r="B1028" s="127"/>
      <c r="C1028" s="128" t="s">
        <v>714</v>
      </c>
      <c r="D1028" s="122">
        <v>42815</v>
      </c>
      <c r="E1028" s="123" t="s">
        <v>3805</v>
      </c>
      <c r="F1028" s="123" t="s">
        <v>3</v>
      </c>
      <c r="G1028" s="123">
        <v>1485982</v>
      </c>
      <c r="H1028" s="127"/>
      <c r="I1028" s="131" t="s">
        <v>3806</v>
      </c>
      <c r="J1028" s="127"/>
      <c r="K1028" s="127"/>
      <c r="L1028" s="127"/>
      <c r="M1028" s="127"/>
      <c r="N1028" s="243">
        <v>0</v>
      </c>
      <c r="O1028" s="243">
        <v>903.93000000000006</v>
      </c>
      <c r="P1028" s="127" t="s">
        <v>1334</v>
      </c>
    </row>
    <row r="1029" spans="1:16" ht="51" hidden="1">
      <c r="A1029" s="127" t="s">
        <v>620</v>
      </c>
      <c r="B1029" s="127"/>
      <c r="C1029" s="128" t="s">
        <v>714</v>
      </c>
      <c r="D1029" s="122">
        <v>42815</v>
      </c>
      <c r="E1029" s="123" t="s">
        <v>3807</v>
      </c>
      <c r="F1029" s="123" t="s">
        <v>3</v>
      </c>
      <c r="G1029" s="123">
        <v>1485983</v>
      </c>
      <c r="H1029" s="127"/>
      <c r="I1029" s="131" t="s">
        <v>3808</v>
      </c>
      <c r="J1029" s="127"/>
      <c r="K1029" s="127"/>
      <c r="L1029" s="127"/>
      <c r="M1029" s="127"/>
      <c r="N1029" s="243">
        <v>0</v>
      </c>
      <c r="O1029" s="243">
        <v>842.03</v>
      </c>
      <c r="P1029" s="127" t="s">
        <v>1334</v>
      </c>
    </row>
    <row r="1030" spans="1:16" ht="51" hidden="1">
      <c r="A1030" s="127" t="s">
        <v>620</v>
      </c>
      <c r="B1030" s="127"/>
      <c r="C1030" s="128" t="s">
        <v>714</v>
      </c>
      <c r="D1030" s="122">
        <v>42815</v>
      </c>
      <c r="E1030" s="123" t="s">
        <v>3809</v>
      </c>
      <c r="F1030" s="123" t="s">
        <v>3</v>
      </c>
      <c r="G1030" s="123">
        <v>1485984</v>
      </c>
      <c r="H1030" s="127"/>
      <c r="I1030" s="131" t="s">
        <v>3810</v>
      </c>
      <c r="J1030" s="127"/>
      <c r="K1030" s="127"/>
      <c r="L1030" s="127"/>
      <c r="M1030" s="127"/>
      <c r="N1030" s="243">
        <v>0</v>
      </c>
      <c r="O1030" s="243">
        <v>842.03</v>
      </c>
      <c r="P1030" s="127" t="s">
        <v>1334</v>
      </c>
    </row>
    <row r="1031" spans="1:16" ht="51" hidden="1">
      <c r="A1031" s="127" t="s">
        <v>620</v>
      </c>
      <c r="B1031" s="127"/>
      <c r="C1031" s="128" t="s">
        <v>714</v>
      </c>
      <c r="D1031" s="122">
        <v>42815</v>
      </c>
      <c r="E1031" s="123" t="s">
        <v>3811</v>
      </c>
      <c r="F1031" s="123" t="s">
        <v>3</v>
      </c>
      <c r="G1031" s="123">
        <v>1485985</v>
      </c>
      <c r="H1031" s="127"/>
      <c r="I1031" s="131" t="s">
        <v>3812</v>
      </c>
      <c r="J1031" s="127"/>
      <c r="K1031" s="127"/>
      <c r="L1031" s="127"/>
      <c r="M1031" s="127"/>
      <c r="N1031" s="243">
        <v>0</v>
      </c>
      <c r="O1031" s="243">
        <v>842.03</v>
      </c>
      <c r="P1031" s="127" t="s">
        <v>1334</v>
      </c>
    </row>
    <row r="1032" spans="1:16" ht="51" hidden="1">
      <c r="A1032" s="127" t="s">
        <v>620</v>
      </c>
      <c r="B1032" s="127"/>
      <c r="C1032" s="128" t="s">
        <v>714</v>
      </c>
      <c r="D1032" s="122">
        <v>42815</v>
      </c>
      <c r="E1032" s="123" t="s">
        <v>3813</v>
      </c>
      <c r="F1032" s="123" t="s">
        <v>3</v>
      </c>
      <c r="G1032" s="123">
        <v>1485986</v>
      </c>
      <c r="H1032" s="127"/>
      <c r="I1032" s="131" t="s">
        <v>3814</v>
      </c>
      <c r="J1032" s="127"/>
      <c r="K1032" s="127"/>
      <c r="L1032" s="127"/>
      <c r="M1032" s="127"/>
      <c r="N1032" s="243">
        <v>0</v>
      </c>
      <c r="O1032" s="243">
        <v>50</v>
      </c>
      <c r="P1032" s="127" t="s">
        <v>1334</v>
      </c>
    </row>
    <row r="1033" spans="1:16" ht="51" hidden="1">
      <c r="A1033" s="127" t="s">
        <v>620</v>
      </c>
      <c r="B1033" s="127"/>
      <c r="C1033" s="128" t="s">
        <v>714</v>
      </c>
      <c r="D1033" s="122">
        <v>42815</v>
      </c>
      <c r="E1033" s="123" t="s">
        <v>3815</v>
      </c>
      <c r="F1033" s="123" t="s">
        <v>3</v>
      </c>
      <c r="G1033" s="123">
        <v>1486021</v>
      </c>
      <c r="H1033" s="127"/>
      <c r="I1033" s="131" t="s">
        <v>3816</v>
      </c>
      <c r="J1033" s="127"/>
      <c r="K1033" s="127"/>
      <c r="L1033" s="127"/>
      <c r="M1033" s="127"/>
      <c r="N1033" s="243">
        <v>0</v>
      </c>
      <c r="O1033" s="243">
        <v>665.7</v>
      </c>
      <c r="P1033" s="127" t="s">
        <v>1334</v>
      </c>
    </row>
    <row r="1034" spans="1:16" ht="51" hidden="1">
      <c r="A1034" s="127" t="s">
        <v>620</v>
      </c>
      <c r="B1034" s="127"/>
      <c r="C1034" s="128" t="s">
        <v>714</v>
      </c>
      <c r="D1034" s="122">
        <v>42815</v>
      </c>
      <c r="E1034" s="123" t="s">
        <v>3817</v>
      </c>
      <c r="F1034" s="123" t="s">
        <v>3</v>
      </c>
      <c r="G1034" s="123">
        <v>1486032</v>
      </c>
      <c r="H1034" s="127"/>
      <c r="I1034" s="131" t="s">
        <v>3818</v>
      </c>
      <c r="J1034" s="127"/>
      <c r="K1034" s="127"/>
      <c r="L1034" s="127"/>
      <c r="M1034" s="127"/>
      <c r="N1034" s="243">
        <v>0</v>
      </c>
      <c r="O1034" s="243">
        <v>6612</v>
      </c>
      <c r="P1034" s="127" t="s">
        <v>1334</v>
      </c>
    </row>
    <row r="1035" spans="1:16" ht="51" hidden="1">
      <c r="A1035" s="127" t="s">
        <v>620</v>
      </c>
      <c r="B1035" s="127"/>
      <c r="C1035" s="128" t="s">
        <v>714</v>
      </c>
      <c r="D1035" s="122">
        <v>42815</v>
      </c>
      <c r="E1035" s="123" t="s">
        <v>3819</v>
      </c>
      <c r="F1035" s="123" t="s">
        <v>3</v>
      </c>
      <c r="G1035" s="123">
        <v>1486034</v>
      </c>
      <c r="H1035" s="127"/>
      <c r="I1035" s="131" t="s">
        <v>3820</v>
      </c>
      <c r="J1035" s="127"/>
      <c r="K1035" s="127"/>
      <c r="L1035" s="127"/>
      <c r="M1035" s="127"/>
      <c r="N1035" s="243">
        <v>0</v>
      </c>
      <c r="O1035" s="243">
        <v>420</v>
      </c>
      <c r="P1035" s="127" t="s">
        <v>1334</v>
      </c>
    </row>
    <row r="1036" spans="1:16" ht="51" hidden="1">
      <c r="A1036" s="127" t="s">
        <v>620</v>
      </c>
      <c r="B1036" s="127"/>
      <c r="C1036" s="128" t="s">
        <v>714</v>
      </c>
      <c r="D1036" s="122">
        <v>42815</v>
      </c>
      <c r="E1036" s="123" t="s">
        <v>3821</v>
      </c>
      <c r="F1036" s="123" t="s">
        <v>3</v>
      </c>
      <c r="G1036" s="123">
        <v>1486069</v>
      </c>
      <c r="H1036" s="127"/>
      <c r="I1036" s="131" t="s">
        <v>3822</v>
      </c>
      <c r="J1036" s="127"/>
      <c r="K1036" s="127"/>
      <c r="L1036" s="127"/>
      <c r="M1036" s="127"/>
      <c r="N1036" s="243">
        <v>0</v>
      </c>
      <c r="O1036" s="243">
        <v>231.26</v>
      </c>
      <c r="P1036" s="127" t="s">
        <v>1334</v>
      </c>
    </row>
    <row r="1037" spans="1:16" ht="63.75" hidden="1">
      <c r="A1037" s="127">
        <v>344</v>
      </c>
      <c r="B1037" s="127"/>
      <c r="C1037" s="128" t="s">
        <v>819</v>
      </c>
      <c r="D1037" s="122">
        <v>42815</v>
      </c>
      <c r="E1037" s="123" t="s">
        <v>3823</v>
      </c>
      <c r="F1037" s="123" t="s">
        <v>3</v>
      </c>
      <c r="G1037" s="123">
        <v>1486090</v>
      </c>
      <c r="H1037" s="127"/>
      <c r="I1037" s="131" t="s">
        <v>3824</v>
      </c>
      <c r="J1037" s="127"/>
      <c r="K1037" s="127"/>
      <c r="L1037" s="127"/>
      <c r="M1037" s="127"/>
      <c r="N1037" s="243">
        <v>0</v>
      </c>
      <c r="O1037" s="243">
        <v>24603.15</v>
      </c>
      <c r="P1037" s="127" t="s">
        <v>1334</v>
      </c>
    </row>
    <row r="1038" spans="1:16" ht="51" hidden="1">
      <c r="A1038" s="127">
        <v>163</v>
      </c>
      <c r="B1038" s="127"/>
      <c r="C1038" s="128" t="s">
        <v>749</v>
      </c>
      <c r="D1038" s="122">
        <v>42816</v>
      </c>
      <c r="E1038" s="123" t="s">
        <v>3825</v>
      </c>
      <c r="F1038" s="123" t="s">
        <v>3</v>
      </c>
      <c r="G1038" s="123">
        <v>1486361</v>
      </c>
      <c r="H1038" s="127"/>
      <c r="I1038" s="131" t="s">
        <v>3826</v>
      </c>
      <c r="J1038" s="127"/>
      <c r="K1038" s="127"/>
      <c r="L1038" s="127"/>
      <c r="M1038" s="127"/>
      <c r="N1038" s="243">
        <v>0</v>
      </c>
      <c r="O1038" s="243">
        <v>112.2</v>
      </c>
      <c r="P1038" s="127" t="s">
        <v>1334</v>
      </c>
    </row>
    <row r="1039" spans="1:16" ht="51" hidden="1">
      <c r="A1039" s="127">
        <v>130</v>
      </c>
      <c r="B1039" s="127"/>
      <c r="C1039" s="128" t="s">
        <v>728</v>
      </c>
      <c r="D1039" s="122">
        <v>42816</v>
      </c>
      <c r="E1039" s="123" t="s">
        <v>3827</v>
      </c>
      <c r="F1039" s="123" t="s">
        <v>3</v>
      </c>
      <c r="G1039" s="123">
        <v>1486333</v>
      </c>
      <c r="H1039" s="127"/>
      <c r="I1039" s="131" t="s">
        <v>3828</v>
      </c>
      <c r="J1039" s="127"/>
      <c r="K1039" s="127"/>
      <c r="L1039" s="127"/>
      <c r="M1039" s="127"/>
      <c r="N1039" s="243">
        <v>0</v>
      </c>
      <c r="O1039" s="243">
        <v>91350</v>
      </c>
      <c r="P1039" s="127" t="s">
        <v>1334</v>
      </c>
    </row>
    <row r="1040" spans="1:16" ht="51" hidden="1">
      <c r="A1040" s="127" t="s">
        <v>620</v>
      </c>
      <c r="B1040" s="127"/>
      <c r="C1040" s="128" t="s">
        <v>714</v>
      </c>
      <c r="D1040" s="122">
        <v>42816</v>
      </c>
      <c r="E1040" s="123" t="s">
        <v>3829</v>
      </c>
      <c r="F1040" s="123" t="s">
        <v>3</v>
      </c>
      <c r="G1040" s="123">
        <v>1486367</v>
      </c>
      <c r="H1040" s="127"/>
      <c r="I1040" s="131" t="s">
        <v>3830</v>
      </c>
      <c r="J1040" s="127"/>
      <c r="K1040" s="127"/>
      <c r="L1040" s="127"/>
      <c r="M1040" s="127"/>
      <c r="N1040" s="243">
        <v>0</v>
      </c>
      <c r="O1040" s="243">
        <v>16880.13</v>
      </c>
      <c r="P1040" s="127" t="s">
        <v>1334</v>
      </c>
    </row>
    <row r="1041" spans="1:16" ht="51" hidden="1">
      <c r="A1041" s="127">
        <v>580</v>
      </c>
      <c r="B1041" s="127"/>
      <c r="C1041" s="128" t="s">
        <v>218</v>
      </c>
      <c r="D1041" s="122">
        <v>42816</v>
      </c>
      <c r="E1041" s="123" t="s">
        <v>3831</v>
      </c>
      <c r="F1041" s="123" t="s">
        <v>3</v>
      </c>
      <c r="G1041" s="123">
        <v>1486412</v>
      </c>
      <c r="H1041" s="127"/>
      <c r="I1041" s="131" t="s">
        <v>3832</v>
      </c>
      <c r="J1041" s="127"/>
      <c r="K1041" s="127"/>
      <c r="L1041" s="127"/>
      <c r="M1041" s="127"/>
      <c r="N1041" s="243">
        <v>0</v>
      </c>
      <c r="O1041" s="243">
        <v>28.11</v>
      </c>
      <c r="P1041" s="127" t="s">
        <v>1334</v>
      </c>
    </row>
    <row r="1042" spans="1:16" ht="51" hidden="1">
      <c r="A1042" s="127" t="s">
        <v>620</v>
      </c>
      <c r="B1042" s="127"/>
      <c r="C1042" s="128" t="s">
        <v>714</v>
      </c>
      <c r="D1042" s="122">
        <v>42816</v>
      </c>
      <c r="E1042" s="123" t="s">
        <v>3833</v>
      </c>
      <c r="F1042" s="123" t="s">
        <v>3</v>
      </c>
      <c r="G1042" s="123">
        <v>1486441</v>
      </c>
      <c r="H1042" s="127"/>
      <c r="I1042" s="131" t="s">
        <v>3834</v>
      </c>
      <c r="J1042" s="127"/>
      <c r="K1042" s="127"/>
      <c r="L1042" s="127"/>
      <c r="M1042" s="127"/>
      <c r="N1042" s="243">
        <v>0</v>
      </c>
      <c r="O1042" s="243">
        <v>3593.06</v>
      </c>
      <c r="P1042" s="127" t="s">
        <v>1334</v>
      </c>
    </row>
    <row r="1043" spans="1:16" ht="38.25" hidden="1">
      <c r="A1043" s="127">
        <v>378</v>
      </c>
      <c r="B1043" s="127"/>
      <c r="C1043" s="128" t="s">
        <v>1278</v>
      </c>
      <c r="D1043" s="122">
        <v>42817</v>
      </c>
      <c r="E1043" s="123" t="s">
        <v>3835</v>
      </c>
      <c r="F1043" s="123" t="s">
        <v>3</v>
      </c>
      <c r="G1043" s="123">
        <v>1486640</v>
      </c>
      <c r="H1043" s="127"/>
      <c r="I1043" s="131" t="s">
        <v>3836</v>
      </c>
      <c r="J1043" s="127"/>
      <c r="K1043" s="127"/>
      <c r="L1043" s="127"/>
      <c r="M1043" s="127"/>
      <c r="N1043" s="243">
        <v>0</v>
      </c>
      <c r="O1043" s="243">
        <v>403.09000000000003</v>
      </c>
      <c r="P1043" s="127" t="s">
        <v>1334</v>
      </c>
    </row>
    <row r="1044" spans="1:16" ht="51" hidden="1">
      <c r="A1044" s="127" t="s">
        <v>620</v>
      </c>
      <c r="B1044" s="127"/>
      <c r="C1044" s="128" t="s">
        <v>714</v>
      </c>
      <c r="D1044" s="122">
        <v>42817</v>
      </c>
      <c r="E1044" s="123" t="s">
        <v>3837</v>
      </c>
      <c r="F1044" s="123" t="s">
        <v>3</v>
      </c>
      <c r="G1044" s="123">
        <v>1486654</v>
      </c>
      <c r="H1044" s="127"/>
      <c r="I1044" s="131" t="s">
        <v>3838</v>
      </c>
      <c r="J1044" s="127"/>
      <c r="K1044" s="127"/>
      <c r="L1044" s="127"/>
      <c r="M1044" s="127"/>
      <c r="N1044" s="243">
        <v>0</v>
      </c>
      <c r="O1044" s="243">
        <v>1226.93</v>
      </c>
      <c r="P1044" s="127" t="s">
        <v>1334</v>
      </c>
    </row>
    <row r="1045" spans="1:16" ht="51" hidden="1">
      <c r="A1045" s="127" t="s">
        <v>620</v>
      </c>
      <c r="B1045" s="127"/>
      <c r="C1045" s="128" t="s">
        <v>714</v>
      </c>
      <c r="D1045" s="122">
        <v>42817</v>
      </c>
      <c r="E1045" s="123" t="s">
        <v>3839</v>
      </c>
      <c r="F1045" s="123" t="s">
        <v>3</v>
      </c>
      <c r="G1045" s="123">
        <v>1486666</v>
      </c>
      <c r="H1045" s="127"/>
      <c r="I1045" s="131" t="s">
        <v>3840</v>
      </c>
      <c r="J1045" s="127"/>
      <c r="K1045" s="127"/>
      <c r="L1045" s="127"/>
      <c r="M1045" s="127"/>
      <c r="N1045" s="243">
        <v>0</v>
      </c>
      <c r="O1045" s="243">
        <v>41.03</v>
      </c>
      <c r="P1045" s="127" t="s">
        <v>1334</v>
      </c>
    </row>
    <row r="1046" spans="1:16" ht="51" hidden="1">
      <c r="A1046" s="127" t="s">
        <v>620</v>
      </c>
      <c r="B1046" s="127"/>
      <c r="C1046" s="128" t="s">
        <v>714</v>
      </c>
      <c r="D1046" s="122">
        <v>42817</v>
      </c>
      <c r="E1046" s="123" t="s">
        <v>3841</v>
      </c>
      <c r="F1046" s="123" t="s">
        <v>3</v>
      </c>
      <c r="G1046" s="123">
        <v>1486698</v>
      </c>
      <c r="H1046" s="127"/>
      <c r="I1046" s="131" t="s">
        <v>3842</v>
      </c>
      <c r="J1046" s="127"/>
      <c r="K1046" s="127"/>
      <c r="L1046" s="127"/>
      <c r="M1046" s="127"/>
      <c r="N1046" s="243">
        <v>0</v>
      </c>
      <c r="O1046" s="243">
        <v>5256.88</v>
      </c>
      <c r="P1046" s="127" t="s">
        <v>1334</v>
      </c>
    </row>
    <row r="1047" spans="1:16" ht="51" hidden="1">
      <c r="A1047" s="127" t="s">
        <v>620</v>
      </c>
      <c r="B1047" s="127"/>
      <c r="C1047" s="128" t="s">
        <v>714</v>
      </c>
      <c r="D1047" s="122">
        <v>42817</v>
      </c>
      <c r="E1047" s="123" t="s">
        <v>3843</v>
      </c>
      <c r="F1047" s="123" t="s">
        <v>3</v>
      </c>
      <c r="G1047" s="123">
        <v>1486736</v>
      </c>
      <c r="H1047" s="127"/>
      <c r="I1047" s="131" t="s">
        <v>3844</v>
      </c>
      <c r="J1047" s="127"/>
      <c r="K1047" s="127"/>
      <c r="L1047" s="127"/>
      <c r="M1047" s="127"/>
      <c r="N1047" s="243">
        <v>0</v>
      </c>
      <c r="O1047" s="243">
        <v>1</v>
      </c>
      <c r="P1047" s="127" t="s">
        <v>1334</v>
      </c>
    </row>
    <row r="1048" spans="1:16" ht="51" hidden="1">
      <c r="A1048" s="127" t="s">
        <v>620</v>
      </c>
      <c r="B1048" s="127"/>
      <c r="C1048" s="128" t="s">
        <v>714</v>
      </c>
      <c r="D1048" s="122">
        <v>42817</v>
      </c>
      <c r="E1048" s="123" t="s">
        <v>3845</v>
      </c>
      <c r="F1048" s="123" t="s">
        <v>3</v>
      </c>
      <c r="G1048" s="123">
        <v>1486737</v>
      </c>
      <c r="H1048" s="127"/>
      <c r="I1048" s="131" t="s">
        <v>3844</v>
      </c>
      <c r="J1048" s="127"/>
      <c r="K1048" s="127"/>
      <c r="L1048" s="127"/>
      <c r="M1048" s="127"/>
      <c r="N1048" s="243">
        <v>0</v>
      </c>
      <c r="O1048" s="243">
        <v>1</v>
      </c>
      <c r="P1048" s="127" t="s">
        <v>1334</v>
      </c>
    </row>
    <row r="1049" spans="1:16" ht="51" hidden="1">
      <c r="A1049" s="127" t="s">
        <v>620</v>
      </c>
      <c r="B1049" s="127"/>
      <c r="C1049" s="128" t="s">
        <v>714</v>
      </c>
      <c r="D1049" s="122">
        <v>42817</v>
      </c>
      <c r="E1049" s="123" t="s">
        <v>3846</v>
      </c>
      <c r="F1049" s="123" t="s">
        <v>3</v>
      </c>
      <c r="G1049" s="123">
        <v>1486738</v>
      </c>
      <c r="H1049" s="127"/>
      <c r="I1049" s="131" t="s">
        <v>3844</v>
      </c>
      <c r="J1049" s="127"/>
      <c r="K1049" s="127"/>
      <c r="L1049" s="127"/>
      <c r="M1049" s="127"/>
      <c r="N1049" s="243">
        <v>0</v>
      </c>
      <c r="O1049" s="243">
        <v>1</v>
      </c>
      <c r="P1049" s="127" t="s">
        <v>1334</v>
      </c>
    </row>
    <row r="1050" spans="1:16" ht="51" hidden="1">
      <c r="A1050" s="127" t="s">
        <v>620</v>
      </c>
      <c r="B1050" s="127"/>
      <c r="C1050" s="128" t="s">
        <v>714</v>
      </c>
      <c r="D1050" s="122">
        <v>42817</v>
      </c>
      <c r="E1050" s="123" t="s">
        <v>3847</v>
      </c>
      <c r="F1050" s="123" t="s">
        <v>3</v>
      </c>
      <c r="G1050" s="123">
        <v>1486808</v>
      </c>
      <c r="H1050" s="127"/>
      <c r="I1050" s="131" t="s">
        <v>3848</v>
      </c>
      <c r="J1050" s="127"/>
      <c r="K1050" s="127"/>
      <c r="L1050" s="127"/>
      <c r="M1050" s="127"/>
      <c r="N1050" s="243">
        <v>0</v>
      </c>
      <c r="O1050" s="243">
        <v>3478.86</v>
      </c>
      <c r="P1050" s="127" t="s">
        <v>1334</v>
      </c>
    </row>
    <row r="1051" spans="1:16" ht="51" hidden="1">
      <c r="A1051" s="127">
        <v>590</v>
      </c>
      <c r="B1051" s="127"/>
      <c r="C1051" s="128" t="s">
        <v>861</v>
      </c>
      <c r="D1051" s="122">
        <v>42818</v>
      </c>
      <c r="E1051" s="123" t="s">
        <v>3849</v>
      </c>
      <c r="F1051" s="123" t="s">
        <v>3</v>
      </c>
      <c r="G1051" s="123">
        <v>1487110</v>
      </c>
      <c r="H1051" s="127"/>
      <c r="I1051" s="131" t="s">
        <v>3850</v>
      </c>
      <c r="J1051" s="127"/>
      <c r="K1051" s="127"/>
      <c r="L1051" s="127"/>
      <c r="M1051" s="127"/>
      <c r="N1051" s="243">
        <v>0</v>
      </c>
      <c r="O1051" s="243">
        <v>25650</v>
      </c>
      <c r="P1051" s="127" t="s">
        <v>1334</v>
      </c>
    </row>
    <row r="1052" spans="1:16" ht="51" hidden="1">
      <c r="A1052" s="127">
        <v>590</v>
      </c>
      <c r="B1052" s="127"/>
      <c r="C1052" s="128" t="s">
        <v>861</v>
      </c>
      <c r="D1052" s="122">
        <v>42818</v>
      </c>
      <c r="E1052" s="123" t="s">
        <v>3851</v>
      </c>
      <c r="F1052" s="123" t="s">
        <v>3</v>
      </c>
      <c r="G1052" s="123">
        <v>1487111</v>
      </c>
      <c r="H1052" s="127"/>
      <c r="I1052" s="131" t="s">
        <v>3852</v>
      </c>
      <c r="J1052" s="127"/>
      <c r="K1052" s="127"/>
      <c r="L1052" s="127"/>
      <c r="M1052" s="127"/>
      <c r="N1052" s="243">
        <v>0</v>
      </c>
      <c r="O1052" s="243">
        <v>1329525</v>
      </c>
      <c r="P1052" s="127" t="s">
        <v>1334</v>
      </c>
    </row>
    <row r="1053" spans="1:16" ht="38.25" hidden="1">
      <c r="A1053" s="127">
        <v>590</v>
      </c>
      <c r="B1053" s="127"/>
      <c r="C1053" s="128" t="s">
        <v>861</v>
      </c>
      <c r="D1053" s="122">
        <v>42818</v>
      </c>
      <c r="E1053" s="123" t="s">
        <v>3853</v>
      </c>
      <c r="F1053" s="123" t="s">
        <v>3</v>
      </c>
      <c r="G1053" s="123">
        <v>1487112</v>
      </c>
      <c r="H1053" s="127"/>
      <c r="I1053" s="131" t="s">
        <v>3854</v>
      </c>
      <c r="J1053" s="127"/>
      <c r="K1053" s="127"/>
      <c r="L1053" s="127"/>
      <c r="M1053" s="127"/>
      <c r="N1053" s="243">
        <v>0</v>
      </c>
      <c r="O1053" s="243">
        <v>3132</v>
      </c>
      <c r="P1053" s="127" t="s">
        <v>1334</v>
      </c>
    </row>
    <row r="1054" spans="1:16" ht="51" hidden="1">
      <c r="A1054" s="127" t="s">
        <v>620</v>
      </c>
      <c r="B1054" s="127"/>
      <c r="C1054" s="128" t="s">
        <v>714</v>
      </c>
      <c r="D1054" s="122">
        <v>42818</v>
      </c>
      <c r="E1054" s="123" t="s">
        <v>3855</v>
      </c>
      <c r="F1054" s="123" t="s">
        <v>3</v>
      </c>
      <c r="G1054" s="123">
        <v>1487032</v>
      </c>
      <c r="H1054" s="127"/>
      <c r="I1054" s="131" t="s">
        <v>3856</v>
      </c>
      <c r="J1054" s="127"/>
      <c r="K1054" s="127"/>
      <c r="L1054" s="127"/>
      <c r="M1054" s="127"/>
      <c r="N1054" s="243">
        <v>0</v>
      </c>
      <c r="O1054" s="243">
        <v>405</v>
      </c>
      <c r="P1054" s="127" t="s">
        <v>1334</v>
      </c>
    </row>
    <row r="1055" spans="1:16" ht="51" hidden="1">
      <c r="A1055" s="127" t="s">
        <v>620</v>
      </c>
      <c r="B1055" s="127"/>
      <c r="C1055" s="128" t="s">
        <v>714</v>
      </c>
      <c r="D1055" s="122">
        <v>42818</v>
      </c>
      <c r="E1055" s="123" t="s">
        <v>3857</v>
      </c>
      <c r="F1055" s="123" t="s">
        <v>3</v>
      </c>
      <c r="G1055" s="123">
        <v>1487138</v>
      </c>
      <c r="H1055" s="127"/>
      <c r="I1055" s="131" t="s">
        <v>3858</v>
      </c>
      <c r="J1055" s="127"/>
      <c r="K1055" s="127"/>
      <c r="L1055" s="127"/>
      <c r="M1055" s="127"/>
      <c r="N1055" s="243">
        <v>0</v>
      </c>
      <c r="O1055" s="243">
        <v>199.5</v>
      </c>
      <c r="P1055" s="127" t="s">
        <v>1334</v>
      </c>
    </row>
    <row r="1056" spans="1:16" ht="38.25" hidden="1">
      <c r="A1056" s="127">
        <v>526</v>
      </c>
      <c r="B1056" s="127"/>
      <c r="C1056" s="128" t="s">
        <v>847</v>
      </c>
      <c r="D1056" s="122">
        <v>42818</v>
      </c>
      <c r="E1056" s="123" t="s">
        <v>3859</v>
      </c>
      <c r="F1056" s="123" t="s">
        <v>3</v>
      </c>
      <c r="G1056" s="123">
        <v>1487186</v>
      </c>
      <c r="H1056" s="127"/>
      <c r="I1056" s="131" t="s">
        <v>3860</v>
      </c>
      <c r="J1056" s="127"/>
      <c r="K1056" s="127"/>
      <c r="L1056" s="127"/>
      <c r="M1056" s="127"/>
      <c r="N1056" s="243">
        <v>0</v>
      </c>
      <c r="O1056" s="243">
        <v>227</v>
      </c>
      <c r="P1056" s="127" t="s">
        <v>1334</v>
      </c>
    </row>
    <row r="1057" spans="1:16" ht="38.25" hidden="1">
      <c r="A1057" s="127">
        <v>526</v>
      </c>
      <c r="B1057" s="127"/>
      <c r="C1057" s="128" t="s">
        <v>847</v>
      </c>
      <c r="D1057" s="122">
        <v>42818</v>
      </c>
      <c r="E1057" s="123" t="s">
        <v>3861</v>
      </c>
      <c r="F1057" s="123" t="s">
        <v>3</v>
      </c>
      <c r="G1057" s="123">
        <v>1487187</v>
      </c>
      <c r="H1057" s="127"/>
      <c r="I1057" s="131" t="s">
        <v>3862</v>
      </c>
      <c r="J1057" s="127"/>
      <c r="K1057" s="127"/>
      <c r="L1057" s="127"/>
      <c r="M1057" s="127"/>
      <c r="N1057" s="243">
        <v>0</v>
      </c>
      <c r="O1057" s="243">
        <v>110</v>
      </c>
      <c r="P1057" s="127" t="s">
        <v>1334</v>
      </c>
    </row>
    <row r="1058" spans="1:16" ht="38.25" hidden="1">
      <c r="A1058" s="127">
        <v>526</v>
      </c>
      <c r="B1058" s="127"/>
      <c r="C1058" s="128" t="s">
        <v>847</v>
      </c>
      <c r="D1058" s="122">
        <v>42818</v>
      </c>
      <c r="E1058" s="123" t="s">
        <v>3863</v>
      </c>
      <c r="F1058" s="123" t="s">
        <v>3</v>
      </c>
      <c r="G1058" s="123">
        <v>1487189</v>
      </c>
      <c r="H1058" s="127"/>
      <c r="I1058" s="131" t="s">
        <v>3864</v>
      </c>
      <c r="J1058" s="127"/>
      <c r="K1058" s="127"/>
      <c r="L1058" s="127"/>
      <c r="M1058" s="127"/>
      <c r="N1058" s="243">
        <v>0</v>
      </c>
      <c r="O1058" s="243">
        <v>305</v>
      </c>
      <c r="P1058" s="127" t="s">
        <v>1334</v>
      </c>
    </row>
    <row r="1059" spans="1:16" ht="51" hidden="1">
      <c r="A1059" s="127" t="s">
        <v>620</v>
      </c>
      <c r="B1059" s="127"/>
      <c r="C1059" s="128" t="s">
        <v>714</v>
      </c>
      <c r="D1059" s="122">
        <v>42818</v>
      </c>
      <c r="E1059" s="123" t="s">
        <v>3865</v>
      </c>
      <c r="F1059" s="123" t="s">
        <v>3</v>
      </c>
      <c r="G1059" s="123">
        <v>1487197</v>
      </c>
      <c r="H1059" s="127"/>
      <c r="I1059" s="131" t="s">
        <v>3866</v>
      </c>
      <c r="J1059" s="127"/>
      <c r="K1059" s="127"/>
      <c r="L1059" s="127"/>
      <c r="M1059" s="127"/>
      <c r="N1059" s="243">
        <v>0</v>
      </c>
      <c r="O1059" s="243">
        <v>3423.96</v>
      </c>
      <c r="P1059" s="127" t="s">
        <v>1334</v>
      </c>
    </row>
    <row r="1060" spans="1:16" ht="51" hidden="1">
      <c r="A1060" s="127">
        <v>70</v>
      </c>
      <c r="B1060" s="127"/>
      <c r="C1060" s="128" t="s">
        <v>706</v>
      </c>
      <c r="D1060" s="122">
        <v>42818</v>
      </c>
      <c r="E1060" s="123" t="s">
        <v>3867</v>
      </c>
      <c r="F1060" s="123" t="s">
        <v>3</v>
      </c>
      <c r="G1060" s="123">
        <v>1487214</v>
      </c>
      <c r="H1060" s="127"/>
      <c r="I1060" s="131" t="s">
        <v>3868</v>
      </c>
      <c r="J1060" s="127"/>
      <c r="K1060" s="127"/>
      <c r="L1060" s="127"/>
      <c r="M1060" s="127"/>
      <c r="N1060" s="243">
        <v>0</v>
      </c>
      <c r="O1060" s="243">
        <v>50</v>
      </c>
      <c r="P1060" s="127" t="s">
        <v>1334</v>
      </c>
    </row>
    <row r="1061" spans="1:16" ht="51" hidden="1">
      <c r="A1061" s="127" t="s">
        <v>620</v>
      </c>
      <c r="B1061" s="127"/>
      <c r="C1061" s="128" t="s">
        <v>714</v>
      </c>
      <c r="D1061" s="122">
        <v>42818</v>
      </c>
      <c r="E1061" s="123" t="s">
        <v>3869</v>
      </c>
      <c r="F1061" s="123" t="s">
        <v>3</v>
      </c>
      <c r="G1061" s="123">
        <v>1487215</v>
      </c>
      <c r="H1061" s="127"/>
      <c r="I1061" s="131" t="s">
        <v>3870</v>
      </c>
      <c r="J1061" s="127"/>
      <c r="K1061" s="127"/>
      <c r="L1061" s="127"/>
      <c r="M1061" s="127"/>
      <c r="N1061" s="243">
        <v>0</v>
      </c>
      <c r="O1061" s="243">
        <v>4602.6500000000005</v>
      </c>
      <c r="P1061" s="127" t="s">
        <v>1334</v>
      </c>
    </row>
    <row r="1062" spans="1:16" ht="51" hidden="1">
      <c r="A1062" s="127" t="s">
        <v>620</v>
      </c>
      <c r="B1062" s="127"/>
      <c r="C1062" s="128" t="s">
        <v>714</v>
      </c>
      <c r="D1062" s="122">
        <v>42818</v>
      </c>
      <c r="E1062" s="123" t="s">
        <v>3871</v>
      </c>
      <c r="F1062" s="123" t="s">
        <v>3</v>
      </c>
      <c r="G1062" s="123">
        <v>1487236</v>
      </c>
      <c r="H1062" s="127"/>
      <c r="I1062" s="131" t="s">
        <v>3872</v>
      </c>
      <c r="J1062" s="127"/>
      <c r="K1062" s="127"/>
      <c r="L1062" s="127"/>
      <c r="M1062" s="127"/>
      <c r="N1062" s="243">
        <v>0</v>
      </c>
      <c r="O1062" s="243">
        <v>198</v>
      </c>
      <c r="P1062" s="127" t="s">
        <v>1334</v>
      </c>
    </row>
    <row r="1063" spans="1:16" ht="51" hidden="1">
      <c r="A1063" s="127" t="s">
        <v>620</v>
      </c>
      <c r="B1063" s="127"/>
      <c r="C1063" s="128" t="s">
        <v>714</v>
      </c>
      <c r="D1063" s="122">
        <v>42818</v>
      </c>
      <c r="E1063" s="123" t="s">
        <v>3873</v>
      </c>
      <c r="F1063" s="123" t="s">
        <v>3</v>
      </c>
      <c r="G1063" s="123">
        <v>1487307</v>
      </c>
      <c r="H1063" s="127"/>
      <c r="I1063" s="131" t="s">
        <v>3874</v>
      </c>
      <c r="J1063" s="127"/>
      <c r="K1063" s="127"/>
      <c r="L1063" s="127"/>
      <c r="M1063" s="127"/>
      <c r="N1063" s="243">
        <v>0</v>
      </c>
      <c r="O1063" s="243">
        <v>200</v>
      </c>
      <c r="P1063" s="127" t="s">
        <v>1334</v>
      </c>
    </row>
    <row r="1064" spans="1:16" ht="51" hidden="1">
      <c r="A1064" s="127" t="s">
        <v>620</v>
      </c>
      <c r="B1064" s="127"/>
      <c r="C1064" s="128" t="s">
        <v>714</v>
      </c>
      <c r="D1064" s="122">
        <v>42821</v>
      </c>
      <c r="E1064" s="123" t="s">
        <v>3875</v>
      </c>
      <c r="F1064" s="123" t="s">
        <v>3</v>
      </c>
      <c r="G1064" s="123">
        <v>1487417</v>
      </c>
      <c r="H1064" s="127"/>
      <c r="I1064" s="131" t="s">
        <v>3876</v>
      </c>
      <c r="J1064" s="127"/>
      <c r="K1064" s="127"/>
      <c r="L1064" s="127"/>
      <c r="M1064" s="127"/>
      <c r="N1064" s="243">
        <v>0</v>
      </c>
      <c r="O1064" s="243">
        <v>1693.06</v>
      </c>
      <c r="P1064" s="127" t="s">
        <v>1334</v>
      </c>
    </row>
    <row r="1065" spans="1:16" ht="51" hidden="1">
      <c r="A1065" s="127">
        <v>591</v>
      </c>
      <c r="B1065" s="127"/>
      <c r="C1065" s="128" t="s">
        <v>862</v>
      </c>
      <c r="D1065" s="122">
        <v>42821</v>
      </c>
      <c r="E1065" s="123" t="s">
        <v>3877</v>
      </c>
      <c r="F1065" s="123" t="s">
        <v>3</v>
      </c>
      <c r="G1065" s="123">
        <v>1487447</v>
      </c>
      <c r="H1065" s="127"/>
      <c r="I1065" s="131" t="s">
        <v>3878</v>
      </c>
      <c r="J1065" s="127"/>
      <c r="K1065" s="127"/>
      <c r="L1065" s="127"/>
      <c r="M1065" s="127"/>
      <c r="N1065" s="243">
        <v>0</v>
      </c>
      <c r="O1065" s="243">
        <v>78</v>
      </c>
      <c r="P1065" s="127" t="s">
        <v>1334</v>
      </c>
    </row>
    <row r="1066" spans="1:16" ht="51" hidden="1">
      <c r="A1066" s="127">
        <v>591</v>
      </c>
      <c r="B1066" s="127"/>
      <c r="C1066" s="128" t="s">
        <v>862</v>
      </c>
      <c r="D1066" s="122">
        <v>42821</v>
      </c>
      <c r="E1066" s="123" t="s">
        <v>3879</v>
      </c>
      <c r="F1066" s="123" t="s">
        <v>3</v>
      </c>
      <c r="G1066" s="123">
        <v>1487448</v>
      </c>
      <c r="H1066" s="127"/>
      <c r="I1066" s="131" t="s">
        <v>3878</v>
      </c>
      <c r="J1066" s="127"/>
      <c r="K1066" s="127"/>
      <c r="L1066" s="127"/>
      <c r="M1066" s="127"/>
      <c r="N1066" s="243">
        <v>0</v>
      </c>
      <c r="O1066" s="243">
        <v>83</v>
      </c>
      <c r="P1066" s="127" t="s">
        <v>1334</v>
      </c>
    </row>
    <row r="1067" spans="1:16" ht="51" hidden="1">
      <c r="A1067" s="127" t="s">
        <v>620</v>
      </c>
      <c r="B1067" s="127"/>
      <c r="C1067" s="128" t="s">
        <v>714</v>
      </c>
      <c r="D1067" s="122">
        <v>42821</v>
      </c>
      <c r="E1067" s="123" t="s">
        <v>3880</v>
      </c>
      <c r="F1067" s="123" t="s">
        <v>3</v>
      </c>
      <c r="G1067" s="123">
        <v>1487472</v>
      </c>
      <c r="H1067" s="127"/>
      <c r="I1067" s="131" t="s">
        <v>3881</v>
      </c>
      <c r="J1067" s="127"/>
      <c r="K1067" s="127"/>
      <c r="L1067" s="127"/>
      <c r="M1067" s="127"/>
      <c r="N1067" s="243">
        <v>0</v>
      </c>
      <c r="O1067" s="243">
        <v>5749.26</v>
      </c>
      <c r="P1067" s="127" t="s">
        <v>1334</v>
      </c>
    </row>
    <row r="1068" spans="1:16" ht="51" hidden="1">
      <c r="A1068" s="127" t="s">
        <v>620</v>
      </c>
      <c r="B1068" s="127"/>
      <c r="C1068" s="128" t="s">
        <v>714</v>
      </c>
      <c r="D1068" s="122">
        <v>42821</v>
      </c>
      <c r="E1068" s="123" t="s">
        <v>3882</v>
      </c>
      <c r="F1068" s="123" t="s">
        <v>3</v>
      </c>
      <c r="G1068" s="123">
        <v>1487529</v>
      </c>
      <c r="H1068" s="127"/>
      <c r="I1068" s="131" t="s">
        <v>3883</v>
      </c>
      <c r="J1068" s="127"/>
      <c r="K1068" s="127"/>
      <c r="L1068" s="127"/>
      <c r="M1068" s="127"/>
      <c r="N1068" s="243">
        <v>0</v>
      </c>
      <c r="O1068" s="243">
        <v>2178.81</v>
      </c>
      <c r="P1068" s="127" t="s">
        <v>1334</v>
      </c>
    </row>
    <row r="1069" spans="1:16" ht="51" hidden="1">
      <c r="A1069" s="127" t="s">
        <v>620</v>
      </c>
      <c r="B1069" s="127"/>
      <c r="C1069" s="128" t="s">
        <v>714</v>
      </c>
      <c r="D1069" s="122">
        <v>42821</v>
      </c>
      <c r="E1069" s="123" t="s">
        <v>3884</v>
      </c>
      <c r="F1069" s="123" t="s">
        <v>3</v>
      </c>
      <c r="G1069" s="123">
        <v>1487539</v>
      </c>
      <c r="H1069" s="127"/>
      <c r="I1069" s="131" t="s">
        <v>3885</v>
      </c>
      <c r="J1069" s="127"/>
      <c r="K1069" s="127"/>
      <c r="L1069" s="127"/>
      <c r="M1069" s="127"/>
      <c r="N1069" s="243">
        <v>0</v>
      </c>
      <c r="O1069" s="243">
        <v>118920.62</v>
      </c>
      <c r="P1069" s="127" t="s">
        <v>1334</v>
      </c>
    </row>
    <row r="1070" spans="1:16" ht="63.75" hidden="1">
      <c r="A1070" s="127" t="s">
        <v>620</v>
      </c>
      <c r="B1070" s="127"/>
      <c r="C1070" s="128" t="s">
        <v>714</v>
      </c>
      <c r="D1070" s="122">
        <v>42821</v>
      </c>
      <c r="E1070" s="123" t="s">
        <v>3886</v>
      </c>
      <c r="F1070" s="123" t="s">
        <v>3</v>
      </c>
      <c r="G1070" s="123">
        <v>1487632</v>
      </c>
      <c r="H1070" s="127"/>
      <c r="I1070" s="131" t="s">
        <v>3887</v>
      </c>
      <c r="J1070" s="127"/>
      <c r="K1070" s="127"/>
      <c r="L1070" s="127"/>
      <c r="M1070" s="127"/>
      <c r="N1070" s="243">
        <v>0</v>
      </c>
      <c r="O1070" s="243">
        <v>2322.16</v>
      </c>
      <c r="P1070" s="127" t="s">
        <v>1334</v>
      </c>
    </row>
    <row r="1071" spans="1:16" ht="51" hidden="1">
      <c r="A1071" s="127" t="s">
        <v>620</v>
      </c>
      <c r="B1071" s="127"/>
      <c r="C1071" s="128" t="s">
        <v>714</v>
      </c>
      <c r="D1071" s="122">
        <v>42821</v>
      </c>
      <c r="E1071" s="123" t="s">
        <v>3888</v>
      </c>
      <c r="F1071" s="123" t="s">
        <v>3</v>
      </c>
      <c r="G1071" s="123">
        <v>1487691</v>
      </c>
      <c r="H1071" s="127"/>
      <c r="I1071" s="131" t="s">
        <v>3889</v>
      </c>
      <c r="J1071" s="127"/>
      <c r="K1071" s="127"/>
      <c r="L1071" s="127"/>
      <c r="M1071" s="127"/>
      <c r="N1071" s="243">
        <v>0</v>
      </c>
      <c r="O1071" s="243">
        <v>232.8</v>
      </c>
      <c r="P1071" s="127" t="s">
        <v>1334</v>
      </c>
    </row>
    <row r="1072" spans="1:16" ht="63.75" hidden="1">
      <c r="A1072" s="127">
        <v>266</v>
      </c>
      <c r="B1072" s="127"/>
      <c r="C1072" s="128" t="s">
        <v>782</v>
      </c>
      <c r="D1072" s="122">
        <v>42821</v>
      </c>
      <c r="E1072" s="123" t="s">
        <v>3890</v>
      </c>
      <c r="F1072" s="123" t="s">
        <v>3</v>
      </c>
      <c r="G1072" s="123">
        <v>1487718</v>
      </c>
      <c r="H1072" s="127"/>
      <c r="I1072" s="131" t="s">
        <v>3891</v>
      </c>
      <c r="J1072" s="127"/>
      <c r="K1072" s="127"/>
      <c r="L1072" s="127"/>
      <c r="M1072" s="127"/>
      <c r="N1072" s="243">
        <v>0</v>
      </c>
      <c r="O1072" s="243">
        <v>4189.05</v>
      </c>
      <c r="P1072" s="127" t="s">
        <v>1334</v>
      </c>
    </row>
    <row r="1073" spans="1:16" ht="63.75">
      <c r="A1073" s="127">
        <v>35</v>
      </c>
      <c r="B1073" s="127"/>
      <c r="C1073" s="128" t="s">
        <v>697</v>
      </c>
      <c r="D1073" s="122">
        <v>42822</v>
      </c>
      <c r="E1073" s="123" t="s">
        <v>3892</v>
      </c>
      <c r="F1073" s="123" t="s">
        <v>3</v>
      </c>
      <c r="G1073" s="123">
        <v>1487939</v>
      </c>
      <c r="H1073" s="127"/>
      <c r="I1073" s="131" t="s">
        <v>3893</v>
      </c>
      <c r="J1073" s="127"/>
      <c r="K1073" s="127"/>
      <c r="L1073" s="127"/>
      <c r="M1073" s="127"/>
      <c r="N1073" s="243">
        <v>0</v>
      </c>
      <c r="O1073" s="243">
        <v>4152.72</v>
      </c>
      <c r="P1073" s="127" t="s">
        <v>1334</v>
      </c>
    </row>
    <row r="1074" spans="1:16" ht="51" hidden="1">
      <c r="A1074" s="127" t="s">
        <v>620</v>
      </c>
      <c r="B1074" s="127"/>
      <c r="C1074" s="128" t="s">
        <v>714</v>
      </c>
      <c r="D1074" s="122">
        <v>42822</v>
      </c>
      <c r="E1074" s="123" t="s">
        <v>3894</v>
      </c>
      <c r="F1074" s="123" t="s">
        <v>3</v>
      </c>
      <c r="G1074" s="123">
        <v>1487944</v>
      </c>
      <c r="H1074" s="127"/>
      <c r="I1074" s="131" t="s">
        <v>3895</v>
      </c>
      <c r="J1074" s="127"/>
      <c r="K1074" s="127"/>
      <c r="L1074" s="127"/>
      <c r="M1074" s="127"/>
      <c r="N1074" s="243">
        <v>0</v>
      </c>
      <c r="O1074" s="243">
        <v>11968.800000000001</v>
      </c>
      <c r="P1074" s="127" t="s">
        <v>1334</v>
      </c>
    </row>
    <row r="1075" spans="1:16" ht="51" hidden="1">
      <c r="A1075" s="127" t="s">
        <v>620</v>
      </c>
      <c r="B1075" s="127"/>
      <c r="C1075" s="128" t="s">
        <v>714</v>
      </c>
      <c r="D1075" s="122">
        <v>42822</v>
      </c>
      <c r="E1075" s="123" t="s">
        <v>3896</v>
      </c>
      <c r="F1075" s="123" t="s">
        <v>3</v>
      </c>
      <c r="G1075" s="123">
        <v>1488026</v>
      </c>
      <c r="H1075" s="127"/>
      <c r="I1075" s="131" t="s">
        <v>3897</v>
      </c>
      <c r="J1075" s="127"/>
      <c r="K1075" s="127"/>
      <c r="L1075" s="127"/>
      <c r="M1075" s="127"/>
      <c r="N1075" s="243">
        <v>0</v>
      </c>
      <c r="O1075" s="243">
        <v>503.22</v>
      </c>
      <c r="P1075" s="127" t="s">
        <v>1334</v>
      </c>
    </row>
    <row r="1076" spans="1:16" ht="51" hidden="1">
      <c r="A1076" s="127" t="s">
        <v>620</v>
      </c>
      <c r="B1076" s="127"/>
      <c r="C1076" s="128" t="s">
        <v>714</v>
      </c>
      <c r="D1076" s="122">
        <v>42823</v>
      </c>
      <c r="E1076" s="123" t="s">
        <v>3898</v>
      </c>
      <c r="F1076" s="123" t="s">
        <v>3</v>
      </c>
      <c r="G1076" s="123">
        <v>1488282</v>
      </c>
      <c r="H1076" s="127"/>
      <c r="I1076" s="131" t="s">
        <v>3899</v>
      </c>
      <c r="J1076" s="127"/>
      <c r="K1076" s="127"/>
      <c r="L1076" s="127"/>
      <c r="M1076" s="127"/>
      <c r="N1076" s="243">
        <v>0</v>
      </c>
      <c r="O1076" s="243">
        <v>2200</v>
      </c>
      <c r="P1076" s="127" t="s">
        <v>1334</v>
      </c>
    </row>
    <row r="1077" spans="1:16" ht="51" hidden="1">
      <c r="A1077" s="127" t="s">
        <v>620</v>
      </c>
      <c r="B1077" s="127"/>
      <c r="C1077" s="128" t="s">
        <v>714</v>
      </c>
      <c r="D1077" s="122">
        <v>42823</v>
      </c>
      <c r="E1077" s="123" t="s">
        <v>3900</v>
      </c>
      <c r="F1077" s="123" t="s">
        <v>3</v>
      </c>
      <c r="G1077" s="123">
        <v>1488290</v>
      </c>
      <c r="H1077" s="127"/>
      <c r="I1077" s="131" t="s">
        <v>3901</v>
      </c>
      <c r="J1077" s="127"/>
      <c r="K1077" s="127"/>
      <c r="L1077" s="127"/>
      <c r="M1077" s="127"/>
      <c r="N1077" s="243">
        <v>0</v>
      </c>
      <c r="O1077" s="243">
        <v>672.07</v>
      </c>
      <c r="P1077" s="127" t="s">
        <v>1334</v>
      </c>
    </row>
    <row r="1078" spans="1:16" ht="38.25" hidden="1">
      <c r="A1078" s="127">
        <v>290</v>
      </c>
      <c r="B1078" s="127"/>
      <c r="C1078" s="128" t="s">
        <v>794</v>
      </c>
      <c r="D1078" s="122">
        <v>42823</v>
      </c>
      <c r="E1078" s="123" t="s">
        <v>3902</v>
      </c>
      <c r="F1078" s="123" t="s">
        <v>3</v>
      </c>
      <c r="G1078" s="123">
        <v>1488327</v>
      </c>
      <c r="H1078" s="127"/>
      <c r="I1078" s="131" t="s">
        <v>3903</v>
      </c>
      <c r="J1078" s="127"/>
      <c r="K1078" s="127"/>
      <c r="L1078" s="127"/>
      <c r="M1078" s="127"/>
      <c r="N1078" s="243">
        <v>0</v>
      </c>
      <c r="O1078" s="243">
        <v>15</v>
      </c>
      <c r="P1078" s="127" t="s">
        <v>1334</v>
      </c>
    </row>
    <row r="1079" spans="1:16" ht="51" hidden="1">
      <c r="A1079" s="127" t="s">
        <v>620</v>
      </c>
      <c r="B1079" s="127"/>
      <c r="C1079" s="128" t="s">
        <v>714</v>
      </c>
      <c r="D1079" s="122">
        <v>42823</v>
      </c>
      <c r="E1079" s="123" t="s">
        <v>3904</v>
      </c>
      <c r="F1079" s="123" t="s">
        <v>3</v>
      </c>
      <c r="G1079" s="123">
        <v>1488343</v>
      </c>
      <c r="H1079" s="127"/>
      <c r="I1079" s="131" t="s">
        <v>3905</v>
      </c>
      <c r="J1079" s="127"/>
      <c r="K1079" s="127"/>
      <c r="L1079" s="127"/>
      <c r="M1079" s="127"/>
      <c r="N1079" s="243">
        <v>0</v>
      </c>
      <c r="O1079" s="243">
        <v>36</v>
      </c>
      <c r="P1079" s="127" t="s">
        <v>17184</v>
      </c>
    </row>
    <row r="1080" spans="1:16" ht="51" hidden="1">
      <c r="A1080" s="127" t="s">
        <v>620</v>
      </c>
      <c r="B1080" s="127"/>
      <c r="C1080" s="128" t="s">
        <v>714</v>
      </c>
      <c r="D1080" s="122">
        <v>42823</v>
      </c>
      <c r="E1080" s="123" t="s">
        <v>3906</v>
      </c>
      <c r="F1080" s="123" t="s">
        <v>3</v>
      </c>
      <c r="G1080" s="123">
        <v>1488366</v>
      </c>
      <c r="H1080" s="127"/>
      <c r="I1080" s="131" t="s">
        <v>3907</v>
      </c>
      <c r="J1080" s="127"/>
      <c r="K1080" s="127"/>
      <c r="L1080" s="127"/>
      <c r="M1080" s="127"/>
      <c r="N1080" s="243">
        <v>0</v>
      </c>
      <c r="O1080" s="243">
        <v>1164.01</v>
      </c>
      <c r="P1080" s="127" t="s">
        <v>1334</v>
      </c>
    </row>
    <row r="1081" spans="1:16" ht="51" hidden="1">
      <c r="A1081" s="127">
        <v>526</v>
      </c>
      <c r="B1081" s="127"/>
      <c r="C1081" s="128" t="s">
        <v>847</v>
      </c>
      <c r="D1081" s="122">
        <v>42823</v>
      </c>
      <c r="E1081" s="123" t="s">
        <v>3908</v>
      </c>
      <c r="F1081" s="123" t="s">
        <v>3</v>
      </c>
      <c r="G1081" s="123">
        <v>1488372</v>
      </c>
      <c r="H1081" s="127"/>
      <c r="I1081" s="131" t="s">
        <v>3909</v>
      </c>
      <c r="J1081" s="127"/>
      <c r="K1081" s="127"/>
      <c r="L1081" s="127"/>
      <c r="M1081" s="127"/>
      <c r="N1081" s="243">
        <v>0</v>
      </c>
      <c r="O1081" s="243">
        <v>20</v>
      </c>
      <c r="P1081" s="127" t="s">
        <v>1334</v>
      </c>
    </row>
    <row r="1082" spans="1:16" ht="51" hidden="1">
      <c r="A1082" s="127" t="s">
        <v>620</v>
      </c>
      <c r="B1082" s="127"/>
      <c r="C1082" s="128" t="s">
        <v>714</v>
      </c>
      <c r="D1082" s="122">
        <v>42823</v>
      </c>
      <c r="E1082" s="123" t="s">
        <v>3910</v>
      </c>
      <c r="F1082" s="123" t="s">
        <v>3</v>
      </c>
      <c r="G1082" s="123">
        <v>1488379</v>
      </c>
      <c r="H1082" s="127"/>
      <c r="I1082" s="131" t="s">
        <v>3911</v>
      </c>
      <c r="J1082" s="127"/>
      <c r="K1082" s="127"/>
      <c r="L1082" s="127"/>
      <c r="M1082" s="127"/>
      <c r="N1082" s="243">
        <v>0</v>
      </c>
      <c r="O1082" s="243">
        <v>2316.42</v>
      </c>
      <c r="P1082" s="127" t="s">
        <v>1334</v>
      </c>
    </row>
    <row r="1083" spans="1:16" ht="51" hidden="1">
      <c r="A1083" s="127" t="s">
        <v>620</v>
      </c>
      <c r="B1083" s="127"/>
      <c r="C1083" s="128" t="s">
        <v>714</v>
      </c>
      <c r="D1083" s="122">
        <v>42823</v>
      </c>
      <c r="E1083" s="123" t="s">
        <v>3912</v>
      </c>
      <c r="F1083" s="123" t="s">
        <v>3</v>
      </c>
      <c r="G1083" s="123">
        <v>1488380</v>
      </c>
      <c r="H1083" s="127"/>
      <c r="I1083" s="131" t="s">
        <v>3913</v>
      </c>
      <c r="J1083" s="127"/>
      <c r="K1083" s="127"/>
      <c r="L1083" s="127"/>
      <c r="M1083" s="127"/>
      <c r="N1083" s="243">
        <v>0</v>
      </c>
      <c r="O1083" s="243">
        <v>47192.62</v>
      </c>
      <c r="P1083" s="127" t="s">
        <v>1334</v>
      </c>
    </row>
    <row r="1084" spans="1:16" ht="51" hidden="1">
      <c r="A1084" s="127" t="s">
        <v>620</v>
      </c>
      <c r="B1084" s="127"/>
      <c r="C1084" s="128" t="s">
        <v>714</v>
      </c>
      <c r="D1084" s="122">
        <v>42823</v>
      </c>
      <c r="E1084" s="123" t="s">
        <v>3914</v>
      </c>
      <c r="F1084" s="123" t="s">
        <v>3</v>
      </c>
      <c r="G1084" s="123">
        <v>1488396</v>
      </c>
      <c r="H1084" s="127"/>
      <c r="I1084" s="131" t="s">
        <v>3915</v>
      </c>
      <c r="J1084" s="127"/>
      <c r="K1084" s="127"/>
      <c r="L1084" s="127"/>
      <c r="M1084" s="127"/>
      <c r="N1084" s="243">
        <v>0</v>
      </c>
      <c r="O1084" s="243">
        <v>6964</v>
      </c>
      <c r="P1084" s="127" t="s">
        <v>1334</v>
      </c>
    </row>
    <row r="1085" spans="1:16" ht="51" hidden="1">
      <c r="A1085" s="127" t="s">
        <v>620</v>
      </c>
      <c r="B1085" s="127"/>
      <c r="C1085" s="128" t="s">
        <v>714</v>
      </c>
      <c r="D1085" s="122">
        <v>42823</v>
      </c>
      <c r="E1085" s="123" t="s">
        <v>3916</v>
      </c>
      <c r="F1085" s="123" t="s">
        <v>3</v>
      </c>
      <c r="G1085" s="123">
        <v>1488441</v>
      </c>
      <c r="H1085" s="127"/>
      <c r="I1085" s="131" t="s">
        <v>3917</v>
      </c>
      <c r="J1085" s="127"/>
      <c r="K1085" s="127"/>
      <c r="L1085" s="127"/>
      <c r="M1085" s="127"/>
      <c r="N1085" s="243">
        <v>0</v>
      </c>
      <c r="O1085" s="243">
        <v>24.38</v>
      </c>
      <c r="P1085" s="127" t="s">
        <v>1334</v>
      </c>
    </row>
    <row r="1086" spans="1:16" ht="51" hidden="1">
      <c r="A1086" s="127" t="s">
        <v>620</v>
      </c>
      <c r="B1086" s="127"/>
      <c r="C1086" s="128" t="s">
        <v>714</v>
      </c>
      <c r="D1086" s="122">
        <v>42823</v>
      </c>
      <c r="E1086" s="123" t="s">
        <v>3918</v>
      </c>
      <c r="F1086" s="123" t="s">
        <v>3</v>
      </c>
      <c r="G1086" s="123">
        <v>1488447</v>
      </c>
      <c r="H1086" s="127"/>
      <c r="I1086" s="131" t="s">
        <v>3919</v>
      </c>
      <c r="J1086" s="127"/>
      <c r="K1086" s="127"/>
      <c r="L1086" s="127"/>
      <c r="M1086" s="127"/>
      <c r="N1086" s="243">
        <v>0</v>
      </c>
      <c r="O1086" s="243">
        <v>264</v>
      </c>
      <c r="P1086" s="127" t="s">
        <v>1334</v>
      </c>
    </row>
    <row r="1087" spans="1:16" ht="51" hidden="1">
      <c r="A1087" s="127" t="s">
        <v>620</v>
      </c>
      <c r="B1087" s="127"/>
      <c r="C1087" s="128" t="s">
        <v>714</v>
      </c>
      <c r="D1087" s="122">
        <v>42823</v>
      </c>
      <c r="E1087" s="123" t="s">
        <v>3920</v>
      </c>
      <c r="F1087" s="123" t="s">
        <v>3</v>
      </c>
      <c r="G1087" s="123">
        <v>1488449</v>
      </c>
      <c r="H1087" s="127"/>
      <c r="I1087" s="131" t="s">
        <v>3921</v>
      </c>
      <c r="J1087" s="127"/>
      <c r="K1087" s="127"/>
      <c r="L1087" s="127"/>
      <c r="M1087" s="127"/>
      <c r="N1087" s="243">
        <v>0</v>
      </c>
      <c r="O1087" s="243">
        <v>264</v>
      </c>
      <c r="P1087" s="127" t="s">
        <v>1334</v>
      </c>
    </row>
    <row r="1088" spans="1:16" ht="51" hidden="1">
      <c r="A1088" s="127" t="s">
        <v>620</v>
      </c>
      <c r="B1088" s="127"/>
      <c r="C1088" s="128" t="s">
        <v>714</v>
      </c>
      <c r="D1088" s="122">
        <v>42823</v>
      </c>
      <c r="E1088" s="123" t="s">
        <v>3922</v>
      </c>
      <c r="F1088" s="123" t="s">
        <v>3</v>
      </c>
      <c r="G1088" s="123">
        <v>1488451</v>
      </c>
      <c r="H1088" s="127"/>
      <c r="I1088" s="131" t="s">
        <v>3923</v>
      </c>
      <c r="J1088" s="127"/>
      <c r="K1088" s="127"/>
      <c r="L1088" s="127"/>
      <c r="M1088" s="127"/>
      <c r="N1088" s="243">
        <v>0</v>
      </c>
      <c r="O1088" s="243">
        <v>264</v>
      </c>
      <c r="P1088" s="127" t="s">
        <v>1334</v>
      </c>
    </row>
    <row r="1089" spans="1:16" ht="51" hidden="1">
      <c r="A1089" s="127" t="s">
        <v>620</v>
      </c>
      <c r="B1089" s="127"/>
      <c r="C1089" s="128" t="s">
        <v>714</v>
      </c>
      <c r="D1089" s="122">
        <v>42823</v>
      </c>
      <c r="E1089" s="123" t="s">
        <v>3924</v>
      </c>
      <c r="F1089" s="123" t="s">
        <v>3</v>
      </c>
      <c r="G1089" s="123">
        <v>1488453</v>
      </c>
      <c r="H1089" s="127"/>
      <c r="I1089" s="131" t="s">
        <v>3925</v>
      </c>
      <c r="J1089" s="127"/>
      <c r="K1089" s="127"/>
      <c r="L1089" s="127"/>
      <c r="M1089" s="127"/>
      <c r="N1089" s="243">
        <v>0</v>
      </c>
      <c r="O1089" s="243">
        <v>264</v>
      </c>
      <c r="P1089" s="127" t="s">
        <v>1334</v>
      </c>
    </row>
    <row r="1090" spans="1:16" ht="51" hidden="1">
      <c r="A1090" s="127" t="s">
        <v>620</v>
      </c>
      <c r="B1090" s="127"/>
      <c r="C1090" s="128" t="s">
        <v>714</v>
      </c>
      <c r="D1090" s="122">
        <v>42823</v>
      </c>
      <c r="E1090" s="123" t="s">
        <v>3926</v>
      </c>
      <c r="F1090" s="123" t="s">
        <v>3</v>
      </c>
      <c r="G1090" s="123">
        <v>1488456</v>
      </c>
      <c r="H1090" s="127"/>
      <c r="I1090" s="131" t="s">
        <v>3927</v>
      </c>
      <c r="J1090" s="127"/>
      <c r="K1090" s="127"/>
      <c r="L1090" s="127"/>
      <c r="M1090" s="127"/>
      <c r="N1090" s="243">
        <v>0</v>
      </c>
      <c r="O1090" s="243">
        <v>264</v>
      </c>
      <c r="P1090" s="127" t="s">
        <v>1334</v>
      </c>
    </row>
    <row r="1091" spans="1:16" ht="51" hidden="1">
      <c r="A1091" s="127" t="s">
        <v>620</v>
      </c>
      <c r="B1091" s="127"/>
      <c r="C1091" s="128" t="s">
        <v>714</v>
      </c>
      <c r="D1091" s="122">
        <v>42823</v>
      </c>
      <c r="E1091" s="123" t="s">
        <v>3928</v>
      </c>
      <c r="F1091" s="123" t="s">
        <v>3</v>
      </c>
      <c r="G1091" s="123">
        <v>1488457</v>
      </c>
      <c r="H1091" s="127"/>
      <c r="I1091" s="131" t="s">
        <v>3929</v>
      </c>
      <c r="J1091" s="127"/>
      <c r="K1091" s="127"/>
      <c r="L1091" s="127"/>
      <c r="M1091" s="127"/>
      <c r="N1091" s="243">
        <v>0</v>
      </c>
      <c r="O1091" s="243">
        <v>264</v>
      </c>
      <c r="P1091" s="127" t="s">
        <v>1334</v>
      </c>
    </row>
    <row r="1092" spans="1:16" ht="51" hidden="1">
      <c r="A1092" s="127" t="s">
        <v>620</v>
      </c>
      <c r="B1092" s="127"/>
      <c r="C1092" s="128" t="s">
        <v>714</v>
      </c>
      <c r="D1092" s="122">
        <v>42824</v>
      </c>
      <c r="E1092" s="123" t="s">
        <v>3930</v>
      </c>
      <c r="F1092" s="123" t="s">
        <v>3</v>
      </c>
      <c r="G1092" s="123">
        <v>1488715</v>
      </c>
      <c r="H1092" s="127"/>
      <c r="I1092" s="131" t="s">
        <v>3931</v>
      </c>
      <c r="J1092" s="127"/>
      <c r="K1092" s="127"/>
      <c r="L1092" s="127"/>
      <c r="M1092" s="127"/>
      <c r="N1092" s="243">
        <v>0</v>
      </c>
      <c r="O1092" s="243">
        <v>1278</v>
      </c>
      <c r="P1092" s="127" t="s">
        <v>1334</v>
      </c>
    </row>
    <row r="1093" spans="1:16" ht="63.75" hidden="1">
      <c r="A1093" s="127">
        <v>52</v>
      </c>
      <c r="B1093" s="127"/>
      <c r="C1093" s="128" t="s">
        <v>704</v>
      </c>
      <c r="D1093" s="122">
        <v>42825</v>
      </c>
      <c r="E1093" s="123" t="s">
        <v>3932</v>
      </c>
      <c r="F1093" s="123" t="s">
        <v>3</v>
      </c>
      <c r="G1093" s="123">
        <v>1489054</v>
      </c>
      <c r="H1093" s="127"/>
      <c r="I1093" s="131" t="s">
        <v>3933</v>
      </c>
      <c r="J1093" s="127"/>
      <c r="K1093" s="127"/>
      <c r="L1093" s="127"/>
      <c r="M1093" s="127"/>
      <c r="N1093" s="243">
        <v>0</v>
      </c>
      <c r="O1093" s="243">
        <v>109000</v>
      </c>
      <c r="P1093" s="127" t="s">
        <v>1334</v>
      </c>
    </row>
    <row r="1094" spans="1:16" ht="51" hidden="1">
      <c r="A1094" s="127" t="s">
        <v>620</v>
      </c>
      <c r="B1094" s="127"/>
      <c r="C1094" s="128" t="s">
        <v>714</v>
      </c>
      <c r="D1094" s="122">
        <v>42825</v>
      </c>
      <c r="E1094" s="123" t="s">
        <v>3934</v>
      </c>
      <c r="F1094" s="123" t="s">
        <v>3</v>
      </c>
      <c r="G1094" s="123">
        <v>1489171</v>
      </c>
      <c r="H1094" s="127"/>
      <c r="I1094" s="131" t="s">
        <v>3935</v>
      </c>
      <c r="J1094" s="127"/>
      <c r="K1094" s="127"/>
      <c r="L1094" s="127"/>
      <c r="M1094" s="127"/>
      <c r="N1094" s="243">
        <v>0</v>
      </c>
      <c r="O1094" s="243">
        <v>684.67</v>
      </c>
      <c r="P1094" s="127" t="s">
        <v>1334</v>
      </c>
    </row>
    <row r="1095" spans="1:16" ht="51" hidden="1">
      <c r="A1095" s="127">
        <v>163</v>
      </c>
      <c r="B1095" s="127"/>
      <c r="C1095" s="128" t="s">
        <v>749</v>
      </c>
      <c r="D1095" s="122">
        <v>42825</v>
      </c>
      <c r="E1095" s="123" t="s">
        <v>3936</v>
      </c>
      <c r="F1095" s="123" t="s">
        <v>3</v>
      </c>
      <c r="G1095" s="123">
        <v>1489183</v>
      </c>
      <c r="H1095" s="127"/>
      <c r="I1095" s="131" t="s">
        <v>3937</v>
      </c>
      <c r="J1095" s="127"/>
      <c r="K1095" s="127"/>
      <c r="L1095" s="127"/>
      <c r="M1095" s="127"/>
      <c r="N1095" s="243">
        <v>0</v>
      </c>
      <c r="O1095" s="243">
        <v>9</v>
      </c>
      <c r="P1095" s="127" t="s">
        <v>1334</v>
      </c>
    </row>
    <row r="1096" spans="1:16" ht="51" hidden="1">
      <c r="A1096" s="127" t="s">
        <v>621</v>
      </c>
      <c r="B1096" s="127"/>
      <c r="C1096" s="128" t="s">
        <v>715</v>
      </c>
      <c r="D1096" s="122">
        <v>42825</v>
      </c>
      <c r="E1096" s="123" t="s">
        <v>3938</v>
      </c>
      <c r="F1096" s="123" t="s">
        <v>3</v>
      </c>
      <c r="G1096" s="123">
        <v>1489121</v>
      </c>
      <c r="H1096" s="127"/>
      <c r="I1096" s="131" t="s">
        <v>3939</v>
      </c>
      <c r="J1096" s="127"/>
      <c r="K1096" s="127"/>
      <c r="L1096" s="127"/>
      <c r="M1096" s="127"/>
      <c r="N1096" s="243">
        <v>0</v>
      </c>
      <c r="O1096" s="243">
        <v>50</v>
      </c>
      <c r="P1096" s="127" t="s">
        <v>1334</v>
      </c>
    </row>
    <row r="1097" spans="1:16" ht="51" hidden="1">
      <c r="A1097" s="127" t="s">
        <v>620</v>
      </c>
      <c r="B1097" s="127"/>
      <c r="C1097" s="128" t="s">
        <v>714</v>
      </c>
      <c r="D1097" s="122">
        <v>42825</v>
      </c>
      <c r="E1097" s="123" t="s">
        <v>3940</v>
      </c>
      <c r="F1097" s="123" t="s">
        <v>3</v>
      </c>
      <c r="G1097" s="123">
        <v>1489135</v>
      </c>
      <c r="H1097" s="127"/>
      <c r="I1097" s="131" t="s">
        <v>3941</v>
      </c>
      <c r="J1097" s="127"/>
      <c r="K1097" s="127"/>
      <c r="L1097" s="127"/>
      <c r="M1097" s="127"/>
      <c r="N1097" s="243">
        <v>0</v>
      </c>
      <c r="O1097" s="243">
        <v>268.10000000000002</v>
      </c>
      <c r="P1097" s="127" t="s">
        <v>1334</v>
      </c>
    </row>
    <row r="1098" spans="1:16" ht="51" hidden="1">
      <c r="A1098" s="127" t="s">
        <v>620</v>
      </c>
      <c r="B1098" s="127"/>
      <c r="C1098" s="128" t="s">
        <v>714</v>
      </c>
      <c r="D1098" s="122">
        <v>42825</v>
      </c>
      <c r="E1098" s="123" t="s">
        <v>3942</v>
      </c>
      <c r="F1098" s="123" t="s">
        <v>3</v>
      </c>
      <c r="G1098" s="123">
        <v>1489187</v>
      </c>
      <c r="H1098" s="127"/>
      <c r="I1098" s="131" t="s">
        <v>3943</v>
      </c>
      <c r="J1098" s="127"/>
      <c r="K1098" s="127"/>
      <c r="L1098" s="127"/>
      <c r="M1098" s="127"/>
      <c r="N1098" s="243">
        <v>0</v>
      </c>
      <c r="O1098" s="243">
        <v>1.24</v>
      </c>
      <c r="P1098" s="127" t="s">
        <v>1334</v>
      </c>
    </row>
    <row r="1099" spans="1:16" ht="51" hidden="1">
      <c r="A1099" s="127">
        <v>591</v>
      </c>
      <c r="B1099" s="127"/>
      <c r="C1099" s="128" t="s">
        <v>862</v>
      </c>
      <c r="D1099" s="122">
        <v>42825</v>
      </c>
      <c r="E1099" s="123" t="s">
        <v>3944</v>
      </c>
      <c r="F1099" s="123" t="s">
        <v>3</v>
      </c>
      <c r="G1099" s="123">
        <v>1489258</v>
      </c>
      <c r="H1099" s="127"/>
      <c r="I1099" s="131" t="s">
        <v>3945</v>
      </c>
      <c r="J1099" s="127"/>
      <c r="K1099" s="127"/>
      <c r="L1099" s="127"/>
      <c r="M1099" s="127"/>
      <c r="N1099" s="243">
        <v>0</v>
      </c>
      <c r="O1099" s="243">
        <v>180</v>
      </c>
      <c r="P1099" s="127" t="s">
        <v>1334</v>
      </c>
    </row>
    <row r="1100" spans="1:16" ht="51" hidden="1">
      <c r="A1100" s="127" t="s">
        <v>620</v>
      </c>
      <c r="B1100" s="127"/>
      <c r="C1100" s="128" t="s">
        <v>714</v>
      </c>
      <c r="D1100" s="122">
        <v>42825</v>
      </c>
      <c r="E1100" s="123" t="s">
        <v>3946</v>
      </c>
      <c r="F1100" s="123" t="s">
        <v>3</v>
      </c>
      <c r="G1100" s="123">
        <v>1489260</v>
      </c>
      <c r="H1100" s="127"/>
      <c r="I1100" s="131" t="s">
        <v>3278</v>
      </c>
      <c r="J1100" s="127"/>
      <c r="K1100" s="127"/>
      <c r="L1100" s="127"/>
      <c r="M1100" s="127"/>
      <c r="N1100" s="243">
        <v>0</v>
      </c>
      <c r="O1100" s="243">
        <v>244.34</v>
      </c>
      <c r="P1100" s="127" t="s">
        <v>1334</v>
      </c>
    </row>
    <row r="1101" spans="1:16" ht="51" hidden="1">
      <c r="A1101" s="127" t="s">
        <v>620</v>
      </c>
      <c r="B1101" s="127"/>
      <c r="C1101" s="128" t="s">
        <v>714</v>
      </c>
      <c r="D1101" s="122">
        <v>42825</v>
      </c>
      <c r="E1101" s="123" t="s">
        <v>3947</v>
      </c>
      <c r="F1101" s="123" t="s">
        <v>3</v>
      </c>
      <c r="G1101" s="123">
        <v>1489292</v>
      </c>
      <c r="H1101" s="127"/>
      <c r="I1101" s="131" t="s">
        <v>3948</v>
      </c>
      <c r="J1101" s="127"/>
      <c r="K1101" s="127"/>
      <c r="L1101" s="127"/>
      <c r="M1101" s="127"/>
      <c r="N1101" s="243">
        <v>0</v>
      </c>
      <c r="O1101" s="243">
        <v>125</v>
      </c>
      <c r="P1101" s="127" t="s">
        <v>1334</v>
      </c>
    </row>
    <row r="1102" spans="1:16" ht="51" hidden="1">
      <c r="A1102" s="127">
        <v>590</v>
      </c>
      <c r="B1102" s="127"/>
      <c r="C1102" s="128" t="s">
        <v>861</v>
      </c>
      <c r="D1102" s="122">
        <v>42825</v>
      </c>
      <c r="E1102" s="123" t="s">
        <v>3949</v>
      </c>
      <c r="F1102" s="123" t="s">
        <v>3</v>
      </c>
      <c r="G1102" s="123">
        <v>1489302</v>
      </c>
      <c r="H1102" s="127"/>
      <c r="I1102" s="131" t="s">
        <v>3950</v>
      </c>
      <c r="J1102" s="127"/>
      <c r="K1102" s="127"/>
      <c r="L1102" s="127"/>
      <c r="M1102" s="127"/>
      <c r="N1102" s="243">
        <v>0</v>
      </c>
      <c r="O1102" s="243">
        <v>1247</v>
      </c>
      <c r="P1102" s="127" t="s">
        <v>17184</v>
      </c>
    </row>
    <row r="1103" spans="1:16" ht="51" hidden="1">
      <c r="A1103" s="127" t="s">
        <v>620</v>
      </c>
      <c r="B1103" s="127"/>
      <c r="C1103" s="128" t="s">
        <v>714</v>
      </c>
      <c r="D1103" s="122">
        <v>42825</v>
      </c>
      <c r="E1103" s="123" t="s">
        <v>3951</v>
      </c>
      <c r="F1103" s="123" t="s">
        <v>3</v>
      </c>
      <c r="G1103" s="123">
        <v>1489318</v>
      </c>
      <c r="H1103" s="127"/>
      <c r="I1103" s="131" t="s">
        <v>3952</v>
      </c>
      <c r="J1103" s="127"/>
      <c r="K1103" s="127"/>
      <c r="L1103" s="127"/>
      <c r="M1103" s="127"/>
      <c r="N1103" s="243">
        <v>0</v>
      </c>
      <c r="O1103" s="243">
        <v>1256.02</v>
      </c>
      <c r="P1103" s="127" t="s">
        <v>1334</v>
      </c>
    </row>
    <row r="1104" spans="1:16" ht="51" hidden="1">
      <c r="A1104" s="127" t="s">
        <v>620</v>
      </c>
      <c r="B1104" s="127"/>
      <c r="C1104" s="128" t="s">
        <v>714</v>
      </c>
      <c r="D1104" s="122">
        <v>42825</v>
      </c>
      <c r="E1104" s="123" t="s">
        <v>3953</v>
      </c>
      <c r="F1104" s="123" t="s">
        <v>3</v>
      </c>
      <c r="G1104" s="123">
        <v>1489323</v>
      </c>
      <c r="H1104" s="127"/>
      <c r="I1104" s="131" t="s">
        <v>3954</v>
      </c>
      <c r="J1104" s="127"/>
      <c r="K1104" s="127"/>
      <c r="L1104" s="127"/>
      <c r="M1104" s="127"/>
      <c r="N1104" s="243">
        <v>0</v>
      </c>
      <c r="O1104" s="243">
        <v>18906.080000000002</v>
      </c>
      <c r="P1104" s="127" t="s">
        <v>1334</v>
      </c>
    </row>
    <row r="1105" spans="1:16" ht="51" hidden="1">
      <c r="A1105" s="127" t="s">
        <v>621</v>
      </c>
      <c r="B1105" s="127"/>
      <c r="C1105" s="128" t="s">
        <v>715</v>
      </c>
      <c r="D1105" s="122">
        <v>42828</v>
      </c>
      <c r="E1105" s="123" t="s">
        <v>3955</v>
      </c>
      <c r="F1105" s="123" t="s">
        <v>6</v>
      </c>
      <c r="G1105" s="123">
        <v>414083</v>
      </c>
      <c r="H1105" s="127"/>
      <c r="I1105" s="131" t="s">
        <v>3956</v>
      </c>
      <c r="J1105" s="127"/>
      <c r="K1105" s="127"/>
      <c r="L1105" s="127"/>
      <c r="M1105" s="127"/>
      <c r="N1105" s="243">
        <v>0</v>
      </c>
      <c r="O1105" s="243">
        <v>1027687.5</v>
      </c>
      <c r="P1105" s="127" t="s">
        <v>1334</v>
      </c>
    </row>
    <row r="1106" spans="1:16" ht="76.5" hidden="1">
      <c r="A1106" s="127" t="s">
        <v>621</v>
      </c>
      <c r="B1106" s="127"/>
      <c r="C1106" s="128" t="s">
        <v>715</v>
      </c>
      <c r="D1106" s="122">
        <v>42828</v>
      </c>
      <c r="E1106" s="123" t="s">
        <v>3957</v>
      </c>
      <c r="F1106" s="123" t="s">
        <v>6</v>
      </c>
      <c r="G1106" s="123">
        <v>820532</v>
      </c>
      <c r="H1106" s="127"/>
      <c r="I1106" s="131" t="s">
        <v>3958</v>
      </c>
      <c r="J1106" s="127"/>
      <c r="K1106" s="127"/>
      <c r="L1106" s="127"/>
      <c r="M1106" s="127"/>
      <c r="N1106" s="243">
        <v>0</v>
      </c>
      <c r="O1106" s="243">
        <v>100000</v>
      </c>
      <c r="P1106" s="127" t="s">
        <v>1334</v>
      </c>
    </row>
    <row r="1107" spans="1:16" ht="76.5" hidden="1">
      <c r="A1107" s="127" t="s">
        <v>621</v>
      </c>
      <c r="B1107" s="127"/>
      <c r="C1107" s="128" t="s">
        <v>715</v>
      </c>
      <c r="D1107" s="122">
        <v>42828</v>
      </c>
      <c r="E1107" s="123" t="s">
        <v>3959</v>
      </c>
      <c r="F1107" s="123" t="s">
        <v>11</v>
      </c>
      <c r="G1107" s="123">
        <v>883827</v>
      </c>
      <c r="H1107" s="127"/>
      <c r="I1107" s="131" t="s">
        <v>3960</v>
      </c>
      <c r="J1107" s="127"/>
      <c r="K1107" s="127"/>
      <c r="L1107" s="127"/>
      <c r="M1107" s="127"/>
      <c r="N1107" s="243">
        <v>433.47</v>
      </c>
      <c r="O1107" s="243">
        <v>0</v>
      </c>
      <c r="P1107" s="127" t="s">
        <v>1334</v>
      </c>
    </row>
    <row r="1108" spans="1:16" ht="63.75" hidden="1">
      <c r="A1108" s="127" t="s">
        <v>620</v>
      </c>
      <c r="B1108" s="127"/>
      <c r="C1108" s="128" t="s">
        <v>714</v>
      </c>
      <c r="D1108" s="122">
        <v>42828</v>
      </c>
      <c r="E1108" s="123" t="s">
        <v>3961</v>
      </c>
      <c r="F1108" s="123" t="s">
        <v>11</v>
      </c>
      <c r="G1108" s="123">
        <v>883900</v>
      </c>
      <c r="H1108" s="127"/>
      <c r="I1108" s="131" t="s">
        <v>3962</v>
      </c>
      <c r="J1108" s="127"/>
      <c r="K1108" s="127"/>
      <c r="L1108" s="127"/>
      <c r="M1108" s="127"/>
      <c r="N1108" s="243">
        <v>50</v>
      </c>
      <c r="O1108" s="243">
        <v>0</v>
      </c>
      <c r="P1108" s="127" t="s">
        <v>1334</v>
      </c>
    </row>
    <row r="1109" spans="1:16" ht="25.5" hidden="1">
      <c r="A1109" s="127" t="s">
        <v>621</v>
      </c>
      <c r="B1109" s="127"/>
      <c r="C1109" s="128" t="s">
        <v>715</v>
      </c>
      <c r="D1109" s="122">
        <v>42828</v>
      </c>
      <c r="E1109" s="123" t="s">
        <v>3963</v>
      </c>
      <c r="F1109" s="123" t="s">
        <v>13</v>
      </c>
      <c r="G1109" s="123">
        <v>45756</v>
      </c>
      <c r="H1109" s="127"/>
      <c r="I1109" s="131" t="s">
        <v>2399</v>
      </c>
      <c r="J1109" s="127"/>
      <c r="K1109" s="127"/>
      <c r="L1109" s="127"/>
      <c r="M1109" s="127"/>
      <c r="N1109" s="243">
        <v>330.75</v>
      </c>
      <c r="O1109" s="243">
        <v>0</v>
      </c>
      <c r="P1109" s="127" t="s">
        <v>1334</v>
      </c>
    </row>
    <row r="1110" spans="1:16" ht="25.5" hidden="1">
      <c r="A1110" s="127" t="s">
        <v>621</v>
      </c>
      <c r="B1110" s="127"/>
      <c r="C1110" s="128" t="s">
        <v>715</v>
      </c>
      <c r="D1110" s="122">
        <v>42828</v>
      </c>
      <c r="E1110" s="123" t="s">
        <v>3964</v>
      </c>
      <c r="F1110" s="123" t="s">
        <v>13</v>
      </c>
      <c r="G1110" s="123">
        <v>45759</v>
      </c>
      <c r="H1110" s="127"/>
      <c r="I1110" s="131" t="s">
        <v>2399</v>
      </c>
      <c r="J1110" s="127"/>
      <c r="K1110" s="127"/>
      <c r="L1110" s="127"/>
      <c r="M1110" s="127"/>
      <c r="N1110" s="243">
        <v>20.07</v>
      </c>
      <c r="O1110" s="243">
        <v>0</v>
      </c>
      <c r="P1110" s="127" t="s">
        <v>1334</v>
      </c>
    </row>
    <row r="1111" spans="1:16" ht="25.5" hidden="1">
      <c r="A1111" s="127" t="s">
        <v>621</v>
      </c>
      <c r="B1111" s="127"/>
      <c r="C1111" s="128" t="s">
        <v>715</v>
      </c>
      <c r="D1111" s="122">
        <v>42828</v>
      </c>
      <c r="E1111" s="123" t="s">
        <v>3965</v>
      </c>
      <c r="F1111" s="123" t="s">
        <v>13</v>
      </c>
      <c r="G1111" s="123">
        <v>45762</v>
      </c>
      <c r="H1111" s="127"/>
      <c r="I1111" s="131" t="s">
        <v>2399</v>
      </c>
      <c r="J1111" s="127"/>
      <c r="K1111" s="127"/>
      <c r="L1111" s="127"/>
      <c r="M1111" s="127"/>
      <c r="N1111" s="243">
        <v>330.75</v>
      </c>
      <c r="O1111" s="243">
        <v>0</v>
      </c>
      <c r="P1111" s="127" t="s">
        <v>1334</v>
      </c>
    </row>
    <row r="1112" spans="1:16" ht="25.5" hidden="1">
      <c r="A1112" s="127" t="s">
        <v>621</v>
      </c>
      <c r="B1112" s="127"/>
      <c r="C1112" s="128" t="s">
        <v>715</v>
      </c>
      <c r="D1112" s="122">
        <v>42828</v>
      </c>
      <c r="E1112" s="123" t="s">
        <v>3966</v>
      </c>
      <c r="F1112" s="123" t="s">
        <v>13</v>
      </c>
      <c r="G1112" s="123">
        <v>45765</v>
      </c>
      <c r="H1112" s="127"/>
      <c r="I1112" s="131" t="s">
        <v>2399</v>
      </c>
      <c r="J1112" s="127"/>
      <c r="K1112" s="127"/>
      <c r="L1112" s="127"/>
      <c r="M1112" s="127"/>
      <c r="N1112" s="243">
        <v>20.07</v>
      </c>
      <c r="O1112" s="243">
        <v>0</v>
      </c>
      <c r="P1112" s="127" t="s">
        <v>1334</v>
      </c>
    </row>
    <row r="1113" spans="1:16" ht="51" hidden="1">
      <c r="A1113" s="127" t="s">
        <v>620</v>
      </c>
      <c r="B1113" s="127"/>
      <c r="C1113" s="128" t="s">
        <v>714</v>
      </c>
      <c r="D1113" s="122">
        <v>42828</v>
      </c>
      <c r="E1113" s="123" t="s">
        <v>3967</v>
      </c>
      <c r="F1113" s="123" t="s">
        <v>13</v>
      </c>
      <c r="G1113" s="123">
        <v>45766</v>
      </c>
      <c r="H1113" s="127"/>
      <c r="I1113" s="131" t="s">
        <v>2402</v>
      </c>
      <c r="J1113" s="127"/>
      <c r="K1113" s="127"/>
      <c r="L1113" s="127"/>
      <c r="M1113" s="127"/>
      <c r="N1113" s="243">
        <v>50</v>
      </c>
      <c r="O1113" s="243">
        <v>0</v>
      </c>
      <c r="P1113" s="127" t="s">
        <v>1334</v>
      </c>
    </row>
    <row r="1114" spans="1:16" ht="114.75" hidden="1">
      <c r="A1114" s="127">
        <v>222</v>
      </c>
      <c r="B1114" s="127"/>
      <c r="C1114" s="128" t="s">
        <v>765</v>
      </c>
      <c r="D1114" s="122">
        <v>42828</v>
      </c>
      <c r="E1114" s="123" t="s">
        <v>3968</v>
      </c>
      <c r="F1114" s="123" t="s">
        <v>1261</v>
      </c>
      <c r="G1114" s="123">
        <v>1998</v>
      </c>
      <c r="H1114" s="127"/>
      <c r="I1114" s="131" t="s">
        <v>3969</v>
      </c>
      <c r="J1114" s="127"/>
      <c r="K1114" s="127"/>
      <c r="L1114" s="127"/>
      <c r="M1114" s="127"/>
      <c r="N1114" s="243">
        <v>350.12</v>
      </c>
      <c r="O1114" s="243">
        <v>0</v>
      </c>
      <c r="P1114" s="127" t="s">
        <v>1334</v>
      </c>
    </row>
    <row r="1115" spans="1:16" ht="102" hidden="1">
      <c r="A1115" s="127">
        <v>222</v>
      </c>
      <c r="B1115" s="127"/>
      <c r="C1115" s="128" t="s">
        <v>765</v>
      </c>
      <c r="D1115" s="122">
        <v>42828</v>
      </c>
      <c r="E1115" s="123" t="s">
        <v>3970</v>
      </c>
      <c r="F1115" s="123" t="s">
        <v>15</v>
      </c>
      <c r="G1115" s="123">
        <v>1998</v>
      </c>
      <c r="H1115" s="127"/>
      <c r="I1115" s="131" t="s">
        <v>3971</v>
      </c>
      <c r="J1115" s="127"/>
      <c r="K1115" s="127"/>
      <c r="L1115" s="127"/>
      <c r="M1115" s="127"/>
      <c r="N1115" s="243">
        <v>284.41000000000003</v>
      </c>
      <c r="O1115" s="243">
        <v>0</v>
      </c>
      <c r="P1115" s="127" t="s">
        <v>1334</v>
      </c>
    </row>
    <row r="1116" spans="1:16" ht="63.75" hidden="1">
      <c r="A1116" s="127" t="s">
        <v>627</v>
      </c>
      <c r="B1116" s="127"/>
      <c r="C1116" s="128" t="s">
        <v>1235</v>
      </c>
      <c r="D1116" s="122">
        <v>42829</v>
      </c>
      <c r="E1116" s="123" t="s">
        <v>3972</v>
      </c>
      <c r="F1116" s="123" t="s">
        <v>6</v>
      </c>
      <c r="G1116" s="123">
        <v>821144</v>
      </c>
      <c r="H1116" s="127"/>
      <c r="I1116" s="131" t="s">
        <v>3973</v>
      </c>
      <c r="J1116" s="127"/>
      <c r="K1116" s="127"/>
      <c r="L1116" s="127"/>
      <c r="M1116" s="127"/>
      <c r="N1116" s="243">
        <v>0</v>
      </c>
      <c r="O1116" s="243">
        <v>87.35</v>
      </c>
      <c r="P1116" s="127" t="s">
        <v>1334</v>
      </c>
    </row>
    <row r="1117" spans="1:16" ht="76.5" hidden="1">
      <c r="A1117" s="127">
        <v>513</v>
      </c>
      <c r="B1117" s="127"/>
      <c r="C1117" s="128" t="s">
        <v>201</v>
      </c>
      <c r="D1117" s="122">
        <v>42829</v>
      </c>
      <c r="E1117" s="123" t="s">
        <v>3974</v>
      </c>
      <c r="F1117" s="123" t="s">
        <v>11</v>
      </c>
      <c r="G1117" s="123">
        <v>883933</v>
      </c>
      <c r="H1117" s="127"/>
      <c r="I1117" s="131" t="s">
        <v>3975</v>
      </c>
      <c r="J1117" s="127"/>
      <c r="K1117" s="127"/>
      <c r="L1117" s="127"/>
      <c r="M1117" s="127"/>
      <c r="N1117" s="243">
        <v>1265.6600000000001</v>
      </c>
      <c r="O1117" s="243">
        <v>0</v>
      </c>
      <c r="P1117" s="127" t="s">
        <v>1334</v>
      </c>
    </row>
    <row r="1118" spans="1:16" ht="76.5" hidden="1">
      <c r="A1118" s="127">
        <v>513</v>
      </c>
      <c r="B1118" s="127"/>
      <c r="C1118" s="128" t="s">
        <v>201</v>
      </c>
      <c r="D1118" s="122">
        <v>42829</v>
      </c>
      <c r="E1118" s="123" t="s">
        <v>3976</v>
      </c>
      <c r="F1118" s="123" t="s">
        <v>15</v>
      </c>
      <c r="G1118" s="123">
        <v>2023</v>
      </c>
      <c r="H1118" s="127"/>
      <c r="I1118" s="131" t="s">
        <v>3977</v>
      </c>
      <c r="J1118" s="127"/>
      <c r="K1118" s="127"/>
      <c r="L1118" s="127"/>
      <c r="M1118" s="127"/>
      <c r="N1118" s="243">
        <v>116327.62</v>
      </c>
      <c r="O1118" s="243">
        <v>0</v>
      </c>
      <c r="P1118" s="127" t="s">
        <v>1334</v>
      </c>
    </row>
    <row r="1119" spans="1:16" ht="89.25" hidden="1">
      <c r="A1119" s="127">
        <v>25</v>
      </c>
      <c r="B1119" s="127"/>
      <c r="C1119" s="128" t="s">
        <v>695</v>
      </c>
      <c r="D1119" s="122">
        <v>42829</v>
      </c>
      <c r="E1119" s="123" t="s">
        <v>3978</v>
      </c>
      <c r="F1119" s="123" t="s">
        <v>15</v>
      </c>
      <c r="G1119" s="123">
        <v>2022</v>
      </c>
      <c r="H1119" s="127"/>
      <c r="I1119" s="131" t="s">
        <v>3979</v>
      </c>
      <c r="J1119" s="127"/>
      <c r="K1119" s="127"/>
      <c r="L1119" s="127"/>
      <c r="M1119" s="127"/>
      <c r="N1119" s="243">
        <v>275.35000000000002</v>
      </c>
      <c r="O1119" s="243">
        <v>0</v>
      </c>
      <c r="P1119" s="127" t="s">
        <v>1334</v>
      </c>
    </row>
    <row r="1120" spans="1:16" ht="89.25" hidden="1">
      <c r="A1120" s="127">
        <v>25</v>
      </c>
      <c r="B1120" s="127"/>
      <c r="C1120" s="128" t="s">
        <v>695</v>
      </c>
      <c r="D1120" s="122">
        <v>42829</v>
      </c>
      <c r="E1120" s="123" t="s">
        <v>3980</v>
      </c>
      <c r="F1120" s="123" t="s">
        <v>15</v>
      </c>
      <c r="G1120" s="123">
        <v>2020</v>
      </c>
      <c r="H1120" s="127"/>
      <c r="I1120" s="131" t="s">
        <v>3981</v>
      </c>
      <c r="J1120" s="127"/>
      <c r="K1120" s="127"/>
      <c r="L1120" s="127"/>
      <c r="M1120" s="127"/>
      <c r="N1120" s="243">
        <v>894.95</v>
      </c>
      <c r="O1120" s="243">
        <v>0</v>
      </c>
      <c r="P1120" s="127" t="s">
        <v>1334</v>
      </c>
    </row>
    <row r="1121" spans="1:16" ht="76.5" hidden="1">
      <c r="A1121" s="127">
        <v>25</v>
      </c>
      <c r="B1121" s="127"/>
      <c r="C1121" s="128" t="s">
        <v>695</v>
      </c>
      <c r="D1121" s="122">
        <v>42829</v>
      </c>
      <c r="E1121" s="123" t="s">
        <v>3982</v>
      </c>
      <c r="F1121" s="123" t="s">
        <v>15</v>
      </c>
      <c r="G1121" s="123">
        <v>2021</v>
      </c>
      <c r="H1121" s="127"/>
      <c r="I1121" s="131" t="s">
        <v>3983</v>
      </c>
      <c r="J1121" s="127"/>
      <c r="K1121" s="127"/>
      <c r="L1121" s="127"/>
      <c r="M1121" s="127"/>
      <c r="N1121" s="243">
        <v>272.39999999999998</v>
      </c>
      <c r="O1121" s="243">
        <v>0</v>
      </c>
      <c r="P1121" s="127" t="s">
        <v>1334</v>
      </c>
    </row>
    <row r="1122" spans="1:16" ht="76.5" hidden="1">
      <c r="A1122" s="127" t="s">
        <v>621</v>
      </c>
      <c r="B1122" s="127"/>
      <c r="C1122" s="128" t="s">
        <v>715</v>
      </c>
      <c r="D1122" s="122">
        <v>42831</v>
      </c>
      <c r="E1122" s="123" t="s">
        <v>3984</v>
      </c>
      <c r="F1122" s="123" t="s">
        <v>6</v>
      </c>
      <c r="G1122" s="123">
        <v>822084</v>
      </c>
      <c r="H1122" s="127"/>
      <c r="I1122" s="131" t="s">
        <v>3985</v>
      </c>
      <c r="J1122" s="127"/>
      <c r="K1122" s="127"/>
      <c r="L1122" s="127"/>
      <c r="M1122" s="127"/>
      <c r="N1122" s="243">
        <v>0</v>
      </c>
      <c r="O1122" s="243">
        <v>10000</v>
      </c>
      <c r="P1122" s="127" t="s">
        <v>1334</v>
      </c>
    </row>
    <row r="1123" spans="1:16" ht="63.75" hidden="1">
      <c r="A1123" s="127" t="s">
        <v>627</v>
      </c>
      <c r="B1123" s="127"/>
      <c r="C1123" s="128" t="s">
        <v>1235</v>
      </c>
      <c r="D1123" s="122">
        <v>42831</v>
      </c>
      <c r="E1123" s="123" t="s">
        <v>3986</v>
      </c>
      <c r="F1123" s="123" t="s">
        <v>6</v>
      </c>
      <c r="G1123" s="123">
        <v>822136</v>
      </c>
      <c r="H1123" s="127"/>
      <c r="I1123" s="131" t="s">
        <v>3987</v>
      </c>
      <c r="J1123" s="127"/>
      <c r="K1123" s="127"/>
      <c r="L1123" s="127"/>
      <c r="M1123" s="127"/>
      <c r="N1123" s="243">
        <v>0</v>
      </c>
      <c r="O1123" s="243">
        <v>568952.21</v>
      </c>
      <c r="P1123" s="127" t="s">
        <v>1334</v>
      </c>
    </row>
    <row r="1124" spans="1:16" ht="89.25" hidden="1">
      <c r="A1124" s="127">
        <v>513</v>
      </c>
      <c r="B1124" s="127"/>
      <c r="C1124" s="128" t="s">
        <v>201</v>
      </c>
      <c r="D1124" s="122">
        <v>42831</v>
      </c>
      <c r="E1124" s="123" t="s">
        <v>3988</v>
      </c>
      <c r="F1124" s="123" t="s">
        <v>15</v>
      </c>
      <c r="G1124" s="123">
        <v>2035</v>
      </c>
      <c r="H1124" s="127"/>
      <c r="I1124" s="131" t="s">
        <v>3989</v>
      </c>
      <c r="J1124" s="127"/>
      <c r="K1124" s="127"/>
      <c r="L1124" s="127"/>
      <c r="M1124" s="127"/>
      <c r="N1124" s="243">
        <v>103069.5</v>
      </c>
      <c r="O1124" s="243">
        <v>0</v>
      </c>
      <c r="P1124" s="127" t="s">
        <v>1334</v>
      </c>
    </row>
    <row r="1125" spans="1:16" ht="76.5" hidden="1">
      <c r="A1125" s="127" t="s">
        <v>621</v>
      </c>
      <c r="B1125" s="127"/>
      <c r="C1125" s="128" t="s">
        <v>715</v>
      </c>
      <c r="D1125" s="122">
        <v>42832</v>
      </c>
      <c r="E1125" s="123" t="s">
        <v>3990</v>
      </c>
      <c r="F1125" s="123" t="s">
        <v>6</v>
      </c>
      <c r="G1125" s="123">
        <v>822545</v>
      </c>
      <c r="H1125" s="127"/>
      <c r="I1125" s="131" t="s">
        <v>3991</v>
      </c>
      <c r="J1125" s="127"/>
      <c r="K1125" s="127"/>
      <c r="L1125" s="127"/>
      <c r="M1125" s="127"/>
      <c r="N1125" s="243">
        <v>0</v>
      </c>
      <c r="O1125" s="243">
        <v>292000</v>
      </c>
      <c r="P1125" s="127" t="s">
        <v>1334</v>
      </c>
    </row>
    <row r="1126" spans="1:16" ht="89.25" hidden="1">
      <c r="A1126" s="127">
        <v>513</v>
      </c>
      <c r="B1126" s="127"/>
      <c r="C1126" s="128" t="s">
        <v>201</v>
      </c>
      <c r="D1126" s="122">
        <v>42832</v>
      </c>
      <c r="E1126" s="123" t="s">
        <v>3992</v>
      </c>
      <c r="F1126" s="123" t="s">
        <v>15</v>
      </c>
      <c r="G1126" s="123">
        <v>2046</v>
      </c>
      <c r="H1126" s="127"/>
      <c r="I1126" s="131" t="s">
        <v>3993</v>
      </c>
      <c r="J1126" s="127"/>
      <c r="K1126" s="127"/>
      <c r="L1126" s="127"/>
      <c r="M1126" s="127"/>
      <c r="N1126" s="243">
        <v>102932.3</v>
      </c>
      <c r="O1126" s="243">
        <v>0</v>
      </c>
      <c r="P1126" s="127" t="s">
        <v>1334</v>
      </c>
    </row>
    <row r="1127" spans="1:16" ht="89.25" hidden="1">
      <c r="A1127" s="127">
        <v>513</v>
      </c>
      <c r="B1127" s="127"/>
      <c r="C1127" s="128" t="s">
        <v>201</v>
      </c>
      <c r="D1127" s="122">
        <v>42832</v>
      </c>
      <c r="E1127" s="123" t="s">
        <v>3994</v>
      </c>
      <c r="F1127" s="123" t="s">
        <v>15</v>
      </c>
      <c r="G1127" s="123">
        <v>2047</v>
      </c>
      <c r="H1127" s="127"/>
      <c r="I1127" s="131" t="s">
        <v>3995</v>
      </c>
      <c r="J1127" s="127"/>
      <c r="K1127" s="127"/>
      <c r="L1127" s="127"/>
      <c r="M1127" s="127"/>
      <c r="N1127" s="243">
        <v>9368.14</v>
      </c>
      <c r="O1127" s="243">
        <v>0</v>
      </c>
      <c r="P1127" s="127" t="s">
        <v>1334</v>
      </c>
    </row>
    <row r="1128" spans="1:16" ht="89.25" hidden="1">
      <c r="A1128" s="127" t="s">
        <v>620</v>
      </c>
      <c r="B1128" s="127"/>
      <c r="C1128" s="128" t="s">
        <v>714</v>
      </c>
      <c r="D1128" s="122">
        <v>42835</v>
      </c>
      <c r="E1128" s="123" t="s">
        <v>3996</v>
      </c>
      <c r="F1128" s="123" t="s">
        <v>6</v>
      </c>
      <c r="G1128" s="123">
        <v>884580</v>
      </c>
      <c r="H1128" s="127"/>
      <c r="I1128" s="131" t="s">
        <v>3997</v>
      </c>
      <c r="J1128" s="127"/>
      <c r="K1128" s="127"/>
      <c r="L1128" s="127"/>
      <c r="M1128" s="127"/>
      <c r="N1128" s="243">
        <v>0</v>
      </c>
      <c r="O1128" s="243">
        <v>10541.83</v>
      </c>
      <c r="P1128" s="127" t="s">
        <v>1334</v>
      </c>
    </row>
    <row r="1129" spans="1:16" ht="76.5" hidden="1">
      <c r="A1129" s="127" t="s">
        <v>620</v>
      </c>
      <c r="B1129" s="127"/>
      <c r="C1129" s="128" t="s">
        <v>714</v>
      </c>
      <c r="D1129" s="122">
        <v>42835</v>
      </c>
      <c r="E1129" s="123" t="s">
        <v>3998</v>
      </c>
      <c r="F1129" s="123" t="s">
        <v>11</v>
      </c>
      <c r="G1129" s="123">
        <v>884670</v>
      </c>
      <c r="H1129" s="127"/>
      <c r="I1129" s="131" t="s">
        <v>3999</v>
      </c>
      <c r="J1129" s="127"/>
      <c r="K1129" s="127"/>
      <c r="L1129" s="127"/>
      <c r="M1129" s="127"/>
      <c r="N1129" s="243">
        <v>50</v>
      </c>
      <c r="O1129" s="243">
        <v>0</v>
      </c>
      <c r="P1129" s="127" t="s">
        <v>1334</v>
      </c>
    </row>
    <row r="1130" spans="1:16" ht="63.75" hidden="1">
      <c r="A1130" s="127" t="s">
        <v>621</v>
      </c>
      <c r="B1130" s="127"/>
      <c r="C1130" s="128" t="s">
        <v>715</v>
      </c>
      <c r="D1130" s="122">
        <v>42835</v>
      </c>
      <c r="E1130" s="123" t="s">
        <v>4000</v>
      </c>
      <c r="F1130" s="123" t="s">
        <v>13</v>
      </c>
      <c r="G1130" s="123">
        <v>884729</v>
      </c>
      <c r="H1130" s="127"/>
      <c r="I1130" s="131" t="s">
        <v>4001</v>
      </c>
      <c r="J1130" s="127"/>
      <c r="K1130" s="127"/>
      <c r="L1130" s="127"/>
      <c r="M1130" s="127"/>
      <c r="N1130" s="243">
        <v>1202658.02</v>
      </c>
      <c r="O1130" s="243">
        <v>0</v>
      </c>
      <c r="P1130" s="127" t="s">
        <v>1334</v>
      </c>
    </row>
    <row r="1131" spans="1:16" ht="63.75" hidden="1">
      <c r="A1131" s="127" t="s">
        <v>621</v>
      </c>
      <c r="B1131" s="127"/>
      <c r="C1131" s="128" t="s">
        <v>715</v>
      </c>
      <c r="D1131" s="122">
        <v>42835</v>
      </c>
      <c r="E1131" s="123" t="s">
        <v>4002</v>
      </c>
      <c r="F1131" s="123" t="s">
        <v>11</v>
      </c>
      <c r="G1131" s="123">
        <v>884729</v>
      </c>
      <c r="H1131" s="127"/>
      <c r="I1131" s="131" t="s">
        <v>4003</v>
      </c>
      <c r="J1131" s="127"/>
      <c r="K1131" s="127"/>
      <c r="L1131" s="127"/>
      <c r="M1131" s="127"/>
      <c r="N1131" s="243">
        <v>50</v>
      </c>
      <c r="O1131" s="243">
        <v>0</v>
      </c>
      <c r="P1131" s="127" t="s">
        <v>1334</v>
      </c>
    </row>
    <row r="1132" spans="1:16" ht="51" hidden="1">
      <c r="A1132" s="127" t="s">
        <v>621</v>
      </c>
      <c r="B1132" s="127"/>
      <c r="C1132" s="128" t="s">
        <v>715</v>
      </c>
      <c r="D1132" s="122">
        <v>42835</v>
      </c>
      <c r="E1132" s="123" t="s">
        <v>4004</v>
      </c>
      <c r="F1132" s="123" t="s">
        <v>11</v>
      </c>
      <c r="G1132" s="123">
        <v>9152</v>
      </c>
      <c r="H1132" s="127"/>
      <c r="I1132" s="131" t="s">
        <v>4005</v>
      </c>
      <c r="J1132" s="127"/>
      <c r="K1132" s="127"/>
      <c r="L1132" s="127"/>
      <c r="M1132" s="127"/>
      <c r="N1132" s="243">
        <v>279.26</v>
      </c>
      <c r="O1132" s="243">
        <v>0</v>
      </c>
      <c r="P1132" s="127" t="s">
        <v>1334</v>
      </c>
    </row>
    <row r="1133" spans="1:16" ht="51" hidden="1">
      <c r="A1133" s="127" t="s">
        <v>620</v>
      </c>
      <c r="B1133" s="127"/>
      <c r="C1133" s="128" t="s">
        <v>714</v>
      </c>
      <c r="D1133" s="122">
        <v>42836</v>
      </c>
      <c r="E1133" s="123" t="s">
        <v>4006</v>
      </c>
      <c r="F1133" s="123" t="s">
        <v>6</v>
      </c>
      <c r="G1133" s="123">
        <v>823766</v>
      </c>
      <c r="H1133" s="127"/>
      <c r="I1133" s="131" t="s">
        <v>4007</v>
      </c>
      <c r="J1133" s="127"/>
      <c r="K1133" s="127"/>
      <c r="L1133" s="127"/>
      <c r="M1133" s="127"/>
      <c r="N1133" s="243">
        <v>0</v>
      </c>
      <c r="O1133" s="243">
        <v>10557.94</v>
      </c>
      <c r="P1133" s="127" t="s">
        <v>1334</v>
      </c>
    </row>
    <row r="1134" spans="1:16" ht="51" hidden="1">
      <c r="A1134" s="127" t="s">
        <v>620</v>
      </c>
      <c r="B1134" s="127"/>
      <c r="C1134" s="128" t="s">
        <v>714</v>
      </c>
      <c r="D1134" s="122">
        <v>42836</v>
      </c>
      <c r="E1134" s="123" t="s">
        <v>4008</v>
      </c>
      <c r="F1134" s="123" t="s">
        <v>6</v>
      </c>
      <c r="G1134" s="123">
        <v>823767</v>
      </c>
      <c r="H1134" s="127"/>
      <c r="I1134" s="131" t="s">
        <v>4009</v>
      </c>
      <c r="J1134" s="127"/>
      <c r="K1134" s="127"/>
      <c r="L1134" s="127"/>
      <c r="M1134" s="127"/>
      <c r="N1134" s="243">
        <v>0</v>
      </c>
      <c r="O1134" s="243">
        <v>799</v>
      </c>
      <c r="P1134" s="127" t="s">
        <v>1334</v>
      </c>
    </row>
    <row r="1135" spans="1:16" ht="51" hidden="1">
      <c r="A1135" s="127" t="s">
        <v>620</v>
      </c>
      <c r="B1135" s="127"/>
      <c r="C1135" s="128" t="s">
        <v>714</v>
      </c>
      <c r="D1135" s="122">
        <v>42836</v>
      </c>
      <c r="E1135" s="123" t="s">
        <v>4010</v>
      </c>
      <c r="F1135" s="123" t="s">
        <v>6</v>
      </c>
      <c r="G1135" s="123">
        <v>823768</v>
      </c>
      <c r="H1135" s="127"/>
      <c r="I1135" s="131" t="s">
        <v>4011</v>
      </c>
      <c r="J1135" s="127"/>
      <c r="K1135" s="127"/>
      <c r="L1135" s="127"/>
      <c r="M1135" s="127"/>
      <c r="N1135" s="243">
        <v>0</v>
      </c>
      <c r="O1135" s="243">
        <v>603.17999999999995</v>
      </c>
      <c r="P1135" s="127" t="s">
        <v>1334</v>
      </c>
    </row>
    <row r="1136" spans="1:16" ht="89.25" hidden="1">
      <c r="A1136" s="127" t="s">
        <v>620</v>
      </c>
      <c r="B1136" s="127"/>
      <c r="C1136" s="128" t="s">
        <v>714</v>
      </c>
      <c r="D1136" s="122">
        <v>42836</v>
      </c>
      <c r="E1136" s="123" t="s">
        <v>4012</v>
      </c>
      <c r="F1136" s="123" t="s">
        <v>6</v>
      </c>
      <c r="G1136" s="123">
        <v>884825</v>
      </c>
      <c r="H1136" s="127"/>
      <c r="I1136" s="131" t="s">
        <v>4013</v>
      </c>
      <c r="J1136" s="127"/>
      <c r="K1136" s="127"/>
      <c r="L1136" s="127"/>
      <c r="M1136" s="127"/>
      <c r="N1136" s="243">
        <v>0</v>
      </c>
      <c r="O1136" s="243">
        <v>2000</v>
      </c>
      <c r="P1136" s="127" t="s">
        <v>1334</v>
      </c>
    </row>
    <row r="1137" spans="1:16" ht="63.75" hidden="1">
      <c r="A1137" s="127" t="s">
        <v>620</v>
      </c>
      <c r="B1137" s="127"/>
      <c r="C1137" s="128" t="s">
        <v>714</v>
      </c>
      <c r="D1137" s="122">
        <v>42836</v>
      </c>
      <c r="E1137" s="123" t="s">
        <v>4014</v>
      </c>
      <c r="F1137" s="123" t="s">
        <v>6</v>
      </c>
      <c r="G1137" s="123">
        <v>884834</v>
      </c>
      <c r="H1137" s="127"/>
      <c r="I1137" s="131" t="s">
        <v>4015</v>
      </c>
      <c r="J1137" s="127"/>
      <c r="K1137" s="127"/>
      <c r="L1137" s="127"/>
      <c r="M1137" s="127"/>
      <c r="N1137" s="243">
        <v>0</v>
      </c>
      <c r="O1137" s="243">
        <v>0.02</v>
      </c>
      <c r="P1137" s="127" t="s">
        <v>1334</v>
      </c>
    </row>
    <row r="1138" spans="1:16" ht="63.75" hidden="1">
      <c r="A1138" s="127" t="s">
        <v>620</v>
      </c>
      <c r="B1138" s="127"/>
      <c r="C1138" s="128" t="s">
        <v>714</v>
      </c>
      <c r="D1138" s="122">
        <v>42836</v>
      </c>
      <c r="E1138" s="123" t="s">
        <v>4016</v>
      </c>
      <c r="F1138" s="123" t="s">
        <v>11</v>
      </c>
      <c r="G1138" s="123">
        <v>884839</v>
      </c>
      <c r="H1138" s="127"/>
      <c r="I1138" s="131" t="s">
        <v>4017</v>
      </c>
      <c r="J1138" s="127"/>
      <c r="K1138" s="127"/>
      <c r="L1138" s="127"/>
      <c r="M1138" s="127"/>
      <c r="N1138" s="243">
        <v>50</v>
      </c>
      <c r="O1138" s="243">
        <v>0</v>
      </c>
      <c r="P1138" s="127" t="s">
        <v>1334</v>
      </c>
    </row>
    <row r="1139" spans="1:16" ht="89.25" hidden="1">
      <c r="A1139" s="127">
        <v>513</v>
      </c>
      <c r="B1139" s="127"/>
      <c r="C1139" s="128" t="s">
        <v>201</v>
      </c>
      <c r="D1139" s="122">
        <v>42836</v>
      </c>
      <c r="E1139" s="123" t="s">
        <v>4018</v>
      </c>
      <c r="F1139" s="123" t="s">
        <v>15</v>
      </c>
      <c r="G1139" s="123">
        <v>2060</v>
      </c>
      <c r="H1139" s="127"/>
      <c r="I1139" s="131" t="s">
        <v>4019</v>
      </c>
      <c r="J1139" s="127"/>
      <c r="K1139" s="127"/>
      <c r="L1139" s="127"/>
      <c r="M1139" s="127"/>
      <c r="N1139" s="243">
        <v>115676.95</v>
      </c>
      <c r="O1139" s="243">
        <v>0</v>
      </c>
      <c r="P1139" s="127" t="s">
        <v>1334</v>
      </c>
    </row>
    <row r="1140" spans="1:16" ht="89.25" hidden="1">
      <c r="A1140" s="127">
        <v>513</v>
      </c>
      <c r="B1140" s="127"/>
      <c r="C1140" s="128" t="s">
        <v>201</v>
      </c>
      <c r="D1140" s="122">
        <v>42836</v>
      </c>
      <c r="E1140" s="123" t="s">
        <v>4020</v>
      </c>
      <c r="F1140" s="123" t="s">
        <v>15</v>
      </c>
      <c r="G1140" s="123">
        <v>2059</v>
      </c>
      <c r="H1140" s="127"/>
      <c r="I1140" s="131" t="s">
        <v>4021</v>
      </c>
      <c r="J1140" s="127"/>
      <c r="K1140" s="127"/>
      <c r="L1140" s="127"/>
      <c r="M1140" s="127"/>
      <c r="N1140" s="243">
        <v>771.47</v>
      </c>
      <c r="O1140" s="243">
        <v>0</v>
      </c>
      <c r="P1140" s="127" t="s">
        <v>1334</v>
      </c>
    </row>
    <row r="1141" spans="1:16" ht="76.5" hidden="1">
      <c r="A1141" s="127" t="s">
        <v>621</v>
      </c>
      <c r="B1141" s="127"/>
      <c r="C1141" s="128" t="s">
        <v>715</v>
      </c>
      <c r="D1141" s="122">
        <v>42837</v>
      </c>
      <c r="E1141" s="123" t="s">
        <v>4022</v>
      </c>
      <c r="F1141" s="123" t="s">
        <v>6</v>
      </c>
      <c r="G1141" s="123">
        <v>824288</v>
      </c>
      <c r="H1141" s="127"/>
      <c r="I1141" s="131" t="s">
        <v>4023</v>
      </c>
      <c r="J1141" s="127"/>
      <c r="K1141" s="127"/>
      <c r="L1141" s="127"/>
      <c r="M1141" s="127"/>
      <c r="N1141" s="243">
        <v>0</v>
      </c>
      <c r="O1141" s="243">
        <v>58000</v>
      </c>
      <c r="P1141" s="127" t="s">
        <v>1334</v>
      </c>
    </row>
    <row r="1142" spans="1:16" ht="63.75" hidden="1">
      <c r="A1142" s="127" t="s">
        <v>620</v>
      </c>
      <c r="B1142" s="127"/>
      <c r="C1142" s="128" t="s">
        <v>714</v>
      </c>
      <c r="D1142" s="122">
        <v>42837</v>
      </c>
      <c r="E1142" s="123" t="s">
        <v>4024</v>
      </c>
      <c r="F1142" s="123" t="s">
        <v>6</v>
      </c>
      <c r="G1142" s="123">
        <v>824346</v>
      </c>
      <c r="H1142" s="127"/>
      <c r="I1142" s="131" t="s">
        <v>4025</v>
      </c>
      <c r="J1142" s="127"/>
      <c r="K1142" s="127"/>
      <c r="L1142" s="127"/>
      <c r="M1142" s="127"/>
      <c r="N1142" s="243">
        <v>0</v>
      </c>
      <c r="O1142" s="243">
        <v>14020.29</v>
      </c>
      <c r="P1142" s="127" t="s">
        <v>1334</v>
      </c>
    </row>
    <row r="1143" spans="1:16" ht="76.5" hidden="1">
      <c r="A1143" s="127">
        <v>586</v>
      </c>
      <c r="B1143" s="127"/>
      <c r="C1143" s="128" t="s">
        <v>223</v>
      </c>
      <c r="D1143" s="122">
        <v>42837</v>
      </c>
      <c r="E1143" s="123" t="s">
        <v>4026</v>
      </c>
      <c r="F1143" s="123" t="s">
        <v>6</v>
      </c>
      <c r="G1143" s="123">
        <v>884911</v>
      </c>
      <c r="H1143" s="127"/>
      <c r="I1143" s="131" t="s">
        <v>4027</v>
      </c>
      <c r="J1143" s="127"/>
      <c r="K1143" s="127"/>
      <c r="L1143" s="127"/>
      <c r="M1143" s="127"/>
      <c r="N1143" s="243">
        <v>0</v>
      </c>
      <c r="O1143" s="243">
        <v>16848.400000000001</v>
      </c>
      <c r="P1143" s="127" t="s">
        <v>17184</v>
      </c>
    </row>
    <row r="1144" spans="1:16" ht="76.5" hidden="1">
      <c r="A1144" s="127">
        <v>586</v>
      </c>
      <c r="B1144" s="127"/>
      <c r="C1144" s="128" t="s">
        <v>223</v>
      </c>
      <c r="D1144" s="122">
        <v>42837</v>
      </c>
      <c r="E1144" s="123" t="s">
        <v>4028</v>
      </c>
      <c r="F1144" s="123" t="s">
        <v>6</v>
      </c>
      <c r="G1144" s="123">
        <v>884911</v>
      </c>
      <c r="H1144" s="127"/>
      <c r="I1144" s="131" t="s">
        <v>4029</v>
      </c>
      <c r="J1144" s="127"/>
      <c r="K1144" s="127"/>
      <c r="L1144" s="127"/>
      <c r="M1144" s="127"/>
      <c r="N1144" s="243">
        <v>0</v>
      </c>
      <c r="O1144" s="243">
        <v>253977.78</v>
      </c>
      <c r="P1144" s="127" t="s">
        <v>1334</v>
      </c>
    </row>
    <row r="1145" spans="1:16" ht="76.5" hidden="1">
      <c r="A1145" s="127">
        <v>586</v>
      </c>
      <c r="B1145" s="127"/>
      <c r="C1145" s="128" t="s">
        <v>223</v>
      </c>
      <c r="D1145" s="122">
        <v>42837</v>
      </c>
      <c r="E1145" s="123" t="s">
        <v>4030</v>
      </c>
      <c r="F1145" s="123" t="s">
        <v>11</v>
      </c>
      <c r="G1145" s="123">
        <v>884911</v>
      </c>
      <c r="H1145" s="127"/>
      <c r="I1145" s="131" t="s">
        <v>4031</v>
      </c>
      <c r="J1145" s="127"/>
      <c r="K1145" s="127"/>
      <c r="L1145" s="127"/>
      <c r="M1145" s="127"/>
      <c r="N1145" s="243">
        <v>50</v>
      </c>
      <c r="O1145" s="243">
        <v>0</v>
      </c>
      <c r="P1145" s="127" t="s">
        <v>1334</v>
      </c>
    </row>
    <row r="1146" spans="1:16" ht="89.25" hidden="1">
      <c r="A1146" s="127">
        <v>25</v>
      </c>
      <c r="B1146" s="127"/>
      <c r="C1146" s="128" t="s">
        <v>695</v>
      </c>
      <c r="D1146" s="122">
        <v>42837</v>
      </c>
      <c r="E1146" s="123" t="s">
        <v>4032</v>
      </c>
      <c r="F1146" s="123" t="s">
        <v>15</v>
      </c>
      <c r="G1146" s="123">
        <v>2063</v>
      </c>
      <c r="H1146" s="127"/>
      <c r="I1146" s="131" t="s">
        <v>4033</v>
      </c>
      <c r="J1146" s="127"/>
      <c r="K1146" s="127"/>
      <c r="L1146" s="127"/>
      <c r="M1146" s="127"/>
      <c r="N1146" s="243">
        <v>638.59</v>
      </c>
      <c r="O1146" s="243">
        <v>0</v>
      </c>
      <c r="P1146" s="127" t="s">
        <v>1334</v>
      </c>
    </row>
    <row r="1147" spans="1:16" ht="76.5" hidden="1">
      <c r="A1147" s="127">
        <v>513</v>
      </c>
      <c r="B1147" s="127"/>
      <c r="C1147" s="128" t="s">
        <v>201</v>
      </c>
      <c r="D1147" s="122">
        <v>42838</v>
      </c>
      <c r="E1147" s="123" t="s">
        <v>4034</v>
      </c>
      <c r="F1147" s="123" t="s">
        <v>15</v>
      </c>
      <c r="G1147" s="123">
        <v>2090</v>
      </c>
      <c r="H1147" s="127"/>
      <c r="I1147" s="131" t="s">
        <v>4035</v>
      </c>
      <c r="J1147" s="127"/>
      <c r="K1147" s="127"/>
      <c r="L1147" s="127"/>
      <c r="M1147" s="127"/>
      <c r="N1147" s="243">
        <v>325.5</v>
      </c>
      <c r="O1147" s="243">
        <v>0</v>
      </c>
      <c r="P1147" s="127" t="s">
        <v>1334</v>
      </c>
    </row>
    <row r="1148" spans="1:16" ht="102" hidden="1">
      <c r="A1148" s="127">
        <v>513</v>
      </c>
      <c r="B1148" s="127"/>
      <c r="C1148" s="128" t="s">
        <v>201</v>
      </c>
      <c r="D1148" s="122">
        <v>42838</v>
      </c>
      <c r="E1148" s="123" t="s">
        <v>4036</v>
      </c>
      <c r="F1148" s="123" t="s">
        <v>15</v>
      </c>
      <c r="G1148" s="123">
        <v>2091</v>
      </c>
      <c r="H1148" s="127"/>
      <c r="I1148" s="131" t="s">
        <v>4037</v>
      </c>
      <c r="J1148" s="127"/>
      <c r="K1148" s="127"/>
      <c r="L1148" s="127"/>
      <c r="M1148" s="127"/>
      <c r="N1148" s="243">
        <v>18523.23</v>
      </c>
      <c r="O1148" s="243">
        <v>0</v>
      </c>
      <c r="P1148" s="127" t="s">
        <v>1334</v>
      </c>
    </row>
    <row r="1149" spans="1:16" ht="102" hidden="1">
      <c r="A1149" s="127">
        <v>513</v>
      </c>
      <c r="B1149" s="127"/>
      <c r="C1149" s="128" t="s">
        <v>201</v>
      </c>
      <c r="D1149" s="122">
        <v>42838</v>
      </c>
      <c r="E1149" s="123" t="s">
        <v>4038</v>
      </c>
      <c r="F1149" s="123" t="s">
        <v>15</v>
      </c>
      <c r="G1149" s="123">
        <v>2092</v>
      </c>
      <c r="H1149" s="127"/>
      <c r="I1149" s="131" t="s">
        <v>4039</v>
      </c>
      <c r="J1149" s="127"/>
      <c r="K1149" s="127"/>
      <c r="L1149" s="127"/>
      <c r="M1149" s="127"/>
      <c r="N1149" s="243">
        <v>26562.6</v>
      </c>
      <c r="O1149" s="243">
        <v>0</v>
      </c>
      <c r="P1149" s="127" t="s">
        <v>1334</v>
      </c>
    </row>
    <row r="1150" spans="1:16" ht="102" hidden="1">
      <c r="A1150" s="127">
        <v>513</v>
      </c>
      <c r="B1150" s="127"/>
      <c r="C1150" s="128" t="s">
        <v>201</v>
      </c>
      <c r="D1150" s="122">
        <v>42838</v>
      </c>
      <c r="E1150" s="123" t="s">
        <v>4040</v>
      </c>
      <c r="F1150" s="123" t="s">
        <v>15</v>
      </c>
      <c r="G1150" s="123">
        <v>2088</v>
      </c>
      <c r="H1150" s="127"/>
      <c r="I1150" s="131" t="s">
        <v>4041</v>
      </c>
      <c r="J1150" s="127"/>
      <c r="K1150" s="127"/>
      <c r="L1150" s="127"/>
      <c r="M1150" s="127"/>
      <c r="N1150" s="243">
        <v>17996.169999999998</v>
      </c>
      <c r="O1150" s="243">
        <v>0</v>
      </c>
      <c r="P1150" s="127" t="s">
        <v>1334</v>
      </c>
    </row>
    <row r="1151" spans="1:16" ht="51" hidden="1">
      <c r="A1151" s="127" t="s">
        <v>621</v>
      </c>
      <c r="B1151" s="127"/>
      <c r="C1151" s="128" t="s">
        <v>715</v>
      </c>
      <c r="D1151" s="122">
        <v>42842</v>
      </c>
      <c r="E1151" s="123" t="s">
        <v>4042</v>
      </c>
      <c r="F1151" s="123" t="s">
        <v>6</v>
      </c>
      <c r="G1151" s="123">
        <v>425094</v>
      </c>
      <c r="H1151" s="127"/>
      <c r="I1151" s="131" t="s">
        <v>4043</v>
      </c>
      <c r="J1151" s="127"/>
      <c r="K1151" s="127"/>
      <c r="L1151" s="127"/>
      <c r="M1151" s="127"/>
      <c r="N1151" s="243">
        <v>0</v>
      </c>
      <c r="O1151" s="243">
        <v>2833259.12</v>
      </c>
      <c r="P1151" s="127" t="s">
        <v>1334</v>
      </c>
    </row>
    <row r="1152" spans="1:16" ht="51" hidden="1">
      <c r="A1152" s="127" t="s">
        <v>621</v>
      </c>
      <c r="B1152" s="127"/>
      <c r="C1152" s="128" t="s">
        <v>715</v>
      </c>
      <c r="D1152" s="122">
        <v>42842</v>
      </c>
      <c r="E1152" s="123" t="s">
        <v>4044</v>
      </c>
      <c r="F1152" s="123" t="s">
        <v>1375</v>
      </c>
      <c r="G1152" s="123">
        <v>13159872</v>
      </c>
      <c r="H1152" s="127"/>
      <c r="I1152" s="131" t="s">
        <v>4045</v>
      </c>
      <c r="J1152" s="127"/>
      <c r="K1152" s="127"/>
      <c r="L1152" s="127"/>
      <c r="M1152" s="127"/>
      <c r="N1152" s="243">
        <v>0</v>
      </c>
      <c r="O1152" s="243">
        <v>5774.16</v>
      </c>
      <c r="P1152" s="127" t="s">
        <v>1334</v>
      </c>
    </row>
    <row r="1153" spans="1:16" ht="51" hidden="1">
      <c r="A1153" s="127" t="s">
        <v>621</v>
      </c>
      <c r="B1153" s="127"/>
      <c r="C1153" s="128" t="s">
        <v>715</v>
      </c>
      <c r="D1153" s="122">
        <v>42842</v>
      </c>
      <c r="E1153" s="123" t="s">
        <v>4046</v>
      </c>
      <c r="F1153" s="123" t="s">
        <v>1375</v>
      </c>
      <c r="G1153" s="123">
        <v>13159941</v>
      </c>
      <c r="H1153" s="127"/>
      <c r="I1153" s="131" t="s">
        <v>4045</v>
      </c>
      <c r="J1153" s="127"/>
      <c r="K1153" s="127"/>
      <c r="L1153" s="127"/>
      <c r="M1153" s="127"/>
      <c r="N1153" s="243">
        <v>0</v>
      </c>
      <c r="O1153" s="243">
        <v>900.93</v>
      </c>
      <c r="P1153" s="127" t="s">
        <v>1334</v>
      </c>
    </row>
    <row r="1154" spans="1:16" ht="25.5" hidden="1">
      <c r="A1154" s="127" t="s">
        <v>621</v>
      </c>
      <c r="B1154" s="127"/>
      <c r="C1154" s="128" t="s">
        <v>715</v>
      </c>
      <c r="D1154" s="122">
        <v>42842</v>
      </c>
      <c r="E1154" s="123" t="s">
        <v>4047</v>
      </c>
      <c r="F1154" s="123" t="s">
        <v>13</v>
      </c>
      <c r="G1154" s="123">
        <v>45779</v>
      </c>
      <c r="H1154" s="127"/>
      <c r="I1154" s="131" t="s">
        <v>2399</v>
      </c>
      <c r="J1154" s="127"/>
      <c r="K1154" s="127"/>
      <c r="L1154" s="127"/>
      <c r="M1154" s="127"/>
      <c r="N1154" s="243">
        <v>137.81</v>
      </c>
      <c r="O1154" s="243">
        <v>0</v>
      </c>
      <c r="P1154" s="127" t="s">
        <v>1334</v>
      </c>
    </row>
    <row r="1155" spans="1:16" ht="51" hidden="1">
      <c r="A1155" s="127" t="s">
        <v>620</v>
      </c>
      <c r="B1155" s="127"/>
      <c r="C1155" s="128" t="s">
        <v>714</v>
      </c>
      <c r="D1155" s="122">
        <v>42842</v>
      </c>
      <c r="E1155" s="123" t="s">
        <v>4048</v>
      </c>
      <c r="F1155" s="123" t="s">
        <v>13</v>
      </c>
      <c r="G1155" s="123">
        <v>45783</v>
      </c>
      <c r="H1155" s="127"/>
      <c r="I1155" s="131" t="s">
        <v>2402</v>
      </c>
      <c r="J1155" s="127"/>
      <c r="K1155" s="127"/>
      <c r="L1155" s="127"/>
      <c r="M1155" s="127"/>
      <c r="N1155" s="243">
        <v>50</v>
      </c>
      <c r="O1155" s="243">
        <v>0</v>
      </c>
      <c r="P1155" s="127" t="s">
        <v>1334</v>
      </c>
    </row>
    <row r="1156" spans="1:16" ht="51" hidden="1">
      <c r="A1156" s="127" t="s">
        <v>621</v>
      </c>
      <c r="B1156" s="127"/>
      <c r="C1156" s="128" t="s">
        <v>715</v>
      </c>
      <c r="D1156" s="122">
        <v>42842</v>
      </c>
      <c r="E1156" s="123" t="s">
        <v>4049</v>
      </c>
      <c r="F1156" s="123" t="s">
        <v>11</v>
      </c>
      <c r="G1156" s="123">
        <v>9165</v>
      </c>
      <c r="H1156" s="127"/>
      <c r="I1156" s="131" t="s">
        <v>4050</v>
      </c>
      <c r="J1156" s="127"/>
      <c r="K1156" s="127"/>
      <c r="L1156" s="127"/>
      <c r="M1156" s="127"/>
      <c r="N1156" s="243">
        <v>270.82</v>
      </c>
      <c r="O1156" s="243">
        <v>0</v>
      </c>
      <c r="P1156" s="127" t="s">
        <v>1334</v>
      </c>
    </row>
    <row r="1157" spans="1:16" ht="76.5" hidden="1">
      <c r="A1157" s="127" t="s">
        <v>621</v>
      </c>
      <c r="B1157" s="127"/>
      <c r="C1157" s="128" t="s">
        <v>715</v>
      </c>
      <c r="D1157" s="122">
        <v>42842</v>
      </c>
      <c r="E1157" s="123" t="s">
        <v>4051</v>
      </c>
      <c r="F1157" s="123" t="s">
        <v>11</v>
      </c>
      <c r="G1157" s="123">
        <v>424955</v>
      </c>
      <c r="H1157" s="127"/>
      <c r="I1157" s="131" t="s">
        <v>4052</v>
      </c>
      <c r="J1157" s="127"/>
      <c r="K1157" s="127"/>
      <c r="L1157" s="127"/>
      <c r="M1157" s="127"/>
      <c r="N1157" s="243">
        <v>50</v>
      </c>
      <c r="O1157" s="243">
        <v>0</v>
      </c>
      <c r="P1157" s="127" t="s">
        <v>1334</v>
      </c>
    </row>
    <row r="1158" spans="1:16" ht="76.5" hidden="1">
      <c r="A1158" s="127">
        <v>586</v>
      </c>
      <c r="B1158" s="127"/>
      <c r="C1158" s="128" t="s">
        <v>223</v>
      </c>
      <c r="D1158" s="122">
        <v>42842</v>
      </c>
      <c r="E1158" s="123" t="s">
        <v>4053</v>
      </c>
      <c r="F1158" s="123" t="s">
        <v>11</v>
      </c>
      <c r="G1158" s="123">
        <v>885042</v>
      </c>
      <c r="H1158" s="127"/>
      <c r="I1158" s="131" t="s">
        <v>4054</v>
      </c>
      <c r="J1158" s="127"/>
      <c r="K1158" s="127"/>
      <c r="L1158" s="127"/>
      <c r="M1158" s="127"/>
      <c r="N1158" s="243">
        <v>280.02</v>
      </c>
      <c r="O1158" s="243">
        <v>0</v>
      </c>
      <c r="P1158" s="127" t="s">
        <v>1334</v>
      </c>
    </row>
    <row r="1159" spans="1:16" ht="25.5" hidden="1">
      <c r="A1159" s="127" t="s">
        <v>621</v>
      </c>
      <c r="B1159" s="127"/>
      <c r="C1159" s="128" t="s">
        <v>715</v>
      </c>
      <c r="D1159" s="122">
        <v>42842</v>
      </c>
      <c r="E1159" s="123" t="s">
        <v>4055</v>
      </c>
      <c r="F1159" s="123" t="s">
        <v>13</v>
      </c>
      <c r="G1159" s="123">
        <v>45782</v>
      </c>
      <c r="H1159" s="127"/>
      <c r="I1159" s="131" t="s">
        <v>2399</v>
      </c>
      <c r="J1159" s="127"/>
      <c r="K1159" s="127"/>
      <c r="L1159" s="127"/>
      <c r="M1159" s="127"/>
      <c r="N1159" s="243">
        <v>8.36</v>
      </c>
      <c r="O1159" s="243">
        <v>0</v>
      </c>
      <c r="P1159" s="127" t="s">
        <v>1334</v>
      </c>
    </row>
    <row r="1160" spans="1:16" ht="76.5" hidden="1">
      <c r="A1160" s="127" t="s">
        <v>621</v>
      </c>
      <c r="B1160" s="127"/>
      <c r="C1160" s="128" t="s">
        <v>715</v>
      </c>
      <c r="D1160" s="122">
        <v>42843</v>
      </c>
      <c r="E1160" s="123" t="s">
        <v>4056</v>
      </c>
      <c r="F1160" s="123" t="s">
        <v>6</v>
      </c>
      <c r="G1160" s="123">
        <v>885116</v>
      </c>
      <c r="H1160" s="127"/>
      <c r="I1160" s="131" t="s">
        <v>4057</v>
      </c>
      <c r="J1160" s="127"/>
      <c r="K1160" s="127"/>
      <c r="L1160" s="127"/>
      <c r="M1160" s="127"/>
      <c r="N1160" s="243">
        <v>0</v>
      </c>
      <c r="O1160" s="243">
        <v>9699.84</v>
      </c>
      <c r="P1160" s="127" t="s">
        <v>1334</v>
      </c>
    </row>
    <row r="1161" spans="1:16" ht="76.5" hidden="1">
      <c r="A1161" s="127">
        <v>513</v>
      </c>
      <c r="B1161" s="127"/>
      <c r="C1161" s="128" t="s">
        <v>201</v>
      </c>
      <c r="D1161" s="122">
        <v>42843</v>
      </c>
      <c r="E1161" s="123" t="s">
        <v>4058</v>
      </c>
      <c r="F1161" s="123" t="s">
        <v>11</v>
      </c>
      <c r="G1161" s="123">
        <v>885087</v>
      </c>
      <c r="H1161" s="127"/>
      <c r="I1161" s="131" t="s">
        <v>4059</v>
      </c>
      <c r="J1161" s="127"/>
      <c r="K1161" s="127"/>
      <c r="L1161" s="127"/>
      <c r="M1161" s="127"/>
      <c r="N1161" s="243">
        <v>1161.8</v>
      </c>
      <c r="O1161" s="243">
        <v>0</v>
      </c>
      <c r="P1161" s="127" t="s">
        <v>1334</v>
      </c>
    </row>
    <row r="1162" spans="1:16" ht="102" hidden="1">
      <c r="A1162" s="127">
        <v>582</v>
      </c>
      <c r="B1162" s="127"/>
      <c r="C1162" s="128" t="s">
        <v>857</v>
      </c>
      <c r="D1162" s="122">
        <v>42843</v>
      </c>
      <c r="E1162" s="123" t="s">
        <v>4060</v>
      </c>
      <c r="F1162" s="123" t="s">
        <v>1261</v>
      </c>
      <c r="G1162" s="123">
        <v>2101</v>
      </c>
      <c r="H1162" s="127"/>
      <c r="I1162" s="131" t="s">
        <v>4061</v>
      </c>
      <c r="J1162" s="127"/>
      <c r="K1162" s="127"/>
      <c r="L1162" s="127"/>
      <c r="M1162" s="127"/>
      <c r="N1162" s="243">
        <v>119.27</v>
      </c>
      <c r="O1162" s="243">
        <v>0</v>
      </c>
      <c r="P1162" s="127" t="s">
        <v>1334</v>
      </c>
    </row>
    <row r="1163" spans="1:16" ht="89.25" hidden="1">
      <c r="A1163" s="127">
        <v>582</v>
      </c>
      <c r="B1163" s="127"/>
      <c r="C1163" s="128" t="s">
        <v>857</v>
      </c>
      <c r="D1163" s="122">
        <v>42843</v>
      </c>
      <c r="E1163" s="123" t="s">
        <v>4062</v>
      </c>
      <c r="F1163" s="123" t="s">
        <v>15</v>
      </c>
      <c r="G1163" s="123">
        <v>2101</v>
      </c>
      <c r="H1163" s="127"/>
      <c r="I1163" s="131" t="s">
        <v>4063</v>
      </c>
      <c r="J1163" s="127"/>
      <c r="K1163" s="127"/>
      <c r="L1163" s="127"/>
      <c r="M1163" s="127"/>
      <c r="N1163" s="243">
        <v>276.58999999999997</v>
      </c>
      <c r="O1163" s="243">
        <v>0</v>
      </c>
      <c r="P1163" s="127" t="s">
        <v>1334</v>
      </c>
    </row>
    <row r="1164" spans="1:16" ht="63.75" hidden="1">
      <c r="A1164" s="127" t="s">
        <v>621</v>
      </c>
      <c r="B1164" s="127"/>
      <c r="C1164" s="128" t="s">
        <v>715</v>
      </c>
      <c r="D1164" s="122">
        <v>42843</v>
      </c>
      <c r="E1164" s="123" t="s">
        <v>4064</v>
      </c>
      <c r="F1164" s="123" t="s">
        <v>11</v>
      </c>
      <c r="G1164" s="123">
        <v>426106</v>
      </c>
      <c r="H1164" s="127"/>
      <c r="I1164" s="131" t="s">
        <v>4065</v>
      </c>
      <c r="J1164" s="127"/>
      <c r="K1164" s="127"/>
      <c r="L1164" s="127"/>
      <c r="M1164" s="127"/>
      <c r="N1164" s="243">
        <v>460.93</v>
      </c>
      <c r="O1164" s="243">
        <v>0</v>
      </c>
      <c r="P1164" s="127" t="s">
        <v>1334</v>
      </c>
    </row>
    <row r="1165" spans="1:16" ht="76.5" hidden="1">
      <c r="A1165" s="127" t="s">
        <v>621</v>
      </c>
      <c r="B1165" s="127"/>
      <c r="C1165" s="128" t="s">
        <v>715</v>
      </c>
      <c r="D1165" s="122">
        <v>42844</v>
      </c>
      <c r="E1165" s="123" t="s">
        <v>4066</v>
      </c>
      <c r="F1165" s="123" t="s">
        <v>6</v>
      </c>
      <c r="G1165" s="123">
        <v>826649</v>
      </c>
      <c r="H1165" s="127"/>
      <c r="I1165" s="131" t="s">
        <v>4067</v>
      </c>
      <c r="J1165" s="127"/>
      <c r="K1165" s="127"/>
      <c r="L1165" s="127"/>
      <c r="M1165" s="127"/>
      <c r="N1165" s="243">
        <v>0</v>
      </c>
      <c r="O1165" s="243">
        <v>408000</v>
      </c>
      <c r="P1165" s="127" t="s">
        <v>1334</v>
      </c>
    </row>
    <row r="1166" spans="1:16" ht="76.5" hidden="1">
      <c r="A1166" s="127" t="s">
        <v>620</v>
      </c>
      <c r="B1166" s="127"/>
      <c r="C1166" s="128" t="s">
        <v>714</v>
      </c>
      <c r="D1166" s="122">
        <v>42844</v>
      </c>
      <c r="E1166" s="123" t="s">
        <v>4068</v>
      </c>
      <c r="F1166" s="123" t="s">
        <v>15</v>
      </c>
      <c r="G1166" s="123">
        <v>2113</v>
      </c>
      <c r="H1166" s="127"/>
      <c r="I1166" s="131" t="s">
        <v>4069</v>
      </c>
      <c r="J1166" s="127"/>
      <c r="K1166" s="127"/>
      <c r="L1166" s="127"/>
      <c r="M1166" s="127"/>
      <c r="N1166" s="243">
        <v>453.16</v>
      </c>
      <c r="O1166" s="243">
        <v>0</v>
      </c>
      <c r="P1166" s="127" t="s">
        <v>1334</v>
      </c>
    </row>
    <row r="1167" spans="1:16" ht="76.5" hidden="1">
      <c r="A1167" s="127" t="s">
        <v>620</v>
      </c>
      <c r="B1167" s="127"/>
      <c r="C1167" s="128" t="s">
        <v>714</v>
      </c>
      <c r="D1167" s="122">
        <v>42844</v>
      </c>
      <c r="E1167" s="123" t="s">
        <v>4070</v>
      </c>
      <c r="F1167" s="123" t="s">
        <v>15</v>
      </c>
      <c r="G1167" s="123">
        <v>2112</v>
      </c>
      <c r="H1167" s="127"/>
      <c r="I1167" s="131" t="s">
        <v>4071</v>
      </c>
      <c r="J1167" s="127"/>
      <c r="K1167" s="127"/>
      <c r="L1167" s="127"/>
      <c r="M1167" s="127"/>
      <c r="N1167" s="243">
        <v>350.26</v>
      </c>
      <c r="O1167" s="243">
        <v>0</v>
      </c>
      <c r="P1167" s="127" t="s">
        <v>1334</v>
      </c>
    </row>
    <row r="1168" spans="1:16" ht="51" hidden="1">
      <c r="A1168" s="127" t="s">
        <v>620</v>
      </c>
      <c r="B1168" s="127"/>
      <c r="C1168" s="128" t="s">
        <v>714</v>
      </c>
      <c r="D1168" s="122">
        <v>42845</v>
      </c>
      <c r="E1168" s="123" t="s">
        <v>4072</v>
      </c>
      <c r="F1168" s="123" t="s">
        <v>6</v>
      </c>
      <c r="G1168" s="123">
        <v>827310</v>
      </c>
      <c r="H1168" s="127"/>
      <c r="I1168" s="131" t="s">
        <v>4073</v>
      </c>
      <c r="J1168" s="127"/>
      <c r="K1168" s="127"/>
      <c r="L1168" s="127"/>
      <c r="M1168" s="127"/>
      <c r="N1168" s="243">
        <v>0</v>
      </c>
      <c r="O1168" s="243">
        <v>1075.51</v>
      </c>
      <c r="P1168" s="127" t="s">
        <v>1334</v>
      </c>
    </row>
    <row r="1169" spans="1:16" ht="89.25" hidden="1">
      <c r="A1169" s="127">
        <v>513</v>
      </c>
      <c r="B1169" s="127"/>
      <c r="C1169" s="128" t="s">
        <v>201</v>
      </c>
      <c r="D1169" s="122">
        <v>42845</v>
      </c>
      <c r="E1169" s="123" t="s">
        <v>4074</v>
      </c>
      <c r="F1169" s="123" t="s">
        <v>15</v>
      </c>
      <c r="G1169" s="123">
        <v>2118</v>
      </c>
      <c r="H1169" s="127"/>
      <c r="I1169" s="131" t="s">
        <v>4075</v>
      </c>
      <c r="J1169" s="127"/>
      <c r="K1169" s="127"/>
      <c r="L1169" s="127"/>
      <c r="M1169" s="127"/>
      <c r="N1169" s="243">
        <v>542.54999999999995</v>
      </c>
      <c r="O1169" s="243">
        <v>0</v>
      </c>
      <c r="P1169" s="127" t="s">
        <v>1334</v>
      </c>
    </row>
    <row r="1170" spans="1:16" ht="76.5" hidden="1">
      <c r="A1170" s="127" t="s">
        <v>621</v>
      </c>
      <c r="B1170" s="127"/>
      <c r="C1170" s="128" t="s">
        <v>715</v>
      </c>
      <c r="D1170" s="122">
        <v>42846</v>
      </c>
      <c r="E1170" s="123" t="s">
        <v>4076</v>
      </c>
      <c r="F1170" s="123" t="s">
        <v>6</v>
      </c>
      <c r="G1170" s="123">
        <v>827710</v>
      </c>
      <c r="H1170" s="127"/>
      <c r="I1170" s="131" t="s">
        <v>4077</v>
      </c>
      <c r="J1170" s="127"/>
      <c r="K1170" s="127"/>
      <c r="L1170" s="127"/>
      <c r="M1170" s="127"/>
      <c r="N1170" s="243">
        <v>0</v>
      </c>
      <c r="O1170" s="243">
        <v>20000</v>
      </c>
      <c r="P1170" s="127" t="s">
        <v>1334</v>
      </c>
    </row>
    <row r="1171" spans="1:16" ht="63.75" hidden="1">
      <c r="A1171" s="127" t="s">
        <v>620</v>
      </c>
      <c r="B1171" s="127"/>
      <c r="C1171" s="128" t="s">
        <v>714</v>
      </c>
      <c r="D1171" s="122">
        <v>42846</v>
      </c>
      <c r="E1171" s="123" t="s">
        <v>4078</v>
      </c>
      <c r="F1171" s="123" t="s">
        <v>6</v>
      </c>
      <c r="G1171" s="123">
        <v>827818</v>
      </c>
      <c r="H1171" s="127"/>
      <c r="I1171" s="131" t="s">
        <v>4079</v>
      </c>
      <c r="J1171" s="127"/>
      <c r="K1171" s="127"/>
      <c r="L1171" s="127"/>
      <c r="M1171" s="127"/>
      <c r="N1171" s="243">
        <v>0</v>
      </c>
      <c r="O1171" s="243">
        <v>205717.76000000001</v>
      </c>
      <c r="P1171" s="127" t="s">
        <v>1334</v>
      </c>
    </row>
    <row r="1172" spans="1:16" ht="89.25" hidden="1">
      <c r="A1172" s="127" t="s">
        <v>620</v>
      </c>
      <c r="B1172" s="127"/>
      <c r="C1172" s="128" t="s">
        <v>714</v>
      </c>
      <c r="D1172" s="122">
        <v>42846</v>
      </c>
      <c r="E1172" s="123" t="s">
        <v>4080</v>
      </c>
      <c r="F1172" s="123" t="s">
        <v>11</v>
      </c>
      <c r="G1172" s="123">
        <v>885477</v>
      </c>
      <c r="H1172" s="127"/>
      <c r="I1172" s="131" t="s">
        <v>4081</v>
      </c>
      <c r="J1172" s="127"/>
      <c r="K1172" s="127"/>
      <c r="L1172" s="127"/>
      <c r="M1172" s="127"/>
      <c r="N1172" s="243">
        <v>50</v>
      </c>
      <c r="O1172" s="243">
        <v>0</v>
      </c>
      <c r="P1172" s="127" t="s">
        <v>1334</v>
      </c>
    </row>
    <row r="1173" spans="1:16" ht="89.25" hidden="1">
      <c r="A1173" s="127">
        <v>513</v>
      </c>
      <c r="B1173" s="127"/>
      <c r="C1173" s="128" t="s">
        <v>201</v>
      </c>
      <c r="D1173" s="122">
        <v>42846</v>
      </c>
      <c r="E1173" s="123" t="s">
        <v>4082</v>
      </c>
      <c r="F1173" s="123" t="s">
        <v>13</v>
      </c>
      <c r="G1173" s="123">
        <v>885483</v>
      </c>
      <c r="H1173" s="127"/>
      <c r="I1173" s="131" t="s">
        <v>4083</v>
      </c>
      <c r="J1173" s="127"/>
      <c r="K1173" s="127"/>
      <c r="L1173" s="127"/>
      <c r="M1173" s="127"/>
      <c r="N1173" s="243">
        <v>84703.2</v>
      </c>
      <c r="O1173" s="243">
        <v>0</v>
      </c>
      <c r="P1173" s="127" t="s">
        <v>1334</v>
      </c>
    </row>
    <row r="1174" spans="1:16" ht="89.25" hidden="1">
      <c r="A1174" s="127">
        <v>25</v>
      </c>
      <c r="B1174" s="127"/>
      <c r="C1174" s="128" t="s">
        <v>695</v>
      </c>
      <c r="D1174" s="122">
        <v>42846</v>
      </c>
      <c r="E1174" s="123" t="s">
        <v>4084</v>
      </c>
      <c r="F1174" s="123" t="s">
        <v>15</v>
      </c>
      <c r="G1174" s="123">
        <v>2125</v>
      </c>
      <c r="H1174" s="127"/>
      <c r="I1174" s="131" t="s">
        <v>4085</v>
      </c>
      <c r="J1174" s="127"/>
      <c r="K1174" s="127"/>
      <c r="L1174" s="127"/>
      <c r="M1174" s="127"/>
      <c r="N1174" s="243">
        <v>50</v>
      </c>
      <c r="O1174" s="243">
        <v>0</v>
      </c>
      <c r="P1174" s="127" t="s">
        <v>1334</v>
      </c>
    </row>
    <row r="1175" spans="1:16" ht="76.5" hidden="1">
      <c r="A1175" s="127" t="s">
        <v>620</v>
      </c>
      <c r="B1175" s="127"/>
      <c r="C1175" s="128" t="s">
        <v>714</v>
      </c>
      <c r="D1175" s="122">
        <v>42849</v>
      </c>
      <c r="E1175" s="123" t="s">
        <v>4086</v>
      </c>
      <c r="F1175" s="123" t="s">
        <v>1375</v>
      </c>
      <c r="G1175" s="123">
        <v>13288080</v>
      </c>
      <c r="H1175" s="127"/>
      <c r="I1175" s="131" t="s">
        <v>4087</v>
      </c>
      <c r="J1175" s="127"/>
      <c r="K1175" s="127"/>
      <c r="L1175" s="127"/>
      <c r="M1175" s="127"/>
      <c r="N1175" s="243">
        <v>0</v>
      </c>
      <c r="O1175" s="243">
        <v>7963.12</v>
      </c>
      <c r="P1175" s="127" t="s">
        <v>1334</v>
      </c>
    </row>
    <row r="1176" spans="1:16" ht="76.5" hidden="1">
      <c r="A1176" s="127" t="s">
        <v>621</v>
      </c>
      <c r="B1176" s="127"/>
      <c r="C1176" s="128" t="s">
        <v>715</v>
      </c>
      <c r="D1176" s="122">
        <v>42849</v>
      </c>
      <c r="E1176" s="123" t="s">
        <v>4088</v>
      </c>
      <c r="F1176" s="123" t="s">
        <v>6</v>
      </c>
      <c r="G1176" s="123">
        <v>828415</v>
      </c>
      <c r="H1176" s="127"/>
      <c r="I1176" s="131" t="s">
        <v>4089</v>
      </c>
      <c r="J1176" s="127"/>
      <c r="K1176" s="127"/>
      <c r="L1176" s="127"/>
      <c r="M1176" s="127"/>
      <c r="N1176" s="243">
        <v>0</v>
      </c>
      <c r="O1176" s="243">
        <v>117000</v>
      </c>
      <c r="P1176" s="127" t="s">
        <v>1334</v>
      </c>
    </row>
    <row r="1177" spans="1:16" ht="76.5" hidden="1">
      <c r="A1177" s="127" t="s">
        <v>621</v>
      </c>
      <c r="B1177" s="127"/>
      <c r="C1177" s="128" t="s">
        <v>715</v>
      </c>
      <c r="D1177" s="122">
        <v>42849</v>
      </c>
      <c r="E1177" s="123" t="s">
        <v>4090</v>
      </c>
      <c r="F1177" s="123" t="s">
        <v>6</v>
      </c>
      <c r="G1177" s="123">
        <v>828441</v>
      </c>
      <c r="H1177" s="127"/>
      <c r="I1177" s="131" t="s">
        <v>4091</v>
      </c>
      <c r="J1177" s="127"/>
      <c r="K1177" s="127"/>
      <c r="L1177" s="127"/>
      <c r="M1177" s="127"/>
      <c r="N1177" s="243">
        <v>0</v>
      </c>
      <c r="O1177" s="243">
        <v>2100</v>
      </c>
      <c r="P1177" s="127" t="s">
        <v>1334</v>
      </c>
    </row>
    <row r="1178" spans="1:16" ht="76.5" hidden="1">
      <c r="A1178" s="127" t="s">
        <v>620</v>
      </c>
      <c r="B1178" s="127"/>
      <c r="C1178" s="128" t="s">
        <v>714</v>
      </c>
      <c r="D1178" s="122">
        <v>42849</v>
      </c>
      <c r="E1178" s="123" t="s">
        <v>4092</v>
      </c>
      <c r="F1178" s="123" t="s">
        <v>11</v>
      </c>
      <c r="G1178" s="123">
        <v>885522</v>
      </c>
      <c r="H1178" s="127"/>
      <c r="I1178" s="131" t="s">
        <v>4093</v>
      </c>
      <c r="J1178" s="127"/>
      <c r="K1178" s="127"/>
      <c r="L1178" s="127"/>
      <c r="M1178" s="127"/>
      <c r="N1178" s="243">
        <v>50</v>
      </c>
      <c r="O1178" s="243">
        <v>0</v>
      </c>
      <c r="P1178" s="127" t="s">
        <v>1334</v>
      </c>
    </row>
    <row r="1179" spans="1:16" ht="89.25" hidden="1">
      <c r="A1179" s="127">
        <v>513</v>
      </c>
      <c r="B1179" s="127"/>
      <c r="C1179" s="128" t="s">
        <v>201</v>
      </c>
      <c r="D1179" s="122">
        <v>42849</v>
      </c>
      <c r="E1179" s="123" t="s">
        <v>4094</v>
      </c>
      <c r="F1179" s="123" t="s">
        <v>15</v>
      </c>
      <c r="G1179" s="123">
        <v>2137</v>
      </c>
      <c r="H1179" s="127"/>
      <c r="I1179" s="131" t="s">
        <v>4095</v>
      </c>
      <c r="J1179" s="127"/>
      <c r="K1179" s="127"/>
      <c r="L1179" s="127"/>
      <c r="M1179" s="127"/>
      <c r="N1179" s="243">
        <v>404.04</v>
      </c>
      <c r="O1179" s="243">
        <v>0</v>
      </c>
      <c r="P1179" s="127" t="s">
        <v>1334</v>
      </c>
    </row>
    <row r="1180" spans="1:16" ht="63.75" hidden="1">
      <c r="A1180" s="127" t="s">
        <v>621</v>
      </c>
      <c r="B1180" s="127"/>
      <c r="C1180" s="128" t="s">
        <v>715</v>
      </c>
      <c r="D1180" s="122">
        <v>42849</v>
      </c>
      <c r="E1180" s="123" t="s">
        <v>4096</v>
      </c>
      <c r="F1180" s="123" t="s">
        <v>11</v>
      </c>
      <c r="G1180" s="123">
        <v>9196</v>
      </c>
      <c r="H1180" s="127"/>
      <c r="I1180" s="131" t="s">
        <v>4097</v>
      </c>
      <c r="J1180" s="127"/>
      <c r="K1180" s="127"/>
      <c r="L1180" s="127"/>
      <c r="M1180" s="127"/>
      <c r="N1180" s="243">
        <v>439.65</v>
      </c>
      <c r="O1180" s="243">
        <v>0</v>
      </c>
      <c r="P1180" s="127" t="s">
        <v>1334</v>
      </c>
    </row>
    <row r="1181" spans="1:16" ht="63.75" hidden="1">
      <c r="A1181" s="127">
        <v>513</v>
      </c>
      <c r="B1181" s="127"/>
      <c r="C1181" s="128" t="s">
        <v>201</v>
      </c>
      <c r="D1181" s="122">
        <v>42849</v>
      </c>
      <c r="E1181" s="123" t="s">
        <v>4098</v>
      </c>
      <c r="F1181" s="123" t="s">
        <v>1375</v>
      </c>
      <c r="G1181" s="123">
        <v>13276187</v>
      </c>
      <c r="H1181" s="127"/>
      <c r="I1181" s="131" t="s">
        <v>4099</v>
      </c>
      <c r="J1181" s="127"/>
      <c r="K1181" s="127"/>
      <c r="L1181" s="127"/>
      <c r="M1181" s="127"/>
      <c r="N1181" s="243">
        <v>21247.599999999999</v>
      </c>
      <c r="O1181" s="243">
        <v>0</v>
      </c>
      <c r="P1181" s="127" t="s">
        <v>1334</v>
      </c>
    </row>
    <row r="1182" spans="1:16" ht="76.5" hidden="1">
      <c r="A1182" s="127" t="s">
        <v>621</v>
      </c>
      <c r="B1182" s="127"/>
      <c r="C1182" s="128" t="s">
        <v>715</v>
      </c>
      <c r="D1182" s="122">
        <v>42850</v>
      </c>
      <c r="E1182" s="123" t="s">
        <v>4100</v>
      </c>
      <c r="F1182" s="123" t="s">
        <v>6</v>
      </c>
      <c r="G1182" s="123">
        <v>829015</v>
      </c>
      <c r="H1182" s="127"/>
      <c r="I1182" s="131" t="s">
        <v>4101</v>
      </c>
      <c r="J1182" s="127"/>
      <c r="K1182" s="127"/>
      <c r="L1182" s="127"/>
      <c r="M1182" s="127"/>
      <c r="N1182" s="243">
        <v>0</v>
      </c>
      <c r="O1182" s="243">
        <v>60000</v>
      </c>
      <c r="P1182" s="127" t="s">
        <v>1334</v>
      </c>
    </row>
    <row r="1183" spans="1:16" ht="51" hidden="1">
      <c r="A1183" s="127">
        <v>513</v>
      </c>
      <c r="B1183" s="127"/>
      <c r="C1183" s="128" t="s">
        <v>201</v>
      </c>
      <c r="D1183" s="122">
        <v>42850</v>
      </c>
      <c r="E1183" s="123" t="s">
        <v>4102</v>
      </c>
      <c r="F1183" s="123" t="s">
        <v>1375</v>
      </c>
      <c r="G1183" s="123">
        <v>13319830</v>
      </c>
      <c r="H1183" s="127"/>
      <c r="I1183" s="131" t="s">
        <v>4103</v>
      </c>
      <c r="J1183" s="127"/>
      <c r="K1183" s="127"/>
      <c r="L1183" s="127"/>
      <c r="M1183" s="127"/>
      <c r="N1183" s="243">
        <v>70715.600000000006</v>
      </c>
      <c r="O1183" s="243">
        <v>0</v>
      </c>
      <c r="P1183" s="127" t="s">
        <v>1334</v>
      </c>
    </row>
    <row r="1184" spans="1:16" ht="76.5" hidden="1">
      <c r="A1184" s="127">
        <v>513</v>
      </c>
      <c r="B1184" s="127"/>
      <c r="C1184" s="128" t="s">
        <v>201</v>
      </c>
      <c r="D1184" s="122">
        <v>42850</v>
      </c>
      <c r="E1184" s="123" t="s">
        <v>4104</v>
      </c>
      <c r="F1184" s="123" t="s">
        <v>1375</v>
      </c>
      <c r="G1184" s="123">
        <v>13336948</v>
      </c>
      <c r="H1184" s="127"/>
      <c r="I1184" s="131" t="s">
        <v>4105</v>
      </c>
      <c r="J1184" s="127"/>
      <c r="K1184" s="127"/>
      <c r="L1184" s="127"/>
      <c r="M1184" s="127"/>
      <c r="N1184" s="243">
        <v>1466192.73</v>
      </c>
      <c r="O1184" s="243">
        <v>0</v>
      </c>
      <c r="P1184" s="127" t="s">
        <v>1334</v>
      </c>
    </row>
    <row r="1185" spans="1:16" ht="89.25" hidden="1">
      <c r="A1185" s="127">
        <v>586</v>
      </c>
      <c r="B1185" s="127"/>
      <c r="C1185" s="128" t="s">
        <v>223</v>
      </c>
      <c r="D1185" s="122">
        <v>42850</v>
      </c>
      <c r="E1185" s="123" t="s">
        <v>4106</v>
      </c>
      <c r="F1185" s="123" t="s">
        <v>11</v>
      </c>
      <c r="G1185" s="123">
        <v>885649</v>
      </c>
      <c r="H1185" s="127"/>
      <c r="I1185" s="131" t="s">
        <v>4107</v>
      </c>
      <c r="J1185" s="127"/>
      <c r="K1185" s="127"/>
      <c r="L1185" s="127"/>
      <c r="M1185" s="127"/>
      <c r="N1185" s="243">
        <v>454.81</v>
      </c>
      <c r="O1185" s="243">
        <v>0</v>
      </c>
      <c r="P1185" s="127" t="s">
        <v>1334</v>
      </c>
    </row>
    <row r="1186" spans="1:16" ht="25.5" hidden="1">
      <c r="A1186" s="127" t="s">
        <v>621</v>
      </c>
      <c r="B1186" s="127"/>
      <c r="C1186" s="128" t="s">
        <v>715</v>
      </c>
      <c r="D1186" s="122">
        <v>42850</v>
      </c>
      <c r="E1186" s="123" t="s">
        <v>4108</v>
      </c>
      <c r="F1186" s="123" t="s">
        <v>13</v>
      </c>
      <c r="G1186" s="123">
        <v>45819</v>
      </c>
      <c r="H1186" s="127"/>
      <c r="I1186" s="131" t="s">
        <v>2399</v>
      </c>
      <c r="J1186" s="127"/>
      <c r="K1186" s="127"/>
      <c r="L1186" s="127"/>
      <c r="M1186" s="127"/>
      <c r="N1186" s="243">
        <v>523.67999999999995</v>
      </c>
      <c r="O1186" s="243">
        <v>0</v>
      </c>
      <c r="P1186" s="127" t="s">
        <v>1334</v>
      </c>
    </row>
    <row r="1187" spans="1:16" ht="25.5" hidden="1">
      <c r="A1187" s="127" t="s">
        <v>621</v>
      </c>
      <c r="B1187" s="127"/>
      <c r="C1187" s="128" t="s">
        <v>715</v>
      </c>
      <c r="D1187" s="122">
        <v>42850</v>
      </c>
      <c r="E1187" s="123" t="s">
        <v>4109</v>
      </c>
      <c r="F1187" s="123" t="s">
        <v>13</v>
      </c>
      <c r="G1187" s="123">
        <v>45822</v>
      </c>
      <c r="H1187" s="127"/>
      <c r="I1187" s="131" t="s">
        <v>2399</v>
      </c>
      <c r="J1187" s="127"/>
      <c r="K1187" s="127"/>
      <c r="L1187" s="127"/>
      <c r="M1187" s="127"/>
      <c r="N1187" s="243">
        <v>31.77</v>
      </c>
      <c r="O1187" s="243">
        <v>0</v>
      </c>
      <c r="P1187" s="127" t="s">
        <v>1334</v>
      </c>
    </row>
    <row r="1188" spans="1:16" ht="25.5" hidden="1">
      <c r="A1188" s="127" t="s">
        <v>621</v>
      </c>
      <c r="B1188" s="127"/>
      <c r="C1188" s="128" t="s">
        <v>715</v>
      </c>
      <c r="D1188" s="122">
        <v>42850</v>
      </c>
      <c r="E1188" s="123" t="s">
        <v>4110</v>
      </c>
      <c r="F1188" s="123" t="s">
        <v>13</v>
      </c>
      <c r="G1188" s="123">
        <v>45825</v>
      </c>
      <c r="H1188" s="127"/>
      <c r="I1188" s="131" t="s">
        <v>2399</v>
      </c>
      <c r="J1188" s="127"/>
      <c r="K1188" s="127"/>
      <c r="L1188" s="127"/>
      <c r="M1188" s="127"/>
      <c r="N1188" s="243">
        <v>358.31</v>
      </c>
      <c r="O1188" s="243">
        <v>0</v>
      </c>
      <c r="P1188" s="127" t="s">
        <v>1334</v>
      </c>
    </row>
    <row r="1189" spans="1:16" ht="25.5" hidden="1">
      <c r="A1189" s="127" t="s">
        <v>621</v>
      </c>
      <c r="B1189" s="127"/>
      <c r="C1189" s="128" t="s">
        <v>715</v>
      </c>
      <c r="D1189" s="122">
        <v>42850</v>
      </c>
      <c r="E1189" s="123" t="s">
        <v>4111</v>
      </c>
      <c r="F1189" s="123" t="s">
        <v>13</v>
      </c>
      <c r="G1189" s="123">
        <v>45828</v>
      </c>
      <c r="H1189" s="127"/>
      <c r="I1189" s="131" t="s">
        <v>2399</v>
      </c>
      <c r="J1189" s="127"/>
      <c r="K1189" s="127"/>
      <c r="L1189" s="127"/>
      <c r="M1189" s="127"/>
      <c r="N1189" s="243">
        <v>21.74</v>
      </c>
      <c r="O1189" s="243">
        <v>0</v>
      </c>
      <c r="P1189" s="127" t="s">
        <v>1334</v>
      </c>
    </row>
    <row r="1190" spans="1:16" ht="25.5" hidden="1">
      <c r="A1190" s="127" t="s">
        <v>621</v>
      </c>
      <c r="B1190" s="127"/>
      <c r="C1190" s="128" t="s">
        <v>715</v>
      </c>
      <c r="D1190" s="122">
        <v>42850</v>
      </c>
      <c r="E1190" s="123" t="s">
        <v>4112</v>
      </c>
      <c r="F1190" s="123" t="s">
        <v>13</v>
      </c>
      <c r="G1190" s="123">
        <v>45831</v>
      </c>
      <c r="H1190" s="127"/>
      <c r="I1190" s="131" t="s">
        <v>2399</v>
      </c>
      <c r="J1190" s="127"/>
      <c r="K1190" s="127"/>
      <c r="L1190" s="127"/>
      <c r="M1190" s="127"/>
      <c r="N1190" s="243">
        <v>192.94</v>
      </c>
      <c r="O1190" s="243">
        <v>0</v>
      </c>
      <c r="P1190" s="127" t="s">
        <v>1334</v>
      </c>
    </row>
    <row r="1191" spans="1:16" ht="25.5" hidden="1">
      <c r="A1191" s="127" t="s">
        <v>621</v>
      </c>
      <c r="B1191" s="127"/>
      <c r="C1191" s="128" t="s">
        <v>715</v>
      </c>
      <c r="D1191" s="122">
        <v>42850</v>
      </c>
      <c r="E1191" s="123" t="s">
        <v>4113</v>
      </c>
      <c r="F1191" s="123" t="s">
        <v>13</v>
      </c>
      <c r="G1191" s="123">
        <v>45834</v>
      </c>
      <c r="H1191" s="127"/>
      <c r="I1191" s="131" t="s">
        <v>2399</v>
      </c>
      <c r="J1191" s="127"/>
      <c r="K1191" s="127"/>
      <c r="L1191" s="127"/>
      <c r="M1191" s="127"/>
      <c r="N1191" s="243">
        <v>11.7</v>
      </c>
      <c r="O1191" s="243">
        <v>0</v>
      </c>
      <c r="P1191" s="127" t="s">
        <v>1334</v>
      </c>
    </row>
    <row r="1192" spans="1:16" ht="51" hidden="1">
      <c r="A1192" s="127" t="s">
        <v>620</v>
      </c>
      <c r="B1192" s="127"/>
      <c r="C1192" s="128" t="s">
        <v>714</v>
      </c>
      <c r="D1192" s="122">
        <v>42850</v>
      </c>
      <c r="E1192" s="123" t="s">
        <v>4114</v>
      </c>
      <c r="F1192" s="123" t="s">
        <v>13</v>
      </c>
      <c r="G1192" s="123">
        <v>45835</v>
      </c>
      <c r="H1192" s="127"/>
      <c r="I1192" s="131" t="s">
        <v>2402</v>
      </c>
      <c r="J1192" s="127"/>
      <c r="K1192" s="127"/>
      <c r="L1192" s="127"/>
      <c r="M1192" s="127"/>
      <c r="N1192" s="243">
        <v>50</v>
      </c>
      <c r="O1192" s="243">
        <v>0</v>
      </c>
      <c r="P1192" s="127" t="s">
        <v>1334</v>
      </c>
    </row>
    <row r="1193" spans="1:16" ht="89.25" hidden="1">
      <c r="A1193" s="127">
        <v>513</v>
      </c>
      <c r="B1193" s="127"/>
      <c r="C1193" s="128" t="s">
        <v>201</v>
      </c>
      <c r="D1193" s="122">
        <v>42850</v>
      </c>
      <c r="E1193" s="123" t="s">
        <v>4115</v>
      </c>
      <c r="F1193" s="123" t="s">
        <v>15</v>
      </c>
      <c r="G1193" s="123">
        <v>2145</v>
      </c>
      <c r="H1193" s="127"/>
      <c r="I1193" s="131" t="s">
        <v>4116</v>
      </c>
      <c r="J1193" s="127"/>
      <c r="K1193" s="127"/>
      <c r="L1193" s="127"/>
      <c r="M1193" s="127"/>
      <c r="N1193" s="243">
        <v>2988.55</v>
      </c>
      <c r="O1193" s="243">
        <v>0</v>
      </c>
      <c r="P1193" s="127" t="s">
        <v>1334</v>
      </c>
    </row>
    <row r="1194" spans="1:16" ht="51" hidden="1">
      <c r="A1194" s="127">
        <v>513</v>
      </c>
      <c r="B1194" s="127"/>
      <c r="C1194" s="128" t="s">
        <v>201</v>
      </c>
      <c r="D1194" s="122">
        <v>42850</v>
      </c>
      <c r="E1194" s="123" t="s">
        <v>4117</v>
      </c>
      <c r="F1194" s="123" t="s">
        <v>1375</v>
      </c>
      <c r="G1194" s="123">
        <v>13319829</v>
      </c>
      <c r="H1194" s="127"/>
      <c r="I1194" s="131" t="s">
        <v>4118</v>
      </c>
      <c r="J1194" s="127"/>
      <c r="K1194" s="127"/>
      <c r="L1194" s="127"/>
      <c r="M1194" s="127"/>
      <c r="N1194" s="243">
        <v>2616</v>
      </c>
      <c r="O1194" s="243">
        <v>0</v>
      </c>
      <c r="P1194" s="127" t="s">
        <v>1334</v>
      </c>
    </row>
    <row r="1195" spans="1:16" ht="76.5" hidden="1">
      <c r="A1195" s="127" t="s">
        <v>621</v>
      </c>
      <c r="B1195" s="127"/>
      <c r="C1195" s="128" t="s">
        <v>715</v>
      </c>
      <c r="D1195" s="122">
        <v>42851</v>
      </c>
      <c r="E1195" s="123" t="s">
        <v>4119</v>
      </c>
      <c r="F1195" s="123" t="s">
        <v>6</v>
      </c>
      <c r="G1195" s="123">
        <v>829567</v>
      </c>
      <c r="H1195" s="127"/>
      <c r="I1195" s="131" t="s">
        <v>4120</v>
      </c>
      <c r="J1195" s="127"/>
      <c r="K1195" s="127"/>
      <c r="L1195" s="127"/>
      <c r="M1195" s="127"/>
      <c r="N1195" s="243">
        <v>0</v>
      </c>
      <c r="O1195" s="243">
        <v>32000</v>
      </c>
      <c r="P1195" s="127" t="s">
        <v>1334</v>
      </c>
    </row>
    <row r="1196" spans="1:16" ht="89.25" hidden="1">
      <c r="A1196" s="127">
        <v>513</v>
      </c>
      <c r="B1196" s="127"/>
      <c r="C1196" s="128" t="s">
        <v>201</v>
      </c>
      <c r="D1196" s="122">
        <v>42851</v>
      </c>
      <c r="E1196" s="123" t="s">
        <v>4121</v>
      </c>
      <c r="F1196" s="123" t="s">
        <v>15</v>
      </c>
      <c r="G1196" s="123">
        <v>2150</v>
      </c>
      <c r="H1196" s="127"/>
      <c r="I1196" s="131" t="s">
        <v>4122</v>
      </c>
      <c r="J1196" s="127"/>
      <c r="K1196" s="127"/>
      <c r="L1196" s="127"/>
      <c r="M1196" s="127"/>
      <c r="N1196" s="243">
        <v>9894.31</v>
      </c>
      <c r="O1196" s="243">
        <v>0</v>
      </c>
      <c r="P1196" s="127" t="s">
        <v>1334</v>
      </c>
    </row>
    <row r="1197" spans="1:16" ht="63.75" hidden="1">
      <c r="A1197" s="127">
        <v>513</v>
      </c>
      <c r="B1197" s="127"/>
      <c r="C1197" s="128" t="s">
        <v>201</v>
      </c>
      <c r="D1197" s="122">
        <v>42851</v>
      </c>
      <c r="E1197" s="123" t="s">
        <v>4123</v>
      </c>
      <c r="F1197" s="123" t="s">
        <v>15</v>
      </c>
      <c r="G1197" s="123">
        <v>433108</v>
      </c>
      <c r="H1197" s="127"/>
      <c r="I1197" s="131" t="s">
        <v>4124</v>
      </c>
      <c r="J1197" s="127"/>
      <c r="K1197" s="127"/>
      <c r="L1197" s="127"/>
      <c r="M1197" s="127"/>
      <c r="N1197" s="243">
        <v>50</v>
      </c>
      <c r="O1197" s="243">
        <v>0</v>
      </c>
      <c r="P1197" s="127" t="s">
        <v>1334</v>
      </c>
    </row>
    <row r="1198" spans="1:16" ht="51" hidden="1">
      <c r="A1198" s="127" t="s">
        <v>620</v>
      </c>
      <c r="B1198" s="127"/>
      <c r="C1198" s="128" t="s">
        <v>714</v>
      </c>
      <c r="D1198" s="122">
        <v>42852</v>
      </c>
      <c r="E1198" s="123" t="s">
        <v>4125</v>
      </c>
      <c r="F1198" s="123" t="s">
        <v>6</v>
      </c>
      <c r="G1198" s="123">
        <v>830064</v>
      </c>
      <c r="H1198" s="127"/>
      <c r="I1198" s="131" t="s">
        <v>4126</v>
      </c>
      <c r="J1198" s="127"/>
      <c r="K1198" s="127"/>
      <c r="L1198" s="127"/>
      <c r="M1198" s="127"/>
      <c r="N1198" s="243">
        <v>0</v>
      </c>
      <c r="O1198" s="243">
        <v>3307.98</v>
      </c>
      <c r="P1198" s="127" t="s">
        <v>1334</v>
      </c>
    </row>
    <row r="1199" spans="1:16" ht="63.75" hidden="1">
      <c r="A1199" s="127">
        <v>513</v>
      </c>
      <c r="B1199" s="127"/>
      <c r="C1199" s="128" t="s">
        <v>201</v>
      </c>
      <c r="D1199" s="122">
        <v>42852</v>
      </c>
      <c r="E1199" s="123" t="s">
        <v>4127</v>
      </c>
      <c r="F1199" s="123" t="s">
        <v>15</v>
      </c>
      <c r="G1199" s="123">
        <v>433644</v>
      </c>
      <c r="H1199" s="127"/>
      <c r="I1199" s="131" t="s">
        <v>4128</v>
      </c>
      <c r="J1199" s="127"/>
      <c r="K1199" s="127"/>
      <c r="L1199" s="127"/>
      <c r="M1199" s="127"/>
      <c r="N1199" s="243">
        <v>50</v>
      </c>
      <c r="O1199" s="243">
        <v>0</v>
      </c>
      <c r="P1199" s="127" t="s">
        <v>1334</v>
      </c>
    </row>
    <row r="1200" spans="1:16" ht="63.75" hidden="1">
      <c r="A1200" s="127">
        <v>15</v>
      </c>
      <c r="B1200" s="127"/>
      <c r="C1200" s="128" t="s">
        <v>692</v>
      </c>
      <c r="D1200" s="122">
        <v>42853</v>
      </c>
      <c r="E1200" s="123" t="s">
        <v>4129</v>
      </c>
      <c r="F1200" s="123" t="s">
        <v>1260</v>
      </c>
      <c r="G1200" s="123">
        <v>13378865</v>
      </c>
      <c r="H1200" s="127"/>
      <c r="I1200" s="131" t="s">
        <v>4130</v>
      </c>
      <c r="J1200" s="127"/>
      <c r="K1200" s="127"/>
      <c r="L1200" s="127"/>
      <c r="M1200" s="127"/>
      <c r="N1200" s="243">
        <v>0</v>
      </c>
      <c r="O1200" s="243">
        <v>227393.29</v>
      </c>
      <c r="P1200" s="127" t="s">
        <v>1334</v>
      </c>
    </row>
    <row r="1201" spans="1:16" ht="63.75" hidden="1">
      <c r="A1201" s="127">
        <v>290</v>
      </c>
      <c r="B1201" s="127"/>
      <c r="C1201" s="128" t="s">
        <v>794</v>
      </c>
      <c r="D1201" s="122">
        <v>42853</v>
      </c>
      <c r="E1201" s="123" t="s">
        <v>4131</v>
      </c>
      <c r="F1201" s="123" t="s">
        <v>1260</v>
      </c>
      <c r="G1201" s="123">
        <v>13378622</v>
      </c>
      <c r="H1201" s="127"/>
      <c r="I1201" s="131" t="s">
        <v>4132</v>
      </c>
      <c r="J1201" s="127"/>
      <c r="K1201" s="127"/>
      <c r="L1201" s="127"/>
      <c r="M1201" s="127"/>
      <c r="N1201" s="243">
        <v>0</v>
      </c>
      <c r="O1201" s="243">
        <v>75229.440000000002</v>
      </c>
      <c r="P1201" s="127" t="s">
        <v>1334</v>
      </c>
    </row>
    <row r="1202" spans="1:16" ht="51" hidden="1">
      <c r="A1202" s="127">
        <v>272</v>
      </c>
      <c r="B1202" s="127"/>
      <c r="C1202" s="128" t="s">
        <v>788</v>
      </c>
      <c r="D1202" s="122">
        <v>42853</v>
      </c>
      <c r="E1202" s="123" t="s">
        <v>4133</v>
      </c>
      <c r="F1202" s="123" t="s">
        <v>6</v>
      </c>
      <c r="G1202" s="123">
        <v>830497</v>
      </c>
      <c r="H1202" s="127"/>
      <c r="I1202" s="131" t="s">
        <v>4134</v>
      </c>
      <c r="J1202" s="127"/>
      <c r="K1202" s="127"/>
      <c r="L1202" s="127"/>
      <c r="M1202" s="127"/>
      <c r="N1202" s="243">
        <v>0</v>
      </c>
      <c r="O1202" s="243">
        <v>139256</v>
      </c>
      <c r="P1202" s="127" t="s">
        <v>1334</v>
      </c>
    </row>
    <row r="1203" spans="1:16" ht="76.5" hidden="1">
      <c r="A1203" s="127" t="s">
        <v>621</v>
      </c>
      <c r="B1203" s="127"/>
      <c r="C1203" s="128" t="s">
        <v>715</v>
      </c>
      <c r="D1203" s="122">
        <v>42853</v>
      </c>
      <c r="E1203" s="123" t="s">
        <v>4135</v>
      </c>
      <c r="F1203" s="123" t="s">
        <v>6</v>
      </c>
      <c r="G1203" s="123">
        <v>830666</v>
      </c>
      <c r="H1203" s="127"/>
      <c r="I1203" s="131" t="s">
        <v>4136</v>
      </c>
      <c r="J1203" s="127"/>
      <c r="K1203" s="127"/>
      <c r="L1203" s="127"/>
      <c r="M1203" s="127"/>
      <c r="N1203" s="243">
        <v>0</v>
      </c>
      <c r="O1203" s="243">
        <v>5000</v>
      </c>
      <c r="P1203" s="127" t="s">
        <v>1334</v>
      </c>
    </row>
    <row r="1204" spans="1:16" ht="63.75" hidden="1">
      <c r="A1204" s="127">
        <v>513</v>
      </c>
      <c r="B1204" s="127"/>
      <c r="C1204" s="128" t="s">
        <v>201</v>
      </c>
      <c r="D1204" s="122">
        <v>42853</v>
      </c>
      <c r="E1204" s="123" t="s">
        <v>4137</v>
      </c>
      <c r="F1204" s="123" t="s">
        <v>11</v>
      </c>
      <c r="G1204" s="123">
        <v>886325</v>
      </c>
      <c r="H1204" s="127"/>
      <c r="I1204" s="131" t="s">
        <v>4138</v>
      </c>
      <c r="J1204" s="127"/>
      <c r="K1204" s="127"/>
      <c r="L1204" s="127"/>
      <c r="M1204" s="127"/>
      <c r="N1204" s="243">
        <v>398.63</v>
      </c>
      <c r="O1204" s="243">
        <v>0</v>
      </c>
      <c r="P1204" s="127" t="s">
        <v>1334</v>
      </c>
    </row>
    <row r="1205" spans="1:16" ht="63.75" hidden="1">
      <c r="A1205" s="127">
        <v>513</v>
      </c>
      <c r="B1205" s="127"/>
      <c r="C1205" s="128" t="s">
        <v>201</v>
      </c>
      <c r="D1205" s="122">
        <v>42853</v>
      </c>
      <c r="E1205" s="123" t="s">
        <v>4139</v>
      </c>
      <c r="F1205" s="123" t="s">
        <v>11</v>
      </c>
      <c r="G1205" s="123">
        <v>886333</v>
      </c>
      <c r="H1205" s="127"/>
      <c r="I1205" s="131" t="s">
        <v>4140</v>
      </c>
      <c r="J1205" s="127"/>
      <c r="K1205" s="127"/>
      <c r="L1205" s="127"/>
      <c r="M1205" s="127"/>
      <c r="N1205" s="243">
        <v>496.65</v>
      </c>
      <c r="O1205" s="243">
        <v>0</v>
      </c>
      <c r="P1205" s="127" t="s">
        <v>1334</v>
      </c>
    </row>
    <row r="1206" spans="1:16" ht="63.75" hidden="1">
      <c r="A1206" s="127" t="s">
        <v>620</v>
      </c>
      <c r="B1206" s="127"/>
      <c r="C1206" s="128" t="s">
        <v>714</v>
      </c>
      <c r="D1206" s="122">
        <v>42853</v>
      </c>
      <c r="E1206" s="123" t="s">
        <v>4141</v>
      </c>
      <c r="F1206" s="123" t="s">
        <v>11</v>
      </c>
      <c r="G1206" s="123">
        <v>886448</v>
      </c>
      <c r="H1206" s="127"/>
      <c r="I1206" s="131" t="s">
        <v>4142</v>
      </c>
      <c r="J1206" s="127"/>
      <c r="K1206" s="127"/>
      <c r="L1206" s="127"/>
      <c r="M1206" s="127"/>
      <c r="N1206" s="243">
        <v>50</v>
      </c>
      <c r="O1206" s="243">
        <v>0</v>
      </c>
      <c r="P1206" s="127" t="s">
        <v>1334</v>
      </c>
    </row>
    <row r="1207" spans="1:16" ht="89.25" hidden="1">
      <c r="A1207" s="127">
        <v>25</v>
      </c>
      <c r="B1207" s="127"/>
      <c r="C1207" s="128" t="s">
        <v>695</v>
      </c>
      <c r="D1207" s="122">
        <v>42853</v>
      </c>
      <c r="E1207" s="123" t="s">
        <v>4143</v>
      </c>
      <c r="F1207" s="123" t="s">
        <v>15</v>
      </c>
      <c r="G1207" s="123">
        <v>2170</v>
      </c>
      <c r="H1207" s="127"/>
      <c r="I1207" s="131" t="s">
        <v>4144</v>
      </c>
      <c r="J1207" s="127"/>
      <c r="K1207" s="127"/>
      <c r="L1207" s="127"/>
      <c r="M1207" s="127"/>
      <c r="N1207" s="243">
        <v>272.68</v>
      </c>
      <c r="O1207" s="243">
        <v>0</v>
      </c>
      <c r="P1207" s="127" t="s">
        <v>1334</v>
      </c>
    </row>
    <row r="1208" spans="1:16" ht="89.25" hidden="1">
      <c r="A1208" s="127">
        <v>25</v>
      </c>
      <c r="B1208" s="127"/>
      <c r="C1208" s="128" t="s">
        <v>695</v>
      </c>
      <c r="D1208" s="122">
        <v>42853</v>
      </c>
      <c r="E1208" s="123" t="s">
        <v>4145</v>
      </c>
      <c r="F1208" s="123" t="s">
        <v>15</v>
      </c>
      <c r="G1208" s="123">
        <v>2171</v>
      </c>
      <c r="H1208" s="127"/>
      <c r="I1208" s="131" t="s">
        <v>4146</v>
      </c>
      <c r="J1208" s="127"/>
      <c r="K1208" s="127"/>
      <c r="L1208" s="127"/>
      <c r="M1208" s="127"/>
      <c r="N1208" s="243">
        <v>569.29999999999995</v>
      </c>
      <c r="O1208" s="243">
        <v>0</v>
      </c>
      <c r="P1208" s="127" t="s">
        <v>1334</v>
      </c>
    </row>
    <row r="1209" spans="1:16" ht="89.25" hidden="1">
      <c r="A1209" s="127">
        <v>25</v>
      </c>
      <c r="B1209" s="127"/>
      <c r="C1209" s="128" t="s">
        <v>695</v>
      </c>
      <c r="D1209" s="122">
        <v>42853</v>
      </c>
      <c r="E1209" s="123" t="s">
        <v>4147</v>
      </c>
      <c r="F1209" s="123" t="s">
        <v>15</v>
      </c>
      <c r="G1209" s="123">
        <v>2172</v>
      </c>
      <c r="H1209" s="127"/>
      <c r="I1209" s="131" t="s">
        <v>4148</v>
      </c>
      <c r="J1209" s="127"/>
      <c r="K1209" s="127"/>
      <c r="L1209" s="127"/>
      <c r="M1209" s="127"/>
      <c r="N1209" s="243">
        <v>390.8</v>
      </c>
      <c r="O1209" s="243">
        <v>0</v>
      </c>
      <c r="P1209" s="127" t="s">
        <v>1334</v>
      </c>
    </row>
    <row r="1210" spans="1:16" ht="89.25" hidden="1">
      <c r="A1210" s="127">
        <v>25</v>
      </c>
      <c r="B1210" s="127"/>
      <c r="C1210" s="128" t="s">
        <v>695</v>
      </c>
      <c r="D1210" s="122">
        <v>42853</v>
      </c>
      <c r="E1210" s="123" t="s">
        <v>4149</v>
      </c>
      <c r="F1210" s="123" t="s">
        <v>15</v>
      </c>
      <c r="G1210" s="123">
        <v>2173</v>
      </c>
      <c r="H1210" s="127"/>
      <c r="I1210" s="131" t="s">
        <v>4150</v>
      </c>
      <c r="J1210" s="127"/>
      <c r="K1210" s="127"/>
      <c r="L1210" s="127"/>
      <c r="M1210" s="127"/>
      <c r="N1210" s="243">
        <v>277.95999999999998</v>
      </c>
      <c r="O1210" s="243">
        <v>0</v>
      </c>
      <c r="P1210" s="127" t="s">
        <v>1334</v>
      </c>
    </row>
    <row r="1211" spans="1:16" ht="63.75" hidden="1">
      <c r="A1211" s="127">
        <v>46</v>
      </c>
      <c r="B1211" s="127"/>
      <c r="C1211" s="128" t="s">
        <v>699</v>
      </c>
      <c r="D1211" s="122">
        <v>42828</v>
      </c>
      <c r="E1211" s="123" t="s">
        <v>4151</v>
      </c>
      <c r="F1211" s="123" t="s">
        <v>3</v>
      </c>
      <c r="G1211" s="123">
        <v>1489540</v>
      </c>
      <c r="H1211" s="127"/>
      <c r="I1211" s="131" t="s">
        <v>4152</v>
      </c>
      <c r="J1211" s="127"/>
      <c r="K1211" s="127"/>
      <c r="L1211" s="127"/>
      <c r="M1211" s="127"/>
      <c r="N1211" s="243">
        <v>0</v>
      </c>
      <c r="O1211" s="243">
        <v>276698.21000000002</v>
      </c>
      <c r="P1211" s="127" t="s">
        <v>1334</v>
      </c>
    </row>
    <row r="1212" spans="1:16" ht="51" hidden="1">
      <c r="A1212" s="127" t="s">
        <v>620</v>
      </c>
      <c r="B1212" s="127"/>
      <c r="C1212" s="128" t="s">
        <v>714</v>
      </c>
      <c r="D1212" s="122">
        <v>42828</v>
      </c>
      <c r="E1212" s="123" t="s">
        <v>4153</v>
      </c>
      <c r="F1212" s="123" t="s">
        <v>3</v>
      </c>
      <c r="G1212" s="123">
        <v>1489560</v>
      </c>
      <c r="H1212" s="127"/>
      <c r="I1212" s="131" t="s">
        <v>4154</v>
      </c>
      <c r="J1212" s="127"/>
      <c r="K1212" s="127"/>
      <c r="L1212" s="127"/>
      <c r="M1212" s="127"/>
      <c r="N1212" s="243">
        <v>0</v>
      </c>
      <c r="O1212" s="243">
        <v>3000</v>
      </c>
      <c r="P1212" s="127" t="s">
        <v>1334</v>
      </c>
    </row>
    <row r="1213" spans="1:16" ht="51" hidden="1">
      <c r="A1213" s="127" t="s">
        <v>620</v>
      </c>
      <c r="B1213" s="127"/>
      <c r="C1213" s="128" t="s">
        <v>714</v>
      </c>
      <c r="D1213" s="122">
        <v>42828</v>
      </c>
      <c r="E1213" s="123" t="s">
        <v>4155</v>
      </c>
      <c r="F1213" s="123" t="s">
        <v>3</v>
      </c>
      <c r="G1213" s="123">
        <v>1489563</v>
      </c>
      <c r="H1213" s="127"/>
      <c r="I1213" s="131" t="s">
        <v>4156</v>
      </c>
      <c r="J1213" s="127"/>
      <c r="K1213" s="127"/>
      <c r="L1213" s="127"/>
      <c r="M1213" s="127"/>
      <c r="N1213" s="243">
        <v>0</v>
      </c>
      <c r="O1213" s="243">
        <v>2770.5</v>
      </c>
      <c r="P1213" s="127" t="s">
        <v>1334</v>
      </c>
    </row>
    <row r="1214" spans="1:16" ht="51" hidden="1">
      <c r="A1214" s="127" t="s">
        <v>620</v>
      </c>
      <c r="B1214" s="127"/>
      <c r="C1214" s="128" t="s">
        <v>714</v>
      </c>
      <c r="D1214" s="122">
        <v>42828</v>
      </c>
      <c r="E1214" s="123" t="s">
        <v>4157</v>
      </c>
      <c r="F1214" s="123" t="s">
        <v>3</v>
      </c>
      <c r="G1214" s="123">
        <v>1489565</v>
      </c>
      <c r="H1214" s="127"/>
      <c r="I1214" s="131" t="s">
        <v>4158</v>
      </c>
      <c r="J1214" s="127"/>
      <c r="K1214" s="127"/>
      <c r="L1214" s="127"/>
      <c r="M1214" s="127"/>
      <c r="N1214" s="243">
        <v>0</v>
      </c>
      <c r="O1214" s="243">
        <v>3161.42</v>
      </c>
      <c r="P1214" s="127" t="s">
        <v>1334</v>
      </c>
    </row>
    <row r="1215" spans="1:16" ht="51" hidden="1">
      <c r="A1215" s="127" t="s">
        <v>620</v>
      </c>
      <c r="B1215" s="127"/>
      <c r="C1215" s="128" t="s">
        <v>714</v>
      </c>
      <c r="D1215" s="122">
        <v>42828</v>
      </c>
      <c r="E1215" s="123" t="s">
        <v>4159</v>
      </c>
      <c r="F1215" s="123" t="s">
        <v>3</v>
      </c>
      <c r="G1215" s="123">
        <v>1489566</v>
      </c>
      <c r="H1215" s="127"/>
      <c r="I1215" s="131" t="s">
        <v>4160</v>
      </c>
      <c r="J1215" s="127"/>
      <c r="K1215" s="127"/>
      <c r="L1215" s="127"/>
      <c r="M1215" s="127"/>
      <c r="N1215" s="243">
        <v>0</v>
      </c>
      <c r="O1215" s="243">
        <v>5903.39</v>
      </c>
      <c r="P1215" s="127" t="s">
        <v>1334</v>
      </c>
    </row>
    <row r="1216" spans="1:16" ht="51" hidden="1">
      <c r="A1216" s="127" t="s">
        <v>620</v>
      </c>
      <c r="B1216" s="127"/>
      <c r="C1216" s="128" t="s">
        <v>714</v>
      </c>
      <c r="D1216" s="122">
        <v>42828</v>
      </c>
      <c r="E1216" s="123" t="s">
        <v>4161</v>
      </c>
      <c r="F1216" s="123" t="s">
        <v>3</v>
      </c>
      <c r="G1216" s="123">
        <v>1489567</v>
      </c>
      <c r="H1216" s="127"/>
      <c r="I1216" s="131" t="s">
        <v>4162</v>
      </c>
      <c r="J1216" s="127"/>
      <c r="K1216" s="127"/>
      <c r="L1216" s="127"/>
      <c r="M1216" s="127"/>
      <c r="N1216" s="243">
        <v>0</v>
      </c>
      <c r="O1216" s="243">
        <v>3676.36</v>
      </c>
      <c r="P1216" s="127" t="s">
        <v>1334</v>
      </c>
    </row>
    <row r="1217" spans="1:16" ht="51" hidden="1">
      <c r="A1217" s="127" t="s">
        <v>620</v>
      </c>
      <c r="B1217" s="127"/>
      <c r="C1217" s="128" t="s">
        <v>714</v>
      </c>
      <c r="D1217" s="122">
        <v>42828</v>
      </c>
      <c r="E1217" s="123" t="s">
        <v>4163</v>
      </c>
      <c r="F1217" s="123" t="s">
        <v>3</v>
      </c>
      <c r="G1217" s="123">
        <v>1489572</v>
      </c>
      <c r="H1217" s="127"/>
      <c r="I1217" s="131" t="s">
        <v>4164</v>
      </c>
      <c r="J1217" s="127"/>
      <c r="K1217" s="127"/>
      <c r="L1217" s="127"/>
      <c r="M1217" s="127"/>
      <c r="N1217" s="243">
        <v>0</v>
      </c>
      <c r="O1217" s="243">
        <v>2702</v>
      </c>
      <c r="P1217" s="127" t="s">
        <v>1334</v>
      </c>
    </row>
    <row r="1218" spans="1:16" ht="51" hidden="1">
      <c r="A1218" s="127">
        <v>680</v>
      </c>
      <c r="B1218" s="127"/>
      <c r="C1218" s="128" t="s">
        <v>867</v>
      </c>
      <c r="D1218" s="122">
        <v>42828</v>
      </c>
      <c r="E1218" s="123" t="s">
        <v>4165</v>
      </c>
      <c r="F1218" s="123" t="s">
        <v>3</v>
      </c>
      <c r="G1218" s="123">
        <v>1489633</v>
      </c>
      <c r="H1218" s="127"/>
      <c r="I1218" s="131" t="s">
        <v>4166</v>
      </c>
      <c r="J1218" s="127"/>
      <c r="K1218" s="127"/>
      <c r="L1218" s="127"/>
      <c r="M1218" s="127"/>
      <c r="N1218" s="243">
        <v>0</v>
      </c>
      <c r="O1218" s="243">
        <v>427.84000000000003</v>
      </c>
      <c r="P1218" s="127" t="s">
        <v>1334</v>
      </c>
    </row>
    <row r="1219" spans="1:16" ht="51" hidden="1">
      <c r="A1219" s="127" t="s">
        <v>620</v>
      </c>
      <c r="B1219" s="127"/>
      <c r="C1219" s="128" t="s">
        <v>714</v>
      </c>
      <c r="D1219" s="122">
        <v>42828</v>
      </c>
      <c r="E1219" s="123" t="s">
        <v>4167</v>
      </c>
      <c r="F1219" s="123" t="s">
        <v>3</v>
      </c>
      <c r="G1219" s="123">
        <v>1489536</v>
      </c>
      <c r="H1219" s="127"/>
      <c r="I1219" s="131" t="s">
        <v>4168</v>
      </c>
      <c r="J1219" s="127"/>
      <c r="K1219" s="127"/>
      <c r="L1219" s="127"/>
      <c r="M1219" s="127"/>
      <c r="N1219" s="243">
        <v>0</v>
      </c>
      <c r="O1219" s="243">
        <v>700</v>
      </c>
      <c r="P1219" s="127" t="s">
        <v>1334</v>
      </c>
    </row>
    <row r="1220" spans="1:16" ht="51" hidden="1">
      <c r="A1220" s="127" t="s">
        <v>620</v>
      </c>
      <c r="B1220" s="127"/>
      <c r="C1220" s="128" t="s">
        <v>714</v>
      </c>
      <c r="D1220" s="122">
        <v>42828</v>
      </c>
      <c r="E1220" s="123" t="s">
        <v>4169</v>
      </c>
      <c r="F1220" s="123" t="s">
        <v>3</v>
      </c>
      <c r="G1220" s="123">
        <v>1489575</v>
      </c>
      <c r="H1220" s="127"/>
      <c r="I1220" s="131" t="s">
        <v>4170</v>
      </c>
      <c r="J1220" s="127"/>
      <c r="K1220" s="127"/>
      <c r="L1220" s="127"/>
      <c r="M1220" s="127"/>
      <c r="N1220" s="243">
        <v>0</v>
      </c>
      <c r="O1220" s="243">
        <v>867.05000000000007</v>
      </c>
      <c r="P1220" s="127" t="s">
        <v>1334</v>
      </c>
    </row>
    <row r="1221" spans="1:16" ht="51" hidden="1">
      <c r="A1221" s="127" t="s">
        <v>620</v>
      </c>
      <c r="B1221" s="127"/>
      <c r="C1221" s="128" t="s">
        <v>714</v>
      </c>
      <c r="D1221" s="122">
        <v>42828</v>
      </c>
      <c r="E1221" s="123" t="s">
        <v>4171</v>
      </c>
      <c r="F1221" s="123" t="s">
        <v>3</v>
      </c>
      <c r="G1221" s="123">
        <v>1489578</v>
      </c>
      <c r="H1221" s="127"/>
      <c r="I1221" s="131" t="s">
        <v>3021</v>
      </c>
      <c r="J1221" s="127"/>
      <c r="K1221" s="127"/>
      <c r="L1221" s="127"/>
      <c r="M1221" s="127"/>
      <c r="N1221" s="243">
        <v>0</v>
      </c>
      <c r="O1221" s="243">
        <v>1000</v>
      </c>
      <c r="P1221" s="127" t="s">
        <v>1334</v>
      </c>
    </row>
    <row r="1222" spans="1:16" ht="51" hidden="1">
      <c r="A1222" s="127" t="s">
        <v>620</v>
      </c>
      <c r="B1222" s="127"/>
      <c r="C1222" s="128" t="s">
        <v>714</v>
      </c>
      <c r="D1222" s="122">
        <v>42828</v>
      </c>
      <c r="E1222" s="123" t="s">
        <v>4172</v>
      </c>
      <c r="F1222" s="123" t="s">
        <v>3</v>
      </c>
      <c r="G1222" s="123">
        <v>1489621</v>
      </c>
      <c r="H1222" s="127"/>
      <c r="I1222" s="131" t="s">
        <v>4173</v>
      </c>
      <c r="J1222" s="127"/>
      <c r="K1222" s="127"/>
      <c r="L1222" s="127"/>
      <c r="M1222" s="127"/>
      <c r="N1222" s="243">
        <v>0</v>
      </c>
      <c r="O1222" s="243">
        <v>1665.22</v>
      </c>
      <c r="P1222" s="127" t="s">
        <v>1334</v>
      </c>
    </row>
    <row r="1223" spans="1:16" ht="51" hidden="1">
      <c r="A1223" s="127">
        <v>212</v>
      </c>
      <c r="B1223" s="127"/>
      <c r="C1223" s="128" t="s">
        <v>762</v>
      </c>
      <c r="D1223" s="122">
        <v>42828</v>
      </c>
      <c r="E1223" s="123" t="s">
        <v>4174</v>
      </c>
      <c r="F1223" s="123" t="s">
        <v>3</v>
      </c>
      <c r="G1223" s="123">
        <v>1489699</v>
      </c>
      <c r="H1223" s="127"/>
      <c r="I1223" s="131" t="s">
        <v>4175</v>
      </c>
      <c r="J1223" s="127"/>
      <c r="K1223" s="127"/>
      <c r="L1223" s="127"/>
      <c r="M1223" s="127"/>
      <c r="N1223" s="243">
        <v>0</v>
      </c>
      <c r="O1223" s="243">
        <v>4</v>
      </c>
      <c r="P1223" s="127" t="s">
        <v>1334</v>
      </c>
    </row>
    <row r="1224" spans="1:16" ht="38.25" hidden="1">
      <c r="A1224" s="127">
        <v>580</v>
      </c>
      <c r="B1224" s="127"/>
      <c r="C1224" s="128" t="s">
        <v>218</v>
      </c>
      <c r="D1224" s="122">
        <v>42828</v>
      </c>
      <c r="E1224" s="123" t="s">
        <v>4176</v>
      </c>
      <c r="F1224" s="123" t="s">
        <v>3</v>
      </c>
      <c r="G1224" s="123">
        <v>1489701</v>
      </c>
      <c r="H1224" s="127"/>
      <c r="I1224" s="131" t="s">
        <v>4177</v>
      </c>
      <c r="J1224" s="127"/>
      <c r="K1224" s="127"/>
      <c r="L1224" s="127"/>
      <c r="M1224" s="127"/>
      <c r="N1224" s="243">
        <v>0</v>
      </c>
      <c r="O1224" s="243">
        <v>172.8</v>
      </c>
      <c r="P1224" s="127" t="s">
        <v>1334</v>
      </c>
    </row>
    <row r="1225" spans="1:16" ht="51" hidden="1">
      <c r="A1225" s="127" t="s">
        <v>620</v>
      </c>
      <c r="B1225" s="127"/>
      <c r="C1225" s="128" t="s">
        <v>714</v>
      </c>
      <c r="D1225" s="122">
        <v>42828</v>
      </c>
      <c r="E1225" s="123" t="s">
        <v>4178</v>
      </c>
      <c r="F1225" s="123" t="s">
        <v>3</v>
      </c>
      <c r="G1225" s="123">
        <v>1489792</v>
      </c>
      <c r="H1225" s="127"/>
      <c r="I1225" s="131" t="s">
        <v>4179</v>
      </c>
      <c r="J1225" s="127"/>
      <c r="K1225" s="127"/>
      <c r="L1225" s="127"/>
      <c r="M1225" s="127"/>
      <c r="N1225" s="243">
        <v>0</v>
      </c>
      <c r="O1225" s="243">
        <v>2284.59</v>
      </c>
      <c r="P1225" s="127" t="s">
        <v>1334</v>
      </c>
    </row>
    <row r="1226" spans="1:16" ht="51" hidden="1">
      <c r="A1226" s="127" t="s">
        <v>620</v>
      </c>
      <c r="B1226" s="127"/>
      <c r="C1226" s="128" t="s">
        <v>714</v>
      </c>
      <c r="D1226" s="122">
        <v>42828</v>
      </c>
      <c r="E1226" s="123" t="s">
        <v>4180</v>
      </c>
      <c r="F1226" s="123" t="s">
        <v>3</v>
      </c>
      <c r="G1226" s="123">
        <v>1489793</v>
      </c>
      <c r="H1226" s="127"/>
      <c r="I1226" s="131" t="s">
        <v>4181</v>
      </c>
      <c r="J1226" s="127"/>
      <c r="K1226" s="127"/>
      <c r="L1226" s="127"/>
      <c r="M1226" s="127"/>
      <c r="N1226" s="243">
        <v>0</v>
      </c>
      <c r="O1226" s="243">
        <v>2284.59</v>
      </c>
      <c r="P1226" s="127" t="s">
        <v>1334</v>
      </c>
    </row>
    <row r="1227" spans="1:16" ht="63.75" hidden="1">
      <c r="A1227" s="127">
        <v>20</v>
      </c>
      <c r="B1227" s="127"/>
      <c r="C1227" s="128" t="s">
        <v>694</v>
      </c>
      <c r="D1227" s="122">
        <v>42829</v>
      </c>
      <c r="E1227" s="123" t="s">
        <v>4182</v>
      </c>
      <c r="F1227" s="123" t="s">
        <v>3</v>
      </c>
      <c r="G1227" s="123">
        <v>1490036</v>
      </c>
      <c r="H1227" s="127"/>
      <c r="I1227" s="131" t="s">
        <v>4183</v>
      </c>
      <c r="J1227" s="127"/>
      <c r="K1227" s="127"/>
      <c r="L1227" s="127"/>
      <c r="M1227" s="127"/>
      <c r="N1227" s="243">
        <v>0</v>
      </c>
      <c r="O1227" s="243">
        <v>240479.27000000002</v>
      </c>
      <c r="P1227" s="127" t="s">
        <v>1334</v>
      </c>
    </row>
    <row r="1228" spans="1:16" ht="51" hidden="1">
      <c r="A1228" s="127" t="s">
        <v>620</v>
      </c>
      <c r="B1228" s="127"/>
      <c r="C1228" s="128" t="s">
        <v>714</v>
      </c>
      <c r="D1228" s="122">
        <v>42829</v>
      </c>
      <c r="E1228" s="123" t="s">
        <v>4184</v>
      </c>
      <c r="F1228" s="123" t="s">
        <v>3</v>
      </c>
      <c r="G1228" s="123">
        <v>1489908</v>
      </c>
      <c r="H1228" s="127"/>
      <c r="I1228" s="131" t="s">
        <v>3876</v>
      </c>
      <c r="J1228" s="127"/>
      <c r="K1228" s="127"/>
      <c r="L1228" s="127"/>
      <c r="M1228" s="127"/>
      <c r="N1228" s="243">
        <v>0</v>
      </c>
      <c r="O1228" s="243">
        <v>1693.06</v>
      </c>
      <c r="P1228" s="127" t="s">
        <v>1334</v>
      </c>
    </row>
    <row r="1229" spans="1:16" ht="51" hidden="1">
      <c r="A1229" s="127" t="s">
        <v>620</v>
      </c>
      <c r="B1229" s="127"/>
      <c r="C1229" s="128" t="s">
        <v>714</v>
      </c>
      <c r="D1229" s="122">
        <v>42829</v>
      </c>
      <c r="E1229" s="123" t="s">
        <v>4185</v>
      </c>
      <c r="F1229" s="123" t="s">
        <v>3</v>
      </c>
      <c r="G1229" s="123">
        <v>1489911</v>
      </c>
      <c r="H1229" s="127"/>
      <c r="I1229" s="131" t="s">
        <v>4186</v>
      </c>
      <c r="J1229" s="127"/>
      <c r="K1229" s="127"/>
      <c r="L1229" s="127"/>
      <c r="M1229" s="127"/>
      <c r="N1229" s="243">
        <v>0</v>
      </c>
      <c r="O1229" s="243">
        <v>18378.740000000002</v>
      </c>
      <c r="P1229" s="127" t="s">
        <v>1334</v>
      </c>
    </row>
    <row r="1230" spans="1:16" ht="51" hidden="1">
      <c r="A1230" s="127" t="s">
        <v>620</v>
      </c>
      <c r="B1230" s="127"/>
      <c r="C1230" s="128" t="s">
        <v>714</v>
      </c>
      <c r="D1230" s="122">
        <v>42829</v>
      </c>
      <c r="E1230" s="123" t="s">
        <v>4187</v>
      </c>
      <c r="F1230" s="123" t="s">
        <v>3</v>
      </c>
      <c r="G1230" s="123">
        <v>1489930</v>
      </c>
      <c r="H1230" s="127"/>
      <c r="I1230" s="131" t="s">
        <v>4188</v>
      </c>
      <c r="J1230" s="127"/>
      <c r="K1230" s="127"/>
      <c r="L1230" s="127"/>
      <c r="M1230" s="127"/>
      <c r="N1230" s="243">
        <v>0</v>
      </c>
      <c r="O1230" s="243">
        <v>1523.9</v>
      </c>
      <c r="P1230" s="127" t="s">
        <v>1334</v>
      </c>
    </row>
    <row r="1231" spans="1:16" ht="51" hidden="1">
      <c r="A1231" s="127" t="s">
        <v>620</v>
      </c>
      <c r="B1231" s="127"/>
      <c r="C1231" s="128" t="s">
        <v>714</v>
      </c>
      <c r="D1231" s="122">
        <v>42829</v>
      </c>
      <c r="E1231" s="123" t="s">
        <v>4189</v>
      </c>
      <c r="F1231" s="123" t="s">
        <v>3</v>
      </c>
      <c r="G1231" s="123">
        <v>1489943</v>
      </c>
      <c r="H1231" s="127"/>
      <c r="I1231" s="131" t="s">
        <v>4190</v>
      </c>
      <c r="J1231" s="127"/>
      <c r="K1231" s="127"/>
      <c r="L1231" s="127"/>
      <c r="M1231" s="127"/>
      <c r="N1231" s="243">
        <v>0</v>
      </c>
      <c r="O1231" s="243">
        <v>545</v>
      </c>
      <c r="P1231" s="127" t="s">
        <v>1334</v>
      </c>
    </row>
    <row r="1232" spans="1:16" ht="38.25" hidden="1">
      <c r="A1232" s="127">
        <v>378</v>
      </c>
      <c r="B1232" s="127"/>
      <c r="C1232" s="128" t="s">
        <v>1278</v>
      </c>
      <c r="D1232" s="122">
        <v>42829</v>
      </c>
      <c r="E1232" s="123" t="s">
        <v>4191</v>
      </c>
      <c r="F1232" s="123" t="s">
        <v>3</v>
      </c>
      <c r="G1232" s="123">
        <v>1489979</v>
      </c>
      <c r="H1232" s="127"/>
      <c r="I1232" s="131" t="s">
        <v>4192</v>
      </c>
      <c r="J1232" s="127"/>
      <c r="K1232" s="127"/>
      <c r="L1232" s="127"/>
      <c r="M1232" s="127"/>
      <c r="N1232" s="243">
        <v>0</v>
      </c>
      <c r="O1232" s="243">
        <v>544.08000000000004</v>
      </c>
      <c r="P1232" s="127" t="s">
        <v>1334</v>
      </c>
    </row>
    <row r="1233" spans="1:16" ht="51" hidden="1">
      <c r="A1233" s="127">
        <v>585</v>
      </c>
      <c r="B1233" s="127"/>
      <c r="C1233" s="128" t="s">
        <v>222</v>
      </c>
      <c r="D1233" s="122">
        <v>42829</v>
      </c>
      <c r="E1233" s="123" t="s">
        <v>4193</v>
      </c>
      <c r="F1233" s="123" t="s">
        <v>3</v>
      </c>
      <c r="G1233" s="123">
        <v>1490013</v>
      </c>
      <c r="H1233" s="127"/>
      <c r="I1233" s="131" t="s">
        <v>4194</v>
      </c>
      <c r="J1233" s="127"/>
      <c r="K1233" s="127"/>
      <c r="L1233" s="127"/>
      <c r="M1233" s="127"/>
      <c r="N1233" s="243">
        <v>0</v>
      </c>
      <c r="O1233" s="243">
        <v>34</v>
      </c>
      <c r="P1233" s="127" t="s">
        <v>1334</v>
      </c>
    </row>
    <row r="1234" spans="1:16" ht="63.75" hidden="1">
      <c r="A1234" s="127" t="s">
        <v>620</v>
      </c>
      <c r="B1234" s="127"/>
      <c r="C1234" s="128" t="s">
        <v>714</v>
      </c>
      <c r="D1234" s="122">
        <v>42829</v>
      </c>
      <c r="E1234" s="123" t="s">
        <v>4195</v>
      </c>
      <c r="F1234" s="123" t="s">
        <v>3</v>
      </c>
      <c r="G1234" s="123">
        <v>1490144</v>
      </c>
      <c r="H1234" s="127"/>
      <c r="I1234" s="131" t="s">
        <v>4196</v>
      </c>
      <c r="J1234" s="127"/>
      <c r="K1234" s="127"/>
      <c r="L1234" s="127"/>
      <c r="M1234" s="127"/>
      <c r="N1234" s="243">
        <v>0</v>
      </c>
      <c r="O1234" s="243">
        <v>7357.35</v>
      </c>
      <c r="P1234" s="127" t="s">
        <v>1334</v>
      </c>
    </row>
    <row r="1235" spans="1:16" ht="38.25" hidden="1">
      <c r="A1235" s="127">
        <v>378</v>
      </c>
      <c r="B1235" s="127"/>
      <c r="C1235" s="128" t="s">
        <v>1278</v>
      </c>
      <c r="D1235" s="122">
        <v>42829</v>
      </c>
      <c r="E1235" s="123" t="s">
        <v>4197</v>
      </c>
      <c r="F1235" s="123" t="s">
        <v>3</v>
      </c>
      <c r="G1235" s="123">
        <v>1490185</v>
      </c>
      <c r="H1235" s="127"/>
      <c r="I1235" s="131" t="s">
        <v>4198</v>
      </c>
      <c r="J1235" s="127"/>
      <c r="K1235" s="127"/>
      <c r="L1235" s="127"/>
      <c r="M1235" s="127"/>
      <c r="N1235" s="243">
        <v>0</v>
      </c>
      <c r="O1235" s="243">
        <v>10.46</v>
      </c>
      <c r="P1235" s="127" t="s">
        <v>1334</v>
      </c>
    </row>
    <row r="1236" spans="1:16" ht="51" hidden="1">
      <c r="A1236" s="127">
        <v>582</v>
      </c>
      <c r="B1236" s="127"/>
      <c r="C1236" s="128" t="s">
        <v>857</v>
      </c>
      <c r="D1236" s="122">
        <v>42829</v>
      </c>
      <c r="E1236" s="123" t="s">
        <v>4199</v>
      </c>
      <c r="F1236" s="123" t="s">
        <v>3</v>
      </c>
      <c r="G1236" s="123">
        <v>1490200</v>
      </c>
      <c r="H1236" s="127"/>
      <c r="I1236" s="131" t="s">
        <v>4200</v>
      </c>
      <c r="J1236" s="127"/>
      <c r="K1236" s="127"/>
      <c r="L1236" s="127"/>
      <c r="M1236" s="127"/>
      <c r="N1236" s="243">
        <v>0</v>
      </c>
      <c r="O1236" s="243">
        <v>532.35</v>
      </c>
      <c r="P1236" s="127" t="s">
        <v>1334</v>
      </c>
    </row>
    <row r="1237" spans="1:16" ht="38.25" hidden="1">
      <c r="A1237" s="127">
        <v>580</v>
      </c>
      <c r="B1237" s="127"/>
      <c r="C1237" s="128" t="s">
        <v>218</v>
      </c>
      <c r="D1237" s="122">
        <v>42829</v>
      </c>
      <c r="E1237" s="123" t="s">
        <v>4201</v>
      </c>
      <c r="F1237" s="123" t="s">
        <v>3</v>
      </c>
      <c r="G1237" s="123">
        <v>1490238</v>
      </c>
      <c r="H1237" s="127"/>
      <c r="I1237" s="131" t="s">
        <v>4202</v>
      </c>
      <c r="J1237" s="127"/>
      <c r="K1237" s="127"/>
      <c r="L1237" s="127"/>
      <c r="M1237" s="127"/>
      <c r="N1237" s="243">
        <v>0</v>
      </c>
      <c r="O1237" s="243">
        <v>72</v>
      </c>
      <c r="P1237" s="127" t="s">
        <v>1334</v>
      </c>
    </row>
    <row r="1238" spans="1:16" ht="63.75" hidden="1">
      <c r="A1238" s="127" t="s">
        <v>627</v>
      </c>
      <c r="B1238" s="127"/>
      <c r="C1238" s="128" t="s">
        <v>1235</v>
      </c>
      <c r="D1238" s="122">
        <v>42830</v>
      </c>
      <c r="E1238" s="123" t="s">
        <v>4203</v>
      </c>
      <c r="F1238" s="123" t="s">
        <v>3</v>
      </c>
      <c r="G1238" s="123">
        <v>1490484</v>
      </c>
      <c r="H1238" s="127"/>
      <c r="I1238" s="131" t="s">
        <v>4204</v>
      </c>
      <c r="J1238" s="127"/>
      <c r="K1238" s="127"/>
      <c r="L1238" s="127"/>
      <c r="M1238" s="127"/>
      <c r="N1238" s="243">
        <v>0</v>
      </c>
      <c r="O1238" s="243">
        <v>33353.879999999997</v>
      </c>
      <c r="P1238" s="127" t="s">
        <v>1334</v>
      </c>
    </row>
    <row r="1239" spans="1:16" ht="51" hidden="1">
      <c r="A1239" s="127" t="s">
        <v>620</v>
      </c>
      <c r="B1239" s="127"/>
      <c r="C1239" s="128" t="s">
        <v>714</v>
      </c>
      <c r="D1239" s="122">
        <v>42830</v>
      </c>
      <c r="E1239" s="123" t="s">
        <v>4205</v>
      </c>
      <c r="F1239" s="123" t="s">
        <v>3</v>
      </c>
      <c r="G1239" s="123">
        <v>1490358</v>
      </c>
      <c r="H1239" s="127"/>
      <c r="I1239" s="131" t="s">
        <v>2471</v>
      </c>
      <c r="J1239" s="127"/>
      <c r="K1239" s="127"/>
      <c r="L1239" s="127"/>
      <c r="M1239" s="127"/>
      <c r="N1239" s="243">
        <v>0</v>
      </c>
      <c r="O1239" s="243">
        <v>1016</v>
      </c>
      <c r="P1239" s="127" t="s">
        <v>1334</v>
      </c>
    </row>
    <row r="1240" spans="1:16" ht="51" hidden="1">
      <c r="A1240" s="127" t="s">
        <v>620</v>
      </c>
      <c r="B1240" s="127"/>
      <c r="C1240" s="128" t="s">
        <v>714</v>
      </c>
      <c r="D1240" s="122">
        <v>42830</v>
      </c>
      <c r="E1240" s="123" t="s">
        <v>4206</v>
      </c>
      <c r="F1240" s="123" t="s">
        <v>3</v>
      </c>
      <c r="G1240" s="123">
        <v>1490359</v>
      </c>
      <c r="H1240" s="127"/>
      <c r="I1240" s="131" t="s">
        <v>4207</v>
      </c>
      <c r="J1240" s="127"/>
      <c r="K1240" s="127"/>
      <c r="L1240" s="127"/>
      <c r="M1240" s="127"/>
      <c r="N1240" s="243">
        <v>0</v>
      </c>
      <c r="O1240" s="243">
        <v>238.24</v>
      </c>
      <c r="P1240" s="127" t="s">
        <v>1334</v>
      </c>
    </row>
    <row r="1241" spans="1:16" ht="51" hidden="1">
      <c r="A1241" s="127" t="s">
        <v>620</v>
      </c>
      <c r="B1241" s="127"/>
      <c r="C1241" s="128" t="s">
        <v>714</v>
      </c>
      <c r="D1241" s="122">
        <v>42830</v>
      </c>
      <c r="E1241" s="123" t="s">
        <v>4208</v>
      </c>
      <c r="F1241" s="123" t="s">
        <v>3</v>
      </c>
      <c r="G1241" s="123">
        <v>1490368</v>
      </c>
      <c r="H1241" s="127"/>
      <c r="I1241" s="131" t="s">
        <v>4209</v>
      </c>
      <c r="J1241" s="127"/>
      <c r="K1241" s="127"/>
      <c r="L1241" s="127"/>
      <c r="M1241" s="127"/>
      <c r="N1241" s="243">
        <v>0</v>
      </c>
      <c r="O1241" s="243">
        <v>4748.6000000000004</v>
      </c>
      <c r="P1241" s="127" t="s">
        <v>1334</v>
      </c>
    </row>
    <row r="1242" spans="1:16" ht="51" hidden="1">
      <c r="A1242" s="127" t="s">
        <v>620</v>
      </c>
      <c r="B1242" s="127"/>
      <c r="C1242" s="128" t="s">
        <v>714</v>
      </c>
      <c r="D1242" s="122">
        <v>42830</v>
      </c>
      <c r="E1242" s="123" t="s">
        <v>4210</v>
      </c>
      <c r="F1242" s="123" t="s">
        <v>3</v>
      </c>
      <c r="G1242" s="123">
        <v>1490397</v>
      </c>
      <c r="H1242" s="127"/>
      <c r="I1242" s="131" t="s">
        <v>3090</v>
      </c>
      <c r="J1242" s="127"/>
      <c r="K1242" s="127"/>
      <c r="L1242" s="127"/>
      <c r="M1242" s="127"/>
      <c r="N1242" s="243">
        <v>0</v>
      </c>
      <c r="O1242" s="243">
        <v>711.18000000000006</v>
      </c>
      <c r="P1242" s="127" t="s">
        <v>1334</v>
      </c>
    </row>
    <row r="1243" spans="1:16" ht="51" hidden="1">
      <c r="A1243" s="127" t="s">
        <v>620</v>
      </c>
      <c r="B1243" s="127"/>
      <c r="C1243" s="128" t="s">
        <v>714</v>
      </c>
      <c r="D1243" s="122">
        <v>42830</v>
      </c>
      <c r="E1243" s="123" t="s">
        <v>4211</v>
      </c>
      <c r="F1243" s="123" t="s">
        <v>3</v>
      </c>
      <c r="G1243" s="123">
        <v>1490399</v>
      </c>
      <c r="H1243" s="127"/>
      <c r="I1243" s="131" t="s">
        <v>4212</v>
      </c>
      <c r="J1243" s="127"/>
      <c r="K1243" s="127"/>
      <c r="L1243" s="127"/>
      <c r="M1243" s="127"/>
      <c r="N1243" s="243">
        <v>0</v>
      </c>
      <c r="O1243" s="243">
        <v>460</v>
      </c>
      <c r="P1243" s="127" t="s">
        <v>1334</v>
      </c>
    </row>
    <row r="1244" spans="1:16" ht="51" hidden="1">
      <c r="A1244" s="127" t="s">
        <v>620</v>
      </c>
      <c r="B1244" s="127"/>
      <c r="C1244" s="128" t="s">
        <v>714</v>
      </c>
      <c r="D1244" s="122">
        <v>42830</v>
      </c>
      <c r="E1244" s="123" t="s">
        <v>4213</v>
      </c>
      <c r="F1244" s="123" t="s">
        <v>3</v>
      </c>
      <c r="G1244" s="123">
        <v>1490402</v>
      </c>
      <c r="H1244" s="127"/>
      <c r="I1244" s="131" t="s">
        <v>4214</v>
      </c>
      <c r="J1244" s="127"/>
      <c r="K1244" s="127"/>
      <c r="L1244" s="127"/>
      <c r="M1244" s="127"/>
      <c r="N1244" s="243">
        <v>0</v>
      </c>
      <c r="O1244" s="243">
        <v>8184.09</v>
      </c>
      <c r="P1244" s="127" t="s">
        <v>1334</v>
      </c>
    </row>
    <row r="1245" spans="1:16" ht="51" hidden="1">
      <c r="A1245" s="127" t="s">
        <v>620</v>
      </c>
      <c r="B1245" s="127"/>
      <c r="C1245" s="128" t="s">
        <v>714</v>
      </c>
      <c r="D1245" s="122">
        <v>42830</v>
      </c>
      <c r="E1245" s="123" t="s">
        <v>4215</v>
      </c>
      <c r="F1245" s="123" t="s">
        <v>3</v>
      </c>
      <c r="G1245" s="123">
        <v>1490405</v>
      </c>
      <c r="H1245" s="127"/>
      <c r="I1245" s="131" t="s">
        <v>4216</v>
      </c>
      <c r="J1245" s="127"/>
      <c r="K1245" s="127"/>
      <c r="L1245" s="127"/>
      <c r="M1245" s="127"/>
      <c r="N1245" s="243">
        <v>0</v>
      </c>
      <c r="O1245" s="243">
        <v>5001.2700000000004</v>
      </c>
      <c r="P1245" s="127" t="s">
        <v>1334</v>
      </c>
    </row>
    <row r="1246" spans="1:16" ht="51" hidden="1">
      <c r="A1246" s="127" t="s">
        <v>620</v>
      </c>
      <c r="B1246" s="127"/>
      <c r="C1246" s="128" t="s">
        <v>714</v>
      </c>
      <c r="D1246" s="122">
        <v>42830</v>
      </c>
      <c r="E1246" s="123" t="s">
        <v>4217</v>
      </c>
      <c r="F1246" s="123" t="s">
        <v>3</v>
      </c>
      <c r="G1246" s="123">
        <v>1490407</v>
      </c>
      <c r="H1246" s="127"/>
      <c r="I1246" s="131" t="s">
        <v>3114</v>
      </c>
      <c r="J1246" s="127"/>
      <c r="K1246" s="127"/>
      <c r="L1246" s="127"/>
      <c r="M1246" s="127"/>
      <c r="N1246" s="243">
        <v>0</v>
      </c>
      <c r="O1246" s="243">
        <v>1713</v>
      </c>
      <c r="P1246" s="127" t="s">
        <v>1334</v>
      </c>
    </row>
    <row r="1247" spans="1:16" ht="51" hidden="1">
      <c r="A1247" s="127" t="s">
        <v>620</v>
      </c>
      <c r="B1247" s="127"/>
      <c r="C1247" s="128" t="s">
        <v>714</v>
      </c>
      <c r="D1247" s="122">
        <v>42830</v>
      </c>
      <c r="E1247" s="123" t="s">
        <v>4218</v>
      </c>
      <c r="F1247" s="123" t="s">
        <v>3</v>
      </c>
      <c r="G1247" s="123">
        <v>1490424</v>
      </c>
      <c r="H1247" s="127"/>
      <c r="I1247" s="131" t="s">
        <v>4219</v>
      </c>
      <c r="J1247" s="127"/>
      <c r="K1247" s="127"/>
      <c r="L1247" s="127"/>
      <c r="M1247" s="127"/>
      <c r="N1247" s="243">
        <v>0</v>
      </c>
      <c r="O1247" s="243">
        <v>3335.7400000000002</v>
      </c>
      <c r="P1247" s="127" t="s">
        <v>1334</v>
      </c>
    </row>
    <row r="1248" spans="1:16" ht="51" hidden="1">
      <c r="A1248" s="127">
        <v>580</v>
      </c>
      <c r="B1248" s="127"/>
      <c r="C1248" s="128" t="s">
        <v>218</v>
      </c>
      <c r="D1248" s="122">
        <v>42830</v>
      </c>
      <c r="E1248" s="123" t="s">
        <v>4220</v>
      </c>
      <c r="F1248" s="123" t="s">
        <v>3</v>
      </c>
      <c r="G1248" s="123">
        <v>1490431</v>
      </c>
      <c r="H1248" s="127"/>
      <c r="I1248" s="131" t="s">
        <v>4221</v>
      </c>
      <c r="J1248" s="127"/>
      <c r="K1248" s="127"/>
      <c r="L1248" s="127"/>
      <c r="M1248" s="127"/>
      <c r="N1248" s="243">
        <v>0</v>
      </c>
      <c r="O1248" s="243">
        <v>158.36000000000001</v>
      </c>
      <c r="P1248" s="127" t="s">
        <v>1334</v>
      </c>
    </row>
    <row r="1249" spans="1:16" ht="51" hidden="1">
      <c r="A1249" s="127" t="s">
        <v>620</v>
      </c>
      <c r="B1249" s="127"/>
      <c r="C1249" s="128" t="s">
        <v>714</v>
      </c>
      <c r="D1249" s="122">
        <v>42830</v>
      </c>
      <c r="E1249" s="123" t="s">
        <v>4222</v>
      </c>
      <c r="F1249" s="123" t="s">
        <v>3</v>
      </c>
      <c r="G1249" s="123">
        <v>1490452</v>
      </c>
      <c r="H1249" s="127"/>
      <c r="I1249" s="131" t="s">
        <v>4223</v>
      </c>
      <c r="J1249" s="127"/>
      <c r="K1249" s="127"/>
      <c r="L1249" s="127"/>
      <c r="M1249" s="127"/>
      <c r="N1249" s="243">
        <v>0</v>
      </c>
      <c r="O1249" s="243">
        <v>1506</v>
      </c>
      <c r="P1249" s="127" t="s">
        <v>1334</v>
      </c>
    </row>
    <row r="1250" spans="1:16" ht="51" hidden="1">
      <c r="A1250" s="127" t="s">
        <v>620</v>
      </c>
      <c r="B1250" s="127"/>
      <c r="C1250" s="128" t="s">
        <v>714</v>
      </c>
      <c r="D1250" s="122">
        <v>42830</v>
      </c>
      <c r="E1250" s="123" t="s">
        <v>4224</v>
      </c>
      <c r="F1250" s="123" t="s">
        <v>3</v>
      </c>
      <c r="G1250" s="123">
        <v>1490495</v>
      </c>
      <c r="H1250" s="127"/>
      <c r="I1250" s="131" t="s">
        <v>4225</v>
      </c>
      <c r="J1250" s="127"/>
      <c r="K1250" s="127"/>
      <c r="L1250" s="127"/>
      <c r="M1250" s="127"/>
      <c r="N1250" s="243">
        <v>0</v>
      </c>
      <c r="O1250" s="243">
        <v>2404.38</v>
      </c>
      <c r="P1250" s="127" t="s">
        <v>1334</v>
      </c>
    </row>
    <row r="1251" spans="1:16" ht="51" hidden="1">
      <c r="A1251" s="127" t="s">
        <v>620</v>
      </c>
      <c r="B1251" s="127"/>
      <c r="C1251" s="128" t="s">
        <v>714</v>
      </c>
      <c r="D1251" s="122">
        <v>42830</v>
      </c>
      <c r="E1251" s="123" t="s">
        <v>4226</v>
      </c>
      <c r="F1251" s="123" t="s">
        <v>3</v>
      </c>
      <c r="G1251" s="123">
        <v>1490522</v>
      </c>
      <c r="H1251" s="127"/>
      <c r="I1251" s="131" t="s">
        <v>4227</v>
      </c>
      <c r="J1251" s="127"/>
      <c r="K1251" s="127"/>
      <c r="L1251" s="127"/>
      <c r="M1251" s="127"/>
      <c r="N1251" s="243">
        <v>0</v>
      </c>
      <c r="O1251" s="243">
        <v>2</v>
      </c>
      <c r="P1251" s="127" t="s">
        <v>1334</v>
      </c>
    </row>
    <row r="1252" spans="1:16" ht="51" hidden="1">
      <c r="A1252" s="127" t="s">
        <v>620</v>
      </c>
      <c r="B1252" s="127"/>
      <c r="C1252" s="128" t="s">
        <v>714</v>
      </c>
      <c r="D1252" s="122">
        <v>42830</v>
      </c>
      <c r="E1252" s="123" t="s">
        <v>4228</v>
      </c>
      <c r="F1252" s="123" t="s">
        <v>3</v>
      </c>
      <c r="G1252" s="123">
        <v>1490566</v>
      </c>
      <c r="H1252" s="127"/>
      <c r="I1252" s="131" t="s">
        <v>4229</v>
      </c>
      <c r="J1252" s="127"/>
      <c r="K1252" s="127"/>
      <c r="L1252" s="127"/>
      <c r="M1252" s="127"/>
      <c r="N1252" s="243">
        <v>0</v>
      </c>
      <c r="O1252" s="243">
        <v>1968.57</v>
      </c>
      <c r="P1252" s="127" t="s">
        <v>1334</v>
      </c>
    </row>
    <row r="1253" spans="1:16" ht="51" hidden="1">
      <c r="A1253" s="127" t="s">
        <v>620</v>
      </c>
      <c r="B1253" s="127"/>
      <c r="C1253" s="128" t="s">
        <v>714</v>
      </c>
      <c r="D1253" s="122">
        <v>42830</v>
      </c>
      <c r="E1253" s="123" t="s">
        <v>4230</v>
      </c>
      <c r="F1253" s="123" t="s">
        <v>3</v>
      </c>
      <c r="G1253" s="123">
        <v>1490617</v>
      </c>
      <c r="H1253" s="127"/>
      <c r="I1253" s="131" t="s">
        <v>4231</v>
      </c>
      <c r="J1253" s="127"/>
      <c r="K1253" s="127"/>
      <c r="L1253" s="127"/>
      <c r="M1253" s="127"/>
      <c r="N1253" s="243">
        <v>0</v>
      </c>
      <c r="O1253" s="243">
        <v>371</v>
      </c>
      <c r="P1253" s="127" t="s">
        <v>1334</v>
      </c>
    </row>
    <row r="1254" spans="1:16" ht="51" hidden="1">
      <c r="A1254" s="127" t="s">
        <v>620</v>
      </c>
      <c r="B1254" s="127"/>
      <c r="C1254" s="128" t="s">
        <v>714</v>
      </c>
      <c r="D1254" s="122">
        <v>42830</v>
      </c>
      <c r="E1254" s="123" t="s">
        <v>4232</v>
      </c>
      <c r="F1254" s="123" t="s">
        <v>3</v>
      </c>
      <c r="G1254" s="123">
        <v>1490628</v>
      </c>
      <c r="H1254" s="127"/>
      <c r="I1254" s="131" t="s">
        <v>4233</v>
      </c>
      <c r="J1254" s="127"/>
      <c r="K1254" s="127"/>
      <c r="L1254" s="127"/>
      <c r="M1254" s="127"/>
      <c r="N1254" s="243">
        <v>0</v>
      </c>
      <c r="O1254" s="243">
        <v>4376</v>
      </c>
      <c r="P1254" s="127" t="s">
        <v>1334</v>
      </c>
    </row>
    <row r="1255" spans="1:16" ht="51" hidden="1">
      <c r="A1255" s="127" t="s">
        <v>620</v>
      </c>
      <c r="B1255" s="127"/>
      <c r="C1255" s="128" t="s">
        <v>714</v>
      </c>
      <c r="D1255" s="122">
        <v>42830</v>
      </c>
      <c r="E1255" s="123" t="s">
        <v>4234</v>
      </c>
      <c r="F1255" s="123" t="s">
        <v>3</v>
      </c>
      <c r="G1255" s="123">
        <v>1490629</v>
      </c>
      <c r="H1255" s="127"/>
      <c r="I1255" s="131" t="s">
        <v>4233</v>
      </c>
      <c r="J1255" s="127"/>
      <c r="K1255" s="127"/>
      <c r="L1255" s="127"/>
      <c r="M1255" s="127"/>
      <c r="N1255" s="243">
        <v>0</v>
      </c>
      <c r="O1255" s="243">
        <v>4376</v>
      </c>
      <c r="P1255" s="127" t="s">
        <v>1334</v>
      </c>
    </row>
    <row r="1256" spans="1:16" ht="51" hidden="1">
      <c r="A1256" s="127">
        <v>163</v>
      </c>
      <c r="B1256" s="127"/>
      <c r="C1256" s="128" t="s">
        <v>749</v>
      </c>
      <c r="D1256" s="122">
        <v>42831</v>
      </c>
      <c r="E1256" s="123" t="s">
        <v>4235</v>
      </c>
      <c r="F1256" s="123" t="s">
        <v>3</v>
      </c>
      <c r="G1256" s="123">
        <v>1490820</v>
      </c>
      <c r="H1256" s="127"/>
      <c r="I1256" s="131" t="s">
        <v>4236</v>
      </c>
      <c r="J1256" s="127"/>
      <c r="K1256" s="127"/>
      <c r="L1256" s="127"/>
      <c r="M1256" s="127"/>
      <c r="N1256" s="243">
        <v>0</v>
      </c>
      <c r="O1256" s="243">
        <v>922.54</v>
      </c>
      <c r="P1256" s="127" t="s">
        <v>1334</v>
      </c>
    </row>
    <row r="1257" spans="1:16" ht="51" hidden="1">
      <c r="A1257" s="127">
        <v>680</v>
      </c>
      <c r="B1257" s="127"/>
      <c r="C1257" s="128" t="s">
        <v>867</v>
      </c>
      <c r="D1257" s="122">
        <v>42831</v>
      </c>
      <c r="E1257" s="123" t="s">
        <v>4237</v>
      </c>
      <c r="F1257" s="123" t="s">
        <v>3</v>
      </c>
      <c r="G1257" s="123">
        <v>1490822</v>
      </c>
      <c r="H1257" s="127"/>
      <c r="I1257" s="131" t="s">
        <v>4238</v>
      </c>
      <c r="J1257" s="127"/>
      <c r="K1257" s="127"/>
      <c r="L1257" s="127"/>
      <c r="M1257" s="127"/>
      <c r="N1257" s="243">
        <v>0</v>
      </c>
      <c r="O1257" s="243">
        <v>2000</v>
      </c>
      <c r="P1257" s="127" t="s">
        <v>1334</v>
      </c>
    </row>
    <row r="1258" spans="1:16" ht="51" hidden="1">
      <c r="A1258" s="127" t="s">
        <v>620</v>
      </c>
      <c r="B1258" s="127"/>
      <c r="C1258" s="128" t="s">
        <v>714</v>
      </c>
      <c r="D1258" s="122">
        <v>42831</v>
      </c>
      <c r="E1258" s="123" t="s">
        <v>4239</v>
      </c>
      <c r="F1258" s="123" t="s">
        <v>3</v>
      </c>
      <c r="G1258" s="123">
        <v>1490840</v>
      </c>
      <c r="H1258" s="127"/>
      <c r="I1258" s="131" t="s">
        <v>4240</v>
      </c>
      <c r="J1258" s="127"/>
      <c r="K1258" s="127"/>
      <c r="L1258" s="127"/>
      <c r="M1258" s="127"/>
      <c r="N1258" s="243">
        <v>0</v>
      </c>
      <c r="O1258" s="243">
        <v>2192.88</v>
      </c>
      <c r="P1258" s="127" t="s">
        <v>1334</v>
      </c>
    </row>
    <row r="1259" spans="1:16" ht="51" hidden="1">
      <c r="A1259" s="127" t="s">
        <v>620</v>
      </c>
      <c r="B1259" s="127"/>
      <c r="C1259" s="128" t="s">
        <v>714</v>
      </c>
      <c r="D1259" s="122">
        <v>42831</v>
      </c>
      <c r="E1259" s="123" t="s">
        <v>4241</v>
      </c>
      <c r="F1259" s="123" t="s">
        <v>3</v>
      </c>
      <c r="G1259" s="123">
        <v>1490884</v>
      </c>
      <c r="H1259" s="127"/>
      <c r="I1259" s="131" t="s">
        <v>4242</v>
      </c>
      <c r="J1259" s="127"/>
      <c r="K1259" s="127"/>
      <c r="L1259" s="127"/>
      <c r="M1259" s="127"/>
      <c r="N1259" s="243">
        <v>0</v>
      </c>
      <c r="O1259" s="243">
        <v>58</v>
      </c>
      <c r="P1259" s="127" t="s">
        <v>1334</v>
      </c>
    </row>
    <row r="1260" spans="1:16" ht="51" hidden="1">
      <c r="A1260" s="127" t="s">
        <v>620</v>
      </c>
      <c r="B1260" s="127"/>
      <c r="C1260" s="128" t="s">
        <v>714</v>
      </c>
      <c r="D1260" s="122">
        <v>42831</v>
      </c>
      <c r="E1260" s="123" t="s">
        <v>4243</v>
      </c>
      <c r="F1260" s="123" t="s">
        <v>3</v>
      </c>
      <c r="G1260" s="123">
        <v>1490886</v>
      </c>
      <c r="H1260" s="127"/>
      <c r="I1260" s="131" t="s">
        <v>4244</v>
      </c>
      <c r="J1260" s="127"/>
      <c r="K1260" s="127"/>
      <c r="L1260" s="127"/>
      <c r="M1260" s="127"/>
      <c r="N1260" s="243">
        <v>0</v>
      </c>
      <c r="O1260" s="243">
        <v>193</v>
      </c>
      <c r="P1260" s="127" t="s">
        <v>1334</v>
      </c>
    </row>
    <row r="1261" spans="1:16" ht="51" hidden="1">
      <c r="A1261" s="127" t="s">
        <v>620</v>
      </c>
      <c r="B1261" s="127"/>
      <c r="C1261" s="128" t="s">
        <v>714</v>
      </c>
      <c r="D1261" s="122">
        <v>42831</v>
      </c>
      <c r="E1261" s="123" t="s">
        <v>4245</v>
      </c>
      <c r="F1261" s="123" t="s">
        <v>3</v>
      </c>
      <c r="G1261" s="123">
        <v>1490996</v>
      </c>
      <c r="H1261" s="127"/>
      <c r="I1261" s="131" t="s">
        <v>4246</v>
      </c>
      <c r="J1261" s="127"/>
      <c r="K1261" s="127"/>
      <c r="L1261" s="127"/>
      <c r="M1261" s="127"/>
      <c r="N1261" s="243">
        <v>0</v>
      </c>
      <c r="O1261" s="243">
        <v>307.64</v>
      </c>
      <c r="P1261" s="127" t="s">
        <v>1334</v>
      </c>
    </row>
    <row r="1262" spans="1:16" ht="51" hidden="1">
      <c r="A1262" s="127" t="s">
        <v>620</v>
      </c>
      <c r="B1262" s="127"/>
      <c r="C1262" s="128" t="s">
        <v>714</v>
      </c>
      <c r="D1262" s="122">
        <v>42832</v>
      </c>
      <c r="E1262" s="123" t="s">
        <v>4247</v>
      </c>
      <c r="F1262" s="123" t="s">
        <v>3</v>
      </c>
      <c r="G1262" s="123">
        <v>1491246</v>
      </c>
      <c r="H1262" s="127"/>
      <c r="I1262" s="131" t="s">
        <v>4248</v>
      </c>
      <c r="J1262" s="127"/>
      <c r="K1262" s="127"/>
      <c r="L1262" s="127"/>
      <c r="M1262" s="127"/>
      <c r="N1262" s="243">
        <v>0</v>
      </c>
      <c r="O1262" s="243">
        <v>20.05</v>
      </c>
      <c r="P1262" s="127" t="s">
        <v>1334</v>
      </c>
    </row>
    <row r="1263" spans="1:16" ht="51" hidden="1">
      <c r="A1263" s="127" t="s">
        <v>620</v>
      </c>
      <c r="B1263" s="127"/>
      <c r="C1263" s="128" t="s">
        <v>714</v>
      </c>
      <c r="D1263" s="122">
        <v>42832</v>
      </c>
      <c r="E1263" s="123" t="s">
        <v>4249</v>
      </c>
      <c r="F1263" s="123" t="s">
        <v>3</v>
      </c>
      <c r="G1263" s="123">
        <v>1491182</v>
      </c>
      <c r="H1263" s="127"/>
      <c r="I1263" s="131" t="s">
        <v>3601</v>
      </c>
      <c r="J1263" s="127"/>
      <c r="K1263" s="127"/>
      <c r="L1263" s="127"/>
      <c r="M1263" s="127"/>
      <c r="N1263" s="243">
        <v>0</v>
      </c>
      <c r="O1263" s="243">
        <v>1500</v>
      </c>
      <c r="P1263" s="127" t="s">
        <v>1334</v>
      </c>
    </row>
    <row r="1264" spans="1:16" ht="51" hidden="1">
      <c r="A1264" s="127" t="s">
        <v>620</v>
      </c>
      <c r="B1264" s="127"/>
      <c r="C1264" s="128" t="s">
        <v>714</v>
      </c>
      <c r="D1264" s="122">
        <v>42832</v>
      </c>
      <c r="E1264" s="123" t="s">
        <v>4250</v>
      </c>
      <c r="F1264" s="123" t="s">
        <v>3</v>
      </c>
      <c r="G1264" s="123">
        <v>1491195</v>
      </c>
      <c r="H1264" s="127"/>
      <c r="I1264" s="131" t="s">
        <v>4251</v>
      </c>
      <c r="J1264" s="127"/>
      <c r="K1264" s="127"/>
      <c r="L1264" s="127"/>
      <c r="M1264" s="127"/>
      <c r="N1264" s="243">
        <v>0</v>
      </c>
      <c r="O1264" s="243">
        <v>1014.15</v>
      </c>
      <c r="P1264" s="127" t="s">
        <v>1334</v>
      </c>
    </row>
    <row r="1265" spans="1:16" ht="51" hidden="1">
      <c r="A1265" s="127">
        <v>586</v>
      </c>
      <c r="B1265" s="127"/>
      <c r="C1265" s="128" t="s">
        <v>223</v>
      </c>
      <c r="D1265" s="122">
        <v>42832</v>
      </c>
      <c r="E1265" s="123" t="s">
        <v>4252</v>
      </c>
      <c r="F1265" s="123" t="s">
        <v>3</v>
      </c>
      <c r="G1265" s="123">
        <v>1491335</v>
      </c>
      <c r="H1265" s="127"/>
      <c r="I1265" s="131" t="s">
        <v>4253</v>
      </c>
      <c r="J1265" s="127"/>
      <c r="K1265" s="127"/>
      <c r="L1265" s="127"/>
      <c r="M1265" s="127"/>
      <c r="N1265" s="243">
        <v>0</v>
      </c>
      <c r="O1265" s="243">
        <v>816.4</v>
      </c>
      <c r="P1265" s="127" t="s">
        <v>1334</v>
      </c>
    </row>
    <row r="1266" spans="1:16" ht="51" hidden="1">
      <c r="A1266" s="127">
        <v>586</v>
      </c>
      <c r="B1266" s="127"/>
      <c r="C1266" s="128" t="s">
        <v>223</v>
      </c>
      <c r="D1266" s="122">
        <v>42832</v>
      </c>
      <c r="E1266" s="123" t="s">
        <v>4254</v>
      </c>
      <c r="F1266" s="123" t="s">
        <v>3</v>
      </c>
      <c r="G1266" s="123">
        <v>1491336</v>
      </c>
      <c r="H1266" s="127"/>
      <c r="I1266" s="131" t="s">
        <v>4255</v>
      </c>
      <c r="J1266" s="127"/>
      <c r="K1266" s="127"/>
      <c r="L1266" s="127"/>
      <c r="M1266" s="127"/>
      <c r="N1266" s="243">
        <v>0</v>
      </c>
      <c r="O1266" s="243">
        <v>456.5</v>
      </c>
      <c r="P1266" s="127" t="s">
        <v>1334</v>
      </c>
    </row>
    <row r="1267" spans="1:16" ht="51" hidden="1">
      <c r="A1267" s="127">
        <v>586</v>
      </c>
      <c r="B1267" s="127"/>
      <c r="C1267" s="128" t="s">
        <v>223</v>
      </c>
      <c r="D1267" s="122">
        <v>42832</v>
      </c>
      <c r="E1267" s="123" t="s">
        <v>4256</v>
      </c>
      <c r="F1267" s="123" t="s">
        <v>3</v>
      </c>
      <c r="G1267" s="123">
        <v>1491337</v>
      </c>
      <c r="H1267" s="127"/>
      <c r="I1267" s="131" t="s">
        <v>4257</v>
      </c>
      <c r="J1267" s="127"/>
      <c r="K1267" s="127"/>
      <c r="L1267" s="127"/>
      <c r="M1267" s="127"/>
      <c r="N1267" s="243">
        <v>0</v>
      </c>
      <c r="O1267" s="243">
        <v>209.1</v>
      </c>
      <c r="P1267" s="127" t="s">
        <v>1334</v>
      </c>
    </row>
    <row r="1268" spans="1:16" ht="51" hidden="1">
      <c r="A1268" s="127">
        <v>586</v>
      </c>
      <c r="B1268" s="127"/>
      <c r="C1268" s="128" t="s">
        <v>223</v>
      </c>
      <c r="D1268" s="122">
        <v>42832</v>
      </c>
      <c r="E1268" s="123" t="s">
        <v>4258</v>
      </c>
      <c r="F1268" s="123" t="s">
        <v>3</v>
      </c>
      <c r="G1268" s="123">
        <v>1491338</v>
      </c>
      <c r="H1268" s="127"/>
      <c r="I1268" s="131" t="s">
        <v>4259</v>
      </c>
      <c r="J1268" s="127"/>
      <c r="K1268" s="127"/>
      <c r="L1268" s="127"/>
      <c r="M1268" s="127"/>
      <c r="N1268" s="243">
        <v>0</v>
      </c>
      <c r="O1268" s="243">
        <v>390.82</v>
      </c>
      <c r="P1268" s="127" t="s">
        <v>1334</v>
      </c>
    </row>
    <row r="1269" spans="1:16" ht="51" hidden="1">
      <c r="A1269" s="127" t="s">
        <v>620</v>
      </c>
      <c r="B1269" s="127"/>
      <c r="C1269" s="128" t="s">
        <v>714</v>
      </c>
      <c r="D1269" s="122">
        <v>42832</v>
      </c>
      <c r="E1269" s="123" t="s">
        <v>4260</v>
      </c>
      <c r="F1269" s="123" t="s">
        <v>3</v>
      </c>
      <c r="G1269" s="123">
        <v>1491357</v>
      </c>
      <c r="H1269" s="127"/>
      <c r="I1269" s="131" t="s">
        <v>4261</v>
      </c>
      <c r="J1269" s="127"/>
      <c r="K1269" s="127"/>
      <c r="L1269" s="127"/>
      <c r="M1269" s="127"/>
      <c r="N1269" s="243">
        <v>0</v>
      </c>
      <c r="O1269" s="243">
        <v>46.92</v>
      </c>
      <c r="P1269" s="127" t="s">
        <v>1334</v>
      </c>
    </row>
    <row r="1270" spans="1:16" ht="51" hidden="1">
      <c r="A1270" s="127" t="s">
        <v>620</v>
      </c>
      <c r="B1270" s="127"/>
      <c r="C1270" s="128" t="s">
        <v>714</v>
      </c>
      <c r="D1270" s="122">
        <v>42832</v>
      </c>
      <c r="E1270" s="123" t="s">
        <v>4262</v>
      </c>
      <c r="F1270" s="123" t="s">
        <v>3</v>
      </c>
      <c r="G1270" s="123">
        <v>1491358</v>
      </c>
      <c r="H1270" s="127"/>
      <c r="I1270" s="131" t="s">
        <v>4263</v>
      </c>
      <c r="J1270" s="127"/>
      <c r="K1270" s="127"/>
      <c r="L1270" s="127"/>
      <c r="M1270" s="127"/>
      <c r="N1270" s="243">
        <v>0</v>
      </c>
      <c r="O1270" s="243">
        <v>2481</v>
      </c>
      <c r="P1270" s="127" t="s">
        <v>1334</v>
      </c>
    </row>
    <row r="1271" spans="1:16" ht="51" hidden="1">
      <c r="A1271" s="127" t="s">
        <v>620</v>
      </c>
      <c r="B1271" s="127"/>
      <c r="C1271" s="128" t="s">
        <v>714</v>
      </c>
      <c r="D1271" s="122">
        <v>42832</v>
      </c>
      <c r="E1271" s="123" t="s">
        <v>4264</v>
      </c>
      <c r="F1271" s="123" t="s">
        <v>3</v>
      </c>
      <c r="G1271" s="123">
        <v>1491381</v>
      </c>
      <c r="H1271" s="127"/>
      <c r="I1271" s="131" t="s">
        <v>4265</v>
      </c>
      <c r="J1271" s="127"/>
      <c r="K1271" s="127"/>
      <c r="L1271" s="127"/>
      <c r="M1271" s="127"/>
      <c r="N1271" s="243">
        <v>0</v>
      </c>
      <c r="O1271" s="243">
        <v>1018</v>
      </c>
      <c r="P1271" s="127" t="s">
        <v>1334</v>
      </c>
    </row>
    <row r="1272" spans="1:16" ht="51" hidden="1">
      <c r="A1272" s="127" t="s">
        <v>620</v>
      </c>
      <c r="B1272" s="127"/>
      <c r="C1272" s="128" t="s">
        <v>714</v>
      </c>
      <c r="D1272" s="122">
        <v>42832</v>
      </c>
      <c r="E1272" s="123" t="s">
        <v>4266</v>
      </c>
      <c r="F1272" s="123" t="s">
        <v>3</v>
      </c>
      <c r="G1272" s="123">
        <v>1491429</v>
      </c>
      <c r="H1272" s="127"/>
      <c r="I1272" s="131" t="s">
        <v>4267</v>
      </c>
      <c r="J1272" s="127"/>
      <c r="K1272" s="127"/>
      <c r="L1272" s="127"/>
      <c r="M1272" s="127"/>
      <c r="N1272" s="243">
        <v>0</v>
      </c>
      <c r="O1272" s="243">
        <v>227.42000000000002</v>
      </c>
      <c r="P1272" s="127" t="s">
        <v>1334</v>
      </c>
    </row>
    <row r="1273" spans="1:16" ht="51" hidden="1">
      <c r="A1273" s="127" t="s">
        <v>620</v>
      </c>
      <c r="B1273" s="127"/>
      <c r="C1273" s="128" t="s">
        <v>714</v>
      </c>
      <c r="D1273" s="122">
        <v>42832</v>
      </c>
      <c r="E1273" s="123" t="s">
        <v>4268</v>
      </c>
      <c r="F1273" s="123" t="s">
        <v>3</v>
      </c>
      <c r="G1273" s="123">
        <v>1491462</v>
      </c>
      <c r="H1273" s="127"/>
      <c r="I1273" s="131" t="s">
        <v>3034</v>
      </c>
      <c r="J1273" s="127"/>
      <c r="K1273" s="127"/>
      <c r="L1273" s="127"/>
      <c r="M1273" s="127"/>
      <c r="N1273" s="243">
        <v>0</v>
      </c>
      <c r="O1273" s="243">
        <v>1000</v>
      </c>
      <c r="P1273" s="127" t="s">
        <v>1334</v>
      </c>
    </row>
    <row r="1274" spans="1:16" ht="51" hidden="1">
      <c r="A1274" s="127" t="s">
        <v>620</v>
      </c>
      <c r="B1274" s="127"/>
      <c r="C1274" s="128" t="s">
        <v>714</v>
      </c>
      <c r="D1274" s="122">
        <v>42835</v>
      </c>
      <c r="E1274" s="123" t="s">
        <v>4269</v>
      </c>
      <c r="F1274" s="123" t="s">
        <v>3</v>
      </c>
      <c r="G1274" s="123">
        <v>1491680</v>
      </c>
      <c r="H1274" s="127"/>
      <c r="I1274" s="131" t="s">
        <v>4270</v>
      </c>
      <c r="J1274" s="127"/>
      <c r="K1274" s="127"/>
      <c r="L1274" s="127"/>
      <c r="M1274" s="127"/>
      <c r="N1274" s="243">
        <v>0</v>
      </c>
      <c r="O1274" s="243">
        <v>950</v>
      </c>
      <c r="P1274" s="127" t="s">
        <v>1334</v>
      </c>
    </row>
    <row r="1275" spans="1:16" ht="51" hidden="1">
      <c r="A1275" s="127" t="s">
        <v>620</v>
      </c>
      <c r="B1275" s="127"/>
      <c r="C1275" s="128" t="s">
        <v>714</v>
      </c>
      <c r="D1275" s="122">
        <v>42835</v>
      </c>
      <c r="E1275" s="123" t="s">
        <v>4271</v>
      </c>
      <c r="F1275" s="123" t="s">
        <v>3</v>
      </c>
      <c r="G1275" s="123">
        <v>1491730</v>
      </c>
      <c r="H1275" s="127"/>
      <c r="I1275" s="131" t="s">
        <v>4272</v>
      </c>
      <c r="J1275" s="127"/>
      <c r="K1275" s="127"/>
      <c r="L1275" s="127"/>
      <c r="M1275" s="127"/>
      <c r="N1275" s="243">
        <v>0</v>
      </c>
      <c r="O1275" s="243">
        <v>2449.4</v>
      </c>
      <c r="P1275" s="127" t="s">
        <v>1334</v>
      </c>
    </row>
    <row r="1276" spans="1:16" ht="51" hidden="1">
      <c r="A1276" s="127" t="s">
        <v>620</v>
      </c>
      <c r="B1276" s="127"/>
      <c r="C1276" s="128" t="s">
        <v>714</v>
      </c>
      <c r="D1276" s="122">
        <v>42835</v>
      </c>
      <c r="E1276" s="123" t="s">
        <v>4273</v>
      </c>
      <c r="F1276" s="123" t="s">
        <v>3</v>
      </c>
      <c r="G1276" s="123">
        <v>1491732</v>
      </c>
      <c r="H1276" s="127"/>
      <c r="I1276" s="131" t="s">
        <v>4274</v>
      </c>
      <c r="J1276" s="127"/>
      <c r="K1276" s="127"/>
      <c r="L1276" s="127"/>
      <c r="M1276" s="127"/>
      <c r="N1276" s="243">
        <v>0</v>
      </c>
      <c r="O1276" s="243">
        <v>27.19</v>
      </c>
      <c r="P1276" s="127" t="s">
        <v>1334</v>
      </c>
    </row>
    <row r="1277" spans="1:16" ht="51" hidden="1">
      <c r="A1277" s="127" t="s">
        <v>620</v>
      </c>
      <c r="B1277" s="127"/>
      <c r="C1277" s="128" t="s">
        <v>714</v>
      </c>
      <c r="D1277" s="122">
        <v>42835</v>
      </c>
      <c r="E1277" s="123" t="s">
        <v>4275</v>
      </c>
      <c r="F1277" s="123" t="s">
        <v>3</v>
      </c>
      <c r="G1277" s="123">
        <v>1491733</v>
      </c>
      <c r="H1277" s="127"/>
      <c r="I1277" s="131" t="s">
        <v>4276</v>
      </c>
      <c r="J1277" s="127"/>
      <c r="K1277" s="127"/>
      <c r="L1277" s="127"/>
      <c r="M1277" s="127"/>
      <c r="N1277" s="243">
        <v>0</v>
      </c>
      <c r="O1277" s="243">
        <v>1969.4</v>
      </c>
      <c r="P1277" s="127" t="s">
        <v>1334</v>
      </c>
    </row>
    <row r="1278" spans="1:16" ht="63.75" hidden="1">
      <c r="A1278" s="127" t="s">
        <v>620</v>
      </c>
      <c r="B1278" s="127"/>
      <c r="C1278" s="128" t="s">
        <v>714</v>
      </c>
      <c r="D1278" s="122">
        <v>42835</v>
      </c>
      <c r="E1278" s="123" t="s">
        <v>4277</v>
      </c>
      <c r="F1278" s="123" t="s">
        <v>3</v>
      </c>
      <c r="G1278" s="123">
        <v>1491734</v>
      </c>
      <c r="H1278" s="127"/>
      <c r="I1278" s="131" t="s">
        <v>4278</v>
      </c>
      <c r="J1278" s="127"/>
      <c r="K1278" s="127"/>
      <c r="L1278" s="127"/>
      <c r="M1278" s="127"/>
      <c r="N1278" s="243">
        <v>0</v>
      </c>
      <c r="O1278" s="243">
        <v>1432.53</v>
      </c>
      <c r="P1278" s="127" t="s">
        <v>1334</v>
      </c>
    </row>
    <row r="1279" spans="1:16" ht="51" hidden="1">
      <c r="A1279" s="127" t="s">
        <v>620</v>
      </c>
      <c r="B1279" s="127"/>
      <c r="C1279" s="128" t="s">
        <v>714</v>
      </c>
      <c r="D1279" s="122">
        <v>42835</v>
      </c>
      <c r="E1279" s="123" t="s">
        <v>4279</v>
      </c>
      <c r="F1279" s="123" t="s">
        <v>3</v>
      </c>
      <c r="G1279" s="123">
        <v>1491735</v>
      </c>
      <c r="H1279" s="127"/>
      <c r="I1279" s="131" t="s">
        <v>4280</v>
      </c>
      <c r="J1279" s="127"/>
      <c r="K1279" s="127"/>
      <c r="L1279" s="127"/>
      <c r="M1279" s="127"/>
      <c r="N1279" s="243">
        <v>0</v>
      </c>
      <c r="O1279" s="243">
        <v>110.87</v>
      </c>
      <c r="P1279" s="127" t="s">
        <v>1334</v>
      </c>
    </row>
    <row r="1280" spans="1:16" ht="63.75" hidden="1">
      <c r="A1280" s="127" t="s">
        <v>620</v>
      </c>
      <c r="B1280" s="127"/>
      <c r="C1280" s="128" t="s">
        <v>714</v>
      </c>
      <c r="D1280" s="122">
        <v>42835</v>
      </c>
      <c r="E1280" s="123" t="s">
        <v>4281</v>
      </c>
      <c r="F1280" s="123" t="s">
        <v>3</v>
      </c>
      <c r="G1280" s="123">
        <v>1491736</v>
      </c>
      <c r="H1280" s="127"/>
      <c r="I1280" s="131" t="s">
        <v>4282</v>
      </c>
      <c r="J1280" s="127"/>
      <c r="K1280" s="127"/>
      <c r="L1280" s="127"/>
      <c r="M1280" s="127"/>
      <c r="N1280" s="243">
        <v>0</v>
      </c>
      <c r="O1280" s="243">
        <v>751.24</v>
      </c>
      <c r="P1280" s="127" t="s">
        <v>1334</v>
      </c>
    </row>
    <row r="1281" spans="1:16" ht="63.75" hidden="1">
      <c r="A1281" s="127" t="s">
        <v>620</v>
      </c>
      <c r="B1281" s="127"/>
      <c r="C1281" s="128" t="s">
        <v>714</v>
      </c>
      <c r="D1281" s="122">
        <v>42835</v>
      </c>
      <c r="E1281" s="123" t="s">
        <v>4283</v>
      </c>
      <c r="F1281" s="123" t="s">
        <v>3</v>
      </c>
      <c r="G1281" s="123">
        <v>1491737</v>
      </c>
      <c r="H1281" s="127"/>
      <c r="I1281" s="131" t="s">
        <v>4284</v>
      </c>
      <c r="J1281" s="127"/>
      <c r="K1281" s="127"/>
      <c r="L1281" s="127"/>
      <c r="M1281" s="127"/>
      <c r="N1281" s="243">
        <v>0</v>
      </c>
      <c r="O1281" s="243">
        <v>110.87</v>
      </c>
      <c r="P1281" s="127" t="s">
        <v>1334</v>
      </c>
    </row>
    <row r="1282" spans="1:16" ht="51" hidden="1">
      <c r="A1282" s="127" t="s">
        <v>620</v>
      </c>
      <c r="B1282" s="127"/>
      <c r="C1282" s="128" t="s">
        <v>714</v>
      </c>
      <c r="D1282" s="122">
        <v>42835</v>
      </c>
      <c r="E1282" s="123" t="s">
        <v>4285</v>
      </c>
      <c r="F1282" s="123" t="s">
        <v>3</v>
      </c>
      <c r="G1282" s="123">
        <v>1491738</v>
      </c>
      <c r="H1282" s="127"/>
      <c r="I1282" s="131" t="s">
        <v>4286</v>
      </c>
      <c r="J1282" s="127"/>
      <c r="K1282" s="127"/>
      <c r="L1282" s="127"/>
      <c r="M1282" s="127"/>
      <c r="N1282" s="243">
        <v>0</v>
      </c>
      <c r="O1282" s="243">
        <v>1284.5</v>
      </c>
      <c r="P1282" s="127" t="s">
        <v>1334</v>
      </c>
    </row>
    <row r="1283" spans="1:16" ht="51" hidden="1">
      <c r="A1283" s="127" t="s">
        <v>620</v>
      </c>
      <c r="B1283" s="127"/>
      <c r="C1283" s="128" t="s">
        <v>714</v>
      </c>
      <c r="D1283" s="122">
        <v>42835</v>
      </c>
      <c r="E1283" s="123" t="s">
        <v>4287</v>
      </c>
      <c r="F1283" s="123" t="s">
        <v>3</v>
      </c>
      <c r="G1283" s="123">
        <v>1491739</v>
      </c>
      <c r="H1283" s="127"/>
      <c r="I1283" s="131" t="s">
        <v>4288</v>
      </c>
      <c r="J1283" s="127"/>
      <c r="K1283" s="127"/>
      <c r="L1283" s="127"/>
      <c r="M1283" s="127"/>
      <c r="N1283" s="243">
        <v>0</v>
      </c>
      <c r="O1283" s="243">
        <v>418.29</v>
      </c>
      <c r="P1283" s="127" t="s">
        <v>1334</v>
      </c>
    </row>
    <row r="1284" spans="1:16" ht="51" hidden="1">
      <c r="A1284" s="127" t="s">
        <v>620</v>
      </c>
      <c r="B1284" s="127"/>
      <c r="C1284" s="128" t="s">
        <v>714</v>
      </c>
      <c r="D1284" s="122">
        <v>42835</v>
      </c>
      <c r="E1284" s="123" t="s">
        <v>4289</v>
      </c>
      <c r="F1284" s="123" t="s">
        <v>3</v>
      </c>
      <c r="G1284" s="123">
        <v>1491742</v>
      </c>
      <c r="H1284" s="127"/>
      <c r="I1284" s="131" t="s">
        <v>4290</v>
      </c>
      <c r="J1284" s="127"/>
      <c r="K1284" s="127"/>
      <c r="L1284" s="127"/>
      <c r="M1284" s="127"/>
      <c r="N1284" s="243">
        <v>0</v>
      </c>
      <c r="O1284" s="243">
        <v>6810.8</v>
      </c>
      <c r="P1284" s="127" t="s">
        <v>1334</v>
      </c>
    </row>
    <row r="1285" spans="1:16" ht="63.75" hidden="1">
      <c r="A1285" s="127" t="s">
        <v>620</v>
      </c>
      <c r="B1285" s="127"/>
      <c r="C1285" s="128" t="s">
        <v>714</v>
      </c>
      <c r="D1285" s="122">
        <v>42835</v>
      </c>
      <c r="E1285" s="123" t="s">
        <v>4291</v>
      </c>
      <c r="F1285" s="123" t="s">
        <v>3</v>
      </c>
      <c r="G1285" s="123">
        <v>1491745</v>
      </c>
      <c r="H1285" s="127"/>
      <c r="I1285" s="131" t="s">
        <v>4292</v>
      </c>
      <c r="J1285" s="127"/>
      <c r="K1285" s="127"/>
      <c r="L1285" s="127"/>
      <c r="M1285" s="127"/>
      <c r="N1285" s="243">
        <v>0</v>
      </c>
      <c r="O1285" s="243">
        <v>488.48</v>
      </c>
      <c r="P1285" s="127" t="s">
        <v>1334</v>
      </c>
    </row>
    <row r="1286" spans="1:16" ht="63.75" hidden="1">
      <c r="A1286" s="127" t="s">
        <v>620</v>
      </c>
      <c r="B1286" s="127"/>
      <c r="C1286" s="128" t="s">
        <v>714</v>
      </c>
      <c r="D1286" s="122">
        <v>42835</v>
      </c>
      <c r="E1286" s="123" t="s">
        <v>4293</v>
      </c>
      <c r="F1286" s="123" t="s">
        <v>3</v>
      </c>
      <c r="G1286" s="123">
        <v>1491747</v>
      </c>
      <c r="H1286" s="127"/>
      <c r="I1286" s="131" t="s">
        <v>4294</v>
      </c>
      <c r="J1286" s="127"/>
      <c r="K1286" s="127"/>
      <c r="L1286" s="127"/>
      <c r="M1286" s="127"/>
      <c r="N1286" s="243">
        <v>0</v>
      </c>
      <c r="O1286" s="243">
        <v>1152.28</v>
      </c>
      <c r="P1286" s="127" t="s">
        <v>1334</v>
      </c>
    </row>
    <row r="1287" spans="1:16" ht="51" hidden="1">
      <c r="A1287" s="127" t="s">
        <v>620</v>
      </c>
      <c r="B1287" s="127"/>
      <c r="C1287" s="128" t="s">
        <v>714</v>
      </c>
      <c r="D1287" s="122">
        <v>42835</v>
      </c>
      <c r="E1287" s="123" t="s">
        <v>4295</v>
      </c>
      <c r="F1287" s="123" t="s">
        <v>3</v>
      </c>
      <c r="G1287" s="123">
        <v>1491774</v>
      </c>
      <c r="H1287" s="127"/>
      <c r="I1287" s="131" t="s">
        <v>4296</v>
      </c>
      <c r="J1287" s="127"/>
      <c r="K1287" s="127"/>
      <c r="L1287" s="127"/>
      <c r="M1287" s="127"/>
      <c r="N1287" s="243">
        <v>0</v>
      </c>
      <c r="O1287" s="243">
        <v>3143.12</v>
      </c>
      <c r="P1287" s="127" t="s">
        <v>1334</v>
      </c>
    </row>
    <row r="1288" spans="1:16" ht="51" hidden="1">
      <c r="A1288" s="127">
        <v>591</v>
      </c>
      <c r="B1288" s="127"/>
      <c r="C1288" s="128" t="s">
        <v>862</v>
      </c>
      <c r="D1288" s="122">
        <v>42835</v>
      </c>
      <c r="E1288" s="123" t="s">
        <v>4297</v>
      </c>
      <c r="F1288" s="123" t="s">
        <v>3</v>
      </c>
      <c r="G1288" s="123">
        <v>1491787</v>
      </c>
      <c r="H1288" s="127"/>
      <c r="I1288" s="131" t="s">
        <v>4298</v>
      </c>
      <c r="J1288" s="127"/>
      <c r="K1288" s="127"/>
      <c r="L1288" s="127"/>
      <c r="M1288" s="127"/>
      <c r="N1288" s="243">
        <v>0</v>
      </c>
      <c r="O1288" s="243">
        <v>95</v>
      </c>
      <c r="P1288" s="127" t="s">
        <v>1334</v>
      </c>
    </row>
    <row r="1289" spans="1:16" ht="51" hidden="1">
      <c r="A1289" s="127">
        <v>591</v>
      </c>
      <c r="B1289" s="127"/>
      <c r="C1289" s="128" t="s">
        <v>862</v>
      </c>
      <c r="D1289" s="122">
        <v>42835</v>
      </c>
      <c r="E1289" s="123" t="s">
        <v>4299</v>
      </c>
      <c r="F1289" s="123" t="s">
        <v>3</v>
      </c>
      <c r="G1289" s="123">
        <v>1491789</v>
      </c>
      <c r="H1289" s="127"/>
      <c r="I1289" s="131" t="s">
        <v>4300</v>
      </c>
      <c r="J1289" s="127"/>
      <c r="K1289" s="127"/>
      <c r="L1289" s="127"/>
      <c r="M1289" s="127"/>
      <c r="N1289" s="243">
        <v>0</v>
      </c>
      <c r="O1289" s="243">
        <v>95</v>
      </c>
      <c r="P1289" s="127" t="s">
        <v>1334</v>
      </c>
    </row>
    <row r="1290" spans="1:16" ht="51" hidden="1">
      <c r="A1290" s="127">
        <v>591</v>
      </c>
      <c r="B1290" s="127"/>
      <c r="C1290" s="128" t="s">
        <v>862</v>
      </c>
      <c r="D1290" s="122">
        <v>42835</v>
      </c>
      <c r="E1290" s="123" t="s">
        <v>4301</v>
      </c>
      <c r="F1290" s="123" t="s">
        <v>3</v>
      </c>
      <c r="G1290" s="123">
        <v>1491790</v>
      </c>
      <c r="H1290" s="127"/>
      <c r="I1290" s="131" t="s">
        <v>4302</v>
      </c>
      <c r="J1290" s="127"/>
      <c r="K1290" s="127"/>
      <c r="L1290" s="127"/>
      <c r="M1290" s="127"/>
      <c r="N1290" s="243">
        <v>0</v>
      </c>
      <c r="O1290" s="243">
        <v>95</v>
      </c>
      <c r="P1290" s="127" t="s">
        <v>1334</v>
      </c>
    </row>
    <row r="1291" spans="1:16" ht="51" hidden="1">
      <c r="A1291" s="127">
        <v>526</v>
      </c>
      <c r="B1291" s="127"/>
      <c r="C1291" s="128" t="s">
        <v>847</v>
      </c>
      <c r="D1291" s="122">
        <v>42835</v>
      </c>
      <c r="E1291" s="123" t="s">
        <v>4303</v>
      </c>
      <c r="F1291" s="123" t="s">
        <v>3</v>
      </c>
      <c r="G1291" s="123">
        <v>1491792</v>
      </c>
      <c r="H1291" s="127"/>
      <c r="I1291" s="131" t="s">
        <v>4304</v>
      </c>
      <c r="J1291" s="127"/>
      <c r="K1291" s="127"/>
      <c r="L1291" s="127"/>
      <c r="M1291" s="127"/>
      <c r="N1291" s="243">
        <v>0</v>
      </c>
      <c r="O1291" s="243">
        <v>1</v>
      </c>
      <c r="P1291" s="127" t="s">
        <v>17184</v>
      </c>
    </row>
    <row r="1292" spans="1:16" ht="51" hidden="1">
      <c r="A1292" s="127" t="s">
        <v>620</v>
      </c>
      <c r="B1292" s="127"/>
      <c r="C1292" s="128" t="s">
        <v>714</v>
      </c>
      <c r="D1292" s="122">
        <v>42835</v>
      </c>
      <c r="E1292" s="123" t="s">
        <v>4305</v>
      </c>
      <c r="F1292" s="123" t="s">
        <v>3</v>
      </c>
      <c r="G1292" s="123">
        <v>1491880</v>
      </c>
      <c r="H1292" s="127"/>
      <c r="I1292" s="131" t="s">
        <v>4306</v>
      </c>
      <c r="J1292" s="127"/>
      <c r="K1292" s="127"/>
      <c r="L1292" s="127"/>
      <c r="M1292" s="127"/>
      <c r="N1292" s="243">
        <v>0</v>
      </c>
      <c r="O1292" s="243">
        <v>444</v>
      </c>
      <c r="P1292" s="127" t="s">
        <v>1334</v>
      </c>
    </row>
    <row r="1293" spans="1:16" ht="51" hidden="1">
      <c r="A1293" s="127" t="s">
        <v>620</v>
      </c>
      <c r="B1293" s="127"/>
      <c r="C1293" s="128" t="s">
        <v>714</v>
      </c>
      <c r="D1293" s="122">
        <v>42835</v>
      </c>
      <c r="E1293" s="123" t="s">
        <v>4307</v>
      </c>
      <c r="F1293" s="123" t="s">
        <v>3</v>
      </c>
      <c r="G1293" s="123">
        <v>1491894</v>
      </c>
      <c r="H1293" s="127"/>
      <c r="I1293" s="131" t="s">
        <v>4308</v>
      </c>
      <c r="J1293" s="127"/>
      <c r="K1293" s="127"/>
      <c r="L1293" s="127"/>
      <c r="M1293" s="127"/>
      <c r="N1293" s="243">
        <v>0</v>
      </c>
      <c r="O1293" s="243">
        <v>3225.46</v>
      </c>
      <c r="P1293" s="127" t="s">
        <v>1334</v>
      </c>
    </row>
    <row r="1294" spans="1:16" ht="51" hidden="1">
      <c r="A1294" s="127">
        <v>342</v>
      </c>
      <c r="B1294" s="127"/>
      <c r="C1294" s="128" t="s">
        <v>817</v>
      </c>
      <c r="D1294" s="122">
        <v>42835</v>
      </c>
      <c r="E1294" s="123" t="s">
        <v>4309</v>
      </c>
      <c r="F1294" s="123" t="s">
        <v>3</v>
      </c>
      <c r="G1294" s="123">
        <v>1491929</v>
      </c>
      <c r="H1294" s="127"/>
      <c r="I1294" s="131" t="s">
        <v>4310</v>
      </c>
      <c r="J1294" s="127"/>
      <c r="K1294" s="127"/>
      <c r="L1294" s="127"/>
      <c r="M1294" s="127"/>
      <c r="N1294" s="243">
        <v>0</v>
      </c>
      <c r="O1294" s="243">
        <v>130</v>
      </c>
      <c r="P1294" s="127" t="s">
        <v>1334</v>
      </c>
    </row>
    <row r="1295" spans="1:16" ht="51" hidden="1">
      <c r="A1295" s="127" t="s">
        <v>620</v>
      </c>
      <c r="B1295" s="127"/>
      <c r="C1295" s="128" t="s">
        <v>714</v>
      </c>
      <c r="D1295" s="122">
        <v>42836</v>
      </c>
      <c r="E1295" s="123" t="s">
        <v>4311</v>
      </c>
      <c r="F1295" s="123" t="s">
        <v>3</v>
      </c>
      <c r="G1295" s="123">
        <v>1492172</v>
      </c>
      <c r="H1295" s="127"/>
      <c r="I1295" s="131" t="s">
        <v>4312</v>
      </c>
      <c r="J1295" s="127"/>
      <c r="K1295" s="127"/>
      <c r="L1295" s="127"/>
      <c r="M1295" s="127"/>
      <c r="N1295" s="243">
        <v>0</v>
      </c>
      <c r="O1295" s="243">
        <v>4274.05</v>
      </c>
      <c r="P1295" s="127" t="s">
        <v>1334</v>
      </c>
    </row>
    <row r="1296" spans="1:16" ht="51" hidden="1">
      <c r="A1296" s="127" t="s">
        <v>620</v>
      </c>
      <c r="B1296" s="127"/>
      <c r="C1296" s="128" t="s">
        <v>714</v>
      </c>
      <c r="D1296" s="122">
        <v>42836</v>
      </c>
      <c r="E1296" s="123" t="s">
        <v>4313</v>
      </c>
      <c r="F1296" s="123" t="s">
        <v>3</v>
      </c>
      <c r="G1296" s="123">
        <v>1492173</v>
      </c>
      <c r="H1296" s="127"/>
      <c r="I1296" s="131" t="s">
        <v>4314</v>
      </c>
      <c r="J1296" s="127"/>
      <c r="K1296" s="127"/>
      <c r="L1296" s="127"/>
      <c r="M1296" s="127"/>
      <c r="N1296" s="243">
        <v>0</v>
      </c>
      <c r="O1296" s="243">
        <v>4274.05</v>
      </c>
      <c r="P1296" s="127" t="s">
        <v>1334</v>
      </c>
    </row>
    <row r="1297" spans="1:16" ht="51" hidden="1">
      <c r="A1297" s="127" t="s">
        <v>620</v>
      </c>
      <c r="B1297" s="127"/>
      <c r="C1297" s="128" t="s">
        <v>714</v>
      </c>
      <c r="D1297" s="122">
        <v>42836</v>
      </c>
      <c r="E1297" s="123" t="s">
        <v>4315</v>
      </c>
      <c r="F1297" s="123" t="s">
        <v>3</v>
      </c>
      <c r="G1297" s="123">
        <v>1492174</v>
      </c>
      <c r="H1297" s="127"/>
      <c r="I1297" s="131" t="s">
        <v>4316</v>
      </c>
      <c r="J1297" s="127"/>
      <c r="K1297" s="127"/>
      <c r="L1297" s="127"/>
      <c r="M1297" s="127"/>
      <c r="N1297" s="243">
        <v>0</v>
      </c>
      <c r="O1297" s="243">
        <v>23500</v>
      </c>
      <c r="P1297" s="127" t="s">
        <v>1334</v>
      </c>
    </row>
    <row r="1298" spans="1:16" ht="51" hidden="1">
      <c r="A1298" s="127" t="s">
        <v>627</v>
      </c>
      <c r="B1298" s="127"/>
      <c r="C1298" s="128" t="s">
        <v>1235</v>
      </c>
      <c r="D1298" s="122">
        <v>42836</v>
      </c>
      <c r="E1298" s="123" t="s">
        <v>4317</v>
      </c>
      <c r="F1298" s="123" t="s">
        <v>3</v>
      </c>
      <c r="G1298" s="123">
        <v>1492208</v>
      </c>
      <c r="H1298" s="127"/>
      <c r="I1298" s="131" t="s">
        <v>4318</v>
      </c>
      <c r="J1298" s="127"/>
      <c r="K1298" s="127"/>
      <c r="L1298" s="127"/>
      <c r="M1298" s="127"/>
      <c r="N1298" s="243">
        <v>0</v>
      </c>
      <c r="O1298" s="243">
        <v>539.96</v>
      </c>
      <c r="P1298" s="127" t="s">
        <v>1334</v>
      </c>
    </row>
    <row r="1299" spans="1:16" ht="51" hidden="1">
      <c r="A1299" s="127">
        <v>86</v>
      </c>
      <c r="B1299" s="127"/>
      <c r="C1299" s="128" t="s">
        <v>711</v>
      </c>
      <c r="D1299" s="122">
        <v>42836</v>
      </c>
      <c r="E1299" s="123" t="s">
        <v>4319</v>
      </c>
      <c r="F1299" s="123" t="s">
        <v>3</v>
      </c>
      <c r="G1299" s="123">
        <v>1492214</v>
      </c>
      <c r="H1299" s="127"/>
      <c r="I1299" s="131" t="s">
        <v>4320</v>
      </c>
      <c r="J1299" s="127"/>
      <c r="K1299" s="127"/>
      <c r="L1299" s="127"/>
      <c r="M1299" s="127"/>
      <c r="N1299" s="243">
        <v>0</v>
      </c>
      <c r="O1299" s="243">
        <v>94833.47</v>
      </c>
      <c r="P1299" s="127" t="s">
        <v>1334</v>
      </c>
    </row>
    <row r="1300" spans="1:16" ht="51" hidden="1">
      <c r="A1300" s="127" t="s">
        <v>627</v>
      </c>
      <c r="B1300" s="127"/>
      <c r="C1300" s="128" t="s">
        <v>1235</v>
      </c>
      <c r="D1300" s="122">
        <v>42836</v>
      </c>
      <c r="E1300" s="123" t="s">
        <v>4321</v>
      </c>
      <c r="F1300" s="123" t="s">
        <v>3</v>
      </c>
      <c r="G1300" s="123">
        <v>1492242</v>
      </c>
      <c r="H1300" s="127"/>
      <c r="I1300" s="131" t="s">
        <v>4322</v>
      </c>
      <c r="J1300" s="127"/>
      <c r="K1300" s="127"/>
      <c r="L1300" s="127"/>
      <c r="M1300" s="127"/>
      <c r="N1300" s="243">
        <v>0</v>
      </c>
      <c r="O1300" s="243">
        <v>53.94</v>
      </c>
      <c r="P1300" s="127" t="s">
        <v>1334</v>
      </c>
    </row>
    <row r="1301" spans="1:16" ht="51" hidden="1">
      <c r="A1301" s="127">
        <v>86</v>
      </c>
      <c r="B1301" s="127"/>
      <c r="C1301" s="128" t="s">
        <v>711</v>
      </c>
      <c r="D1301" s="122">
        <v>42836</v>
      </c>
      <c r="E1301" s="123" t="s">
        <v>4323</v>
      </c>
      <c r="F1301" s="123" t="s">
        <v>3</v>
      </c>
      <c r="G1301" s="123">
        <v>1492252</v>
      </c>
      <c r="H1301" s="127"/>
      <c r="I1301" s="131" t="s">
        <v>4324</v>
      </c>
      <c r="J1301" s="127"/>
      <c r="K1301" s="127"/>
      <c r="L1301" s="127"/>
      <c r="M1301" s="127"/>
      <c r="N1301" s="243">
        <v>0</v>
      </c>
      <c r="O1301" s="243">
        <v>153.5</v>
      </c>
      <c r="P1301" s="127" t="s">
        <v>1334</v>
      </c>
    </row>
    <row r="1302" spans="1:16" ht="38.25" hidden="1">
      <c r="A1302" s="127">
        <v>86</v>
      </c>
      <c r="B1302" s="127"/>
      <c r="C1302" s="128" t="s">
        <v>711</v>
      </c>
      <c r="D1302" s="122">
        <v>42836</v>
      </c>
      <c r="E1302" s="123" t="s">
        <v>4325</v>
      </c>
      <c r="F1302" s="123" t="s">
        <v>3</v>
      </c>
      <c r="G1302" s="123">
        <v>1492253</v>
      </c>
      <c r="H1302" s="127"/>
      <c r="I1302" s="131" t="s">
        <v>4326</v>
      </c>
      <c r="J1302" s="127"/>
      <c r="K1302" s="127"/>
      <c r="L1302" s="127"/>
      <c r="M1302" s="127"/>
      <c r="N1302" s="243">
        <v>0</v>
      </c>
      <c r="O1302" s="243">
        <v>400</v>
      </c>
      <c r="P1302" s="127" t="s">
        <v>1334</v>
      </c>
    </row>
    <row r="1303" spans="1:16" ht="38.25" hidden="1">
      <c r="A1303" s="127">
        <v>526</v>
      </c>
      <c r="B1303" s="127"/>
      <c r="C1303" s="128" t="s">
        <v>847</v>
      </c>
      <c r="D1303" s="122">
        <v>42836</v>
      </c>
      <c r="E1303" s="123" t="s">
        <v>4327</v>
      </c>
      <c r="F1303" s="123" t="s">
        <v>3</v>
      </c>
      <c r="G1303" s="123">
        <v>1492272</v>
      </c>
      <c r="H1303" s="127"/>
      <c r="I1303" s="131" t="s">
        <v>4328</v>
      </c>
      <c r="J1303" s="127"/>
      <c r="K1303" s="127"/>
      <c r="L1303" s="127"/>
      <c r="M1303" s="127"/>
      <c r="N1303" s="243">
        <v>0</v>
      </c>
      <c r="O1303" s="243">
        <v>182</v>
      </c>
      <c r="P1303" s="127" t="s">
        <v>1334</v>
      </c>
    </row>
    <row r="1304" spans="1:16" ht="51" hidden="1">
      <c r="A1304" s="127" t="s">
        <v>620</v>
      </c>
      <c r="B1304" s="127"/>
      <c r="C1304" s="128" t="s">
        <v>714</v>
      </c>
      <c r="D1304" s="122">
        <v>42836</v>
      </c>
      <c r="E1304" s="123" t="s">
        <v>4329</v>
      </c>
      <c r="F1304" s="123" t="s">
        <v>3</v>
      </c>
      <c r="G1304" s="123">
        <v>1492298</v>
      </c>
      <c r="H1304" s="127"/>
      <c r="I1304" s="131" t="s">
        <v>4330</v>
      </c>
      <c r="J1304" s="127"/>
      <c r="K1304" s="127"/>
      <c r="L1304" s="127"/>
      <c r="M1304" s="127"/>
      <c r="N1304" s="243">
        <v>0</v>
      </c>
      <c r="O1304" s="243">
        <v>3025.64</v>
      </c>
      <c r="P1304" s="127" t="s">
        <v>1334</v>
      </c>
    </row>
    <row r="1305" spans="1:16" ht="51" hidden="1">
      <c r="A1305" s="127" t="s">
        <v>620</v>
      </c>
      <c r="B1305" s="127"/>
      <c r="C1305" s="128" t="s">
        <v>714</v>
      </c>
      <c r="D1305" s="122">
        <v>42836</v>
      </c>
      <c r="E1305" s="123" t="s">
        <v>4331</v>
      </c>
      <c r="F1305" s="123" t="s">
        <v>3</v>
      </c>
      <c r="G1305" s="123">
        <v>1492305</v>
      </c>
      <c r="H1305" s="127"/>
      <c r="I1305" s="131" t="s">
        <v>4332</v>
      </c>
      <c r="J1305" s="127"/>
      <c r="K1305" s="127"/>
      <c r="L1305" s="127"/>
      <c r="M1305" s="127"/>
      <c r="N1305" s="243">
        <v>0</v>
      </c>
      <c r="O1305" s="243">
        <v>940.5</v>
      </c>
      <c r="P1305" s="127" t="s">
        <v>1334</v>
      </c>
    </row>
    <row r="1306" spans="1:16" ht="51" hidden="1">
      <c r="A1306" s="127">
        <v>342</v>
      </c>
      <c r="B1306" s="127"/>
      <c r="C1306" s="128" t="s">
        <v>817</v>
      </c>
      <c r="D1306" s="122">
        <v>42836</v>
      </c>
      <c r="E1306" s="123" t="s">
        <v>4333</v>
      </c>
      <c r="F1306" s="123" t="s">
        <v>3</v>
      </c>
      <c r="G1306" s="123">
        <v>1492354</v>
      </c>
      <c r="H1306" s="127"/>
      <c r="I1306" s="131" t="s">
        <v>4334</v>
      </c>
      <c r="J1306" s="127"/>
      <c r="K1306" s="127"/>
      <c r="L1306" s="127"/>
      <c r="M1306" s="127"/>
      <c r="N1306" s="243">
        <v>0</v>
      </c>
      <c r="O1306" s="243">
        <v>147.5</v>
      </c>
      <c r="P1306" s="127" t="s">
        <v>1334</v>
      </c>
    </row>
    <row r="1307" spans="1:16" ht="51" hidden="1">
      <c r="A1307" s="127" t="s">
        <v>627</v>
      </c>
      <c r="B1307" s="127"/>
      <c r="C1307" s="128" t="s">
        <v>1235</v>
      </c>
      <c r="D1307" s="122">
        <v>42837</v>
      </c>
      <c r="E1307" s="123" t="s">
        <v>4335</v>
      </c>
      <c r="F1307" s="123" t="s">
        <v>3</v>
      </c>
      <c r="G1307" s="123">
        <v>1492509</v>
      </c>
      <c r="H1307" s="127"/>
      <c r="I1307" s="131" t="s">
        <v>4336</v>
      </c>
      <c r="J1307" s="127"/>
      <c r="K1307" s="127"/>
      <c r="L1307" s="127"/>
      <c r="M1307" s="127"/>
      <c r="N1307" s="243">
        <v>0</v>
      </c>
      <c r="O1307" s="243">
        <v>1285.4100000000001</v>
      </c>
      <c r="P1307" s="127" t="s">
        <v>1334</v>
      </c>
    </row>
    <row r="1308" spans="1:16" ht="63.75" hidden="1">
      <c r="A1308" s="127" t="s">
        <v>620</v>
      </c>
      <c r="B1308" s="127"/>
      <c r="C1308" s="128" t="s">
        <v>714</v>
      </c>
      <c r="D1308" s="122">
        <v>42837</v>
      </c>
      <c r="E1308" s="123" t="s">
        <v>4337</v>
      </c>
      <c r="F1308" s="123" t="s">
        <v>3</v>
      </c>
      <c r="G1308" s="123">
        <v>1492561</v>
      </c>
      <c r="H1308" s="127"/>
      <c r="I1308" s="131" t="s">
        <v>4338</v>
      </c>
      <c r="J1308" s="127"/>
      <c r="K1308" s="127"/>
      <c r="L1308" s="127"/>
      <c r="M1308" s="127"/>
      <c r="N1308" s="243">
        <v>0</v>
      </c>
      <c r="O1308" s="243">
        <v>50000</v>
      </c>
      <c r="P1308" s="127" t="s">
        <v>1334</v>
      </c>
    </row>
    <row r="1309" spans="1:16" ht="51" hidden="1">
      <c r="A1309" s="127" t="s">
        <v>620</v>
      </c>
      <c r="B1309" s="127"/>
      <c r="C1309" s="128" t="s">
        <v>714</v>
      </c>
      <c r="D1309" s="122">
        <v>42837</v>
      </c>
      <c r="E1309" s="123" t="s">
        <v>4339</v>
      </c>
      <c r="F1309" s="123" t="s">
        <v>3</v>
      </c>
      <c r="G1309" s="123">
        <v>1492518</v>
      </c>
      <c r="H1309" s="127"/>
      <c r="I1309" s="131" t="s">
        <v>4340</v>
      </c>
      <c r="J1309" s="127"/>
      <c r="K1309" s="127"/>
      <c r="L1309" s="127"/>
      <c r="M1309" s="127"/>
      <c r="N1309" s="243">
        <v>0</v>
      </c>
      <c r="O1309" s="243">
        <v>3148.17</v>
      </c>
      <c r="P1309" s="127" t="s">
        <v>1334</v>
      </c>
    </row>
    <row r="1310" spans="1:16" ht="51" hidden="1">
      <c r="A1310" s="127" t="s">
        <v>620</v>
      </c>
      <c r="B1310" s="127"/>
      <c r="C1310" s="128" t="s">
        <v>714</v>
      </c>
      <c r="D1310" s="122">
        <v>42837</v>
      </c>
      <c r="E1310" s="123" t="s">
        <v>4341</v>
      </c>
      <c r="F1310" s="123" t="s">
        <v>3</v>
      </c>
      <c r="G1310" s="123">
        <v>1492567</v>
      </c>
      <c r="H1310" s="127"/>
      <c r="I1310" s="131" t="s">
        <v>4342</v>
      </c>
      <c r="J1310" s="127"/>
      <c r="K1310" s="127"/>
      <c r="L1310" s="127"/>
      <c r="M1310" s="127"/>
      <c r="N1310" s="243">
        <v>0</v>
      </c>
      <c r="O1310" s="243">
        <v>1018.49</v>
      </c>
      <c r="P1310" s="127" t="s">
        <v>1334</v>
      </c>
    </row>
    <row r="1311" spans="1:16" ht="63.75" hidden="1">
      <c r="A1311" s="127" t="s">
        <v>620</v>
      </c>
      <c r="B1311" s="127"/>
      <c r="C1311" s="128" t="s">
        <v>714</v>
      </c>
      <c r="D1311" s="122">
        <v>42837</v>
      </c>
      <c r="E1311" s="123" t="s">
        <v>4343</v>
      </c>
      <c r="F1311" s="123" t="s">
        <v>3</v>
      </c>
      <c r="G1311" s="123">
        <v>1492570</v>
      </c>
      <c r="H1311" s="127"/>
      <c r="I1311" s="131" t="s">
        <v>4344</v>
      </c>
      <c r="J1311" s="127"/>
      <c r="K1311" s="127"/>
      <c r="L1311" s="127"/>
      <c r="M1311" s="127"/>
      <c r="N1311" s="243">
        <v>0</v>
      </c>
      <c r="O1311" s="243">
        <v>0.73</v>
      </c>
      <c r="P1311" s="127" t="s">
        <v>1334</v>
      </c>
    </row>
    <row r="1312" spans="1:16" ht="38.25" hidden="1">
      <c r="A1312" s="127">
        <v>163</v>
      </c>
      <c r="B1312" s="127"/>
      <c r="C1312" s="128" t="s">
        <v>749</v>
      </c>
      <c r="D1312" s="122">
        <v>42837</v>
      </c>
      <c r="E1312" s="123" t="s">
        <v>4345</v>
      </c>
      <c r="F1312" s="123" t="s">
        <v>3</v>
      </c>
      <c r="G1312" s="123">
        <v>1492635</v>
      </c>
      <c r="H1312" s="127"/>
      <c r="I1312" s="131" t="s">
        <v>4346</v>
      </c>
      <c r="J1312" s="127"/>
      <c r="K1312" s="127"/>
      <c r="L1312" s="127"/>
      <c r="M1312" s="127"/>
      <c r="N1312" s="243">
        <v>0</v>
      </c>
      <c r="O1312" s="243">
        <v>0.4</v>
      </c>
      <c r="P1312" s="127" t="s">
        <v>17184</v>
      </c>
    </row>
    <row r="1313" spans="1:16" ht="51" hidden="1">
      <c r="A1313" s="127" t="s">
        <v>620</v>
      </c>
      <c r="B1313" s="127"/>
      <c r="C1313" s="128" t="s">
        <v>714</v>
      </c>
      <c r="D1313" s="122">
        <v>42837</v>
      </c>
      <c r="E1313" s="123" t="s">
        <v>4347</v>
      </c>
      <c r="F1313" s="123" t="s">
        <v>3</v>
      </c>
      <c r="G1313" s="123">
        <v>1492638</v>
      </c>
      <c r="H1313" s="127"/>
      <c r="I1313" s="131" t="s">
        <v>3314</v>
      </c>
      <c r="J1313" s="127"/>
      <c r="K1313" s="127"/>
      <c r="L1313" s="127"/>
      <c r="M1313" s="127"/>
      <c r="N1313" s="243">
        <v>0</v>
      </c>
      <c r="O1313" s="243">
        <v>1200</v>
      </c>
      <c r="P1313" s="127" t="s">
        <v>1334</v>
      </c>
    </row>
    <row r="1314" spans="1:16" ht="51" hidden="1">
      <c r="A1314" s="127" t="s">
        <v>620</v>
      </c>
      <c r="B1314" s="127"/>
      <c r="C1314" s="128" t="s">
        <v>714</v>
      </c>
      <c r="D1314" s="122">
        <v>42837</v>
      </c>
      <c r="E1314" s="123" t="s">
        <v>4348</v>
      </c>
      <c r="F1314" s="123" t="s">
        <v>3</v>
      </c>
      <c r="G1314" s="123">
        <v>1492639</v>
      </c>
      <c r="H1314" s="127"/>
      <c r="I1314" s="131" t="s">
        <v>3314</v>
      </c>
      <c r="J1314" s="127"/>
      <c r="K1314" s="127"/>
      <c r="L1314" s="127"/>
      <c r="M1314" s="127"/>
      <c r="N1314" s="243">
        <v>0</v>
      </c>
      <c r="O1314" s="243">
        <v>1200</v>
      </c>
      <c r="P1314" s="127" t="s">
        <v>1334</v>
      </c>
    </row>
    <row r="1315" spans="1:16" ht="38.25" hidden="1">
      <c r="A1315" s="127">
        <v>526</v>
      </c>
      <c r="B1315" s="127"/>
      <c r="C1315" s="128" t="s">
        <v>847</v>
      </c>
      <c r="D1315" s="122">
        <v>42837</v>
      </c>
      <c r="E1315" s="123" t="s">
        <v>4349</v>
      </c>
      <c r="F1315" s="123" t="s">
        <v>3</v>
      </c>
      <c r="G1315" s="123">
        <v>1492676</v>
      </c>
      <c r="H1315" s="127"/>
      <c r="I1315" s="131" t="s">
        <v>4350</v>
      </c>
      <c r="J1315" s="127"/>
      <c r="K1315" s="127"/>
      <c r="L1315" s="127"/>
      <c r="M1315" s="127"/>
      <c r="N1315" s="243">
        <v>0</v>
      </c>
      <c r="O1315" s="243">
        <v>182</v>
      </c>
      <c r="P1315" s="127" t="s">
        <v>1334</v>
      </c>
    </row>
    <row r="1316" spans="1:16" ht="51" hidden="1">
      <c r="A1316" s="127" t="s">
        <v>620</v>
      </c>
      <c r="B1316" s="127"/>
      <c r="C1316" s="128" t="s">
        <v>714</v>
      </c>
      <c r="D1316" s="122">
        <v>42837</v>
      </c>
      <c r="E1316" s="123" t="s">
        <v>4351</v>
      </c>
      <c r="F1316" s="123" t="s">
        <v>3</v>
      </c>
      <c r="G1316" s="123">
        <v>1492681</v>
      </c>
      <c r="H1316" s="127"/>
      <c r="I1316" s="131" t="s">
        <v>4352</v>
      </c>
      <c r="J1316" s="127"/>
      <c r="K1316" s="127"/>
      <c r="L1316" s="127"/>
      <c r="M1316" s="127"/>
      <c r="N1316" s="243">
        <v>0</v>
      </c>
      <c r="O1316" s="243">
        <v>3028.78</v>
      </c>
      <c r="P1316" s="127" t="s">
        <v>1334</v>
      </c>
    </row>
    <row r="1317" spans="1:16" ht="51" hidden="1">
      <c r="A1317" s="127">
        <v>526</v>
      </c>
      <c r="B1317" s="127"/>
      <c r="C1317" s="128" t="s">
        <v>847</v>
      </c>
      <c r="D1317" s="122">
        <v>42837</v>
      </c>
      <c r="E1317" s="123" t="s">
        <v>4353</v>
      </c>
      <c r="F1317" s="123" t="s">
        <v>3</v>
      </c>
      <c r="G1317" s="123">
        <v>1492699</v>
      </c>
      <c r="H1317" s="127"/>
      <c r="I1317" s="131" t="s">
        <v>4354</v>
      </c>
      <c r="J1317" s="127"/>
      <c r="K1317" s="127"/>
      <c r="L1317" s="127"/>
      <c r="M1317" s="127"/>
      <c r="N1317" s="243">
        <v>0</v>
      </c>
      <c r="O1317" s="243">
        <v>0.85</v>
      </c>
      <c r="P1317" s="127" t="s">
        <v>17184</v>
      </c>
    </row>
    <row r="1318" spans="1:16" ht="51" hidden="1">
      <c r="A1318" s="127" t="s">
        <v>620</v>
      </c>
      <c r="B1318" s="127"/>
      <c r="C1318" s="128" t="s">
        <v>714</v>
      </c>
      <c r="D1318" s="122">
        <v>42837</v>
      </c>
      <c r="E1318" s="123" t="s">
        <v>4355</v>
      </c>
      <c r="F1318" s="123" t="s">
        <v>3</v>
      </c>
      <c r="G1318" s="123">
        <v>1492716</v>
      </c>
      <c r="H1318" s="127"/>
      <c r="I1318" s="131" t="s">
        <v>4356</v>
      </c>
      <c r="J1318" s="127"/>
      <c r="K1318" s="127"/>
      <c r="L1318" s="127"/>
      <c r="M1318" s="127"/>
      <c r="N1318" s="243">
        <v>0</v>
      </c>
      <c r="O1318" s="243">
        <v>2000</v>
      </c>
      <c r="P1318" s="127" t="s">
        <v>1334</v>
      </c>
    </row>
    <row r="1319" spans="1:16" ht="51" hidden="1">
      <c r="A1319" s="127" t="s">
        <v>620</v>
      </c>
      <c r="B1319" s="127"/>
      <c r="C1319" s="128" t="s">
        <v>714</v>
      </c>
      <c r="D1319" s="122">
        <v>42837</v>
      </c>
      <c r="E1319" s="123" t="s">
        <v>4357</v>
      </c>
      <c r="F1319" s="123" t="s">
        <v>3</v>
      </c>
      <c r="G1319" s="123">
        <v>1492746</v>
      </c>
      <c r="H1319" s="127"/>
      <c r="I1319" s="131" t="s">
        <v>4358</v>
      </c>
      <c r="J1319" s="127"/>
      <c r="K1319" s="127"/>
      <c r="L1319" s="127"/>
      <c r="M1319" s="127"/>
      <c r="N1319" s="243">
        <v>0</v>
      </c>
      <c r="O1319" s="243">
        <v>33.410000000000004</v>
      </c>
      <c r="P1319" s="127" t="s">
        <v>1334</v>
      </c>
    </row>
    <row r="1320" spans="1:16" ht="51" hidden="1">
      <c r="A1320" s="127" t="s">
        <v>620</v>
      </c>
      <c r="B1320" s="127"/>
      <c r="C1320" s="128" t="s">
        <v>714</v>
      </c>
      <c r="D1320" s="122">
        <v>42837</v>
      </c>
      <c r="E1320" s="123" t="s">
        <v>4359</v>
      </c>
      <c r="F1320" s="123" t="s">
        <v>3</v>
      </c>
      <c r="G1320" s="123">
        <v>1492748</v>
      </c>
      <c r="H1320" s="127"/>
      <c r="I1320" s="131" t="s">
        <v>4360</v>
      </c>
      <c r="J1320" s="127"/>
      <c r="K1320" s="127"/>
      <c r="L1320" s="127"/>
      <c r="M1320" s="127"/>
      <c r="N1320" s="243">
        <v>0</v>
      </c>
      <c r="O1320" s="243">
        <v>10.540000000000001</v>
      </c>
      <c r="P1320" s="127" t="s">
        <v>1334</v>
      </c>
    </row>
    <row r="1321" spans="1:16" ht="51" hidden="1">
      <c r="A1321" s="127" t="s">
        <v>620</v>
      </c>
      <c r="B1321" s="127"/>
      <c r="C1321" s="128" t="s">
        <v>714</v>
      </c>
      <c r="D1321" s="122">
        <v>42837</v>
      </c>
      <c r="E1321" s="123" t="s">
        <v>4361</v>
      </c>
      <c r="F1321" s="123" t="s">
        <v>3</v>
      </c>
      <c r="G1321" s="123">
        <v>1492749</v>
      </c>
      <c r="H1321" s="127"/>
      <c r="I1321" s="131" t="s">
        <v>4362</v>
      </c>
      <c r="J1321" s="127"/>
      <c r="K1321" s="127"/>
      <c r="L1321" s="127"/>
      <c r="M1321" s="127"/>
      <c r="N1321" s="243">
        <v>0</v>
      </c>
      <c r="O1321" s="243">
        <v>16.79</v>
      </c>
      <c r="P1321" s="127" t="s">
        <v>1334</v>
      </c>
    </row>
    <row r="1322" spans="1:16" ht="51" hidden="1">
      <c r="A1322" s="127">
        <v>86</v>
      </c>
      <c r="B1322" s="127"/>
      <c r="C1322" s="128" t="s">
        <v>711</v>
      </c>
      <c r="D1322" s="122">
        <v>42837</v>
      </c>
      <c r="E1322" s="123" t="s">
        <v>4363</v>
      </c>
      <c r="F1322" s="123" t="s">
        <v>3</v>
      </c>
      <c r="G1322" s="123">
        <v>1492750</v>
      </c>
      <c r="H1322" s="127"/>
      <c r="I1322" s="131" t="s">
        <v>4364</v>
      </c>
      <c r="J1322" s="127"/>
      <c r="K1322" s="127"/>
      <c r="L1322" s="127"/>
      <c r="M1322" s="127"/>
      <c r="N1322" s="243">
        <v>0</v>
      </c>
      <c r="O1322" s="243">
        <v>1277</v>
      </c>
      <c r="P1322" s="127" t="s">
        <v>1334</v>
      </c>
    </row>
    <row r="1323" spans="1:16" ht="51" hidden="1">
      <c r="A1323" s="127" t="s">
        <v>620</v>
      </c>
      <c r="B1323" s="127"/>
      <c r="C1323" s="128" t="s">
        <v>714</v>
      </c>
      <c r="D1323" s="122">
        <v>42837</v>
      </c>
      <c r="E1323" s="123" t="s">
        <v>4365</v>
      </c>
      <c r="F1323" s="123" t="s">
        <v>3</v>
      </c>
      <c r="G1323" s="123">
        <v>1492751</v>
      </c>
      <c r="H1323" s="127"/>
      <c r="I1323" s="131" t="s">
        <v>4366</v>
      </c>
      <c r="J1323" s="127"/>
      <c r="K1323" s="127"/>
      <c r="L1323" s="127"/>
      <c r="M1323" s="127"/>
      <c r="N1323" s="243">
        <v>0</v>
      </c>
      <c r="O1323" s="243">
        <v>1.25</v>
      </c>
      <c r="P1323" s="127" t="s">
        <v>1334</v>
      </c>
    </row>
    <row r="1324" spans="1:16" ht="51" hidden="1">
      <c r="A1324" s="127">
        <v>86</v>
      </c>
      <c r="B1324" s="127"/>
      <c r="C1324" s="128" t="s">
        <v>711</v>
      </c>
      <c r="D1324" s="122">
        <v>42837</v>
      </c>
      <c r="E1324" s="123" t="s">
        <v>4367</v>
      </c>
      <c r="F1324" s="123" t="s">
        <v>3</v>
      </c>
      <c r="G1324" s="123">
        <v>1492752</v>
      </c>
      <c r="H1324" s="127"/>
      <c r="I1324" s="131" t="s">
        <v>4368</v>
      </c>
      <c r="J1324" s="127"/>
      <c r="K1324" s="127"/>
      <c r="L1324" s="127"/>
      <c r="M1324" s="127"/>
      <c r="N1324" s="243">
        <v>0</v>
      </c>
      <c r="O1324" s="243">
        <v>1277</v>
      </c>
      <c r="P1324" s="127" t="s">
        <v>1334</v>
      </c>
    </row>
    <row r="1325" spans="1:16" ht="51" hidden="1">
      <c r="A1325" s="127" t="s">
        <v>620</v>
      </c>
      <c r="B1325" s="127"/>
      <c r="C1325" s="128" t="s">
        <v>714</v>
      </c>
      <c r="D1325" s="122">
        <v>42837</v>
      </c>
      <c r="E1325" s="123" t="s">
        <v>4369</v>
      </c>
      <c r="F1325" s="123" t="s">
        <v>3</v>
      </c>
      <c r="G1325" s="123">
        <v>1492753</v>
      </c>
      <c r="H1325" s="127"/>
      <c r="I1325" s="131" t="s">
        <v>4370</v>
      </c>
      <c r="J1325" s="127"/>
      <c r="K1325" s="127"/>
      <c r="L1325" s="127"/>
      <c r="M1325" s="127"/>
      <c r="N1325" s="243">
        <v>0</v>
      </c>
      <c r="O1325" s="243">
        <v>50.06</v>
      </c>
      <c r="P1325" s="127" t="s">
        <v>1334</v>
      </c>
    </row>
    <row r="1326" spans="1:16" ht="51" hidden="1">
      <c r="A1326" s="127" t="s">
        <v>620</v>
      </c>
      <c r="B1326" s="127"/>
      <c r="C1326" s="128" t="s">
        <v>714</v>
      </c>
      <c r="D1326" s="122">
        <v>42837</v>
      </c>
      <c r="E1326" s="123" t="s">
        <v>4371</v>
      </c>
      <c r="F1326" s="123" t="s">
        <v>3</v>
      </c>
      <c r="G1326" s="123">
        <v>1492754</v>
      </c>
      <c r="H1326" s="127"/>
      <c r="I1326" s="131" t="s">
        <v>4372</v>
      </c>
      <c r="J1326" s="127"/>
      <c r="K1326" s="127"/>
      <c r="L1326" s="127"/>
      <c r="M1326" s="127"/>
      <c r="N1326" s="243">
        <v>0</v>
      </c>
      <c r="O1326" s="243">
        <v>10.24</v>
      </c>
      <c r="P1326" s="127" t="s">
        <v>1334</v>
      </c>
    </row>
    <row r="1327" spans="1:16" ht="51" hidden="1">
      <c r="A1327" s="127" t="s">
        <v>620</v>
      </c>
      <c r="B1327" s="127"/>
      <c r="C1327" s="128" t="s">
        <v>714</v>
      </c>
      <c r="D1327" s="122">
        <v>42837</v>
      </c>
      <c r="E1327" s="123" t="s">
        <v>4373</v>
      </c>
      <c r="F1327" s="123" t="s">
        <v>3</v>
      </c>
      <c r="G1327" s="123">
        <v>1492755</v>
      </c>
      <c r="H1327" s="127"/>
      <c r="I1327" s="131" t="s">
        <v>4374</v>
      </c>
      <c r="J1327" s="127"/>
      <c r="K1327" s="127"/>
      <c r="L1327" s="127"/>
      <c r="M1327" s="127"/>
      <c r="N1327" s="243">
        <v>0</v>
      </c>
      <c r="O1327" s="243">
        <v>75.59</v>
      </c>
      <c r="P1327" s="127" t="s">
        <v>1334</v>
      </c>
    </row>
    <row r="1328" spans="1:16" ht="51" hidden="1">
      <c r="A1328" s="127" t="s">
        <v>620</v>
      </c>
      <c r="B1328" s="127"/>
      <c r="C1328" s="128" t="s">
        <v>714</v>
      </c>
      <c r="D1328" s="122">
        <v>42837</v>
      </c>
      <c r="E1328" s="123" t="s">
        <v>4375</v>
      </c>
      <c r="F1328" s="123" t="s">
        <v>3</v>
      </c>
      <c r="G1328" s="123">
        <v>1492757</v>
      </c>
      <c r="H1328" s="127"/>
      <c r="I1328" s="131" t="s">
        <v>4376</v>
      </c>
      <c r="J1328" s="127"/>
      <c r="K1328" s="127"/>
      <c r="L1328" s="127"/>
      <c r="M1328" s="127"/>
      <c r="N1328" s="243">
        <v>0</v>
      </c>
      <c r="O1328" s="243">
        <v>10.98</v>
      </c>
      <c r="P1328" s="127" t="s">
        <v>1334</v>
      </c>
    </row>
    <row r="1329" spans="1:16" ht="51" hidden="1">
      <c r="A1329" s="127" t="s">
        <v>620</v>
      </c>
      <c r="B1329" s="127"/>
      <c r="C1329" s="128" t="s">
        <v>714</v>
      </c>
      <c r="D1329" s="122">
        <v>42838</v>
      </c>
      <c r="E1329" s="123" t="s">
        <v>4377</v>
      </c>
      <c r="F1329" s="123" t="s">
        <v>3</v>
      </c>
      <c r="G1329" s="123">
        <v>1492945</v>
      </c>
      <c r="H1329" s="127"/>
      <c r="I1329" s="131" t="s">
        <v>4378</v>
      </c>
      <c r="J1329" s="127"/>
      <c r="K1329" s="127"/>
      <c r="L1329" s="127"/>
      <c r="M1329" s="127"/>
      <c r="N1329" s="243">
        <v>0</v>
      </c>
      <c r="O1329" s="243">
        <v>1501.1000000000001</v>
      </c>
      <c r="P1329" s="127" t="s">
        <v>1334</v>
      </c>
    </row>
    <row r="1330" spans="1:16" ht="51" hidden="1">
      <c r="A1330" s="127" t="s">
        <v>620</v>
      </c>
      <c r="B1330" s="127"/>
      <c r="C1330" s="128" t="s">
        <v>714</v>
      </c>
      <c r="D1330" s="122">
        <v>42838</v>
      </c>
      <c r="E1330" s="123" t="s">
        <v>4379</v>
      </c>
      <c r="F1330" s="123" t="s">
        <v>3</v>
      </c>
      <c r="G1330" s="123">
        <v>1492946</v>
      </c>
      <c r="H1330" s="127"/>
      <c r="I1330" s="131" t="s">
        <v>4380</v>
      </c>
      <c r="J1330" s="127"/>
      <c r="K1330" s="127"/>
      <c r="L1330" s="127"/>
      <c r="M1330" s="127"/>
      <c r="N1330" s="243">
        <v>0</v>
      </c>
      <c r="O1330" s="243">
        <v>10439.57</v>
      </c>
      <c r="P1330" s="127" t="s">
        <v>1334</v>
      </c>
    </row>
    <row r="1331" spans="1:16" ht="51" hidden="1">
      <c r="A1331" s="127">
        <v>592</v>
      </c>
      <c r="B1331" s="127"/>
      <c r="C1331" s="128" t="s">
        <v>863</v>
      </c>
      <c r="D1331" s="122">
        <v>42838</v>
      </c>
      <c r="E1331" s="123" t="s">
        <v>4381</v>
      </c>
      <c r="F1331" s="123" t="s">
        <v>3</v>
      </c>
      <c r="G1331" s="123">
        <v>1492956</v>
      </c>
      <c r="H1331" s="127"/>
      <c r="I1331" s="131" t="s">
        <v>4382</v>
      </c>
      <c r="J1331" s="127"/>
      <c r="K1331" s="127"/>
      <c r="L1331" s="127"/>
      <c r="M1331" s="127"/>
      <c r="N1331" s="243">
        <v>0</v>
      </c>
      <c r="O1331" s="243">
        <v>100000</v>
      </c>
      <c r="P1331" s="127" t="s">
        <v>1334</v>
      </c>
    </row>
    <row r="1332" spans="1:16" ht="63.75" hidden="1">
      <c r="A1332" s="127">
        <v>290</v>
      </c>
      <c r="B1332" s="127"/>
      <c r="C1332" s="128" t="s">
        <v>794</v>
      </c>
      <c r="D1332" s="122">
        <v>42838</v>
      </c>
      <c r="E1332" s="123" t="s">
        <v>4383</v>
      </c>
      <c r="F1332" s="123" t="s">
        <v>3</v>
      </c>
      <c r="G1332" s="123">
        <v>1492976</v>
      </c>
      <c r="H1332" s="127"/>
      <c r="I1332" s="131" t="s">
        <v>4384</v>
      </c>
      <c r="J1332" s="127"/>
      <c r="K1332" s="127"/>
      <c r="L1332" s="127"/>
      <c r="M1332" s="127"/>
      <c r="N1332" s="243">
        <v>0</v>
      </c>
      <c r="O1332" s="243">
        <v>3239.32</v>
      </c>
      <c r="P1332" s="127" t="s">
        <v>1334</v>
      </c>
    </row>
    <row r="1333" spans="1:16" ht="51" hidden="1">
      <c r="A1333" s="127">
        <v>290</v>
      </c>
      <c r="B1333" s="127"/>
      <c r="C1333" s="128" t="s">
        <v>794</v>
      </c>
      <c r="D1333" s="122">
        <v>42838</v>
      </c>
      <c r="E1333" s="123" t="s">
        <v>4385</v>
      </c>
      <c r="F1333" s="123" t="s">
        <v>3</v>
      </c>
      <c r="G1333" s="123">
        <v>1492978</v>
      </c>
      <c r="H1333" s="127"/>
      <c r="I1333" s="131" t="s">
        <v>4386</v>
      </c>
      <c r="J1333" s="127"/>
      <c r="K1333" s="127"/>
      <c r="L1333" s="127"/>
      <c r="M1333" s="127"/>
      <c r="N1333" s="243">
        <v>0</v>
      </c>
      <c r="O1333" s="243">
        <v>2</v>
      </c>
      <c r="P1333" s="127" t="s">
        <v>1334</v>
      </c>
    </row>
    <row r="1334" spans="1:16" ht="51" hidden="1">
      <c r="A1334" s="127">
        <v>290</v>
      </c>
      <c r="B1334" s="127"/>
      <c r="C1334" s="128" t="s">
        <v>794</v>
      </c>
      <c r="D1334" s="122">
        <v>42838</v>
      </c>
      <c r="E1334" s="123" t="s">
        <v>4387</v>
      </c>
      <c r="F1334" s="123" t="s">
        <v>3</v>
      </c>
      <c r="G1334" s="123">
        <v>1492980</v>
      </c>
      <c r="H1334" s="127"/>
      <c r="I1334" s="131" t="s">
        <v>4388</v>
      </c>
      <c r="J1334" s="127"/>
      <c r="K1334" s="127"/>
      <c r="L1334" s="127"/>
      <c r="M1334" s="127"/>
      <c r="N1334" s="243">
        <v>0</v>
      </c>
      <c r="O1334" s="243">
        <v>2973.93</v>
      </c>
      <c r="P1334" s="127" t="s">
        <v>1334</v>
      </c>
    </row>
    <row r="1335" spans="1:16" ht="51" hidden="1">
      <c r="A1335" s="127">
        <v>290</v>
      </c>
      <c r="B1335" s="127"/>
      <c r="C1335" s="128" t="s">
        <v>794</v>
      </c>
      <c r="D1335" s="122">
        <v>42838</v>
      </c>
      <c r="E1335" s="123" t="s">
        <v>4389</v>
      </c>
      <c r="F1335" s="123" t="s">
        <v>3</v>
      </c>
      <c r="G1335" s="123">
        <v>1492982</v>
      </c>
      <c r="H1335" s="127"/>
      <c r="I1335" s="131" t="s">
        <v>4390</v>
      </c>
      <c r="J1335" s="127"/>
      <c r="K1335" s="127"/>
      <c r="L1335" s="127"/>
      <c r="M1335" s="127"/>
      <c r="N1335" s="243">
        <v>0</v>
      </c>
      <c r="O1335" s="243">
        <v>29.76</v>
      </c>
      <c r="P1335" s="127" t="s">
        <v>1334</v>
      </c>
    </row>
    <row r="1336" spans="1:16" ht="51" hidden="1">
      <c r="A1336" s="127">
        <v>290</v>
      </c>
      <c r="B1336" s="127"/>
      <c r="C1336" s="128" t="s">
        <v>794</v>
      </c>
      <c r="D1336" s="122">
        <v>42838</v>
      </c>
      <c r="E1336" s="123" t="s">
        <v>4391</v>
      </c>
      <c r="F1336" s="123" t="s">
        <v>3</v>
      </c>
      <c r="G1336" s="123">
        <v>1492983</v>
      </c>
      <c r="H1336" s="127"/>
      <c r="I1336" s="131" t="s">
        <v>4392</v>
      </c>
      <c r="J1336" s="127"/>
      <c r="K1336" s="127"/>
      <c r="L1336" s="127"/>
      <c r="M1336" s="127"/>
      <c r="N1336" s="243">
        <v>0</v>
      </c>
      <c r="O1336" s="243">
        <v>1463</v>
      </c>
      <c r="P1336" s="127" t="s">
        <v>1334</v>
      </c>
    </row>
    <row r="1337" spans="1:16" ht="51" hidden="1">
      <c r="A1337" s="127">
        <v>290</v>
      </c>
      <c r="B1337" s="127"/>
      <c r="C1337" s="128" t="s">
        <v>794</v>
      </c>
      <c r="D1337" s="122">
        <v>42838</v>
      </c>
      <c r="E1337" s="123" t="s">
        <v>4393</v>
      </c>
      <c r="F1337" s="123" t="s">
        <v>3</v>
      </c>
      <c r="G1337" s="123">
        <v>1492984</v>
      </c>
      <c r="H1337" s="127"/>
      <c r="I1337" s="131" t="s">
        <v>4394</v>
      </c>
      <c r="J1337" s="127"/>
      <c r="K1337" s="127"/>
      <c r="L1337" s="127"/>
      <c r="M1337" s="127"/>
      <c r="N1337" s="243">
        <v>0</v>
      </c>
      <c r="O1337" s="243">
        <v>742</v>
      </c>
      <c r="P1337" s="127" t="s">
        <v>1334</v>
      </c>
    </row>
    <row r="1338" spans="1:16" ht="51" hidden="1">
      <c r="A1338" s="127">
        <v>290</v>
      </c>
      <c r="B1338" s="127"/>
      <c r="C1338" s="128" t="s">
        <v>794</v>
      </c>
      <c r="D1338" s="122">
        <v>42838</v>
      </c>
      <c r="E1338" s="123" t="s">
        <v>4395</v>
      </c>
      <c r="F1338" s="123" t="s">
        <v>3</v>
      </c>
      <c r="G1338" s="123">
        <v>1492985</v>
      </c>
      <c r="H1338" s="127"/>
      <c r="I1338" s="131" t="s">
        <v>4396</v>
      </c>
      <c r="J1338" s="127"/>
      <c r="K1338" s="127"/>
      <c r="L1338" s="127"/>
      <c r="M1338" s="127"/>
      <c r="N1338" s="243">
        <v>0</v>
      </c>
      <c r="O1338" s="243">
        <v>1044</v>
      </c>
      <c r="P1338" s="127" t="s">
        <v>1334</v>
      </c>
    </row>
    <row r="1339" spans="1:16" ht="51" hidden="1">
      <c r="A1339" s="127" t="s">
        <v>620</v>
      </c>
      <c r="B1339" s="127"/>
      <c r="C1339" s="128" t="s">
        <v>714</v>
      </c>
      <c r="D1339" s="122">
        <v>42838</v>
      </c>
      <c r="E1339" s="123" t="s">
        <v>4397</v>
      </c>
      <c r="F1339" s="123" t="s">
        <v>3</v>
      </c>
      <c r="G1339" s="123">
        <v>1492921</v>
      </c>
      <c r="H1339" s="127"/>
      <c r="I1339" s="131" t="s">
        <v>4398</v>
      </c>
      <c r="J1339" s="127"/>
      <c r="K1339" s="127"/>
      <c r="L1339" s="127"/>
      <c r="M1339" s="127"/>
      <c r="N1339" s="243">
        <v>0</v>
      </c>
      <c r="O1339" s="243">
        <v>3309.7400000000002</v>
      </c>
      <c r="P1339" s="127" t="s">
        <v>1334</v>
      </c>
    </row>
    <row r="1340" spans="1:16" ht="51" hidden="1">
      <c r="A1340" s="127">
        <v>591</v>
      </c>
      <c r="B1340" s="127"/>
      <c r="C1340" s="128" t="s">
        <v>862</v>
      </c>
      <c r="D1340" s="122">
        <v>42838</v>
      </c>
      <c r="E1340" s="123" t="s">
        <v>4399</v>
      </c>
      <c r="F1340" s="123" t="s">
        <v>3</v>
      </c>
      <c r="G1340" s="123">
        <v>1493007</v>
      </c>
      <c r="H1340" s="127"/>
      <c r="I1340" s="131" t="s">
        <v>4400</v>
      </c>
      <c r="J1340" s="127"/>
      <c r="K1340" s="127"/>
      <c r="L1340" s="127"/>
      <c r="M1340" s="127"/>
      <c r="N1340" s="243">
        <v>0</v>
      </c>
      <c r="O1340" s="243">
        <v>95</v>
      </c>
      <c r="P1340" s="127" t="s">
        <v>1334</v>
      </c>
    </row>
    <row r="1341" spans="1:16" ht="63.75" hidden="1">
      <c r="A1341" s="127" t="s">
        <v>620</v>
      </c>
      <c r="B1341" s="127"/>
      <c r="C1341" s="128" t="s">
        <v>714</v>
      </c>
      <c r="D1341" s="122">
        <v>42838</v>
      </c>
      <c r="E1341" s="123" t="s">
        <v>4401</v>
      </c>
      <c r="F1341" s="123" t="s">
        <v>3</v>
      </c>
      <c r="G1341" s="123">
        <v>1493009</v>
      </c>
      <c r="H1341" s="127"/>
      <c r="I1341" s="131" t="s">
        <v>4402</v>
      </c>
      <c r="J1341" s="127"/>
      <c r="K1341" s="127"/>
      <c r="L1341" s="127"/>
      <c r="M1341" s="127"/>
      <c r="N1341" s="243">
        <v>0</v>
      </c>
      <c r="O1341" s="243">
        <v>550</v>
      </c>
      <c r="P1341" s="127" t="s">
        <v>1334</v>
      </c>
    </row>
    <row r="1342" spans="1:16" ht="38.25" hidden="1">
      <c r="A1342" s="127">
        <v>290</v>
      </c>
      <c r="B1342" s="127"/>
      <c r="C1342" s="128" t="s">
        <v>794</v>
      </c>
      <c r="D1342" s="122">
        <v>42838</v>
      </c>
      <c r="E1342" s="123" t="s">
        <v>4403</v>
      </c>
      <c r="F1342" s="123" t="s">
        <v>3</v>
      </c>
      <c r="G1342" s="123">
        <v>1493064</v>
      </c>
      <c r="H1342" s="127"/>
      <c r="I1342" s="131" t="s">
        <v>4404</v>
      </c>
      <c r="J1342" s="127"/>
      <c r="K1342" s="127"/>
      <c r="L1342" s="127"/>
      <c r="M1342" s="127"/>
      <c r="N1342" s="243">
        <v>0</v>
      </c>
      <c r="O1342" s="243">
        <v>12</v>
      </c>
      <c r="P1342" s="127" t="s">
        <v>1334</v>
      </c>
    </row>
    <row r="1343" spans="1:16" ht="51" hidden="1">
      <c r="A1343" s="127">
        <v>291</v>
      </c>
      <c r="B1343" s="127"/>
      <c r="C1343" s="128" t="s">
        <v>795</v>
      </c>
      <c r="D1343" s="122">
        <v>42842</v>
      </c>
      <c r="E1343" s="123" t="s">
        <v>4405</v>
      </c>
      <c r="F1343" s="123" t="s">
        <v>3</v>
      </c>
      <c r="G1343" s="123">
        <v>1493231</v>
      </c>
      <c r="H1343" s="127"/>
      <c r="I1343" s="131" t="s">
        <v>4406</v>
      </c>
      <c r="J1343" s="127"/>
      <c r="K1343" s="127"/>
      <c r="L1343" s="127"/>
      <c r="M1343" s="127"/>
      <c r="N1343" s="243">
        <v>0</v>
      </c>
      <c r="O1343" s="243">
        <v>15000</v>
      </c>
      <c r="P1343" s="127" t="s">
        <v>1334</v>
      </c>
    </row>
    <row r="1344" spans="1:16" ht="63.75" hidden="1">
      <c r="A1344" s="127">
        <v>290</v>
      </c>
      <c r="B1344" s="127"/>
      <c r="C1344" s="128" t="s">
        <v>794</v>
      </c>
      <c r="D1344" s="122">
        <v>42842</v>
      </c>
      <c r="E1344" s="123" t="s">
        <v>4407</v>
      </c>
      <c r="F1344" s="123" t="s">
        <v>3</v>
      </c>
      <c r="G1344" s="123">
        <v>1493232</v>
      </c>
      <c r="H1344" s="127"/>
      <c r="I1344" s="131" t="s">
        <v>4408</v>
      </c>
      <c r="J1344" s="127"/>
      <c r="K1344" s="127"/>
      <c r="L1344" s="127"/>
      <c r="M1344" s="127"/>
      <c r="N1344" s="243">
        <v>0</v>
      </c>
      <c r="O1344" s="243">
        <v>11655.300000000001</v>
      </c>
      <c r="P1344" s="127" t="s">
        <v>1334</v>
      </c>
    </row>
    <row r="1345" spans="1:16" ht="51" hidden="1">
      <c r="A1345" s="127" t="s">
        <v>627</v>
      </c>
      <c r="B1345" s="127"/>
      <c r="C1345" s="128" t="s">
        <v>1235</v>
      </c>
      <c r="D1345" s="122">
        <v>42842</v>
      </c>
      <c r="E1345" s="123" t="s">
        <v>4409</v>
      </c>
      <c r="F1345" s="123" t="s">
        <v>3</v>
      </c>
      <c r="G1345" s="123">
        <v>1493236</v>
      </c>
      <c r="H1345" s="127"/>
      <c r="I1345" s="131" t="s">
        <v>4410</v>
      </c>
      <c r="J1345" s="127"/>
      <c r="K1345" s="127"/>
      <c r="L1345" s="127"/>
      <c r="M1345" s="127"/>
      <c r="N1345" s="243">
        <v>0</v>
      </c>
      <c r="O1345" s="243">
        <v>153031.34</v>
      </c>
      <c r="P1345" s="127" t="s">
        <v>1334</v>
      </c>
    </row>
    <row r="1346" spans="1:16" ht="51" hidden="1">
      <c r="A1346" s="127" t="s">
        <v>620</v>
      </c>
      <c r="B1346" s="127"/>
      <c r="C1346" s="128" t="s">
        <v>714</v>
      </c>
      <c r="D1346" s="122">
        <v>42842</v>
      </c>
      <c r="E1346" s="123" t="s">
        <v>4411</v>
      </c>
      <c r="F1346" s="123" t="s">
        <v>3</v>
      </c>
      <c r="G1346" s="123">
        <v>1493304</v>
      </c>
      <c r="H1346" s="127"/>
      <c r="I1346" s="131" t="s">
        <v>4412</v>
      </c>
      <c r="J1346" s="127"/>
      <c r="K1346" s="127"/>
      <c r="L1346" s="127"/>
      <c r="M1346" s="127"/>
      <c r="N1346" s="243">
        <v>0</v>
      </c>
      <c r="O1346" s="243">
        <v>6252</v>
      </c>
      <c r="P1346" s="127" t="s">
        <v>1334</v>
      </c>
    </row>
    <row r="1347" spans="1:16" ht="51" hidden="1">
      <c r="A1347" s="127" t="s">
        <v>620</v>
      </c>
      <c r="B1347" s="127"/>
      <c r="C1347" s="128" t="s">
        <v>714</v>
      </c>
      <c r="D1347" s="122">
        <v>42842</v>
      </c>
      <c r="E1347" s="123" t="s">
        <v>4413</v>
      </c>
      <c r="F1347" s="123" t="s">
        <v>3</v>
      </c>
      <c r="G1347" s="123">
        <v>1493307</v>
      </c>
      <c r="H1347" s="127"/>
      <c r="I1347" s="131" t="s">
        <v>4414</v>
      </c>
      <c r="J1347" s="127"/>
      <c r="K1347" s="127"/>
      <c r="L1347" s="127"/>
      <c r="M1347" s="127"/>
      <c r="N1347" s="243">
        <v>0</v>
      </c>
      <c r="O1347" s="243">
        <v>3574</v>
      </c>
      <c r="P1347" s="127" t="s">
        <v>1334</v>
      </c>
    </row>
    <row r="1348" spans="1:16" ht="51" hidden="1">
      <c r="A1348" s="127" t="s">
        <v>620</v>
      </c>
      <c r="B1348" s="127"/>
      <c r="C1348" s="128" t="s">
        <v>714</v>
      </c>
      <c r="D1348" s="122">
        <v>42842</v>
      </c>
      <c r="E1348" s="123" t="s">
        <v>4415</v>
      </c>
      <c r="F1348" s="123" t="s">
        <v>3</v>
      </c>
      <c r="G1348" s="123">
        <v>1493272</v>
      </c>
      <c r="H1348" s="127"/>
      <c r="I1348" s="131" t="s">
        <v>4416</v>
      </c>
      <c r="J1348" s="127"/>
      <c r="K1348" s="127"/>
      <c r="L1348" s="127"/>
      <c r="M1348" s="127"/>
      <c r="N1348" s="243">
        <v>0</v>
      </c>
      <c r="O1348" s="243">
        <v>828.96</v>
      </c>
      <c r="P1348" s="127" t="s">
        <v>1334</v>
      </c>
    </row>
    <row r="1349" spans="1:16" ht="51" hidden="1">
      <c r="A1349" s="127">
        <v>591</v>
      </c>
      <c r="B1349" s="127"/>
      <c r="C1349" s="128" t="s">
        <v>862</v>
      </c>
      <c r="D1349" s="122">
        <v>42842</v>
      </c>
      <c r="E1349" s="123" t="s">
        <v>4417</v>
      </c>
      <c r="F1349" s="123" t="s">
        <v>3</v>
      </c>
      <c r="G1349" s="123">
        <v>1493277</v>
      </c>
      <c r="H1349" s="127"/>
      <c r="I1349" s="131" t="s">
        <v>4418</v>
      </c>
      <c r="J1349" s="127"/>
      <c r="K1349" s="127"/>
      <c r="L1349" s="127"/>
      <c r="M1349" s="127"/>
      <c r="N1349" s="243">
        <v>0</v>
      </c>
      <c r="O1349" s="243">
        <v>95</v>
      </c>
      <c r="P1349" s="127" t="s">
        <v>1334</v>
      </c>
    </row>
    <row r="1350" spans="1:16" ht="51" hidden="1">
      <c r="A1350" s="127" t="s">
        <v>620</v>
      </c>
      <c r="B1350" s="127"/>
      <c r="C1350" s="128" t="s">
        <v>714</v>
      </c>
      <c r="D1350" s="122">
        <v>42842</v>
      </c>
      <c r="E1350" s="123" t="s">
        <v>4419</v>
      </c>
      <c r="F1350" s="123" t="s">
        <v>3</v>
      </c>
      <c r="G1350" s="123">
        <v>1493437</v>
      </c>
      <c r="H1350" s="127"/>
      <c r="I1350" s="131" t="s">
        <v>4420</v>
      </c>
      <c r="J1350" s="127"/>
      <c r="K1350" s="127"/>
      <c r="L1350" s="127"/>
      <c r="M1350" s="127"/>
      <c r="N1350" s="243">
        <v>0</v>
      </c>
      <c r="O1350" s="243">
        <v>124</v>
      </c>
      <c r="P1350" s="127" t="s">
        <v>1334</v>
      </c>
    </row>
    <row r="1351" spans="1:16" ht="51" hidden="1">
      <c r="A1351" s="127" t="s">
        <v>620</v>
      </c>
      <c r="B1351" s="127"/>
      <c r="C1351" s="128" t="s">
        <v>714</v>
      </c>
      <c r="D1351" s="122">
        <v>42842</v>
      </c>
      <c r="E1351" s="123" t="s">
        <v>4421</v>
      </c>
      <c r="F1351" s="123" t="s">
        <v>3</v>
      </c>
      <c r="G1351" s="123">
        <v>1493454</v>
      </c>
      <c r="H1351" s="127"/>
      <c r="I1351" s="131" t="s">
        <v>4422</v>
      </c>
      <c r="J1351" s="127"/>
      <c r="K1351" s="127"/>
      <c r="L1351" s="127"/>
      <c r="M1351" s="127"/>
      <c r="N1351" s="243">
        <v>0</v>
      </c>
      <c r="O1351" s="243">
        <v>3400</v>
      </c>
      <c r="P1351" s="127" t="s">
        <v>1334</v>
      </c>
    </row>
    <row r="1352" spans="1:16" ht="51" hidden="1">
      <c r="A1352" s="127" t="s">
        <v>620</v>
      </c>
      <c r="B1352" s="127"/>
      <c r="C1352" s="128" t="s">
        <v>714</v>
      </c>
      <c r="D1352" s="122">
        <v>42842</v>
      </c>
      <c r="E1352" s="123" t="s">
        <v>4423</v>
      </c>
      <c r="F1352" s="123" t="s">
        <v>3</v>
      </c>
      <c r="G1352" s="123">
        <v>1493490</v>
      </c>
      <c r="H1352" s="127"/>
      <c r="I1352" s="131" t="s">
        <v>4424</v>
      </c>
      <c r="J1352" s="127"/>
      <c r="K1352" s="127"/>
      <c r="L1352" s="127"/>
      <c r="M1352" s="127"/>
      <c r="N1352" s="243">
        <v>0</v>
      </c>
      <c r="O1352" s="243">
        <v>341</v>
      </c>
      <c r="P1352" s="127" t="s">
        <v>1334</v>
      </c>
    </row>
    <row r="1353" spans="1:16" ht="63.75" hidden="1">
      <c r="A1353" s="127">
        <v>526</v>
      </c>
      <c r="B1353" s="127"/>
      <c r="C1353" s="128" t="s">
        <v>847</v>
      </c>
      <c r="D1353" s="122">
        <v>42843</v>
      </c>
      <c r="E1353" s="123" t="s">
        <v>4425</v>
      </c>
      <c r="F1353" s="123" t="s">
        <v>3</v>
      </c>
      <c r="G1353" s="123">
        <v>1493697</v>
      </c>
      <c r="H1353" s="127"/>
      <c r="I1353" s="131" t="s">
        <v>4426</v>
      </c>
      <c r="J1353" s="127"/>
      <c r="K1353" s="127"/>
      <c r="L1353" s="127"/>
      <c r="M1353" s="127"/>
      <c r="N1353" s="243">
        <v>0</v>
      </c>
      <c r="O1353" s="243">
        <v>14</v>
      </c>
      <c r="P1353" s="127" t="s">
        <v>17184</v>
      </c>
    </row>
    <row r="1354" spans="1:16" ht="63.75" hidden="1">
      <c r="A1354" s="127">
        <v>20</v>
      </c>
      <c r="B1354" s="127"/>
      <c r="C1354" s="128" t="s">
        <v>694</v>
      </c>
      <c r="D1354" s="122">
        <v>42843</v>
      </c>
      <c r="E1354" s="123" t="s">
        <v>4427</v>
      </c>
      <c r="F1354" s="123" t="s">
        <v>3</v>
      </c>
      <c r="G1354" s="123">
        <v>1493798</v>
      </c>
      <c r="H1354" s="127"/>
      <c r="I1354" s="131" t="s">
        <v>4428</v>
      </c>
      <c r="J1354" s="127"/>
      <c r="K1354" s="127"/>
      <c r="L1354" s="127"/>
      <c r="M1354" s="127"/>
      <c r="N1354" s="243">
        <v>0</v>
      </c>
      <c r="O1354" s="243">
        <v>44</v>
      </c>
      <c r="P1354" s="127" t="s">
        <v>1334</v>
      </c>
    </row>
    <row r="1355" spans="1:16" ht="51" hidden="1">
      <c r="A1355" s="127" t="s">
        <v>620</v>
      </c>
      <c r="B1355" s="127"/>
      <c r="C1355" s="128" t="s">
        <v>714</v>
      </c>
      <c r="D1355" s="122">
        <v>42843</v>
      </c>
      <c r="E1355" s="123" t="s">
        <v>4429</v>
      </c>
      <c r="F1355" s="123" t="s">
        <v>3</v>
      </c>
      <c r="G1355" s="123">
        <v>1493840</v>
      </c>
      <c r="H1355" s="127"/>
      <c r="I1355" s="131" t="s">
        <v>3844</v>
      </c>
      <c r="J1355" s="127"/>
      <c r="K1355" s="127"/>
      <c r="L1355" s="127"/>
      <c r="M1355" s="127"/>
      <c r="N1355" s="243">
        <v>0</v>
      </c>
      <c r="O1355" s="243">
        <v>5439.47</v>
      </c>
      <c r="P1355" s="127" t="s">
        <v>1334</v>
      </c>
    </row>
    <row r="1356" spans="1:16" ht="51" hidden="1">
      <c r="A1356" s="127" t="s">
        <v>620</v>
      </c>
      <c r="B1356" s="127"/>
      <c r="C1356" s="128" t="s">
        <v>714</v>
      </c>
      <c r="D1356" s="122">
        <v>42843</v>
      </c>
      <c r="E1356" s="123" t="s">
        <v>4430</v>
      </c>
      <c r="F1356" s="123" t="s">
        <v>3</v>
      </c>
      <c r="G1356" s="123">
        <v>1494008</v>
      </c>
      <c r="H1356" s="127"/>
      <c r="I1356" s="131" t="s">
        <v>3874</v>
      </c>
      <c r="J1356" s="127"/>
      <c r="K1356" s="127"/>
      <c r="L1356" s="127"/>
      <c r="M1356" s="127"/>
      <c r="N1356" s="243">
        <v>0</v>
      </c>
      <c r="O1356" s="243">
        <v>200</v>
      </c>
      <c r="P1356" s="127" t="s">
        <v>1334</v>
      </c>
    </row>
    <row r="1357" spans="1:16" ht="51" hidden="1">
      <c r="A1357" s="127" t="s">
        <v>620</v>
      </c>
      <c r="B1357" s="127"/>
      <c r="C1357" s="128" t="s">
        <v>714</v>
      </c>
      <c r="D1357" s="122">
        <v>42844</v>
      </c>
      <c r="E1357" s="123" t="s">
        <v>4431</v>
      </c>
      <c r="F1357" s="123" t="s">
        <v>3</v>
      </c>
      <c r="G1357" s="123">
        <v>1494167</v>
      </c>
      <c r="H1357" s="127"/>
      <c r="I1357" s="131" t="s">
        <v>4432</v>
      </c>
      <c r="J1357" s="127"/>
      <c r="K1357" s="127"/>
      <c r="L1357" s="127"/>
      <c r="M1357" s="127"/>
      <c r="N1357" s="243">
        <v>0</v>
      </c>
      <c r="O1357" s="243">
        <v>605.65</v>
      </c>
      <c r="P1357" s="127" t="s">
        <v>1334</v>
      </c>
    </row>
    <row r="1358" spans="1:16" ht="51" hidden="1">
      <c r="A1358" s="127" t="s">
        <v>620</v>
      </c>
      <c r="B1358" s="127"/>
      <c r="C1358" s="128" t="s">
        <v>714</v>
      </c>
      <c r="D1358" s="122">
        <v>42844</v>
      </c>
      <c r="E1358" s="123" t="s">
        <v>4433</v>
      </c>
      <c r="F1358" s="123" t="s">
        <v>3</v>
      </c>
      <c r="G1358" s="123">
        <v>1494169</v>
      </c>
      <c r="H1358" s="127"/>
      <c r="I1358" s="131" t="s">
        <v>4434</v>
      </c>
      <c r="J1358" s="127"/>
      <c r="K1358" s="127"/>
      <c r="L1358" s="127"/>
      <c r="M1358" s="127"/>
      <c r="N1358" s="243">
        <v>0</v>
      </c>
      <c r="O1358" s="243">
        <v>225.15</v>
      </c>
      <c r="P1358" s="127" t="s">
        <v>1334</v>
      </c>
    </row>
    <row r="1359" spans="1:16" ht="51" hidden="1">
      <c r="A1359" s="127">
        <v>223</v>
      </c>
      <c r="B1359" s="127"/>
      <c r="C1359" s="128" t="s">
        <v>766</v>
      </c>
      <c r="D1359" s="122">
        <v>42844</v>
      </c>
      <c r="E1359" s="123" t="s">
        <v>4435</v>
      </c>
      <c r="F1359" s="123" t="s">
        <v>3</v>
      </c>
      <c r="G1359" s="123">
        <v>1494192</v>
      </c>
      <c r="H1359" s="127"/>
      <c r="I1359" s="131" t="s">
        <v>4436</v>
      </c>
      <c r="J1359" s="127"/>
      <c r="K1359" s="127"/>
      <c r="L1359" s="127"/>
      <c r="M1359" s="127"/>
      <c r="N1359" s="243">
        <v>0</v>
      </c>
      <c r="O1359" s="243">
        <v>90</v>
      </c>
      <c r="P1359" s="127" t="s">
        <v>1334</v>
      </c>
    </row>
    <row r="1360" spans="1:16" ht="51" hidden="1">
      <c r="A1360" s="127" t="s">
        <v>620</v>
      </c>
      <c r="B1360" s="127"/>
      <c r="C1360" s="128" t="s">
        <v>714</v>
      </c>
      <c r="D1360" s="122">
        <v>42844</v>
      </c>
      <c r="E1360" s="123" t="s">
        <v>4437</v>
      </c>
      <c r="F1360" s="123" t="s">
        <v>3</v>
      </c>
      <c r="G1360" s="123">
        <v>1494207</v>
      </c>
      <c r="H1360" s="127"/>
      <c r="I1360" s="131" t="s">
        <v>4438</v>
      </c>
      <c r="J1360" s="127"/>
      <c r="K1360" s="127"/>
      <c r="L1360" s="127"/>
      <c r="M1360" s="127"/>
      <c r="N1360" s="243">
        <v>0</v>
      </c>
      <c r="O1360" s="243">
        <v>9746</v>
      </c>
      <c r="P1360" s="127" t="s">
        <v>1334</v>
      </c>
    </row>
    <row r="1361" spans="1:16" ht="38.25" hidden="1">
      <c r="A1361" s="127">
        <v>25</v>
      </c>
      <c r="B1361" s="127"/>
      <c r="C1361" s="128" t="s">
        <v>695</v>
      </c>
      <c r="D1361" s="122">
        <v>42844</v>
      </c>
      <c r="E1361" s="123" t="s">
        <v>4439</v>
      </c>
      <c r="F1361" s="123" t="s">
        <v>3</v>
      </c>
      <c r="G1361" s="123">
        <v>1494276</v>
      </c>
      <c r="H1361" s="127"/>
      <c r="I1361" s="131" t="s">
        <v>4440</v>
      </c>
      <c r="J1361" s="127"/>
      <c r="K1361" s="127"/>
      <c r="L1361" s="127"/>
      <c r="M1361" s="127"/>
      <c r="N1361" s="243">
        <v>0</v>
      </c>
      <c r="O1361" s="243">
        <v>3500</v>
      </c>
      <c r="P1361" s="127" t="s">
        <v>1334</v>
      </c>
    </row>
    <row r="1362" spans="1:16" ht="51" hidden="1">
      <c r="A1362" s="127" t="s">
        <v>620</v>
      </c>
      <c r="B1362" s="127"/>
      <c r="C1362" s="128" t="s">
        <v>714</v>
      </c>
      <c r="D1362" s="122">
        <v>42844</v>
      </c>
      <c r="E1362" s="123" t="s">
        <v>4441</v>
      </c>
      <c r="F1362" s="123" t="s">
        <v>3</v>
      </c>
      <c r="G1362" s="123">
        <v>1494282</v>
      </c>
      <c r="H1362" s="127"/>
      <c r="I1362" s="131" t="s">
        <v>4442</v>
      </c>
      <c r="J1362" s="127"/>
      <c r="K1362" s="127"/>
      <c r="L1362" s="127"/>
      <c r="M1362" s="127"/>
      <c r="N1362" s="243">
        <v>0</v>
      </c>
      <c r="O1362" s="243">
        <v>0.15</v>
      </c>
      <c r="P1362" s="127" t="s">
        <v>1334</v>
      </c>
    </row>
    <row r="1363" spans="1:16" ht="38.25" hidden="1">
      <c r="A1363" s="127">
        <v>670</v>
      </c>
      <c r="B1363" s="127"/>
      <c r="C1363" s="128" t="s">
        <v>236</v>
      </c>
      <c r="D1363" s="122">
        <v>42844</v>
      </c>
      <c r="E1363" s="123" t="s">
        <v>4443</v>
      </c>
      <c r="F1363" s="123" t="s">
        <v>3</v>
      </c>
      <c r="G1363" s="123">
        <v>1494299</v>
      </c>
      <c r="H1363" s="127"/>
      <c r="I1363" s="131" t="s">
        <v>4444</v>
      </c>
      <c r="J1363" s="127"/>
      <c r="K1363" s="127"/>
      <c r="L1363" s="127"/>
      <c r="M1363" s="127"/>
      <c r="N1363" s="243">
        <v>0</v>
      </c>
      <c r="O1363" s="243">
        <v>48</v>
      </c>
      <c r="P1363" s="127" t="s">
        <v>17184</v>
      </c>
    </row>
    <row r="1364" spans="1:16" ht="51" hidden="1">
      <c r="A1364" s="127" t="s">
        <v>620</v>
      </c>
      <c r="B1364" s="127"/>
      <c r="C1364" s="128" t="s">
        <v>714</v>
      </c>
      <c r="D1364" s="122">
        <v>42844</v>
      </c>
      <c r="E1364" s="123" t="s">
        <v>4445</v>
      </c>
      <c r="F1364" s="123" t="s">
        <v>3</v>
      </c>
      <c r="G1364" s="123">
        <v>1494382</v>
      </c>
      <c r="H1364" s="127"/>
      <c r="I1364" s="131" t="s">
        <v>4446</v>
      </c>
      <c r="J1364" s="127"/>
      <c r="K1364" s="127"/>
      <c r="L1364" s="127"/>
      <c r="M1364" s="127"/>
      <c r="N1364" s="243">
        <v>0</v>
      </c>
      <c r="O1364" s="243">
        <v>199.44</v>
      </c>
      <c r="P1364" s="127" t="s">
        <v>1334</v>
      </c>
    </row>
    <row r="1365" spans="1:16" ht="51" hidden="1">
      <c r="A1365" s="127" t="s">
        <v>620</v>
      </c>
      <c r="B1365" s="127"/>
      <c r="C1365" s="128" t="s">
        <v>714</v>
      </c>
      <c r="D1365" s="122">
        <v>42844</v>
      </c>
      <c r="E1365" s="123" t="s">
        <v>4447</v>
      </c>
      <c r="F1365" s="123" t="s">
        <v>3</v>
      </c>
      <c r="G1365" s="123">
        <v>1494383</v>
      </c>
      <c r="H1365" s="127"/>
      <c r="I1365" s="131" t="s">
        <v>4448</v>
      </c>
      <c r="J1365" s="127"/>
      <c r="K1365" s="127"/>
      <c r="L1365" s="127"/>
      <c r="M1365" s="127"/>
      <c r="N1365" s="243">
        <v>0</v>
      </c>
      <c r="O1365" s="243">
        <v>239.47</v>
      </c>
      <c r="P1365" s="127" t="s">
        <v>1334</v>
      </c>
    </row>
    <row r="1366" spans="1:16" ht="51" hidden="1">
      <c r="A1366" s="127">
        <v>163</v>
      </c>
      <c r="B1366" s="127"/>
      <c r="C1366" s="128" t="s">
        <v>749</v>
      </c>
      <c r="D1366" s="122">
        <v>42845</v>
      </c>
      <c r="E1366" s="123" t="s">
        <v>4449</v>
      </c>
      <c r="F1366" s="123" t="s">
        <v>3</v>
      </c>
      <c r="G1366" s="123">
        <v>1494614</v>
      </c>
      <c r="H1366" s="127"/>
      <c r="I1366" s="131" t="s">
        <v>4450</v>
      </c>
      <c r="J1366" s="127"/>
      <c r="K1366" s="127"/>
      <c r="L1366" s="127"/>
      <c r="M1366" s="127"/>
      <c r="N1366" s="243">
        <v>0</v>
      </c>
      <c r="O1366" s="243">
        <v>108</v>
      </c>
      <c r="P1366" s="127" t="s">
        <v>1334</v>
      </c>
    </row>
    <row r="1367" spans="1:16" ht="51" hidden="1">
      <c r="A1367" s="127" t="s">
        <v>620</v>
      </c>
      <c r="B1367" s="127"/>
      <c r="C1367" s="128" t="s">
        <v>714</v>
      </c>
      <c r="D1367" s="122">
        <v>42845</v>
      </c>
      <c r="E1367" s="123" t="s">
        <v>4451</v>
      </c>
      <c r="F1367" s="123" t="s">
        <v>3</v>
      </c>
      <c r="G1367" s="123">
        <v>1494529</v>
      </c>
      <c r="H1367" s="127"/>
      <c r="I1367" s="131" t="s">
        <v>4438</v>
      </c>
      <c r="J1367" s="127"/>
      <c r="K1367" s="127"/>
      <c r="L1367" s="127"/>
      <c r="M1367" s="127"/>
      <c r="N1367" s="243">
        <v>0</v>
      </c>
      <c r="O1367" s="243">
        <v>212.6</v>
      </c>
      <c r="P1367" s="127" t="s">
        <v>1334</v>
      </c>
    </row>
    <row r="1368" spans="1:16" ht="51" hidden="1">
      <c r="A1368" s="127" t="s">
        <v>620</v>
      </c>
      <c r="B1368" s="127"/>
      <c r="C1368" s="128" t="s">
        <v>714</v>
      </c>
      <c r="D1368" s="122">
        <v>42845</v>
      </c>
      <c r="E1368" s="123" t="s">
        <v>4452</v>
      </c>
      <c r="F1368" s="123" t="s">
        <v>3</v>
      </c>
      <c r="G1368" s="123">
        <v>1494583</v>
      </c>
      <c r="H1368" s="127"/>
      <c r="I1368" s="131" t="s">
        <v>4453</v>
      </c>
      <c r="J1368" s="127"/>
      <c r="K1368" s="127"/>
      <c r="L1368" s="127"/>
      <c r="M1368" s="127"/>
      <c r="N1368" s="243">
        <v>0</v>
      </c>
      <c r="O1368" s="243">
        <v>2614.6</v>
      </c>
      <c r="P1368" s="127" t="s">
        <v>1334</v>
      </c>
    </row>
    <row r="1369" spans="1:16" ht="51" hidden="1">
      <c r="A1369" s="127" t="s">
        <v>620</v>
      </c>
      <c r="B1369" s="127"/>
      <c r="C1369" s="128" t="s">
        <v>714</v>
      </c>
      <c r="D1369" s="122">
        <v>42845</v>
      </c>
      <c r="E1369" s="123" t="s">
        <v>4454</v>
      </c>
      <c r="F1369" s="123" t="s">
        <v>3</v>
      </c>
      <c r="G1369" s="123">
        <v>1494602</v>
      </c>
      <c r="H1369" s="127"/>
      <c r="I1369" s="131" t="s">
        <v>4455</v>
      </c>
      <c r="J1369" s="127"/>
      <c r="K1369" s="127"/>
      <c r="L1369" s="127"/>
      <c r="M1369" s="127"/>
      <c r="N1369" s="243">
        <v>0</v>
      </c>
      <c r="O1369" s="243">
        <v>15839.880000000001</v>
      </c>
      <c r="P1369" s="127" t="s">
        <v>1334</v>
      </c>
    </row>
    <row r="1370" spans="1:16" ht="51" hidden="1">
      <c r="A1370" s="127" t="s">
        <v>620</v>
      </c>
      <c r="B1370" s="127"/>
      <c r="C1370" s="128" t="s">
        <v>714</v>
      </c>
      <c r="D1370" s="122">
        <v>42845</v>
      </c>
      <c r="E1370" s="123" t="s">
        <v>4456</v>
      </c>
      <c r="F1370" s="123" t="s">
        <v>3</v>
      </c>
      <c r="G1370" s="123">
        <v>1494653</v>
      </c>
      <c r="H1370" s="127"/>
      <c r="I1370" s="131" t="s">
        <v>4457</v>
      </c>
      <c r="J1370" s="127"/>
      <c r="K1370" s="127"/>
      <c r="L1370" s="127"/>
      <c r="M1370" s="127"/>
      <c r="N1370" s="243">
        <v>0</v>
      </c>
      <c r="O1370" s="243">
        <v>905.68000000000006</v>
      </c>
      <c r="P1370" s="127" t="s">
        <v>1334</v>
      </c>
    </row>
    <row r="1371" spans="1:16" ht="51" hidden="1">
      <c r="A1371" s="127" t="s">
        <v>620</v>
      </c>
      <c r="B1371" s="127"/>
      <c r="C1371" s="128" t="s">
        <v>714</v>
      </c>
      <c r="D1371" s="122">
        <v>42845</v>
      </c>
      <c r="E1371" s="123" t="s">
        <v>4458</v>
      </c>
      <c r="F1371" s="123" t="s">
        <v>3</v>
      </c>
      <c r="G1371" s="123">
        <v>1494683</v>
      </c>
      <c r="H1371" s="127"/>
      <c r="I1371" s="131" t="s">
        <v>4459</v>
      </c>
      <c r="J1371" s="127"/>
      <c r="K1371" s="127"/>
      <c r="L1371" s="127"/>
      <c r="M1371" s="127"/>
      <c r="N1371" s="243">
        <v>0</v>
      </c>
      <c r="O1371" s="243">
        <v>7398.89</v>
      </c>
      <c r="P1371" s="127" t="s">
        <v>1334</v>
      </c>
    </row>
    <row r="1372" spans="1:16" ht="63.75" hidden="1">
      <c r="A1372" s="127" t="s">
        <v>620</v>
      </c>
      <c r="B1372" s="127"/>
      <c r="C1372" s="128" t="s">
        <v>714</v>
      </c>
      <c r="D1372" s="122">
        <v>42845</v>
      </c>
      <c r="E1372" s="123" t="s">
        <v>4460</v>
      </c>
      <c r="F1372" s="123" t="s">
        <v>3</v>
      </c>
      <c r="G1372" s="123">
        <v>1494684</v>
      </c>
      <c r="H1372" s="127"/>
      <c r="I1372" s="131" t="s">
        <v>4461</v>
      </c>
      <c r="J1372" s="127"/>
      <c r="K1372" s="127"/>
      <c r="L1372" s="127"/>
      <c r="M1372" s="127"/>
      <c r="N1372" s="243">
        <v>0</v>
      </c>
      <c r="O1372" s="243">
        <v>3028.78</v>
      </c>
      <c r="P1372" s="127" t="s">
        <v>1334</v>
      </c>
    </row>
    <row r="1373" spans="1:16" ht="51" hidden="1">
      <c r="A1373" s="127" t="s">
        <v>620</v>
      </c>
      <c r="B1373" s="127"/>
      <c r="C1373" s="128" t="s">
        <v>714</v>
      </c>
      <c r="D1373" s="122">
        <v>42845</v>
      </c>
      <c r="E1373" s="123" t="s">
        <v>4462</v>
      </c>
      <c r="F1373" s="123" t="s">
        <v>3</v>
      </c>
      <c r="G1373" s="123">
        <v>1494794</v>
      </c>
      <c r="H1373" s="127"/>
      <c r="I1373" s="131" t="s">
        <v>4463</v>
      </c>
      <c r="J1373" s="127"/>
      <c r="K1373" s="127"/>
      <c r="L1373" s="127"/>
      <c r="M1373" s="127"/>
      <c r="N1373" s="243">
        <v>0</v>
      </c>
      <c r="O1373" s="243">
        <v>5166.04</v>
      </c>
      <c r="P1373" s="127" t="s">
        <v>1334</v>
      </c>
    </row>
    <row r="1374" spans="1:16" ht="51" hidden="1">
      <c r="A1374" s="127" t="s">
        <v>620</v>
      </c>
      <c r="B1374" s="127"/>
      <c r="C1374" s="128" t="s">
        <v>714</v>
      </c>
      <c r="D1374" s="122">
        <v>42846</v>
      </c>
      <c r="E1374" s="123" t="s">
        <v>4464</v>
      </c>
      <c r="F1374" s="123" t="s">
        <v>3</v>
      </c>
      <c r="G1374" s="123">
        <v>1495062</v>
      </c>
      <c r="H1374" s="127"/>
      <c r="I1374" s="131" t="s">
        <v>4465</v>
      </c>
      <c r="J1374" s="127"/>
      <c r="K1374" s="127"/>
      <c r="L1374" s="127"/>
      <c r="M1374" s="127"/>
      <c r="N1374" s="243">
        <v>0</v>
      </c>
      <c r="O1374" s="243">
        <v>280</v>
      </c>
      <c r="P1374" s="127" t="s">
        <v>17184</v>
      </c>
    </row>
    <row r="1375" spans="1:16" ht="63.75" hidden="1">
      <c r="A1375" s="127">
        <v>290</v>
      </c>
      <c r="B1375" s="127"/>
      <c r="C1375" s="128" t="s">
        <v>794</v>
      </c>
      <c r="D1375" s="122">
        <v>42846</v>
      </c>
      <c r="E1375" s="123" t="s">
        <v>4466</v>
      </c>
      <c r="F1375" s="123" t="s">
        <v>3</v>
      </c>
      <c r="G1375" s="123">
        <v>1495134</v>
      </c>
      <c r="H1375" s="127"/>
      <c r="I1375" s="131" t="s">
        <v>4467</v>
      </c>
      <c r="J1375" s="127"/>
      <c r="K1375" s="127"/>
      <c r="L1375" s="127"/>
      <c r="M1375" s="127"/>
      <c r="N1375" s="243">
        <v>0</v>
      </c>
      <c r="O1375" s="243">
        <v>886.80000000000007</v>
      </c>
      <c r="P1375" s="127" t="s">
        <v>1334</v>
      </c>
    </row>
    <row r="1376" spans="1:16" ht="51" hidden="1">
      <c r="A1376" s="127" t="s">
        <v>620</v>
      </c>
      <c r="B1376" s="127"/>
      <c r="C1376" s="128" t="s">
        <v>714</v>
      </c>
      <c r="D1376" s="122">
        <v>42846</v>
      </c>
      <c r="E1376" s="123" t="s">
        <v>4468</v>
      </c>
      <c r="F1376" s="123" t="s">
        <v>3</v>
      </c>
      <c r="G1376" s="123">
        <v>1495012</v>
      </c>
      <c r="H1376" s="127"/>
      <c r="I1376" s="131" t="s">
        <v>4469</v>
      </c>
      <c r="J1376" s="127"/>
      <c r="K1376" s="127"/>
      <c r="L1376" s="127"/>
      <c r="M1376" s="127"/>
      <c r="N1376" s="243">
        <v>0</v>
      </c>
      <c r="O1376" s="243">
        <v>1587.79</v>
      </c>
      <c r="P1376" s="127" t="s">
        <v>1334</v>
      </c>
    </row>
    <row r="1377" spans="1:16" ht="51" hidden="1">
      <c r="A1377" s="127" t="s">
        <v>620</v>
      </c>
      <c r="B1377" s="127"/>
      <c r="C1377" s="128" t="s">
        <v>714</v>
      </c>
      <c r="D1377" s="122">
        <v>42846</v>
      </c>
      <c r="E1377" s="123" t="s">
        <v>4470</v>
      </c>
      <c r="F1377" s="123" t="s">
        <v>3</v>
      </c>
      <c r="G1377" s="123">
        <v>1495016</v>
      </c>
      <c r="H1377" s="127"/>
      <c r="I1377" s="131" t="s">
        <v>4471</v>
      </c>
      <c r="J1377" s="127"/>
      <c r="K1377" s="127"/>
      <c r="L1377" s="127"/>
      <c r="M1377" s="127"/>
      <c r="N1377" s="243">
        <v>0</v>
      </c>
      <c r="O1377" s="243">
        <v>12705.31</v>
      </c>
      <c r="P1377" s="127" t="s">
        <v>1334</v>
      </c>
    </row>
    <row r="1378" spans="1:16" ht="51" hidden="1">
      <c r="A1378" s="127" t="s">
        <v>620</v>
      </c>
      <c r="B1378" s="127"/>
      <c r="C1378" s="128" t="s">
        <v>714</v>
      </c>
      <c r="D1378" s="122">
        <v>42846</v>
      </c>
      <c r="E1378" s="123" t="s">
        <v>4472</v>
      </c>
      <c r="F1378" s="123" t="s">
        <v>3</v>
      </c>
      <c r="G1378" s="123">
        <v>1495055</v>
      </c>
      <c r="H1378" s="127"/>
      <c r="I1378" s="131" t="s">
        <v>4473</v>
      </c>
      <c r="J1378" s="127"/>
      <c r="K1378" s="127"/>
      <c r="L1378" s="127"/>
      <c r="M1378" s="127"/>
      <c r="N1378" s="243">
        <v>0</v>
      </c>
      <c r="O1378" s="243">
        <v>800</v>
      </c>
      <c r="P1378" s="127" t="s">
        <v>1334</v>
      </c>
    </row>
    <row r="1379" spans="1:16" ht="51" hidden="1">
      <c r="A1379" s="127" t="s">
        <v>620</v>
      </c>
      <c r="B1379" s="127"/>
      <c r="C1379" s="128" t="s">
        <v>714</v>
      </c>
      <c r="D1379" s="122">
        <v>42846</v>
      </c>
      <c r="E1379" s="123" t="s">
        <v>4474</v>
      </c>
      <c r="F1379" s="123" t="s">
        <v>3</v>
      </c>
      <c r="G1379" s="123">
        <v>1495175</v>
      </c>
      <c r="H1379" s="127"/>
      <c r="I1379" s="131" t="s">
        <v>4475</v>
      </c>
      <c r="J1379" s="127"/>
      <c r="K1379" s="127"/>
      <c r="L1379" s="127"/>
      <c r="M1379" s="127"/>
      <c r="N1379" s="243">
        <v>0</v>
      </c>
      <c r="O1379" s="243">
        <v>1000</v>
      </c>
      <c r="P1379" s="127" t="s">
        <v>1334</v>
      </c>
    </row>
    <row r="1380" spans="1:16" ht="51" hidden="1">
      <c r="A1380" s="127" t="s">
        <v>620</v>
      </c>
      <c r="B1380" s="127"/>
      <c r="C1380" s="128" t="s">
        <v>714</v>
      </c>
      <c r="D1380" s="122">
        <v>42846</v>
      </c>
      <c r="E1380" s="123" t="s">
        <v>4476</v>
      </c>
      <c r="F1380" s="123" t="s">
        <v>3</v>
      </c>
      <c r="G1380" s="123">
        <v>1495199</v>
      </c>
      <c r="H1380" s="127"/>
      <c r="I1380" s="131" t="s">
        <v>4477</v>
      </c>
      <c r="J1380" s="127"/>
      <c r="K1380" s="127"/>
      <c r="L1380" s="127"/>
      <c r="M1380" s="127"/>
      <c r="N1380" s="243">
        <v>0</v>
      </c>
      <c r="O1380" s="243">
        <v>70</v>
      </c>
      <c r="P1380" s="127" t="s">
        <v>1334</v>
      </c>
    </row>
    <row r="1381" spans="1:16" ht="38.25" hidden="1">
      <c r="A1381" s="127">
        <v>526</v>
      </c>
      <c r="B1381" s="127"/>
      <c r="C1381" s="128" t="s">
        <v>847</v>
      </c>
      <c r="D1381" s="122">
        <v>42846</v>
      </c>
      <c r="E1381" s="123" t="s">
        <v>4478</v>
      </c>
      <c r="F1381" s="123" t="s">
        <v>3</v>
      </c>
      <c r="G1381" s="123">
        <v>1495266</v>
      </c>
      <c r="H1381" s="127"/>
      <c r="I1381" s="131" t="s">
        <v>4479</v>
      </c>
      <c r="J1381" s="127"/>
      <c r="K1381" s="127"/>
      <c r="L1381" s="127"/>
      <c r="M1381" s="127"/>
      <c r="N1381" s="243">
        <v>0</v>
      </c>
      <c r="O1381" s="243">
        <v>76</v>
      </c>
      <c r="P1381" s="127" t="s">
        <v>1334</v>
      </c>
    </row>
    <row r="1382" spans="1:16" ht="51" hidden="1">
      <c r="A1382" s="127" t="s">
        <v>620</v>
      </c>
      <c r="B1382" s="127"/>
      <c r="C1382" s="128" t="s">
        <v>714</v>
      </c>
      <c r="D1382" s="122">
        <v>42849</v>
      </c>
      <c r="E1382" s="123" t="s">
        <v>4480</v>
      </c>
      <c r="F1382" s="123" t="s">
        <v>3</v>
      </c>
      <c r="G1382" s="123">
        <v>1495420</v>
      </c>
      <c r="H1382" s="127"/>
      <c r="I1382" s="131" t="s">
        <v>4481</v>
      </c>
      <c r="J1382" s="127"/>
      <c r="K1382" s="127"/>
      <c r="L1382" s="127"/>
      <c r="M1382" s="127"/>
      <c r="N1382" s="243">
        <v>0</v>
      </c>
      <c r="O1382" s="243">
        <v>4397.2300000000005</v>
      </c>
      <c r="P1382" s="127" t="s">
        <v>1334</v>
      </c>
    </row>
    <row r="1383" spans="1:16" ht="51" hidden="1">
      <c r="A1383" s="127" t="s">
        <v>620</v>
      </c>
      <c r="B1383" s="127"/>
      <c r="C1383" s="128" t="s">
        <v>714</v>
      </c>
      <c r="D1383" s="122">
        <v>42849</v>
      </c>
      <c r="E1383" s="123" t="s">
        <v>4482</v>
      </c>
      <c r="F1383" s="123" t="s">
        <v>3</v>
      </c>
      <c r="G1383" s="123">
        <v>1495454</v>
      </c>
      <c r="H1383" s="127"/>
      <c r="I1383" s="131" t="s">
        <v>4483</v>
      </c>
      <c r="J1383" s="127"/>
      <c r="K1383" s="127"/>
      <c r="L1383" s="127"/>
      <c r="M1383" s="127"/>
      <c r="N1383" s="243">
        <v>0</v>
      </c>
      <c r="O1383" s="243">
        <v>168.81</v>
      </c>
      <c r="P1383" s="127" t="s">
        <v>1334</v>
      </c>
    </row>
    <row r="1384" spans="1:16" ht="63.75" hidden="1">
      <c r="A1384" s="127" t="s">
        <v>620</v>
      </c>
      <c r="B1384" s="127"/>
      <c r="C1384" s="128" t="s">
        <v>714</v>
      </c>
      <c r="D1384" s="122">
        <v>42849</v>
      </c>
      <c r="E1384" s="123" t="s">
        <v>4484</v>
      </c>
      <c r="F1384" s="123" t="s">
        <v>3</v>
      </c>
      <c r="G1384" s="123">
        <v>1495567</v>
      </c>
      <c r="H1384" s="127"/>
      <c r="I1384" s="131" t="s">
        <v>4485</v>
      </c>
      <c r="J1384" s="127"/>
      <c r="K1384" s="127"/>
      <c r="L1384" s="127"/>
      <c r="M1384" s="127"/>
      <c r="N1384" s="243">
        <v>0</v>
      </c>
      <c r="O1384" s="243">
        <v>3774.4500000000003</v>
      </c>
      <c r="P1384" s="127" t="s">
        <v>1334</v>
      </c>
    </row>
    <row r="1385" spans="1:16" ht="51" hidden="1">
      <c r="A1385" s="127">
        <v>70</v>
      </c>
      <c r="B1385" s="127"/>
      <c r="C1385" s="128" t="s">
        <v>706</v>
      </c>
      <c r="D1385" s="122">
        <v>42850</v>
      </c>
      <c r="E1385" s="123" t="s">
        <v>4486</v>
      </c>
      <c r="F1385" s="123" t="s">
        <v>3</v>
      </c>
      <c r="G1385" s="123">
        <v>1495916</v>
      </c>
      <c r="H1385" s="127"/>
      <c r="I1385" s="131" t="s">
        <v>4487</v>
      </c>
      <c r="J1385" s="127"/>
      <c r="K1385" s="127"/>
      <c r="L1385" s="127"/>
      <c r="M1385" s="127"/>
      <c r="N1385" s="243">
        <v>0</v>
      </c>
      <c r="O1385" s="243">
        <v>30</v>
      </c>
      <c r="P1385" s="127" t="s">
        <v>1334</v>
      </c>
    </row>
    <row r="1386" spans="1:16" ht="63.75" hidden="1">
      <c r="A1386" s="127">
        <v>86</v>
      </c>
      <c r="B1386" s="127"/>
      <c r="C1386" s="128" t="s">
        <v>711</v>
      </c>
      <c r="D1386" s="122">
        <v>42850</v>
      </c>
      <c r="E1386" s="123" t="s">
        <v>4488</v>
      </c>
      <c r="F1386" s="123" t="s">
        <v>3</v>
      </c>
      <c r="G1386" s="123">
        <v>1495936</v>
      </c>
      <c r="H1386" s="127"/>
      <c r="I1386" s="131" t="s">
        <v>4489</v>
      </c>
      <c r="J1386" s="127"/>
      <c r="K1386" s="127"/>
      <c r="L1386" s="127"/>
      <c r="M1386" s="127"/>
      <c r="N1386" s="243">
        <v>0</v>
      </c>
      <c r="O1386" s="243">
        <v>607</v>
      </c>
      <c r="P1386" s="127" t="s">
        <v>1334</v>
      </c>
    </row>
    <row r="1387" spans="1:16" ht="63.75" hidden="1">
      <c r="A1387" s="127">
        <v>86</v>
      </c>
      <c r="B1387" s="127"/>
      <c r="C1387" s="128" t="s">
        <v>711</v>
      </c>
      <c r="D1387" s="122">
        <v>42850</v>
      </c>
      <c r="E1387" s="123" t="s">
        <v>4490</v>
      </c>
      <c r="F1387" s="123" t="s">
        <v>3</v>
      </c>
      <c r="G1387" s="123">
        <v>1495940</v>
      </c>
      <c r="H1387" s="127"/>
      <c r="I1387" s="131" t="s">
        <v>4491</v>
      </c>
      <c r="J1387" s="127"/>
      <c r="K1387" s="127"/>
      <c r="L1387" s="127"/>
      <c r="M1387" s="127"/>
      <c r="N1387" s="243">
        <v>0</v>
      </c>
      <c r="O1387" s="243">
        <v>99.8</v>
      </c>
      <c r="P1387" s="127" t="s">
        <v>1334</v>
      </c>
    </row>
    <row r="1388" spans="1:16" ht="51" hidden="1">
      <c r="A1388" s="127" t="s">
        <v>620</v>
      </c>
      <c r="B1388" s="127"/>
      <c r="C1388" s="128" t="s">
        <v>714</v>
      </c>
      <c r="D1388" s="122">
        <v>42850</v>
      </c>
      <c r="E1388" s="123" t="s">
        <v>4492</v>
      </c>
      <c r="F1388" s="123" t="s">
        <v>3</v>
      </c>
      <c r="G1388" s="123">
        <v>1496000</v>
      </c>
      <c r="H1388" s="127"/>
      <c r="I1388" s="131" t="s">
        <v>4493</v>
      </c>
      <c r="J1388" s="127"/>
      <c r="K1388" s="127"/>
      <c r="L1388" s="127"/>
      <c r="M1388" s="127"/>
      <c r="N1388" s="243">
        <v>0</v>
      </c>
      <c r="O1388" s="243">
        <v>28734.84</v>
      </c>
      <c r="P1388" s="127" t="s">
        <v>1334</v>
      </c>
    </row>
    <row r="1389" spans="1:16" ht="63.75" hidden="1">
      <c r="A1389" s="127">
        <v>310</v>
      </c>
      <c r="B1389" s="127"/>
      <c r="C1389" s="128" t="s">
        <v>808</v>
      </c>
      <c r="D1389" s="122">
        <v>42850</v>
      </c>
      <c r="E1389" s="123" t="s">
        <v>4494</v>
      </c>
      <c r="F1389" s="123" t="s">
        <v>3</v>
      </c>
      <c r="G1389" s="123">
        <v>1495872</v>
      </c>
      <c r="H1389" s="127"/>
      <c r="I1389" s="131" t="s">
        <v>4495</v>
      </c>
      <c r="J1389" s="127"/>
      <c r="K1389" s="127"/>
      <c r="L1389" s="127"/>
      <c r="M1389" s="127"/>
      <c r="N1389" s="243">
        <v>0</v>
      </c>
      <c r="O1389" s="243">
        <v>190</v>
      </c>
      <c r="P1389" s="127" t="s">
        <v>1334</v>
      </c>
    </row>
    <row r="1390" spans="1:16" ht="38.25" hidden="1">
      <c r="A1390" s="127">
        <v>299</v>
      </c>
      <c r="B1390" s="127"/>
      <c r="C1390" s="128" t="s">
        <v>799</v>
      </c>
      <c r="D1390" s="122">
        <v>42850</v>
      </c>
      <c r="E1390" s="123" t="s">
        <v>4496</v>
      </c>
      <c r="F1390" s="123" t="s">
        <v>3</v>
      </c>
      <c r="G1390" s="123">
        <v>1495874</v>
      </c>
      <c r="H1390" s="127"/>
      <c r="I1390" s="131" t="s">
        <v>4497</v>
      </c>
      <c r="J1390" s="127"/>
      <c r="K1390" s="127"/>
      <c r="L1390" s="127"/>
      <c r="M1390" s="127"/>
      <c r="N1390" s="243">
        <v>0</v>
      </c>
      <c r="O1390" s="243">
        <v>80</v>
      </c>
      <c r="P1390" s="127" t="s">
        <v>1334</v>
      </c>
    </row>
    <row r="1391" spans="1:16" ht="38.25" hidden="1">
      <c r="A1391" s="127">
        <v>299</v>
      </c>
      <c r="B1391" s="127"/>
      <c r="C1391" s="128" t="s">
        <v>799</v>
      </c>
      <c r="D1391" s="122">
        <v>42850</v>
      </c>
      <c r="E1391" s="123" t="s">
        <v>4498</v>
      </c>
      <c r="F1391" s="123" t="s">
        <v>3</v>
      </c>
      <c r="G1391" s="123">
        <v>1495877</v>
      </c>
      <c r="H1391" s="127"/>
      <c r="I1391" s="131" t="s">
        <v>4497</v>
      </c>
      <c r="J1391" s="127"/>
      <c r="K1391" s="127"/>
      <c r="L1391" s="127"/>
      <c r="M1391" s="127"/>
      <c r="N1391" s="243">
        <v>0</v>
      </c>
      <c r="O1391" s="243">
        <v>420</v>
      </c>
      <c r="P1391" s="127" t="s">
        <v>1334</v>
      </c>
    </row>
    <row r="1392" spans="1:16" ht="51" hidden="1">
      <c r="A1392" s="127" t="s">
        <v>620</v>
      </c>
      <c r="B1392" s="127"/>
      <c r="C1392" s="128" t="s">
        <v>714</v>
      </c>
      <c r="D1392" s="122">
        <v>42850</v>
      </c>
      <c r="E1392" s="123" t="s">
        <v>4499</v>
      </c>
      <c r="F1392" s="123" t="s">
        <v>3</v>
      </c>
      <c r="G1392" s="123">
        <v>1495954</v>
      </c>
      <c r="H1392" s="127"/>
      <c r="I1392" s="131" t="s">
        <v>4500</v>
      </c>
      <c r="J1392" s="127"/>
      <c r="K1392" s="127"/>
      <c r="L1392" s="127"/>
      <c r="M1392" s="127"/>
      <c r="N1392" s="243">
        <v>0</v>
      </c>
      <c r="O1392" s="243">
        <v>9059</v>
      </c>
      <c r="P1392" s="127" t="s">
        <v>1334</v>
      </c>
    </row>
    <row r="1393" spans="1:16" ht="51" hidden="1">
      <c r="A1393" s="127">
        <v>513</v>
      </c>
      <c r="B1393" s="127"/>
      <c r="C1393" s="128" t="s">
        <v>201</v>
      </c>
      <c r="D1393" s="122">
        <v>42850</v>
      </c>
      <c r="E1393" s="123" t="s">
        <v>4501</v>
      </c>
      <c r="F1393" s="123" t="s">
        <v>3</v>
      </c>
      <c r="G1393" s="123">
        <v>1496064</v>
      </c>
      <c r="H1393" s="127"/>
      <c r="I1393" s="131" t="s">
        <v>4502</v>
      </c>
      <c r="J1393" s="127"/>
      <c r="K1393" s="127"/>
      <c r="L1393" s="127"/>
      <c r="M1393" s="127"/>
      <c r="N1393" s="243">
        <v>0</v>
      </c>
      <c r="O1393" s="243">
        <v>1488</v>
      </c>
      <c r="P1393" s="127" t="s">
        <v>1334</v>
      </c>
    </row>
    <row r="1394" spans="1:16" ht="51" hidden="1">
      <c r="A1394" s="127" t="s">
        <v>620</v>
      </c>
      <c r="B1394" s="127"/>
      <c r="C1394" s="128" t="s">
        <v>714</v>
      </c>
      <c r="D1394" s="122">
        <v>42851</v>
      </c>
      <c r="E1394" s="123" t="s">
        <v>4503</v>
      </c>
      <c r="F1394" s="123" t="s">
        <v>3</v>
      </c>
      <c r="G1394" s="123">
        <v>1496272</v>
      </c>
      <c r="H1394" s="127"/>
      <c r="I1394" s="131" t="s">
        <v>4504</v>
      </c>
      <c r="J1394" s="127"/>
      <c r="K1394" s="127"/>
      <c r="L1394" s="127"/>
      <c r="M1394" s="127"/>
      <c r="N1394" s="243">
        <v>0</v>
      </c>
      <c r="O1394" s="243">
        <v>888.73</v>
      </c>
      <c r="P1394" s="127" t="s">
        <v>1334</v>
      </c>
    </row>
    <row r="1395" spans="1:16" ht="51" hidden="1">
      <c r="A1395" s="127" t="s">
        <v>620</v>
      </c>
      <c r="B1395" s="127"/>
      <c r="C1395" s="128" t="s">
        <v>714</v>
      </c>
      <c r="D1395" s="122">
        <v>42851</v>
      </c>
      <c r="E1395" s="123" t="s">
        <v>4505</v>
      </c>
      <c r="F1395" s="123" t="s">
        <v>3</v>
      </c>
      <c r="G1395" s="123">
        <v>1496507</v>
      </c>
      <c r="H1395" s="127"/>
      <c r="I1395" s="131" t="s">
        <v>4506</v>
      </c>
      <c r="J1395" s="127"/>
      <c r="K1395" s="127"/>
      <c r="L1395" s="127"/>
      <c r="M1395" s="127"/>
      <c r="N1395" s="243">
        <v>0</v>
      </c>
      <c r="O1395" s="243">
        <v>7.5</v>
      </c>
      <c r="P1395" s="127" t="s">
        <v>17184</v>
      </c>
    </row>
    <row r="1396" spans="1:16" ht="51" hidden="1">
      <c r="A1396" s="127">
        <v>572</v>
      </c>
      <c r="B1396" s="127"/>
      <c r="C1396" s="128" t="s">
        <v>849</v>
      </c>
      <c r="D1396" s="122">
        <v>42852</v>
      </c>
      <c r="E1396" s="123" t="s">
        <v>4507</v>
      </c>
      <c r="F1396" s="123" t="s">
        <v>3</v>
      </c>
      <c r="G1396" s="123">
        <v>1496668</v>
      </c>
      <c r="H1396" s="127"/>
      <c r="I1396" s="131" t="s">
        <v>4508</v>
      </c>
      <c r="J1396" s="127"/>
      <c r="K1396" s="127"/>
      <c r="L1396" s="127"/>
      <c r="M1396" s="127"/>
      <c r="N1396" s="243">
        <v>0</v>
      </c>
      <c r="O1396" s="243">
        <v>302</v>
      </c>
      <c r="P1396" s="127" t="s">
        <v>1334</v>
      </c>
    </row>
    <row r="1397" spans="1:16" ht="51" hidden="1">
      <c r="A1397" s="127" t="s">
        <v>620</v>
      </c>
      <c r="B1397" s="127"/>
      <c r="C1397" s="128" t="s">
        <v>714</v>
      </c>
      <c r="D1397" s="122">
        <v>42852</v>
      </c>
      <c r="E1397" s="123" t="s">
        <v>4509</v>
      </c>
      <c r="F1397" s="123" t="s">
        <v>3</v>
      </c>
      <c r="G1397" s="123">
        <v>1496745</v>
      </c>
      <c r="H1397" s="127"/>
      <c r="I1397" s="131" t="s">
        <v>4510</v>
      </c>
      <c r="J1397" s="127"/>
      <c r="K1397" s="127"/>
      <c r="L1397" s="127"/>
      <c r="M1397" s="127"/>
      <c r="N1397" s="243">
        <v>0</v>
      </c>
      <c r="O1397" s="243">
        <v>1621.3500000000001</v>
      </c>
      <c r="P1397" s="127" t="s">
        <v>1334</v>
      </c>
    </row>
    <row r="1398" spans="1:16" ht="51" hidden="1">
      <c r="A1398" s="127" t="s">
        <v>620</v>
      </c>
      <c r="B1398" s="127"/>
      <c r="C1398" s="128" t="s">
        <v>714</v>
      </c>
      <c r="D1398" s="122">
        <v>42852</v>
      </c>
      <c r="E1398" s="123" t="s">
        <v>4511</v>
      </c>
      <c r="F1398" s="123" t="s">
        <v>3</v>
      </c>
      <c r="G1398" s="123">
        <v>1496747</v>
      </c>
      <c r="H1398" s="127"/>
      <c r="I1398" s="131" t="s">
        <v>4512</v>
      </c>
      <c r="J1398" s="127"/>
      <c r="K1398" s="127"/>
      <c r="L1398" s="127"/>
      <c r="M1398" s="127"/>
      <c r="N1398" s="243">
        <v>0</v>
      </c>
      <c r="O1398" s="243">
        <v>1341.25</v>
      </c>
      <c r="P1398" s="127" t="s">
        <v>1334</v>
      </c>
    </row>
    <row r="1399" spans="1:16" ht="51" hidden="1">
      <c r="A1399" s="127" t="s">
        <v>620</v>
      </c>
      <c r="B1399" s="127"/>
      <c r="C1399" s="128" t="s">
        <v>714</v>
      </c>
      <c r="D1399" s="122">
        <v>42852</v>
      </c>
      <c r="E1399" s="123" t="s">
        <v>4513</v>
      </c>
      <c r="F1399" s="123" t="s">
        <v>3</v>
      </c>
      <c r="G1399" s="123">
        <v>1496750</v>
      </c>
      <c r="H1399" s="127"/>
      <c r="I1399" s="131" t="s">
        <v>4514</v>
      </c>
      <c r="J1399" s="127"/>
      <c r="K1399" s="127"/>
      <c r="L1399" s="127"/>
      <c r="M1399" s="127"/>
      <c r="N1399" s="243">
        <v>0</v>
      </c>
      <c r="O1399" s="243">
        <v>2770.5</v>
      </c>
      <c r="P1399" s="127" t="s">
        <v>1334</v>
      </c>
    </row>
    <row r="1400" spans="1:16" ht="51" hidden="1">
      <c r="A1400" s="127" t="s">
        <v>620</v>
      </c>
      <c r="B1400" s="127"/>
      <c r="C1400" s="128" t="s">
        <v>714</v>
      </c>
      <c r="D1400" s="122">
        <v>42852</v>
      </c>
      <c r="E1400" s="123" t="s">
        <v>4515</v>
      </c>
      <c r="F1400" s="123" t="s">
        <v>3</v>
      </c>
      <c r="G1400" s="123">
        <v>1496751</v>
      </c>
      <c r="H1400" s="127"/>
      <c r="I1400" s="131" t="s">
        <v>4516</v>
      </c>
      <c r="J1400" s="127"/>
      <c r="K1400" s="127"/>
      <c r="L1400" s="127"/>
      <c r="M1400" s="127"/>
      <c r="N1400" s="243">
        <v>0</v>
      </c>
      <c r="O1400" s="243">
        <v>1899.95</v>
      </c>
      <c r="P1400" s="127" t="s">
        <v>1334</v>
      </c>
    </row>
    <row r="1401" spans="1:16" ht="51" hidden="1">
      <c r="A1401" s="127" t="s">
        <v>620</v>
      </c>
      <c r="B1401" s="127"/>
      <c r="C1401" s="128" t="s">
        <v>714</v>
      </c>
      <c r="D1401" s="122">
        <v>42852</v>
      </c>
      <c r="E1401" s="123" t="s">
        <v>4517</v>
      </c>
      <c r="F1401" s="123" t="s">
        <v>3</v>
      </c>
      <c r="G1401" s="123">
        <v>1496756</v>
      </c>
      <c r="H1401" s="127"/>
      <c r="I1401" s="131" t="s">
        <v>4518</v>
      </c>
      <c r="J1401" s="127"/>
      <c r="K1401" s="127"/>
      <c r="L1401" s="127"/>
      <c r="M1401" s="127"/>
      <c r="N1401" s="243">
        <v>0</v>
      </c>
      <c r="O1401" s="243">
        <v>699.43000000000006</v>
      </c>
      <c r="P1401" s="127" t="s">
        <v>1334</v>
      </c>
    </row>
    <row r="1402" spans="1:16" ht="51" hidden="1">
      <c r="A1402" s="127">
        <v>222</v>
      </c>
      <c r="B1402" s="127"/>
      <c r="C1402" s="128" t="s">
        <v>765</v>
      </c>
      <c r="D1402" s="122">
        <v>42852</v>
      </c>
      <c r="E1402" s="123" t="s">
        <v>4519</v>
      </c>
      <c r="F1402" s="123" t="s">
        <v>3</v>
      </c>
      <c r="G1402" s="123">
        <v>1496720</v>
      </c>
      <c r="H1402" s="127"/>
      <c r="I1402" s="131" t="s">
        <v>4520</v>
      </c>
      <c r="J1402" s="127"/>
      <c r="K1402" s="127"/>
      <c r="L1402" s="127"/>
      <c r="M1402" s="127"/>
      <c r="N1402" s="243">
        <v>0</v>
      </c>
      <c r="O1402" s="243">
        <v>1034</v>
      </c>
      <c r="P1402" s="127" t="s">
        <v>1334</v>
      </c>
    </row>
    <row r="1403" spans="1:16" ht="63.75" hidden="1">
      <c r="A1403" s="127">
        <v>25</v>
      </c>
      <c r="B1403" s="127"/>
      <c r="C1403" s="128" t="s">
        <v>695</v>
      </c>
      <c r="D1403" s="122">
        <v>42852</v>
      </c>
      <c r="E1403" s="123" t="s">
        <v>4521</v>
      </c>
      <c r="F1403" s="123" t="s">
        <v>3</v>
      </c>
      <c r="G1403" s="123">
        <v>1496739</v>
      </c>
      <c r="H1403" s="127"/>
      <c r="I1403" s="131" t="s">
        <v>4522</v>
      </c>
      <c r="J1403" s="127"/>
      <c r="K1403" s="127"/>
      <c r="L1403" s="127"/>
      <c r="M1403" s="127"/>
      <c r="N1403" s="243">
        <v>0</v>
      </c>
      <c r="O1403" s="243">
        <v>134</v>
      </c>
      <c r="P1403" s="127" t="s">
        <v>1334</v>
      </c>
    </row>
    <row r="1404" spans="1:16" ht="51" hidden="1">
      <c r="A1404" s="127">
        <v>20</v>
      </c>
      <c r="B1404" s="127"/>
      <c r="C1404" s="128" t="s">
        <v>694</v>
      </c>
      <c r="D1404" s="122">
        <v>42852</v>
      </c>
      <c r="E1404" s="123" t="s">
        <v>4523</v>
      </c>
      <c r="F1404" s="123" t="s">
        <v>3</v>
      </c>
      <c r="G1404" s="123">
        <v>1496837</v>
      </c>
      <c r="H1404" s="127"/>
      <c r="I1404" s="131" t="s">
        <v>4524</v>
      </c>
      <c r="J1404" s="127"/>
      <c r="K1404" s="127"/>
      <c r="L1404" s="127"/>
      <c r="M1404" s="127"/>
      <c r="N1404" s="243">
        <v>0</v>
      </c>
      <c r="O1404" s="243">
        <v>278.10000000000002</v>
      </c>
      <c r="P1404" s="127" t="s">
        <v>1334</v>
      </c>
    </row>
    <row r="1405" spans="1:16" ht="51" hidden="1">
      <c r="A1405" s="127">
        <v>16</v>
      </c>
      <c r="B1405" s="127"/>
      <c r="C1405" s="128" t="s">
        <v>693</v>
      </c>
      <c r="D1405" s="122">
        <v>42852</v>
      </c>
      <c r="E1405" s="123" t="s">
        <v>4525</v>
      </c>
      <c r="F1405" s="123" t="s">
        <v>3</v>
      </c>
      <c r="G1405" s="123">
        <v>1496856</v>
      </c>
      <c r="H1405" s="127"/>
      <c r="I1405" s="131" t="s">
        <v>4526</v>
      </c>
      <c r="J1405" s="127"/>
      <c r="K1405" s="127"/>
      <c r="L1405" s="127"/>
      <c r="M1405" s="127"/>
      <c r="N1405" s="243">
        <v>0</v>
      </c>
      <c r="O1405" s="243">
        <v>40</v>
      </c>
      <c r="P1405" s="127" t="s">
        <v>1334</v>
      </c>
    </row>
    <row r="1406" spans="1:16" ht="51" hidden="1">
      <c r="A1406" s="127" t="s">
        <v>620</v>
      </c>
      <c r="B1406" s="127"/>
      <c r="C1406" s="128" t="s">
        <v>714</v>
      </c>
      <c r="D1406" s="122">
        <v>42852</v>
      </c>
      <c r="E1406" s="123" t="s">
        <v>4527</v>
      </c>
      <c r="F1406" s="123" t="s">
        <v>3</v>
      </c>
      <c r="G1406" s="123">
        <v>1496874</v>
      </c>
      <c r="H1406" s="127"/>
      <c r="I1406" s="131" t="s">
        <v>4528</v>
      </c>
      <c r="J1406" s="127"/>
      <c r="K1406" s="127"/>
      <c r="L1406" s="127"/>
      <c r="M1406" s="127"/>
      <c r="N1406" s="243">
        <v>0</v>
      </c>
      <c r="O1406" s="243">
        <v>1126.8</v>
      </c>
      <c r="P1406" s="127" t="s">
        <v>1334</v>
      </c>
    </row>
    <row r="1407" spans="1:16" ht="63.75" hidden="1">
      <c r="A1407" s="127">
        <v>582</v>
      </c>
      <c r="B1407" s="127"/>
      <c r="C1407" s="128" t="s">
        <v>857</v>
      </c>
      <c r="D1407" s="122">
        <v>42853</v>
      </c>
      <c r="E1407" s="123" t="s">
        <v>4529</v>
      </c>
      <c r="F1407" s="123" t="s">
        <v>3</v>
      </c>
      <c r="G1407" s="123">
        <v>1497118</v>
      </c>
      <c r="H1407" s="127"/>
      <c r="I1407" s="131" t="s">
        <v>4530</v>
      </c>
      <c r="J1407" s="127"/>
      <c r="K1407" s="127"/>
      <c r="L1407" s="127"/>
      <c r="M1407" s="127"/>
      <c r="N1407" s="243">
        <v>0</v>
      </c>
      <c r="O1407" s="243">
        <v>93020.42</v>
      </c>
      <c r="P1407" s="127" t="s">
        <v>1334</v>
      </c>
    </row>
    <row r="1408" spans="1:16" ht="63.75" hidden="1">
      <c r="A1408" s="127">
        <v>512</v>
      </c>
      <c r="B1408" s="127"/>
      <c r="C1408" s="128" t="s">
        <v>841</v>
      </c>
      <c r="D1408" s="122">
        <v>42853</v>
      </c>
      <c r="E1408" s="123" t="s">
        <v>4531</v>
      </c>
      <c r="F1408" s="123" t="s">
        <v>3</v>
      </c>
      <c r="G1408" s="123">
        <v>1497175</v>
      </c>
      <c r="H1408" s="127"/>
      <c r="I1408" s="131" t="s">
        <v>4532</v>
      </c>
      <c r="J1408" s="127"/>
      <c r="K1408" s="127"/>
      <c r="L1408" s="127"/>
      <c r="M1408" s="127"/>
      <c r="N1408" s="243">
        <v>0</v>
      </c>
      <c r="O1408" s="243">
        <v>519.4</v>
      </c>
      <c r="P1408" s="127" t="s">
        <v>1334</v>
      </c>
    </row>
    <row r="1409" spans="1:16" ht="63.75" hidden="1">
      <c r="A1409" s="127">
        <v>290</v>
      </c>
      <c r="B1409" s="127"/>
      <c r="C1409" s="128" t="s">
        <v>794</v>
      </c>
      <c r="D1409" s="122">
        <v>42853</v>
      </c>
      <c r="E1409" s="123" t="s">
        <v>4533</v>
      </c>
      <c r="F1409" s="123" t="s">
        <v>3</v>
      </c>
      <c r="G1409" s="123">
        <v>1497212</v>
      </c>
      <c r="H1409" s="127"/>
      <c r="I1409" s="131" t="s">
        <v>4534</v>
      </c>
      <c r="J1409" s="127"/>
      <c r="K1409" s="127"/>
      <c r="L1409" s="127"/>
      <c r="M1409" s="127"/>
      <c r="N1409" s="243">
        <v>0</v>
      </c>
      <c r="O1409" s="243">
        <v>5229.8</v>
      </c>
      <c r="P1409" s="127" t="s">
        <v>17184</v>
      </c>
    </row>
    <row r="1410" spans="1:16" ht="51" hidden="1">
      <c r="A1410" s="127">
        <v>513</v>
      </c>
      <c r="B1410" s="127"/>
      <c r="C1410" s="128" t="s">
        <v>201</v>
      </c>
      <c r="D1410" s="122">
        <v>42853</v>
      </c>
      <c r="E1410" s="123" t="s">
        <v>4535</v>
      </c>
      <c r="F1410" s="123" t="s">
        <v>3</v>
      </c>
      <c r="G1410" s="123">
        <v>1497157</v>
      </c>
      <c r="H1410" s="127"/>
      <c r="I1410" s="131" t="s">
        <v>4536</v>
      </c>
      <c r="J1410" s="127"/>
      <c r="K1410" s="127"/>
      <c r="L1410" s="127"/>
      <c r="M1410" s="127"/>
      <c r="N1410" s="243">
        <v>0</v>
      </c>
      <c r="O1410" s="243">
        <v>9596</v>
      </c>
      <c r="P1410" s="127" t="s">
        <v>1334</v>
      </c>
    </row>
    <row r="1411" spans="1:16" ht="51" hidden="1">
      <c r="A1411" s="127" t="s">
        <v>620</v>
      </c>
      <c r="B1411" s="127"/>
      <c r="C1411" s="128" t="s">
        <v>714</v>
      </c>
      <c r="D1411" s="122">
        <v>42853</v>
      </c>
      <c r="E1411" s="123" t="s">
        <v>4537</v>
      </c>
      <c r="F1411" s="123" t="s">
        <v>3</v>
      </c>
      <c r="G1411" s="123">
        <v>1497173</v>
      </c>
      <c r="H1411" s="127"/>
      <c r="I1411" s="131" t="s">
        <v>4538</v>
      </c>
      <c r="J1411" s="127"/>
      <c r="K1411" s="127"/>
      <c r="L1411" s="127"/>
      <c r="M1411" s="127"/>
      <c r="N1411" s="243">
        <v>0</v>
      </c>
      <c r="O1411" s="243">
        <v>15839.880000000001</v>
      </c>
      <c r="P1411" s="127" t="s">
        <v>1334</v>
      </c>
    </row>
    <row r="1412" spans="1:16" ht="51" hidden="1">
      <c r="A1412" s="127" t="s">
        <v>620</v>
      </c>
      <c r="B1412" s="127"/>
      <c r="C1412" s="128" t="s">
        <v>714</v>
      </c>
      <c r="D1412" s="122">
        <v>42853</v>
      </c>
      <c r="E1412" s="123" t="s">
        <v>4539</v>
      </c>
      <c r="F1412" s="123" t="s">
        <v>3</v>
      </c>
      <c r="G1412" s="123">
        <v>1497187</v>
      </c>
      <c r="H1412" s="127"/>
      <c r="I1412" s="131" t="s">
        <v>4540</v>
      </c>
      <c r="J1412" s="127"/>
      <c r="K1412" s="127"/>
      <c r="L1412" s="127"/>
      <c r="M1412" s="127"/>
      <c r="N1412" s="243">
        <v>0</v>
      </c>
      <c r="O1412" s="243">
        <v>533.46</v>
      </c>
      <c r="P1412" s="127" t="s">
        <v>1334</v>
      </c>
    </row>
    <row r="1413" spans="1:16" ht="51" hidden="1">
      <c r="A1413" s="127" t="s">
        <v>620</v>
      </c>
      <c r="B1413" s="127"/>
      <c r="C1413" s="128" t="s">
        <v>714</v>
      </c>
      <c r="D1413" s="122">
        <v>42853</v>
      </c>
      <c r="E1413" s="123" t="s">
        <v>4541</v>
      </c>
      <c r="F1413" s="123" t="s">
        <v>3</v>
      </c>
      <c r="G1413" s="123">
        <v>1497258</v>
      </c>
      <c r="H1413" s="127"/>
      <c r="I1413" s="131" t="s">
        <v>4542</v>
      </c>
      <c r="J1413" s="127"/>
      <c r="K1413" s="127"/>
      <c r="L1413" s="127"/>
      <c r="M1413" s="127"/>
      <c r="N1413" s="243">
        <v>0</v>
      </c>
      <c r="O1413" s="243">
        <v>7882.4400000000005</v>
      </c>
      <c r="P1413" s="127" t="s">
        <v>1334</v>
      </c>
    </row>
    <row r="1414" spans="1:16" ht="51" hidden="1">
      <c r="A1414" s="127">
        <v>526</v>
      </c>
      <c r="B1414" s="127"/>
      <c r="C1414" s="128" t="s">
        <v>847</v>
      </c>
      <c r="D1414" s="122">
        <v>42853</v>
      </c>
      <c r="E1414" s="123" t="s">
        <v>4543</v>
      </c>
      <c r="F1414" s="123" t="s">
        <v>3</v>
      </c>
      <c r="G1414" s="123">
        <v>1497318</v>
      </c>
      <c r="H1414" s="127"/>
      <c r="I1414" s="131" t="s">
        <v>4544</v>
      </c>
      <c r="J1414" s="127"/>
      <c r="K1414" s="127"/>
      <c r="L1414" s="127"/>
      <c r="M1414" s="127"/>
      <c r="N1414" s="243">
        <v>0</v>
      </c>
      <c r="O1414" s="243">
        <v>48</v>
      </c>
      <c r="P1414" s="127" t="s">
        <v>17184</v>
      </c>
    </row>
    <row r="1415" spans="1:16" ht="51" hidden="1">
      <c r="A1415" s="127">
        <v>291</v>
      </c>
      <c r="B1415" s="127"/>
      <c r="C1415" s="128" t="s">
        <v>795</v>
      </c>
      <c r="D1415" s="122">
        <v>42853</v>
      </c>
      <c r="E1415" s="123" t="s">
        <v>4545</v>
      </c>
      <c r="F1415" s="123" t="s">
        <v>3</v>
      </c>
      <c r="G1415" s="123">
        <v>1497336</v>
      </c>
      <c r="H1415" s="127"/>
      <c r="I1415" s="131" t="s">
        <v>4546</v>
      </c>
      <c r="J1415" s="127"/>
      <c r="K1415" s="127"/>
      <c r="L1415" s="127"/>
      <c r="M1415" s="127"/>
      <c r="N1415" s="243">
        <v>0</v>
      </c>
      <c r="O1415" s="243">
        <v>187</v>
      </c>
      <c r="P1415" s="127" t="s">
        <v>1334</v>
      </c>
    </row>
    <row r="1416" spans="1:16" ht="51" hidden="1">
      <c r="A1416" s="127" t="s">
        <v>620</v>
      </c>
      <c r="B1416" s="127"/>
      <c r="C1416" s="128" t="s">
        <v>714</v>
      </c>
      <c r="D1416" s="122">
        <v>42853</v>
      </c>
      <c r="E1416" s="123" t="s">
        <v>4547</v>
      </c>
      <c r="F1416" s="123" t="s">
        <v>3</v>
      </c>
      <c r="G1416" s="123">
        <v>1497337</v>
      </c>
      <c r="H1416" s="127"/>
      <c r="I1416" s="131" t="s">
        <v>4548</v>
      </c>
      <c r="J1416" s="127"/>
      <c r="K1416" s="127"/>
      <c r="L1416" s="127"/>
      <c r="M1416" s="127"/>
      <c r="N1416" s="243">
        <v>0</v>
      </c>
      <c r="O1416" s="243">
        <v>880.58</v>
      </c>
      <c r="P1416" s="127" t="s">
        <v>1334</v>
      </c>
    </row>
    <row r="1417" spans="1:16" ht="51" hidden="1">
      <c r="A1417" s="127">
        <v>15</v>
      </c>
      <c r="B1417" s="127"/>
      <c r="C1417" s="128" t="s">
        <v>692</v>
      </c>
      <c r="D1417" s="122">
        <v>42853</v>
      </c>
      <c r="E1417" s="123" t="s">
        <v>4549</v>
      </c>
      <c r="F1417" s="123" t="s">
        <v>3</v>
      </c>
      <c r="G1417" s="123">
        <v>1497342</v>
      </c>
      <c r="H1417" s="127"/>
      <c r="I1417" s="131" t="s">
        <v>4550</v>
      </c>
      <c r="J1417" s="127"/>
      <c r="K1417" s="127"/>
      <c r="L1417" s="127"/>
      <c r="M1417" s="127"/>
      <c r="N1417" s="243">
        <v>0</v>
      </c>
      <c r="O1417" s="243">
        <v>517.47</v>
      </c>
      <c r="P1417" s="127" t="s">
        <v>1334</v>
      </c>
    </row>
    <row r="1418" spans="1:16" ht="51" hidden="1">
      <c r="A1418" s="127">
        <v>86</v>
      </c>
      <c r="B1418" s="127"/>
      <c r="C1418" s="128" t="s">
        <v>711</v>
      </c>
      <c r="D1418" s="122">
        <v>42853</v>
      </c>
      <c r="E1418" s="123" t="s">
        <v>4551</v>
      </c>
      <c r="F1418" s="123" t="s">
        <v>3</v>
      </c>
      <c r="G1418" s="123">
        <v>1497370</v>
      </c>
      <c r="H1418" s="127"/>
      <c r="I1418" s="131" t="s">
        <v>4552</v>
      </c>
      <c r="J1418" s="127"/>
      <c r="K1418" s="127"/>
      <c r="L1418" s="127"/>
      <c r="M1418" s="127"/>
      <c r="N1418" s="243">
        <v>0</v>
      </c>
      <c r="O1418" s="243">
        <v>5967.4000000000005</v>
      </c>
      <c r="P1418" s="127" t="s">
        <v>1334</v>
      </c>
    </row>
    <row r="1419" spans="1:16" ht="51" hidden="1">
      <c r="A1419" s="127" t="s">
        <v>620</v>
      </c>
      <c r="B1419" s="127"/>
      <c r="C1419" s="128" t="s">
        <v>714</v>
      </c>
      <c r="D1419" s="122">
        <v>42853</v>
      </c>
      <c r="E1419" s="123" t="s">
        <v>4553</v>
      </c>
      <c r="F1419" s="123" t="s">
        <v>3</v>
      </c>
      <c r="G1419" s="123">
        <v>1497386</v>
      </c>
      <c r="H1419" s="127"/>
      <c r="I1419" s="131" t="s">
        <v>4554</v>
      </c>
      <c r="J1419" s="127"/>
      <c r="K1419" s="127"/>
      <c r="L1419" s="127"/>
      <c r="M1419" s="127"/>
      <c r="N1419" s="243">
        <v>0</v>
      </c>
      <c r="O1419" s="243">
        <v>2251.2800000000002</v>
      </c>
      <c r="P1419" s="127" t="s">
        <v>1334</v>
      </c>
    </row>
    <row r="1420" spans="1:16" ht="51" hidden="1">
      <c r="A1420" s="127" t="s">
        <v>620</v>
      </c>
      <c r="B1420" s="127"/>
      <c r="C1420" s="128" t="s">
        <v>714</v>
      </c>
      <c r="D1420" s="122">
        <v>42853</v>
      </c>
      <c r="E1420" s="123" t="s">
        <v>4555</v>
      </c>
      <c r="F1420" s="123" t="s">
        <v>3</v>
      </c>
      <c r="G1420" s="123">
        <v>1497410</v>
      </c>
      <c r="H1420" s="127"/>
      <c r="I1420" s="131" t="s">
        <v>4548</v>
      </c>
      <c r="J1420" s="127"/>
      <c r="K1420" s="127"/>
      <c r="L1420" s="127"/>
      <c r="M1420" s="127"/>
      <c r="N1420" s="243">
        <v>0</v>
      </c>
      <c r="O1420" s="243">
        <v>440.29</v>
      </c>
      <c r="P1420" s="127" t="s">
        <v>1334</v>
      </c>
    </row>
    <row r="1421" spans="1:16" ht="51" hidden="1">
      <c r="A1421" s="127">
        <v>70</v>
      </c>
      <c r="B1421" s="127"/>
      <c r="C1421" s="128" t="s">
        <v>706</v>
      </c>
      <c r="D1421" s="122">
        <v>42857</v>
      </c>
      <c r="E1421" s="123" t="s">
        <v>4556</v>
      </c>
      <c r="F1421" s="123" t="s">
        <v>3</v>
      </c>
      <c r="G1421" s="123">
        <v>1497611</v>
      </c>
      <c r="H1421" s="127"/>
      <c r="I1421" s="131" t="s">
        <v>4557</v>
      </c>
      <c r="J1421" s="127"/>
      <c r="K1421" s="127"/>
      <c r="L1421" s="127"/>
      <c r="M1421" s="127"/>
      <c r="N1421" s="243">
        <v>0</v>
      </c>
      <c r="O1421" s="243">
        <v>743.54</v>
      </c>
      <c r="P1421" s="127" t="s">
        <v>1334</v>
      </c>
    </row>
    <row r="1422" spans="1:16" ht="51" hidden="1">
      <c r="A1422" s="127" t="s">
        <v>620</v>
      </c>
      <c r="B1422" s="127"/>
      <c r="C1422" s="128" t="s">
        <v>714</v>
      </c>
      <c r="D1422" s="122">
        <v>42857</v>
      </c>
      <c r="E1422" s="123" t="s">
        <v>4558</v>
      </c>
      <c r="F1422" s="123" t="s">
        <v>3</v>
      </c>
      <c r="G1422" s="123">
        <v>1497571</v>
      </c>
      <c r="H1422" s="127"/>
      <c r="I1422" s="131" t="s">
        <v>4559</v>
      </c>
      <c r="J1422" s="127"/>
      <c r="K1422" s="127"/>
      <c r="L1422" s="127"/>
      <c r="M1422" s="127"/>
      <c r="N1422" s="243">
        <v>0</v>
      </c>
      <c r="O1422" s="243">
        <v>1990.8300000000002</v>
      </c>
      <c r="P1422" s="127" t="s">
        <v>1334</v>
      </c>
    </row>
    <row r="1423" spans="1:16" ht="51" hidden="1">
      <c r="A1423" s="127" t="s">
        <v>620</v>
      </c>
      <c r="B1423" s="127"/>
      <c r="C1423" s="128" t="s">
        <v>714</v>
      </c>
      <c r="D1423" s="122">
        <v>42857</v>
      </c>
      <c r="E1423" s="123" t="s">
        <v>4560</v>
      </c>
      <c r="F1423" s="123" t="s">
        <v>3</v>
      </c>
      <c r="G1423" s="123">
        <v>1497589</v>
      </c>
      <c r="H1423" s="127"/>
      <c r="I1423" s="131" t="s">
        <v>4190</v>
      </c>
      <c r="J1423" s="127"/>
      <c r="K1423" s="127"/>
      <c r="L1423" s="127"/>
      <c r="M1423" s="127"/>
      <c r="N1423" s="243">
        <v>0</v>
      </c>
      <c r="O1423" s="243">
        <v>545</v>
      </c>
      <c r="P1423" s="127" t="s">
        <v>1334</v>
      </c>
    </row>
    <row r="1424" spans="1:16" ht="51" hidden="1">
      <c r="A1424" s="127" t="s">
        <v>620</v>
      </c>
      <c r="B1424" s="127"/>
      <c r="C1424" s="128" t="s">
        <v>714</v>
      </c>
      <c r="D1424" s="122">
        <v>42857</v>
      </c>
      <c r="E1424" s="123" t="s">
        <v>4561</v>
      </c>
      <c r="F1424" s="123" t="s">
        <v>3</v>
      </c>
      <c r="G1424" s="123">
        <v>1497618</v>
      </c>
      <c r="H1424" s="127"/>
      <c r="I1424" s="131" t="s">
        <v>4562</v>
      </c>
      <c r="J1424" s="127"/>
      <c r="K1424" s="127"/>
      <c r="L1424" s="127"/>
      <c r="M1424" s="127"/>
      <c r="N1424" s="243">
        <v>0</v>
      </c>
      <c r="O1424" s="243">
        <v>650.1</v>
      </c>
      <c r="P1424" s="127" t="s">
        <v>1334</v>
      </c>
    </row>
    <row r="1425" spans="1:16" ht="51" hidden="1">
      <c r="A1425" s="127" t="s">
        <v>620</v>
      </c>
      <c r="B1425" s="127"/>
      <c r="C1425" s="128" t="s">
        <v>714</v>
      </c>
      <c r="D1425" s="122">
        <v>42857</v>
      </c>
      <c r="E1425" s="123" t="s">
        <v>4563</v>
      </c>
      <c r="F1425" s="123" t="s">
        <v>3</v>
      </c>
      <c r="G1425" s="123">
        <v>1497627</v>
      </c>
      <c r="H1425" s="127"/>
      <c r="I1425" s="131" t="s">
        <v>4564</v>
      </c>
      <c r="J1425" s="127"/>
      <c r="K1425" s="127"/>
      <c r="L1425" s="127"/>
      <c r="M1425" s="127"/>
      <c r="N1425" s="243">
        <v>0</v>
      </c>
      <c r="O1425" s="243">
        <v>1000</v>
      </c>
      <c r="P1425" s="127" t="s">
        <v>1334</v>
      </c>
    </row>
    <row r="1426" spans="1:16" ht="51" hidden="1">
      <c r="A1426" s="127">
        <v>591</v>
      </c>
      <c r="B1426" s="127"/>
      <c r="C1426" s="128" t="s">
        <v>862</v>
      </c>
      <c r="D1426" s="122">
        <v>42857</v>
      </c>
      <c r="E1426" s="123" t="s">
        <v>4565</v>
      </c>
      <c r="F1426" s="123" t="s">
        <v>3</v>
      </c>
      <c r="G1426" s="123">
        <v>1497689</v>
      </c>
      <c r="H1426" s="127"/>
      <c r="I1426" s="131" t="s">
        <v>4566</v>
      </c>
      <c r="J1426" s="127"/>
      <c r="K1426" s="127"/>
      <c r="L1426" s="127"/>
      <c r="M1426" s="127"/>
      <c r="N1426" s="243">
        <v>0</v>
      </c>
      <c r="O1426" s="243">
        <v>95</v>
      </c>
      <c r="P1426" s="127" t="s">
        <v>1334</v>
      </c>
    </row>
    <row r="1427" spans="1:16" ht="51" hidden="1">
      <c r="A1427" s="127" t="s">
        <v>620</v>
      </c>
      <c r="B1427" s="127"/>
      <c r="C1427" s="128" t="s">
        <v>714</v>
      </c>
      <c r="D1427" s="122">
        <v>42857</v>
      </c>
      <c r="E1427" s="123" t="s">
        <v>4567</v>
      </c>
      <c r="F1427" s="123" t="s">
        <v>3</v>
      </c>
      <c r="G1427" s="123">
        <v>1497699</v>
      </c>
      <c r="H1427" s="127"/>
      <c r="I1427" s="131" t="s">
        <v>4568</v>
      </c>
      <c r="J1427" s="127"/>
      <c r="K1427" s="127"/>
      <c r="L1427" s="127"/>
      <c r="M1427" s="127"/>
      <c r="N1427" s="243">
        <v>0</v>
      </c>
      <c r="O1427" s="243">
        <v>70</v>
      </c>
      <c r="P1427" s="127" t="s">
        <v>1334</v>
      </c>
    </row>
    <row r="1428" spans="1:16" ht="63.75" hidden="1">
      <c r="A1428" s="127">
        <v>310</v>
      </c>
      <c r="B1428" s="127"/>
      <c r="C1428" s="128" t="s">
        <v>808</v>
      </c>
      <c r="D1428" s="122">
        <v>42857</v>
      </c>
      <c r="E1428" s="123" t="s">
        <v>4569</v>
      </c>
      <c r="F1428" s="123" t="s">
        <v>3</v>
      </c>
      <c r="G1428" s="123">
        <v>1497717</v>
      </c>
      <c r="H1428" s="127"/>
      <c r="I1428" s="131" t="s">
        <v>4570</v>
      </c>
      <c r="J1428" s="127"/>
      <c r="K1428" s="127"/>
      <c r="L1428" s="127"/>
      <c r="M1428" s="127"/>
      <c r="N1428" s="243">
        <v>0</v>
      </c>
      <c r="O1428" s="243">
        <v>3003</v>
      </c>
      <c r="P1428" s="127" t="s">
        <v>1334</v>
      </c>
    </row>
    <row r="1429" spans="1:16" ht="51" hidden="1">
      <c r="A1429" s="127" t="s">
        <v>620</v>
      </c>
      <c r="B1429" s="127"/>
      <c r="C1429" s="128" t="s">
        <v>714</v>
      </c>
      <c r="D1429" s="122">
        <v>42857</v>
      </c>
      <c r="E1429" s="123" t="s">
        <v>4571</v>
      </c>
      <c r="F1429" s="123" t="s">
        <v>3</v>
      </c>
      <c r="G1429" s="123">
        <v>1497763</v>
      </c>
      <c r="H1429" s="127"/>
      <c r="I1429" s="131" t="s">
        <v>3090</v>
      </c>
      <c r="J1429" s="127"/>
      <c r="K1429" s="127"/>
      <c r="L1429" s="127"/>
      <c r="M1429" s="127"/>
      <c r="N1429" s="243">
        <v>0</v>
      </c>
      <c r="O1429" s="243">
        <v>711.18000000000006</v>
      </c>
      <c r="P1429" s="127" t="s">
        <v>1334</v>
      </c>
    </row>
    <row r="1430" spans="1:16" ht="51" hidden="1">
      <c r="A1430" s="127">
        <v>203</v>
      </c>
      <c r="B1430" s="127"/>
      <c r="C1430" s="128" t="s">
        <v>758</v>
      </c>
      <c r="D1430" s="122">
        <v>42857</v>
      </c>
      <c r="E1430" s="123" t="s">
        <v>4572</v>
      </c>
      <c r="F1430" s="123" t="s">
        <v>3</v>
      </c>
      <c r="G1430" s="123">
        <v>1497768</v>
      </c>
      <c r="H1430" s="127"/>
      <c r="I1430" s="131" t="s">
        <v>4573</v>
      </c>
      <c r="J1430" s="127"/>
      <c r="K1430" s="127"/>
      <c r="L1430" s="127"/>
      <c r="M1430" s="127"/>
      <c r="N1430" s="243">
        <v>0</v>
      </c>
      <c r="O1430" s="243">
        <v>15</v>
      </c>
      <c r="P1430" s="127" t="s">
        <v>1334</v>
      </c>
    </row>
    <row r="1431" spans="1:16" ht="38.25" hidden="1">
      <c r="A1431" s="127">
        <v>46</v>
      </c>
      <c r="B1431" s="127"/>
      <c r="C1431" s="128" t="s">
        <v>699</v>
      </c>
      <c r="D1431" s="122">
        <v>42857</v>
      </c>
      <c r="E1431" s="123" t="s">
        <v>4574</v>
      </c>
      <c r="F1431" s="123" t="s">
        <v>3</v>
      </c>
      <c r="G1431" s="123">
        <v>1497789</v>
      </c>
      <c r="H1431" s="127"/>
      <c r="I1431" s="131" t="s">
        <v>4575</v>
      </c>
      <c r="J1431" s="127"/>
      <c r="K1431" s="127"/>
      <c r="L1431" s="127"/>
      <c r="M1431" s="127"/>
      <c r="N1431" s="243">
        <v>0</v>
      </c>
      <c r="O1431" s="243">
        <v>375</v>
      </c>
      <c r="P1431" s="127" t="s">
        <v>1334</v>
      </c>
    </row>
    <row r="1432" spans="1:16" ht="51" hidden="1">
      <c r="A1432" s="127" t="s">
        <v>620</v>
      </c>
      <c r="B1432" s="127"/>
      <c r="C1432" s="128" t="s">
        <v>714</v>
      </c>
      <c r="D1432" s="122">
        <v>42857</v>
      </c>
      <c r="E1432" s="123" t="s">
        <v>4576</v>
      </c>
      <c r="F1432" s="123" t="s">
        <v>3</v>
      </c>
      <c r="G1432" s="123">
        <v>1497837</v>
      </c>
      <c r="H1432" s="127"/>
      <c r="I1432" s="131" t="s">
        <v>4577</v>
      </c>
      <c r="J1432" s="127"/>
      <c r="K1432" s="127"/>
      <c r="L1432" s="127"/>
      <c r="M1432" s="127"/>
      <c r="N1432" s="243">
        <v>0</v>
      </c>
      <c r="O1432" s="243">
        <v>2015.68</v>
      </c>
      <c r="P1432" s="127" t="s">
        <v>1334</v>
      </c>
    </row>
    <row r="1433" spans="1:16" ht="51" hidden="1">
      <c r="A1433" s="127" t="s">
        <v>620</v>
      </c>
      <c r="B1433" s="127"/>
      <c r="C1433" s="128" t="s">
        <v>714</v>
      </c>
      <c r="D1433" s="122">
        <v>42857</v>
      </c>
      <c r="E1433" s="123" t="s">
        <v>4578</v>
      </c>
      <c r="F1433" s="123" t="s">
        <v>3</v>
      </c>
      <c r="G1433" s="123">
        <v>1497846</v>
      </c>
      <c r="H1433" s="127"/>
      <c r="I1433" s="131" t="s">
        <v>4579</v>
      </c>
      <c r="J1433" s="127"/>
      <c r="K1433" s="127"/>
      <c r="L1433" s="127"/>
      <c r="M1433" s="127"/>
      <c r="N1433" s="243">
        <v>0</v>
      </c>
      <c r="O1433" s="243">
        <v>3204.19</v>
      </c>
      <c r="P1433" s="127" t="s">
        <v>1334</v>
      </c>
    </row>
    <row r="1434" spans="1:16" ht="51" hidden="1">
      <c r="A1434" s="127" t="s">
        <v>620</v>
      </c>
      <c r="B1434" s="127"/>
      <c r="C1434" s="128" t="s">
        <v>714</v>
      </c>
      <c r="D1434" s="122">
        <v>42857</v>
      </c>
      <c r="E1434" s="123" t="s">
        <v>4580</v>
      </c>
      <c r="F1434" s="123" t="s">
        <v>3</v>
      </c>
      <c r="G1434" s="123">
        <v>1497847</v>
      </c>
      <c r="H1434" s="127"/>
      <c r="I1434" s="131" t="s">
        <v>4581</v>
      </c>
      <c r="J1434" s="127"/>
      <c r="K1434" s="127"/>
      <c r="L1434" s="127"/>
      <c r="M1434" s="127"/>
      <c r="N1434" s="243">
        <v>0</v>
      </c>
      <c r="O1434" s="243">
        <v>3204.19</v>
      </c>
      <c r="P1434" s="127" t="s">
        <v>1334</v>
      </c>
    </row>
    <row r="1435" spans="1:16" ht="51" hidden="1">
      <c r="A1435" s="127" t="s">
        <v>620</v>
      </c>
      <c r="B1435" s="127"/>
      <c r="C1435" s="128" t="s">
        <v>714</v>
      </c>
      <c r="D1435" s="122">
        <v>42857</v>
      </c>
      <c r="E1435" s="123" t="s">
        <v>4582</v>
      </c>
      <c r="F1435" s="123" t="s">
        <v>3</v>
      </c>
      <c r="G1435" s="123">
        <v>1497848</v>
      </c>
      <c r="H1435" s="127"/>
      <c r="I1435" s="131" t="s">
        <v>4583</v>
      </c>
      <c r="J1435" s="127"/>
      <c r="K1435" s="127"/>
      <c r="L1435" s="127"/>
      <c r="M1435" s="127"/>
      <c r="N1435" s="243">
        <v>0</v>
      </c>
      <c r="O1435" s="243">
        <v>3204.19</v>
      </c>
      <c r="P1435" s="127" t="s">
        <v>1334</v>
      </c>
    </row>
    <row r="1436" spans="1:16" ht="51" hidden="1">
      <c r="A1436" s="127" t="s">
        <v>620</v>
      </c>
      <c r="B1436" s="127"/>
      <c r="C1436" s="128" t="s">
        <v>714</v>
      </c>
      <c r="D1436" s="122">
        <v>42857</v>
      </c>
      <c r="E1436" s="123" t="s">
        <v>4584</v>
      </c>
      <c r="F1436" s="123" t="s">
        <v>3</v>
      </c>
      <c r="G1436" s="123">
        <v>1497856</v>
      </c>
      <c r="H1436" s="127"/>
      <c r="I1436" s="131" t="s">
        <v>4585</v>
      </c>
      <c r="J1436" s="127"/>
      <c r="K1436" s="127"/>
      <c r="L1436" s="127"/>
      <c r="M1436" s="127"/>
      <c r="N1436" s="243">
        <v>0</v>
      </c>
      <c r="O1436" s="243">
        <v>13114.74</v>
      </c>
      <c r="P1436" s="127" t="s">
        <v>1334</v>
      </c>
    </row>
    <row r="1437" spans="1:16" ht="51" hidden="1">
      <c r="A1437" s="127">
        <v>680</v>
      </c>
      <c r="B1437" s="127"/>
      <c r="C1437" s="128" t="s">
        <v>867</v>
      </c>
      <c r="D1437" s="122">
        <v>42858</v>
      </c>
      <c r="E1437" s="123" t="s">
        <v>4586</v>
      </c>
      <c r="F1437" s="123" t="s">
        <v>3</v>
      </c>
      <c r="G1437" s="123">
        <v>1497997</v>
      </c>
      <c r="H1437" s="127"/>
      <c r="I1437" s="131" t="s">
        <v>4587</v>
      </c>
      <c r="J1437" s="127"/>
      <c r="K1437" s="127"/>
      <c r="L1437" s="127"/>
      <c r="M1437" s="127"/>
      <c r="N1437" s="243">
        <v>0</v>
      </c>
      <c r="O1437" s="243">
        <v>1000</v>
      </c>
      <c r="P1437" s="127" t="s">
        <v>1334</v>
      </c>
    </row>
    <row r="1438" spans="1:16" ht="51" hidden="1">
      <c r="A1438" s="127" t="s">
        <v>620</v>
      </c>
      <c r="B1438" s="127"/>
      <c r="C1438" s="128" t="s">
        <v>714</v>
      </c>
      <c r="D1438" s="122">
        <v>42858</v>
      </c>
      <c r="E1438" s="123" t="s">
        <v>4588</v>
      </c>
      <c r="F1438" s="123" t="s">
        <v>3</v>
      </c>
      <c r="G1438" s="123">
        <v>1498012</v>
      </c>
      <c r="H1438" s="127"/>
      <c r="I1438" s="131" t="s">
        <v>4589</v>
      </c>
      <c r="J1438" s="127"/>
      <c r="K1438" s="127"/>
      <c r="L1438" s="127"/>
      <c r="M1438" s="127"/>
      <c r="N1438" s="243">
        <v>0</v>
      </c>
      <c r="O1438" s="243">
        <v>3196.56</v>
      </c>
      <c r="P1438" s="127" t="s">
        <v>1334</v>
      </c>
    </row>
    <row r="1439" spans="1:16" ht="51" hidden="1">
      <c r="A1439" s="127" t="s">
        <v>620</v>
      </c>
      <c r="B1439" s="127"/>
      <c r="C1439" s="128" t="s">
        <v>714</v>
      </c>
      <c r="D1439" s="122">
        <v>42858</v>
      </c>
      <c r="E1439" s="123" t="s">
        <v>4590</v>
      </c>
      <c r="F1439" s="123" t="s">
        <v>3</v>
      </c>
      <c r="G1439" s="123">
        <v>1498013</v>
      </c>
      <c r="H1439" s="127"/>
      <c r="I1439" s="131" t="s">
        <v>4589</v>
      </c>
      <c r="J1439" s="127"/>
      <c r="K1439" s="127"/>
      <c r="L1439" s="127"/>
      <c r="M1439" s="127"/>
      <c r="N1439" s="243">
        <v>0</v>
      </c>
      <c r="O1439" s="243">
        <v>3196.56</v>
      </c>
      <c r="P1439" s="127" t="s">
        <v>1334</v>
      </c>
    </row>
    <row r="1440" spans="1:16" ht="51" hidden="1">
      <c r="A1440" s="127" t="s">
        <v>620</v>
      </c>
      <c r="B1440" s="127"/>
      <c r="C1440" s="128" t="s">
        <v>714</v>
      </c>
      <c r="D1440" s="122">
        <v>42858</v>
      </c>
      <c r="E1440" s="123" t="s">
        <v>4591</v>
      </c>
      <c r="F1440" s="123" t="s">
        <v>3</v>
      </c>
      <c r="G1440" s="123">
        <v>1498080</v>
      </c>
      <c r="H1440" s="127"/>
      <c r="I1440" s="131" t="s">
        <v>4592</v>
      </c>
      <c r="J1440" s="127"/>
      <c r="K1440" s="127"/>
      <c r="L1440" s="127"/>
      <c r="M1440" s="127"/>
      <c r="N1440" s="243">
        <v>0</v>
      </c>
      <c r="O1440" s="243">
        <v>9208.83</v>
      </c>
      <c r="P1440" s="127" t="s">
        <v>1334</v>
      </c>
    </row>
    <row r="1441" spans="1:16" ht="51" hidden="1">
      <c r="A1441" s="127">
        <v>222</v>
      </c>
      <c r="B1441" s="127"/>
      <c r="C1441" s="128" t="s">
        <v>765</v>
      </c>
      <c r="D1441" s="122">
        <v>42858</v>
      </c>
      <c r="E1441" s="123" t="s">
        <v>4593</v>
      </c>
      <c r="F1441" s="123" t="s">
        <v>3</v>
      </c>
      <c r="G1441" s="123">
        <v>1498119</v>
      </c>
      <c r="H1441" s="127"/>
      <c r="I1441" s="131" t="s">
        <v>4594</v>
      </c>
      <c r="J1441" s="127"/>
      <c r="K1441" s="127"/>
      <c r="L1441" s="127"/>
      <c r="M1441" s="127"/>
      <c r="N1441" s="243">
        <v>0</v>
      </c>
      <c r="O1441" s="243">
        <v>339.90000000000003</v>
      </c>
      <c r="P1441" s="127" t="s">
        <v>1334</v>
      </c>
    </row>
    <row r="1442" spans="1:16" ht="51" hidden="1">
      <c r="A1442" s="127" t="s">
        <v>620</v>
      </c>
      <c r="B1442" s="127"/>
      <c r="C1442" s="128" t="s">
        <v>714</v>
      </c>
      <c r="D1442" s="122">
        <v>42858</v>
      </c>
      <c r="E1442" s="123" t="s">
        <v>4595</v>
      </c>
      <c r="F1442" s="123" t="s">
        <v>3</v>
      </c>
      <c r="G1442" s="123">
        <v>1498195</v>
      </c>
      <c r="H1442" s="127"/>
      <c r="I1442" s="131" t="s">
        <v>4596</v>
      </c>
      <c r="J1442" s="127"/>
      <c r="K1442" s="127"/>
      <c r="L1442" s="127"/>
      <c r="M1442" s="127"/>
      <c r="N1442" s="243">
        <v>0</v>
      </c>
      <c r="O1442" s="243">
        <v>905.68000000000006</v>
      </c>
      <c r="P1442" s="127" t="s">
        <v>1334</v>
      </c>
    </row>
    <row r="1443" spans="1:16" ht="51" hidden="1">
      <c r="A1443" s="127" t="s">
        <v>620</v>
      </c>
      <c r="B1443" s="127"/>
      <c r="C1443" s="128" t="s">
        <v>714</v>
      </c>
      <c r="D1443" s="122">
        <v>42859</v>
      </c>
      <c r="E1443" s="123" t="s">
        <v>4597</v>
      </c>
      <c r="F1443" s="123" t="s">
        <v>3</v>
      </c>
      <c r="G1443" s="123">
        <v>1498466</v>
      </c>
      <c r="H1443" s="127"/>
      <c r="I1443" s="131" t="s">
        <v>4598</v>
      </c>
      <c r="J1443" s="127"/>
      <c r="K1443" s="127"/>
      <c r="L1443" s="127"/>
      <c r="M1443" s="127"/>
      <c r="N1443" s="243">
        <v>0</v>
      </c>
      <c r="O1443" s="243">
        <v>28.900000000000002</v>
      </c>
      <c r="P1443" s="127" t="s">
        <v>1334</v>
      </c>
    </row>
    <row r="1444" spans="1:16" ht="63.75" hidden="1">
      <c r="A1444" s="127" t="s">
        <v>627</v>
      </c>
      <c r="B1444" s="127"/>
      <c r="C1444" s="128" t="s">
        <v>1235</v>
      </c>
      <c r="D1444" s="122">
        <v>42859</v>
      </c>
      <c r="E1444" s="123" t="s">
        <v>4599</v>
      </c>
      <c r="F1444" s="123" t="s">
        <v>3</v>
      </c>
      <c r="G1444" s="123">
        <v>1498567</v>
      </c>
      <c r="H1444" s="127"/>
      <c r="I1444" s="131" t="s">
        <v>4600</v>
      </c>
      <c r="J1444" s="127"/>
      <c r="K1444" s="127"/>
      <c r="L1444" s="127"/>
      <c r="M1444" s="127"/>
      <c r="N1444" s="243">
        <v>0</v>
      </c>
      <c r="O1444" s="243">
        <v>18553.760000000002</v>
      </c>
      <c r="P1444" s="127" t="s">
        <v>1334</v>
      </c>
    </row>
    <row r="1445" spans="1:16" ht="51" hidden="1">
      <c r="A1445" s="127" t="s">
        <v>620</v>
      </c>
      <c r="B1445" s="127"/>
      <c r="C1445" s="128" t="s">
        <v>714</v>
      </c>
      <c r="D1445" s="122">
        <v>42859</v>
      </c>
      <c r="E1445" s="123" t="s">
        <v>4601</v>
      </c>
      <c r="F1445" s="123" t="s">
        <v>3</v>
      </c>
      <c r="G1445" s="123">
        <v>1498425</v>
      </c>
      <c r="H1445" s="127"/>
      <c r="I1445" s="131" t="s">
        <v>4602</v>
      </c>
      <c r="J1445" s="127"/>
      <c r="K1445" s="127"/>
      <c r="L1445" s="127"/>
      <c r="M1445" s="127"/>
      <c r="N1445" s="243">
        <v>0</v>
      </c>
      <c r="O1445" s="243">
        <v>1278</v>
      </c>
      <c r="P1445" s="127" t="s">
        <v>1334</v>
      </c>
    </row>
    <row r="1446" spans="1:16" ht="51" hidden="1">
      <c r="A1446" s="127" t="s">
        <v>620</v>
      </c>
      <c r="B1446" s="127"/>
      <c r="C1446" s="128" t="s">
        <v>714</v>
      </c>
      <c r="D1446" s="122">
        <v>42859</v>
      </c>
      <c r="E1446" s="123" t="s">
        <v>4603</v>
      </c>
      <c r="F1446" s="123" t="s">
        <v>3</v>
      </c>
      <c r="G1446" s="123">
        <v>1498438</v>
      </c>
      <c r="H1446" s="127"/>
      <c r="I1446" s="131" t="s">
        <v>4604</v>
      </c>
      <c r="J1446" s="127"/>
      <c r="K1446" s="127"/>
      <c r="L1446" s="127"/>
      <c r="M1446" s="127"/>
      <c r="N1446" s="243">
        <v>0</v>
      </c>
      <c r="O1446" s="243">
        <v>2126.3200000000002</v>
      </c>
      <c r="P1446" s="127" t="s">
        <v>1334</v>
      </c>
    </row>
    <row r="1447" spans="1:16" ht="51" hidden="1">
      <c r="A1447" s="127">
        <v>20</v>
      </c>
      <c r="B1447" s="127"/>
      <c r="C1447" s="128" t="s">
        <v>694</v>
      </c>
      <c r="D1447" s="122">
        <v>42859</v>
      </c>
      <c r="E1447" s="123" t="s">
        <v>4605</v>
      </c>
      <c r="F1447" s="123" t="s">
        <v>3</v>
      </c>
      <c r="G1447" s="123">
        <v>1498503</v>
      </c>
      <c r="H1447" s="127"/>
      <c r="I1447" s="131" t="s">
        <v>4606</v>
      </c>
      <c r="J1447" s="127"/>
      <c r="K1447" s="127"/>
      <c r="L1447" s="127"/>
      <c r="M1447" s="127"/>
      <c r="N1447" s="243">
        <v>0</v>
      </c>
      <c r="O1447" s="243">
        <v>2.4</v>
      </c>
      <c r="P1447" s="127" t="s">
        <v>17184</v>
      </c>
    </row>
    <row r="1448" spans="1:16" ht="51" hidden="1">
      <c r="A1448" s="127" t="s">
        <v>620</v>
      </c>
      <c r="B1448" s="127"/>
      <c r="C1448" s="128" t="s">
        <v>714</v>
      </c>
      <c r="D1448" s="122">
        <v>42859</v>
      </c>
      <c r="E1448" s="123" t="s">
        <v>4607</v>
      </c>
      <c r="F1448" s="123" t="s">
        <v>3</v>
      </c>
      <c r="G1448" s="123">
        <v>1498542</v>
      </c>
      <c r="H1448" s="127"/>
      <c r="I1448" s="131" t="s">
        <v>3507</v>
      </c>
      <c r="J1448" s="127"/>
      <c r="K1448" s="127"/>
      <c r="L1448" s="127"/>
      <c r="M1448" s="127"/>
      <c r="N1448" s="243">
        <v>0</v>
      </c>
      <c r="O1448" s="243">
        <v>1713</v>
      </c>
      <c r="P1448" s="127" t="s">
        <v>1334</v>
      </c>
    </row>
    <row r="1449" spans="1:16" ht="51" hidden="1">
      <c r="A1449" s="127" t="s">
        <v>620</v>
      </c>
      <c r="B1449" s="127"/>
      <c r="C1449" s="128" t="s">
        <v>714</v>
      </c>
      <c r="D1449" s="122">
        <v>42859</v>
      </c>
      <c r="E1449" s="123" t="s">
        <v>4608</v>
      </c>
      <c r="F1449" s="123" t="s">
        <v>3</v>
      </c>
      <c r="G1449" s="123">
        <v>1498570</v>
      </c>
      <c r="H1449" s="127"/>
      <c r="I1449" s="131" t="s">
        <v>4609</v>
      </c>
      <c r="J1449" s="127"/>
      <c r="K1449" s="127"/>
      <c r="L1449" s="127"/>
      <c r="M1449" s="127"/>
      <c r="N1449" s="243">
        <v>0</v>
      </c>
      <c r="O1449" s="243">
        <v>784.52</v>
      </c>
      <c r="P1449" s="127" t="s">
        <v>1334</v>
      </c>
    </row>
    <row r="1450" spans="1:16" ht="51" hidden="1">
      <c r="A1450" s="127" t="s">
        <v>620</v>
      </c>
      <c r="B1450" s="127"/>
      <c r="C1450" s="128" t="s">
        <v>714</v>
      </c>
      <c r="D1450" s="122">
        <v>42859</v>
      </c>
      <c r="E1450" s="123" t="s">
        <v>4610</v>
      </c>
      <c r="F1450" s="123" t="s">
        <v>3</v>
      </c>
      <c r="G1450" s="123">
        <v>1498589</v>
      </c>
      <c r="H1450" s="127"/>
      <c r="I1450" s="131" t="s">
        <v>4611</v>
      </c>
      <c r="J1450" s="127"/>
      <c r="K1450" s="127"/>
      <c r="L1450" s="127"/>
      <c r="M1450" s="127"/>
      <c r="N1450" s="243">
        <v>0</v>
      </c>
      <c r="O1450" s="243">
        <v>511</v>
      </c>
      <c r="P1450" s="127" t="s">
        <v>1334</v>
      </c>
    </row>
    <row r="1451" spans="1:16" ht="51" hidden="1">
      <c r="A1451" s="127" t="s">
        <v>620</v>
      </c>
      <c r="B1451" s="127"/>
      <c r="C1451" s="128" t="s">
        <v>714</v>
      </c>
      <c r="D1451" s="122">
        <v>42859</v>
      </c>
      <c r="E1451" s="123" t="s">
        <v>4612</v>
      </c>
      <c r="F1451" s="123" t="s">
        <v>3</v>
      </c>
      <c r="G1451" s="123">
        <v>1498590</v>
      </c>
      <c r="H1451" s="127"/>
      <c r="I1451" s="131" t="s">
        <v>4613</v>
      </c>
      <c r="J1451" s="127"/>
      <c r="K1451" s="127"/>
      <c r="L1451" s="127"/>
      <c r="M1451" s="127"/>
      <c r="N1451" s="243">
        <v>0</v>
      </c>
      <c r="O1451" s="243">
        <v>1453.64</v>
      </c>
      <c r="P1451" s="127" t="s">
        <v>1334</v>
      </c>
    </row>
    <row r="1452" spans="1:16" ht="51" hidden="1">
      <c r="A1452" s="127" t="s">
        <v>620</v>
      </c>
      <c r="B1452" s="127"/>
      <c r="C1452" s="128" t="s">
        <v>714</v>
      </c>
      <c r="D1452" s="122">
        <v>42859</v>
      </c>
      <c r="E1452" s="123" t="s">
        <v>4614</v>
      </c>
      <c r="F1452" s="123" t="s">
        <v>3</v>
      </c>
      <c r="G1452" s="123">
        <v>1498605</v>
      </c>
      <c r="H1452" s="127"/>
      <c r="I1452" s="131" t="s">
        <v>4615</v>
      </c>
      <c r="J1452" s="127"/>
      <c r="K1452" s="127"/>
      <c r="L1452" s="127"/>
      <c r="M1452" s="127"/>
      <c r="N1452" s="243">
        <v>0</v>
      </c>
      <c r="O1452" s="243">
        <v>4748</v>
      </c>
      <c r="P1452" s="127" t="s">
        <v>1334</v>
      </c>
    </row>
    <row r="1453" spans="1:16" ht="51" hidden="1">
      <c r="A1453" s="127" t="s">
        <v>620</v>
      </c>
      <c r="B1453" s="127"/>
      <c r="C1453" s="128" t="s">
        <v>714</v>
      </c>
      <c r="D1453" s="122">
        <v>42859</v>
      </c>
      <c r="E1453" s="123" t="s">
        <v>4616</v>
      </c>
      <c r="F1453" s="123" t="s">
        <v>3</v>
      </c>
      <c r="G1453" s="123">
        <v>1498610</v>
      </c>
      <c r="H1453" s="127"/>
      <c r="I1453" s="131" t="s">
        <v>4617</v>
      </c>
      <c r="J1453" s="127"/>
      <c r="K1453" s="127"/>
      <c r="L1453" s="127"/>
      <c r="M1453" s="127"/>
      <c r="N1453" s="243">
        <v>0</v>
      </c>
      <c r="O1453" s="243">
        <v>460</v>
      </c>
      <c r="P1453" s="127" t="s">
        <v>1334</v>
      </c>
    </row>
    <row r="1454" spans="1:16" ht="51" hidden="1">
      <c r="A1454" s="127">
        <v>86</v>
      </c>
      <c r="B1454" s="127"/>
      <c r="C1454" s="128" t="s">
        <v>711</v>
      </c>
      <c r="D1454" s="122">
        <v>42860</v>
      </c>
      <c r="E1454" s="123" t="s">
        <v>4618</v>
      </c>
      <c r="F1454" s="123" t="s">
        <v>3</v>
      </c>
      <c r="G1454" s="123">
        <v>1498855</v>
      </c>
      <c r="H1454" s="127"/>
      <c r="I1454" s="131" t="s">
        <v>4619</v>
      </c>
      <c r="J1454" s="127"/>
      <c r="K1454" s="127"/>
      <c r="L1454" s="127"/>
      <c r="M1454" s="127"/>
      <c r="N1454" s="243">
        <v>0</v>
      </c>
      <c r="O1454" s="243">
        <v>84481.05</v>
      </c>
      <c r="P1454" s="127" t="s">
        <v>1334</v>
      </c>
    </row>
    <row r="1455" spans="1:16" ht="51" hidden="1">
      <c r="A1455" s="127">
        <v>86</v>
      </c>
      <c r="B1455" s="127"/>
      <c r="C1455" s="128" t="s">
        <v>711</v>
      </c>
      <c r="D1455" s="122">
        <v>42860</v>
      </c>
      <c r="E1455" s="123" t="s">
        <v>4620</v>
      </c>
      <c r="F1455" s="123" t="s">
        <v>3</v>
      </c>
      <c r="G1455" s="123">
        <v>1498857</v>
      </c>
      <c r="H1455" s="127"/>
      <c r="I1455" s="131" t="s">
        <v>4621</v>
      </c>
      <c r="J1455" s="127"/>
      <c r="K1455" s="127"/>
      <c r="L1455" s="127"/>
      <c r="M1455" s="127"/>
      <c r="N1455" s="243">
        <v>0</v>
      </c>
      <c r="O1455" s="243">
        <v>1335750</v>
      </c>
      <c r="P1455" s="127" t="s">
        <v>1334</v>
      </c>
    </row>
    <row r="1456" spans="1:16" ht="51" hidden="1">
      <c r="A1456" s="127">
        <v>86</v>
      </c>
      <c r="B1456" s="127"/>
      <c r="C1456" s="128" t="s">
        <v>711</v>
      </c>
      <c r="D1456" s="122">
        <v>42860</v>
      </c>
      <c r="E1456" s="123" t="s">
        <v>4622</v>
      </c>
      <c r="F1456" s="123" t="s">
        <v>3</v>
      </c>
      <c r="G1456" s="123">
        <v>1498859</v>
      </c>
      <c r="H1456" s="127"/>
      <c r="I1456" s="131" t="s">
        <v>4623</v>
      </c>
      <c r="J1456" s="127"/>
      <c r="K1456" s="127"/>
      <c r="L1456" s="127"/>
      <c r="M1456" s="127"/>
      <c r="N1456" s="243">
        <v>0</v>
      </c>
      <c r="O1456" s="243">
        <v>45668.950000000004</v>
      </c>
      <c r="P1456" s="127" t="s">
        <v>1334</v>
      </c>
    </row>
    <row r="1457" spans="1:16" ht="51" hidden="1">
      <c r="A1457" s="127" t="s">
        <v>620</v>
      </c>
      <c r="B1457" s="127"/>
      <c r="C1457" s="128" t="s">
        <v>714</v>
      </c>
      <c r="D1457" s="122">
        <v>42860</v>
      </c>
      <c r="E1457" s="123" t="s">
        <v>4624</v>
      </c>
      <c r="F1457" s="123" t="s">
        <v>3</v>
      </c>
      <c r="G1457" s="123">
        <v>1498924</v>
      </c>
      <c r="H1457" s="127"/>
      <c r="I1457" s="131" t="s">
        <v>4625</v>
      </c>
      <c r="J1457" s="127"/>
      <c r="K1457" s="127"/>
      <c r="L1457" s="127"/>
      <c r="M1457" s="127"/>
      <c r="N1457" s="243">
        <v>0</v>
      </c>
      <c r="O1457" s="243">
        <v>35</v>
      </c>
      <c r="P1457" s="127" t="s">
        <v>1334</v>
      </c>
    </row>
    <row r="1458" spans="1:16" ht="63.75" hidden="1">
      <c r="A1458" s="127">
        <v>290</v>
      </c>
      <c r="B1458" s="127"/>
      <c r="C1458" s="128" t="s">
        <v>794</v>
      </c>
      <c r="D1458" s="122">
        <v>42860</v>
      </c>
      <c r="E1458" s="123" t="s">
        <v>4626</v>
      </c>
      <c r="F1458" s="123" t="s">
        <v>3</v>
      </c>
      <c r="G1458" s="123">
        <v>1498926</v>
      </c>
      <c r="H1458" s="127"/>
      <c r="I1458" s="131" t="s">
        <v>4627</v>
      </c>
      <c r="J1458" s="127"/>
      <c r="K1458" s="127"/>
      <c r="L1458" s="127"/>
      <c r="M1458" s="127"/>
      <c r="N1458" s="243">
        <v>0</v>
      </c>
      <c r="O1458" s="243">
        <v>1207.92</v>
      </c>
      <c r="P1458" s="127" t="s">
        <v>1334</v>
      </c>
    </row>
    <row r="1459" spans="1:16" ht="51" hidden="1">
      <c r="A1459" s="127">
        <v>680</v>
      </c>
      <c r="B1459" s="127"/>
      <c r="C1459" s="128" t="s">
        <v>867</v>
      </c>
      <c r="D1459" s="122">
        <v>42860</v>
      </c>
      <c r="E1459" s="123" t="s">
        <v>4628</v>
      </c>
      <c r="F1459" s="123" t="s">
        <v>3</v>
      </c>
      <c r="G1459" s="123">
        <v>1498927</v>
      </c>
      <c r="H1459" s="127"/>
      <c r="I1459" s="131" t="s">
        <v>4629</v>
      </c>
      <c r="J1459" s="127"/>
      <c r="K1459" s="127"/>
      <c r="L1459" s="127"/>
      <c r="M1459" s="127"/>
      <c r="N1459" s="243">
        <v>0</v>
      </c>
      <c r="O1459" s="243">
        <v>2000</v>
      </c>
      <c r="P1459" s="127" t="s">
        <v>1334</v>
      </c>
    </row>
    <row r="1460" spans="1:16" ht="51" hidden="1">
      <c r="A1460" s="127">
        <v>222</v>
      </c>
      <c r="B1460" s="127"/>
      <c r="C1460" s="128" t="s">
        <v>765</v>
      </c>
      <c r="D1460" s="122">
        <v>42860</v>
      </c>
      <c r="E1460" s="123" t="s">
        <v>4630</v>
      </c>
      <c r="F1460" s="123" t="s">
        <v>3</v>
      </c>
      <c r="G1460" s="123">
        <v>1498988</v>
      </c>
      <c r="H1460" s="127"/>
      <c r="I1460" s="131" t="s">
        <v>4631</v>
      </c>
      <c r="J1460" s="127"/>
      <c r="K1460" s="127"/>
      <c r="L1460" s="127"/>
      <c r="M1460" s="127"/>
      <c r="N1460" s="243">
        <v>0</v>
      </c>
      <c r="O1460" s="243">
        <v>0.5</v>
      </c>
      <c r="P1460" s="127" t="s">
        <v>17184</v>
      </c>
    </row>
    <row r="1461" spans="1:16" ht="63.75" hidden="1">
      <c r="A1461" s="127" t="s">
        <v>620</v>
      </c>
      <c r="B1461" s="127"/>
      <c r="C1461" s="128" t="s">
        <v>714</v>
      </c>
      <c r="D1461" s="122">
        <v>42860</v>
      </c>
      <c r="E1461" s="123" t="s">
        <v>4632</v>
      </c>
      <c r="F1461" s="123" t="s">
        <v>3</v>
      </c>
      <c r="G1461" s="123">
        <v>1499037</v>
      </c>
      <c r="H1461" s="127"/>
      <c r="I1461" s="131" t="s">
        <v>4633</v>
      </c>
      <c r="J1461" s="127"/>
      <c r="K1461" s="127"/>
      <c r="L1461" s="127"/>
      <c r="M1461" s="127"/>
      <c r="N1461" s="243">
        <v>0</v>
      </c>
      <c r="O1461" s="243">
        <v>514381.71</v>
      </c>
      <c r="P1461" s="127" t="s">
        <v>1334</v>
      </c>
    </row>
    <row r="1462" spans="1:16" ht="51" hidden="1">
      <c r="A1462" s="127" t="s">
        <v>620</v>
      </c>
      <c r="B1462" s="127"/>
      <c r="C1462" s="128" t="s">
        <v>714</v>
      </c>
      <c r="D1462" s="122">
        <v>42860</v>
      </c>
      <c r="E1462" s="123" t="s">
        <v>4634</v>
      </c>
      <c r="F1462" s="123" t="s">
        <v>3</v>
      </c>
      <c r="G1462" s="123">
        <v>1498832</v>
      </c>
      <c r="H1462" s="127"/>
      <c r="I1462" s="131" t="s">
        <v>3876</v>
      </c>
      <c r="J1462" s="127"/>
      <c r="K1462" s="127"/>
      <c r="L1462" s="127"/>
      <c r="M1462" s="127"/>
      <c r="N1462" s="243">
        <v>0</v>
      </c>
      <c r="O1462" s="243">
        <v>1693.06</v>
      </c>
      <c r="P1462" s="127" t="s">
        <v>1334</v>
      </c>
    </row>
    <row r="1463" spans="1:16" ht="51" hidden="1">
      <c r="A1463" s="127" t="s">
        <v>620</v>
      </c>
      <c r="B1463" s="127"/>
      <c r="C1463" s="128" t="s">
        <v>714</v>
      </c>
      <c r="D1463" s="122">
        <v>42860</v>
      </c>
      <c r="E1463" s="123" t="s">
        <v>4635</v>
      </c>
      <c r="F1463" s="123" t="s">
        <v>3</v>
      </c>
      <c r="G1463" s="123">
        <v>1498851</v>
      </c>
      <c r="H1463" s="127"/>
      <c r="I1463" s="131" t="s">
        <v>4636</v>
      </c>
      <c r="J1463" s="127"/>
      <c r="K1463" s="127"/>
      <c r="L1463" s="127"/>
      <c r="M1463" s="127"/>
      <c r="N1463" s="243">
        <v>0</v>
      </c>
      <c r="O1463" s="243">
        <v>1152.28</v>
      </c>
      <c r="P1463" s="127" t="s">
        <v>1334</v>
      </c>
    </row>
    <row r="1464" spans="1:16" ht="51" hidden="1">
      <c r="A1464" s="127" t="s">
        <v>620</v>
      </c>
      <c r="B1464" s="127"/>
      <c r="C1464" s="128" t="s">
        <v>714</v>
      </c>
      <c r="D1464" s="122">
        <v>42860</v>
      </c>
      <c r="E1464" s="123" t="s">
        <v>4637</v>
      </c>
      <c r="F1464" s="123" t="s">
        <v>3</v>
      </c>
      <c r="G1464" s="123">
        <v>1498862</v>
      </c>
      <c r="H1464" s="127"/>
      <c r="I1464" s="131" t="s">
        <v>4638</v>
      </c>
      <c r="J1464" s="127"/>
      <c r="K1464" s="127"/>
      <c r="L1464" s="127"/>
      <c r="M1464" s="127"/>
      <c r="N1464" s="243">
        <v>0</v>
      </c>
      <c r="O1464" s="243">
        <v>3248.36</v>
      </c>
      <c r="P1464" s="127" t="s">
        <v>1334</v>
      </c>
    </row>
    <row r="1465" spans="1:16" ht="51" hidden="1">
      <c r="A1465" s="127" t="s">
        <v>620</v>
      </c>
      <c r="B1465" s="127"/>
      <c r="C1465" s="128" t="s">
        <v>714</v>
      </c>
      <c r="D1465" s="122">
        <v>42860</v>
      </c>
      <c r="E1465" s="123" t="s">
        <v>4639</v>
      </c>
      <c r="F1465" s="123" t="s">
        <v>3</v>
      </c>
      <c r="G1465" s="123">
        <v>1498920</v>
      </c>
      <c r="H1465" s="127"/>
      <c r="I1465" s="131" t="s">
        <v>4223</v>
      </c>
      <c r="J1465" s="127"/>
      <c r="K1465" s="127"/>
      <c r="L1465" s="127"/>
      <c r="M1465" s="127"/>
      <c r="N1465" s="243">
        <v>0</v>
      </c>
      <c r="O1465" s="243">
        <v>1506</v>
      </c>
      <c r="P1465" s="127" t="s">
        <v>1334</v>
      </c>
    </row>
    <row r="1466" spans="1:16" ht="51" hidden="1">
      <c r="A1466" s="127">
        <v>586</v>
      </c>
      <c r="B1466" s="127"/>
      <c r="C1466" s="128" t="s">
        <v>223</v>
      </c>
      <c r="D1466" s="122">
        <v>42860</v>
      </c>
      <c r="E1466" s="123" t="s">
        <v>4640</v>
      </c>
      <c r="F1466" s="123" t="s">
        <v>3</v>
      </c>
      <c r="G1466" s="123">
        <v>1498928</v>
      </c>
      <c r="H1466" s="127"/>
      <c r="I1466" s="131" t="s">
        <v>4641</v>
      </c>
      <c r="J1466" s="127"/>
      <c r="K1466" s="127"/>
      <c r="L1466" s="127"/>
      <c r="M1466" s="127"/>
      <c r="N1466" s="243">
        <v>0</v>
      </c>
      <c r="O1466" s="243">
        <v>342.54</v>
      </c>
      <c r="P1466" s="127" t="s">
        <v>1334</v>
      </c>
    </row>
    <row r="1467" spans="1:16" ht="51" hidden="1">
      <c r="A1467" s="127">
        <v>586</v>
      </c>
      <c r="B1467" s="127"/>
      <c r="C1467" s="128" t="s">
        <v>223</v>
      </c>
      <c r="D1467" s="122">
        <v>42860</v>
      </c>
      <c r="E1467" s="123" t="s">
        <v>4642</v>
      </c>
      <c r="F1467" s="123" t="s">
        <v>3</v>
      </c>
      <c r="G1467" s="123">
        <v>1498931</v>
      </c>
      <c r="H1467" s="127"/>
      <c r="I1467" s="131" t="s">
        <v>4643</v>
      </c>
      <c r="J1467" s="127"/>
      <c r="K1467" s="127"/>
      <c r="L1467" s="127"/>
      <c r="M1467" s="127"/>
      <c r="N1467" s="243">
        <v>0</v>
      </c>
      <c r="O1467" s="243">
        <v>188.5</v>
      </c>
      <c r="P1467" s="127" t="s">
        <v>1334</v>
      </c>
    </row>
    <row r="1468" spans="1:16" ht="51" hidden="1">
      <c r="A1468" s="127" t="s">
        <v>620</v>
      </c>
      <c r="B1468" s="127"/>
      <c r="C1468" s="128" t="s">
        <v>714</v>
      </c>
      <c r="D1468" s="122">
        <v>42860</v>
      </c>
      <c r="E1468" s="123" t="s">
        <v>4644</v>
      </c>
      <c r="F1468" s="123" t="s">
        <v>3</v>
      </c>
      <c r="G1468" s="123">
        <v>1498963</v>
      </c>
      <c r="H1468" s="127"/>
      <c r="I1468" s="131" t="s">
        <v>4645</v>
      </c>
      <c r="J1468" s="127"/>
      <c r="K1468" s="127"/>
      <c r="L1468" s="127"/>
      <c r="M1468" s="127"/>
      <c r="N1468" s="243">
        <v>0</v>
      </c>
      <c r="O1468" s="243">
        <v>1295.68</v>
      </c>
      <c r="P1468" s="127" t="s">
        <v>1334</v>
      </c>
    </row>
    <row r="1469" spans="1:16" ht="51" hidden="1">
      <c r="A1469" s="127" t="s">
        <v>620</v>
      </c>
      <c r="B1469" s="127"/>
      <c r="C1469" s="128" t="s">
        <v>714</v>
      </c>
      <c r="D1469" s="122">
        <v>42860</v>
      </c>
      <c r="E1469" s="123" t="s">
        <v>4646</v>
      </c>
      <c r="F1469" s="123" t="s">
        <v>3</v>
      </c>
      <c r="G1469" s="123">
        <v>1498996</v>
      </c>
      <c r="H1469" s="127"/>
      <c r="I1469" s="131" t="s">
        <v>4647</v>
      </c>
      <c r="J1469" s="127"/>
      <c r="K1469" s="127"/>
      <c r="L1469" s="127"/>
      <c r="M1469" s="127"/>
      <c r="N1469" s="243">
        <v>0</v>
      </c>
      <c r="O1469" s="243">
        <v>5006.8599999999997</v>
      </c>
      <c r="P1469" s="127" t="s">
        <v>1334</v>
      </c>
    </row>
    <row r="1470" spans="1:16" ht="38.25" hidden="1">
      <c r="A1470" s="127">
        <v>526</v>
      </c>
      <c r="B1470" s="127"/>
      <c r="C1470" s="128" t="s">
        <v>847</v>
      </c>
      <c r="D1470" s="122">
        <v>42860</v>
      </c>
      <c r="E1470" s="123" t="s">
        <v>4648</v>
      </c>
      <c r="F1470" s="123" t="s">
        <v>3</v>
      </c>
      <c r="G1470" s="123">
        <v>1499028</v>
      </c>
      <c r="H1470" s="127"/>
      <c r="I1470" s="131" t="s">
        <v>4649</v>
      </c>
      <c r="J1470" s="127"/>
      <c r="K1470" s="127"/>
      <c r="L1470" s="127"/>
      <c r="M1470" s="127"/>
      <c r="N1470" s="243">
        <v>0</v>
      </c>
      <c r="O1470" s="243">
        <v>0.03</v>
      </c>
      <c r="P1470" s="127" t="s">
        <v>17184</v>
      </c>
    </row>
    <row r="1471" spans="1:16" ht="51" hidden="1">
      <c r="A1471" s="127" t="s">
        <v>620</v>
      </c>
      <c r="B1471" s="127"/>
      <c r="C1471" s="128" t="s">
        <v>714</v>
      </c>
      <c r="D1471" s="122">
        <v>42860</v>
      </c>
      <c r="E1471" s="123" t="s">
        <v>4650</v>
      </c>
      <c r="F1471" s="123" t="s">
        <v>3</v>
      </c>
      <c r="G1471" s="123">
        <v>1499051</v>
      </c>
      <c r="H1471" s="127"/>
      <c r="I1471" s="131" t="s">
        <v>4651</v>
      </c>
      <c r="J1471" s="127"/>
      <c r="K1471" s="127"/>
      <c r="L1471" s="127"/>
      <c r="M1471" s="127"/>
      <c r="N1471" s="243">
        <v>0</v>
      </c>
      <c r="O1471" s="243">
        <v>2814.23</v>
      </c>
      <c r="P1471" s="127" t="s">
        <v>1334</v>
      </c>
    </row>
    <row r="1472" spans="1:16" ht="51" hidden="1">
      <c r="A1472" s="127" t="s">
        <v>620</v>
      </c>
      <c r="B1472" s="127"/>
      <c r="C1472" s="128" t="s">
        <v>714</v>
      </c>
      <c r="D1472" s="122">
        <v>42860</v>
      </c>
      <c r="E1472" s="123" t="s">
        <v>4652</v>
      </c>
      <c r="F1472" s="123" t="s">
        <v>3</v>
      </c>
      <c r="G1472" s="123">
        <v>1499070</v>
      </c>
      <c r="H1472" s="127"/>
      <c r="I1472" s="131" t="s">
        <v>4653</v>
      </c>
      <c r="J1472" s="127"/>
      <c r="K1472" s="127"/>
      <c r="L1472" s="127"/>
      <c r="M1472" s="127"/>
      <c r="N1472" s="243">
        <v>0</v>
      </c>
      <c r="O1472" s="243">
        <v>1000</v>
      </c>
      <c r="P1472" s="127" t="s">
        <v>1334</v>
      </c>
    </row>
    <row r="1473" spans="1:16" ht="51" hidden="1">
      <c r="A1473" s="127" t="s">
        <v>620</v>
      </c>
      <c r="B1473" s="127"/>
      <c r="C1473" s="128" t="s">
        <v>714</v>
      </c>
      <c r="D1473" s="122">
        <v>42860</v>
      </c>
      <c r="E1473" s="123" t="s">
        <v>4654</v>
      </c>
      <c r="F1473" s="123" t="s">
        <v>3</v>
      </c>
      <c r="G1473" s="123">
        <v>1499080</v>
      </c>
      <c r="H1473" s="127"/>
      <c r="I1473" s="131" t="s">
        <v>4655</v>
      </c>
      <c r="J1473" s="127"/>
      <c r="K1473" s="127"/>
      <c r="L1473" s="127"/>
      <c r="M1473" s="127"/>
      <c r="N1473" s="243">
        <v>0</v>
      </c>
      <c r="O1473" s="243">
        <v>100.2</v>
      </c>
      <c r="P1473" s="127" t="s">
        <v>1334</v>
      </c>
    </row>
    <row r="1474" spans="1:16" ht="51" hidden="1">
      <c r="A1474" s="127" t="s">
        <v>620</v>
      </c>
      <c r="B1474" s="127"/>
      <c r="C1474" s="128" t="s">
        <v>714</v>
      </c>
      <c r="D1474" s="122">
        <v>42860</v>
      </c>
      <c r="E1474" s="123" t="s">
        <v>4656</v>
      </c>
      <c r="F1474" s="123" t="s">
        <v>3</v>
      </c>
      <c r="G1474" s="123">
        <v>1499085</v>
      </c>
      <c r="H1474" s="127"/>
      <c r="I1474" s="131" t="s">
        <v>4657</v>
      </c>
      <c r="J1474" s="127"/>
      <c r="K1474" s="127"/>
      <c r="L1474" s="127"/>
      <c r="M1474" s="127"/>
      <c r="N1474" s="243">
        <v>0</v>
      </c>
      <c r="O1474" s="243">
        <v>1749.79</v>
      </c>
      <c r="P1474" s="127" t="s">
        <v>1334</v>
      </c>
    </row>
    <row r="1475" spans="1:16" ht="51" hidden="1">
      <c r="A1475" s="127" t="s">
        <v>620</v>
      </c>
      <c r="B1475" s="127"/>
      <c r="C1475" s="128" t="s">
        <v>714</v>
      </c>
      <c r="D1475" s="122">
        <v>42860</v>
      </c>
      <c r="E1475" s="123" t="s">
        <v>4658</v>
      </c>
      <c r="F1475" s="123" t="s">
        <v>3</v>
      </c>
      <c r="G1475" s="123">
        <v>1499101</v>
      </c>
      <c r="H1475" s="127"/>
      <c r="I1475" s="131" t="s">
        <v>3596</v>
      </c>
      <c r="J1475" s="127"/>
      <c r="K1475" s="127"/>
      <c r="L1475" s="127"/>
      <c r="M1475" s="127"/>
      <c r="N1475" s="243">
        <v>0</v>
      </c>
      <c r="O1475" s="243">
        <v>1018</v>
      </c>
      <c r="P1475" s="127" t="s">
        <v>1334</v>
      </c>
    </row>
    <row r="1476" spans="1:16" ht="51" hidden="1">
      <c r="A1476" s="127" t="s">
        <v>620</v>
      </c>
      <c r="B1476" s="127"/>
      <c r="C1476" s="128" t="s">
        <v>714</v>
      </c>
      <c r="D1476" s="122">
        <v>42860</v>
      </c>
      <c r="E1476" s="123" t="s">
        <v>4659</v>
      </c>
      <c r="F1476" s="123" t="s">
        <v>3</v>
      </c>
      <c r="G1476" s="123">
        <v>1499122</v>
      </c>
      <c r="H1476" s="127"/>
      <c r="I1476" s="131" t="s">
        <v>4660</v>
      </c>
      <c r="J1476" s="127"/>
      <c r="K1476" s="127"/>
      <c r="L1476" s="127"/>
      <c r="M1476" s="127"/>
      <c r="N1476" s="243">
        <v>0</v>
      </c>
      <c r="O1476" s="243">
        <v>20000</v>
      </c>
      <c r="P1476" s="127" t="s">
        <v>1334</v>
      </c>
    </row>
    <row r="1477" spans="1:16" ht="51" hidden="1">
      <c r="A1477" s="127">
        <v>342</v>
      </c>
      <c r="B1477" s="127"/>
      <c r="C1477" s="128" t="s">
        <v>817</v>
      </c>
      <c r="D1477" s="122">
        <v>42863</v>
      </c>
      <c r="E1477" s="123" t="s">
        <v>4661</v>
      </c>
      <c r="F1477" s="123" t="s">
        <v>3</v>
      </c>
      <c r="G1477" s="123">
        <v>1499364</v>
      </c>
      <c r="H1477" s="127"/>
      <c r="I1477" s="131" t="s">
        <v>4662</v>
      </c>
      <c r="J1477" s="127"/>
      <c r="K1477" s="127"/>
      <c r="L1477" s="127"/>
      <c r="M1477" s="127"/>
      <c r="N1477" s="243">
        <v>0</v>
      </c>
      <c r="O1477" s="243">
        <v>7.0000000000000007E-2</v>
      </c>
      <c r="P1477" s="127" t="s">
        <v>17184</v>
      </c>
    </row>
    <row r="1478" spans="1:16" ht="51" hidden="1">
      <c r="A1478" s="127">
        <v>163</v>
      </c>
      <c r="B1478" s="127"/>
      <c r="C1478" s="128" t="s">
        <v>749</v>
      </c>
      <c r="D1478" s="122">
        <v>42863</v>
      </c>
      <c r="E1478" s="123" t="s">
        <v>4663</v>
      </c>
      <c r="F1478" s="123" t="s">
        <v>3</v>
      </c>
      <c r="G1478" s="123">
        <v>1499421</v>
      </c>
      <c r="H1478" s="127"/>
      <c r="I1478" s="131" t="s">
        <v>4664</v>
      </c>
      <c r="J1478" s="127"/>
      <c r="K1478" s="127"/>
      <c r="L1478" s="127"/>
      <c r="M1478" s="127"/>
      <c r="N1478" s="243">
        <v>0</v>
      </c>
      <c r="O1478" s="243">
        <v>315.33</v>
      </c>
      <c r="P1478" s="127" t="s">
        <v>1334</v>
      </c>
    </row>
    <row r="1479" spans="1:16" ht="51" hidden="1">
      <c r="A1479" s="127" t="s">
        <v>620</v>
      </c>
      <c r="B1479" s="127"/>
      <c r="C1479" s="128" t="s">
        <v>714</v>
      </c>
      <c r="D1479" s="122">
        <v>42863</v>
      </c>
      <c r="E1479" s="123" t="s">
        <v>4665</v>
      </c>
      <c r="F1479" s="123" t="s">
        <v>3</v>
      </c>
      <c r="G1479" s="123">
        <v>1499331</v>
      </c>
      <c r="H1479" s="127"/>
      <c r="I1479" s="131" t="s">
        <v>4666</v>
      </c>
      <c r="J1479" s="127"/>
      <c r="K1479" s="127"/>
      <c r="L1479" s="127"/>
      <c r="M1479" s="127"/>
      <c r="N1479" s="243">
        <v>0</v>
      </c>
      <c r="O1479" s="243">
        <v>2976.59</v>
      </c>
      <c r="P1479" s="127" t="s">
        <v>1334</v>
      </c>
    </row>
    <row r="1480" spans="1:16" ht="51" hidden="1">
      <c r="A1480" s="127" t="s">
        <v>620</v>
      </c>
      <c r="B1480" s="127"/>
      <c r="C1480" s="128" t="s">
        <v>714</v>
      </c>
      <c r="D1480" s="122">
        <v>42863</v>
      </c>
      <c r="E1480" s="123" t="s">
        <v>4667</v>
      </c>
      <c r="F1480" s="123" t="s">
        <v>3</v>
      </c>
      <c r="G1480" s="123">
        <v>1499332</v>
      </c>
      <c r="H1480" s="127"/>
      <c r="I1480" s="131" t="s">
        <v>4668</v>
      </c>
      <c r="J1480" s="127"/>
      <c r="K1480" s="127"/>
      <c r="L1480" s="127"/>
      <c r="M1480" s="127"/>
      <c r="N1480" s="243">
        <v>0</v>
      </c>
      <c r="O1480" s="243">
        <v>3464.34</v>
      </c>
      <c r="P1480" s="127" t="s">
        <v>1334</v>
      </c>
    </row>
    <row r="1481" spans="1:16" ht="51" hidden="1">
      <c r="A1481" s="127" t="s">
        <v>620</v>
      </c>
      <c r="B1481" s="127"/>
      <c r="C1481" s="128" t="s">
        <v>714</v>
      </c>
      <c r="D1481" s="122">
        <v>42863</v>
      </c>
      <c r="E1481" s="123" t="s">
        <v>4669</v>
      </c>
      <c r="F1481" s="123" t="s">
        <v>3</v>
      </c>
      <c r="G1481" s="123">
        <v>1499342</v>
      </c>
      <c r="H1481" s="127"/>
      <c r="I1481" s="131" t="s">
        <v>2471</v>
      </c>
      <c r="J1481" s="127"/>
      <c r="K1481" s="127"/>
      <c r="L1481" s="127"/>
      <c r="M1481" s="127"/>
      <c r="N1481" s="243">
        <v>0</v>
      </c>
      <c r="O1481" s="243">
        <v>1016</v>
      </c>
      <c r="P1481" s="127" t="s">
        <v>1334</v>
      </c>
    </row>
    <row r="1482" spans="1:16" ht="51" hidden="1">
      <c r="A1482" s="127" t="s">
        <v>620</v>
      </c>
      <c r="B1482" s="127"/>
      <c r="C1482" s="128" t="s">
        <v>714</v>
      </c>
      <c r="D1482" s="122">
        <v>42863</v>
      </c>
      <c r="E1482" s="123" t="s">
        <v>4670</v>
      </c>
      <c r="F1482" s="123" t="s">
        <v>3</v>
      </c>
      <c r="G1482" s="123">
        <v>1499405</v>
      </c>
      <c r="H1482" s="127"/>
      <c r="I1482" s="131" t="s">
        <v>4671</v>
      </c>
      <c r="J1482" s="127"/>
      <c r="K1482" s="127"/>
      <c r="L1482" s="127"/>
      <c r="M1482" s="127"/>
      <c r="N1482" s="243">
        <v>0</v>
      </c>
      <c r="O1482" s="243">
        <v>50000</v>
      </c>
      <c r="P1482" s="127" t="s">
        <v>1334</v>
      </c>
    </row>
    <row r="1483" spans="1:16" ht="51" hidden="1">
      <c r="A1483" s="127" t="s">
        <v>620</v>
      </c>
      <c r="B1483" s="127"/>
      <c r="C1483" s="128" t="s">
        <v>714</v>
      </c>
      <c r="D1483" s="122">
        <v>42863</v>
      </c>
      <c r="E1483" s="123" t="s">
        <v>4672</v>
      </c>
      <c r="F1483" s="123" t="s">
        <v>3</v>
      </c>
      <c r="G1483" s="123">
        <v>1499455</v>
      </c>
      <c r="H1483" s="127"/>
      <c r="I1483" s="131" t="s">
        <v>4673</v>
      </c>
      <c r="J1483" s="127"/>
      <c r="K1483" s="127"/>
      <c r="L1483" s="127"/>
      <c r="M1483" s="127"/>
      <c r="N1483" s="243">
        <v>0</v>
      </c>
      <c r="O1483" s="243">
        <v>97</v>
      </c>
      <c r="P1483" s="127" t="s">
        <v>1334</v>
      </c>
    </row>
    <row r="1484" spans="1:16" ht="51" hidden="1">
      <c r="A1484" s="127" t="s">
        <v>620</v>
      </c>
      <c r="B1484" s="127"/>
      <c r="C1484" s="128" t="s">
        <v>714</v>
      </c>
      <c r="D1484" s="122">
        <v>42863</v>
      </c>
      <c r="E1484" s="123" t="s">
        <v>4674</v>
      </c>
      <c r="F1484" s="123" t="s">
        <v>3</v>
      </c>
      <c r="G1484" s="123">
        <v>1499496</v>
      </c>
      <c r="H1484" s="127"/>
      <c r="I1484" s="131" t="s">
        <v>3601</v>
      </c>
      <c r="J1484" s="127"/>
      <c r="K1484" s="127"/>
      <c r="L1484" s="127"/>
      <c r="M1484" s="127"/>
      <c r="N1484" s="243">
        <v>0</v>
      </c>
      <c r="O1484" s="243">
        <v>1500</v>
      </c>
      <c r="P1484" s="127" t="s">
        <v>1334</v>
      </c>
    </row>
    <row r="1485" spans="1:16" ht="51" hidden="1">
      <c r="A1485" s="127" t="s">
        <v>620</v>
      </c>
      <c r="B1485" s="127"/>
      <c r="C1485" s="128" t="s">
        <v>714</v>
      </c>
      <c r="D1485" s="122">
        <v>42863</v>
      </c>
      <c r="E1485" s="123" t="s">
        <v>4675</v>
      </c>
      <c r="F1485" s="123" t="s">
        <v>3</v>
      </c>
      <c r="G1485" s="123">
        <v>1499515</v>
      </c>
      <c r="H1485" s="127"/>
      <c r="I1485" s="131" t="s">
        <v>4422</v>
      </c>
      <c r="J1485" s="127"/>
      <c r="K1485" s="127"/>
      <c r="L1485" s="127"/>
      <c r="M1485" s="127"/>
      <c r="N1485" s="243">
        <v>0</v>
      </c>
      <c r="O1485" s="243">
        <v>3400</v>
      </c>
      <c r="P1485" s="127" t="s">
        <v>1334</v>
      </c>
    </row>
    <row r="1486" spans="1:16" ht="51" hidden="1">
      <c r="A1486" s="127">
        <v>16</v>
      </c>
      <c r="B1486" s="127"/>
      <c r="C1486" s="128" t="s">
        <v>693</v>
      </c>
      <c r="D1486" s="122">
        <v>42863</v>
      </c>
      <c r="E1486" s="123" t="s">
        <v>4676</v>
      </c>
      <c r="F1486" s="123" t="s">
        <v>3</v>
      </c>
      <c r="G1486" s="123">
        <v>1499516</v>
      </c>
      <c r="H1486" s="127"/>
      <c r="I1486" s="131" t="s">
        <v>4677</v>
      </c>
      <c r="J1486" s="127"/>
      <c r="K1486" s="127"/>
      <c r="L1486" s="127"/>
      <c r="M1486" s="127"/>
      <c r="N1486" s="243">
        <v>0</v>
      </c>
      <c r="O1486" s="243">
        <v>5699</v>
      </c>
      <c r="P1486" s="127" t="s">
        <v>1334</v>
      </c>
    </row>
    <row r="1487" spans="1:16" ht="51" hidden="1">
      <c r="A1487" s="127" t="s">
        <v>620</v>
      </c>
      <c r="B1487" s="127"/>
      <c r="C1487" s="128" t="s">
        <v>714</v>
      </c>
      <c r="D1487" s="122">
        <v>42863</v>
      </c>
      <c r="E1487" s="123" t="s">
        <v>4678</v>
      </c>
      <c r="F1487" s="123" t="s">
        <v>3</v>
      </c>
      <c r="G1487" s="123">
        <v>1499558</v>
      </c>
      <c r="H1487" s="127"/>
      <c r="I1487" s="131" t="s">
        <v>4679</v>
      </c>
      <c r="J1487" s="127"/>
      <c r="K1487" s="127"/>
      <c r="L1487" s="127"/>
      <c r="M1487" s="127"/>
      <c r="N1487" s="243">
        <v>0</v>
      </c>
      <c r="O1487" s="243">
        <v>5800.4000000000005</v>
      </c>
      <c r="P1487" s="127" t="s">
        <v>1334</v>
      </c>
    </row>
    <row r="1488" spans="1:16" ht="51" hidden="1">
      <c r="A1488" s="127" t="s">
        <v>620</v>
      </c>
      <c r="B1488" s="127"/>
      <c r="C1488" s="128" t="s">
        <v>714</v>
      </c>
      <c r="D1488" s="122">
        <v>42863</v>
      </c>
      <c r="E1488" s="123" t="s">
        <v>4680</v>
      </c>
      <c r="F1488" s="123" t="s">
        <v>3</v>
      </c>
      <c r="G1488" s="123">
        <v>1499562</v>
      </c>
      <c r="H1488" s="127"/>
      <c r="I1488" s="131" t="s">
        <v>4681</v>
      </c>
      <c r="J1488" s="127"/>
      <c r="K1488" s="127"/>
      <c r="L1488" s="127"/>
      <c r="M1488" s="127"/>
      <c r="N1488" s="243">
        <v>0</v>
      </c>
      <c r="O1488" s="243">
        <v>1968.57</v>
      </c>
      <c r="P1488" s="127" t="s">
        <v>1334</v>
      </c>
    </row>
    <row r="1489" spans="1:16" ht="51" hidden="1">
      <c r="A1489" s="127" t="s">
        <v>620</v>
      </c>
      <c r="B1489" s="127"/>
      <c r="C1489" s="128" t="s">
        <v>714</v>
      </c>
      <c r="D1489" s="122">
        <v>42864</v>
      </c>
      <c r="E1489" s="123" t="s">
        <v>4682</v>
      </c>
      <c r="F1489" s="123" t="s">
        <v>3</v>
      </c>
      <c r="G1489" s="123">
        <v>1499807</v>
      </c>
      <c r="H1489" s="127"/>
      <c r="I1489" s="131" t="s">
        <v>4683</v>
      </c>
      <c r="J1489" s="127"/>
      <c r="K1489" s="127"/>
      <c r="L1489" s="127"/>
      <c r="M1489" s="127"/>
      <c r="N1489" s="243">
        <v>0</v>
      </c>
      <c r="O1489" s="243">
        <v>5846.02</v>
      </c>
      <c r="P1489" s="127" t="s">
        <v>1334</v>
      </c>
    </row>
    <row r="1490" spans="1:16" ht="51" hidden="1">
      <c r="A1490" s="127" t="s">
        <v>620</v>
      </c>
      <c r="B1490" s="127"/>
      <c r="C1490" s="128" t="s">
        <v>714</v>
      </c>
      <c r="D1490" s="122">
        <v>42864</v>
      </c>
      <c r="E1490" s="123" t="s">
        <v>4684</v>
      </c>
      <c r="F1490" s="123" t="s">
        <v>3</v>
      </c>
      <c r="G1490" s="123">
        <v>1499808</v>
      </c>
      <c r="H1490" s="127"/>
      <c r="I1490" s="131" t="s">
        <v>4685</v>
      </c>
      <c r="J1490" s="127"/>
      <c r="K1490" s="127"/>
      <c r="L1490" s="127"/>
      <c r="M1490" s="127"/>
      <c r="N1490" s="243">
        <v>0</v>
      </c>
      <c r="O1490" s="243">
        <v>97</v>
      </c>
      <c r="P1490" s="127" t="s">
        <v>1334</v>
      </c>
    </row>
    <row r="1491" spans="1:16" ht="51" hidden="1">
      <c r="A1491" s="127" t="s">
        <v>620</v>
      </c>
      <c r="B1491" s="127"/>
      <c r="C1491" s="128" t="s">
        <v>714</v>
      </c>
      <c r="D1491" s="122">
        <v>42864</v>
      </c>
      <c r="E1491" s="123" t="s">
        <v>4686</v>
      </c>
      <c r="F1491" s="123" t="s">
        <v>3</v>
      </c>
      <c r="G1491" s="123">
        <v>1499810</v>
      </c>
      <c r="H1491" s="127"/>
      <c r="I1491" s="131" t="s">
        <v>4687</v>
      </c>
      <c r="J1491" s="127"/>
      <c r="K1491" s="127"/>
      <c r="L1491" s="127"/>
      <c r="M1491" s="127"/>
      <c r="N1491" s="243">
        <v>0</v>
      </c>
      <c r="O1491" s="243">
        <v>6765.1500000000005</v>
      </c>
      <c r="P1491" s="127" t="s">
        <v>1334</v>
      </c>
    </row>
    <row r="1492" spans="1:16" ht="63.75" hidden="1">
      <c r="A1492" s="127">
        <v>86</v>
      </c>
      <c r="B1492" s="127"/>
      <c r="C1492" s="128" t="s">
        <v>711</v>
      </c>
      <c r="D1492" s="122">
        <v>42864</v>
      </c>
      <c r="E1492" s="123" t="s">
        <v>4688</v>
      </c>
      <c r="F1492" s="123" t="s">
        <v>3</v>
      </c>
      <c r="G1492" s="123">
        <v>1499815</v>
      </c>
      <c r="H1492" s="127"/>
      <c r="I1492" s="131" t="s">
        <v>4689</v>
      </c>
      <c r="J1492" s="127"/>
      <c r="K1492" s="127"/>
      <c r="L1492" s="127"/>
      <c r="M1492" s="127"/>
      <c r="N1492" s="243">
        <v>0</v>
      </c>
      <c r="O1492" s="243">
        <v>193697</v>
      </c>
      <c r="P1492" s="127" t="s">
        <v>1334</v>
      </c>
    </row>
    <row r="1493" spans="1:16" ht="63.75" hidden="1">
      <c r="A1493" s="127">
        <v>290</v>
      </c>
      <c r="B1493" s="127"/>
      <c r="C1493" s="128" t="s">
        <v>794</v>
      </c>
      <c r="D1493" s="122">
        <v>42864</v>
      </c>
      <c r="E1493" s="123" t="s">
        <v>4690</v>
      </c>
      <c r="F1493" s="123" t="s">
        <v>3</v>
      </c>
      <c r="G1493" s="123">
        <v>1499905</v>
      </c>
      <c r="H1493" s="127"/>
      <c r="I1493" s="131" t="s">
        <v>4691</v>
      </c>
      <c r="J1493" s="127"/>
      <c r="K1493" s="127"/>
      <c r="L1493" s="127"/>
      <c r="M1493" s="127"/>
      <c r="N1493" s="243">
        <v>0</v>
      </c>
      <c r="O1493" s="243">
        <v>42418.38</v>
      </c>
      <c r="P1493" s="127" t="s">
        <v>1334</v>
      </c>
    </row>
    <row r="1494" spans="1:16" ht="51" hidden="1">
      <c r="A1494" s="127">
        <v>290</v>
      </c>
      <c r="B1494" s="127"/>
      <c r="C1494" s="128" t="s">
        <v>794</v>
      </c>
      <c r="D1494" s="122">
        <v>42864</v>
      </c>
      <c r="E1494" s="123" t="s">
        <v>4692</v>
      </c>
      <c r="F1494" s="123" t="s">
        <v>3</v>
      </c>
      <c r="G1494" s="123">
        <v>1499909</v>
      </c>
      <c r="H1494" s="127"/>
      <c r="I1494" s="131" t="s">
        <v>4693</v>
      </c>
      <c r="J1494" s="127"/>
      <c r="K1494" s="127"/>
      <c r="L1494" s="127"/>
      <c r="M1494" s="127"/>
      <c r="N1494" s="243">
        <v>0</v>
      </c>
      <c r="O1494" s="243">
        <v>1317</v>
      </c>
      <c r="P1494" s="127" t="s">
        <v>1334</v>
      </c>
    </row>
    <row r="1495" spans="1:16" ht="51" hidden="1">
      <c r="A1495" s="127" t="s">
        <v>620</v>
      </c>
      <c r="B1495" s="127"/>
      <c r="C1495" s="128" t="s">
        <v>714</v>
      </c>
      <c r="D1495" s="122">
        <v>42864</v>
      </c>
      <c r="E1495" s="123" t="s">
        <v>4694</v>
      </c>
      <c r="F1495" s="123" t="s">
        <v>3</v>
      </c>
      <c r="G1495" s="123">
        <v>1499800</v>
      </c>
      <c r="H1495" s="127"/>
      <c r="I1495" s="131" t="s">
        <v>4695</v>
      </c>
      <c r="J1495" s="127"/>
      <c r="K1495" s="127"/>
      <c r="L1495" s="127"/>
      <c r="M1495" s="127"/>
      <c r="N1495" s="243">
        <v>0</v>
      </c>
      <c r="O1495" s="243">
        <v>4395.26</v>
      </c>
      <c r="P1495" s="127" t="s">
        <v>1334</v>
      </c>
    </row>
    <row r="1496" spans="1:16" ht="51" hidden="1">
      <c r="A1496" s="127" t="s">
        <v>620</v>
      </c>
      <c r="B1496" s="127"/>
      <c r="C1496" s="128" t="s">
        <v>714</v>
      </c>
      <c r="D1496" s="122">
        <v>42864</v>
      </c>
      <c r="E1496" s="123" t="s">
        <v>4696</v>
      </c>
      <c r="F1496" s="123" t="s">
        <v>3</v>
      </c>
      <c r="G1496" s="123">
        <v>1499803</v>
      </c>
      <c r="H1496" s="127"/>
      <c r="I1496" s="131" t="s">
        <v>4697</v>
      </c>
      <c r="J1496" s="127"/>
      <c r="K1496" s="127"/>
      <c r="L1496" s="127"/>
      <c r="M1496" s="127"/>
      <c r="N1496" s="243">
        <v>0</v>
      </c>
      <c r="O1496" s="243">
        <v>4395.26</v>
      </c>
      <c r="P1496" s="127" t="s">
        <v>1334</v>
      </c>
    </row>
    <row r="1497" spans="1:16" ht="51" hidden="1">
      <c r="A1497" s="127">
        <v>222</v>
      </c>
      <c r="B1497" s="127"/>
      <c r="C1497" s="128" t="s">
        <v>765</v>
      </c>
      <c r="D1497" s="122">
        <v>42864</v>
      </c>
      <c r="E1497" s="123" t="s">
        <v>4698</v>
      </c>
      <c r="F1497" s="123" t="s">
        <v>3</v>
      </c>
      <c r="G1497" s="123">
        <v>1499887</v>
      </c>
      <c r="H1497" s="127"/>
      <c r="I1497" s="131" t="s">
        <v>4699</v>
      </c>
      <c r="J1497" s="127"/>
      <c r="K1497" s="127"/>
      <c r="L1497" s="127"/>
      <c r="M1497" s="127"/>
      <c r="N1497" s="243">
        <v>0</v>
      </c>
      <c r="O1497" s="243">
        <v>25.5</v>
      </c>
      <c r="P1497" s="127" t="s">
        <v>1334</v>
      </c>
    </row>
    <row r="1498" spans="1:16" ht="51" hidden="1">
      <c r="A1498" s="127" t="s">
        <v>620</v>
      </c>
      <c r="B1498" s="127"/>
      <c r="C1498" s="128" t="s">
        <v>714</v>
      </c>
      <c r="D1498" s="122">
        <v>42864</v>
      </c>
      <c r="E1498" s="123" t="s">
        <v>4700</v>
      </c>
      <c r="F1498" s="123" t="s">
        <v>3</v>
      </c>
      <c r="G1498" s="123">
        <v>1499895</v>
      </c>
      <c r="H1498" s="127"/>
      <c r="I1498" s="131" t="s">
        <v>4701</v>
      </c>
      <c r="J1498" s="127"/>
      <c r="K1498" s="127"/>
      <c r="L1498" s="127"/>
      <c r="M1498" s="127"/>
      <c r="N1498" s="243">
        <v>0</v>
      </c>
      <c r="O1498" s="243">
        <v>2590.88</v>
      </c>
      <c r="P1498" s="127" t="s">
        <v>1334</v>
      </c>
    </row>
    <row r="1499" spans="1:16" ht="51" hidden="1">
      <c r="A1499" s="127" t="s">
        <v>620</v>
      </c>
      <c r="B1499" s="127"/>
      <c r="C1499" s="128" t="s">
        <v>714</v>
      </c>
      <c r="D1499" s="122">
        <v>42864</v>
      </c>
      <c r="E1499" s="123" t="s">
        <v>4702</v>
      </c>
      <c r="F1499" s="123" t="s">
        <v>3</v>
      </c>
      <c r="G1499" s="123">
        <v>1499962</v>
      </c>
      <c r="H1499" s="127"/>
      <c r="I1499" s="131" t="s">
        <v>4703</v>
      </c>
      <c r="J1499" s="127"/>
      <c r="K1499" s="127"/>
      <c r="L1499" s="127"/>
      <c r="M1499" s="127"/>
      <c r="N1499" s="243">
        <v>0</v>
      </c>
      <c r="O1499" s="243">
        <v>1446.8</v>
      </c>
      <c r="P1499" s="127" t="s">
        <v>1334</v>
      </c>
    </row>
    <row r="1500" spans="1:16" ht="63.75">
      <c r="A1500" s="127">
        <v>35</v>
      </c>
      <c r="B1500" s="127"/>
      <c r="C1500" s="128" t="s">
        <v>697</v>
      </c>
      <c r="D1500" s="122">
        <v>42864</v>
      </c>
      <c r="E1500" s="123" t="s">
        <v>4704</v>
      </c>
      <c r="F1500" s="123" t="s">
        <v>3</v>
      </c>
      <c r="G1500" s="123">
        <v>1500071</v>
      </c>
      <c r="H1500" s="127"/>
      <c r="I1500" s="131" t="s">
        <v>4705</v>
      </c>
      <c r="J1500" s="127"/>
      <c r="K1500" s="127"/>
      <c r="L1500" s="127"/>
      <c r="M1500" s="127"/>
      <c r="N1500" s="243">
        <v>0</v>
      </c>
      <c r="O1500" s="243">
        <v>371</v>
      </c>
      <c r="P1500" s="127" t="s">
        <v>1334</v>
      </c>
    </row>
    <row r="1501" spans="1:16" ht="51" hidden="1">
      <c r="A1501" s="127" t="s">
        <v>620</v>
      </c>
      <c r="B1501" s="127"/>
      <c r="C1501" s="128" t="s">
        <v>714</v>
      </c>
      <c r="D1501" s="122">
        <v>42864</v>
      </c>
      <c r="E1501" s="123" t="s">
        <v>4706</v>
      </c>
      <c r="F1501" s="123" t="s">
        <v>3</v>
      </c>
      <c r="G1501" s="123">
        <v>1500079</v>
      </c>
      <c r="H1501" s="127"/>
      <c r="I1501" s="131" t="s">
        <v>3278</v>
      </c>
      <c r="J1501" s="127"/>
      <c r="K1501" s="127"/>
      <c r="L1501" s="127"/>
      <c r="M1501" s="127"/>
      <c r="N1501" s="243">
        <v>0</v>
      </c>
      <c r="O1501" s="243">
        <v>244.34</v>
      </c>
      <c r="P1501" s="127" t="s">
        <v>1334</v>
      </c>
    </row>
    <row r="1502" spans="1:16" ht="51" hidden="1">
      <c r="A1502" s="127" t="s">
        <v>627</v>
      </c>
      <c r="B1502" s="127"/>
      <c r="C1502" s="128" t="s">
        <v>1235</v>
      </c>
      <c r="D1502" s="122">
        <v>42865</v>
      </c>
      <c r="E1502" s="123" t="s">
        <v>4707</v>
      </c>
      <c r="F1502" s="123" t="s">
        <v>3</v>
      </c>
      <c r="G1502" s="123">
        <v>1500254</v>
      </c>
      <c r="H1502" s="127"/>
      <c r="I1502" s="131" t="s">
        <v>4708</v>
      </c>
      <c r="J1502" s="127"/>
      <c r="K1502" s="127"/>
      <c r="L1502" s="127"/>
      <c r="M1502" s="127"/>
      <c r="N1502" s="243">
        <v>0</v>
      </c>
      <c r="O1502" s="243">
        <v>4103.4400000000005</v>
      </c>
      <c r="P1502" s="127" t="s">
        <v>1334</v>
      </c>
    </row>
    <row r="1503" spans="1:16" ht="63.75" hidden="1">
      <c r="A1503" s="127" t="s">
        <v>620</v>
      </c>
      <c r="B1503" s="127"/>
      <c r="C1503" s="128" t="s">
        <v>714</v>
      </c>
      <c r="D1503" s="122">
        <v>42865</v>
      </c>
      <c r="E1503" s="123" t="s">
        <v>4709</v>
      </c>
      <c r="F1503" s="123" t="s">
        <v>3</v>
      </c>
      <c r="G1503" s="123">
        <v>1500323</v>
      </c>
      <c r="H1503" s="127"/>
      <c r="I1503" s="131" t="s">
        <v>4710</v>
      </c>
      <c r="J1503" s="127"/>
      <c r="K1503" s="127"/>
      <c r="L1503" s="127"/>
      <c r="M1503" s="127"/>
      <c r="N1503" s="243">
        <v>0</v>
      </c>
      <c r="O1503" s="243">
        <v>6075.6900000000005</v>
      </c>
      <c r="P1503" s="127" t="s">
        <v>1334</v>
      </c>
    </row>
    <row r="1504" spans="1:16" ht="51" hidden="1">
      <c r="A1504" s="127">
        <v>203</v>
      </c>
      <c r="B1504" s="127"/>
      <c r="C1504" s="128" t="s">
        <v>758</v>
      </c>
      <c r="D1504" s="122">
        <v>42865</v>
      </c>
      <c r="E1504" s="123" t="s">
        <v>4711</v>
      </c>
      <c r="F1504" s="123" t="s">
        <v>3</v>
      </c>
      <c r="G1504" s="123">
        <v>1500228</v>
      </c>
      <c r="H1504" s="127"/>
      <c r="I1504" s="131" t="s">
        <v>4712</v>
      </c>
      <c r="J1504" s="127"/>
      <c r="K1504" s="127"/>
      <c r="L1504" s="127"/>
      <c r="M1504" s="127"/>
      <c r="N1504" s="243">
        <v>0</v>
      </c>
      <c r="O1504" s="243">
        <v>341</v>
      </c>
      <c r="P1504" s="127" t="s">
        <v>1334</v>
      </c>
    </row>
    <row r="1505" spans="1:16" ht="51" hidden="1">
      <c r="A1505" s="127">
        <v>203</v>
      </c>
      <c r="B1505" s="127"/>
      <c r="C1505" s="128" t="s">
        <v>758</v>
      </c>
      <c r="D1505" s="122">
        <v>42865</v>
      </c>
      <c r="E1505" s="123" t="s">
        <v>4713</v>
      </c>
      <c r="F1505" s="123" t="s">
        <v>3</v>
      </c>
      <c r="G1505" s="123">
        <v>1500229</v>
      </c>
      <c r="H1505" s="127"/>
      <c r="I1505" s="131" t="s">
        <v>4714</v>
      </c>
      <c r="J1505" s="127"/>
      <c r="K1505" s="127"/>
      <c r="L1505" s="127"/>
      <c r="M1505" s="127"/>
      <c r="N1505" s="243">
        <v>0</v>
      </c>
      <c r="O1505" s="243">
        <v>341</v>
      </c>
      <c r="P1505" s="127" t="s">
        <v>1334</v>
      </c>
    </row>
    <row r="1506" spans="1:16" ht="51" hidden="1">
      <c r="A1506" s="127" t="s">
        <v>620</v>
      </c>
      <c r="B1506" s="127"/>
      <c r="C1506" s="128" t="s">
        <v>714</v>
      </c>
      <c r="D1506" s="122">
        <v>42865</v>
      </c>
      <c r="E1506" s="123" t="s">
        <v>4715</v>
      </c>
      <c r="F1506" s="123" t="s">
        <v>3</v>
      </c>
      <c r="G1506" s="123">
        <v>1500275</v>
      </c>
      <c r="H1506" s="127"/>
      <c r="I1506" s="131" t="s">
        <v>4716</v>
      </c>
      <c r="J1506" s="127"/>
      <c r="K1506" s="127"/>
      <c r="L1506" s="127"/>
      <c r="M1506" s="127"/>
      <c r="N1506" s="243">
        <v>0</v>
      </c>
      <c r="O1506" s="243">
        <v>4703.41</v>
      </c>
      <c r="P1506" s="127" t="s">
        <v>1334</v>
      </c>
    </row>
    <row r="1507" spans="1:16" ht="51" hidden="1">
      <c r="A1507" s="127" t="s">
        <v>620</v>
      </c>
      <c r="B1507" s="127"/>
      <c r="C1507" s="128" t="s">
        <v>714</v>
      </c>
      <c r="D1507" s="122">
        <v>42865</v>
      </c>
      <c r="E1507" s="123" t="s">
        <v>4717</v>
      </c>
      <c r="F1507" s="123" t="s">
        <v>3</v>
      </c>
      <c r="G1507" s="123">
        <v>1500288</v>
      </c>
      <c r="H1507" s="127"/>
      <c r="I1507" s="131" t="s">
        <v>4718</v>
      </c>
      <c r="J1507" s="127"/>
      <c r="K1507" s="127"/>
      <c r="L1507" s="127"/>
      <c r="M1507" s="127"/>
      <c r="N1507" s="243">
        <v>0</v>
      </c>
      <c r="O1507" s="243">
        <v>1036.69</v>
      </c>
      <c r="P1507" s="127" t="s">
        <v>1334</v>
      </c>
    </row>
    <row r="1508" spans="1:16" ht="51" hidden="1">
      <c r="A1508" s="127">
        <v>526</v>
      </c>
      <c r="B1508" s="127"/>
      <c r="C1508" s="128" t="s">
        <v>847</v>
      </c>
      <c r="D1508" s="122">
        <v>42865</v>
      </c>
      <c r="E1508" s="123" t="s">
        <v>4719</v>
      </c>
      <c r="F1508" s="123" t="s">
        <v>3</v>
      </c>
      <c r="G1508" s="123">
        <v>1500361</v>
      </c>
      <c r="H1508" s="127"/>
      <c r="I1508" s="131" t="s">
        <v>4720</v>
      </c>
      <c r="J1508" s="127"/>
      <c r="K1508" s="127"/>
      <c r="L1508" s="127"/>
      <c r="M1508" s="127"/>
      <c r="N1508" s="243">
        <v>0</v>
      </c>
      <c r="O1508" s="243">
        <v>0.06</v>
      </c>
      <c r="P1508" s="127" t="s">
        <v>17184</v>
      </c>
    </row>
    <row r="1509" spans="1:16" ht="51" hidden="1">
      <c r="A1509" s="127" t="s">
        <v>620</v>
      </c>
      <c r="B1509" s="127"/>
      <c r="C1509" s="128" t="s">
        <v>714</v>
      </c>
      <c r="D1509" s="122">
        <v>42865</v>
      </c>
      <c r="E1509" s="123" t="s">
        <v>4721</v>
      </c>
      <c r="F1509" s="123" t="s">
        <v>3</v>
      </c>
      <c r="G1509" s="123">
        <v>1500371</v>
      </c>
      <c r="H1509" s="127"/>
      <c r="I1509" s="131" t="s">
        <v>4722</v>
      </c>
      <c r="J1509" s="127"/>
      <c r="K1509" s="127"/>
      <c r="L1509" s="127"/>
      <c r="M1509" s="127"/>
      <c r="N1509" s="243">
        <v>0</v>
      </c>
      <c r="O1509" s="243">
        <v>899.14</v>
      </c>
      <c r="P1509" s="127" t="s">
        <v>1334</v>
      </c>
    </row>
    <row r="1510" spans="1:16" ht="51" hidden="1">
      <c r="A1510" s="127">
        <v>86</v>
      </c>
      <c r="B1510" s="127"/>
      <c r="C1510" s="128" t="s">
        <v>711</v>
      </c>
      <c r="D1510" s="122">
        <v>42866</v>
      </c>
      <c r="E1510" s="123" t="s">
        <v>4723</v>
      </c>
      <c r="F1510" s="123" t="s">
        <v>3</v>
      </c>
      <c r="G1510" s="123">
        <v>1500616</v>
      </c>
      <c r="H1510" s="127"/>
      <c r="I1510" s="131" t="s">
        <v>4724</v>
      </c>
      <c r="J1510" s="127"/>
      <c r="K1510" s="127"/>
      <c r="L1510" s="127"/>
      <c r="M1510" s="127"/>
      <c r="N1510" s="243">
        <v>0</v>
      </c>
      <c r="O1510" s="243">
        <v>58325</v>
      </c>
      <c r="P1510" s="127" t="s">
        <v>1334</v>
      </c>
    </row>
    <row r="1511" spans="1:16" ht="51" hidden="1">
      <c r="A1511" s="127" t="s">
        <v>627</v>
      </c>
      <c r="B1511" s="127"/>
      <c r="C1511" s="128" t="s">
        <v>1235</v>
      </c>
      <c r="D1511" s="122">
        <v>42866</v>
      </c>
      <c r="E1511" s="123" t="s">
        <v>4725</v>
      </c>
      <c r="F1511" s="123" t="s">
        <v>3</v>
      </c>
      <c r="G1511" s="123">
        <v>1500689</v>
      </c>
      <c r="H1511" s="127"/>
      <c r="I1511" s="131" t="s">
        <v>4726</v>
      </c>
      <c r="J1511" s="127"/>
      <c r="K1511" s="127"/>
      <c r="L1511" s="127"/>
      <c r="M1511" s="127"/>
      <c r="N1511" s="243">
        <v>0</v>
      </c>
      <c r="O1511" s="243">
        <v>152022.78</v>
      </c>
      <c r="P1511" s="127" t="s">
        <v>1334</v>
      </c>
    </row>
    <row r="1512" spans="1:16" ht="51" hidden="1">
      <c r="A1512" s="127" t="s">
        <v>627</v>
      </c>
      <c r="B1512" s="127"/>
      <c r="C1512" s="128" t="s">
        <v>1235</v>
      </c>
      <c r="D1512" s="122">
        <v>42866</v>
      </c>
      <c r="E1512" s="123" t="s">
        <v>4727</v>
      </c>
      <c r="F1512" s="123" t="s">
        <v>3</v>
      </c>
      <c r="G1512" s="123">
        <v>1500690</v>
      </c>
      <c r="H1512" s="127"/>
      <c r="I1512" s="131" t="s">
        <v>4728</v>
      </c>
      <c r="J1512" s="127"/>
      <c r="K1512" s="127"/>
      <c r="L1512" s="127"/>
      <c r="M1512" s="127"/>
      <c r="N1512" s="243">
        <v>0</v>
      </c>
      <c r="O1512" s="243">
        <v>4324.04</v>
      </c>
      <c r="P1512" s="127" t="s">
        <v>1334</v>
      </c>
    </row>
    <row r="1513" spans="1:16" ht="38.25" hidden="1">
      <c r="A1513" s="127">
        <v>526</v>
      </c>
      <c r="B1513" s="127"/>
      <c r="C1513" s="128" t="s">
        <v>847</v>
      </c>
      <c r="D1513" s="122">
        <v>42866</v>
      </c>
      <c r="E1513" s="123" t="s">
        <v>4729</v>
      </c>
      <c r="F1513" s="123" t="s">
        <v>3</v>
      </c>
      <c r="G1513" s="123">
        <v>1500705</v>
      </c>
      <c r="H1513" s="127"/>
      <c r="I1513" s="131" t="s">
        <v>4730</v>
      </c>
      <c r="J1513" s="127"/>
      <c r="K1513" s="127"/>
      <c r="L1513" s="127"/>
      <c r="M1513" s="127"/>
      <c r="N1513" s="243">
        <v>0</v>
      </c>
      <c r="O1513" s="243">
        <v>4452</v>
      </c>
      <c r="P1513" s="127" t="s">
        <v>1334</v>
      </c>
    </row>
    <row r="1514" spans="1:16" ht="51" hidden="1">
      <c r="A1514" s="127" t="s">
        <v>620</v>
      </c>
      <c r="B1514" s="127"/>
      <c r="C1514" s="128" t="s">
        <v>714</v>
      </c>
      <c r="D1514" s="122">
        <v>42866</v>
      </c>
      <c r="E1514" s="123" t="s">
        <v>4731</v>
      </c>
      <c r="F1514" s="123" t="s">
        <v>3</v>
      </c>
      <c r="G1514" s="123">
        <v>1500717</v>
      </c>
      <c r="H1514" s="127"/>
      <c r="I1514" s="131" t="s">
        <v>4732</v>
      </c>
      <c r="J1514" s="127"/>
      <c r="K1514" s="127"/>
      <c r="L1514" s="127"/>
      <c r="M1514" s="127"/>
      <c r="N1514" s="243">
        <v>0</v>
      </c>
      <c r="O1514" s="243">
        <v>610</v>
      </c>
      <c r="P1514" s="127" t="s">
        <v>1334</v>
      </c>
    </row>
    <row r="1515" spans="1:16" ht="51" hidden="1">
      <c r="A1515" s="127" t="s">
        <v>620</v>
      </c>
      <c r="B1515" s="127"/>
      <c r="C1515" s="128" t="s">
        <v>714</v>
      </c>
      <c r="D1515" s="122">
        <v>42866</v>
      </c>
      <c r="E1515" s="123" t="s">
        <v>4733</v>
      </c>
      <c r="F1515" s="123" t="s">
        <v>3</v>
      </c>
      <c r="G1515" s="123">
        <v>1500740</v>
      </c>
      <c r="H1515" s="127"/>
      <c r="I1515" s="131" t="s">
        <v>4734</v>
      </c>
      <c r="J1515" s="127"/>
      <c r="K1515" s="127"/>
      <c r="L1515" s="127"/>
      <c r="M1515" s="127"/>
      <c r="N1515" s="243">
        <v>0</v>
      </c>
      <c r="O1515" s="243">
        <v>1575</v>
      </c>
      <c r="P1515" s="127" t="s">
        <v>1334</v>
      </c>
    </row>
    <row r="1516" spans="1:16" ht="51" hidden="1">
      <c r="A1516" s="127" t="s">
        <v>620</v>
      </c>
      <c r="B1516" s="127"/>
      <c r="C1516" s="128" t="s">
        <v>714</v>
      </c>
      <c r="D1516" s="122">
        <v>42866</v>
      </c>
      <c r="E1516" s="123" t="s">
        <v>4735</v>
      </c>
      <c r="F1516" s="123" t="s">
        <v>3</v>
      </c>
      <c r="G1516" s="123">
        <v>1500798</v>
      </c>
      <c r="H1516" s="127"/>
      <c r="I1516" s="131" t="s">
        <v>3034</v>
      </c>
      <c r="J1516" s="127"/>
      <c r="K1516" s="127"/>
      <c r="L1516" s="127"/>
      <c r="M1516" s="127"/>
      <c r="N1516" s="243">
        <v>0</v>
      </c>
      <c r="O1516" s="243">
        <v>500</v>
      </c>
      <c r="P1516" s="127" t="s">
        <v>1334</v>
      </c>
    </row>
    <row r="1517" spans="1:16" ht="51" hidden="1">
      <c r="A1517" s="127" t="s">
        <v>620</v>
      </c>
      <c r="B1517" s="127"/>
      <c r="C1517" s="128" t="s">
        <v>714</v>
      </c>
      <c r="D1517" s="122">
        <v>42866</v>
      </c>
      <c r="E1517" s="123" t="s">
        <v>4736</v>
      </c>
      <c r="F1517" s="123" t="s">
        <v>3</v>
      </c>
      <c r="G1517" s="123">
        <v>1500875</v>
      </c>
      <c r="H1517" s="127"/>
      <c r="I1517" s="131" t="s">
        <v>4737</v>
      </c>
      <c r="J1517" s="127"/>
      <c r="K1517" s="127"/>
      <c r="L1517" s="127"/>
      <c r="M1517" s="127"/>
      <c r="N1517" s="243">
        <v>0</v>
      </c>
      <c r="O1517" s="243">
        <v>15145.66</v>
      </c>
      <c r="P1517" s="127" t="s">
        <v>1334</v>
      </c>
    </row>
    <row r="1518" spans="1:16" ht="51" hidden="1">
      <c r="A1518" s="127">
        <v>287</v>
      </c>
      <c r="B1518" s="127"/>
      <c r="C1518" s="128" t="s">
        <v>791</v>
      </c>
      <c r="D1518" s="122">
        <v>42866</v>
      </c>
      <c r="E1518" s="123" t="s">
        <v>4738</v>
      </c>
      <c r="F1518" s="123" t="s">
        <v>3</v>
      </c>
      <c r="G1518" s="123">
        <v>1500887</v>
      </c>
      <c r="H1518" s="127"/>
      <c r="I1518" s="131" t="s">
        <v>4739</v>
      </c>
      <c r="J1518" s="127"/>
      <c r="K1518" s="127"/>
      <c r="L1518" s="127"/>
      <c r="M1518" s="127"/>
      <c r="N1518" s="243">
        <v>0</v>
      </c>
      <c r="O1518" s="243">
        <v>223</v>
      </c>
      <c r="P1518" s="127" t="s">
        <v>1334</v>
      </c>
    </row>
    <row r="1519" spans="1:16" ht="51" hidden="1">
      <c r="A1519" s="127">
        <v>287</v>
      </c>
      <c r="B1519" s="127"/>
      <c r="C1519" s="128" t="s">
        <v>791</v>
      </c>
      <c r="D1519" s="122">
        <v>42866</v>
      </c>
      <c r="E1519" s="123" t="s">
        <v>4740</v>
      </c>
      <c r="F1519" s="123" t="s">
        <v>3</v>
      </c>
      <c r="G1519" s="123">
        <v>1500890</v>
      </c>
      <c r="H1519" s="127"/>
      <c r="I1519" s="131" t="s">
        <v>4741</v>
      </c>
      <c r="J1519" s="127"/>
      <c r="K1519" s="127"/>
      <c r="L1519" s="127"/>
      <c r="M1519" s="127"/>
      <c r="N1519" s="243">
        <v>0</v>
      </c>
      <c r="O1519" s="243">
        <v>50</v>
      </c>
      <c r="P1519" s="127" t="s">
        <v>1334</v>
      </c>
    </row>
    <row r="1520" spans="1:16" ht="51" hidden="1">
      <c r="A1520" s="127" t="s">
        <v>620</v>
      </c>
      <c r="B1520" s="127"/>
      <c r="C1520" s="128" t="s">
        <v>714</v>
      </c>
      <c r="D1520" s="122">
        <v>42867</v>
      </c>
      <c r="E1520" s="123" t="s">
        <v>4742</v>
      </c>
      <c r="F1520" s="123" t="s">
        <v>3</v>
      </c>
      <c r="G1520" s="123">
        <v>1501055</v>
      </c>
      <c r="H1520" s="127"/>
      <c r="I1520" s="131" t="s">
        <v>4743</v>
      </c>
      <c r="J1520" s="127"/>
      <c r="K1520" s="127"/>
      <c r="L1520" s="127"/>
      <c r="M1520" s="127"/>
      <c r="N1520" s="243">
        <v>0</v>
      </c>
      <c r="O1520" s="243">
        <v>4425.6000000000004</v>
      </c>
      <c r="P1520" s="127" t="s">
        <v>1334</v>
      </c>
    </row>
    <row r="1521" spans="1:16" ht="51" hidden="1">
      <c r="A1521" s="127" t="s">
        <v>620</v>
      </c>
      <c r="B1521" s="127"/>
      <c r="C1521" s="128" t="s">
        <v>714</v>
      </c>
      <c r="D1521" s="122">
        <v>42867</v>
      </c>
      <c r="E1521" s="123" t="s">
        <v>4744</v>
      </c>
      <c r="F1521" s="123" t="s">
        <v>3</v>
      </c>
      <c r="G1521" s="123">
        <v>1501080</v>
      </c>
      <c r="H1521" s="127"/>
      <c r="I1521" s="131" t="s">
        <v>4732</v>
      </c>
      <c r="J1521" s="127"/>
      <c r="K1521" s="127"/>
      <c r="L1521" s="127"/>
      <c r="M1521" s="127"/>
      <c r="N1521" s="243">
        <v>0</v>
      </c>
      <c r="O1521" s="243">
        <v>0.12</v>
      </c>
      <c r="P1521" s="127" t="s">
        <v>1334</v>
      </c>
    </row>
    <row r="1522" spans="1:16" ht="51" hidden="1">
      <c r="A1522" s="127" t="s">
        <v>620</v>
      </c>
      <c r="B1522" s="127"/>
      <c r="C1522" s="128" t="s">
        <v>714</v>
      </c>
      <c r="D1522" s="122">
        <v>42867</v>
      </c>
      <c r="E1522" s="123" t="s">
        <v>4745</v>
      </c>
      <c r="F1522" s="123" t="s">
        <v>3</v>
      </c>
      <c r="G1522" s="123">
        <v>1501116</v>
      </c>
      <c r="H1522" s="127"/>
      <c r="I1522" s="131" t="s">
        <v>4746</v>
      </c>
      <c r="J1522" s="127"/>
      <c r="K1522" s="127"/>
      <c r="L1522" s="127"/>
      <c r="M1522" s="127"/>
      <c r="N1522" s="243">
        <v>0</v>
      </c>
      <c r="O1522" s="243">
        <v>0.4</v>
      </c>
      <c r="P1522" s="127" t="s">
        <v>1334</v>
      </c>
    </row>
    <row r="1523" spans="1:16" ht="51" hidden="1">
      <c r="A1523" s="127" t="s">
        <v>620</v>
      </c>
      <c r="B1523" s="127"/>
      <c r="C1523" s="128" t="s">
        <v>714</v>
      </c>
      <c r="D1523" s="122">
        <v>42867</v>
      </c>
      <c r="E1523" s="123" t="s">
        <v>4747</v>
      </c>
      <c r="F1523" s="123" t="s">
        <v>3</v>
      </c>
      <c r="G1523" s="123">
        <v>1501127</v>
      </c>
      <c r="H1523" s="127"/>
      <c r="I1523" s="131" t="s">
        <v>4748</v>
      </c>
      <c r="J1523" s="127"/>
      <c r="K1523" s="127"/>
      <c r="L1523" s="127"/>
      <c r="M1523" s="127"/>
      <c r="N1523" s="243">
        <v>0</v>
      </c>
      <c r="O1523" s="243">
        <v>0.4</v>
      </c>
      <c r="P1523" s="127" t="s">
        <v>1334</v>
      </c>
    </row>
    <row r="1524" spans="1:16" ht="63.75" hidden="1">
      <c r="A1524" s="127" t="s">
        <v>620</v>
      </c>
      <c r="B1524" s="127"/>
      <c r="C1524" s="128" t="s">
        <v>714</v>
      </c>
      <c r="D1524" s="122">
        <v>42867</v>
      </c>
      <c r="E1524" s="123" t="s">
        <v>4749</v>
      </c>
      <c r="F1524" s="123" t="s">
        <v>3</v>
      </c>
      <c r="G1524" s="123">
        <v>1501162</v>
      </c>
      <c r="H1524" s="127"/>
      <c r="I1524" s="131" t="s">
        <v>4750</v>
      </c>
      <c r="J1524" s="127"/>
      <c r="K1524" s="127"/>
      <c r="L1524" s="127"/>
      <c r="M1524" s="127"/>
      <c r="N1524" s="243">
        <v>0</v>
      </c>
      <c r="O1524" s="243">
        <v>23</v>
      </c>
      <c r="P1524" s="127" t="s">
        <v>1334</v>
      </c>
    </row>
    <row r="1525" spans="1:16" ht="51" hidden="1">
      <c r="A1525" s="127">
        <v>526</v>
      </c>
      <c r="B1525" s="127"/>
      <c r="C1525" s="128" t="s">
        <v>847</v>
      </c>
      <c r="D1525" s="122">
        <v>42867</v>
      </c>
      <c r="E1525" s="123" t="s">
        <v>4751</v>
      </c>
      <c r="F1525" s="123" t="s">
        <v>3</v>
      </c>
      <c r="G1525" s="123">
        <v>1501189</v>
      </c>
      <c r="H1525" s="127"/>
      <c r="I1525" s="131" t="s">
        <v>4752</v>
      </c>
      <c r="J1525" s="127"/>
      <c r="K1525" s="127"/>
      <c r="L1525" s="127"/>
      <c r="M1525" s="127"/>
      <c r="N1525" s="243">
        <v>0</v>
      </c>
      <c r="O1525" s="243">
        <v>5263.07</v>
      </c>
      <c r="P1525" s="127" t="s">
        <v>1334</v>
      </c>
    </row>
    <row r="1526" spans="1:16" ht="51" hidden="1">
      <c r="A1526" s="127" t="s">
        <v>620</v>
      </c>
      <c r="B1526" s="127"/>
      <c r="C1526" s="128" t="s">
        <v>714</v>
      </c>
      <c r="D1526" s="122">
        <v>42870</v>
      </c>
      <c r="E1526" s="123" t="s">
        <v>4753</v>
      </c>
      <c r="F1526" s="123" t="s">
        <v>3</v>
      </c>
      <c r="G1526" s="123">
        <v>1501469</v>
      </c>
      <c r="H1526" s="127"/>
      <c r="I1526" s="131" t="s">
        <v>4754</v>
      </c>
      <c r="J1526" s="127"/>
      <c r="K1526" s="127"/>
      <c r="L1526" s="127"/>
      <c r="M1526" s="127"/>
      <c r="N1526" s="243">
        <v>0</v>
      </c>
      <c r="O1526" s="243">
        <v>4913.82</v>
      </c>
      <c r="P1526" s="127" t="s">
        <v>1334</v>
      </c>
    </row>
    <row r="1527" spans="1:16" ht="51" hidden="1">
      <c r="A1527" s="127" t="s">
        <v>620</v>
      </c>
      <c r="B1527" s="127"/>
      <c r="C1527" s="128" t="s">
        <v>714</v>
      </c>
      <c r="D1527" s="122">
        <v>42870</v>
      </c>
      <c r="E1527" s="123" t="s">
        <v>4755</v>
      </c>
      <c r="F1527" s="123" t="s">
        <v>3</v>
      </c>
      <c r="G1527" s="123">
        <v>1501471</v>
      </c>
      <c r="H1527" s="127"/>
      <c r="I1527" s="131" t="s">
        <v>4756</v>
      </c>
      <c r="J1527" s="127"/>
      <c r="K1527" s="127"/>
      <c r="L1527" s="127"/>
      <c r="M1527" s="127"/>
      <c r="N1527" s="243">
        <v>0</v>
      </c>
      <c r="O1527" s="243">
        <v>4913.82</v>
      </c>
      <c r="P1527" s="127" t="s">
        <v>1334</v>
      </c>
    </row>
    <row r="1528" spans="1:16" ht="51" hidden="1">
      <c r="A1528" s="127" t="s">
        <v>620</v>
      </c>
      <c r="B1528" s="127"/>
      <c r="C1528" s="128" t="s">
        <v>714</v>
      </c>
      <c r="D1528" s="122">
        <v>42870</v>
      </c>
      <c r="E1528" s="123" t="s">
        <v>4757</v>
      </c>
      <c r="F1528" s="123" t="s">
        <v>3</v>
      </c>
      <c r="G1528" s="123">
        <v>1501472</v>
      </c>
      <c r="H1528" s="127"/>
      <c r="I1528" s="131" t="s">
        <v>4758</v>
      </c>
      <c r="J1528" s="127"/>
      <c r="K1528" s="127"/>
      <c r="L1528" s="127"/>
      <c r="M1528" s="127"/>
      <c r="N1528" s="243">
        <v>0</v>
      </c>
      <c r="O1528" s="243">
        <v>23572.400000000001</v>
      </c>
      <c r="P1528" s="127" t="s">
        <v>1334</v>
      </c>
    </row>
    <row r="1529" spans="1:16" ht="51" hidden="1">
      <c r="A1529" s="127" t="s">
        <v>620</v>
      </c>
      <c r="B1529" s="127"/>
      <c r="C1529" s="128" t="s">
        <v>714</v>
      </c>
      <c r="D1529" s="122">
        <v>42870</v>
      </c>
      <c r="E1529" s="123" t="s">
        <v>4759</v>
      </c>
      <c r="F1529" s="123" t="s">
        <v>3</v>
      </c>
      <c r="G1529" s="123">
        <v>1501500</v>
      </c>
      <c r="H1529" s="127"/>
      <c r="I1529" s="131" t="s">
        <v>4760</v>
      </c>
      <c r="J1529" s="127"/>
      <c r="K1529" s="127"/>
      <c r="L1529" s="127"/>
      <c r="M1529" s="127"/>
      <c r="N1529" s="243">
        <v>0</v>
      </c>
      <c r="O1529" s="243">
        <v>4495.68</v>
      </c>
      <c r="P1529" s="127" t="s">
        <v>1334</v>
      </c>
    </row>
    <row r="1530" spans="1:16" ht="51" hidden="1">
      <c r="A1530" s="127" t="s">
        <v>620</v>
      </c>
      <c r="B1530" s="127"/>
      <c r="C1530" s="128" t="s">
        <v>714</v>
      </c>
      <c r="D1530" s="122">
        <v>42870</v>
      </c>
      <c r="E1530" s="123" t="s">
        <v>4761</v>
      </c>
      <c r="F1530" s="123" t="s">
        <v>3</v>
      </c>
      <c r="G1530" s="123">
        <v>1501568</v>
      </c>
      <c r="H1530" s="127"/>
      <c r="I1530" s="131" t="s">
        <v>4762</v>
      </c>
      <c r="J1530" s="127"/>
      <c r="K1530" s="127"/>
      <c r="L1530" s="127"/>
      <c r="M1530" s="127"/>
      <c r="N1530" s="243">
        <v>0</v>
      </c>
      <c r="O1530" s="243">
        <v>1200</v>
      </c>
      <c r="P1530" s="127" t="s">
        <v>1334</v>
      </c>
    </row>
    <row r="1531" spans="1:16" ht="51" hidden="1">
      <c r="A1531" s="127" t="s">
        <v>620</v>
      </c>
      <c r="B1531" s="127"/>
      <c r="C1531" s="128" t="s">
        <v>714</v>
      </c>
      <c r="D1531" s="122">
        <v>42870</v>
      </c>
      <c r="E1531" s="123" t="s">
        <v>4763</v>
      </c>
      <c r="F1531" s="123" t="s">
        <v>3</v>
      </c>
      <c r="G1531" s="123">
        <v>1501601</v>
      </c>
      <c r="H1531" s="127"/>
      <c r="I1531" s="131" t="s">
        <v>4764</v>
      </c>
      <c r="J1531" s="127"/>
      <c r="K1531" s="127"/>
      <c r="L1531" s="127"/>
      <c r="M1531" s="127"/>
      <c r="N1531" s="243">
        <v>0</v>
      </c>
      <c r="O1531" s="243">
        <v>316.2</v>
      </c>
      <c r="P1531" s="127" t="s">
        <v>1334</v>
      </c>
    </row>
    <row r="1532" spans="1:16" ht="51" hidden="1">
      <c r="A1532" s="127" t="s">
        <v>620</v>
      </c>
      <c r="B1532" s="127"/>
      <c r="C1532" s="128" t="s">
        <v>714</v>
      </c>
      <c r="D1532" s="122">
        <v>42871</v>
      </c>
      <c r="E1532" s="123" t="s">
        <v>4765</v>
      </c>
      <c r="F1532" s="123" t="s">
        <v>3</v>
      </c>
      <c r="G1532" s="123">
        <v>1501868</v>
      </c>
      <c r="H1532" s="127"/>
      <c r="I1532" s="131" t="s">
        <v>4766</v>
      </c>
      <c r="J1532" s="127"/>
      <c r="K1532" s="127"/>
      <c r="L1532" s="127"/>
      <c r="M1532" s="127"/>
      <c r="N1532" s="243">
        <v>0</v>
      </c>
      <c r="O1532" s="243">
        <v>4101.3</v>
      </c>
      <c r="P1532" s="127" t="s">
        <v>1334</v>
      </c>
    </row>
    <row r="1533" spans="1:16" ht="63.75" hidden="1">
      <c r="A1533" s="127">
        <v>310</v>
      </c>
      <c r="B1533" s="127"/>
      <c r="C1533" s="128" t="s">
        <v>808</v>
      </c>
      <c r="D1533" s="122">
        <v>42871</v>
      </c>
      <c r="E1533" s="123" t="s">
        <v>4767</v>
      </c>
      <c r="F1533" s="123" t="s">
        <v>3</v>
      </c>
      <c r="G1533" s="123">
        <v>1501916</v>
      </c>
      <c r="H1533" s="127"/>
      <c r="I1533" s="131" t="s">
        <v>4768</v>
      </c>
      <c r="J1533" s="127"/>
      <c r="K1533" s="127"/>
      <c r="L1533" s="127"/>
      <c r="M1533" s="127"/>
      <c r="N1533" s="243">
        <v>0</v>
      </c>
      <c r="O1533" s="243">
        <v>3384.64</v>
      </c>
      <c r="P1533" s="127" t="s">
        <v>1334</v>
      </c>
    </row>
    <row r="1534" spans="1:16" ht="63.75" hidden="1">
      <c r="A1534" s="127">
        <v>201</v>
      </c>
      <c r="B1534" s="127"/>
      <c r="C1534" s="128" t="s">
        <v>757</v>
      </c>
      <c r="D1534" s="122">
        <v>42871</v>
      </c>
      <c r="E1534" s="123" t="s">
        <v>4769</v>
      </c>
      <c r="F1534" s="123" t="s">
        <v>3</v>
      </c>
      <c r="G1534" s="123">
        <v>1501901</v>
      </c>
      <c r="H1534" s="127"/>
      <c r="I1534" s="131" t="s">
        <v>4770</v>
      </c>
      <c r="J1534" s="127"/>
      <c r="K1534" s="127"/>
      <c r="L1534" s="127"/>
      <c r="M1534" s="127"/>
      <c r="N1534" s="243">
        <v>0</v>
      </c>
      <c r="O1534" s="243">
        <v>13.950000000000001</v>
      </c>
      <c r="P1534" s="127" t="s">
        <v>17184</v>
      </c>
    </row>
    <row r="1535" spans="1:16" ht="63.75" hidden="1">
      <c r="A1535" s="127">
        <v>266</v>
      </c>
      <c r="B1535" s="127"/>
      <c r="C1535" s="128" t="s">
        <v>782</v>
      </c>
      <c r="D1535" s="122">
        <v>42871</v>
      </c>
      <c r="E1535" s="123" t="s">
        <v>4771</v>
      </c>
      <c r="F1535" s="123" t="s">
        <v>3</v>
      </c>
      <c r="G1535" s="123">
        <v>1502048</v>
      </c>
      <c r="H1535" s="127"/>
      <c r="I1535" s="131" t="s">
        <v>4772</v>
      </c>
      <c r="J1535" s="127"/>
      <c r="K1535" s="127"/>
      <c r="L1535" s="127"/>
      <c r="M1535" s="127"/>
      <c r="N1535" s="243">
        <v>0</v>
      </c>
      <c r="O1535" s="243">
        <v>57</v>
      </c>
      <c r="P1535" s="127" t="s">
        <v>1334</v>
      </c>
    </row>
    <row r="1536" spans="1:16" ht="51">
      <c r="A1536" s="127">
        <v>35</v>
      </c>
      <c r="B1536" s="127"/>
      <c r="C1536" s="128" t="s">
        <v>697</v>
      </c>
      <c r="D1536" s="122">
        <v>42871</v>
      </c>
      <c r="E1536" s="123" t="s">
        <v>4773</v>
      </c>
      <c r="F1536" s="123" t="s">
        <v>3</v>
      </c>
      <c r="G1536" s="123">
        <v>1502054</v>
      </c>
      <c r="H1536" s="127"/>
      <c r="I1536" s="131" t="s">
        <v>4774</v>
      </c>
      <c r="J1536" s="127"/>
      <c r="K1536" s="127"/>
      <c r="L1536" s="127"/>
      <c r="M1536" s="127"/>
      <c r="N1536" s="243">
        <v>0</v>
      </c>
      <c r="O1536" s="243">
        <v>1935</v>
      </c>
      <c r="P1536" s="127" t="s">
        <v>1334</v>
      </c>
    </row>
    <row r="1537" spans="1:16" ht="38.25" hidden="1">
      <c r="A1537" s="127">
        <v>212</v>
      </c>
      <c r="B1537" s="127"/>
      <c r="C1537" s="128" t="s">
        <v>762</v>
      </c>
      <c r="D1537" s="122">
        <v>42871</v>
      </c>
      <c r="E1537" s="123" t="s">
        <v>4775</v>
      </c>
      <c r="F1537" s="123" t="s">
        <v>3</v>
      </c>
      <c r="G1537" s="123">
        <v>1502076</v>
      </c>
      <c r="H1537" s="127"/>
      <c r="I1537" s="131" t="s">
        <v>4776</v>
      </c>
      <c r="J1537" s="127"/>
      <c r="K1537" s="127"/>
      <c r="L1537" s="127"/>
      <c r="M1537" s="127"/>
      <c r="N1537" s="243">
        <v>0</v>
      </c>
      <c r="O1537" s="243">
        <v>309</v>
      </c>
      <c r="P1537" s="127" t="s">
        <v>1334</v>
      </c>
    </row>
    <row r="1538" spans="1:16" ht="51" hidden="1">
      <c r="A1538" s="127" t="s">
        <v>620</v>
      </c>
      <c r="B1538" s="127"/>
      <c r="C1538" s="128" t="s">
        <v>714</v>
      </c>
      <c r="D1538" s="122">
        <v>42871</v>
      </c>
      <c r="E1538" s="123" t="s">
        <v>4777</v>
      </c>
      <c r="F1538" s="123" t="s">
        <v>3</v>
      </c>
      <c r="G1538" s="123">
        <v>1502089</v>
      </c>
      <c r="H1538" s="127"/>
      <c r="I1538" s="131" t="s">
        <v>4778</v>
      </c>
      <c r="J1538" s="127"/>
      <c r="K1538" s="127"/>
      <c r="L1538" s="127"/>
      <c r="M1538" s="127"/>
      <c r="N1538" s="243">
        <v>0</v>
      </c>
      <c r="O1538" s="243">
        <v>14</v>
      </c>
      <c r="P1538" s="127" t="s">
        <v>1334</v>
      </c>
    </row>
    <row r="1539" spans="1:16" ht="51" hidden="1">
      <c r="A1539" s="127" t="s">
        <v>620</v>
      </c>
      <c r="B1539" s="127"/>
      <c r="C1539" s="128" t="s">
        <v>714</v>
      </c>
      <c r="D1539" s="122">
        <v>42871</v>
      </c>
      <c r="E1539" s="123" t="s">
        <v>4779</v>
      </c>
      <c r="F1539" s="123" t="s">
        <v>3</v>
      </c>
      <c r="G1539" s="123">
        <v>1502101</v>
      </c>
      <c r="H1539" s="127"/>
      <c r="I1539" s="131" t="s">
        <v>4780</v>
      </c>
      <c r="J1539" s="127"/>
      <c r="K1539" s="127"/>
      <c r="L1539" s="127"/>
      <c r="M1539" s="127"/>
      <c r="N1539" s="243">
        <v>0</v>
      </c>
      <c r="O1539" s="243">
        <v>27622.959999999999</v>
      </c>
      <c r="P1539" s="127" t="s">
        <v>1334</v>
      </c>
    </row>
    <row r="1540" spans="1:16" ht="51" hidden="1">
      <c r="A1540" s="127" t="s">
        <v>620</v>
      </c>
      <c r="B1540" s="127"/>
      <c r="C1540" s="128" t="s">
        <v>714</v>
      </c>
      <c r="D1540" s="122">
        <v>42872</v>
      </c>
      <c r="E1540" s="123" t="s">
        <v>4781</v>
      </c>
      <c r="F1540" s="123" t="s">
        <v>3</v>
      </c>
      <c r="G1540" s="123">
        <v>1502338</v>
      </c>
      <c r="H1540" s="127"/>
      <c r="I1540" s="131" t="s">
        <v>4782</v>
      </c>
      <c r="J1540" s="127"/>
      <c r="K1540" s="127"/>
      <c r="L1540" s="127"/>
      <c r="M1540" s="127"/>
      <c r="N1540" s="243">
        <v>0</v>
      </c>
      <c r="O1540" s="243">
        <v>3574</v>
      </c>
      <c r="P1540" s="127" t="s">
        <v>1334</v>
      </c>
    </row>
    <row r="1541" spans="1:16" ht="51" hidden="1">
      <c r="A1541" s="127" t="s">
        <v>620</v>
      </c>
      <c r="B1541" s="127"/>
      <c r="C1541" s="128" t="s">
        <v>714</v>
      </c>
      <c r="D1541" s="122">
        <v>42872</v>
      </c>
      <c r="E1541" s="123" t="s">
        <v>4783</v>
      </c>
      <c r="F1541" s="123" t="s">
        <v>3</v>
      </c>
      <c r="G1541" s="123">
        <v>1502339</v>
      </c>
      <c r="H1541" s="127"/>
      <c r="I1541" s="131" t="s">
        <v>4784</v>
      </c>
      <c r="J1541" s="127"/>
      <c r="K1541" s="127"/>
      <c r="L1541" s="127"/>
      <c r="M1541" s="127"/>
      <c r="N1541" s="243">
        <v>0</v>
      </c>
      <c r="O1541" s="243">
        <v>7070.1500000000005</v>
      </c>
      <c r="P1541" s="127" t="s">
        <v>1334</v>
      </c>
    </row>
    <row r="1542" spans="1:16" ht="63.75" hidden="1">
      <c r="A1542" s="127" t="s">
        <v>620</v>
      </c>
      <c r="B1542" s="127"/>
      <c r="C1542" s="128" t="s">
        <v>714</v>
      </c>
      <c r="D1542" s="122">
        <v>42872</v>
      </c>
      <c r="E1542" s="123" t="s">
        <v>4785</v>
      </c>
      <c r="F1542" s="123" t="s">
        <v>3</v>
      </c>
      <c r="G1542" s="123">
        <v>1502348</v>
      </c>
      <c r="H1542" s="127"/>
      <c r="I1542" s="131" t="s">
        <v>4786</v>
      </c>
      <c r="J1542" s="127"/>
      <c r="K1542" s="127"/>
      <c r="L1542" s="127"/>
      <c r="M1542" s="127"/>
      <c r="N1542" s="243">
        <v>0</v>
      </c>
      <c r="O1542" s="243">
        <v>57168.65</v>
      </c>
      <c r="P1542" s="127" t="s">
        <v>17184</v>
      </c>
    </row>
    <row r="1543" spans="1:16" ht="63.75" hidden="1">
      <c r="A1543" s="127" t="s">
        <v>620</v>
      </c>
      <c r="B1543" s="127"/>
      <c r="C1543" s="128" t="s">
        <v>714</v>
      </c>
      <c r="D1543" s="122">
        <v>42872</v>
      </c>
      <c r="E1543" s="123" t="s">
        <v>4787</v>
      </c>
      <c r="F1543" s="123" t="s">
        <v>3</v>
      </c>
      <c r="G1543" s="123">
        <v>1502350</v>
      </c>
      <c r="H1543" s="127"/>
      <c r="I1543" s="131" t="s">
        <v>4788</v>
      </c>
      <c r="J1543" s="127"/>
      <c r="K1543" s="127"/>
      <c r="L1543" s="127"/>
      <c r="M1543" s="127"/>
      <c r="N1543" s="243">
        <v>0</v>
      </c>
      <c r="O1543" s="243">
        <v>438516.9</v>
      </c>
      <c r="P1543" s="127" t="s">
        <v>17184</v>
      </c>
    </row>
    <row r="1544" spans="1:16" ht="63.75" hidden="1">
      <c r="A1544" s="127" t="s">
        <v>620</v>
      </c>
      <c r="B1544" s="127"/>
      <c r="C1544" s="128" t="s">
        <v>714</v>
      </c>
      <c r="D1544" s="122">
        <v>42872</v>
      </c>
      <c r="E1544" s="123" t="s">
        <v>4789</v>
      </c>
      <c r="F1544" s="123" t="s">
        <v>3</v>
      </c>
      <c r="G1544" s="123">
        <v>1502352</v>
      </c>
      <c r="H1544" s="127"/>
      <c r="I1544" s="131" t="s">
        <v>4790</v>
      </c>
      <c r="J1544" s="127"/>
      <c r="K1544" s="127"/>
      <c r="L1544" s="127"/>
      <c r="M1544" s="127"/>
      <c r="N1544" s="243">
        <v>0</v>
      </c>
      <c r="O1544" s="243">
        <v>113055.02</v>
      </c>
      <c r="P1544" s="127" t="s">
        <v>1334</v>
      </c>
    </row>
    <row r="1545" spans="1:16" ht="63.75" hidden="1">
      <c r="A1545" s="127" t="s">
        <v>620</v>
      </c>
      <c r="B1545" s="127"/>
      <c r="C1545" s="128" t="s">
        <v>714</v>
      </c>
      <c r="D1545" s="122">
        <v>42872</v>
      </c>
      <c r="E1545" s="123" t="s">
        <v>4791</v>
      </c>
      <c r="F1545" s="123" t="s">
        <v>3</v>
      </c>
      <c r="G1545" s="123">
        <v>1502353</v>
      </c>
      <c r="H1545" s="127"/>
      <c r="I1545" s="131" t="s">
        <v>4792</v>
      </c>
      <c r="J1545" s="127"/>
      <c r="K1545" s="127"/>
      <c r="L1545" s="127"/>
      <c r="M1545" s="127"/>
      <c r="N1545" s="243">
        <v>0</v>
      </c>
      <c r="O1545" s="243">
        <v>709.17</v>
      </c>
      <c r="P1545" s="127" t="s">
        <v>1334</v>
      </c>
    </row>
    <row r="1546" spans="1:16" ht="63.75" hidden="1">
      <c r="A1546" s="127" t="s">
        <v>620</v>
      </c>
      <c r="B1546" s="127"/>
      <c r="C1546" s="128" t="s">
        <v>714</v>
      </c>
      <c r="D1546" s="122">
        <v>42872</v>
      </c>
      <c r="E1546" s="123" t="s">
        <v>4793</v>
      </c>
      <c r="F1546" s="123" t="s">
        <v>3</v>
      </c>
      <c r="G1546" s="123">
        <v>1502354</v>
      </c>
      <c r="H1546" s="127"/>
      <c r="I1546" s="131" t="s">
        <v>4794</v>
      </c>
      <c r="J1546" s="127"/>
      <c r="K1546" s="127"/>
      <c r="L1546" s="127"/>
      <c r="M1546" s="127"/>
      <c r="N1546" s="243">
        <v>0</v>
      </c>
      <c r="O1546" s="243">
        <v>182708.85</v>
      </c>
      <c r="P1546" s="127" t="s">
        <v>17184</v>
      </c>
    </row>
    <row r="1547" spans="1:16" ht="63.75" hidden="1">
      <c r="A1547" s="127" t="s">
        <v>620</v>
      </c>
      <c r="B1547" s="127"/>
      <c r="C1547" s="128" t="s">
        <v>714</v>
      </c>
      <c r="D1547" s="122">
        <v>42872</v>
      </c>
      <c r="E1547" s="123" t="s">
        <v>4795</v>
      </c>
      <c r="F1547" s="123" t="s">
        <v>3</v>
      </c>
      <c r="G1547" s="123">
        <v>1502355</v>
      </c>
      <c r="H1547" s="127"/>
      <c r="I1547" s="131" t="s">
        <v>4796</v>
      </c>
      <c r="J1547" s="127"/>
      <c r="K1547" s="127"/>
      <c r="L1547" s="127"/>
      <c r="M1547" s="127"/>
      <c r="N1547" s="243">
        <v>0</v>
      </c>
      <c r="O1547" s="243">
        <v>370458.66000000003</v>
      </c>
      <c r="P1547" s="127" t="s">
        <v>17184</v>
      </c>
    </row>
    <row r="1548" spans="1:16" ht="63.75" hidden="1">
      <c r="A1548" s="127" t="s">
        <v>620</v>
      </c>
      <c r="B1548" s="127"/>
      <c r="C1548" s="128" t="s">
        <v>714</v>
      </c>
      <c r="D1548" s="122">
        <v>42872</v>
      </c>
      <c r="E1548" s="123" t="s">
        <v>4797</v>
      </c>
      <c r="F1548" s="123" t="s">
        <v>3</v>
      </c>
      <c r="G1548" s="123">
        <v>1502357</v>
      </c>
      <c r="H1548" s="127"/>
      <c r="I1548" s="131" t="s">
        <v>4798</v>
      </c>
      <c r="J1548" s="127"/>
      <c r="K1548" s="127"/>
      <c r="L1548" s="127"/>
      <c r="M1548" s="127"/>
      <c r="N1548" s="243">
        <v>0</v>
      </c>
      <c r="O1548" s="243">
        <v>424813.67</v>
      </c>
      <c r="P1548" s="127" t="s">
        <v>17184</v>
      </c>
    </row>
    <row r="1549" spans="1:16" ht="63.75" hidden="1">
      <c r="A1549" s="127" t="s">
        <v>620</v>
      </c>
      <c r="B1549" s="127"/>
      <c r="C1549" s="128" t="s">
        <v>714</v>
      </c>
      <c r="D1549" s="122">
        <v>42872</v>
      </c>
      <c r="E1549" s="123" t="s">
        <v>4799</v>
      </c>
      <c r="F1549" s="123" t="s">
        <v>3</v>
      </c>
      <c r="G1549" s="123">
        <v>1502358</v>
      </c>
      <c r="H1549" s="127"/>
      <c r="I1549" s="131" t="s">
        <v>4800</v>
      </c>
      <c r="J1549" s="127"/>
      <c r="K1549" s="127"/>
      <c r="L1549" s="127"/>
      <c r="M1549" s="127"/>
      <c r="N1549" s="243">
        <v>0</v>
      </c>
      <c r="O1549" s="243">
        <v>246334.7</v>
      </c>
      <c r="P1549" s="127" t="s">
        <v>17184</v>
      </c>
    </row>
    <row r="1550" spans="1:16" ht="63.75" hidden="1">
      <c r="A1550" s="127" t="s">
        <v>620</v>
      </c>
      <c r="B1550" s="127"/>
      <c r="C1550" s="128" t="s">
        <v>714</v>
      </c>
      <c r="D1550" s="122">
        <v>42872</v>
      </c>
      <c r="E1550" s="123" t="s">
        <v>4801</v>
      </c>
      <c r="F1550" s="123" t="s">
        <v>3</v>
      </c>
      <c r="G1550" s="123">
        <v>1502359</v>
      </c>
      <c r="H1550" s="127"/>
      <c r="I1550" s="131" t="s">
        <v>4802</v>
      </c>
      <c r="J1550" s="127"/>
      <c r="K1550" s="127"/>
      <c r="L1550" s="127"/>
      <c r="M1550" s="127"/>
      <c r="N1550" s="243">
        <v>0</v>
      </c>
      <c r="O1550" s="243">
        <v>362302.48</v>
      </c>
      <c r="P1550" s="127" t="s">
        <v>17184</v>
      </c>
    </row>
    <row r="1551" spans="1:16" ht="63.75" hidden="1">
      <c r="A1551" s="127" t="s">
        <v>620</v>
      </c>
      <c r="B1551" s="127"/>
      <c r="C1551" s="128" t="s">
        <v>714</v>
      </c>
      <c r="D1551" s="122">
        <v>42872</v>
      </c>
      <c r="E1551" s="123" t="s">
        <v>4803</v>
      </c>
      <c r="F1551" s="123" t="s">
        <v>3</v>
      </c>
      <c r="G1551" s="123">
        <v>1502360</v>
      </c>
      <c r="H1551" s="127"/>
      <c r="I1551" s="131" t="s">
        <v>4804</v>
      </c>
      <c r="J1551" s="127"/>
      <c r="K1551" s="127"/>
      <c r="L1551" s="127"/>
      <c r="M1551" s="127"/>
      <c r="N1551" s="243">
        <v>0</v>
      </c>
      <c r="O1551" s="243">
        <v>135546.46</v>
      </c>
      <c r="P1551" s="127" t="s">
        <v>1334</v>
      </c>
    </row>
    <row r="1552" spans="1:16" ht="63.75" hidden="1">
      <c r="A1552" s="127" t="s">
        <v>620</v>
      </c>
      <c r="B1552" s="127"/>
      <c r="C1552" s="128" t="s">
        <v>714</v>
      </c>
      <c r="D1552" s="122">
        <v>42872</v>
      </c>
      <c r="E1552" s="123" t="s">
        <v>4805</v>
      </c>
      <c r="F1552" s="123" t="s">
        <v>3</v>
      </c>
      <c r="G1552" s="123">
        <v>1502362</v>
      </c>
      <c r="H1552" s="127"/>
      <c r="I1552" s="131" t="s">
        <v>4806</v>
      </c>
      <c r="J1552" s="127"/>
      <c r="K1552" s="127"/>
      <c r="L1552" s="127"/>
      <c r="M1552" s="127"/>
      <c r="N1552" s="243">
        <v>0</v>
      </c>
      <c r="O1552" s="243">
        <v>449109.94</v>
      </c>
      <c r="P1552" s="127" t="s">
        <v>17184</v>
      </c>
    </row>
    <row r="1553" spans="1:16" ht="63.75" hidden="1">
      <c r="A1553" s="127" t="s">
        <v>620</v>
      </c>
      <c r="B1553" s="127"/>
      <c r="C1553" s="128" t="s">
        <v>714</v>
      </c>
      <c r="D1553" s="122">
        <v>42872</v>
      </c>
      <c r="E1553" s="123" t="s">
        <v>4807</v>
      </c>
      <c r="F1553" s="123" t="s">
        <v>3</v>
      </c>
      <c r="G1553" s="123">
        <v>1502363</v>
      </c>
      <c r="H1553" s="127"/>
      <c r="I1553" s="131" t="s">
        <v>4808</v>
      </c>
      <c r="J1553" s="127"/>
      <c r="K1553" s="127"/>
      <c r="L1553" s="127"/>
      <c r="M1553" s="127"/>
      <c r="N1553" s="243">
        <v>0</v>
      </c>
      <c r="O1553" s="243">
        <v>267414.65000000002</v>
      </c>
      <c r="P1553" s="127" t="s">
        <v>17184</v>
      </c>
    </row>
    <row r="1554" spans="1:16" ht="63.75" hidden="1">
      <c r="A1554" s="127" t="s">
        <v>620</v>
      </c>
      <c r="B1554" s="127"/>
      <c r="C1554" s="128" t="s">
        <v>714</v>
      </c>
      <c r="D1554" s="122">
        <v>42872</v>
      </c>
      <c r="E1554" s="123" t="s">
        <v>4809</v>
      </c>
      <c r="F1554" s="123" t="s">
        <v>3</v>
      </c>
      <c r="G1554" s="123">
        <v>1502364</v>
      </c>
      <c r="H1554" s="127"/>
      <c r="I1554" s="131" t="s">
        <v>4810</v>
      </c>
      <c r="J1554" s="127"/>
      <c r="K1554" s="127"/>
      <c r="L1554" s="127"/>
      <c r="M1554" s="127"/>
      <c r="N1554" s="243">
        <v>0</v>
      </c>
      <c r="O1554" s="243">
        <v>190768.81</v>
      </c>
      <c r="P1554" s="127" t="s">
        <v>17184</v>
      </c>
    </row>
    <row r="1555" spans="1:16" ht="63.75" hidden="1">
      <c r="A1555" s="127" t="s">
        <v>620</v>
      </c>
      <c r="B1555" s="127"/>
      <c r="C1555" s="128" t="s">
        <v>714</v>
      </c>
      <c r="D1555" s="122">
        <v>42872</v>
      </c>
      <c r="E1555" s="123" t="s">
        <v>4811</v>
      </c>
      <c r="F1555" s="123" t="s">
        <v>3</v>
      </c>
      <c r="G1555" s="123">
        <v>1502366</v>
      </c>
      <c r="H1555" s="127"/>
      <c r="I1555" s="131" t="s">
        <v>4812</v>
      </c>
      <c r="J1555" s="127"/>
      <c r="K1555" s="127"/>
      <c r="L1555" s="127"/>
      <c r="M1555" s="127"/>
      <c r="N1555" s="243">
        <v>0</v>
      </c>
      <c r="O1555" s="243">
        <v>222613.07</v>
      </c>
      <c r="P1555" s="127" t="s">
        <v>17184</v>
      </c>
    </row>
    <row r="1556" spans="1:16" ht="63.75" hidden="1">
      <c r="A1556" s="127" t="s">
        <v>620</v>
      </c>
      <c r="B1556" s="127"/>
      <c r="C1556" s="128" t="s">
        <v>714</v>
      </c>
      <c r="D1556" s="122">
        <v>42872</v>
      </c>
      <c r="E1556" s="123" t="s">
        <v>4813</v>
      </c>
      <c r="F1556" s="123" t="s">
        <v>3</v>
      </c>
      <c r="G1556" s="123">
        <v>1502367</v>
      </c>
      <c r="H1556" s="127"/>
      <c r="I1556" s="131" t="s">
        <v>4814</v>
      </c>
      <c r="J1556" s="127"/>
      <c r="K1556" s="127"/>
      <c r="L1556" s="127"/>
      <c r="M1556" s="127"/>
      <c r="N1556" s="243">
        <v>0</v>
      </c>
      <c r="O1556" s="243">
        <v>176131.35</v>
      </c>
      <c r="P1556" s="127" t="s">
        <v>17184</v>
      </c>
    </row>
    <row r="1557" spans="1:16" ht="63.75" hidden="1">
      <c r="A1557" s="127" t="s">
        <v>620</v>
      </c>
      <c r="B1557" s="127"/>
      <c r="C1557" s="128" t="s">
        <v>714</v>
      </c>
      <c r="D1557" s="122">
        <v>42872</v>
      </c>
      <c r="E1557" s="123" t="s">
        <v>4815</v>
      </c>
      <c r="F1557" s="123" t="s">
        <v>3</v>
      </c>
      <c r="G1557" s="123">
        <v>1502368</v>
      </c>
      <c r="H1557" s="127"/>
      <c r="I1557" s="131" t="s">
        <v>4816</v>
      </c>
      <c r="J1557" s="127"/>
      <c r="K1557" s="127"/>
      <c r="L1557" s="127"/>
      <c r="M1557" s="127"/>
      <c r="N1557" s="243">
        <v>0</v>
      </c>
      <c r="O1557" s="243">
        <v>329084.67</v>
      </c>
      <c r="P1557" s="127" t="s">
        <v>17184</v>
      </c>
    </row>
    <row r="1558" spans="1:16" ht="63.75" hidden="1">
      <c r="A1558" s="127">
        <v>20</v>
      </c>
      <c r="B1558" s="127"/>
      <c r="C1558" s="128" t="s">
        <v>694</v>
      </c>
      <c r="D1558" s="122">
        <v>42872</v>
      </c>
      <c r="E1558" s="123" t="s">
        <v>4817</v>
      </c>
      <c r="F1558" s="123" t="s">
        <v>3</v>
      </c>
      <c r="G1558" s="123">
        <v>1502369</v>
      </c>
      <c r="H1558" s="127"/>
      <c r="I1558" s="131" t="s">
        <v>4818</v>
      </c>
      <c r="J1558" s="127"/>
      <c r="K1558" s="127"/>
      <c r="L1558" s="127"/>
      <c r="M1558" s="127"/>
      <c r="N1558" s="243">
        <v>0</v>
      </c>
      <c r="O1558" s="243">
        <v>194.79</v>
      </c>
      <c r="P1558" s="127" t="s">
        <v>17184</v>
      </c>
    </row>
    <row r="1559" spans="1:16" ht="63.75" hidden="1">
      <c r="A1559" s="127" t="s">
        <v>620</v>
      </c>
      <c r="B1559" s="127"/>
      <c r="C1559" s="128" t="s">
        <v>714</v>
      </c>
      <c r="D1559" s="122">
        <v>42872</v>
      </c>
      <c r="E1559" s="123" t="s">
        <v>4819</v>
      </c>
      <c r="F1559" s="123" t="s">
        <v>3</v>
      </c>
      <c r="G1559" s="123">
        <v>1502370</v>
      </c>
      <c r="H1559" s="127"/>
      <c r="I1559" s="131" t="s">
        <v>4820</v>
      </c>
      <c r="J1559" s="127"/>
      <c r="K1559" s="127"/>
      <c r="L1559" s="127"/>
      <c r="M1559" s="127"/>
      <c r="N1559" s="243">
        <v>0</v>
      </c>
      <c r="O1559" s="243">
        <v>169745.66</v>
      </c>
      <c r="P1559" s="127" t="s">
        <v>1334</v>
      </c>
    </row>
    <row r="1560" spans="1:16" ht="51" hidden="1">
      <c r="A1560" s="127" t="s">
        <v>620</v>
      </c>
      <c r="B1560" s="127"/>
      <c r="C1560" s="128" t="s">
        <v>714</v>
      </c>
      <c r="D1560" s="122">
        <v>42872</v>
      </c>
      <c r="E1560" s="123" t="s">
        <v>4821</v>
      </c>
      <c r="F1560" s="123" t="s">
        <v>3</v>
      </c>
      <c r="G1560" s="123">
        <v>1502323</v>
      </c>
      <c r="H1560" s="127"/>
      <c r="I1560" s="131" t="s">
        <v>4822</v>
      </c>
      <c r="J1560" s="127"/>
      <c r="K1560" s="127"/>
      <c r="L1560" s="127"/>
      <c r="M1560" s="127"/>
      <c r="N1560" s="243">
        <v>0</v>
      </c>
      <c r="O1560" s="243">
        <v>0.4</v>
      </c>
      <c r="P1560" s="127" t="s">
        <v>1334</v>
      </c>
    </row>
    <row r="1561" spans="1:16" ht="51" hidden="1">
      <c r="A1561" s="127">
        <v>203</v>
      </c>
      <c r="B1561" s="127"/>
      <c r="C1561" s="128" t="s">
        <v>758</v>
      </c>
      <c r="D1561" s="122">
        <v>42872</v>
      </c>
      <c r="E1561" s="123" t="s">
        <v>4823</v>
      </c>
      <c r="F1561" s="123" t="s">
        <v>3</v>
      </c>
      <c r="G1561" s="123">
        <v>1502326</v>
      </c>
      <c r="H1561" s="127"/>
      <c r="I1561" s="131" t="s">
        <v>4824</v>
      </c>
      <c r="J1561" s="127"/>
      <c r="K1561" s="127"/>
      <c r="L1561" s="127"/>
      <c r="M1561" s="127"/>
      <c r="N1561" s="243">
        <v>0</v>
      </c>
      <c r="O1561" s="243">
        <v>341</v>
      </c>
      <c r="P1561" s="127" t="s">
        <v>1334</v>
      </c>
    </row>
    <row r="1562" spans="1:16" ht="51" hidden="1">
      <c r="A1562" s="127" t="s">
        <v>620</v>
      </c>
      <c r="B1562" s="127"/>
      <c r="C1562" s="128" t="s">
        <v>714</v>
      </c>
      <c r="D1562" s="122">
        <v>42872</v>
      </c>
      <c r="E1562" s="123" t="s">
        <v>4826</v>
      </c>
      <c r="F1562" s="123" t="s">
        <v>3</v>
      </c>
      <c r="G1562" s="123">
        <v>1502464</v>
      </c>
      <c r="H1562" s="127"/>
      <c r="I1562" s="131" t="s">
        <v>4827</v>
      </c>
      <c r="J1562" s="127"/>
      <c r="K1562" s="127"/>
      <c r="L1562" s="127"/>
      <c r="M1562" s="127"/>
      <c r="N1562" s="243">
        <v>0</v>
      </c>
      <c r="O1562" s="243">
        <v>1481.05</v>
      </c>
      <c r="P1562" s="127" t="s">
        <v>1334</v>
      </c>
    </row>
    <row r="1563" spans="1:16" ht="51" hidden="1">
      <c r="A1563" s="127" t="s">
        <v>620</v>
      </c>
      <c r="B1563" s="127"/>
      <c r="C1563" s="128" t="s">
        <v>714</v>
      </c>
      <c r="D1563" s="122">
        <v>42872</v>
      </c>
      <c r="E1563" s="123" t="s">
        <v>4828</v>
      </c>
      <c r="F1563" s="123" t="s">
        <v>3</v>
      </c>
      <c r="G1563" s="123">
        <v>1502466</v>
      </c>
      <c r="H1563" s="127"/>
      <c r="I1563" s="131" t="s">
        <v>4829</v>
      </c>
      <c r="J1563" s="127"/>
      <c r="K1563" s="127"/>
      <c r="L1563" s="127"/>
      <c r="M1563" s="127"/>
      <c r="N1563" s="243">
        <v>0</v>
      </c>
      <c r="O1563" s="243">
        <v>1481.05</v>
      </c>
      <c r="P1563" s="127" t="s">
        <v>1334</v>
      </c>
    </row>
    <row r="1564" spans="1:16" ht="51" hidden="1">
      <c r="A1564" s="127" t="s">
        <v>620</v>
      </c>
      <c r="B1564" s="127"/>
      <c r="C1564" s="128" t="s">
        <v>714</v>
      </c>
      <c r="D1564" s="122">
        <v>42872</v>
      </c>
      <c r="E1564" s="123" t="s">
        <v>4830</v>
      </c>
      <c r="F1564" s="123" t="s">
        <v>3</v>
      </c>
      <c r="G1564" s="123">
        <v>1502467</v>
      </c>
      <c r="H1564" s="127"/>
      <c r="I1564" s="131" t="s">
        <v>4831</v>
      </c>
      <c r="J1564" s="127"/>
      <c r="K1564" s="127"/>
      <c r="L1564" s="127"/>
      <c r="M1564" s="127"/>
      <c r="N1564" s="243">
        <v>0</v>
      </c>
      <c r="O1564" s="243">
        <v>1481.05</v>
      </c>
      <c r="P1564" s="127" t="s">
        <v>1334</v>
      </c>
    </row>
    <row r="1565" spans="1:16" ht="63.75" hidden="1">
      <c r="A1565" s="127" t="s">
        <v>620</v>
      </c>
      <c r="B1565" s="127"/>
      <c r="C1565" s="128" t="s">
        <v>714</v>
      </c>
      <c r="D1565" s="122">
        <v>42873</v>
      </c>
      <c r="E1565" s="123" t="s">
        <v>4832</v>
      </c>
      <c r="F1565" s="123" t="s">
        <v>3</v>
      </c>
      <c r="G1565" s="123">
        <v>1502663</v>
      </c>
      <c r="H1565" s="127"/>
      <c r="I1565" s="131" t="s">
        <v>4833</v>
      </c>
      <c r="J1565" s="127"/>
      <c r="K1565" s="127"/>
      <c r="L1565" s="127"/>
      <c r="M1565" s="127"/>
      <c r="N1565" s="243">
        <v>0</v>
      </c>
      <c r="O1565" s="243">
        <v>187426.46</v>
      </c>
      <c r="P1565" s="127" t="s">
        <v>17184</v>
      </c>
    </row>
    <row r="1566" spans="1:16" ht="51" hidden="1">
      <c r="A1566" s="127">
        <v>70</v>
      </c>
      <c r="B1566" s="127"/>
      <c r="C1566" s="128" t="s">
        <v>706</v>
      </c>
      <c r="D1566" s="122">
        <v>42873</v>
      </c>
      <c r="E1566" s="123" t="s">
        <v>4834</v>
      </c>
      <c r="F1566" s="123" t="s">
        <v>3</v>
      </c>
      <c r="G1566" s="123">
        <v>1502773</v>
      </c>
      <c r="H1566" s="127"/>
      <c r="I1566" s="131" t="s">
        <v>4835</v>
      </c>
      <c r="J1566" s="127"/>
      <c r="K1566" s="127"/>
      <c r="L1566" s="127"/>
      <c r="M1566" s="127"/>
      <c r="N1566" s="243">
        <v>0</v>
      </c>
      <c r="O1566" s="243">
        <v>2106.8000000000002</v>
      </c>
      <c r="P1566" s="127" t="s">
        <v>17184</v>
      </c>
    </row>
    <row r="1567" spans="1:16" ht="51" hidden="1">
      <c r="A1567" s="127" t="s">
        <v>620</v>
      </c>
      <c r="B1567" s="127"/>
      <c r="C1567" s="128" t="s">
        <v>714</v>
      </c>
      <c r="D1567" s="122">
        <v>42873</v>
      </c>
      <c r="E1567" s="123" t="s">
        <v>4836</v>
      </c>
      <c r="F1567" s="123" t="s">
        <v>3</v>
      </c>
      <c r="G1567" s="123">
        <v>1502637</v>
      </c>
      <c r="H1567" s="127"/>
      <c r="I1567" s="131" t="s">
        <v>4837</v>
      </c>
      <c r="J1567" s="127"/>
      <c r="K1567" s="127"/>
      <c r="L1567" s="127"/>
      <c r="M1567" s="127"/>
      <c r="N1567" s="243">
        <v>0</v>
      </c>
      <c r="O1567" s="243">
        <v>1990.8300000000002</v>
      </c>
      <c r="P1567" s="127" t="s">
        <v>1334</v>
      </c>
    </row>
    <row r="1568" spans="1:16" ht="51" hidden="1">
      <c r="A1568" s="127" t="s">
        <v>620</v>
      </c>
      <c r="B1568" s="127"/>
      <c r="C1568" s="128" t="s">
        <v>714</v>
      </c>
      <c r="D1568" s="122">
        <v>42873</v>
      </c>
      <c r="E1568" s="123" t="s">
        <v>4838</v>
      </c>
      <c r="F1568" s="123" t="s">
        <v>3</v>
      </c>
      <c r="G1568" s="123">
        <v>1502752</v>
      </c>
      <c r="H1568" s="127"/>
      <c r="I1568" s="131" t="s">
        <v>4839</v>
      </c>
      <c r="J1568" s="127"/>
      <c r="K1568" s="127"/>
      <c r="L1568" s="127"/>
      <c r="M1568" s="127"/>
      <c r="N1568" s="243">
        <v>0</v>
      </c>
      <c r="O1568" s="243">
        <v>0.05</v>
      </c>
      <c r="P1568" s="127" t="s">
        <v>17184</v>
      </c>
    </row>
    <row r="1569" spans="1:16" ht="51" hidden="1">
      <c r="A1569" s="127" t="s">
        <v>620</v>
      </c>
      <c r="B1569" s="127"/>
      <c r="C1569" s="128" t="s">
        <v>714</v>
      </c>
      <c r="D1569" s="122">
        <v>42873</v>
      </c>
      <c r="E1569" s="123" t="s">
        <v>4840</v>
      </c>
      <c r="F1569" s="123" t="s">
        <v>3</v>
      </c>
      <c r="G1569" s="123">
        <v>1502766</v>
      </c>
      <c r="H1569" s="127"/>
      <c r="I1569" s="131" t="s">
        <v>4841</v>
      </c>
      <c r="J1569" s="127"/>
      <c r="K1569" s="127"/>
      <c r="L1569" s="127"/>
      <c r="M1569" s="127"/>
      <c r="N1569" s="243">
        <v>0</v>
      </c>
      <c r="O1569" s="243">
        <v>7756.8</v>
      </c>
      <c r="P1569" s="127" t="s">
        <v>1334</v>
      </c>
    </row>
    <row r="1570" spans="1:16" ht="51" hidden="1">
      <c r="A1570" s="127" t="s">
        <v>620</v>
      </c>
      <c r="B1570" s="127"/>
      <c r="C1570" s="128" t="s">
        <v>714</v>
      </c>
      <c r="D1570" s="122">
        <v>42873</v>
      </c>
      <c r="E1570" s="123" t="s">
        <v>4842</v>
      </c>
      <c r="F1570" s="123" t="s">
        <v>3</v>
      </c>
      <c r="G1570" s="123">
        <v>1502774</v>
      </c>
      <c r="H1570" s="127"/>
      <c r="I1570" s="131" t="s">
        <v>4843</v>
      </c>
      <c r="J1570" s="127"/>
      <c r="K1570" s="127"/>
      <c r="L1570" s="127"/>
      <c r="M1570" s="127"/>
      <c r="N1570" s="243">
        <v>0</v>
      </c>
      <c r="O1570" s="243">
        <v>8.34</v>
      </c>
      <c r="P1570" s="127" t="s">
        <v>1334</v>
      </c>
    </row>
    <row r="1571" spans="1:16" ht="51" hidden="1">
      <c r="A1571" s="127">
        <v>16</v>
      </c>
      <c r="B1571" s="127"/>
      <c r="C1571" s="128" t="s">
        <v>693</v>
      </c>
      <c r="D1571" s="122">
        <v>42873</v>
      </c>
      <c r="E1571" s="123" t="s">
        <v>4844</v>
      </c>
      <c r="F1571" s="123" t="s">
        <v>3</v>
      </c>
      <c r="G1571" s="123">
        <v>1502782</v>
      </c>
      <c r="H1571" s="127"/>
      <c r="I1571" s="131" t="s">
        <v>4845</v>
      </c>
      <c r="J1571" s="127"/>
      <c r="K1571" s="127"/>
      <c r="L1571" s="127"/>
      <c r="M1571" s="127"/>
      <c r="N1571" s="243">
        <v>0</v>
      </c>
      <c r="O1571" s="243">
        <v>5300.91</v>
      </c>
      <c r="P1571" s="127" t="s">
        <v>1334</v>
      </c>
    </row>
    <row r="1572" spans="1:16" ht="63.75" hidden="1">
      <c r="A1572" s="127" t="s">
        <v>620</v>
      </c>
      <c r="B1572" s="127"/>
      <c r="C1572" s="128" t="s">
        <v>714</v>
      </c>
      <c r="D1572" s="122">
        <v>42873</v>
      </c>
      <c r="E1572" s="123" t="s">
        <v>4846</v>
      </c>
      <c r="F1572" s="123" t="s">
        <v>3</v>
      </c>
      <c r="G1572" s="123">
        <v>1502836</v>
      </c>
      <c r="H1572" s="127"/>
      <c r="I1572" s="131" t="s">
        <v>4847</v>
      </c>
      <c r="J1572" s="127"/>
      <c r="K1572" s="127"/>
      <c r="L1572" s="127"/>
      <c r="M1572" s="127"/>
      <c r="N1572" s="243">
        <v>0</v>
      </c>
      <c r="O1572" s="243">
        <v>13177.99</v>
      </c>
      <c r="P1572" s="127" t="s">
        <v>1334</v>
      </c>
    </row>
    <row r="1573" spans="1:16" ht="51" hidden="1">
      <c r="A1573" s="127">
        <v>20</v>
      </c>
      <c r="B1573" s="127"/>
      <c r="C1573" s="128" t="s">
        <v>694</v>
      </c>
      <c r="D1573" s="122">
        <v>42873</v>
      </c>
      <c r="E1573" s="123" t="s">
        <v>4848</v>
      </c>
      <c r="F1573" s="123" t="s">
        <v>3</v>
      </c>
      <c r="G1573" s="123">
        <v>1502902</v>
      </c>
      <c r="H1573" s="127"/>
      <c r="I1573" s="131" t="s">
        <v>4849</v>
      </c>
      <c r="J1573" s="127"/>
      <c r="K1573" s="127"/>
      <c r="L1573" s="127"/>
      <c r="M1573" s="127"/>
      <c r="N1573" s="243">
        <v>0</v>
      </c>
      <c r="O1573" s="243">
        <v>45</v>
      </c>
      <c r="P1573" s="127" t="s">
        <v>1334</v>
      </c>
    </row>
    <row r="1574" spans="1:16" ht="51" hidden="1">
      <c r="A1574" s="127">
        <v>20</v>
      </c>
      <c r="B1574" s="127"/>
      <c r="C1574" s="128" t="s">
        <v>694</v>
      </c>
      <c r="D1574" s="122">
        <v>42873</v>
      </c>
      <c r="E1574" s="123" t="s">
        <v>4850</v>
      </c>
      <c r="F1574" s="123" t="s">
        <v>3</v>
      </c>
      <c r="G1574" s="123">
        <v>1502904</v>
      </c>
      <c r="H1574" s="127"/>
      <c r="I1574" s="131" t="s">
        <v>4851</v>
      </c>
      <c r="J1574" s="127"/>
      <c r="K1574" s="127"/>
      <c r="L1574" s="127"/>
      <c r="M1574" s="127"/>
      <c r="N1574" s="243">
        <v>0</v>
      </c>
      <c r="O1574" s="243">
        <v>11</v>
      </c>
      <c r="P1574" s="127" t="s">
        <v>1334</v>
      </c>
    </row>
    <row r="1575" spans="1:16" ht="51" hidden="1">
      <c r="A1575" s="127" t="s">
        <v>620</v>
      </c>
      <c r="B1575" s="127"/>
      <c r="C1575" s="128" t="s">
        <v>714</v>
      </c>
      <c r="D1575" s="122">
        <v>42873</v>
      </c>
      <c r="E1575" s="123" t="s">
        <v>4852</v>
      </c>
      <c r="F1575" s="123" t="s">
        <v>3</v>
      </c>
      <c r="G1575" s="123">
        <v>1502924</v>
      </c>
      <c r="H1575" s="127"/>
      <c r="I1575" s="131" t="s">
        <v>4475</v>
      </c>
      <c r="J1575" s="127"/>
      <c r="K1575" s="127"/>
      <c r="L1575" s="127"/>
      <c r="M1575" s="127"/>
      <c r="N1575" s="243">
        <v>0</v>
      </c>
      <c r="O1575" s="243">
        <v>1000</v>
      </c>
      <c r="P1575" s="127" t="s">
        <v>1334</v>
      </c>
    </row>
    <row r="1576" spans="1:16" ht="63.75" hidden="1">
      <c r="A1576" s="127" t="s">
        <v>620</v>
      </c>
      <c r="B1576" s="127"/>
      <c r="C1576" s="128" t="s">
        <v>714</v>
      </c>
      <c r="D1576" s="122">
        <v>42874</v>
      </c>
      <c r="E1576" s="123" t="s">
        <v>4853</v>
      </c>
      <c r="F1576" s="123" t="s">
        <v>3</v>
      </c>
      <c r="G1576" s="123">
        <v>1503099</v>
      </c>
      <c r="H1576" s="127"/>
      <c r="I1576" s="131" t="s">
        <v>4854</v>
      </c>
      <c r="J1576" s="127"/>
      <c r="K1576" s="127"/>
      <c r="L1576" s="127"/>
      <c r="M1576" s="127"/>
      <c r="N1576" s="243">
        <v>0</v>
      </c>
      <c r="O1576" s="243">
        <v>144668.91</v>
      </c>
      <c r="P1576" s="127" t="s">
        <v>17184</v>
      </c>
    </row>
    <row r="1577" spans="1:16" ht="63.75" hidden="1">
      <c r="A1577" s="127" t="s">
        <v>620</v>
      </c>
      <c r="B1577" s="127"/>
      <c r="C1577" s="128" t="s">
        <v>714</v>
      </c>
      <c r="D1577" s="122">
        <v>42874</v>
      </c>
      <c r="E1577" s="123" t="s">
        <v>4855</v>
      </c>
      <c r="F1577" s="123" t="s">
        <v>3</v>
      </c>
      <c r="G1577" s="123">
        <v>1503100</v>
      </c>
      <c r="H1577" s="127"/>
      <c r="I1577" s="131" t="s">
        <v>4856</v>
      </c>
      <c r="J1577" s="127"/>
      <c r="K1577" s="127"/>
      <c r="L1577" s="127"/>
      <c r="M1577" s="127"/>
      <c r="N1577" s="243">
        <v>0</v>
      </c>
      <c r="O1577" s="243">
        <v>158.09</v>
      </c>
      <c r="P1577" s="127" t="s">
        <v>1334</v>
      </c>
    </row>
    <row r="1578" spans="1:16" ht="63.75" hidden="1">
      <c r="A1578" s="127" t="s">
        <v>620</v>
      </c>
      <c r="B1578" s="127"/>
      <c r="C1578" s="128" t="s">
        <v>714</v>
      </c>
      <c r="D1578" s="122">
        <v>42874</v>
      </c>
      <c r="E1578" s="123" t="s">
        <v>4857</v>
      </c>
      <c r="F1578" s="123" t="s">
        <v>3</v>
      </c>
      <c r="G1578" s="123">
        <v>1503102</v>
      </c>
      <c r="H1578" s="127"/>
      <c r="I1578" s="131" t="s">
        <v>4858</v>
      </c>
      <c r="J1578" s="127"/>
      <c r="K1578" s="127"/>
      <c r="L1578" s="127"/>
      <c r="M1578" s="127"/>
      <c r="N1578" s="243">
        <v>0</v>
      </c>
      <c r="O1578" s="243">
        <v>240197.22</v>
      </c>
      <c r="P1578" s="127" t="s">
        <v>17184</v>
      </c>
    </row>
    <row r="1579" spans="1:16" ht="63.75" hidden="1">
      <c r="A1579" s="127" t="s">
        <v>620</v>
      </c>
      <c r="B1579" s="127"/>
      <c r="C1579" s="128" t="s">
        <v>714</v>
      </c>
      <c r="D1579" s="122">
        <v>42874</v>
      </c>
      <c r="E1579" s="123" t="s">
        <v>4859</v>
      </c>
      <c r="F1579" s="123" t="s">
        <v>3</v>
      </c>
      <c r="G1579" s="123">
        <v>1503103</v>
      </c>
      <c r="H1579" s="127"/>
      <c r="I1579" s="131" t="s">
        <v>4860</v>
      </c>
      <c r="J1579" s="127"/>
      <c r="K1579" s="127"/>
      <c r="L1579" s="127"/>
      <c r="M1579" s="127"/>
      <c r="N1579" s="243">
        <v>0</v>
      </c>
      <c r="O1579" s="243">
        <v>22034.44</v>
      </c>
      <c r="P1579" s="127" t="s">
        <v>17184</v>
      </c>
    </row>
    <row r="1580" spans="1:16" ht="63.75" hidden="1">
      <c r="A1580" s="127" t="s">
        <v>620</v>
      </c>
      <c r="B1580" s="127"/>
      <c r="C1580" s="128" t="s">
        <v>714</v>
      </c>
      <c r="D1580" s="122">
        <v>42874</v>
      </c>
      <c r="E1580" s="123" t="s">
        <v>4861</v>
      </c>
      <c r="F1580" s="123" t="s">
        <v>3</v>
      </c>
      <c r="G1580" s="123">
        <v>1503104</v>
      </c>
      <c r="H1580" s="127"/>
      <c r="I1580" s="131" t="s">
        <v>4862</v>
      </c>
      <c r="J1580" s="127"/>
      <c r="K1580" s="127"/>
      <c r="L1580" s="127"/>
      <c r="M1580" s="127"/>
      <c r="N1580" s="243">
        <v>0</v>
      </c>
      <c r="O1580" s="243">
        <v>34630.51</v>
      </c>
      <c r="P1580" s="127" t="s">
        <v>17184</v>
      </c>
    </row>
    <row r="1581" spans="1:16" ht="63.75" hidden="1">
      <c r="A1581" s="127" t="s">
        <v>620</v>
      </c>
      <c r="B1581" s="127"/>
      <c r="C1581" s="128" t="s">
        <v>714</v>
      </c>
      <c r="D1581" s="122">
        <v>42874</v>
      </c>
      <c r="E1581" s="123" t="s">
        <v>4863</v>
      </c>
      <c r="F1581" s="123" t="s">
        <v>3</v>
      </c>
      <c r="G1581" s="123">
        <v>1503108</v>
      </c>
      <c r="H1581" s="127"/>
      <c r="I1581" s="131" t="s">
        <v>4864</v>
      </c>
      <c r="J1581" s="127"/>
      <c r="K1581" s="127"/>
      <c r="L1581" s="127"/>
      <c r="M1581" s="127"/>
      <c r="N1581" s="243">
        <v>0</v>
      </c>
      <c r="O1581" s="243">
        <v>427837.76</v>
      </c>
      <c r="P1581" s="127" t="s">
        <v>17184</v>
      </c>
    </row>
    <row r="1582" spans="1:16" ht="51" hidden="1">
      <c r="A1582" s="127">
        <v>342</v>
      </c>
      <c r="B1582" s="127"/>
      <c r="C1582" s="128" t="s">
        <v>817</v>
      </c>
      <c r="D1582" s="122">
        <v>42874</v>
      </c>
      <c r="E1582" s="123" t="s">
        <v>4865</v>
      </c>
      <c r="F1582" s="123" t="s">
        <v>3</v>
      </c>
      <c r="G1582" s="123">
        <v>1503131</v>
      </c>
      <c r="H1582" s="127"/>
      <c r="I1582" s="131" t="s">
        <v>4866</v>
      </c>
      <c r="J1582" s="127"/>
      <c r="K1582" s="127"/>
      <c r="L1582" s="127"/>
      <c r="M1582" s="127"/>
      <c r="N1582" s="243">
        <v>0</v>
      </c>
      <c r="O1582" s="243">
        <v>0.5</v>
      </c>
      <c r="P1582" s="127" t="s">
        <v>17184</v>
      </c>
    </row>
    <row r="1583" spans="1:16" ht="51">
      <c r="A1583" s="127">
        <v>35</v>
      </c>
      <c r="B1583" s="127"/>
      <c r="C1583" s="128" t="s">
        <v>697</v>
      </c>
      <c r="D1583" s="122">
        <v>42874</v>
      </c>
      <c r="E1583" s="123" t="s">
        <v>4867</v>
      </c>
      <c r="F1583" s="123" t="s">
        <v>3</v>
      </c>
      <c r="G1583" s="123">
        <v>1503231</v>
      </c>
      <c r="H1583" s="127"/>
      <c r="I1583" s="131" t="s">
        <v>4868</v>
      </c>
      <c r="J1583" s="127"/>
      <c r="K1583" s="127"/>
      <c r="L1583" s="127"/>
      <c r="M1583" s="127"/>
      <c r="N1583" s="243">
        <v>0</v>
      </c>
      <c r="O1583" s="243">
        <v>1381.83</v>
      </c>
      <c r="P1583" s="127" t="s">
        <v>1334</v>
      </c>
    </row>
    <row r="1584" spans="1:16" ht="51" hidden="1">
      <c r="A1584" s="127" t="s">
        <v>620</v>
      </c>
      <c r="B1584" s="127"/>
      <c r="C1584" s="128" t="s">
        <v>714</v>
      </c>
      <c r="D1584" s="122">
        <v>42874</v>
      </c>
      <c r="E1584" s="123" t="s">
        <v>4869</v>
      </c>
      <c r="F1584" s="123" t="s">
        <v>3</v>
      </c>
      <c r="G1584" s="123">
        <v>1503234</v>
      </c>
      <c r="H1584" s="127"/>
      <c r="I1584" s="131" t="s">
        <v>4870</v>
      </c>
      <c r="J1584" s="127"/>
      <c r="K1584" s="127"/>
      <c r="L1584" s="127"/>
      <c r="M1584" s="127"/>
      <c r="N1584" s="243">
        <v>0</v>
      </c>
      <c r="O1584" s="243">
        <v>2869</v>
      </c>
      <c r="P1584" s="127" t="s">
        <v>1334</v>
      </c>
    </row>
    <row r="1585" spans="1:16" ht="51" hidden="1">
      <c r="A1585" s="127" t="s">
        <v>620</v>
      </c>
      <c r="B1585" s="127"/>
      <c r="C1585" s="128" t="s">
        <v>714</v>
      </c>
      <c r="D1585" s="122">
        <v>42874</v>
      </c>
      <c r="E1585" s="123" t="s">
        <v>4871</v>
      </c>
      <c r="F1585" s="123" t="s">
        <v>3</v>
      </c>
      <c r="G1585" s="123">
        <v>1503292</v>
      </c>
      <c r="H1585" s="127"/>
      <c r="I1585" s="131" t="s">
        <v>4872</v>
      </c>
      <c r="J1585" s="127"/>
      <c r="K1585" s="127"/>
      <c r="L1585" s="127"/>
      <c r="M1585" s="127"/>
      <c r="N1585" s="243">
        <v>0</v>
      </c>
      <c r="O1585" s="243">
        <v>0.96</v>
      </c>
      <c r="P1585" s="127" t="s">
        <v>17184</v>
      </c>
    </row>
    <row r="1586" spans="1:16" ht="51" hidden="1">
      <c r="A1586" s="127" t="s">
        <v>620</v>
      </c>
      <c r="B1586" s="127"/>
      <c r="C1586" s="128" t="s">
        <v>714</v>
      </c>
      <c r="D1586" s="122">
        <v>42877</v>
      </c>
      <c r="E1586" s="123" t="s">
        <v>4873</v>
      </c>
      <c r="F1586" s="123" t="s">
        <v>3</v>
      </c>
      <c r="G1586" s="123">
        <v>1503592</v>
      </c>
      <c r="H1586" s="127"/>
      <c r="I1586" s="131" t="s">
        <v>4874</v>
      </c>
      <c r="J1586" s="127"/>
      <c r="K1586" s="127"/>
      <c r="L1586" s="127"/>
      <c r="M1586" s="127"/>
      <c r="N1586" s="243">
        <v>0</v>
      </c>
      <c r="O1586" s="243">
        <v>1378.72</v>
      </c>
      <c r="P1586" s="127" t="s">
        <v>1334</v>
      </c>
    </row>
    <row r="1587" spans="1:16" ht="51" hidden="1">
      <c r="A1587" s="127" t="s">
        <v>620</v>
      </c>
      <c r="B1587" s="127"/>
      <c r="C1587" s="128" t="s">
        <v>714</v>
      </c>
      <c r="D1587" s="122">
        <v>42877</v>
      </c>
      <c r="E1587" s="123" t="s">
        <v>4875</v>
      </c>
      <c r="F1587" s="123" t="s">
        <v>3</v>
      </c>
      <c r="G1587" s="123">
        <v>1503547</v>
      </c>
      <c r="H1587" s="127"/>
      <c r="I1587" s="131" t="s">
        <v>4876</v>
      </c>
      <c r="J1587" s="127"/>
      <c r="K1587" s="127"/>
      <c r="L1587" s="127"/>
      <c r="M1587" s="127"/>
      <c r="N1587" s="243">
        <v>0</v>
      </c>
      <c r="O1587" s="243">
        <v>12742.2</v>
      </c>
      <c r="P1587" s="127" t="s">
        <v>1334</v>
      </c>
    </row>
    <row r="1588" spans="1:16" ht="51" hidden="1">
      <c r="A1588" s="127" t="s">
        <v>620</v>
      </c>
      <c r="B1588" s="127"/>
      <c r="C1588" s="128" t="s">
        <v>714</v>
      </c>
      <c r="D1588" s="122">
        <v>42877</v>
      </c>
      <c r="E1588" s="123" t="s">
        <v>4877</v>
      </c>
      <c r="F1588" s="123" t="s">
        <v>3</v>
      </c>
      <c r="G1588" s="123">
        <v>1503617</v>
      </c>
      <c r="H1588" s="127"/>
      <c r="I1588" s="131" t="s">
        <v>4878</v>
      </c>
      <c r="J1588" s="127"/>
      <c r="K1588" s="127"/>
      <c r="L1588" s="127"/>
      <c r="M1588" s="127"/>
      <c r="N1588" s="243">
        <v>0</v>
      </c>
      <c r="O1588" s="243">
        <v>6171.38</v>
      </c>
      <c r="P1588" s="127" t="s">
        <v>1334</v>
      </c>
    </row>
    <row r="1589" spans="1:16" ht="51" hidden="1">
      <c r="A1589" s="127" t="s">
        <v>620</v>
      </c>
      <c r="B1589" s="127"/>
      <c r="C1589" s="128" t="s">
        <v>714</v>
      </c>
      <c r="D1589" s="122">
        <v>42877</v>
      </c>
      <c r="E1589" s="123" t="s">
        <v>4879</v>
      </c>
      <c r="F1589" s="123" t="s">
        <v>3</v>
      </c>
      <c r="G1589" s="123">
        <v>1503696</v>
      </c>
      <c r="H1589" s="127"/>
      <c r="I1589" s="131" t="s">
        <v>4880</v>
      </c>
      <c r="J1589" s="127"/>
      <c r="K1589" s="127"/>
      <c r="L1589" s="127"/>
      <c r="M1589" s="127"/>
      <c r="N1589" s="243">
        <v>0</v>
      </c>
      <c r="O1589" s="243">
        <v>101.37</v>
      </c>
      <c r="P1589" s="127" t="s">
        <v>1334</v>
      </c>
    </row>
    <row r="1590" spans="1:16" ht="51" hidden="1">
      <c r="A1590" s="127" t="s">
        <v>620</v>
      </c>
      <c r="B1590" s="127"/>
      <c r="C1590" s="128" t="s">
        <v>714</v>
      </c>
      <c r="D1590" s="122">
        <v>42877</v>
      </c>
      <c r="E1590" s="123" t="s">
        <v>4881</v>
      </c>
      <c r="F1590" s="123" t="s">
        <v>3</v>
      </c>
      <c r="G1590" s="123">
        <v>1503509</v>
      </c>
      <c r="H1590" s="127"/>
      <c r="I1590" s="131" t="s">
        <v>4473</v>
      </c>
      <c r="J1590" s="127"/>
      <c r="K1590" s="127"/>
      <c r="L1590" s="127"/>
      <c r="M1590" s="127"/>
      <c r="N1590" s="243">
        <v>0</v>
      </c>
      <c r="O1590" s="243">
        <v>800</v>
      </c>
      <c r="P1590" s="127" t="s">
        <v>1334</v>
      </c>
    </row>
    <row r="1591" spans="1:16" ht="63.75" hidden="1">
      <c r="A1591" s="127">
        <v>580</v>
      </c>
      <c r="B1591" s="127"/>
      <c r="C1591" s="128" t="s">
        <v>218</v>
      </c>
      <c r="D1591" s="122">
        <v>42877</v>
      </c>
      <c r="E1591" s="123" t="s">
        <v>4882</v>
      </c>
      <c r="F1591" s="123" t="s">
        <v>3</v>
      </c>
      <c r="G1591" s="123">
        <v>1503539</v>
      </c>
      <c r="H1591" s="127"/>
      <c r="I1591" s="131" t="s">
        <v>4883</v>
      </c>
      <c r="J1591" s="127"/>
      <c r="K1591" s="127"/>
      <c r="L1591" s="127"/>
      <c r="M1591" s="127"/>
      <c r="N1591" s="243">
        <v>0</v>
      </c>
      <c r="O1591" s="243">
        <v>144</v>
      </c>
      <c r="P1591" s="127" t="s">
        <v>1334</v>
      </c>
    </row>
    <row r="1592" spans="1:16" ht="63.75" hidden="1">
      <c r="A1592" s="127" t="s">
        <v>620</v>
      </c>
      <c r="B1592" s="127"/>
      <c r="C1592" s="128" t="s">
        <v>714</v>
      </c>
      <c r="D1592" s="122">
        <v>42877</v>
      </c>
      <c r="E1592" s="123" t="s">
        <v>4884</v>
      </c>
      <c r="F1592" s="123" t="s">
        <v>3</v>
      </c>
      <c r="G1592" s="123">
        <v>1503697</v>
      </c>
      <c r="H1592" s="127"/>
      <c r="I1592" s="131" t="s">
        <v>4885</v>
      </c>
      <c r="J1592" s="127"/>
      <c r="K1592" s="127"/>
      <c r="L1592" s="127"/>
      <c r="M1592" s="127"/>
      <c r="N1592" s="243">
        <v>0</v>
      </c>
      <c r="O1592" s="243">
        <v>1</v>
      </c>
      <c r="P1592" s="127" t="s">
        <v>1334</v>
      </c>
    </row>
    <row r="1593" spans="1:16" ht="51" hidden="1">
      <c r="A1593" s="127" t="s">
        <v>620</v>
      </c>
      <c r="B1593" s="127"/>
      <c r="C1593" s="128" t="s">
        <v>714</v>
      </c>
      <c r="D1593" s="122">
        <v>42877</v>
      </c>
      <c r="E1593" s="123" t="s">
        <v>4886</v>
      </c>
      <c r="F1593" s="123" t="s">
        <v>3</v>
      </c>
      <c r="G1593" s="123">
        <v>1503650</v>
      </c>
      <c r="H1593" s="127"/>
      <c r="I1593" s="131" t="s">
        <v>4887</v>
      </c>
      <c r="J1593" s="127"/>
      <c r="K1593" s="127"/>
      <c r="L1593" s="127"/>
      <c r="M1593" s="127"/>
      <c r="N1593" s="243">
        <v>0</v>
      </c>
      <c r="O1593" s="243">
        <v>1082.69</v>
      </c>
      <c r="P1593" s="127" t="s">
        <v>1334</v>
      </c>
    </row>
    <row r="1594" spans="1:16" ht="51" hidden="1">
      <c r="A1594" s="127" t="s">
        <v>620</v>
      </c>
      <c r="B1594" s="127"/>
      <c r="C1594" s="128" t="s">
        <v>714</v>
      </c>
      <c r="D1594" s="122">
        <v>42877</v>
      </c>
      <c r="E1594" s="123" t="s">
        <v>4888</v>
      </c>
      <c r="F1594" s="123" t="s">
        <v>3</v>
      </c>
      <c r="G1594" s="123">
        <v>1503711</v>
      </c>
      <c r="H1594" s="127"/>
      <c r="I1594" s="131" t="s">
        <v>4889</v>
      </c>
      <c r="J1594" s="127"/>
      <c r="K1594" s="127"/>
      <c r="L1594" s="127"/>
      <c r="M1594" s="127"/>
      <c r="N1594" s="243">
        <v>0</v>
      </c>
      <c r="O1594" s="243">
        <v>24.77</v>
      </c>
      <c r="P1594" s="127" t="s">
        <v>1334</v>
      </c>
    </row>
    <row r="1595" spans="1:16" ht="63.75" hidden="1">
      <c r="A1595" s="127">
        <v>582</v>
      </c>
      <c r="B1595" s="127"/>
      <c r="C1595" s="128" t="s">
        <v>857</v>
      </c>
      <c r="D1595" s="122">
        <v>42878</v>
      </c>
      <c r="E1595" s="123" t="s">
        <v>4890</v>
      </c>
      <c r="F1595" s="123" t="s">
        <v>3</v>
      </c>
      <c r="G1595" s="123">
        <v>1504031</v>
      </c>
      <c r="H1595" s="127"/>
      <c r="I1595" s="131" t="s">
        <v>4891</v>
      </c>
      <c r="J1595" s="127"/>
      <c r="K1595" s="127"/>
      <c r="L1595" s="127"/>
      <c r="M1595" s="127"/>
      <c r="N1595" s="243">
        <v>0</v>
      </c>
      <c r="O1595" s="243">
        <v>13349.95</v>
      </c>
      <c r="P1595" s="127" t="s">
        <v>1334</v>
      </c>
    </row>
    <row r="1596" spans="1:16" ht="51" hidden="1">
      <c r="A1596" s="127">
        <v>513</v>
      </c>
      <c r="B1596" s="127"/>
      <c r="C1596" s="128" t="s">
        <v>201</v>
      </c>
      <c r="D1596" s="122">
        <v>42878</v>
      </c>
      <c r="E1596" s="123" t="s">
        <v>4892</v>
      </c>
      <c r="F1596" s="123" t="s">
        <v>3</v>
      </c>
      <c r="G1596" s="123">
        <v>1504047</v>
      </c>
      <c r="H1596" s="127"/>
      <c r="I1596" s="131" t="s">
        <v>4893</v>
      </c>
      <c r="J1596" s="127"/>
      <c r="K1596" s="127"/>
      <c r="L1596" s="127"/>
      <c r="M1596" s="127"/>
      <c r="N1596" s="243">
        <v>0</v>
      </c>
      <c r="O1596" s="243">
        <v>12825.630000000001</v>
      </c>
      <c r="P1596" s="127" t="s">
        <v>1334</v>
      </c>
    </row>
    <row r="1597" spans="1:16" ht="51" hidden="1">
      <c r="A1597" s="127">
        <v>513</v>
      </c>
      <c r="B1597" s="127"/>
      <c r="C1597" s="128" t="s">
        <v>201</v>
      </c>
      <c r="D1597" s="122">
        <v>42878</v>
      </c>
      <c r="E1597" s="123" t="s">
        <v>4894</v>
      </c>
      <c r="F1597" s="123" t="s">
        <v>3</v>
      </c>
      <c r="G1597" s="123">
        <v>1504048</v>
      </c>
      <c r="H1597" s="127"/>
      <c r="I1597" s="131" t="s">
        <v>4895</v>
      </c>
      <c r="J1597" s="127"/>
      <c r="K1597" s="127"/>
      <c r="L1597" s="127"/>
      <c r="M1597" s="127"/>
      <c r="N1597" s="243">
        <v>0</v>
      </c>
      <c r="O1597" s="243">
        <v>26947.08</v>
      </c>
      <c r="P1597" s="127" t="s">
        <v>1334</v>
      </c>
    </row>
    <row r="1598" spans="1:16" ht="51" hidden="1">
      <c r="A1598" s="127">
        <v>513</v>
      </c>
      <c r="B1598" s="127"/>
      <c r="C1598" s="128" t="s">
        <v>201</v>
      </c>
      <c r="D1598" s="122">
        <v>42878</v>
      </c>
      <c r="E1598" s="123" t="s">
        <v>4896</v>
      </c>
      <c r="F1598" s="123" t="s">
        <v>3</v>
      </c>
      <c r="G1598" s="123">
        <v>1504049</v>
      </c>
      <c r="H1598" s="127"/>
      <c r="I1598" s="131" t="s">
        <v>4897</v>
      </c>
      <c r="J1598" s="127"/>
      <c r="K1598" s="127"/>
      <c r="L1598" s="127"/>
      <c r="M1598" s="127"/>
      <c r="N1598" s="243">
        <v>0</v>
      </c>
      <c r="O1598" s="243">
        <v>44076.31</v>
      </c>
      <c r="P1598" s="127" t="s">
        <v>1334</v>
      </c>
    </row>
    <row r="1599" spans="1:16" ht="51" hidden="1">
      <c r="A1599" s="127" t="s">
        <v>620</v>
      </c>
      <c r="B1599" s="127"/>
      <c r="C1599" s="128" t="s">
        <v>714</v>
      </c>
      <c r="D1599" s="122">
        <v>42878</v>
      </c>
      <c r="E1599" s="123" t="s">
        <v>4898</v>
      </c>
      <c r="F1599" s="123" t="s">
        <v>3</v>
      </c>
      <c r="G1599" s="123">
        <v>1503934</v>
      </c>
      <c r="H1599" s="127"/>
      <c r="I1599" s="131" t="s">
        <v>4899</v>
      </c>
      <c r="J1599" s="127"/>
      <c r="K1599" s="127"/>
      <c r="L1599" s="127"/>
      <c r="M1599" s="127"/>
      <c r="N1599" s="243">
        <v>0</v>
      </c>
      <c r="O1599" s="243">
        <v>9674.24</v>
      </c>
      <c r="P1599" s="127" t="s">
        <v>1334</v>
      </c>
    </row>
    <row r="1600" spans="1:16" ht="51" hidden="1">
      <c r="A1600" s="127" t="s">
        <v>620</v>
      </c>
      <c r="B1600" s="127"/>
      <c r="C1600" s="128" t="s">
        <v>714</v>
      </c>
      <c r="D1600" s="122">
        <v>42878</v>
      </c>
      <c r="E1600" s="123" t="s">
        <v>4900</v>
      </c>
      <c r="F1600" s="123" t="s">
        <v>3</v>
      </c>
      <c r="G1600" s="123">
        <v>1503992</v>
      </c>
      <c r="H1600" s="127"/>
      <c r="I1600" s="131" t="s">
        <v>4901</v>
      </c>
      <c r="J1600" s="127"/>
      <c r="K1600" s="127"/>
      <c r="L1600" s="127"/>
      <c r="M1600" s="127"/>
      <c r="N1600" s="243">
        <v>0</v>
      </c>
      <c r="O1600" s="243">
        <v>252.4</v>
      </c>
      <c r="P1600" s="127" t="s">
        <v>1334</v>
      </c>
    </row>
    <row r="1601" spans="1:16" ht="51" hidden="1">
      <c r="A1601" s="127" t="s">
        <v>620</v>
      </c>
      <c r="B1601" s="127"/>
      <c r="C1601" s="128" t="s">
        <v>714</v>
      </c>
      <c r="D1601" s="122">
        <v>42878</v>
      </c>
      <c r="E1601" s="123" t="s">
        <v>4902</v>
      </c>
      <c r="F1601" s="123" t="s">
        <v>3</v>
      </c>
      <c r="G1601" s="123">
        <v>1504037</v>
      </c>
      <c r="H1601" s="127"/>
      <c r="I1601" s="131" t="s">
        <v>4903</v>
      </c>
      <c r="J1601" s="127"/>
      <c r="K1601" s="127"/>
      <c r="L1601" s="127"/>
      <c r="M1601" s="127"/>
      <c r="N1601" s="243">
        <v>0</v>
      </c>
      <c r="O1601" s="243">
        <v>4979.32</v>
      </c>
      <c r="P1601" s="127" t="s">
        <v>1334</v>
      </c>
    </row>
    <row r="1602" spans="1:16" ht="51" hidden="1">
      <c r="A1602" s="127" t="s">
        <v>620</v>
      </c>
      <c r="B1602" s="127"/>
      <c r="C1602" s="128" t="s">
        <v>714</v>
      </c>
      <c r="D1602" s="122">
        <v>42878</v>
      </c>
      <c r="E1602" s="123" t="s">
        <v>4904</v>
      </c>
      <c r="F1602" s="123" t="s">
        <v>3</v>
      </c>
      <c r="G1602" s="123">
        <v>1504063</v>
      </c>
      <c r="H1602" s="127"/>
      <c r="I1602" s="131" t="s">
        <v>4905</v>
      </c>
      <c r="J1602" s="127"/>
      <c r="K1602" s="127"/>
      <c r="L1602" s="127"/>
      <c r="M1602" s="127"/>
      <c r="N1602" s="243">
        <v>0</v>
      </c>
      <c r="O1602" s="243">
        <v>1255.08</v>
      </c>
      <c r="P1602" s="127" t="s">
        <v>1334</v>
      </c>
    </row>
    <row r="1603" spans="1:16" ht="51" hidden="1">
      <c r="A1603" s="127" t="s">
        <v>620</v>
      </c>
      <c r="B1603" s="127"/>
      <c r="C1603" s="128" t="s">
        <v>714</v>
      </c>
      <c r="D1603" s="122">
        <v>42878</v>
      </c>
      <c r="E1603" s="123" t="s">
        <v>4906</v>
      </c>
      <c r="F1603" s="123" t="s">
        <v>3</v>
      </c>
      <c r="G1603" s="123">
        <v>1504128</v>
      </c>
      <c r="H1603" s="127"/>
      <c r="I1603" s="131" t="s">
        <v>4907</v>
      </c>
      <c r="J1603" s="127"/>
      <c r="K1603" s="127"/>
      <c r="L1603" s="127"/>
      <c r="M1603" s="127"/>
      <c r="N1603" s="243">
        <v>0</v>
      </c>
      <c r="O1603" s="243">
        <v>1126.8</v>
      </c>
      <c r="P1603" s="127" t="s">
        <v>1334</v>
      </c>
    </row>
    <row r="1604" spans="1:16" ht="63.75" hidden="1">
      <c r="A1604" s="127" t="s">
        <v>620</v>
      </c>
      <c r="B1604" s="127"/>
      <c r="C1604" s="128" t="s">
        <v>714</v>
      </c>
      <c r="D1604" s="122">
        <v>42878</v>
      </c>
      <c r="E1604" s="123" t="s">
        <v>4908</v>
      </c>
      <c r="F1604" s="123" t="s">
        <v>3</v>
      </c>
      <c r="G1604" s="123">
        <v>1504129</v>
      </c>
      <c r="H1604" s="127"/>
      <c r="I1604" s="131" t="s">
        <v>4909</v>
      </c>
      <c r="J1604" s="127"/>
      <c r="K1604" s="127"/>
      <c r="L1604" s="127"/>
      <c r="M1604" s="127"/>
      <c r="N1604" s="243">
        <v>0</v>
      </c>
      <c r="O1604" s="243">
        <v>487</v>
      </c>
      <c r="P1604" s="127" t="s">
        <v>1334</v>
      </c>
    </row>
    <row r="1605" spans="1:16" ht="38.25" hidden="1">
      <c r="A1605" s="127">
        <v>526</v>
      </c>
      <c r="B1605" s="127"/>
      <c r="C1605" s="128" t="s">
        <v>847</v>
      </c>
      <c r="D1605" s="122">
        <v>42878</v>
      </c>
      <c r="E1605" s="123" t="s">
        <v>4910</v>
      </c>
      <c r="F1605" s="123" t="s">
        <v>3</v>
      </c>
      <c r="G1605" s="123">
        <v>1504156</v>
      </c>
      <c r="H1605" s="127"/>
      <c r="I1605" s="131" t="s">
        <v>4911</v>
      </c>
      <c r="J1605" s="127"/>
      <c r="K1605" s="127"/>
      <c r="L1605" s="127"/>
      <c r="M1605" s="127"/>
      <c r="N1605" s="243">
        <v>0</v>
      </c>
      <c r="O1605" s="243">
        <v>27.900000000000002</v>
      </c>
      <c r="P1605" s="127" t="s">
        <v>1334</v>
      </c>
    </row>
    <row r="1606" spans="1:16" ht="63.75" hidden="1">
      <c r="A1606" s="127" t="s">
        <v>620</v>
      </c>
      <c r="B1606" s="127"/>
      <c r="C1606" s="128" t="s">
        <v>714</v>
      </c>
      <c r="D1606" s="122">
        <v>42879</v>
      </c>
      <c r="E1606" s="123" t="s">
        <v>4912</v>
      </c>
      <c r="F1606" s="123" t="s">
        <v>3</v>
      </c>
      <c r="G1606" s="123">
        <v>1504385</v>
      </c>
      <c r="H1606" s="127"/>
      <c r="I1606" s="131" t="s">
        <v>4913</v>
      </c>
      <c r="J1606" s="127"/>
      <c r="K1606" s="127"/>
      <c r="L1606" s="127"/>
      <c r="M1606" s="127"/>
      <c r="N1606" s="243">
        <v>0</v>
      </c>
      <c r="O1606" s="243">
        <v>371136.85000000003</v>
      </c>
      <c r="P1606" s="127" t="s">
        <v>17184</v>
      </c>
    </row>
    <row r="1607" spans="1:16" ht="63.75" hidden="1">
      <c r="A1607" s="127" t="s">
        <v>620</v>
      </c>
      <c r="B1607" s="127"/>
      <c r="C1607" s="128" t="s">
        <v>714</v>
      </c>
      <c r="D1607" s="122">
        <v>42879</v>
      </c>
      <c r="E1607" s="123" t="s">
        <v>4914</v>
      </c>
      <c r="F1607" s="123" t="s">
        <v>3</v>
      </c>
      <c r="G1607" s="123">
        <v>1504390</v>
      </c>
      <c r="H1607" s="127"/>
      <c r="I1607" s="131" t="s">
        <v>4915</v>
      </c>
      <c r="J1607" s="127"/>
      <c r="K1607" s="127"/>
      <c r="L1607" s="127"/>
      <c r="M1607" s="127"/>
      <c r="N1607" s="243">
        <v>0</v>
      </c>
      <c r="O1607" s="243">
        <v>73787.45</v>
      </c>
      <c r="P1607" s="127" t="s">
        <v>1334</v>
      </c>
    </row>
    <row r="1608" spans="1:16" ht="63.75" hidden="1">
      <c r="A1608" s="127" t="s">
        <v>620</v>
      </c>
      <c r="B1608" s="127"/>
      <c r="C1608" s="128" t="s">
        <v>714</v>
      </c>
      <c r="D1608" s="122">
        <v>42879</v>
      </c>
      <c r="E1608" s="123" t="s">
        <v>4916</v>
      </c>
      <c r="F1608" s="123" t="s">
        <v>3</v>
      </c>
      <c r="G1608" s="123">
        <v>1504393</v>
      </c>
      <c r="H1608" s="127"/>
      <c r="I1608" s="131" t="s">
        <v>4917</v>
      </c>
      <c r="J1608" s="127"/>
      <c r="K1608" s="127"/>
      <c r="L1608" s="127"/>
      <c r="M1608" s="127"/>
      <c r="N1608" s="243">
        <v>0</v>
      </c>
      <c r="O1608" s="243">
        <v>174698.85</v>
      </c>
      <c r="P1608" s="127" t="s">
        <v>17184</v>
      </c>
    </row>
    <row r="1609" spans="1:16" ht="63.75" hidden="1">
      <c r="A1609" s="127" t="s">
        <v>620</v>
      </c>
      <c r="B1609" s="127"/>
      <c r="C1609" s="128" t="s">
        <v>714</v>
      </c>
      <c r="D1609" s="122">
        <v>42879</v>
      </c>
      <c r="E1609" s="123" t="s">
        <v>4918</v>
      </c>
      <c r="F1609" s="123" t="s">
        <v>3</v>
      </c>
      <c r="G1609" s="123">
        <v>1504396</v>
      </c>
      <c r="H1609" s="127"/>
      <c r="I1609" s="131" t="s">
        <v>4919</v>
      </c>
      <c r="J1609" s="127"/>
      <c r="K1609" s="127"/>
      <c r="L1609" s="127"/>
      <c r="M1609" s="127"/>
      <c r="N1609" s="243">
        <v>0</v>
      </c>
      <c r="O1609" s="243">
        <v>850364.59</v>
      </c>
      <c r="P1609" s="127" t="s">
        <v>17184</v>
      </c>
    </row>
    <row r="1610" spans="1:16" ht="63.75" hidden="1">
      <c r="A1610" s="127" t="s">
        <v>620</v>
      </c>
      <c r="B1610" s="127"/>
      <c r="C1610" s="128" t="s">
        <v>714</v>
      </c>
      <c r="D1610" s="122">
        <v>42879</v>
      </c>
      <c r="E1610" s="123" t="s">
        <v>4920</v>
      </c>
      <c r="F1610" s="123" t="s">
        <v>3</v>
      </c>
      <c r="G1610" s="123">
        <v>1504398</v>
      </c>
      <c r="H1610" s="127"/>
      <c r="I1610" s="131" t="s">
        <v>4921</v>
      </c>
      <c r="J1610" s="127"/>
      <c r="K1610" s="127"/>
      <c r="L1610" s="127"/>
      <c r="M1610" s="127"/>
      <c r="N1610" s="243">
        <v>0</v>
      </c>
      <c r="O1610" s="243">
        <v>51770.200000000004</v>
      </c>
      <c r="P1610" s="127" t="s">
        <v>1334</v>
      </c>
    </row>
    <row r="1611" spans="1:16" ht="63.75" hidden="1">
      <c r="A1611" s="127" t="s">
        <v>620</v>
      </c>
      <c r="B1611" s="127"/>
      <c r="C1611" s="128" t="s">
        <v>714</v>
      </c>
      <c r="D1611" s="122">
        <v>42879</v>
      </c>
      <c r="E1611" s="123" t="s">
        <v>4922</v>
      </c>
      <c r="F1611" s="123" t="s">
        <v>3</v>
      </c>
      <c r="G1611" s="123">
        <v>1504402</v>
      </c>
      <c r="H1611" s="127"/>
      <c r="I1611" s="131" t="s">
        <v>4923</v>
      </c>
      <c r="J1611" s="127"/>
      <c r="K1611" s="127"/>
      <c r="L1611" s="127"/>
      <c r="M1611" s="127"/>
      <c r="N1611" s="243">
        <v>0</v>
      </c>
      <c r="O1611" s="243">
        <v>221911.37</v>
      </c>
      <c r="P1611" s="127" t="s">
        <v>17184</v>
      </c>
    </row>
    <row r="1612" spans="1:16" ht="63.75" hidden="1">
      <c r="A1612" s="127" t="s">
        <v>620</v>
      </c>
      <c r="B1612" s="127"/>
      <c r="C1612" s="128" t="s">
        <v>714</v>
      </c>
      <c r="D1612" s="122">
        <v>42879</v>
      </c>
      <c r="E1612" s="123" t="s">
        <v>4924</v>
      </c>
      <c r="F1612" s="123" t="s">
        <v>3</v>
      </c>
      <c r="G1612" s="123">
        <v>1504404</v>
      </c>
      <c r="H1612" s="127"/>
      <c r="I1612" s="131" t="s">
        <v>4925</v>
      </c>
      <c r="J1612" s="127"/>
      <c r="K1612" s="127"/>
      <c r="L1612" s="127"/>
      <c r="M1612" s="127"/>
      <c r="N1612" s="243">
        <v>0</v>
      </c>
      <c r="O1612" s="243">
        <v>478202.96</v>
      </c>
      <c r="P1612" s="127" t="s">
        <v>17184</v>
      </c>
    </row>
    <row r="1613" spans="1:16" ht="63.75" hidden="1">
      <c r="A1613" s="127" t="s">
        <v>620</v>
      </c>
      <c r="B1613" s="127"/>
      <c r="C1613" s="128" t="s">
        <v>714</v>
      </c>
      <c r="D1613" s="122">
        <v>42879</v>
      </c>
      <c r="E1613" s="123" t="s">
        <v>4926</v>
      </c>
      <c r="F1613" s="123" t="s">
        <v>3</v>
      </c>
      <c r="G1613" s="123">
        <v>1504407</v>
      </c>
      <c r="H1613" s="127"/>
      <c r="I1613" s="131" t="s">
        <v>4927</v>
      </c>
      <c r="J1613" s="127"/>
      <c r="K1613" s="127"/>
      <c r="L1613" s="127"/>
      <c r="M1613" s="127"/>
      <c r="N1613" s="243">
        <v>0</v>
      </c>
      <c r="O1613" s="243">
        <v>155307.29</v>
      </c>
      <c r="P1613" s="127" t="s">
        <v>17184</v>
      </c>
    </row>
    <row r="1614" spans="1:16" ht="63.75" hidden="1">
      <c r="A1614" s="127" t="s">
        <v>620</v>
      </c>
      <c r="B1614" s="127"/>
      <c r="C1614" s="128" t="s">
        <v>714</v>
      </c>
      <c r="D1614" s="122">
        <v>42879</v>
      </c>
      <c r="E1614" s="123" t="s">
        <v>4928</v>
      </c>
      <c r="F1614" s="123" t="s">
        <v>3</v>
      </c>
      <c r="G1614" s="123">
        <v>1504409</v>
      </c>
      <c r="H1614" s="127"/>
      <c r="I1614" s="131" t="s">
        <v>4929</v>
      </c>
      <c r="J1614" s="127"/>
      <c r="K1614" s="127"/>
      <c r="L1614" s="127"/>
      <c r="M1614" s="127"/>
      <c r="N1614" s="243">
        <v>0</v>
      </c>
      <c r="O1614" s="243">
        <v>382602.13</v>
      </c>
      <c r="P1614" s="127" t="s">
        <v>17184</v>
      </c>
    </row>
    <row r="1615" spans="1:16" ht="51" hidden="1">
      <c r="A1615" s="127" t="s">
        <v>620</v>
      </c>
      <c r="B1615" s="127"/>
      <c r="C1615" s="128" t="s">
        <v>714</v>
      </c>
      <c r="D1615" s="122">
        <v>42879</v>
      </c>
      <c r="E1615" s="123" t="s">
        <v>4930</v>
      </c>
      <c r="F1615" s="123" t="s">
        <v>3</v>
      </c>
      <c r="G1615" s="123">
        <v>1504381</v>
      </c>
      <c r="H1615" s="127"/>
      <c r="I1615" s="131" t="s">
        <v>4931</v>
      </c>
      <c r="J1615" s="127"/>
      <c r="K1615" s="127"/>
      <c r="L1615" s="127"/>
      <c r="M1615" s="127"/>
      <c r="N1615" s="243">
        <v>0</v>
      </c>
      <c r="O1615" s="243">
        <v>145</v>
      </c>
      <c r="P1615" s="127" t="s">
        <v>1334</v>
      </c>
    </row>
    <row r="1616" spans="1:16" ht="51" hidden="1">
      <c r="A1616" s="127">
        <v>16</v>
      </c>
      <c r="B1616" s="127"/>
      <c r="C1616" s="128" t="s">
        <v>693</v>
      </c>
      <c r="D1616" s="122">
        <v>42879</v>
      </c>
      <c r="E1616" s="123" t="s">
        <v>4932</v>
      </c>
      <c r="F1616" s="123" t="s">
        <v>3</v>
      </c>
      <c r="G1616" s="123">
        <v>1504386</v>
      </c>
      <c r="H1616" s="127"/>
      <c r="I1616" s="131" t="s">
        <v>4933</v>
      </c>
      <c r="J1616" s="127"/>
      <c r="K1616" s="127"/>
      <c r="L1616" s="127"/>
      <c r="M1616" s="127"/>
      <c r="N1616" s="243">
        <v>0</v>
      </c>
      <c r="O1616" s="243">
        <v>4883.6500000000005</v>
      </c>
      <c r="P1616" s="127" t="s">
        <v>1334</v>
      </c>
    </row>
    <row r="1617" spans="1:16" ht="51" hidden="1">
      <c r="A1617" s="127" t="s">
        <v>620</v>
      </c>
      <c r="B1617" s="127"/>
      <c r="C1617" s="128" t="s">
        <v>714</v>
      </c>
      <c r="D1617" s="122">
        <v>42879</v>
      </c>
      <c r="E1617" s="123" t="s">
        <v>4934</v>
      </c>
      <c r="F1617" s="123" t="s">
        <v>3</v>
      </c>
      <c r="G1617" s="123">
        <v>1504394</v>
      </c>
      <c r="H1617" s="127"/>
      <c r="I1617" s="131" t="s">
        <v>4935</v>
      </c>
      <c r="J1617" s="127"/>
      <c r="K1617" s="127"/>
      <c r="L1617" s="127"/>
      <c r="M1617" s="127"/>
      <c r="N1617" s="243">
        <v>0</v>
      </c>
      <c r="O1617" s="243">
        <v>125</v>
      </c>
      <c r="P1617" s="127" t="s">
        <v>1334</v>
      </c>
    </row>
    <row r="1618" spans="1:16" ht="51" hidden="1">
      <c r="A1618" s="127" t="s">
        <v>620</v>
      </c>
      <c r="B1618" s="127"/>
      <c r="C1618" s="128" t="s">
        <v>714</v>
      </c>
      <c r="D1618" s="122">
        <v>42879</v>
      </c>
      <c r="E1618" s="123" t="s">
        <v>4936</v>
      </c>
      <c r="F1618" s="123" t="s">
        <v>3</v>
      </c>
      <c r="G1618" s="123">
        <v>1504441</v>
      </c>
      <c r="H1618" s="127"/>
      <c r="I1618" s="131" t="s">
        <v>4937</v>
      </c>
      <c r="J1618" s="127"/>
      <c r="K1618" s="127"/>
      <c r="L1618" s="127"/>
      <c r="M1618" s="127"/>
      <c r="N1618" s="243">
        <v>0</v>
      </c>
      <c r="O1618" s="243">
        <v>1</v>
      </c>
      <c r="P1618" s="127" t="s">
        <v>1334</v>
      </c>
    </row>
    <row r="1619" spans="1:16" ht="51" hidden="1">
      <c r="A1619" s="127" t="s">
        <v>620</v>
      </c>
      <c r="B1619" s="127"/>
      <c r="C1619" s="128" t="s">
        <v>714</v>
      </c>
      <c r="D1619" s="122">
        <v>42879</v>
      </c>
      <c r="E1619" s="123" t="s">
        <v>4938</v>
      </c>
      <c r="F1619" s="123" t="s">
        <v>3</v>
      </c>
      <c r="G1619" s="123">
        <v>1504493</v>
      </c>
      <c r="H1619" s="127"/>
      <c r="I1619" s="131" t="s">
        <v>4939</v>
      </c>
      <c r="J1619" s="127"/>
      <c r="K1619" s="127"/>
      <c r="L1619" s="127"/>
      <c r="M1619" s="127"/>
      <c r="N1619" s="243">
        <v>0</v>
      </c>
      <c r="O1619" s="243">
        <v>955.88</v>
      </c>
      <c r="P1619" s="127" t="s">
        <v>1334</v>
      </c>
    </row>
    <row r="1620" spans="1:16" ht="51" hidden="1">
      <c r="A1620" s="127" t="s">
        <v>620</v>
      </c>
      <c r="B1620" s="127"/>
      <c r="C1620" s="128" t="s">
        <v>714</v>
      </c>
      <c r="D1620" s="122">
        <v>42879</v>
      </c>
      <c r="E1620" s="123" t="s">
        <v>4940</v>
      </c>
      <c r="F1620" s="123" t="s">
        <v>3</v>
      </c>
      <c r="G1620" s="123">
        <v>1504494</v>
      </c>
      <c r="H1620" s="127"/>
      <c r="I1620" s="131" t="s">
        <v>4941</v>
      </c>
      <c r="J1620" s="127"/>
      <c r="K1620" s="127"/>
      <c r="L1620" s="127"/>
      <c r="M1620" s="127"/>
      <c r="N1620" s="243">
        <v>0</v>
      </c>
      <c r="O1620" s="243">
        <v>58.050000000000004</v>
      </c>
      <c r="P1620" s="127" t="s">
        <v>1334</v>
      </c>
    </row>
    <row r="1621" spans="1:16" ht="51" hidden="1">
      <c r="A1621" s="127" t="s">
        <v>620</v>
      </c>
      <c r="B1621" s="127"/>
      <c r="C1621" s="128" t="s">
        <v>714</v>
      </c>
      <c r="D1621" s="122">
        <v>42879</v>
      </c>
      <c r="E1621" s="123" t="s">
        <v>4942</v>
      </c>
      <c r="F1621" s="123" t="s">
        <v>3</v>
      </c>
      <c r="G1621" s="123">
        <v>1504495</v>
      </c>
      <c r="H1621" s="127"/>
      <c r="I1621" s="131" t="s">
        <v>4943</v>
      </c>
      <c r="J1621" s="127"/>
      <c r="K1621" s="127"/>
      <c r="L1621" s="127"/>
      <c r="M1621" s="127"/>
      <c r="N1621" s="243">
        <v>0</v>
      </c>
      <c r="O1621" s="243">
        <v>1013.2</v>
      </c>
      <c r="P1621" s="127" t="s">
        <v>1334</v>
      </c>
    </row>
    <row r="1622" spans="1:16" ht="51" hidden="1">
      <c r="A1622" s="127" t="s">
        <v>620</v>
      </c>
      <c r="B1622" s="127"/>
      <c r="C1622" s="128" t="s">
        <v>714</v>
      </c>
      <c r="D1622" s="122">
        <v>42879</v>
      </c>
      <c r="E1622" s="123" t="s">
        <v>4944</v>
      </c>
      <c r="F1622" s="123" t="s">
        <v>3</v>
      </c>
      <c r="G1622" s="123">
        <v>1504496</v>
      </c>
      <c r="H1622" s="127"/>
      <c r="I1622" s="131" t="s">
        <v>4945</v>
      </c>
      <c r="J1622" s="127"/>
      <c r="K1622" s="127"/>
      <c r="L1622" s="127"/>
      <c r="M1622" s="127"/>
      <c r="N1622" s="243">
        <v>0</v>
      </c>
      <c r="O1622" s="243">
        <v>1013.2</v>
      </c>
      <c r="P1622" s="127" t="s">
        <v>1334</v>
      </c>
    </row>
    <row r="1623" spans="1:16" ht="51" hidden="1">
      <c r="A1623" s="127" t="s">
        <v>620</v>
      </c>
      <c r="B1623" s="127"/>
      <c r="C1623" s="128" t="s">
        <v>714</v>
      </c>
      <c r="D1623" s="122">
        <v>42879</v>
      </c>
      <c r="E1623" s="123" t="s">
        <v>4946</v>
      </c>
      <c r="F1623" s="123" t="s">
        <v>3</v>
      </c>
      <c r="G1623" s="123">
        <v>1504498</v>
      </c>
      <c r="H1623" s="127"/>
      <c r="I1623" s="131" t="s">
        <v>4947</v>
      </c>
      <c r="J1623" s="127"/>
      <c r="K1623" s="127"/>
      <c r="L1623" s="127"/>
      <c r="M1623" s="127"/>
      <c r="N1623" s="243">
        <v>0</v>
      </c>
      <c r="O1623" s="243">
        <v>1013.2</v>
      </c>
      <c r="P1623" s="127" t="s">
        <v>1334</v>
      </c>
    </row>
    <row r="1624" spans="1:16" ht="51" hidden="1">
      <c r="A1624" s="127" t="s">
        <v>620</v>
      </c>
      <c r="B1624" s="127"/>
      <c r="C1624" s="128" t="s">
        <v>714</v>
      </c>
      <c r="D1624" s="122">
        <v>42879</v>
      </c>
      <c r="E1624" s="123" t="s">
        <v>4948</v>
      </c>
      <c r="F1624" s="123" t="s">
        <v>3</v>
      </c>
      <c r="G1624" s="123">
        <v>1504499</v>
      </c>
      <c r="H1624" s="127"/>
      <c r="I1624" s="131" t="s">
        <v>4949</v>
      </c>
      <c r="J1624" s="127"/>
      <c r="K1624" s="127"/>
      <c r="L1624" s="127"/>
      <c r="M1624" s="127"/>
      <c r="N1624" s="243">
        <v>0</v>
      </c>
      <c r="O1624" s="243">
        <v>500.14</v>
      </c>
      <c r="P1624" s="127" t="s">
        <v>1334</v>
      </c>
    </row>
    <row r="1625" spans="1:16" ht="51" hidden="1">
      <c r="A1625" s="127" t="s">
        <v>620</v>
      </c>
      <c r="B1625" s="127"/>
      <c r="C1625" s="128" t="s">
        <v>714</v>
      </c>
      <c r="D1625" s="122">
        <v>42879</v>
      </c>
      <c r="E1625" s="123" t="s">
        <v>4950</v>
      </c>
      <c r="F1625" s="123" t="s">
        <v>3</v>
      </c>
      <c r="G1625" s="123">
        <v>1504500</v>
      </c>
      <c r="H1625" s="127"/>
      <c r="I1625" s="131" t="s">
        <v>4951</v>
      </c>
      <c r="J1625" s="127"/>
      <c r="K1625" s="127"/>
      <c r="L1625" s="127"/>
      <c r="M1625" s="127"/>
      <c r="N1625" s="243">
        <v>0</v>
      </c>
      <c r="O1625" s="243">
        <v>5720.43</v>
      </c>
      <c r="P1625" s="127" t="s">
        <v>1334</v>
      </c>
    </row>
    <row r="1626" spans="1:16" ht="51" hidden="1">
      <c r="A1626" s="127" t="s">
        <v>620</v>
      </c>
      <c r="B1626" s="127"/>
      <c r="C1626" s="128" t="s">
        <v>714</v>
      </c>
      <c r="D1626" s="122">
        <v>42879</v>
      </c>
      <c r="E1626" s="123" t="s">
        <v>4952</v>
      </c>
      <c r="F1626" s="123" t="s">
        <v>3</v>
      </c>
      <c r="G1626" s="123">
        <v>1504501</v>
      </c>
      <c r="H1626" s="127"/>
      <c r="I1626" s="131" t="s">
        <v>4953</v>
      </c>
      <c r="J1626" s="127"/>
      <c r="K1626" s="127"/>
      <c r="L1626" s="127"/>
      <c r="M1626" s="127"/>
      <c r="N1626" s="243">
        <v>0</v>
      </c>
      <c r="O1626" s="243">
        <v>347.41</v>
      </c>
      <c r="P1626" s="127" t="s">
        <v>1334</v>
      </c>
    </row>
    <row r="1627" spans="1:16" ht="51" hidden="1">
      <c r="A1627" s="127" t="s">
        <v>620</v>
      </c>
      <c r="B1627" s="127"/>
      <c r="C1627" s="128" t="s">
        <v>714</v>
      </c>
      <c r="D1627" s="122">
        <v>42879</v>
      </c>
      <c r="E1627" s="123" t="s">
        <v>4954</v>
      </c>
      <c r="F1627" s="123" t="s">
        <v>3</v>
      </c>
      <c r="G1627" s="123">
        <v>1504503</v>
      </c>
      <c r="H1627" s="127"/>
      <c r="I1627" s="131" t="s">
        <v>4955</v>
      </c>
      <c r="J1627" s="127"/>
      <c r="K1627" s="127"/>
      <c r="L1627" s="127"/>
      <c r="M1627" s="127"/>
      <c r="N1627" s="243">
        <v>0</v>
      </c>
      <c r="O1627" s="243">
        <v>6063.46</v>
      </c>
      <c r="P1627" s="127" t="s">
        <v>1334</v>
      </c>
    </row>
    <row r="1628" spans="1:16" ht="51" hidden="1">
      <c r="A1628" s="127" t="s">
        <v>620</v>
      </c>
      <c r="B1628" s="127"/>
      <c r="C1628" s="128" t="s">
        <v>714</v>
      </c>
      <c r="D1628" s="122">
        <v>42879</v>
      </c>
      <c r="E1628" s="123" t="s">
        <v>4956</v>
      </c>
      <c r="F1628" s="123" t="s">
        <v>3</v>
      </c>
      <c r="G1628" s="123">
        <v>1504504</v>
      </c>
      <c r="H1628" s="127"/>
      <c r="I1628" s="131" t="s">
        <v>4957</v>
      </c>
      <c r="J1628" s="127"/>
      <c r="K1628" s="127"/>
      <c r="L1628" s="127"/>
      <c r="M1628" s="127"/>
      <c r="N1628" s="243">
        <v>0</v>
      </c>
      <c r="O1628" s="243">
        <v>6063.46</v>
      </c>
      <c r="P1628" s="127" t="s">
        <v>1334</v>
      </c>
    </row>
    <row r="1629" spans="1:16" ht="51" hidden="1">
      <c r="A1629" s="127" t="s">
        <v>620</v>
      </c>
      <c r="B1629" s="127"/>
      <c r="C1629" s="128" t="s">
        <v>714</v>
      </c>
      <c r="D1629" s="122">
        <v>42879</v>
      </c>
      <c r="E1629" s="123" t="s">
        <v>4958</v>
      </c>
      <c r="F1629" s="123" t="s">
        <v>3</v>
      </c>
      <c r="G1629" s="123">
        <v>1504505</v>
      </c>
      <c r="H1629" s="127"/>
      <c r="I1629" s="131" t="s">
        <v>4959</v>
      </c>
      <c r="J1629" s="127"/>
      <c r="K1629" s="127"/>
      <c r="L1629" s="127"/>
      <c r="M1629" s="127"/>
      <c r="N1629" s="243">
        <v>0</v>
      </c>
      <c r="O1629" s="243">
        <v>6063.46</v>
      </c>
      <c r="P1629" s="127" t="s">
        <v>1334</v>
      </c>
    </row>
    <row r="1630" spans="1:16" ht="51" hidden="1">
      <c r="A1630" s="127" t="s">
        <v>620</v>
      </c>
      <c r="B1630" s="127"/>
      <c r="C1630" s="128" t="s">
        <v>714</v>
      </c>
      <c r="D1630" s="122">
        <v>42879</v>
      </c>
      <c r="E1630" s="123" t="s">
        <v>4960</v>
      </c>
      <c r="F1630" s="123" t="s">
        <v>3</v>
      </c>
      <c r="G1630" s="123">
        <v>1504506</v>
      </c>
      <c r="H1630" s="127"/>
      <c r="I1630" s="131" t="s">
        <v>4961</v>
      </c>
      <c r="J1630" s="127"/>
      <c r="K1630" s="127"/>
      <c r="L1630" s="127"/>
      <c r="M1630" s="127"/>
      <c r="N1630" s="243">
        <v>0</v>
      </c>
      <c r="O1630" s="243">
        <v>2993.04</v>
      </c>
      <c r="P1630" s="127" t="s">
        <v>1334</v>
      </c>
    </row>
    <row r="1631" spans="1:16" ht="51" hidden="1">
      <c r="A1631" s="127" t="s">
        <v>620</v>
      </c>
      <c r="B1631" s="127"/>
      <c r="C1631" s="128" t="s">
        <v>714</v>
      </c>
      <c r="D1631" s="122">
        <v>42879</v>
      </c>
      <c r="E1631" s="123" t="s">
        <v>4962</v>
      </c>
      <c r="F1631" s="123" t="s">
        <v>3</v>
      </c>
      <c r="G1631" s="123">
        <v>1504507</v>
      </c>
      <c r="H1631" s="127"/>
      <c r="I1631" s="131" t="s">
        <v>4963</v>
      </c>
      <c r="J1631" s="127"/>
      <c r="K1631" s="127"/>
      <c r="L1631" s="127"/>
      <c r="M1631" s="127"/>
      <c r="N1631" s="243">
        <v>0</v>
      </c>
      <c r="O1631" s="243">
        <v>1696.1200000000001</v>
      </c>
      <c r="P1631" s="127" t="s">
        <v>1334</v>
      </c>
    </row>
    <row r="1632" spans="1:16" ht="51" hidden="1">
      <c r="A1632" s="127" t="s">
        <v>620</v>
      </c>
      <c r="B1632" s="127"/>
      <c r="C1632" s="128" t="s">
        <v>714</v>
      </c>
      <c r="D1632" s="122">
        <v>42879</v>
      </c>
      <c r="E1632" s="123" t="s">
        <v>4964</v>
      </c>
      <c r="F1632" s="123" t="s">
        <v>3</v>
      </c>
      <c r="G1632" s="123">
        <v>1504513</v>
      </c>
      <c r="H1632" s="127"/>
      <c r="I1632" s="131" t="s">
        <v>4965</v>
      </c>
      <c r="J1632" s="127"/>
      <c r="K1632" s="127"/>
      <c r="L1632" s="127"/>
      <c r="M1632" s="127"/>
      <c r="N1632" s="243">
        <v>0</v>
      </c>
      <c r="O1632" s="243">
        <v>5523.62</v>
      </c>
      <c r="P1632" s="127" t="s">
        <v>1334</v>
      </c>
    </row>
    <row r="1633" spans="1:16" ht="51" hidden="1">
      <c r="A1633" s="127">
        <v>201</v>
      </c>
      <c r="B1633" s="127"/>
      <c r="C1633" s="128" t="s">
        <v>757</v>
      </c>
      <c r="D1633" s="122">
        <v>42879</v>
      </c>
      <c r="E1633" s="123" t="s">
        <v>4966</v>
      </c>
      <c r="F1633" s="123" t="s">
        <v>3</v>
      </c>
      <c r="G1633" s="123">
        <v>1504572</v>
      </c>
      <c r="H1633" s="127"/>
      <c r="I1633" s="131" t="s">
        <v>4967</v>
      </c>
      <c r="J1633" s="127"/>
      <c r="K1633" s="127"/>
      <c r="L1633" s="127"/>
      <c r="M1633" s="127"/>
      <c r="N1633" s="243">
        <v>0</v>
      </c>
      <c r="O1633" s="243">
        <v>2379</v>
      </c>
      <c r="P1633" s="127" t="s">
        <v>1334</v>
      </c>
    </row>
    <row r="1634" spans="1:16" ht="51" hidden="1">
      <c r="A1634" s="127">
        <v>201</v>
      </c>
      <c r="B1634" s="127"/>
      <c r="C1634" s="128" t="s">
        <v>757</v>
      </c>
      <c r="D1634" s="122">
        <v>42879</v>
      </c>
      <c r="E1634" s="123" t="s">
        <v>4968</v>
      </c>
      <c r="F1634" s="123" t="s">
        <v>3</v>
      </c>
      <c r="G1634" s="123">
        <v>1504575</v>
      </c>
      <c r="H1634" s="127"/>
      <c r="I1634" s="131" t="s">
        <v>4967</v>
      </c>
      <c r="J1634" s="127"/>
      <c r="K1634" s="127"/>
      <c r="L1634" s="127"/>
      <c r="M1634" s="127"/>
      <c r="N1634" s="243">
        <v>0</v>
      </c>
      <c r="O1634" s="243">
        <v>1285</v>
      </c>
      <c r="P1634" s="127" t="s">
        <v>1334</v>
      </c>
    </row>
    <row r="1635" spans="1:16" ht="51" hidden="1">
      <c r="A1635" s="127" t="s">
        <v>620</v>
      </c>
      <c r="B1635" s="127"/>
      <c r="C1635" s="128" t="s">
        <v>714</v>
      </c>
      <c r="D1635" s="122">
        <v>42880</v>
      </c>
      <c r="E1635" s="123" t="s">
        <v>4969</v>
      </c>
      <c r="F1635" s="123" t="s">
        <v>3</v>
      </c>
      <c r="G1635" s="123">
        <v>1504731</v>
      </c>
      <c r="H1635" s="127"/>
      <c r="I1635" s="131" t="s">
        <v>4970</v>
      </c>
      <c r="J1635" s="127"/>
      <c r="K1635" s="127"/>
      <c r="L1635" s="127"/>
      <c r="M1635" s="127"/>
      <c r="N1635" s="243">
        <v>0</v>
      </c>
      <c r="O1635" s="243">
        <v>819.48</v>
      </c>
      <c r="P1635" s="127" t="s">
        <v>1334</v>
      </c>
    </row>
    <row r="1636" spans="1:16" ht="51" hidden="1">
      <c r="A1636" s="127" t="s">
        <v>620</v>
      </c>
      <c r="B1636" s="127"/>
      <c r="C1636" s="128" t="s">
        <v>714</v>
      </c>
      <c r="D1636" s="122">
        <v>42880</v>
      </c>
      <c r="E1636" s="123" t="s">
        <v>4971</v>
      </c>
      <c r="F1636" s="123" t="s">
        <v>3</v>
      </c>
      <c r="G1636" s="123">
        <v>1504781</v>
      </c>
      <c r="H1636" s="127"/>
      <c r="I1636" s="131" t="s">
        <v>4972</v>
      </c>
      <c r="J1636" s="127"/>
      <c r="K1636" s="127"/>
      <c r="L1636" s="127"/>
      <c r="M1636" s="127"/>
      <c r="N1636" s="243">
        <v>0</v>
      </c>
      <c r="O1636" s="243">
        <v>2738.52</v>
      </c>
      <c r="P1636" s="127" t="s">
        <v>1334</v>
      </c>
    </row>
    <row r="1637" spans="1:16" ht="51" hidden="1">
      <c r="A1637" s="127">
        <v>16</v>
      </c>
      <c r="B1637" s="127"/>
      <c r="C1637" s="128" t="s">
        <v>693</v>
      </c>
      <c r="D1637" s="122">
        <v>42880</v>
      </c>
      <c r="E1637" s="123" t="s">
        <v>4973</v>
      </c>
      <c r="F1637" s="123" t="s">
        <v>3</v>
      </c>
      <c r="G1637" s="123">
        <v>1504783</v>
      </c>
      <c r="H1637" s="127"/>
      <c r="I1637" s="131" t="s">
        <v>4974</v>
      </c>
      <c r="J1637" s="127"/>
      <c r="K1637" s="127"/>
      <c r="L1637" s="127"/>
      <c r="M1637" s="127"/>
      <c r="N1637" s="243">
        <v>0</v>
      </c>
      <c r="O1637" s="243">
        <v>2250</v>
      </c>
      <c r="P1637" s="127" t="s">
        <v>1334</v>
      </c>
    </row>
    <row r="1638" spans="1:16" ht="63.75" hidden="1">
      <c r="A1638" s="127" t="s">
        <v>620</v>
      </c>
      <c r="B1638" s="127"/>
      <c r="C1638" s="128" t="s">
        <v>714</v>
      </c>
      <c r="D1638" s="122">
        <v>42880</v>
      </c>
      <c r="E1638" s="123" t="s">
        <v>4975</v>
      </c>
      <c r="F1638" s="123" t="s">
        <v>3</v>
      </c>
      <c r="G1638" s="123">
        <v>1504883</v>
      </c>
      <c r="H1638" s="127"/>
      <c r="I1638" s="131" t="s">
        <v>4976</v>
      </c>
      <c r="J1638" s="127"/>
      <c r="K1638" s="127"/>
      <c r="L1638" s="127"/>
      <c r="M1638" s="127"/>
      <c r="N1638" s="243">
        <v>0</v>
      </c>
      <c r="O1638" s="243">
        <v>10428.5</v>
      </c>
      <c r="P1638" s="127" t="s">
        <v>1334</v>
      </c>
    </row>
    <row r="1639" spans="1:16" ht="63.75" hidden="1">
      <c r="A1639" s="127" t="s">
        <v>620</v>
      </c>
      <c r="B1639" s="127"/>
      <c r="C1639" s="128" t="s">
        <v>714</v>
      </c>
      <c r="D1639" s="122">
        <v>42881</v>
      </c>
      <c r="E1639" s="123" t="s">
        <v>4977</v>
      </c>
      <c r="F1639" s="123" t="s">
        <v>3</v>
      </c>
      <c r="G1639" s="123">
        <v>1505173</v>
      </c>
      <c r="H1639" s="127"/>
      <c r="I1639" s="131" t="s">
        <v>4978</v>
      </c>
      <c r="J1639" s="127"/>
      <c r="K1639" s="127"/>
      <c r="L1639" s="127"/>
      <c r="M1639" s="127"/>
      <c r="N1639" s="243">
        <v>0</v>
      </c>
      <c r="O1639" s="243">
        <v>520.48</v>
      </c>
      <c r="P1639" s="127" t="s">
        <v>1334</v>
      </c>
    </row>
    <row r="1640" spans="1:16" ht="51" hidden="1">
      <c r="A1640" s="127">
        <v>16</v>
      </c>
      <c r="B1640" s="127"/>
      <c r="C1640" s="128" t="s">
        <v>693</v>
      </c>
      <c r="D1640" s="122">
        <v>42881</v>
      </c>
      <c r="E1640" s="123" t="s">
        <v>4979</v>
      </c>
      <c r="F1640" s="123" t="s">
        <v>3</v>
      </c>
      <c r="G1640" s="123">
        <v>1505130</v>
      </c>
      <c r="H1640" s="127"/>
      <c r="I1640" s="131" t="s">
        <v>4980</v>
      </c>
      <c r="J1640" s="127"/>
      <c r="K1640" s="127"/>
      <c r="L1640" s="127"/>
      <c r="M1640" s="127"/>
      <c r="N1640" s="243">
        <v>0</v>
      </c>
      <c r="O1640" s="243">
        <v>903.48</v>
      </c>
      <c r="P1640" s="127" t="s">
        <v>17184</v>
      </c>
    </row>
    <row r="1641" spans="1:16" ht="51" hidden="1">
      <c r="A1641" s="127" t="s">
        <v>620</v>
      </c>
      <c r="B1641" s="127"/>
      <c r="C1641" s="128" t="s">
        <v>714</v>
      </c>
      <c r="D1641" s="122">
        <v>42881</v>
      </c>
      <c r="E1641" s="123" t="s">
        <v>4981</v>
      </c>
      <c r="F1641" s="123" t="s">
        <v>3</v>
      </c>
      <c r="G1641" s="123">
        <v>1505201</v>
      </c>
      <c r="H1641" s="127"/>
      <c r="I1641" s="131" t="s">
        <v>4982</v>
      </c>
      <c r="J1641" s="127"/>
      <c r="K1641" s="127"/>
      <c r="L1641" s="127"/>
      <c r="M1641" s="127"/>
      <c r="N1641" s="243">
        <v>0</v>
      </c>
      <c r="O1641" s="243">
        <v>2823.53</v>
      </c>
      <c r="P1641" s="127" t="s">
        <v>1334</v>
      </c>
    </row>
    <row r="1642" spans="1:16" ht="51" hidden="1">
      <c r="A1642" s="127">
        <v>16</v>
      </c>
      <c r="B1642" s="127"/>
      <c r="C1642" s="128" t="s">
        <v>693</v>
      </c>
      <c r="D1642" s="122">
        <v>42881</v>
      </c>
      <c r="E1642" s="123" t="s">
        <v>4983</v>
      </c>
      <c r="F1642" s="123" t="s">
        <v>3</v>
      </c>
      <c r="G1642" s="123">
        <v>1505206</v>
      </c>
      <c r="H1642" s="127"/>
      <c r="I1642" s="131" t="s">
        <v>4984</v>
      </c>
      <c r="J1642" s="127"/>
      <c r="K1642" s="127"/>
      <c r="L1642" s="127"/>
      <c r="M1642" s="127"/>
      <c r="N1642" s="243">
        <v>0</v>
      </c>
      <c r="O1642" s="243">
        <v>1408.3</v>
      </c>
      <c r="P1642" s="127" t="s">
        <v>1334</v>
      </c>
    </row>
    <row r="1643" spans="1:16" ht="51" hidden="1">
      <c r="A1643" s="127" t="s">
        <v>620</v>
      </c>
      <c r="B1643" s="127"/>
      <c r="C1643" s="128" t="s">
        <v>714</v>
      </c>
      <c r="D1643" s="122">
        <v>42881</v>
      </c>
      <c r="E1643" s="123" t="s">
        <v>4985</v>
      </c>
      <c r="F1643" s="123" t="s">
        <v>3</v>
      </c>
      <c r="G1643" s="123">
        <v>1505214</v>
      </c>
      <c r="H1643" s="127"/>
      <c r="I1643" s="131" t="s">
        <v>4986</v>
      </c>
      <c r="J1643" s="127"/>
      <c r="K1643" s="127"/>
      <c r="L1643" s="127"/>
      <c r="M1643" s="127"/>
      <c r="N1643" s="243">
        <v>0</v>
      </c>
      <c r="O1643" s="243">
        <v>7882.4400000000005</v>
      </c>
      <c r="P1643" s="127" t="s">
        <v>1334</v>
      </c>
    </row>
    <row r="1644" spans="1:16" ht="51" hidden="1">
      <c r="A1644" s="127" t="s">
        <v>620</v>
      </c>
      <c r="B1644" s="127"/>
      <c r="C1644" s="128" t="s">
        <v>714</v>
      </c>
      <c r="D1644" s="122">
        <v>42881</v>
      </c>
      <c r="E1644" s="123" t="s">
        <v>4987</v>
      </c>
      <c r="F1644" s="123" t="s">
        <v>3</v>
      </c>
      <c r="G1644" s="123">
        <v>1505262</v>
      </c>
      <c r="H1644" s="127"/>
      <c r="I1644" s="131" t="s">
        <v>4988</v>
      </c>
      <c r="J1644" s="127"/>
      <c r="K1644" s="127"/>
      <c r="L1644" s="127"/>
      <c r="M1644" s="127"/>
      <c r="N1644" s="243">
        <v>0</v>
      </c>
      <c r="O1644" s="243">
        <v>4736.49</v>
      </c>
      <c r="P1644" s="127" t="s">
        <v>1334</v>
      </c>
    </row>
    <row r="1645" spans="1:16" ht="51" hidden="1">
      <c r="A1645" s="127" t="s">
        <v>620</v>
      </c>
      <c r="B1645" s="127"/>
      <c r="C1645" s="128" t="s">
        <v>714</v>
      </c>
      <c r="D1645" s="122">
        <v>42881</v>
      </c>
      <c r="E1645" s="123" t="s">
        <v>4989</v>
      </c>
      <c r="F1645" s="123" t="s">
        <v>3</v>
      </c>
      <c r="G1645" s="123">
        <v>1505273</v>
      </c>
      <c r="H1645" s="127"/>
      <c r="I1645" s="131" t="s">
        <v>4990</v>
      </c>
      <c r="J1645" s="127"/>
      <c r="K1645" s="127"/>
      <c r="L1645" s="127"/>
      <c r="M1645" s="127"/>
      <c r="N1645" s="243">
        <v>0</v>
      </c>
      <c r="O1645" s="243">
        <v>2667.83</v>
      </c>
      <c r="P1645" s="127" t="s">
        <v>1334</v>
      </c>
    </row>
    <row r="1646" spans="1:16" ht="51" hidden="1">
      <c r="A1646" s="127" t="s">
        <v>620</v>
      </c>
      <c r="B1646" s="127"/>
      <c r="C1646" s="128" t="s">
        <v>714</v>
      </c>
      <c r="D1646" s="122">
        <v>42881</v>
      </c>
      <c r="E1646" s="123" t="s">
        <v>4991</v>
      </c>
      <c r="F1646" s="123" t="s">
        <v>3</v>
      </c>
      <c r="G1646" s="123">
        <v>1505313</v>
      </c>
      <c r="H1646" s="127"/>
      <c r="I1646" s="131" t="s">
        <v>4992</v>
      </c>
      <c r="J1646" s="127"/>
      <c r="K1646" s="127"/>
      <c r="L1646" s="127"/>
      <c r="M1646" s="127"/>
      <c r="N1646" s="243">
        <v>0</v>
      </c>
      <c r="O1646" s="243">
        <v>675</v>
      </c>
      <c r="P1646" s="127" t="s">
        <v>1334</v>
      </c>
    </row>
    <row r="1647" spans="1:16" ht="51" hidden="1">
      <c r="A1647" s="127" t="s">
        <v>620</v>
      </c>
      <c r="B1647" s="127"/>
      <c r="C1647" s="128" t="s">
        <v>714</v>
      </c>
      <c r="D1647" s="122">
        <v>42881</v>
      </c>
      <c r="E1647" s="123" t="s">
        <v>4993</v>
      </c>
      <c r="F1647" s="123" t="s">
        <v>3</v>
      </c>
      <c r="G1647" s="123">
        <v>1505348</v>
      </c>
      <c r="H1647" s="127"/>
      <c r="I1647" s="131" t="s">
        <v>4994</v>
      </c>
      <c r="J1647" s="127"/>
      <c r="K1647" s="127"/>
      <c r="L1647" s="127"/>
      <c r="M1647" s="127"/>
      <c r="N1647" s="243">
        <v>0</v>
      </c>
      <c r="O1647" s="243">
        <v>1929.76</v>
      </c>
      <c r="P1647" s="127" t="s">
        <v>1334</v>
      </c>
    </row>
    <row r="1648" spans="1:16" ht="63.75" hidden="1">
      <c r="A1648" s="127" t="s">
        <v>620</v>
      </c>
      <c r="B1648" s="127"/>
      <c r="C1648" s="128" t="s">
        <v>714</v>
      </c>
      <c r="D1648" s="122">
        <v>42884</v>
      </c>
      <c r="E1648" s="123" t="s">
        <v>4995</v>
      </c>
      <c r="F1648" s="123" t="s">
        <v>3</v>
      </c>
      <c r="G1648" s="123">
        <v>1505520</v>
      </c>
      <c r="H1648" s="127"/>
      <c r="I1648" s="131" t="s">
        <v>4996</v>
      </c>
      <c r="J1648" s="127"/>
      <c r="K1648" s="127"/>
      <c r="L1648" s="127"/>
      <c r="M1648" s="127"/>
      <c r="N1648" s="243">
        <v>0</v>
      </c>
      <c r="O1648" s="243">
        <v>4070.08</v>
      </c>
      <c r="P1648" s="127" t="s">
        <v>1334</v>
      </c>
    </row>
    <row r="1649" spans="1:16" ht="63.75" hidden="1">
      <c r="A1649" s="127" t="s">
        <v>620</v>
      </c>
      <c r="B1649" s="127"/>
      <c r="C1649" s="128" t="s">
        <v>714</v>
      </c>
      <c r="D1649" s="122">
        <v>42884</v>
      </c>
      <c r="E1649" s="123" t="s">
        <v>4997</v>
      </c>
      <c r="F1649" s="123" t="s">
        <v>3</v>
      </c>
      <c r="G1649" s="123">
        <v>1505522</v>
      </c>
      <c r="H1649" s="127"/>
      <c r="I1649" s="131" t="s">
        <v>4998</v>
      </c>
      <c r="J1649" s="127"/>
      <c r="K1649" s="127"/>
      <c r="L1649" s="127"/>
      <c r="M1649" s="127"/>
      <c r="N1649" s="243">
        <v>0</v>
      </c>
      <c r="O1649" s="243">
        <v>80721.990000000005</v>
      </c>
      <c r="P1649" s="127" t="s">
        <v>17184</v>
      </c>
    </row>
    <row r="1650" spans="1:16" ht="63.75" hidden="1">
      <c r="A1650" s="127" t="s">
        <v>620</v>
      </c>
      <c r="B1650" s="127"/>
      <c r="C1650" s="128" t="s">
        <v>714</v>
      </c>
      <c r="D1650" s="122">
        <v>42884</v>
      </c>
      <c r="E1650" s="123" t="s">
        <v>4999</v>
      </c>
      <c r="F1650" s="123" t="s">
        <v>3</v>
      </c>
      <c r="G1650" s="123">
        <v>1505526</v>
      </c>
      <c r="H1650" s="127"/>
      <c r="I1650" s="131" t="s">
        <v>5000</v>
      </c>
      <c r="J1650" s="127"/>
      <c r="K1650" s="127"/>
      <c r="L1650" s="127"/>
      <c r="M1650" s="127"/>
      <c r="N1650" s="243">
        <v>0</v>
      </c>
      <c r="O1650" s="243">
        <v>652526.97</v>
      </c>
      <c r="P1650" s="127" t="s">
        <v>17184</v>
      </c>
    </row>
    <row r="1651" spans="1:16" ht="51" hidden="1">
      <c r="A1651" s="127" t="s">
        <v>620</v>
      </c>
      <c r="B1651" s="127"/>
      <c r="C1651" s="128" t="s">
        <v>714</v>
      </c>
      <c r="D1651" s="122">
        <v>42884</v>
      </c>
      <c r="E1651" s="123" t="s">
        <v>5001</v>
      </c>
      <c r="F1651" s="123" t="s">
        <v>3</v>
      </c>
      <c r="G1651" s="123">
        <v>1505516</v>
      </c>
      <c r="H1651" s="127"/>
      <c r="I1651" s="131" t="s">
        <v>2477</v>
      </c>
      <c r="J1651" s="127"/>
      <c r="K1651" s="127"/>
      <c r="L1651" s="127"/>
      <c r="M1651" s="127"/>
      <c r="N1651" s="243">
        <v>0</v>
      </c>
      <c r="O1651" s="243">
        <v>545</v>
      </c>
      <c r="P1651" s="127" t="s">
        <v>1334</v>
      </c>
    </row>
    <row r="1652" spans="1:16" ht="51" hidden="1">
      <c r="A1652" s="127" t="s">
        <v>620</v>
      </c>
      <c r="B1652" s="127"/>
      <c r="C1652" s="128" t="s">
        <v>714</v>
      </c>
      <c r="D1652" s="122">
        <v>42884</v>
      </c>
      <c r="E1652" s="123" t="s">
        <v>5002</v>
      </c>
      <c r="F1652" s="123" t="s">
        <v>3</v>
      </c>
      <c r="G1652" s="123">
        <v>1505535</v>
      </c>
      <c r="H1652" s="127"/>
      <c r="I1652" s="131" t="s">
        <v>5003</v>
      </c>
      <c r="J1652" s="127"/>
      <c r="K1652" s="127"/>
      <c r="L1652" s="127"/>
      <c r="M1652" s="127"/>
      <c r="N1652" s="243">
        <v>0</v>
      </c>
      <c r="O1652" s="243">
        <v>2110.67</v>
      </c>
      <c r="P1652" s="127" t="s">
        <v>1334</v>
      </c>
    </row>
    <row r="1653" spans="1:16" ht="51" hidden="1">
      <c r="A1653" s="127">
        <v>20</v>
      </c>
      <c r="B1653" s="127"/>
      <c r="C1653" s="128" t="s">
        <v>694</v>
      </c>
      <c r="D1653" s="122">
        <v>42884</v>
      </c>
      <c r="E1653" s="123" t="s">
        <v>5004</v>
      </c>
      <c r="F1653" s="123" t="s">
        <v>3</v>
      </c>
      <c r="G1653" s="123">
        <v>1505661</v>
      </c>
      <c r="H1653" s="127"/>
      <c r="I1653" s="131" t="s">
        <v>5005</v>
      </c>
      <c r="J1653" s="127"/>
      <c r="K1653" s="127"/>
      <c r="L1653" s="127"/>
      <c r="M1653" s="127"/>
      <c r="N1653" s="243">
        <v>0</v>
      </c>
      <c r="O1653" s="243">
        <v>554</v>
      </c>
      <c r="P1653" s="127" t="s">
        <v>1334</v>
      </c>
    </row>
    <row r="1654" spans="1:16" ht="51" hidden="1">
      <c r="A1654" s="127" t="s">
        <v>620</v>
      </c>
      <c r="B1654" s="127"/>
      <c r="C1654" s="128" t="s">
        <v>714</v>
      </c>
      <c r="D1654" s="122">
        <v>42885</v>
      </c>
      <c r="E1654" s="123" t="s">
        <v>5006</v>
      </c>
      <c r="F1654" s="123" t="s">
        <v>3</v>
      </c>
      <c r="G1654" s="123">
        <v>1505961</v>
      </c>
      <c r="H1654" s="127"/>
      <c r="I1654" s="131" t="s">
        <v>5007</v>
      </c>
      <c r="J1654" s="127"/>
      <c r="K1654" s="127"/>
      <c r="L1654" s="127"/>
      <c r="M1654" s="127"/>
      <c r="N1654" s="243">
        <v>0</v>
      </c>
      <c r="O1654" s="243">
        <v>6140.1500000000005</v>
      </c>
      <c r="P1654" s="127" t="s">
        <v>1334</v>
      </c>
    </row>
    <row r="1655" spans="1:16" ht="51" hidden="1">
      <c r="A1655" s="127" t="s">
        <v>620</v>
      </c>
      <c r="B1655" s="127"/>
      <c r="C1655" s="128" t="s">
        <v>714</v>
      </c>
      <c r="D1655" s="122">
        <v>42885</v>
      </c>
      <c r="E1655" s="123" t="s">
        <v>5008</v>
      </c>
      <c r="F1655" s="123" t="s">
        <v>3</v>
      </c>
      <c r="G1655" s="123">
        <v>1505962</v>
      </c>
      <c r="H1655" s="127"/>
      <c r="I1655" s="131" t="s">
        <v>5009</v>
      </c>
      <c r="J1655" s="127"/>
      <c r="K1655" s="127"/>
      <c r="L1655" s="127"/>
      <c r="M1655" s="127"/>
      <c r="N1655" s="243">
        <v>0</v>
      </c>
      <c r="O1655" s="243">
        <v>1900</v>
      </c>
      <c r="P1655" s="127" t="s">
        <v>1334</v>
      </c>
    </row>
    <row r="1656" spans="1:16" ht="51" hidden="1">
      <c r="A1656" s="127" t="s">
        <v>620</v>
      </c>
      <c r="B1656" s="127"/>
      <c r="C1656" s="128" t="s">
        <v>714</v>
      </c>
      <c r="D1656" s="122">
        <v>42885</v>
      </c>
      <c r="E1656" s="123" t="s">
        <v>5010</v>
      </c>
      <c r="F1656" s="123" t="s">
        <v>3</v>
      </c>
      <c r="G1656" s="123">
        <v>1505964</v>
      </c>
      <c r="H1656" s="127"/>
      <c r="I1656" s="131" t="s">
        <v>5011</v>
      </c>
      <c r="J1656" s="127"/>
      <c r="K1656" s="127"/>
      <c r="L1656" s="127"/>
      <c r="M1656" s="127"/>
      <c r="N1656" s="243">
        <v>0</v>
      </c>
      <c r="O1656" s="243">
        <v>6267.09</v>
      </c>
      <c r="P1656" s="127" t="s">
        <v>1334</v>
      </c>
    </row>
    <row r="1657" spans="1:16" ht="51" hidden="1">
      <c r="A1657" s="127" t="s">
        <v>620</v>
      </c>
      <c r="B1657" s="127"/>
      <c r="C1657" s="128" t="s">
        <v>714</v>
      </c>
      <c r="D1657" s="122">
        <v>42885</v>
      </c>
      <c r="E1657" s="123" t="s">
        <v>5012</v>
      </c>
      <c r="F1657" s="123" t="s">
        <v>3</v>
      </c>
      <c r="G1657" s="123">
        <v>1505945</v>
      </c>
      <c r="H1657" s="127"/>
      <c r="I1657" s="131" t="s">
        <v>5013</v>
      </c>
      <c r="J1657" s="127"/>
      <c r="K1657" s="127"/>
      <c r="L1657" s="127"/>
      <c r="M1657" s="127"/>
      <c r="N1657" s="243">
        <v>0</v>
      </c>
      <c r="O1657" s="243">
        <v>10</v>
      </c>
      <c r="P1657" s="127" t="s">
        <v>1334</v>
      </c>
    </row>
    <row r="1658" spans="1:16" ht="51" hidden="1">
      <c r="A1658" s="127">
        <v>291</v>
      </c>
      <c r="B1658" s="127"/>
      <c r="C1658" s="128" t="s">
        <v>795</v>
      </c>
      <c r="D1658" s="122">
        <v>42885</v>
      </c>
      <c r="E1658" s="123" t="s">
        <v>5014</v>
      </c>
      <c r="F1658" s="123" t="s">
        <v>3</v>
      </c>
      <c r="G1658" s="123">
        <v>1506012</v>
      </c>
      <c r="H1658" s="127"/>
      <c r="I1658" s="131" t="s">
        <v>5015</v>
      </c>
      <c r="J1658" s="127"/>
      <c r="K1658" s="127"/>
      <c r="L1658" s="127"/>
      <c r="M1658" s="127"/>
      <c r="N1658" s="243">
        <v>0</v>
      </c>
      <c r="O1658" s="243">
        <v>35</v>
      </c>
      <c r="P1658" s="127" t="s">
        <v>1334</v>
      </c>
    </row>
    <row r="1659" spans="1:16" ht="51" hidden="1">
      <c r="A1659" s="127" t="s">
        <v>620</v>
      </c>
      <c r="B1659" s="127"/>
      <c r="C1659" s="128" t="s">
        <v>714</v>
      </c>
      <c r="D1659" s="122">
        <v>42885</v>
      </c>
      <c r="E1659" s="123" t="s">
        <v>5016</v>
      </c>
      <c r="F1659" s="123" t="s">
        <v>3</v>
      </c>
      <c r="G1659" s="123">
        <v>1506018</v>
      </c>
      <c r="H1659" s="127"/>
      <c r="I1659" s="131" t="s">
        <v>5017</v>
      </c>
      <c r="J1659" s="127"/>
      <c r="K1659" s="127"/>
      <c r="L1659" s="127"/>
      <c r="M1659" s="127"/>
      <c r="N1659" s="243">
        <v>0</v>
      </c>
      <c r="O1659" s="243">
        <v>1881.44</v>
      </c>
      <c r="P1659" s="127" t="s">
        <v>1334</v>
      </c>
    </row>
    <row r="1660" spans="1:16" ht="51" hidden="1">
      <c r="A1660" s="127" t="s">
        <v>620</v>
      </c>
      <c r="B1660" s="127"/>
      <c r="C1660" s="128" t="s">
        <v>714</v>
      </c>
      <c r="D1660" s="122">
        <v>42885</v>
      </c>
      <c r="E1660" s="123" t="s">
        <v>5018</v>
      </c>
      <c r="F1660" s="123" t="s">
        <v>3</v>
      </c>
      <c r="G1660" s="123">
        <v>1506023</v>
      </c>
      <c r="H1660" s="127"/>
      <c r="I1660" s="131" t="s">
        <v>5019</v>
      </c>
      <c r="J1660" s="127"/>
      <c r="K1660" s="127"/>
      <c r="L1660" s="127"/>
      <c r="M1660" s="127"/>
      <c r="N1660" s="243">
        <v>0</v>
      </c>
      <c r="O1660" s="243">
        <v>2332.8000000000002</v>
      </c>
      <c r="P1660" s="127" t="s">
        <v>1334</v>
      </c>
    </row>
    <row r="1661" spans="1:16" ht="51" hidden="1">
      <c r="A1661" s="127" t="s">
        <v>620</v>
      </c>
      <c r="B1661" s="127"/>
      <c r="C1661" s="128" t="s">
        <v>714</v>
      </c>
      <c r="D1661" s="122">
        <v>42885</v>
      </c>
      <c r="E1661" s="123" t="s">
        <v>5020</v>
      </c>
      <c r="F1661" s="123" t="s">
        <v>3</v>
      </c>
      <c r="G1661" s="123">
        <v>1506141</v>
      </c>
      <c r="H1661" s="127"/>
      <c r="I1661" s="131" t="s">
        <v>5021</v>
      </c>
      <c r="J1661" s="127"/>
      <c r="K1661" s="127"/>
      <c r="L1661" s="127"/>
      <c r="M1661" s="127"/>
      <c r="N1661" s="243">
        <v>0</v>
      </c>
      <c r="O1661" s="243">
        <v>1500</v>
      </c>
      <c r="P1661" s="127" t="s">
        <v>1334</v>
      </c>
    </row>
    <row r="1662" spans="1:16" ht="63.75" hidden="1">
      <c r="A1662" s="127" t="s">
        <v>620</v>
      </c>
      <c r="B1662" s="127"/>
      <c r="C1662" s="128" t="s">
        <v>714</v>
      </c>
      <c r="D1662" s="122">
        <v>42886</v>
      </c>
      <c r="E1662" s="123" t="s">
        <v>5022</v>
      </c>
      <c r="F1662" s="123" t="s">
        <v>3</v>
      </c>
      <c r="G1662" s="123">
        <v>1506305</v>
      </c>
      <c r="H1662" s="127"/>
      <c r="I1662" s="131" t="s">
        <v>5023</v>
      </c>
      <c r="J1662" s="127"/>
      <c r="K1662" s="127"/>
      <c r="L1662" s="127"/>
      <c r="M1662" s="127"/>
      <c r="N1662" s="243">
        <v>0</v>
      </c>
      <c r="O1662" s="243">
        <v>89900</v>
      </c>
      <c r="P1662" s="127" t="s">
        <v>1334</v>
      </c>
    </row>
    <row r="1663" spans="1:16" ht="63.75" hidden="1">
      <c r="A1663" s="127" t="s">
        <v>620</v>
      </c>
      <c r="B1663" s="127"/>
      <c r="C1663" s="128" t="s">
        <v>714</v>
      </c>
      <c r="D1663" s="122">
        <v>42886</v>
      </c>
      <c r="E1663" s="123" t="s">
        <v>5024</v>
      </c>
      <c r="F1663" s="123" t="s">
        <v>3</v>
      </c>
      <c r="G1663" s="123">
        <v>1506306</v>
      </c>
      <c r="H1663" s="127"/>
      <c r="I1663" s="131" t="s">
        <v>5025</v>
      </c>
      <c r="J1663" s="127"/>
      <c r="K1663" s="127"/>
      <c r="L1663" s="127"/>
      <c r="M1663" s="127"/>
      <c r="N1663" s="243">
        <v>0</v>
      </c>
      <c r="O1663" s="243">
        <v>43400</v>
      </c>
      <c r="P1663" s="127" t="s">
        <v>1334</v>
      </c>
    </row>
    <row r="1664" spans="1:16" ht="51" hidden="1">
      <c r="A1664" s="127">
        <v>591</v>
      </c>
      <c r="B1664" s="127"/>
      <c r="C1664" s="128" t="s">
        <v>862</v>
      </c>
      <c r="D1664" s="122">
        <v>42886</v>
      </c>
      <c r="E1664" s="123" t="s">
        <v>5026</v>
      </c>
      <c r="F1664" s="123" t="s">
        <v>3</v>
      </c>
      <c r="G1664" s="123">
        <v>1506335</v>
      </c>
      <c r="H1664" s="127"/>
      <c r="I1664" s="131" t="s">
        <v>5027</v>
      </c>
      <c r="J1664" s="127"/>
      <c r="K1664" s="127"/>
      <c r="L1664" s="127"/>
      <c r="M1664" s="127"/>
      <c r="N1664" s="243">
        <v>0</v>
      </c>
      <c r="O1664" s="243">
        <v>76</v>
      </c>
      <c r="P1664" s="127" t="s">
        <v>1334</v>
      </c>
    </row>
    <row r="1665" spans="1:16" ht="51" hidden="1">
      <c r="A1665" s="127">
        <v>591</v>
      </c>
      <c r="B1665" s="127"/>
      <c r="C1665" s="128" t="s">
        <v>862</v>
      </c>
      <c r="D1665" s="122">
        <v>42886</v>
      </c>
      <c r="E1665" s="123" t="s">
        <v>5028</v>
      </c>
      <c r="F1665" s="123" t="s">
        <v>3</v>
      </c>
      <c r="G1665" s="123">
        <v>1506336</v>
      </c>
      <c r="H1665" s="127"/>
      <c r="I1665" s="131" t="s">
        <v>5027</v>
      </c>
      <c r="J1665" s="127"/>
      <c r="K1665" s="127"/>
      <c r="L1665" s="127"/>
      <c r="M1665" s="127"/>
      <c r="N1665" s="243">
        <v>0</v>
      </c>
      <c r="O1665" s="243">
        <v>84</v>
      </c>
      <c r="P1665" s="127" t="s">
        <v>1334</v>
      </c>
    </row>
    <row r="1666" spans="1:16" ht="51" hidden="1">
      <c r="A1666" s="127" t="s">
        <v>620</v>
      </c>
      <c r="B1666" s="127"/>
      <c r="C1666" s="128" t="s">
        <v>714</v>
      </c>
      <c r="D1666" s="122">
        <v>42886</v>
      </c>
      <c r="E1666" s="123" t="s">
        <v>5029</v>
      </c>
      <c r="F1666" s="123" t="s">
        <v>3</v>
      </c>
      <c r="G1666" s="123">
        <v>1506337</v>
      </c>
      <c r="H1666" s="127"/>
      <c r="I1666" s="131" t="s">
        <v>5030</v>
      </c>
      <c r="J1666" s="127"/>
      <c r="K1666" s="127"/>
      <c r="L1666" s="127"/>
      <c r="M1666" s="127"/>
      <c r="N1666" s="243">
        <v>0</v>
      </c>
      <c r="O1666" s="243">
        <v>970.42000000000007</v>
      </c>
      <c r="P1666" s="127" t="s">
        <v>1334</v>
      </c>
    </row>
    <row r="1667" spans="1:16" ht="51" hidden="1">
      <c r="A1667" s="127" t="s">
        <v>620</v>
      </c>
      <c r="B1667" s="127"/>
      <c r="C1667" s="128" t="s">
        <v>714</v>
      </c>
      <c r="D1667" s="122">
        <v>42886</v>
      </c>
      <c r="E1667" s="123" t="s">
        <v>5031</v>
      </c>
      <c r="F1667" s="123" t="s">
        <v>3</v>
      </c>
      <c r="G1667" s="123">
        <v>1506448</v>
      </c>
      <c r="H1667" s="127"/>
      <c r="I1667" s="131" t="s">
        <v>5032</v>
      </c>
      <c r="J1667" s="127"/>
      <c r="K1667" s="127"/>
      <c r="L1667" s="127"/>
      <c r="M1667" s="127"/>
      <c r="N1667" s="243">
        <v>0</v>
      </c>
      <c r="O1667" s="243">
        <v>38439.07</v>
      </c>
      <c r="P1667" s="127" t="s">
        <v>1334</v>
      </c>
    </row>
    <row r="1668" spans="1:16" ht="51" hidden="1">
      <c r="A1668" s="127" t="s">
        <v>620</v>
      </c>
      <c r="B1668" s="127"/>
      <c r="C1668" s="128" t="s">
        <v>714</v>
      </c>
      <c r="D1668" s="122">
        <v>42886</v>
      </c>
      <c r="E1668" s="123" t="s">
        <v>5033</v>
      </c>
      <c r="F1668" s="123" t="s">
        <v>3</v>
      </c>
      <c r="G1668" s="123">
        <v>1506460</v>
      </c>
      <c r="H1668" s="127"/>
      <c r="I1668" s="131" t="s">
        <v>5034</v>
      </c>
      <c r="J1668" s="127"/>
      <c r="K1668" s="127"/>
      <c r="L1668" s="127"/>
      <c r="M1668" s="127"/>
      <c r="N1668" s="243">
        <v>0</v>
      </c>
      <c r="O1668" s="243">
        <v>4930.8900000000003</v>
      </c>
      <c r="P1668" s="127" t="s">
        <v>1334</v>
      </c>
    </row>
    <row r="1669" spans="1:16" ht="51" hidden="1">
      <c r="A1669" s="127" t="s">
        <v>620</v>
      </c>
      <c r="B1669" s="127"/>
      <c r="C1669" s="128" t="s">
        <v>714</v>
      </c>
      <c r="D1669" s="122">
        <v>42886</v>
      </c>
      <c r="E1669" s="123" t="s">
        <v>5035</v>
      </c>
      <c r="F1669" s="123" t="s">
        <v>3</v>
      </c>
      <c r="G1669" s="123">
        <v>1506463</v>
      </c>
      <c r="H1669" s="127"/>
      <c r="I1669" s="131" t="s">
        <v>5036</v>
      </c>
      <c r="J1669" s="127"/>
      <c r="K1669" s="127"/>
      <c r="L1669" s="127"/>
      <c r="M1669" s="127"/>
      <c r="N1669" s="243">
        <v>0</v>
      </c>
      <c r="O1669" s="243">
        <v>4930.8900000000003</v>
      </c>
      <c r="P1669" s="127" t="s">
        <v>1334</v>
      </c>
    </row>
    <row r="1670" spans="1:16" ht="51" hidden="1">
      <c r="A1670" s="127" t="s">
        <v>620</v>
      </c>
      <c r="B1670" s="127"/>
      <c r="C1670" s="128" t="s">
        <v>714</v>
      </c>
      <c r="D1670" s="122">
        <v>42886</v>
      </c>
      <c r="E1670" s="123" t="s">
        <v>5037</v>
      </c>
      <c r="F1670" s="123" t="s">
        <v>3</v>
      </c>
      <c r="G1670" s="123">
        <v>1506466</v>
      </c>
      <c r="H1670" s="127"/>
      <c r="I1670" s="131" t="s">
        <v>5038</v>
      </c>
      <c r="J1670" s="127"/>
      <c r="K1670" s="127"/>
      <c r="L1670" s="127"/>
      <c r="M1670" s="127"/>
      <c r="N1670" s="243">
        <v>0</v>
      </c>
      <c r="O1670" s="243">
        <v>4930.8900000000003</v>
      </c>
      <c r="P1670" s="127" t="s">
        <v>1334</v>
      </c>
    </row>
    <row r="1671" spans="1:16" ht="51" hidden="1">
      <c r="A1671" s="127" t="s">
        <v>620</v>
      </c>
      <c r="B1671" s="127"/>
      <c r="C1671" s="128" t="s">
        <v>714</v>
      </c>
      <c r="D1671" s="122">
        <v>42886</v>
      </c>
      <c r="E1671" s="123" t="s">
        <v>5039</v>
      </c>
      <c r="F1671" s="123" t="s">
        <v>3</v>
      </c>
      <c r="G1671" s="123">
        <v>1506467</v>
      </c>
      <c r="H1671" s="127"/>
      <c r="I1671" s="131" t="s">
        <v>5040</v>
      </c>
      <c r="J1671" s="127"/>
      <c r="K1671" s="127"/>
      <c r="L1671" s="127"/>
      <c r="M1671" s="127"/>
      <c r="N1671" s="243">
        <v>0</v>
      </c>
      <c r="O1671" s="243">
        <v>4930.8900000000003</v>
      </c>
      <c r="P1671" s="127" t="s">
        <v>1334</v>
      </c>
    </row>
    <row r="1672" spans="1:16" ht="51" hidden="1">
      <c r="A1672" s="127" t="s">
        <v>620</v>
      </c>
      <c r="B1672" s="127"/>
      <c r="C1672" s="128" t="s">
        <v>714</v>
      </c>
      <c r="D1672" s="122">
        <v>42886</v>
      </c>
      <c r="E1672" s="123" t="s">
        <v>5041</v>
      </c>
      <c r="F1672" s="123" t="s">
        <v>3</v>
      </c>
      <c r="G1672" s="123">
        <v>1506468</v>
      </c>
      <c r="H1672" s="127"/>
      <c r="I1672" s="131" t="s">
        <v>5042</v>
      </c>
      <c r="J1672" s="127"/>
      <c r="K1672" s="127"/>
      <c r="L1672" s="127"/>
      <c r="M1672" s="127"/>
      <c r="N1672" s="243">
        <v>0</v>
      </c>
      <c r="O1672" s="243">
        <v>4930.8900000000003</v>
      </c>
      <c r="P1672" s="127" t="s">
        <v>1334</v>
      </c>
    </row>
    <row r="1673" spans="1:16" ht="51" hidden="1">
      <c r="A1673" s="127" t="s">
        <v>620</v>
      </c>
      <c r="B1673" s="127"/>
      <c r="C1673" s="128" t="s">
        <v>714</v>
      </c>
      <c r="D1673" s="122">
        <v>42886</v>
      </c>
      <c r="E1673" s="123" t="s">
        <v>5043</v>
      </c>
      <c r="F1673" s="123" t="s">
        <v>3</v>
      </c>
      <c r="G1673" s="123">
        <v>1506469</v>
      </c>
      <c r="H1673" s="127"/>
      <c r="I1673" s="131" t="s">
        <v>5044</v>
      </c>
      <c r="J1673" s="127"/>
      <c r="K1673" s="127"/>
      <c r="L1673" s="127"/>
      <c r="M1673" s="127"/>
      <c r="N1673" s="243">
        <v>0</v>
      </c>
      <c r="O1673" s="243">
        <v>1421.93</v>
      </c>
      <c r="P1673" s="127" t="s">
        <v>1334</v>
      </c>
    </row>
    <row r="1674" spans="1:16" ht="38.25" hidden="1">
      <c r="A1674" s="127">
        <v>46</v>
      </c>
      <c r="B1674" s="127"/>
      <c r="C1674" s="128" t="s">
        <v>699</v>
      </c>
      <c r="D1674" s="122">
        <v>42886</v>
      </c>
      <c r="E1674" s="123" t="s">
        <v>5045</v>
      </c>
      <c r="F1674" s="123" t="s">
        <v>3</v>
      </c>
      <c r="G1674" s="123">
        <v>1506618</v>
      </c>
      <c r="H1674" s="127"/>
      <c r="I1674" s="131" t="s">
        <v>5046</v>
      </c>
      <c r="J1674" s="127"/>
      <c r="K1674" s="127"/>
      <c r="L1674" s="127"/>
      <c r="M1674" s="127"/>
      <c r="N1674" s="243">
        <v>0</v>
      </c>
      <c r="O1674" s="243">
        <v>8.7000000000000011</v>
      </c>
      <c r="P1674" s="127" t="s">
        <v>17184</v>
      </c>
    </row>
    <row r="1675" spans="1:16" ht="76.5" hidden="1">
      <c r="A1675" s="127" t="s">
        <v>621</v>
      </c>
      <c r="B1675" s="127"/>
      <c r="C1675" s="128" t="s">
        <v>715</v>
      </c>
      <c r="D1675" s="122">
        <v>42857</v>
      </c>
      <c r="E1675" s="123" t="s">
        <v>5047</v>
      </c>
      <c r="F1675" s="123" t="s">
        <v>6</v>
      </c>
      <c r="G1675" s="123">
        <v>831324</v>
      </c>
      <c r="H1675" s="127"/>
      <c r="I1675" s="131" t="s">
        <v>5048</v>
      </c>
      <c r="J1675" s="127"/>
      <c r="K1675" s="127"/>
      <c r="L1675" s="127"/>
      <c r="M1675" s="127"/>
      <c r="N1675" s="243">
        <v>0</v>
      </c>
      <c r="O1675" s="243">
        <v>5000</v>
      </c>
      <c r="P1675" s="127" t="s">
        <v>1334</v>
      </c>
    </row>
    <row r="1676" spans="1:16" ht="63.75" hidden="1">
      <c r="A1676" s="127" t="s">
        <v>620</v>
      </c>
      <c r="B1676" s="127"/>
      <c r="C1676" s="128" t="s">
        <v>714</v>
      </c>
      <c r="D1676" s="122">
        <v>42857</v>
      </c>
      <c r="E1676" s="123" t="s">
        <v>5049</v>
      </c>
      <c r="F1676" s="123" t="s">
        <v>11</v>
      </c>
      <c r="G1676" s="123">
        <v>886592</v>
      </c>
      <c r="H1676" s="127"/>
      <c r="I1676" s="131" t="s">
        <v>5050</v>
      </c>
      <c r="J1676" s="127"/>
      <c r="K1676" s="127"/>
      <c r="L1676" s="127"/>
      <c r="M1676" s="127"/>
      <c r="N1676" s="243">
        <v>50</v>
      </c>
      <c r="O1676" s="243">
        <v>0</v>
      </c>
      <c r="P1676" s="127" t="s">
        <v>1334</v>
      </c>
    </row>
    <row r="1677" spans="1:16" ht="89.25" hidden="1">
      <c r="A1677" s="127">
        <v>132</v>
      </c>
      <c r="B1677" s="127"/>
      <c r="C1677" s="128" t="s">
        <v>729</v>
      </c>
      <c r="D1677" s="122">
        <v>42857</v>
      </c>
      <c r="E1677" s="123" t="s">
        <v>5051</v>
      </c>
      <c r="F1677" s="123" t="s">
        <v>15</v>
      </c>
      <c r="G1677" s="123">
        <v>2182</v>
      </c>
      <c r="H1677" s="127"/>
      <c r="I1677" s="131" t="s">
        <v>5052</v>
      </c>
      <c r="J1677" s="127"/>
      <c r="K1677" s="127"/>
      <c r="L1677" s="127"/>
      <c r="M1677" s="127"/>
      <c r="N1677" s="243">
        <v>2963.78</v>
      </c>
      <c r="O1677" s="243">
        <v>0</v>
      </c>
      <c r="P1677" s="127" t="s">
        <v>1334</v>
      </c>
    </row>
    <row r="1678" spans="1:16" ht="76.5" hidden="1">
      <c r="A1678" s="127">
        <v>15</v>
      </c>
      <c r="B1678" s="127"/>
      <c r="C1678" s="128" t="s">
        <v>692</v>
      </c>
      <c r="D1678" s="122">
        <v>42858</v>
      </c>
      <c r="E1678" s="123" t="s">
        <v>5053</v>
      </c>
      <c r="F1678" s="123" t="s">
        <v>15</v>
      </c>
      <c r="G1678" s="123">
        <v>2183</v>
      </c>
      <c r="H1678" s="127"/>
      <c r="I1678" s="131" t="s">
        <v>5054</v>
      </c>
      <c r="J1678" s="127"/>
      <c r="K1678" s="127"/>
      <c r="L1678" s="127"/>
      <c r="M1678" s="127"/>
      <c r="N1678" s="243">
        <v>559.35</v>
      </c>
      <c r="O1678" s="243">
        <v>0</v>
      </c>
      <c r="P1678" s="127" t="s">
        <v>1334</v>
      </c>
    </row>
    <row r="1679" spans="1:16" ht="89.25" hidden="1">
      <c r="A1679" s="127">
        <v>25</v>
      </c>
      <c r="B1679" s="127"/>
      <c r="C1679" s="128" t="s">
        <v>695</v>
      </c>
      <c r="D1679" s="122">
        <v>42858</v>
      </c>
      <c r="E1679" s="123" t="s">
        <v>5055</v>
      </c>
      <c r="F1679" s="123" t="s">
        <v>15</v>
      </c>
      <c r="G1679" s="123">
        <v>2186</v>
      </c>
      <c r="H1679" s="127"/>
      <c r="I1679" s="131" t="s">
        <v>5056</v>
      </c>
      <c r="J1679" s="127"/>
      <c r="K1679" s="127"/>
      <c r="L1679" s="127"/>
      <c r="M1679" s="127"/>
      <c r="N1679" s="243">
        <v>400.75</v>
      </c>
      <c r="O1679" s="243">
        <v>0</v>
      </c>
      <c r="P1679" s="127" t="s">
        <v>1334</v>
      </c>
    </row>
    <row r="1680" spans="1:16" ht="63.75" hidden="1">
      <c r="A1680" s="127" t="s">
        <v>621</v>
      </c>
      <c r="B1680" s="127"/>
      <c r="C1680" s="128" t="s">
        <v>715</v>
      </c>
      <c r="D1680" s="122">
        <v>42860</v>
      </c>
      <c r="E1680" s="123" t="s">
        <v>5057</v>
      </c>
      <c r="F1680" s="123" t="s">
        <v>1375</v>
      </c>
      <c r="G1680" s="123">
        <v>13432621</v>
      </c>
      <c r="H1680" s="127"/>
      <c r="I1680" s="131" t="s">
        <v>5058</v>
      </c>
      <c r="J1680" s="127"/>
      <c r="K1680" s="127"/>
      <c r="L1680" s="127"/>
      <c r="M1680" s="127"/>
      <c r="N1680" s="243">
        <v>0</v>
      </c>
      <c r="O1680" s="243">
        <v>4581.46</v>
      </c>
      <c r="P1680" s="127" t="s">
        <v>1334</v>
      </c>
    </row>
    <row r="1681" spans="1:16" ht="51" hidden="1">
      <c r="A1681" s="127" t="s">
        <v>620</v>
      </c>
      <c r="B1681" s="127"/>
      <c r="C1681" s="128" t="s">
        <v>714</v>
      </c>
      <c r="D1681" s="122">
        <v>42860</v>
      </c>
      <c r="E1681" s="123" t="s">
        <v>5059</v>
      </c>
      <c r="F1681" s="123" t="s">
        <v>1375</v>
      </c>
      <c r="G1681" s="123">
        <v>13432620</v>
      </c>
      <c r="H1681" s="127"/>
      <c r="I1681" s="131" t="s">
        <v>5060</v>
      </c>
      <c r="J1681" s="127"/>
      <c r="K1681" s="127"/>
      <c r="L1681" s="127"/>
      <c r="M1681" s="127"/>
      <c r="N1681" s="243">
        <v>0</v>
      </c>
      <c r="O1681" s="243">
        <v>1936.91</v>
      </c>
      <c r="P1681" s="127" t="s">
        <v>1334</v>
      </c>
    </row>
    <row r="1682" spans="1:16" ht="63.75" hidden="1">
      <c r="A1682" s="127">
        <v>344</v>
      </c>
      <c r="B1682" s="127"/>
      <c r="C1682" s="128" t="s">
        <v>819</v>
      </c>
      <c r="D1682" s="122">
        <v>42860</v>
      </c>
      <c r="E1682" s="123" t="s">
        <v>5061</v>
      </c>
      <c r="F1682" s="123" t="s">
        <v>6</v>
      </c>
      <c r="G1682" s="123">
        <v>833088</v>
      </c>
      <c r="H1682" s="127"/>
      <c r="I1682" s="131" t="s">
        <v>5062</v>
      </c>
      <c r="J1682" s="127"/>
      <c r="K1682" s="127"/>
      <c r="L1682" s="127"/>
      <c r="M1682" s="127"/>
      <c r="N1682" s="243">
        <v>0</v>
      </c>
      <c r="O1682" s="243">
        <v>174000</v>
      </c>
      <c r="P1682" s="127" t="s">
        <v>1334</v>
      </c>
    </row>
    <row r="1683" spans="1:16" ht="76.5" hidden="1">
      <c r="A1683" s="127" t="s">
        <v>621</v>
      </c>
      <c r="B1683" s="127"/>
      <c r="C1683" s="128" t="s">
        <v>715</v>
      </c>
      <c r="D1683" s="122">
        <v>42860</v>
      </c>
      <c r="E1683" s="123" t="s">
        <v>5063</v>
      </c>
      <c r="F1683" s="123" t="s">
        <v>6</v>
      </c>
      <c r="G1683" s="123">
        <v>833159</v>
      </c>
      <c r="H1683" s="127"/>
      <c r="I1683" s="131" t="s">
        <v>5064</v>
      </c>
      <c r="J1683" s="127"/>
      <c r="K1683" s="127"/>
      <c r="L1683" s="127"/>
      <c r="M1683" s="127"/>
      <c r="N1683" s="243">
        <v>0</v>
      </c>
      <c r="O1683" s="243">
        <v>6000</v>
      </c>
      <c r="P1683" s="127" t="s">
        <v>1334</v>
      </c>
    </row>
    <row r="1684" spans="1:16" ht="51" hidden="1">
      <c r="A1684" s="127">
        <v>378</v>
      </c>
      <c r="B1684" s="127"/>
      <c r="C1684" s="128" t="s">
        <v>1278</v>
      </c>
      <c r="D1684" s="122">
        <v>42860</v>
      </c>
      <c r="E1684" s="123" t="s">
        <v>5065</v>
      </c>
      <c r="F1684" s="123" t="s">
        <v>6</v>
      </c>
      <c r="G1684" s="123">
        <v>886809</v>
      </c>
      <c r="H1684" s="127"/>
      <c r="I1684" s="131" t="s">
        <v>5066</v>
      </c>
      <c r="J1684" s="127"/>
      <c r="K1684" s="127"/>
      <c r="L1684" s="127"/>
      <c r="M1684" s="127"/>
      <c r="N1684" s="243">
        <v>0</v>
      </c>
      <c r="O1684" s="243">
        <v>61234.080000000002</v>
      </c>
      <c r="P1684" s="127" t="s">
        <v>1334</v>
      </c>
    </row>
    <row r="1685" spans="1:16" ht="63.75" hidden="1">
      <c r="A1685" s="127">
        <v>342</v>
      </c>
      <c r="B1685" s="127"/>
      <c r="C1685" s="128" t="s">
        <v>817</v>
      </c>
      <c r="D1685" s="122">
        <v>42860</v>
      </c>
      <c r="E1685" s="123" t="s">
        <v>5067</v>
      </c>
      <c r="F1685" s="123" t="s">
        <v>6</v>
      </c>
      <c r="G1685" s="123">
        <v>886825</v>
      </c>
      <c r="H1685" s="127"/>
      <c r="I1685" s="131" t="s">
        <v>5068</v>
      </c>
      <c r="J1685" s="127"/>
      <c r="K1685" s="127"/>
      <c r="L1685" s="127"/>
      <c r="M1685" s="127"/>
      <c r="N1685" s="243">
        <v>0</v>
      </c>
      <c r="O1685" s="243">
        <v>1556475.5</v>
      </c>
      <c r="P1685" s="127" t="s">
        <v>1334</v>
      </c>
    </row>
    <row r="1686" spans="1:16" ht="102" hidden="1">
      <c r="A1686" s="127">
        <v>87</v>
      </c>
      <c r="B1686" s="127"/>
      <c r="C1686" s="128" t="s">
        <v>712</v>
      </c>
      <c r="D1686" s="122">
        <v>42860</v>
      </c>
      <c r="E1686" s="123" t="s">
        <v>5069</v>
      </c>
      <c r="F1686" s="123" t="s">
        <v>11</v>
      </c>
      <c r="G1686" s="123">
        <v>886822</v>
      </c>
      <c r="H1686" s="127"/>
      <c r="I1686" s="131" t="s">
        <v>5070</v>
      </c>
      <c r="J1686" s="127"/>
      <c r="K1686" s="127"/>
      <c r="L1686" s="127"/>
      <c r="M1686" s="127"/>
      <c r="N1686" s="243">
        <v>710</v>
      </c>
      <c r="O1686" s="243">
        <v>0</v>
      </c>
      <c r="P1686" s="127" t="s">
        <v>1334</v>
      </c>
    </row>
    <row r="1687" spans="1:16" ht="76.5" hidden="1">
      <c r="A1687" s="127">
        <v>513</v>
      </c>
      <c r="B1687" s="127"/>
      <c r="C1687" s="128" t="s">
        <v>201</v>
      </c>
      <c r="D1687" s="122">
        <v>42860</v>
      </c>
      <c r="E1687" s="123" t="s">
        <v>5071</v>
      </c>
      <c r="F1687" s="123" t="s">
        <v>15</v>
      </c>
      <c r="G1687" s="123">
        <v>2204</v>
      </c>
      <c r="H1687" s="127"/>
      <c r="I1687" s="131" t="s">
        <v>5072</v>
      </c>
      <c r="J1687" s="127"/>
      <c r="K1687" s="127"/>
      <c r="L1687" s="127"/>
      <c r="M1687" s="127"/>
      <c r="N1687" s="243">
        <v>106196.43</v>
      </c>
      <c r="O1687" s="243">
        <v>0</v>
      </c>
      <c r="P1687" s="127" t="s">
        <v>1334</v>
      </c>
    </row>
    <row r="1688" spans="1:16" ht="63.75" hidden="1">
      <c r="A1688" s="127">
        <v>287</v>
      </c>
      <c r="B1688" s="127"/>
      <c r="C1688" s="128" t="s">
        <v>791</v>
      </c>
      <c r="D1688" s="122">
        <v>42860</v>
      </c>
      <c r="E1688" s="123" t="s">
        <v>5073</v>
      </c>
      <c r="F1688" s="123" t="s">
        <v>1375</v>
      </c>
      <c r="G1688" s="123">
        <v>13429987</v>
      </c>
      <c r="H1688" s="127"/>
      <c r="I1688" s="131" t="s">
        <v>5074</v>
      </c>
      <c r="J1688" s="127"/>
      <c r="K1688" s="127"/>
      <c r="L1688" s="127"/>
      <c r="M1688" s="127"/>
      <c r="N1688" s="243">
        <v>36920.120000000003</v>
      </c>
      <c r="O1688" s="243">
        <v>0</v>
      </c>
      <c r="P1688" s="127" t="s">
        <v>1334</v>
      </c>
    </row>
    <row r="1689" spans="1:16" ht="51" hidden="1">
      <c r="A1689" s="127">
        <v>287</v>
      </c>
      <c r="B1689" s="127"/>
      <c r="C1689" s="128" t="s">
        <v>791</v>
      </c>
      <c r="D1689" s="122">
        <v>42860</v>
      </c>
      <c r="E1689" s="123" t="s">
        <v>5075</v>
      </c>
      <c r="F1689" s="123" t="s">
        <v>1375</v>
      </c>
      <c r="G1689" s="123">
        <v>13384620</v>
      </c>
      <c r="H1689" s="127"/>
      <c r="I1689" s="131" t="s">
        <v>5076</v>
      </c>
      <c r="J1689" s="127"/>
      <c r="K1689" s="127"/>
      <c r="L1689" s="127"/>
      <c r="M1689" s="127"/>
      <c r="N1689" s="243">
        <v>4160.3</v>
      </c>
      <c r="O1689" s="243">
        <v>0</v>
      </c>
      <c r="P1689" s="127" t="s">
        <v>1334</v>
      </c>
    </row>
    <row r="1690" spans="1:16" ht="51" hidden="1">
      <c r="A1690" s="127">
        <v>287</v>
      </c>
      <c r="B1690" s="127"/>
      <c r="C1690" s="128" t="s">
        <v>791</v>
      </c>
      <c r="D1690" s="122">
        <v>42860</v>
      </c>
      <c r="E1690" s="123" t="s">
        <v>5077</v>
      </c>
      <c r="F1690" s="123" t="s">
        <v>1375</v>
      </c>
      <c r="G1690" s="123">
        <v>13383980</v>
      </c>
      <c r="H1690" s="127"/>
      <c r="I1690" s="131" t="s">
        <v>5078</v>
      </c>
      <c r="J1690" s="127"/>
      <c r="K1690" s="127"/>
      <c r="L1690" s="127"/>
      <c r="M1690" s="127"/>
      <c r="N1690" s="243">
        <v>1649.1</v>
      </c>
      <c r="O1690" s="243">
        <v>0</v>
      </c>
      <c r="P1690" s="127" t="s">
        <v>1334</v>
      </c>
    </row>
    <row r="1691" spans="1:16" ht="51" hidden="1">
      <c r="A1691" s="127">
        <v>287</v>
      </c>
      <c r="B1691" s="127"/>
      <c r="C1691" s="128" t="s">
        <v>791</v>
      </c>
      <c r="D1691" s="122">
        <v>42860</v>
      </c>
      <c r="E1691" s="123" t="s">
        <v>5079</v>
      </c>
      <c r="F1691" s="123" t="s">
        <v>1375</v>
      </c>
      <c r="G1691" s="123">
        <v>13383841</v>
      </c>
      <c r="H1691" s="127"/>
      <c r="I1691" s="131" t="s">
        <v>5080</v>
      </c>
      <c r="J1691" s="127"/>
      <c r="K1691" s="127"/>
      <c r="L1691" s="127"/>
      <c r="M1691" s="127"/>
      <c r="N1691" s="243">
        <v>41910.410000000003</v>
      </c>
      <c r="O1691" s="243">
        <v>0</v>
      </c>
      <c r="P1691" s="127" t="s">
        <v>1334</v>
      </c>
    </row>
    <row r="1692" spans="1:16" ht="76.5" hidden="1">
      <c r="A1692" s="127" t="s">
        <v>621</v>
      </c>
      <c r="B1692" s="127"/>
      <c r="C1692" s="128" t="s">
        <v>715</v>
      </c>
      <c r="D1692" s="122">
        <v>42863</v>
      </c>
      <c r="E1692" s="123" t="s">
        <v>5081</v>
      </c>
      <c r="F1692" s="123" t="s">
        <v>6</v>
      </c>
      <c r="G1692" s="123">
        <v>833678</v>
      </c>
      <c r="H1692" s="127"/>
      <c r="I1692" s="131" t="s">
        <v>5082</v>
      </c>
      <c r="J1692" s="127"/>
      <c r="K1692" s="127"/>
      <c r="L1692" s="127"/>
      <c r="M1692" s="127"/>
      <c r="N1692" s="243">
        <v>0</v>
      </c>
      <c r="O1692" s="243">
        <v>147000</v>
      </c>
      <c r="P1692" s="127" t="s">
        <v>1334</v>
      </c>
    </row>
    <row r="1693" spans="1:16" ht="89.25" hidden="1">
      <c r="A1693" s="127">
        <v>86</v>
      </c>
      <c r="B1693" s="127"/>
      <c r="C1693" s="128" t="s">
        <v>711</v>
      </c>
      <c r="D1693" s="122">
        <v>42863</v>
      </c>
      <c r="E1693" s="123" t="s">
        <v>5083</v>
      </c>
      <c r="F1693" s="123" t="s">
        <v>6</v>
      </c>
      <c r="G1693" s="123">
        <v>886997</v>
      </c>
      <c r="H1693" s="127"/>
      <c r="I1693" s="131" t="s">
        <v>5084</v>
      </c>
      <c r="J1693" s="127"/>
      <c r="K1693" s="127"/>
      <c r="L1693" s="127"/>
      <c r="M1693" s="127"/>
      <c r="N1693" s="243">
        <v>0</v>
      </c>
      <c r="O1693" s="243">
        <v>6645.29</v>
      </c>
      <c r="P1693" s="127" t="s">
        <v>1334</v>
      </c>
    </row>
    <row r="1694" spans="1:16" ht="89.25" hidden="1">
      <c r="A1694" s="127">
        <v>513</v>
      </c>
      <c r="B1694" s="127"/>
      <c r="C1694" s="128" t="s">
        <v>201</v>
      </c>
      <c r="D1694" s="122">
        <v>42863</v>
      </c>
      <c r="E1694" s="123" t="s">
        <v>5085</v>
      </c>
      <c r="F1694" s="123" t="s">
        <v>11</v>
      </c>
      <c r="G1694" s="123">
        <v>886856</v>
      </c>
      <c r="H1694" s="127"/>
      <c r="I1694" s="131" t="s">
        <v>5086</v>
      </c>
      <c r="J1694" s="127"/>
      <c r="K1694" s="127"/>
      <c r="L1694" s="127"/>
      <c r="M1694" s="127"/>
      <c r="N1694" s="243">
        <v>35362.33</v>
      </c>
      <c r="O1694" s="243">
        <v>0</v>
      </c>
      <c r="P1694" s="127" t="s">
        <v>1334</v>
      </c>
    </row>
    <row r="1695" spans="1:16" ht="76.5" hidden="1">
      <c r="A1695" s="127" t="s">
        <v>621</v>
      </c>
      <c r="B1695" s="127"/>
      <c r="C1695" s="128" t="s">
        <v>715</v>
      </c>
      <c r="D1695" s="122">
        <v>42864</v>
      </c>
      <c r="E1695" s="123" t="s">
        <v>5087</v>
      </c>
      <c r="F1695" s="123" t="s">
        <v>6</v>
      </c>
      <c r="G1695" s="123">
        <v>834165</v>
      </c>
      <c r="H1695" s="127"/>
      <c r="I1695" s="131" t="s">
        <v>5088</v>
      </c>
      <c r="J1695" s="127"/>
      <c r="K1695" s="127"/>
      <c r="L1695" s="127"/>
      <c r="M1695" s="127"/>
      <c r="N1695" s="243">
        <v>0</v>
      </c>
      <c r="O1695" s="243">
        <v>30000</v>
      </c>
      <c r="P1695" s="127" t="s">
        <v>1334</v>
      </c>
    </row>
    <row r="1696" spans="1:16" ht="89.25" hidden="1">
      <c r="A1696" s="127" t="s">
        <v>620</v>
      </c>
      <c r="B1696" s="127"/>
      <c r="C1696" s="128" t="s">
        <v>714</v>
      </c>
      <c r="D1696" s="122">
        <v>42865</v>
      </c>
      <c r="E1696" s="123" t="s">
        <v>5089</v>
      </c>
      <c r="F1696" s="123" t="s">
        <v>6</v>
      </c>
      <c r="G1696" s="123">
        <v>887245</v>
      </c>
      <c r="H1696" s="127"/>
      <c r="I1696" s="131" t="s">
        <v>5090</v>
      </c>
      <c r="J1696" s="127"/>
      <c r="K1696" s="127"/>
      <c r="L1696" s="127"/>
      <c r="M1696" s="127"/>
      <c r="N1696" s="243">
        <v>0</v>
      </c>
      <c r="O1696" s="243">
        <v>10555.83</v>
      </c>
      <c r="P1696" s="127" t="s">
        <v>1334</v>
      </c>
    </row>
    <row r="1697" spans="1:16" ht="63.75" hidden="1">
      <c r="A1697" s="127" t="s">
        <v>620</v>
      </c>
      <c r="B1697" s="127"/>
      <c r="C1697" s="128" t="s">
        <v>714</v>
      </c>
      <c r="D1697" s="122">
        <v>42865</v>
      </c>
      <c r="E1697" s="123" t="s">
        <v>5091</v>
      </c>
      <c r="F1697" s="123" t="s">
        <v>11</v>
      </c>
      <c r="G1697" s="123">
        <v>887297</v>
      </c>
      <c r="H1697" s="127"/>
      <c r="I1697" s="131" t="s">
        <v>1934</v>
      </c>
      <c r="J1697" s="127"/>
      <c r="K1697" s="127"/>
      <c r="L1697" s="127"/>
      <c r="M1697" s="127"/>
      <c r="N1697" s="243">
        <v>50</v>
      </c>
      <c r="O1697" s="243">
        <v>0</v>
      </c>
      <c r="P1697" s="127" t="s">
        <v>1334</v>
      </c>
    </row>
    <row r="1698" spans="1:16" ht="89.25" hidden="1">
      <c r="A1698" s="127">
        <v>378</v>
      </c>
      <c r="B1698" s="127"/>
      <c r="C1698" s="128" t="s">
        <v>1278</v>
      </c>
      <c r="D1698" s="122">
        <v>42865</v>
      </c>
      <c r="E1698" s="123" t="s">
        <v>5092</v>
      </c>
      <c r="F1698" s="123" t="s">
        <v>15</v>
      </c>
      <c r="G1698" s="123">
        <v>2239</v>
      </c>
      <c r="H1698" s="127"/>
      <c r="I1698" s="131" t="s">
        <v>5093</v>
      </c>
      <c r="J1698" s="127"/>
      <c r="K1698" s="127"/>
      <c r="L1698" s="127"/>
      <c r="M1698" s="127"/>
      <c r="N1698" s="243">
        <v>270</v>
      </c>
      <c r="O1698" s="243">
        <v>0</v>
      </c>
      <c r="P1698" s="127" t="s">
        <v>1334</v>
      </c>
    </row>
    <row r="1699" spans="1:16" ht="51" hidden="1">
      <c r="A1699" s="127" t="s">
        <v>620</v>
      </c>
      <c r="B1699" s="127"/>
      <c r="C1699" s="128" t="s">
        <v>714</v>
      </c>
      <c r="D1699" s="122">
        <v>42865</v>
      </c>
      <c r="E1699" s="123" t="s">
        <v>5094</v>
      </c>
      <c r="F1699" s="123" t="s">
        <v>1375</v>
      </c>
      <c r="G1699" s="123">
        <v>13403438</v>
      </c>
      <c r="H1699" s="127"/>
      <c r="I1699" s="131" t="s">
        <v>5095</v>
      </c>
      <c r="J1699" s="127"/>
      <c r="K1699" s="127"/>
      <c r="L1699" s="127"/>
      <c r="M1699" s="127"/>
      <c r="N1699" s="243">
        <v>3751241.24</v>
      </c>
      <c r="O1699" s="243">
        <v>0</v>
      </c>
      <c r="P1699" s="127" t="s">
        <v>1334</v>
      </c>
    </row>
    <row r="1700" spans="1:16" ht="63.75" hidden="1">
      <c r="A1700" s="127" t="s">
        <v>627</v>
      </c>
      <c r="B1700" s="127"/>
      <c r="C1700" s="128" t="s">
        <v>1235</v>
      </c>
      <c r="D1700" s="122">
        <v>42866</v>
      </c>
      <c r="E1700" s="123" t="s">
        <v>5096</v>
      </c>
      <c r="F1700" s="123" t="s">
        <v>6</v>
      </c>
      <c r="G1700" s="123">
        <v>835568</v>
      </c>
      <c r="H1700" s="127"/>
      <c r="I1700" s="131" t="s">
        <v>5097</v>
      </c>
      <c r="J1700" s="127"/>
      <c r="K1700" s="127"/>
      <c r="L1700" s="127"/>
      <c r="M1700" s="127"/>
      <c r="N1700" s="243">
        <v>0</v>
      </c>
      <c r="O1700" s="243">
        <v>13832.38</v>
      </c>
      <c r="P1700" s="127" t="s">
        <v>1334</v>
      </c>
    </row>
    <row r="1701" spans="1:16" ht="51" hidden="1">
      <c r="A1701" s="127" t="s">
        <v>621</v>
      </c>
      <c r="B1701" s="127"/>
      <c r="C1701" s="128" t="s">
        <v>715</v>
      </c>
      <c r="D1701" s="122">
        <v>42866</v>
      </c>
      <c r="E1701" s="123" t="s">
        <v>5098</v>
      </c>
      <c r="F1701" s="123" t="s">
        <v>6</v>
      </c>
      <c r="G1701" s="123">
        <v>835576</v>
      </c>
      <c r="H1701" s="127"/>
      <c r="I1701" s="131" t="s">
        <v>5099</v>
      </c>
      <c r="J1701" s="127"/>
      <c r="K1701" s="127"/>
      <c r="L1701" s="127"/>
      <c r="M1701" s="127"/>
      <c r="N1701" s="243">
        <v>0</v>
      </c>
      <c r="O1701" s="243">
        <v>799</v>
      </c>
      <c r="P1701" s="127" t="s">
        <v>1334</v>
      </c>
    </row>
    <row r="1702" spans="1:16" ht="51" hidden="1">
      <c r="A1702" s="127" t="s">
        <v>620</v>
      </c>
      <c r="B1702" s="127"/>
      <c r="C1702" s="128" t="s">
        <v>714</v>
      </c>
      <c r="D1702" s="122">
        <v>42866</v>
      </c>
      <c r="E1702" s="123" t="s">
        <v>5100</v>
      </c>
      <c r="F1702" s="123" t="s">
        <v>6</v>
      </c>
      <c r="G1702" s="123">
        <v>835578</v>
      </c>
      <c r="H1702" s="127"/>
      <c r="I1702" s="131" t="s">
        <v>5101</v>
      </c>
      <c r="J1702" s="127"/>
      <c r="K1702" s="127"/>
      <c r="L1702" s="127"/>
      <c r="M1702" s="127"/>
      <c r="N1702" s="243">
        <v>0</v>
      </c>
      <c r="O1702" s="243">
        <v>10557.94</v>
      </c>
      <c r="P1702" s="127" t="s">
        <v>1334</v>
      </c>
    </row>
    <row r="1703" spans="1:16" ht="51" hidden="1">
      <c r="A1703" s="127" t="s">
        <v>621</v>
      </c>
      <c r="B1703" s="127"/>
      <c r="C1703" s="128" t="s">
        <v>715</v>
      </c>
      <c r="D1703" s="122">
        <v>42866</v>
      </c>
      <c r="E1703" s="123" t="s">
        <v>5102</v>
      </c>
      <c r="F1703" s="123" t="s">
        <v>6</v>
      </c>
      <c r="G1703" s="123">
        <v>835581</v>
      </c>
      <c r="H1703" s="127"/>
      <c r="I1703" s="131" t="s">
        <v>5103</v>
      </c>
      <c r="J1703" s="127"/>
      <c r="K1703" s="127"/>
      <c r="L1703" s="127"/>
      <c r="M1703" s="127"/>
      <c r="N1703" s="243">
        <v>0</v>
      </c>
      <c r="O1703" s="243">
        <v>603.17999999999995</v>
      </c>
      <c r="P1703" s="127" t="s">
        <v>1334</v>
      </c>
    </row>
    <row r="1704" spans="1:16" ht="76.5" hidden="1">
      <c r="A1704" s="127" t="s">
        <v>620</v>
      </c>
      <c r="B1704" s="127"/>
      <c r="C1704" s="128" t="s">
        <v>714</v>
      </c>
      <c r="D1704" s="122">
        <v>42866</v>
      </c>
      <c r="E1704" s="123" t="s">
        <v>5104</v>
      </c>
      <c r="F1704" s="123" t="s">
        <v>11</v>
      </c>
      <c r="G1704" s="123">
        <v>887407</v>
      </c>
      <c r="H1704" s="127"/>
      <c r="I1704" s="131" t="s">
        <v>5105</v>
      </c>
      <c r="J1704" s="127"/>
      <c r="K1704" s="127"/>
      <c r="L1704" s="127"/>
      <c r="M1704" s="127"/>
      <c r="N1704" s="243">
        <v>50</v>
      </c>
      <c r="O1704" s="243">
        <v>0</v>
      </c>
      <c r="P1704" s="127" t="s">
        <v>1334</v>
      </c>
    </row>
    <row r="1705" spans="1:16" ht="63.75" hidden="1">
      <c r="A1705" s="127">
        <v>513</v>
      </c>
      <c r="B1705" s="127"/>
      <c r="C1705" s="128" t="s">
        <v>201</v>
      </c>
      <c r="D1705" s="122">
        <v>42866</v>
      </c>
      <c r="E1705" s="123" t="s">
        <v>5106</v>
      </c>
      <c r="F1705" s="123" t="s">
        <v>15</v>
      </c>
      <c r="G1705" s="123">
        <v>2261</v>
      </c>
      <c r="H1705" s="127"/>
      <c r="I1705" s="131" t="s">
        <v>5107</v>
      </c>
      <c r="J1705" s="127"/>
      <c r="K1705" s="127"/>
      <c r="L1705" s="127"/>
      <c r="M1705" s="127"/>
      <c r="N1705" s="243">
        <v>50</v>
      </c>
      <c r="O1705" s="243">
        <v>0</v>
      </c>
      <c r="P1705" s="127" t="s">
        <v>1334</v>
      </c>
    </row>
    <row r="1706" spans="1:16" ht="89.25" hidden="1">
      <c r="A1706" s="127">
        <v>513</v>
      </c>
      <c r="B1706" s="127"/>
      <c r="C1706" s="128" t="s">
        <v>201</v>
      </c>
      <c r="D1706" s="122">
        <v>42866</v>
      </c>
      <c r="E1706" s="123" t="s">
        <v>5108</v>
      </c>
      <c r="F1706" s="123" t="s">
        <v>15</v>
      </c>
      <c r="G1706" s="123">
        <v>2263</v>
      </c>
      <c r="H1706" s="127"/>
      <c r="I1706" s="131" t="s">
        <v>5109</v>
      </c>
      <c r="J1706" s="127"/>
      <c r="K1706" s="127"/>
      <c r="L1706" s="127"/>
      <c r="M1706" s="127"/>
      <c r="N1706" s="243">
        <v>115792.33</v>
      </c>
      <c r="O1706" s="243">
        <v>0</v>
      </c>
      <c r="P1706" s="127" t="s">
        <v>1334</v>
      </c>
    </row>
    <row r="1707" spans="1:16" ht="89.25" hidden="1">
      <c r="A1707" s="127">
        <v>513</v>
      </c>
      <c r="B1707" s="127"/>
      <c r="C1707" s="128" t="s">
        <v>201</v>
      </c>
      <c r="D1707" s="122">
        <v>42866</v>
      </c>
      <c r="E1707" s="123" t="s">
        <v>5110</v>
      </c>
      <c r="F1707" s="123" t="s">
        <v>15</v>
      </c>
      <c r="G1707" s="123">
        <v>2260</v>
      </c>
      <c r="H1707" s="127"/>
      <c r="I1707" s="131" t="s">
        <v>5111</v>
      </c>
      <c r="J1707" s="127"/>
      <c r="K1707" s="127"/>
      <c r="L1707" s="127"/>
      <c r="M1707" s="127"/>
      <c r="N1707" s="243">
        <v>103009.48</v>
      </c>
      <c r="O1707" s="243">
        <v>0</v>
      </c>
      <c r="P1707" s="127" t="s">
        <v>1334</v>
      </c>
    </row>
    <row r="1708" spans="1:16" ht="51" hidden="1">
      <c r="A1708" s="127" t="s">
        <v>620</v>
      </c>
      <c r="B1708" s="127"/>
      <c r="C1708" s="128" t="s">
        <v>714</v>
      </c>
      <c r="D1708" s="122">
        <v>42867</v>
      </c>
      <c r="E1708" s="123" t="s">
        <v>5112</v>
      </c>
      <c r="F1708" s="123" t="s">
        <v>6</v>
      </c>
      <c r="G1708" s="123">
        <v>836116</v>
      </c>
      <c r="H1708" s="127"/>
      <c r="I1708" s="131" t="s">
        <v>5113</v>
      </c>
      <c r="J1708" s="127"/>
      <c r="K1708" s="127"/>
      <c r="L1708" s="127"/>
      <c r="M1708" s="127"/>
      <c r="N1708" s="243">
        <v>0</v>
      </c>
      <c r="O1708" s="243">
        <v>1178.7</v>
      </c>
      <c r="P1708" s="127" t="s">
        <v>1334</v>
      </c>
    </row>
    <row r="1709" spans="1:16" ht="63.75" hidden="1">
      <c r="A1709" s="127" t="s">
        <v>621</v>
      </c>
      <c r="B1709" s="127"/>
      <c r="C1709" s="128" t="s">
        <v>715</v>
      </c>
      <c r="D1709" s="122">
        <v>42867</v>
      </c>
      <c r="E1709" s="123" t="s">
        <v>5114</v>
      </c>
      <c r="F1709" s="123" t="s">
        <v>6</v>
      </c>
      <c r="G1709" s="123">
        <v>887451</v>
      </c>
      <c r="H1709" s="127"/>
      <c r="I1709" s="131" t="s">
        <v>5115</v>
      </c>
      <c r="J1709" s="127"/>
      <c r="K1709" s="127"/>
      <c r="L1709" s="127"/>
      <c r="M1709" s="127"/>
      <c r="N1709" s="243">
        <v>0</v>
      </c>
      <c r="O1709" s="243">
        <v>10254.67</v>
      </c>
      <c r="P1709" s="127" t="s">
        <v>1334</v>
      </c>
    </row>
    <row r="1710" spans="1:16" ht="89.25" hidden="1">
      <c r="A1710" s="127">
        <v>86</v>
      </c>
      <c r="B1710" s="127"/>
      <c r="C1710" s="128" t="s">
        <v>711</v>
      </c>
      <c r="D1710" s="122">
        <v>42867</v>
      </c>
      <c r="E1710" s="123" t="s">
        <v>5116</v>
      </c>
      <c r="F1710" s="123" t="s">
        <v>6</v>
      </c>
      <c r="G1710" s="123">
        <v>887510</v>
      </c>
      <c r="H1710" s="127"/>
      <c r="I1710" s="131" t="s">
        <v>5117</v>
      </c>
      <c r="J1710" s="127"/>
      <c r="K1710" s="127"/>
      <c r="L1710" s="127"/>
      <c r="M1710" s="127"/>
      <c r="N1710" s="243">
        <v>0</v>
      </c>
      <c r="O1710" s="243">
        <v>2500</v>
      </c>
      <c r="P1710" s="127" t="s">
        <v>1334</v>
      </c>
    </row>
    <row r="1711" spans="1:16" ht="76.5" hidden="1">
      <c r="A1711" s="127" t="s">
        <v>621</v>
      </c>
      <c r="B1711" s="127"/>
      <c r="C1711" s="128" t="s">
        <v>715</v>
      </c>
      <c r="D1711" s="122">
        <v>42870</v>
      </c>
      <c r="E1711" s="123" t="s">
        <v>5118</v>
      </c>
      <c r="F1711" s="123" t="s">
        <v>6</v>
      </c>
      <c r="G1711" s="123">
        <v>887592</v>
      </c>
      <c r="H1711" s="127"/>
      <c r="I1711" s="131" t="s">
        <v>5119</v>
      </c>
      <c r="J1711" s="127"/>
      <c r="K1711" s="127"/>
      <c r="L1711" s="127"/>
      <c r="M1711" s="127"/>
      <c r="N1711" s="243">
        <v>0</v>
      </c>
      <c r="O1711" s="243">
        <v>1933807.82</v>
      </c>
      <c r="P1711" s="127" t="s">
        <v>1334</v>
      </c>
    </row>
    <row r="1712" spans="1:16" ht="63.75" hidden="1">
      <c r="A1712" s="127" t="s">
        <v>621</v>
      </c>
      <c r="B1712" s="127"/>
      <c r="C1712" s="128" t="s">
        <v>715</v>
      </c>
      <c r="D1712" s="122">
        <v>42870</v>
      </c>
      <c r="E1712" s="123" t="s">
        <v>5120</v>
      </c>
      <c r="F1712" s="123" t="s">
        <v>11</v>
      </c>
      <c r="G1712" s="123">
        <v>9324</v>
      </c>
      <c r="H1712" s="127"/>
      <c r="I1712" s="131" t="s">
        <v>5121</v>
      </c>
      <c r="J1712" s="127"/>
      <c r="K1712" s="127"/>
      <c r="L1712" s="127"/>
      <c r="M1712" s="127"/>
      <c r="N1712" s="243">
        <v>769.13</v>
      </c>
      <c r="O1712" s="243">
        <v>0</v>
      </c>
      <c r="P1712" s="127" t="s">
        <v>1334</v>
      </c>
    </row>
    <row r="1713" spans="1:16" ht="63.75" hidden="1">
      <c r="A1713" s="127" t="s">
        <v>621</v>
      </c>
      <c r="B1713" s="127"/>
      <c r="C1713" s="128" t="s">
        <v>715</v>
      </c>
      <c r="D1713" s="122">
        <v>42870</v>
      </c>
      <c r="E1713" s="123" t="s">
        <v>5122</v>
      </c>
      <c r="F1713" s="123" t="s">
        <v>11</v>
      </c>
      <c r="G1713" s="123">
        <v>887587</v>
      </c>
      <c r="H1713" s="127"/>
      <c r="I1713" s="131" t="s">
        <v>5123</v>
      </c>
      <c r="J1713" s="127"/>
      <c r="K1713" s="127"/>
      <c r="L1713" s="127"/>
      <c r="M1713" s="127"/>
      <c r="N1713" s="243">
        <v>660</v>
      </c>
      <c r="O1713" s="243">
        <v>0</v>
      </c>
      <c r="P1713" s="127" t="s">
        <v>1334</v>
      </c>
    </row>
    <row r="1714" spans="1:16" ht="89.25" hidden="1">
      <c r="A1714" s="127">
        <v>25</v>
      </c>
      <c r="B1714" s="127"/>
      <c r="C1714" s="128" t="s">
        <v>695</v>
      </c>
      <c r="D1714" s="122">
        <v>42870</v>
      </c>
      <c r="E1714" s="123" t="s">
        <v>5124</v>
      </c>
      <c r="F1714" s="123" t="s">
        <v>15</v>
      </c>
      <c r="G1714" s="123">
        <v>2277</v>
      </c>
      <c r="H1714" s="127"/>
      <c r="I1714" s="131" t="s">
        <v>5125</v>
      </c>
      <c r="J1714" s="127"/>
      <c r="K1714" s="127"/>
      <c r="L1714" s="127"/>
      <c r="M1714" s="127"/>
      <c r="N1714" s="243">
        <v>50</v>
      </c>
      <c r="O1714" s="243">
        <v>0</v>
      </c>
      <c r="P1714" s="127" t="s">
        <v>1334</v>
      </c>
    </row>
    <row r="1715" spans="1:16" ht="63.75" hidden="1">
      <c r="A1715" s="127">
        <v>342</v>
      </c>
      <c r="B1715" s="127"/>
      <c r="C1715" s="128" t="s">
        <v>817</v>
      </c>
      <c r="D1715" s="122">
        <v>42871</v>
      </c>
      <c r="E1715" s="123" t="s">
        <v>5126</v>
      </c>
      <c r="F1715" s="123" t="s">
        <v>6</v>
      </c>
      <c r="G1715" s="123">
        <v>887690</v>
      </c>
      <c r="H1715" s="127"/>
      <c r="I1715" s="131" t="s">
        <v>5127</v>
      </c>
      <c r="J1715" s="127"/>
      <c r="K1715" s="127"/>
      <c r="L1715" s="127"/>
      <c r="M1715" s="127"/>
      <c r="N1715" s="243">
        <v>0</v>
      </c>
      <c r="O1715" s="243">
        <v>3013281.08</v>
      </c>
      <c r="P1715" s="127" t="s">
        <v>1334</v>
      </c>
    </row>
    <row r="1716" spans="1:16" ht="76.5" hidden="1">
      <c r="A1716" s="127" t="s">
        <v>620</v>
      </c>
      <c r="B1716" s="127"/>
      <c r="C1716" s="128" t="s">
        <v>714</v>
      </c>
      <c r="D1716" s="122">
        <v>42871</v>
      </c>
      <c r="E1716" s="123" t="s">
        <v>5128</v>
      </c>
      <c r="F1716" s="123" t="s">
        <v>1375</v>
      </c>
      <c r="G1716" s="123">
        <v>13521613</v>
      </c>
      <c r="H1716" s="127"/>
      <c r="I1716" s="131" t="s">
        <v>5129</v>
      </c>
      <c r="J1716" s="127"/>
      <c r="K1716" s="127"/>
      <c r="L1716" s="127"/>
      <c r="M1716" s="127"/>
      <c r="N1716" s="243">
        <v>2404269.5</v>
      </c>
      <c r="O1716" s="243">
        <v>0</v>
      </c>
      <c r="P1716" s="127" t="s">
        <v>1334</v>
      </c>
    </row>
    <row r="1717" spans="1:16" ht="63.75" hidden="1">
      <c r="A1717" s="127">
        <v>660</v>
      </c>
      <c r="B1717" s="127"/>
      <c r="C1717" s="128" t="s">
        <v>234</v>
      </c>
      <c r="D1717" s="122">
        <v>42871</v>
      </c>
      <c r="E1717" s="123" t="s">
        <v>5130</v>
      </c>
      <c r="F1717" s="123" t="s">
        <v>1375</v>
      </c>
      <c r="G1717" s="123">
        <v>13533348</v>
      </c>
      <c r="H1717" s="127"/>
      <c r="I1717" s="131" t="s">
        <v>5131</v>
      </c>
      <c r="J1717" s="127"/>
      <c r="K1717" s="127"/>
      <c r="L1717" s="127"/>
      <c r="M1717" s="127"/>
      <c r="N1717" s="243">
        <v>245777.41</v>
      </c>
      <c r="O1717" s="243">
        <v>0</v>
      </c>
      <c r="P1717" s="127" t="s">
        <v>1334</v>
      </c>
    </row>
    <row r="1718" spans="1:16" ht="76.5" hidden="1">
      <c r="A1718" s="127">
        <v>513</v>
      </c>
      <c r="B1718" s="127"/>
      <c r="C1718" s="128" t="s">
        <v>201</v>
      </c>
      <c r="D1718" s="122">
        <v>42871</v>
      </c>
      <c r="E1718" s="123" t="s">
        <v>5132</v>
      </c>
      <c r="F1718" s="123" t="s">
        <v>15</v>
      </c>
      <c r="G1718" s="123">
        <v>2323</v>
      </c>
      <c r="H1718" s="127"/>
      <c r="I1718" s="131" t="s">
        <v>5133</v>
      </c>
      <c r="J1718" s="127"/>
      <c r="K1718" s="127"/>
      <c r="L1718" s="127"/>
      <c r="M1718" s="127"/>
      <c r="N1718" s="243">
        <v>17849.64</v>
      </c>
      <c r="O1718" s="243">
        <v>0</v>
      </c>
      <c r="P1718" s="127" t="s">
        <v>1334</v>
      </c>
    </row>
    <row r="1719" spans="1:16" ht="76.5" hidden="1">
      <c r="A1719" s="127" t="s">
        <v>621</v>
      </c>
      <c r="B1719" s="127"/>
      <c r="C1719" s="128" t="s">
        <v>715</v>
      </c>
      <c r="D1719" s="122">
        <v>42872</v>
      </c>
      <c r="E1719" s="123" t="s">
        <v>5134</v>
      </c>
      <c r="F1719" s="123" t="s">
        <v>6</v>
      </c>
      <c r="G1719" s="123">
        <v>837735</v>
      </c>
      <c r="H1719" s="127"/>
      <c r="I1719" s="131" t="s">
        <v>5135</v>
      </c>
      <c r="J1719" s="127"/>
      <c r="K1719" s="127"/>
      <c r="L1719" s="127"/>
      <c r="M1719" s="127"/>
      <c r="N1719" s="243">
        <v>0</v>
      </c>
      <c r="O1719" s="243">
        <v>140000</v>
      </c>
      <c r="P1719" s="127" t="s">
        <v>1334</v>
      </c>
    </row>
    <row r="1720" spans="1:16" ht="51" hidden="1">
      <c r="A1720" s="127" t="s">
        <v>620</v>
      </c>
      <c r="B1720" s="127"/>
      <c r="C1720" s="128" t="s">
        <v>714</v>
      </c>
      <c r="D1720" s="122">
        <v>42872</v>
      </c>
      <c r="E1720" s="123" t="s">
        <v>5136</v>
      </c>
      <c r="F1720" s="123" t="s">
        <v>6</v>
      </c>
      <c r="G1720" s="123">
        <v>837904</v>
      </c>
      <c r="H1720" s="127"/>
      <c r="I1720" s="131" t="s">
        <v>5113</v>
      </c>
      <c r="J1720" s="127"/>
      <c r="K1720" s="127"/>
      <c r="L1720" s="127"/>
      <c r="M1720" s="127"/>
      <c r="N1720" s="243">
        <v>0</v>
      </c>
      <c r="O1720" s="243">
        <v>19397.36</v>
      </c>
      <c r="P1720" s="127" t="s">
        <v>1334</v>
      </c>
    </row>
    <row r="1721" spans="1:16" ht="89.25" hidden="1">
      <c r="A1721" s="127">
        <v>513</v>
      </c>
      <c r="B1721" s="127"/>
      <c r="C1721" s="128" t="s">
        <v>201</v>
      </c>
      <c r="D1721" s="122">
        <v>42872</v>
      </c>
      <c r="E1721" s="123" t="s">
        <v>5137</v>
      </c>
      <c r="F1721" s="123" t="s">
        <v>15</v>
      </c>
      <c r="G1721" s="123">
        <v>2324</v>
      </c>
      <c r="H1721" s="127"/>
      <c r="I1721" s="131" t="s">
        <v>5138</v>
      </c>
      <c r="J1721" s="127"/>
      <c r="K1721" s="127"/>
      <c r="L1721" s="127"/>
      <c r="M1721" s="127"/>
      <c r="N1721" s="243">
        <v>13839.97</v>
      </c>
      <c r="O1721" s="243">
        <v>0</v>
      </c>
      <c r="P1721" s="127" t="s">
        <v>1334</v>
      </c>
    </row>
    <row r="1722" spans="1:16" ht="51" hidden="1">
      <c r="A1722" s="127" t="s">
        <v>621</v>
      </c>
      <c r="B1722" s="127"/>
      <c r="C1722" s="128" t="s">
        <v>715</v>
      </c>
      <c r="D1722" s="122">
        <v>42872</v>
      </c>
      <c r="E1722" s="123" t="s">
        <v>5139</v>
      </c>
      <c r="F1722" s="123" t="s">
        <v>11</v>
      </c>
      <c r="G1722" s="123">
        <v>449730</v>
      </c>
      <c r="H1722" s="127"/>
      <c r="I1722" s="131" t="s">
        <v>5140</v>
      </c>
      <c r="J1722" s="127"/>
      <c r="K1722" s="127"/>
      <c r="L1722" s="127"/>
      <c r="M1722" s="127"/>
      <c r="N1722" s="243">
        <v>346.83</v>
      </c>
      <c r="O1722" s="243">
        <v>0</v>
      </c>
      <c r="P1722" s="127" t="s">
        <v>1334</v>
      </c>
    </row>
    <row r="1723" spans="1:16" ht="76.5" hidden="1">
      <c r="A1723" s="127" t="s">
        <v>621</v>
      </c>
      <c r="B1723" s="127"/>
      <c r="C1723" s="128" t="s">
        <v>715</v>
      </c>
      <c r="D1723" s="122">
        <v>42873</v>
      </c>
      <c r="E1723" s="123" t="s">
        <v>5141</v>
      </c>
      <c r="F1723" s="123" t="s">
        <v>6</v>
      </c>
      <c r="G1723" s="123">
        <v>838290</v>
      </c>
      <c r="H1723" s="127"/>
      <c r="I1723" s="131" t="s">
        <v>5142</v>
      </c>
      <c r="J1723" s="127"/>
      <c r="K1723" s="127"/>
      <c r="L1723" s="127"/>
      <c r="M1723" s="127"/>
      <c r="N1723" s="243">
        <v>0</v>
      </c>
      <c r="O1723" s="243">
        <v>20000</v>
      </c>
      <c r="P1723" s="127" t="s">
        <v>1334</v>
      </c>
    </row>
    <row r="1724" spans="1:16" ht="63.75" hidden="1">
      <c r="A1724" s="127" t="s">
        <v>620</v>
      </c>
      <c r="B1724" s="127"/>
      <c r="C1724" s="128" t="s">
        <v>714</v>
      </c>
      <c r="D1724" s="122">
        <v>42873</v>
      </c>
      <c r="E1724" s="123" t="s">
        <v>5143</v>
      </c>
      <c r="F1724" s="123" t="s">
        <v>6</v>
      </c>
      <c r="G1724" s="123">
        <v>887935</v>
      </c>
      <c r="H1724" s="127"/>
      <c r="I1724" s="131" t="s">
        <v>5144</v>
      </c>
      <c r="J1724" s="127"/>
      <c r="K1724" s="127"/>
      <c r="L1724" s="127"/>
      <c r="M1724" s="127"/>
      <c r="N1724" s="243">
        <v>0</v>
      </c>
      <c r="O1724" s="243">
        <v>0.02</v>
      </c>
      <c r="P1724" s="127" t="s">
        <v>1334</v>
      </c>
    </row>
    <row r="1725" spans="1:16" ht="63.75" hidden="1">
      <c r="A1725" s="127" t="s">
        <v>620</v>
      </c>
      <c r="B1725" s="127"/>
      <c r="C1725" s="128" t="s">
        <v>714</v>
      </c>
      <c r="D1725" s="122">
        <v>42873</v>
      </c>
      <c r="E1725" s="123" t="s">
        <v>5145</v>
      </c>
      <c r="F1725" s="123" t="s">
        <v>6</v>
      </c>
      <c r="G1725" s="123">
        <v>887937</v>
      </c>
      <c r="H1725" s="127"/>
      <c r="I1725" s="131" t="s">
        <v>5146</v>
      </c>
      <c r="J1725" s="127"/>
      <c r="K1725" s="127"/>
      <c r="L1725" s="127"/>
      <c r="M1725" s="127"/>
      <c r="N1725" s="243">
        <v>0</v>
      </c>
      <c r="O1725" s="243">
        <v>1.3</v>
      </c>
      <c r="P1725" s="127" t="s">
        <v>1334</v>
      </c>
    </row>
    <row r="1726" spans="1:16" ht="76.5" hidden="1">
      <c r="A1726" s="127">
        <v>86</v>
      </c>
      <c r="B1726" s="127"/>
      <c r="C1726" s="128" t="s">
        <v>711</v>
      </c>
      <c r="D1726" s="122">
        <v>42873</v>
      </c>
      <c r="E1726" s="123" t="s">
        <v>5147</v>
      </c>
      <c r="F1726" s="123" t="s">
        <v>6</v>
      </c>
      <c r="G1726" s="123">
        <v>887940</v>
      </c>
      <c r="H1726" s="127"/>
      <c r="I1726" s="131" t="s">
        <v>5148</v>
      </c>
      <c r="J1726" s="127"/>
      <c r="K1726" s="127"/>
      <c r="L1726" s="127"/>
      <c r="M1726" s="127"/>
      <c r="N1726" s="243">
        <v>0</v>
      </c>
      <c r="O1726" s="243">
        <v>245834.94</v>
      </c>
      <c r="P1726" s="127" t="s">
        <v>1334</v>
      </c>
    </row>
    <row r="1727" spans="1:16" ht="63.75" hidden="1">
      <c r="A1727" s="127">
        <v>87</v>
      </c>
      <c r="B1727" s="127"/>
      <c r="C1727" s="128" t="s">
        <v>712</v>
      </c>
      <c r="D1727" s="122">
        <v>42873</v>
      </c>
      <c r="E1727" s="123" t="s">
        <v>5149</v>
      </c>
      <c r="F1727" s="123" t="s">
        <v>11</v>
      </c>
      <c r="G1727" s="123">
        <v>887901</v>
      </c>
      <c r="H1727" s="127"/>
      <c r="I1727" s="131" t="s">
        <v>5150</v>
      </c>
      <c r="J1727" s="127"/>
      <c r="K1727" s="127"/>
      <c r="L1727" s="127"/>
      <c r="M1727" s="127"/>
      <c r="N1727" s="243">
        <v>5329.11</v>
      </c>
      <c r="O1727" s="243">
        <v>0</v>
      </c>
      <c r="P1727" s="127" t="s">
        <v>1334</v>
      </c>
    </row>
    <row r="1728" spans="1:16" ht="102" hidden="1">
      <c r="A1728" s="127">
        <v>513</v>
      </c>
      <c r="B1728" s="127"/>
      <c r="C1728" s="128" t="s">
        <v>201</v>
      </c>
      <c r="D1728" s="122">
        <v>42873</v>
      </c>
      <c r="E1728" s="123" t="s">
        <v>5151</v>
      </c>
      <c r="F1728" s="123" t="s">
        <v>15</v>
      </c>
      <c r="G1728" s="123">
        <v>2340</v>
      </c>
      <c r="H1728" s="127"/>
      <c r="I1728" s="131" t="s">
        <v>5152</v>
      </c>
      <c r="J1728" s="127"/>
      <c r="K1728" s="127"/>
      <c r="L1728" s="127"/>
      <c r="M1728" s="127"/>
      <c r="N1728" s="243">
        <v>542.54999999999995</v>
      </c>
      <c r="O1728" s="243">
        <v>0</v>
      </c>
      <c r="P1728" s="127" t="s">
        <v>1334</v>
      </c>
    </row>
    <row r="1729" spans="1:16" ht="89.25" hidden="1">
      <c r="A1729" s="127">
        <v>25</v>
      </c>
      <c r="B1729" s="127"/>
      <c r="C1729" s="128" t="s">
        <v>695</v>
      </c>
      <c r="D1729" s="122">
        <v>42873</v>
      </c>
      <c r="E1729" s="123" t="s">
        <v>5153</v>
      </c>
      <c r="F1729" s="123" t="s">
        <v>15</v>
      </c>
      <c r="G1729" s="123">
        <v>2339</v>
      </c>
      <c r="H1729" s="127"/>
      <c r="I1729" s="131" t="s">
        <v>5154</v>
      </c>
      <c r="J1729" s="127"/>
      <c r="K1729" s="127"/>
      <c r="L1729" s="127"/>
      <c r="M1729" s="127"/>
      <c r="N1729" s="243">
        <v>409.67</v>
      </c>
      <c r="O1729" s="243">
        <v>0</v>
      </c>
      <c r="P1729" s="127" t="s">
        <v>1334</v>
      </c>
    </row>
    <row r="1730" spans="1:16" ht="89.25" hidden="1">
      <c r="A1730" s="127">
        <v>25</v>
      </c>
      <c r="B1730" s="127"/>
      <c r="C1730" s="128" t="s">
        <v>695</v>
      </c>
      <c r="D1730" s="122">
        <v>42873</v>
      </c>
      <c r="E1730" s="123" t="s">
        <v>5155</v>
      </c>
      <c r="F1730" s="123" t="s">
        <v>15</v>
      </c>
      <c r="G1730" s="123">
        <v>2335</v>
      </c>
      <c r="H1730" s="127"/>
      <c r="I1730" s="131" t="s">
        <v>5156</v>
      </c>
      <c r="J1730" s="127"/>
      <c r="K1730" s="127"/>
      <c r="L1730" s="127"/>
      <c r="M1730" s="127"/>
      <c r="N1730" s="243">
        <v>390.05</v>
      </c>
      <c r="O1730" s="243">
        <v>0</v>
      </c>
      <c r="P1730" s="127" t="s">
        <v>1334</v>
      </c>
    </row>
    <row r="1731" spans="1:16" ht="51" hidden="1">
      <c r="A1731" s="127">
        <v>513</v>
      </c>
      <c r="B1731" s="127"/>
      <c r="C1731" s="128" t="s">
        <v>201</v>
      </c>
      <c r="D1731" s="122">
        <v>42873</v>
      </c>
      <c r="E1731" s="123" t="s">
        <v>5157</v>
      </c>
      <c r="F1731" s="123" t="s">
        <v>15</v>
      </c>
      <c r="G1731" s="123">
        <v>450519</v>
      </c>
      <c r="H1731" s="127"/>
      <c r="I1731" s="131" t="s">
        <v>5158</v>
      </c>
      <c r="J1731" s="127"/>
      <c r="K1731" s="127"/>
      <c r="L1731" s="127"/>
      <c r="M1731" s="127"/>
      <c r="N1731" s="243">
        <v>50</v>
      </c>
      <c r="O1731" s="243">
        <v>0</v>
      </c>
      <c r="P1731" s="127" t="s">
        <v>1334</v>
      </c>
    </row>
    <row r="1732" spans="1:16" ht="89.25" hidden="1">
      <c r="A1732" s="127">
        <v>25</v>
      </c>
      <c r="B1732" s="127"/>
      <c r="C1732" s="128" t="s">
        <v>695</v>
      </c>
      <c r="D1732" s="122">
        <v>42873</v>
      </c>
      <c r="E1732" s="123" t="s">
        <v>5159</v>
      </c>
      <c r="F1732" s="123" t="s">
        <v>15</v>
      </c>
      <c r="G1732" s="123">
        <v>2333</v>
      </c>
      <c r="H1732" s="127"/>
      <c r="I1732" s="131" t="s">
        <v>5160</v>
      </c>
      <c r="J1732" s="127"/>
      <c r="K1732" s="127"/>
      <c r="L1732" s="127"/>
      <c r="M1732" s="127"/>
      <c r="N1732" s="243">
        <v>274.94</v>
      </c>
      <c r="O1732" s="243">
        <v>0</v>
      </c>
      <c r="P1732" s="127" t="s">
        <v>1334</v>
      </c>
    </row>
    <row r="1733" spans="1:16" ht="51" hidden="1">
      <c r="A1733" s="127">
        <v>16</v>
      </c>
      <c r="B1733" s="127"/>
      <c r="C1733" s="128" t="s">
        <v>693</v>
      </c>
      <c r="D1733" s="122">
        <v>42874</v>
      </c>
      <c r="E1733" s="123" t="s">
        <v>5161</v>
      </c>
      <c r="F1733" s="123" t="s">
        <v>6</v>
      </c>
      <c r="G1733" s="123">
        <v>838846</v>
      </c>
      <c r="H1733" s="127"/>
      <c r="I1733" s="131" t="s">
        <v>5162</v>
      </c>
      <c r="J1733" s="127"/>
      <c r="K1733" s="127"/>
      <c r="L1733" s="127"/>
      <c r="M1733" s="127"/>
      <c r="N1733" s="243">
        <v>0</v>
      </c>
      <c r="O1733" s="243">
        <v>564.83000000000004</v>
      </c>
      <c r="P1733" s="127" t="s">
        <v>1334</v>
      </c>
    </row>
    <row r="1734" spans="1:16" ht="89.25" hidden="1">
      <c r="A1734" s="127">
        <v>86</v>
      </c>
      <c r="B1734" s="127"/>
      <c r="C1734" s="128" t="s">
        <v>711</v>
      </c>
      <c r="D1734" s="122">
        <v>42874</v>
      </c>
      <c r="E1734" s="123" t="s">
        <v>5163</v>
      </c>
      <c r="F1734" s="123" t="s">
        <v>6</v>
      </c>
      <c r="G1734" s="123">
        <v>888022</v>
      </c>
      <c r="H1734" s="127"/>
      <c r="I1734" s="131" t="s">
        <v>5164</v>
      </c>
      <c r="J1734" s="127"/>
      <c r="K1734" s="127"/>
      <c r="L1734" s="127"/>
      <c r="M1734" s="127"/>
      <c r="N1734" s="243">
        <v>0</v>
      </c>
      <c r="O1734" s="243">
        <v>1605407</v>
      </c>
      <c r="P1734" s="127" t="s">
        <v>1334</v>
      </c>
    </row>
    <row r="1735" spans="1:16" ht="89.25" hidden="1">
      <c r="A1735" s="127">
        <v>513</v>
      </c>
      <c r="B1735" s="127"/>
      <c r="C1735" s="128" t="s">
        <v>201</v>
      </c>
      <c r="D1735" s="122">
        <v>42874</v>
      </c>
      <c r="E1735" s="123" t="s">
        <v>5165</v>
      </c>
      <c r="F1735" s="123" t="s">
        <v>11</v>
      </c>
      <c r="G1735" s="123">
        <v>887987</v>
      </c>
      <c r="H1735" s="127"/>
      <c r="I1735" s="131" t="s">
        <v>5166</v>
      </c>
      <c r="J1735" s="127"/>
      <c r="K1735" s="127"/>
      <c r="L1735" s="127"/>
      <c r="M1735" s="127"/>
      <c r="N1735" s="243">
        <v>1265.6600000000001</v>
      </c>
      <c r="O1735" s="243">
        <v>0</v>
      </c>
      <c r="P1735" s="127" t="s">
        <v>1334</v>
      </c>
    </row>
    <row r="1736" spans="1:16" ht="89.25" hidden="1">
      <c r="A1736" s="127">
        <v>25</v>
      </c>
      <c r="B1736" s="127"/>
      <c r="C1736" s="128" t="s">
        <v>695</v>
      </c>
      <c r="D1736" s="122">
        <v>42874</v>
      </c>
      <c r="E1736" s="123" t="s">
        <v>5167</v>
      </c>
      <c r="F1736" s="123" t="s">
        <v>15</v>
      </c>
      <c r="G1736" s="123">
        <v>2343</v>
      </c>
      <c r="H1736" s="127"/>
      <c r="I1736" s="131" t="s">
        <v>5168</v>
      </c>
      <c r="J1736" s="127"/>
      <c r="K1736" s="127"/>
      <c r="L1736" s="127"/>
      <c r="M1736" s="127"/>
      <c r="N1736" s="243">
        <v>274.12</v>
      </c>
      <c r="O1736" s="243">
        <v>0</v>
      </c>
      <c r="P1736" s="127" t="s">
        <v>1334</v>
      </c>
    </row>
    <row r="1737" spans="1:16" ht="51" hidden="1">
      <c r="A1737" s="127" t="s">
        <v>620</v>
      </c>
      <c r="B1737" s="127"/>
      <c r="C1737" s="128" t="s">
        <v>714</v>
      </c>
      <c r="D1737" s="122">
        <v>42877</v>
      </c>
      <c r="E1737" s="123" t="s">
        <v>5169</v>
      </c>
      <c r="F1737" s="123" t="s">
        <v>6</v>
      </c>
      <c r="G1737" s="123">
        <v>839483</v>
      </c>
      <c r="H1737" s="127"/>
      <c r="I1737" s="131" t="s">
        <v>5170</v>
      </c>
      <c r="J1737" s="127"/>
      <c r="K1737" s="127"/>
      <c r="L1737" s="127"/>
      <c r="M1737" s="127"/>
      <c r="N1737" s="243">
        <v>0</v>
      </c>
      <c r="O1737" s="243">
        <v>41410.639999999999</v>
      </c>
      <c r="P1737" s="127" t="s">
        <v>1334</v>
      </c>
    </row>
    <row r="1738" spans="1:16" ht="51" hidden="1">
      <c r="A1738" s="127" t="s">
        <v>620</v>
      </c>
      <c r="B1738" s="127"/>
      <c r="C1738" s="128" t="s">
        <v>714</v>
      </c>
      <c r="D1738" s="122">
        <v>42877</v>
      </c>
      <c r="E1738" s="123" t="s">
        <v>5171</v>
      </c>
      <c r="F1738" s="123" t="s">
        <v>6</v>
      </c>
      <c r="G1738" s="123">
        <v>839475</v>
      </c>
      <c r="H1738" s="127"/>
      <c r="I1738" s="131" t="s">
        <v>5113</v>
      </c>
      <c r="J1738" s="127"/>
      <c r="K1738" s="127"/>
      <c r="L1738" s="127"/>
      <c r="M1738" s="127"/>
      <c r="N1738" s="243">
        <v>0</v>
      </c>
      <c r="O1738" s="243">
        <v>5836.97</v>
      </c>
      <c r="P1738" s="127" t="s">
        <v>1334</v>
      </c>
    </row>
    <row r="1739" spans="1:16" ht="63.75" hidden="1">
      <c r="A1739" s="127" t="s">
        <v>621</v>
      </c>
      <c r="B1739" s="127"/>
      <c r="C1739" s="128" t="s">
        <v>715</v>
      </c>
      <c r="D1739" s="122">
        <v>42877</v>
      </c>
      <c r="E1739" s="123" t="s">
        <v>5172</v>
      </c>
      <c r="F1739" s="123" t="s">
        <v>11</v>
      </c>
      <c r="G1739" s="123">
        <v>9433</v>
      </c>
      <c r="H1739" s="127"/>
      <c r="I1739" s="131" t="s">
        <v>5173</v>
      </c>
      <c r="J1739" s="127"/>
      <c r="K1739" s="127"/>
      <c r="L1739" s="127"/>
      <c r="M1739" s="127"/>
      <c r="N1739" s="243">
        <v>0</v>
      </c>
      <c r="O1739" s="243">
        <v>1492.45</v>
      </c>
      <c r="P1739" s="127" t="s">
        <v>1334</v>
      </c>
    </row>
    <row r="1740" spans="1:16" ht="63.75" hidden="1">
      <c r="A1740" s="127" t="s">
        <v>620</v>
      </c>
      <c r="B1740" s="127"/>
      <c r="C1740" s="128" t="s">
        <v>714</v>
      </c>
      <c r="D1740" s="122">
        <v>42877</v>
      </c>
      <c r="E1740" s="123" t="s">
        <v>5174</v>
      </c>
      <c r="F1740" s="123" t="s">
        <v>6</v>
      </c>
      <c r="G1740" s="123">
        <v>839486</v>
      </c>
      <c r="H1740" s="127"/>
      <c r="I1740" s="131" t="s">
        <v>5175</v>
      </c>
      <c r="J1740" s="127"/>
      <c r="K1740" s="127"/>
      <c r="L1740" s="127"/>
      <c r="M1740" s="127"/>
      <c r="N1740" s="243">
        <v>0</v>
      </c>
      <c r="O1740" s="243">
        <v>154375.19</v>
      </c>
      <c r="P1740" s="127" t="s">
        <v>1334</v>
      </c>
    </row>
    <row r="1741" spans="1:16" ht="76.5" hidden="1">
      <c r="A1741" s="127" t="s">
        <v>621</v>
      </c>
      <c r="B1741" s="127"/>
      <c r="C1741" s="128" t="s">
        <v>715</v>
      </c>
      <c r="D1741" s="122">
        <v>42877</v>
      </c>
      <c r="E1741" s="123" t="s">
        <v>5176</v>
      </c>
      <c r="F1741" s="123" t="s">
        <v>6</v>
      </c>
      <c r="G1741" s="123">
        <v>839406</v>
      </c>
      <c r="H1741" s="127"/>
      <c r="I1741" s="131" t="s">
        <v>5177</v>
      </c>
      <c r="J1741" s="127"/>
      <c r="K1741" s="127"/>
      <c r="L1741" s="127"/>
      <c r="M1741" s="127"/>
      <c r="N1741" s="243">
        <v>0</v>
      </c>
      <c r="O1741" s="243">
        <v>220000</v>
      </c>
      <c r="P1741" s="127" t="s">
        <v>1334</v>
      </c>
    </row>
    <row r="1742" spans="1:16" ht="63.75" hidden="1">
      <c r="A1742" s="127">
        <v>342</v>
      </c>
      <c r="B1742" s="127"/>
      <c r="C1742" s="128" t="s">
        <v>817</v>
      </c>
      <c r="D1742" s="122">
        <v>42877</v>
      </c>
      <c r="E1742" s="123" t="s">
        <v>5178</v>
      </c>
      <c r="F1742" s="123" t="s">
        <v>6</v>
      </c>
      <c r="G1742" s="123">
        <v>888098</v>
      </c>
      <c r="H1742" s="127"/>
      <c r="I1742" s="131" t="s">
        <v>5179</v>
      </c>
      <c r="J1742" s="127"/>
      <c r="K1742" s="127"/>
      <c r="L1742" s="127"/>
      <c r="M1742" s="127"/>
      <c r="N1742" s="243">
        <v>0</v>
      </c>
      <c r="O1742" s="243">
        <v>583674.09</v>
      </c>
      <c r="P1742" s="127" t="s">
        <v>1334</v>
      </c>
    </row>
    <row r="1743" spans="1:16" ht="51" hidden="1">
      <c r="A1743" s="127">
        <v>287</v>
      </c>
      <c r="B1743" s="127"/>
      <c r="C1743" s="128" t="s">
        <v>791</v>
      </c>
      <c r="D1743" s="122">
        <v>42877</v>
      </c>
      <c r="E1743" s="123" t="s">
        <v>5180</v>
      </c>
      <c r="F1743" s="123" t="s">
        <v>1375</v>
      </c>
      <c r="G1743" s="123">
        <v>13461527</v>
      </c>
      <c r="H1743" s="127"/>
      <c r="I1743" s="131" t="s">
        <v>5181</v>
      </c>
      <c r="J1743" s="127"/>
      <c r="K1743" s="127"/>
      <c r="L1743" s="127"/>
      <c r="M1743" s="127"/>
      <c r="N1743" s="243">
        <v>4800</v>
      </c>
      <c r="O1743" s="243">
        <v>0</v>
      </c>
      <c r="P1743" s="127" t="s">
        <v>1334</v>
      </c>
    </row>
    <row r="1744" spans="1:16" ht="63.75" hidden="1">
      <c r="A1744" s="127" t="s">
        <v>621</v>
      </c>
      <c r="B1744" s="127"/>
      <c r="C1744" s="128" t="s">
        <v>715</v>
      </c>
      <c r="D1744" s="122">
        <v>42877</v>
      </c>
      <c r="E1744" s="123" t="s">
        <v>5182</v>
      </c>
      <c r="F1744" s="123" t="s">
        <v>11</v>
      </c>
      <c r="G1744" s="123">
        <v>9433</v>
      </c>
      <c r="H1744" s="127"/>
      <c r="I1744" s="131" t="s">
        <v>5183</v>
      </c>
      <c r="J1744" s="127"/>
      <c r="K1744" s="127"/>
      <c r="L1744" s="127"/>
      <c r="M1744" s="127"/>
      <c r="N1744" s="243">
        <v>1492.45</v>
      </c>
      <c r="O1744" s="243">
        <v>0</v>
      </c>
      <c r="P1744" s="127" t="s">
        <v>1334</v>
      </c>
    </row>
    <row r="1745" spans="1:16" ht="89.25" hidden="1">
      <c r="A1745" s="127">
        <v>25</v>
      </c>
      <c r="B1745" s="127"/>
      <c r="C1745" s="128" t="s">
        <v>695</v>
      </c>
      <c r="D1745" s="122">
        <v>42877</v>
      </c>
      <c r="E1745" s="123" t="s">
        <v>5184</v>
      </c>
      <c r="F1745" s="123" t="s">
        <v>15</v>
      </c>
      <c r="G1745" s="123">
        <v>2353</v>
      </c>
      <c r="H1745" s="127"/>
      <c r="I1745" s="131" t="s">
        <v>5185</v>
      </c>
      <c r="J1745" s="127"/>
      <c r="K1745" s="127"/>
      <c r="L1745" s="127"/>
      <c r="M1745" s="127"/>
      <c r="N1745" s="243">
        <v>318.83999999999997</v>
      </c>
      <c r="O1745" s="243">
        <v>0</v>
      </c>
      <c r="P1745" s="127" t="s">
        <v>1334</v>
      </c>
    </row>
    <row r="1746" spans="1:16" ht="76.5" hidden="1">
      <c r="A1746" s="127" t="s">
        <v>621</v>
      </c>
      <c r="B1746" s="127"/>
      <c r="C1746" s="128" t="s">
        <v>715</v>
      </c>
      <c r="D1746" s="122">
        <v>42877</v>
      </c>
      <c r="E1746" s="123" t="s">
        <v>5186</v>
      </c>
      <c r="F1746" s="123" t="s">
        <v>11</v>
      </c>
      <c r="G1746" s="123">
        <v>453201</v>
      </c>
      <c r="H1746" s="127"/>
      <c r="I1746" s="131" t="s">
        <v>5187</v>
      </c>
      <c r="J1746" s="127"/>
      <c r="K1746" s="127"/>
      <c r="L1746" s="127"/>
      <c r="M1746" s="127"/>
      <c r="N1746" s="243">
        <v>50</v>
      </c>
      <c r="O1746" s="243">
        <v>0</v>
      </c>
      <c r="P1746" s="127" t="s">
        <v>1334</v>
      </c>
    </row>
    <row r="1747" spans="1:16" ht="63.75" hidden="1">
      <c r="A1747" s="127" t="s">
        <v>621</v>
      </c>
      <c r="B1747" s="127"/>
      <c r="C1747" s="128" t="s">
        <v>715</v>
      </c>
      <c r="D1747" s="122">
        <v>42877</v>
      </c>
      <c r="E1747" s="123" t="s">
        <v>5188</v>
      </c>
      <c r="F1747" s="123" t="s">
        <v>11</v>
      </c>
      <c r="G1747" s="123">
        <v>888128</v>
      </c>
      <c r="H1747" s="127"/>
      <c r="I1747" s="131" t="s">
        <v>5189</v>
      </c>
      <c r="J1747" s="127"/>
      <c r="K1747" s="127"/>
      <c r="L1747" s="127"/>
      <c r="M1747" s="127"/>
      <c r="N1747" s="243">
        <v>590.22</v>
      </c>
      <c r="O1747" s="243">
        <v>0</v>
      </c>
      <c r="P1747" s="127" t="s">
        <v>1334</v>
      </c>
    </row>
    <row r="1748" spans="1:16" ht="63.75" hidden="1">
      <c r="A1748" s="127" t="s">
        <v>621</v>
      </c>
      <c r="B1748" s="127"/>
      <c r="C1748" s="128" t="s">
        <v>715</v>
      </c>
      <c r="D1748" s="122">
        <v>42877</v>
      </c>
      <c r="E1748" s="123" t="s">
        <v>5190</v>
      </c>
      <c r="F1748" s="123" t="s">
        <v>11</v>
      </c>
      <c r="G1748" s="123">
        <v>9433</v>
      </c>
      <c r="H1748" s="127"/>
      <c r="I1748" s="131" t="s">
        <v>5191</v>
      </c>
      <c r="J1748" s="127"/>
      <c r="K1748" s="127"/>
      <c r="L1748" s="127"/>
      <c r="M1748" s="127"/>
      <c r="N1748" s="243">
        <v>1492.45</v>
      </c>
      <c r="O1748" s="243">
        <v>0</v>
      </c>
      <c r="P1748" s="127" t="s">
        <v>1334</v>
      </c>
    </row>
    <row r="1749" spans="1:16" ht="76.5" hidden="1">
      <c r="A1749" s="127">
        <v>15</v>
      </c>
      <c r="B1749" s="127"/>
      <c r="C1749" s="128" t="s">
        <v>692</v>
      </c>
      <c r="D1749" s="122">
        <v>42878</v>
      </c>
      <c r="E1749" s="123" t="s">
        <v>5192</v>
      </c>
      <c r="F1749" s="123" t="s">
        <v>15</v>
      </c>
      <c r="G1749" s="123">
        <v>2355</v>
      </c>
      <c r="H1749" s="127"/>
      <c r="I1749" s="131" t="s">
        <v>5193</v>
      </c>
      <c r="J1749" s="127"/>
      <c r="K1749" s="127"/>
      <c r="L1749" s="127"/>
      <c r="M1749" s="127"/>
      <c r="N1749" s="243">
        <v>559.35</v>
      </c>
      <c r="O1749" s="243">
        <v>0</v>
      </c>
      <c r="P1749" s="127" t="s">
        <v>1334</v>
      </c>
    </row>
    <row r="1750" spans="1:16" ht="76.5" hidden="1">
      <c r="A1750" s="127">
        <v>513</v>
      </c>
      <c r="B1750" s="127"/>
      <c r="C1750" s="128" t="s">
        <v>201</v>
      </c>
      <c r="D1750" s="122">
        <v>42878</v>
      </c>
      <c r="E1750" s="123" t="s">
        <v>5194</v>
      </c>
      <c r="F1750" s="123" t="s">
        <v>15</v>
      </c>
      <c r="G1750" s="123">
        <v>2359</v>
      </c>
      <c r="H1750" s="127"/>
      <c r="I1750" s="131" t="s">
        <v>5195</v>
      </c>
      <c r="J1750" s="127"/>
      <c r="K1750" s="127"/>
      <c r="L1750" s="127"/>
      <c r="M1750" s="127"/>
      <c r="N1750" s="243">
        <v>4495.76</v>
      </c>
      <c r="O1750" s="243">
        <v>0</v>
      </c>
      <c r="P1750" s="127" t="s">
        <v>1334</v>
      </c>
    </row>
    <row r="1751" spans="1:16" ht="76.5" hidden="1">
      <c r="A1751" s="127">
        <v>513</v>
      </c>
      <c r="B1751" s="127"/>
      <c r="C1751" s="128" t="s">
        <v>201</v>
      </c>
      <c r="D1751" s="122">
        <v>42878</v>
      </c>
      <c r="E1751" s="123" t="s">
        <v>5196</v>
      </c>
      <c r="F1751" s="123" t="s">
        <v>11</v>
      </c>
      <c r="G1751" s="123">
        <v>888140</v>
      </c>
      <c r="H1751" s="127"/>
      <c r="I1751" s="131" t="s">
        <v>5197</v>
      </c>
      <c r="J1751" s="127"/>
      <c r="K1751" s="127"/>
      <c r="L1751" s="127"/>
      <c r="M1751" s="127"/>
      <c r="N1751" s="243">
        <v>4786.08</v>
      </c>
      <c r="O1751" s="243">
        <v>0</v>
      </c>
      <c r="P1751" s="127" t="s">
        <v>1334</v>
      </c>
    </row>
    <row r="1752" spans="1:16" ht="89.25" hidden="1">
      <c r="A1752" s="127">
        <v>513</v>
      </c>
      <c r="B1752" s="127"/>
      <c r="C1752" s="128" t="s">
        <v>201</v>
      </c>
      <c r="D1752" s="122">
        <v>42879</v>
      </c>
      <c r="E1752" s="123" t="s">
        <v>5198</v>
      </c>
      <c r="F1752" s="123" t="s">
        <v>11</v>
      </c>
      <c r="G1752" s="123">
        <v>888238</v>
      </c>
      <c r="H1752" s="127"/>
      <c r="I1752" s="131" t="s">
        <v>5199</v>
      </c>
      <c r="J1752" s="127"/>
      <c r="K1752" s="127"/>
      <c r="L1752" s="127"/>
      <c r="M1752" s="127"/>
      <c r="N1752" s="243">
        <v>6262.9</v>
      </c>
      <c r="O1752" s="243">
        <v>0</v>
      </c>
      <c r="P1752" s="127" t="s">
        <v>1334</v>
      </c>
    </row>
    <row r="1753" spans="1:16" ht="76.5" hidden="1">
      <c r="A1753" s="127">
        <v>513</v>
      </c>
      <c r="B1753" s="127"/>
      <c r="C1753" s="128" t="s">
        <v>201</v>
      </c>
      <c r="D1753" s="122">
        <v>42879</v>
      </c>
      <c r="E1753" s="123" t="s">
        <v>5200</v>
      </c>
      <c r="F1753" s="123" t="s">
        <v>15</v>
      </c>
      <c r="G1753" s="123">
        <v>2369</v>
      </c>
      <c r="H1753" s="127"/>
      <c r="I1753" s="131" t="s">
        <v>5201</v>
      </c>
      <c r="J1753" s="127"/>
      <c r="K1753" s="127"/>
      <c r="L1753" s="127"/>
      <c r="M1753" s="127"/>
      <c r="N1753" s="243">
        <v>276.52</v>
      </c>
      <c r="O1753" s="243">
        <v>0</v>
      </c>
      <c r="P1753" s="127" t="s">
        <v>1334</v>
      </c>
    </row>
    <row r="1754" spans="1:16" ht="76.5" hidden="1">
      <c r="A1754" s="127" t="s">
        <v>621</v>
      </c>
      <c r="B1754" s="127"/>
      <c r="C1754" s="128" t="s">
        <v>715</v>
      </c>
      <c r="D1754" s="122">
        <v>42880</v>
      </c>
      <c r="E1754" s="123" t="s">
        <v>5202</v>
      </c>
      <c r="F1754" s="123" t="s">
        <v>6</v>
      </c>
      <c r="G1754" s="123">
        <v>841125</v>
      </c>
      <c r="H1754" s="127"/>
      <c r="I1754" s="131" t="s">
        <v>5203</v>
      </c>
      <c r="J1754" s="127"/>
      <c r="K1754" s="127"/>
      <c r="L1754" s="127"/>
      <c r="M1754" s="127"/>
      <c r="N1754" s="243">
        <v>0</v>
      </c>
      <c r="O1754" s="243">
        <v>180000</v>
      </c>
      <c r="P1754" s="127" t="s">
        <v>1334</v>
      </c>
    </row>
    <row r="1755" spans="1:16" ht="63.75" hidden="1">
      <c r="A1755" s="127">
        <v>30</v>
      </c>
      <c r="B1755" s="127"/>
      <c r="C1755" s="128" t="s">
        <v>696</v>
      </c>
      <c r="D1755" s="122">
        <v>42880</v>
      </c>
      <c r="E1755" s="123" t="s">
        <v>5204</v>
      </c>
      <c r="F1755" s="123" t="s">
        <v>6</v>
      </c>
      <c r="G1755" s="123">
        <v>888420</v>
      </c>
      <c r="H1755" s="127"/>
      <c r="I1755" s="131" t="s">
        <v>5205</v>
      </c>
      <c r="J1755" s="127"/>
      <c r="K1755" s="127"/>
      <c r="L1755" s="127"/>
      <c r="M1755" s="127"/>
      <c r="N1755" s="243">
        <v>0</v>
      </c>
      <c r="O1755" s="243">
        <v>40</v>
      </c>
      <c r="P1755" s="127" t="s">
        <v>1334</v>
      </c>
    </row>
    <row r="1756" spans="1:16" ht="89.25" hidden="1">
      <c r="A1756" s="127">
        <v>25</v>
      </c>
      <c r="B1756" s="127"/>
      <c r="C1756" s="128" t="s">
        <v>695</v>
      </c>
      <c r="D1756" s="122">
        <v>42880</v>
      </c>
      <c r="E1756" s="123" t="s">
        <v>5206</v>
      </c>
      <c r="F1756" s="123" t="s">
        <v>15</v>
      </c>
      <c r="G1756" s="123">
        <v>2373</v>
      </c>
      <c r="H1756" s="127"/>
      <c r="I1756" s="131" t="s">
        <v>5207</v>
      </c>
      <c r="J1756" s="127"/>
      <c r="K1756" s="127"/>
      <c r="L1756" s="127"/>
      <c r="M1756" s="127"/>
      <c r="N1756" s="243">
        <v>432.03</v>
      </c>
      <c r="O1756" s="243">
        <v>0</v>
      </c>
      <c r="P1756" s="127" t="s">
        <v>1334</v>
      </c>
    </row>
    <row r="1757" spans="1:16" ht="76.5" hidden="1">
      <c r="A1757" s="127">
        <v>86</v>
      </c>
      <c r="B1757" s="127"/>
      <c r="C1757" s="128" t="s">
        <v>711</v>
      </c>
      <c r="D1757" s="122">
        <v>42881</v>
      </c>
      <c r="E1757" s="123" t="s">
        <v>5208</v>
      </c>
      <c r="F1757" s="123" t="s">
        <v>6</v>
      </c>
      <c r="G1757" s="123">
        <v>888604</v>
      </c>
      <c r="H1757" s="127"/>
      <c r="I1757" s="131" t="s">
        <v>5209</v>
      </c>
      <c r="J1757" s="127"/>
      <c r="K1757" s="127"/>
      <c r="L1757" s="127"/>
      <c r="M1757" s="127"/>
      <c r="N1757" s="243">
        <v>0</v>
      </c>
      <c r="O1757" s="243">
        <v>80000</v>
      </c>
      <c r="P1757" s="127" t="s">
        <v>1334</v>
      </c>
    </row>
    <row r="1758" spans="1:16" ht="76.5" hidden="1">
      <c r="A1758" s="127" t="s">
        <v>621</v>
      </c>
      <c r="B1758" s="127"/>
      <c r="C1758" s="128" t="s">
        <v>715</v>
      </c>
      <c r="D1758" s="122">
        <v>42881</v>
      </c>
      <c r="E1758" s="123" t="s">
        <v>5210</v>
      </c>
      <c r="F1758" s="123" t="s">
        <v>11</v>
      </c>
      <c r="G1758" s="123">
        <v>888596</v>
      </c>
      <c r="H1758" s="127"/>
      <c r="I1758" s="131" t="s">
        <v>5211</v>
      </c>
      <c r="J1758" s="127"/>
      <c r="K1758" s="127"/>
      <c r="L1758" s="127"/>
      <c r="M1758" s="127"/>
      <c r="N1758" s="243">
        <v>504.82</v>
      </c>
      <c r="O1758" s="243">
        <v>0</v>
      </c>
      <c r="P1758" s="127" t="s">
        <v>1334</v>
      </c>
    </row>
    <row r="1759" spans="1:16" ht="76.5" hidden="1">
      <c r="A1759" s="127" t="s">
        <v>621</v>
      </c>
      <c r="B1759" s="127"/>
      <c r="C1759" s="128" t="s">
        <v>715</v>
      </c>
      <c r="D1759" s="122">
        <v>42881</v>
      </c>
      <c r="E1759" s="123" t="s">
        <v>5212</v>
      </c>
      <c r="F1759" s="123" t="s">
        <v>11</v>
      </c>
      <c r="G1759" s="123">
        <v>888599</v>
      </c>
      <c r="H1759" s="127"/>
      <c r="I1759" s="131" t="s">
        <v>5213</v>
      </c>
      <c r="J1759" s="127"/>
      <c r="K1759" s="127"/>
      <c r="L1759" s="127"/>
      <c r="M1759" s="127"/>
      <c r="N1759" s="243">
        <v>705.82</v>
      </c>
      <c r="O1759" s="243">
        <v>0</v>
      </c>
      <c r="P1759" s="127" t="s">
        <v>1334</v>
      </c>
    </row>
    <row r="1760" spans="1:16" ht="76.5" hidden="1">
      <c r="A1760" s="127">
        <v>513</v>
      </c>
      <c r="B1760" s="127"/>
      <c r="C1760" s="128" t="s">
        <v>201</v>
      </c>
      <c r="D1760" s="122">
        <v>42881</v>
      </c>
      <c r="E1760" s="123" t="s">
        <v>5214</v>
      </c>
      <c r="F1760" s="123" t="s">
        <v>11</v>
      </c>
      <c r="G1760" s="123">
        <v>888608</v>
      </c>
      <c r="H1760" s="127"/>
      <c r="I1760" s="131" t="s">
        <v>5215</v>
      </c>
      <c r="J1760" s="127"/>
      <c r="K1760" s="127"/>
      <c r="L1760" s="127"/>
      <c r="M1760" s="127"/>
      <c r="N1760" s="243">
        <v>31048.62</v>
      </c>
      <c r="O1760" s="243">
        <v>0</v>
      </c>
      <c r="P1760" s="127" t="s">
        <v>1334</v>
      </c>
    </row>
    <row r="1761" spans="1:16" ht="63.75" hidden="1">
      <c r="A1761" s="127">
        <v>513</v>
      </c>
      <c r="B1761" s="127"/>
      <c r="C1761" s="128" t="s">
        <v>201</v>
      </c>
      <c r="D1761" s="122">
        <v>42881</v>
      </c>
      <c r="E1761" s="123" t="s">
        <v>5216</v>
      </c>
      <c r="F1761" s="123" t="s">
        <v>15</v>
      </c>
      <c r="G1761" s="123">
        <v>456813</v>
      </c>
      <c r="H1761" s="127"/>
      <c r="I1761" s="131" t="s">
        <v>5217</v>
      </c>
      <c r="J1761" s="127"/>
      <c r="K1761" s="127"/>
      <c r="L1761" s="127"/>
      <c r="M1761" s="127"/>
      <c r="N1761" s="243">
        <v>50</v>
      </c>
      <c r="O1761" s="243">
        <v>0</v>
      </c>
      <c r="P1761" s="127" t="s">
        <v>1334</v>
      </c>
    </row>
    <row r="1762" spans="1:16" ht="63.75" hidden="1">
      <c r="A1762" s="127">
        <v>513</v>
      </c>
      <c r="B1762" s="127"/>
      <c r="C1762" s="128" t="s">
        <v>201</v>
      </c>
      <c r="D1762" s="122">
        <v>42881</v>
      </c>
      <c r="E1762" s="123" t="s">
        <v>5218</v>
      </c>
      <c r="F1762" s="123" t="s">
        <v>1375</v>
      </c>
      <c r="G1762" s="123">
        <v>13608240</v>
      </c>
      <c r="H1762" s="127"/>
      <c r="I1762" s="131" t="s">
        <v>5219</v>
      </c>
      <c r="J1762" s="127"/>
      <c r="K1762" s="127"/>
      <c r="L1762" s="127"/>
      <c r="M1762" s="127"/>
      <c r="N1762" s="243">
        <v>99159.2</v>
      </c>
      <c r="O1762" s="243">
        <v>0</v>
      </c>
      <c r="P1762" s="127" t="s">
        <v>1334</v>
      </c>
    </row>
    <row r="1763" spans="1:16" ht="63.75" hidden="1">
      <c r="A1763" s="127">
        <v>513</v>
      </c>
      <c r="B1763" s="127"/>
      <c r="C1763" s="128" t="s">
        <v>201</v>
      </c>
      <c r="D1763" s="122">
        <v>42881</v>
      </c>
      <c r="E1763" s="123" t="s">
        <v>5220</v>
      </c>
      <c r="F1763" s="123" t="s">
        <v>1375</v>
      </c>
      <c r="G1763" s="123">
        <v>13608243</v>
      </c>
      <c r="H1763" s="127"/>
      <c r="I1763" s="131" t="s">
        <v>5221</v>
      </c>
      <c r="J1763" s="127"/>
      <c r="K1763" s="127"/>
      <c r="L1763" s="127"/>
      <c r="M1763" s="127"/>
      <c r="N1763" s="243">
        <v>24787.7</v>
      </c>
      <c r="O1763" s="243">
        <v>0</v>
      </c>
      <c r="P1763" s="127" t="s">
        <v>1334</v>
      </c>
    </row>
    <row r="1764" spans="1:16" ht="63.75" hidden="1">
      <c r="A1764" s="127">
        <v>513</v>
      </c>
      <c r="B1764" s="127"/>
      <c r="C1764" s="128" t="s">
        <v>201</v>
      </c>
      <c r="D1764" s="122">
        <v>42881</v>
      </c>
      <c r="E1764" s="123" t="s">
        <v>5222</v>
      </c>
      <c r="F1764" s="123" t="s">
        <v>1375</v>
      </c>
      <c r="G1764" s="123">
        <v>13608236</v>
      </c>
      <c r="H1764" s="127"/>
      <c r="I1764" s="131" t="s">
        <v>5223</v>
      </c>
      <c r="J1764" s="127"/>
      <c r="K1764" s="127"/>
      <c r="L1764" s="127"/>
      <c r="M1764" s="127"/>
      <c r="N1764" s="243">
        <v>14083</v>
      </c>
      <c r="O1764" s="243">
        <v>0</v>
      </c>
      <c r="P1764" s="127" t="s">
        <v>1334</v>
      </c>
    </row>
    <row r="1765" spans="1:16" ht="63.75" hidden="1">
      <c r="A1765" s="127">
        <v>513</v>
      </c>
      <c r="B1765" s="127"/>
      <c r="C1765" s="128" t="s">
        <v>201</v>
      </c>
      <c r="D1765" s="122">
        <v>42881</v>
      </c>
      <c r="E1765" s="123" t="s">
        <v>5224</v>
      </c>
      <c r="F1765" s="123" t="s">
        <v>1375</v>
      </c>
      <c r="G1765" s="123">
        <v>13608179</v>
      </c>
      <c r="H1765" s="127"/>
      <c r="I1765" s="131" t="s">
        <v>5223</v>
      </c>
      <c r="J1765" s="127"/>
      <c r="K1765" s="127"/>
      <c r="L1765" s="127"/>
      <c r="M1765" s="127"/>
      <c r="N1765" s="243">
        <v>7.8</v>
      </c>
      <c r="O1765" s="243">
        <v>0</v>
      </c>
      <c r="P1765" s="127" t="s">
        <v>1334</v>
      </c>
    </row>
    <row r="1766" spans="1:16" ht="63.75" hidden="1">
      <c r="A1766" s="127">
        <v>513</v>
      </c>
      <c r="B1766" s="127"/>
      <c r="C1766" s="128" t="s">
        <v>201</v>
      </c>
      <c r="D1766" s="122">
        <v>42881</v>
      </c>
      <c r="E1766" s="123" t="s">
        <v>5225</v>
      </c>
      <c r="F1766" s="123" t="s">
        <v>1375</v>
      </c>
      <c r="G1766" s="123">
        <v>13609937</v>
      </c>
      <c r="H1766" s="127"/>
      <c r="I1766" s="131" t="s">
        <v>5226</v>
      </c>
      <c r="J1766" s="127"/>
      <c r="K1766" s="127"/>
      <c r="L1766" s="127"/>
      <c r="M1766" s="127"/>
      <c r="N1766" s="243">
        <v>242897.51</v>
      </c>
      <c r="O1766" s="243">
        <v>0</v>
      </c>
      <c r="P1766" s="127" t="s">
        <v>1334</v>
      </c>
    </row>
    <row r="1767" spans="1:16" ht="63.75" hidden="1">
      <c r="A1767" s="127">
        <v>513</v>
      </c>
      <c r="B1767" s="127"/>
      <c r="C1767" s="128" t="s">
        <v>201</v>
      </c>
      <c r="D1767" s="122">
        <v>42881</v>
      </c>
      <c r="E1767" s="123" t="s">
        <v>5227</v>
      </c>
      <c r="F1767" s="123" t="s">
        <v>1375</v>
      </c>
      <c r="G1767" s="123">
        <v>13609938</v>
      </c>
      <c r="H1767" s="127"/>
      <c r="I1767" s="131" t="s">
        <v>5228</v>
      </c>
      <c r="J1767" s="127"/>
      <c r="K1767" s="127"/>
      <c r="L1767" s="127"/>
      <c r="M1767" s="127"/>
      <c r="N1767" s="243">
        <v>38497.800000000003</v>
      </c>
      <c r="O1767" s="243">
        <v>0</v>
      </c>
      <c r="P1767" s="127" t="s">
        <v>1334</v>
      </c>
    </row>
    <row r="1768" spans="1:16" ht="63.75" hidden="1">
      <c r="A1768" s="127">
        <v>513</v>
      </c>
      <c r="B1768" s="127"/>
      <c r="C1768" s="128" t="s">
        <v>201</v>
      </c>
      <c r="D1768" s="122">
        <v>42881</v>
      </c>
      <c r="E1768" s="123" t="s">
        <v>5229</v>
      </c>
      <c r="F1768" s="123" t="s">
        <v>1375</v>
      </c>
      <c r="G1768" s="123">
        <v>13609939</v>
      </c>
      <c r="H1768" s="127"/>
      <c r="I1768" s="131" t="s">
        <v>5230</v>
      </c>
      <c r="J1768" s="127"/>
      <c r="K1768" s="127"/>
      <c r="L1768" s="127"/>
      <c r="M1768" s="127"/>
      <c r="N1768" s="243">
        <v>5634.9</v>
      </c>
      <c r="O1768" s="243">
        <v>0</v>
      </c>
      <c r="P1768" s="127" t="s">
        <v>1334</v>
      </c>
    </row>
    <row r="1769" spans="1:16" ht="63.75" hidden="1">
      <c r="A1769" s="127">
        <v>513</v>
      </c>
      <c r="B1769" s="127"/>
      <c r="C1769" s="128" t="s">
        <v>201</v>
      </c>
      <c r="D1769" s="122">
        <v>42881</v>
      </c>
      <c r="E1769" s="123" t="s">
        <v>5231</v>
      </c>
      <c r="F1769" s="123" t="s">
        <v>1375</v>
      </c>
      <c r="G1769" s="123">
        <v>13609940</v>
      </c>
      <c r="H1769" s="127"/>
      <c r="I1769" s="131" t="s">
        <v>5232</v>
      </c>
      <c r="J1769" s="127"/>
      <c r="K1769" s="127"/>
      <c r="L1769" s="127"/>
      <c r="M1769" s="127"/>
      <c r="N1769" s="243">
        <v>35207.800000000003</v>
      </c>
      <c r="O1769" s="243">
        <v>0</v>
      </c>
      <c r="P1769" s="127" t="s">
        <v>1334</v>
      </c>
    </row>
    <row r="1770" spans="1:16" ht="63.75" hidden="1">
      <c r="A1770" s="127">
        <v>513</v>
      </c>
      <c r="B1770" s="127"/>
      <c r="C1770" s="128" t="s">
        <v>201</v>
      </c>
      <c r="D1770" s="122">
        <v>42881</v>
      </c>
      <c r="E1770" s="123" t="s">
        <v>5233</v>
      </c>
      <c r="F1770" s="123" t="s">
        <v>1375</v>
      </c>
      <c r="G1770" s="123">
        <v>13609942</v>
      </c>
      <c r="H1770" s="127"/>
      <c r="I1770" s="131" t="s">
        <v>5234</v>
      </c>
      <c r="J1770" s="127"/>
      <c r="K1770" s="127"/>
      <c r="L1770" s="127"/>
      <c r="M1770" s="127"/>
      <c r="N1770" s="243">
        <v>1413.4</v>
      </c>
      <c r="O1770" s="243">
        <v>0</v>
      </c>
      <c r="P1770" s="127" t="s">
        <v>1334</v>
      </c>
    </row>
    <row r="1771" spans="1:16" ht="63.75" hidden="1">
      <c r="A1771" s="127">
        <v>513</v>
      </c>
      <c r="B1771" s="127"/>
      <c r="C1771" s="128" t="s">
        <v>201</v>
      </c>
      <c r="D1771" s="122">
        <v>42881</v>
      </c>
      <c r="E1771" s="123" t="s">
        <v>5235</v>
      </c>
      <c r="F1771" s="123" t="s">
        <v>1375</v>
      </c>
      <c r="G1771" s="123">
        <v>13609943</v>
      </c>
      <c r="H1771" s="127"/>
      <c r="I1771" s="131" t="s">
        <v>5236</v>
      </c>
      <c r="J1771" s="127"/>
      <c r="K1771" s="127"/>
      <c r="L1771" s="127"/>
      <c r="M1771" s="127"/>
      <c r="N1771" s="243">
        <v>84905.2</v>
      </c>
      <c r="O1771" s="243">
        <v>0</v>
      </c>
      <c r="P1771" s="127" t="s">
        <v>1334</v>
      </c>
    </row>
    <row r="1772" spans="1:16" ht="76.5" hidden="1">
      <c r="A1772" s="127" t="s">
        <v>621</v>
      </c>
      <c r="B1772" s="127"/>
      <c r="C1772" s="128" t="s">
        <v>715</v>
      </c>
      <c r="D1772" s="122">
        <v>42884</v>
      </c>
      <c r="E1772" s="123" t="s">
        <v>5237</v>
      </c>
      <c r="F1772" s="123" t="s">
        <v>6</v>
      </c>
      <c r="G1772" s="123">
        <v>842227</v>
      </c>
      <c r="H1772" s="127"/>
      <c r="I1772" s="131" t="s">
        <v>5238</v>
      </c>
      <c r="J1772" s="127"/>
      <c r="K1772" s="127"/>
      <c r="L1772" s="127"/>
      <c r="M1772" s="127"/>
      <c r="N1772" s="243">
        <v>0</v>
      </c>
      <c r="O1772" s="243">
        <v>4000</v>
      </c>
      <c r="P1772" s="127" t="s">
        <v>1334</v>
      </c>
    </row>
    <row r="1773" spans="1:16" ht="63.75" hidden="1">
      <c r="A1773" s="127" t="s">
        <v>620</v>
      </c>
      <c r="B1773" s="127"/>
      <c r="C1773" s="128" t="s">
        <v>714</v>
      </c>
      <c r="D1773" s="122">
        <v>42884</v>
      </c>
      <c r="E1773" s="123" t="s">
        <v>5239</v>
      </c>
      <c r="F1773" s="123" t="s">
        <v>11</v>
      </c>
      <c r="G1773" s="123">
        <v>888734</v>
      </c>
      <c r="H1773" s="127"/>
      <c r="I1773" s="131" t="s">
        <v>1934</v>
      </c>
      <c r="J1773" s="127"/>
      <c r="K1773" s="127"/>
      <c r="L1773" s="127"/>
      <c r="M1773" s="127"/>
      <c r="N1773" s="243">
        <v>50</v>
      </c>
      <c r="O1773" s="243">
        <v>0</v>
      </c>
      <c r="P1773" s="127" t="s">
        <v>1334</v>
      </c>
    </row>
    <row r="1774" spans="1:16" ht="89.25" hidden="1">
      <c r="A1774" s="127">
        <v>25</v>
      </c>
      <c r="B1774" s="127"/>
      <c r="C1774" s="128" t="s">
        <v>695</v>
      </c>
      <c r="D1774" s="122">
        <v>42885</v>
      </c>
      <c r="E1774" s="123" t="s">
        <v>5240</v>
      </c>
      <c r="F1774" s="123" t="s">
        <v>15</v>
      </c>
      <c r="G1774" s="123">
        <v>2406</v>
      </c>
      <c r="H1774" s="127"/>
      <c r="I1774" s="131" t="s">
        <v>5241</v>
      </c>
      <c r="J1774" s="127"/>
      <c r="K1774" s="127"/>
      <c r="L1774" s="127"/>
      <c r="M1774" s="127"/>
      <c r="N1774" s="243">
        <v>603.46</v>
      </c>
      <c r="O1774" s="243">
        <v>0</v>
      </c>
      <c r="P1774" s="127" t="s">
        <v>1334</v>
      </c>
    </row>
    <row r="1775" spans="1:16" ht="89.25" hidden="1">
      <c r="A1775" s="127">
        <v>25</v>
      </c>
      <c r="B1775" s="127"/>
      <c r="C1775" s="128" t="s">
        <v>695</v>
      </c>
      <c r="D1775" s="122">
        <v>42885</v>
      </c>
      <c r="E1775" s="123" t="s">
        <v>5242</v>
      </c>
      <c r="F1775" s="123" t="s">
        <v>15</v>
      </c>
      <c r="G1775" s="123">
        <v>2405</v>
      </c>
      <c r="H1775" s="127"/>
      <c r="I1775" s="131" t="s">
        <v>5243</v>
      </c>
      <c r="J1775" s="127"/>
      <c r="K1775" s="127"/>
      <c r="L1775" s="127"/>
      <c r="M1775" s="127"/>
      <c r="N1775" s="243">
        <v>272.61</v>
      </c>
      <c r="O1775" s="243">
        <v>0</v>
      </c>
      <c r="P1775" s="127" t="s">
        <v>1334</v>
      </c>
    </row>
    <row r="1776" spans="1:16" ht="51" hidden="1">
      <c r="A1776" s="127">
        <v>513</v>
      </c>
      <c r="B1776" s="127"/>
      <c r="C1776" s="128" t="s">
        <v>201</v>
      </c>
      <c r="D1776" s="122">
        <v>42885</v>
      </c>
      <c r="E1776" s="123" t="s">
        <v>5244</v>
      </c>
      <c r="F1776" s="123" t="s">
        <v>13</v>
      </c>
      <c r="G1776" s="123">
        <v>9300</v>
      </c>
      <c r="H1776" s="127"/>
      <c r="I1776" s="131" t="s">
        <v>5245</v>
      </c>
      <c r="J1776" s="127"/>
      <c r="K1776" s="127"/>
      <c r="L1776" s="127"/>
      <c r="M1776" s="127"/>
      <c r="N1776" s="243">
        <v>455835.11</v>
      </c>
      <c r="O1776" s="243">
        <v>0</v>
      </c>
      <c r="P1776" s="127" t="s">
        <v>1334</v>
      </c>
    </row>
    <row r="1777" spans="1:16" ht="63.75" hidden="1">
      <c r="A1777" s="127">
        <v>513</v>
      </c>
      <c r="B1777" s="127"/>
      <c r="C1777" s="128" t="s">
        <v>201</v>
      </c>
      <c r="D1777" s="122">
        <v>42885</v>
      </c>
      <c r="E1777" s="123" t="s">
        <v>5246</v>
      </c>
      <c r="F1777" s="123" t="s">
        <v>11</v>
      </c>
      <c r="G1777" s="123">
        <v>9300</v>
      </c>
      <c r="H1777" s="127"/>
      <c r="I1777" s="131" t="s">
        <v>5247</v>
      </c>
      <c r="J1777" s="127"/>
      <c r="K1777" s="127"/>
      <c r="L1777" s="127"/>
      <c r="M1777" s="127"/>
      <c r="N1777" s="243">
        <v>584.53</v>
      </c>
      <c r="O1777" s="243">
        <v>0</v>
      </c>
      <c r="P1777" s="127" t="s">
        <v>1334</v>
      </c>
    </row>
    <row r="1778" spans="1:16" ht="76.5" hidden="1">
      <c r="A1778" s="127">
        <v>513</v>
      </c>
      <c r="B1778" s="127"/>
      <c r="C1778" s="128" t="s">
        <v>201</v>
      </c>
      <c r="D1778" s="122">
        <v>42885</v>
      </c>
      <c r="E1778" s="123" t="s">
        <v>5248</v>
      </c>
      <c r="F1778" s="123" t="s">
        <v>15</v>
      </c>
      <c r="G1778" s="123">
        <v>2410</v>
      </c>
      <c r="H1778" s="127"/>
      <c r="I1778" s="131" t="s">
        <v>5249</v>
      </c>
      <c r="J1778" s="127"/>
      <c r="K1778" s="127"/>
      <c r="L1778" s="127"/>
      <c r="M1778" s="127"/>
      <c r="N1778" s="243">
        <v>89663.55</v>
      </c>
      <c r="O1778" s="243">
        <v>0</v>
      </c>
      <c r="P1778" s="127" t="s">
        <v>1334</v>
      </c>
    </row>
    <row r="1779" spans="1:16" ht="76.5" hidden="1">
      <c r="A1779" s="127">
        <v>513</v>
      </c>
      <c r="B1779" s="127"/>
      <c r="C1779" s="128" t="s">
        <v>201</v>
      </c>
      <c r="D1779" s="122">
        <v>42885</v>
      </c>
      <c r="E1779" s="123" t="s">
        <v>5250</v>
      </c>
      <c r="F1779" s="123" t="s">
        <v>15</v>
      </c>
      <c r="G1779" s="123">
        <v>2411</v>
      </c>
      <c r="H1779" s="127"/>
      <c r="I1779" s="131" t="s">
        <v>5251</v>
      </c>
      <c r="J1779" s="127"/>
      <c r="K1779" s="127"/>
      <c r="L1779" s="127"/>
      <c r="M1779" s="127"/>
      <c r="N1779" s="243">
        <v>2568.7199999999998</v>
      </c>
      <c r="O1779" s="243">
        <v>0</v>
      </c>
      <c r="P1779" s="127" t="s">
        <v>1334</v>
      </c>
    </row>
    <row r="1780" spans="1:16" ht="76.5" hidden="1">
      <c r="A1780" s="127" t="s">
        <v>621</v>
      </c>
      <c r="B1780" s="127"/>
      <c r="C1780" s="128" t="s">
        <v>715</v>
      </c>
      <c r="D1780" s="122">
        <v>42886</v>
      </c>
      <c r="E1780" s="123" t="s">
        <v>5252</v>
      </c>
      <c r="F1780" s="123" t="s">
        <v>6</v>
      </c>
      <c r="G1780" s="123">
        <v>889106</v>
      </c>
      <c r="H1780" s="127"/>
      <c r="I1780" s="131" t="s">
        <v>5253</v>
      </c>
      <c r="J1780" s="127"/>
      <c r="K1780" s="127"/>
      <c r="L1780" s="127"/>
      <c r="M1780" s="127"/>
      <c r="N1780" s="243">
        <v>0</v>
      </c>
      <c r="O1780" s="243">
        <v>4061.5</v>
      </c>
      <c r="P1780" s="127" t="s">
        <v>1334</v>
      </c>
    </row>
    <row r="1781" spans="1:16" ht="63.75" hidden="1">
      <c r="A1781" s="127" t="s">
        <v>623</v>
      </c>
      <c r="B1781" s="127"/>
      <c r="C1781" s="128" t="s">
        <v>716</v>
      </c>
      <c r="D1781" s="122">
        <v>42886</v>
      </c>
      <c r="E1781" s="123" t="s">
        <v>5254</v>
      </c>
      <c r="F1781" s="123" t="s">
        <v>6</v>
      </c>
      <c r="G1781" s="123">
        <v>889191</v>
      </c>
      <c r="H1781" s="127"/>
      <c r="I1781" s="131" t="s">
        <v>5255</v>
      </c>
      <c r="J1781" s="127"/>
      <c r="K1781" s="127"/>
      <c r="L1781" s="127"/>
      <c r="M1781" s="127"/>
      <c r="N1781" s="243">
        <v>0</v>
      </c>
      <c r="O1781" s="243">
        <v>71.44</v>
      </c>
      <c r="P1781" s="127" t="s">
        <v>1334</v>
      </c>
    </row>
    <row r="1782" spans="1:16" ht="63.75" hidden="1">
      <c r="A1782" s="127">
        <v>513</v>
      </c>
      <c r="B1782" s="127"/>
      <c r="C1782" s="128" t="s">
        <v>201</v>
      </c>
      <c r="D1782" s="122">
        <v>42886</v>
      </c>
      <c r="E1782" s="123" t="s">
        <v>5256</v>
      </c>
      <c r="F1782" s="123" t="s">
        <v>1375</v>
      </c>
      <c r="G1782" s="123">
        <v>13675724</v>
      </c>
      <c r="H1782" s="127"/>
      <c r="I1782" s="131" t="s">
        <v>5257</v>
      </c>
      <c r="J1782" s="127"/>
      <c r="K1782" s="127"/>
      <c r="L1782" s="127"/>
      <c r="M1782" s="127"/>
      <c r="N1782" s="243">
        <v>37112.6</v>
      </c>
      <c r="O1782" s="243">
        <v>0</v>
      </c>
      <c r="P1782" s="127" t="s">
        <v>1334</v>
      </c>
    </row>
    <row r="1783" spans="1:16" ht="89.25" hidden="1">
      <c r="A1783" s="127">
        <v>513</v>
      </c>
      <c r="B1783" s="127"/>
      <c r="C1783" s="128" t="s">
        <v>201</v>
      </c>
      <c r="D1783" s="122">
        <v>42886</v>
      </c>
      <c r="E1783" s="123" t="s">
        <v>5258</v>
      </c>
      <c r="F1783" s="123" t="s">
        <v>13</v>
      </c>
      <c r="G1783" s="123">
        <v>889080</v>
      </c>
      <c r="H1783" s="127"/>
      <c r="I1783" s="131" t="s">
        <v>5259</v>
      </c>
      <c r="J1783" s="127"/>
      <c r="K1783" s="127"/>
      <c r="L1783" s="127"/>
      <c r="M1783" s="127"/>
      <c r="N1783" s="243">
        <v>5165.8500000000004</v>
      </c>
      <c r="O1783" s="243">
        <v>0</v>
      </c>
      <c r="P1783" s="127" t="s">
        <v>1334</v>
      </c>
    </row>
    <row r="1784" spans="1:16" ht="89.25" hidden="1">
      <c r="A1784" s="127">
        <v>25</v>
      </c>
      <c r="B1784" s="127"/>
      <c r="C1784" s="128" t="s">
        <v>695</v>
      </c>
      <c r="D1784" s="122">
        <v>42886</v>
      </c>
      <c r="E1784" s="123" t="s">
        <v>5260</v>
      </c>
      <c r="F1784" s="123" t="s">
        <v>15</v>
      </c>
      <c r="G1784" s="123">
        <v>2422</v>
      </c>
      <c r="H1784" s="127"/>
      <c r="I1784" s="131" t="s">
        <v>5261</v>
      </c>
      <c r="J1784" s="127"/>
      <c r="K1784" s="127"/>
      <c r="L1784" s="127"/>
      <c r="M1784" s="127"/>
      <c r="N1784" s="243">
        <v>390.87</v>
      </c>
      <c r="O1784" s="243">
        <v>0</v>
      </c>
      <c r="P1784" s="127" t="s">
        <v>1334</v>
      </c>
    </row>
    <row r="1785" spans="1:16" ht="89.25" hidden="1">
      <c r="A1785" s="127">
        <v>25</v>
      </c>
      <c r="B1785" s="127"/>
      <c r="C1785" s="128" t="s">
        <v>695</v>
      </c>
      <c r="D1785" s="122">
        <v>42886</v>
      </c>
      <c r="E1785" s="123" t="s">
        <v>5262</v>
      </c>
      <c r="F1785" s="123" t="s">
        <v>15</v>
      </c>
      <c r="G1785" s="123">
        <v>2423</v>
      </c>
      <c r="H1785" s="127"/>
      <c r="I1785" s="131" t="s">
        <v>5263</v>
      </c>
      <c r="J1785" s="127"/>
      <c r="K1785" s="127"/>
      <c r="L1785" s="127"/>
      <c r="M1785" s="127"/>
      <c r="N1785" s="243">
        <v>490.14</v>
      </c>
      <c r="O1785" s="243">
        <v>0</v>
      </c>
      <c r="P1785" s="127" t="s">
        <v>1334</v>
      </c>
    </row>
    <row r="1786" spans="1:16" ht="102" hidden="1">
      <c r="A1786" s="127">
        <v>25</v>
      </c>
      <c r="B1786" s="127"/>
      <c r="C1786" s="128" t="s">
        <v>695</v>
      </c>
      <c r="D1786" s="122">
        <v>42886</v>
      </c>
      <c r="E1786" s="123" t="s">
        <v>5264</v>
      </c>
      <c r="F1786" s="123" t="s">
        <v>15</v>
      </c>
      <c r="G1786" s="123">
        <v>2424</v>
      </c>
      <c r="H1786" s="127"/>
      <c r="I1786" s="131" t="s">
        <v>5265</v>
      </c>
      <c r="J1786" s="127"/>
      <c r="K1786" s="127"/>
      <c r="L1786" s="127"/>
      <c r="M1786" s="127"/>
      <c r="N1786" s="243">
        <v>364.94</v>
      </c>
      <c r="O1786" s="243">
        <v>0</v>
      </c>
      <c r="P1786" s="127" t="s">
        <v>1334</v>
      </c>
    </row>
    <row r="1787" spans="1:16" ht="63.75" hidden="1">
      <c r="A1787" s="127">
        <v>290</v>
      </c>
      <c r="B1787" s="127"/>
      <c r="C1787" s="128" t="s">
        <v>794</v>
      </c>
      <c r="D1787" s="122">
        <v>42887</v>
      </c>
      <c r="E1787" s="123" t="s">
        <v>5266</v>
      </c>
      <c r="F1787" s="123" t="s">
        <v>3</v>
      </c>
      <c r="G1787" s="123">
        <v>1506797</v>
      </c>
      <c r="H1787" s="127"/>
      <c r="I1787" s="131" t="s">
        <v>5267</v>
      </c>
      <c r="J1787" s="127"/>
      <c r="K1787" s="127"/>
      <c r="L1787" s="127"/>
      <c r="M1787" s="127"/>
      <c r="N1787" s="243">
        <v>0</v>
      </c>
      <c r="O1787" s="243">
        <v>107228.94</v>
      </c>
      <c r="P1787" s="127" t="s">
        <v>1334</v>
      </c>
    </row>
    <row r="1788" spans="1:16" ht="63.75" hidden="1">
      <c r="A1788" s="127">
        <v>290</v>
      </c>
      <c r="B1788" s="127"/>
      <c r="C1788" s="128" t="s">
        <v>794</v>
      </c>
      <c r="D1788" s="122">
        <v>42887</v>
      </c>
      <c r="E1788" s="123" t="s">
        <v>5268</v>
      </c>
      <c r="F1788" s="123" t="s">
        <v>3</v>
      </c>
      <c r="G1788" s="123">
        <v>1506802</v>
      </c>
      <c r="H1788" s="127"/>
      <c r="I1788" s="131" t="s">
        <v>5269</v>
      </c>
      <c r="J1788" s="127"/>
      <c r="K1788" s="127"/>
      <c r="L1788" s="127"/>
      <c r="M1788" s="127"/>
      <c r="N1788" s="243">
        <v>0</v>
      </c>
      <c r="O1788" s="243">
        <v>88894.41</v>
      </c>
      <c r="P1788" s="127" t="s">
        <v>1334</v>
      </c>
    </row>
    <row r="1789" spans="1:16" ht="51" hidden="1">
      <c r="A1789" s="127">
        <v>290</v>
      </c>
      <c r="B1789" s="127"/>
      <c r="C1789" s="128" t="s">
        <v>794</v>
      </c>
      <c r="D1789" s="122">
        <v>42887</v>
      </c>
      <c r="E1789" s="123" t="s">
        <v>5270</v>
      </c>
      <c r="F1789" s="123" t="s">
        <v>3</v>
      </c>
      <c r="G1789" s="123">
        <v>1506806</v>
      </c>
      <c r="H1789" s="127"/>
      <c r="I1789" s="131" t="s">
        <v>5271</v>
      </c>
      <c r="J1789" s="127"/>
      <c r="K1789" s="127"/>
      <c r="L1789" s="127"/>
      <c r="M1789" s="127"/>
      <c r="N1789" s="243">
        <v>0</v>
      </c>
      <c r="O1789" s="243">
        <v>169.63</v>
      </c>
      <c r="P1789" s="127" t="s">
        <v>1334</v>
      </c>
    </row>
    <row r="1790" spans="1:16" ht="51" hidden="1">
      <c r="A1790" s="127">
        <v>290</v>
      </c>
      <c r="B1790" s="127"/>
      <c r="C1790" s="128" t="s">
        <v>794</v>
      </c>
      <c r="D1790" s="122">
        <v>42887</v>
      </c>
      <c r="E1790" s="123" t="s">
        <v>5272</v>
      </c>
      <c r="F1790" s="123" t="s">
        <v>3</v>
      </c>
      <c r="G1790" s="123">
        <v>1506807</v>
      </c>
      <c r="H1790" s="127"/>
      <c r="I1790" s="131" t="s">
        <v>5273</v>
      </c>
      <c r="J1790" s="127"/>
      <c r="K1790" s="127"/>
      <c r="L1790" s="127"/>
      <c r="M1790" s="127"/>
      <c r="N1790" s="243">
        <v>0</v>
      </c>
      <c r="O1790" s="243">
        <v>9110.15</v>
      </c>
      <c r="P1790" s="127" t="s">
        <v>1334</v>
      </c>
    </row>
    <row r="1791" spans="1:16" ht="51" hidden="1">
      <c r="A1791" s="127">
        <v>290</v>
      </c>
      <c r="B1791" s="127"/>
      <c r="C1791" s="128" t="s">
        <v>794</v>
      </c>
      <c r="D1791" s="122">
        <v>42887</v>
      </c>
      <c r="E1791" s="123" t="s">
        <v>5274</v>
      </c>
      <c r="F1791" s="123" t="s">
        <v>3</v>
      </c>
      <c r="G1791" s="123">
        <v>1506810</v>
      </c>
      <c r="H1791" s="127"/>
      <c r="I1791" s="131" t="s">
        <v>5275</v>
      </c>
      <c r="J1791" s="127"/>
      <c r="K1791" s="127"/>
      <c r="L1791" s="127"/>
      <c r="M1791" s="127"/>
      <c r="N1791" s="243">
        <v>0</v>
      </c>
      <c r="O1791" s="243">
        <v>6689.97</v>
      </c>
      <c r="P1791" s="127" t="s">
        <v>1334</v>
      </c>
    </row>
    <row r="1792" spans="1:16" ht="63.75" hidden="1">
      <c r="A1792" s="127">
        <v>290</v>
      </c>
      <c r="B1792" s="127"/>
      <c r="C1792" s="128" t="s">
        <v>794</v>
      </c>
      <c r="D1792" s="122">
        <v>42887</v>
      </c>
      <c r="E1792" s="123" t="s">
        <v>5276</v>
      </c>
      <c r="F1792" s="123" t="s">
        <v>3</v>
      </c>
      <c r="G1792" s="123">
        <v>1506812</v>
      </c>
      <c r="H1792" s="127"/>
      <c r="I1792" s="131" t="s">
        <v>5277</v>
      </c>
      <c r="J1792" s="127"/>
      <c r="K1792" s="127"/>
      <c r="L1792" s="127"/>
      <c r="M1792" s="127"/>
      <c r="N1792" s="243">
        <v>0</v>
      </c>
      <c r="O1792" s="243">
        <v>3560</v>
      </c>
      <c r="P1792" s="127" t="s">
        <v>1334</v>
      </c>
    </row>
    <row r="1793" spans="1:16" ht="51" hidden="1">
      <c r="A1793" s="127">
        <v>290</v>
      </c>
      <c r="B1793" s="127"/>
      <c r="C1793" s="128" t="s">
        <v>794</v>
      </c>
      <c r="D1793" s="122">
        <v>42887</v>
      </c>
      <c r="E1793" s="123" t="s">
        <v>5278</v>
      </c>
      <c r="F1793" s="123" t="s">
        <v>3</v>
      </c>
      <c r="G1793" s="123">
        <v>1506813</v>
      </c>
      <c r="H1793" s="127"/>
      <c r="I1793" s="131" t="s">
        <v>5279</v>
      </c>
      <c r="J1793" s="127"/>
      <c r="K1793" s="127"/>
      <c r="L1793" s="127"/>
      <c r="M1793" s="127"/>
      <c r="N1793" s="243">
        <v>0</v>
      </c>
      <c r="O1793" s="243">
        <v>1510.31</v>
      </c>
      <c r="P1793" s="127" t="s">
        <v>1334</v>
      </c>
    </row>
    <row r="1794" spans="1:16" ht="51" hidden="1">
      <c r="A1794" s="127">
        <v>290</v>
      </c>
      <c r="B1794" s="127"/>
      <c r="C1794" s="128" t="s">
        <v>794</v>
      </c>
      <c r="D1794" s="122">
        <v>42887</v>
      </c>
      <c r="E1794" s="123" t="s">
        <v>5280</v>
      </c>
      <c r="F1794" s="123" t="s">
        <v>3</v>
      </c>
      <c r="G1794" s="123">
        <v>1506815</v>
      </c>
      <c r="H1794" s="127"/>
      <c r="I1794" s="131" t="s">
        <v>5281</v>
      </c>
      <c r="J1794" s="127"/>
      <c r="K1794" s="127"/>
      <c r="L1794" s="127"/>
      <c r="M1794" s="127"/>
      <c r="N1794" s="243">
        <v>0</v>
      </c>
      <c r="O1794" s="243">
        <v>19040.22</v>
      </c>
      <c r="P1794" s="127" t="s">
        <v>1334</v>
      </c>
    </row>
    <row r="1795" spans="1:16" ht="63.75" hidden="1">
      <c r="A1795" s="127">
        <v>290</v>
      </c>
      <c r="B1795" s="127"/>
      <c r="C1795" s="128" t="s">
        <v>794</v>
      </c>
      <c r="D1795" s="122">
        <v>42887</v>
      </c>
      <c r="E1795" s="123" t="s">
        <v>5282</v>
      </c>
      <c r="F1795" s="123" t="s">
        <v>3</v>
      </c>
      <c r="G1795" s="123">
        <v>1506818</v>
      </c>
      <c r="H1795" s="127"/>
      <c r="I1795" s="131" t="s">
        <v>5283</v>
      </c>
      <c r="J1795" s="127"/>
      <c r="K1795" s="127"/>
      <c r="L1795" s="127"/>
      <c r="M1795" s="127"/>
      <c r="N1795" s="243">
        <v>0</v>
      </c>
      <c r="O1795" s="243">
        <v>8966.19</v>
      </c>
      <c r="P1795" s="127" t="s">
        <v>1334</v>
      </c>
    </row>
    <row r="1796" spans="1:16" ht="51" hidden="1">
      <c r="A1796" s="127">
        <v>290</v>
      </c>
      <c r="B1796" s="127"/>
      <c r="C1796" s="128" t="s">
        <v>794</v>
      </c>
      <c r="D1796" s="122">
        <v>42887</v>
      </c>
      <c r="E1796" s="123" t="s">
        <v>5284</v>
      </c>
      <c r="F1796" s="123" t="s">
        <v>3</v>
      </c>
      <c r="G1796" s="123">
        <v>1506821</v>
      </c>
      <c r="H1796" s="127"/>
      <c r="I1796" s="131" t="s">
        <v>5285</v>
      </c>
      <c r="J1796" s="127"/>
      <c r="K1796" s="127"/>
      <c r="L1796" s="127"/>
      <c r="M1796" s="127"/>
      <c r="N1796" s="243">
        <v>0</v>
      </c>
      <c r="O1796" s="243">
        <v>7875.6</v>
      </c>
      <c r="P1796" s="127" t="s">
        <v>1334</v>
      </c>
    </row>
    <row r="1797" spans="1:16" ht="63.75" hidden="1">
      <c r="A1797" s="127">
        <v>290</v>
      </c>
      <c r="B1797" s="127"/>
      <c r="C1797" s="128" t="s">
        <v>794</v>
      </c>
      <c r="D1797" s="122">
        <v>42887</v>
      </c>
      <c r="E1797" s="123" t="s">
        <v>5286</v>
      </c>
      <c r="F1797" s="123" t="s">
        <v>3</v>
      </c>
      <c r="G1797" s="123">
        <v>1506824</v>
      </c>
      <c r="H1797" s="127"/>
      <c r="I1797" s="131" t="s">
        <v>5287</v>
      </c>
      <c r="J1797" s="127"/>
      <c r="K1797" s="127"/>
      <c r="L1797" s="127"/>
      <c r="M1797" s="127"/>
      <c r="N1797" s="243">
        <v>0</v>
      </c>
      <c r="O1797" s="243">
        <v>400.01</v>
      </c>
      <c r="P1797" s="127" t="s">
        <v>1334</v>
      </c>
    </row>
    <row r="1798" spans="1:16" ht="51" hidden="1">
      <c r="A1798" s="127" t="s">
        <v>620</v>
      </c>
      <c r="B1798" s="127"/>
      <c r="C1798" s="128" t="s">
        <v>714</v>
      </c>
      <c r="D1798" s="122">
        <v>42887</v>
      </c>
      <c r="E1798" s="123" t="s">
        <v>5288</v>
      </c>
      <c r="F1798" s="123" t="s">
        <v>3</v>
      </c>
      <c r="G1798" s="123">
        <v>1506832</v>
      </c>
      <c r="H1798" s="127"/>
      <c r="I1798" s="131" t="s">
        <v>5289</v>
      </c>
      <c r="J1798" s="127"/>
      <c r="K1798" s="127"/>
      <c r="L1798" s="127"/>
      <c r="M1798" s="127"/>
      <c r="N1798" s="243">
        <v>0</v>
      </c>
      <c r="O1798" s="243">
        <v>611.33000000000004</v>
      </c>
      <c r="P1798" s="127" t="s">
        <v>1334</v>
      </c>
    </row>
    <row r="1799" spans="1:16" ht="51" hidden="1">
      <c r="A1799" s="127" t="s">
        <v>620</v>
      </c>
      <c r="B1799" s="127"/>
      <c r="C1799" s="128" t="s">
        <v>714</v>
      </c>
      <c r="D1799" s="122">
        <v>42887</v>
      </c>
      <c r="E1799" s="123" t="s">
        <v>5290</v>
      </c>
      <c r="F1799" s="123" t="s">
        <v>3</v>
      </c>
      <c r="G1799" s="123">
        <v>1506750</v>
      </c>
      <c r="H1799" s="127"/>
      <c r="I1799" s="131" t="s">
        <v>5291</v>
      </c>
      <c r="J1799" s="127"/>
      <c r="K1799" s="127"/>
      <c r="L1799" s="127"/>
      <c r="M1799" s="127"/>
      <c r="N1799" s="243">
        <v>0</v>
      </c>
      <c r="O1799" s="243">
        <v>2247.09</v>
      </c>
      <c r="P1799" s="127" t="s">
        <v>1334</v>
      </c>
    </row>
    <row r="1800" spans="1:16" ht="51" hidden="1">
      <c r="A1800" s="127" t="s">
        <v>620</v>
      </c>
      <c r="B1800" s="127"/>
      <c r="C1800" s="128" t="s">
        <v>714</v>
      </c>
      <c r="D1800" s="122">
        <v>42887</v>
      </c>
      <c r="E1800" s="123" t="s">
        <v>5292</v>
      </c>
      <c r="F1800" s="123" t="s">
        <v>3</v>
      </c>
      <c r="G1800" s="123">
        <v>1506777</v>
      </c>
      <c r="H1800" s="127"/>
      <c r="I1800" s="131" t="s">
        <v>5293</v>
      </c>
      <c r="J1800" s="127"/>
      <c r="K1800" s="127"/>
      <c r="L1800" s="127"/>
      <c r="M1800" s="127"/>
      <c r="N1800" s="243">
        <v>0</v>
      </c>
      <c r="O1800" s="243">
        <v>9628.56</v>
      </c>
      <c r="P1800" s="127" t="s">
        <v>1334</v>
      </c>
    </row>
    <row r="1801" spans="1:16" ht="51" hidden="1">
      <c r="A1801" s="127" t="s">
        <v>620</v>
      </c>
      <c r="B1801" s="127"/>
      <c r="C1801" s="128" t="s">
        <v>714</v>
      </c>
      <c r="D1801" s="122">
        <v>42887</v>
      </c>
      <c r="E1801" s="123" t="s">
        <v>5294</v>
      </c>
      <c r="F1801" s="123" t="s">
        <v>3</v>
      </c>
      <c r="G1801" s="123">
        <v>1506822</v>
      </c>
      <c r="H1801" s="127"/>
      <c r="I1801" s="131" t="s">
        <v>5295</v>
      </c>
      <c r="J1801" s="127"/>
      <c r="K1801" s="127"/>
      <c r="L1801" s="127"/>
      <c r="M1801" s="127"/>
      <c r="N1801" s="243">
        <v>0</v>
      </c>
      <c r="O1801" s="243">
        <v>171.15</v>
      </c>
      <c r="P1801" s="127" t="s">
        <v>1334</v>
      </c>
    </row>
    <row r="1802" spans="1:16" ht="51" hidden="1">
      <c r="A1802" s="127" t="s">
        <v>620</v>
      </c>
      <c r="B1802" s="127"/>
      <c r="C1802" s="128" t="s">
        <v>714</v>
      </c>
      <c r="D1802" s="122">
        <v>42887</v>
      </c>
      <c r="E1802" s="123" t="s">
        <v>5296</v>
      </c>
      <c r="F1802" s="123" t="s">
        <v>3</v>
      </c>
      <c r="G1802" s="123">
        <v>1506833</v>
      </c>
      <c r="H1802" s="127"/>
      <c r="I1802" s="131" t="s">
        <v>5297</v>
      </c>
      <c r="J1802" s="127"/>
      <c r="K1802" s="127"/>
      <c r="L1802" s="127"/>
      <c r="M1802" s="127"/>
      <c r="N1802" s="243">
        <v>0</v>
      </c>
      <c r="O1802" s="243">
        <v>800</v>
      </c>
      <c r="P1802" s="127" t="s">
        <v>1334</v>
      </c>
    </row>
    <row r="1803" spans="1:16" ht="51" hidden="1">
      <c r="A1803" s="127" t="s">
        <v>620</v>
      </c>
      <c r="B1803" s="127"/>
      <c r="C1803" s="128" t="s">
        <v>714</v>
      </c>
      <c r="D1803" s="122">
        <v>42887</v>
      </c>
      <c r="E1803" s="123" t="s">
        <v>5298</v>
      </c>
      <c r="F1803" s="123" t="s">
        <v>3</v>
      </c>
      <c r="G1803" s="123">
        <v>1506850</v>
      </c>
      <c r="H1803" s="127"/>
      <c r="I1803" s="131" t="s">
        <v>5299</v>
      </c>
      <c r="J1803" s="127"/>
      <c r="K1803" s="127"/>
      <c r="L1803" s="127"/>
      <c r="M1803" s="127"/>
      <c r="N1803" s="243">
        <v>0</v>
      </c>
      <c r="O1803" s="243">
        <v>1278</v>
      </c>
      <c r="P1803" s="127" t="s">
        <v>1334</v>
      </c>
    </row>
    <row r="1804" spans="1:16" ht="51" hidden="1">
      <c r="A1804" s="127" t="s">
        <v>620</v>
      </c>
      <c r="B1804" s="127"/>
      <c r="C1804" s="128" t="s">
        <v>714</v>
      </c>
      <c r="D1804" s="122">
        <v>42887</v>
      </c>
      <c r="E1804" s="123" t="s">
        <v>5300</v>
      </c>
      <c r="F1804" s="123" t="s">
        <v>3</v>
      </c>
      <c r="G1804" s="123">
        <v>1506882</v>
      </c>
      <c r="H1804" s="127"/>
      <c r="I1804" s="131" t="s">
        <v>5301</v>
      </c>
      <c r="J1804" s="127"/>
      <c r="K1804" s="127"/>
      <c r="L1804" s="127"/>
      <c r="M1804" s="127"/>
      <c r="N1804" s="243">
        <v>0</v>
      </c>
      <c r="O1804" s="243">
        <v>0.77</v>
      </c>
      <c r="P1804" s="127" t="s">
        <v>1334</v>
      </c>
    </row>
    <row r="1805" spans="1:16" ht="51" hidden="1">
      <c r="A1805" s="127">
        <v>86</v>
      </c>
      <c r="B1805" s="127"/>
      <c r="C1805" s="128" t="s">
        <v>711</v>
      </c>
      <c r="D1805" s="122">
        <v>42887</v>
      </c>
      <c r="E1805" s="123" t="s">
        <v>5302</v>
      </c>
      <c r="F1805" s="123" t="s">
        <v>3</v>
      </c>
      <c r="G1805" s="123">
        <v>1506906</v>
      </c>
      <c r="H1805" s="127"/>
      <c r="I1805" s="131" t="s">
        <v>5303</v>
      </c>
      <c r="J1805" s="127"/>
      <c r="K1805" s="127"/>
      <c r="L1805" s="127"/>
      <c r="M1805" s="127"/>
      <c r="N1805" s="243">
        <v>0</v>
      </c>
      <c r="O1805" s="243">
        <v>480</v>
      </c>
      <c r="P1805" s="127" t="s">
        <v>1334</v>
      </c>
    </row>
    <row r="1806" spans="1:16" ht="51" hidden="1">
      <c r="A1806" s="127" t="s">
        <v>620</v>
      </c>
      <c r="B1806" s="127"/>
      <c r="C1806" s="128" t="s">
        <v>714</v>
      </c>
      <c r="D1806" s="122">
        <v>42887</v>
      </c>
      <c r="E1806" s="123" t="s">
        <v>5304</v>
      </c>
      <c r="F1806" s="123" t="s">
        <v>3</v>
      </c>
      <c r="G1806" s="123">
        <v>1506939</v>
      </c>
      <c r="H1806" s="127"/>
      <c r="I1806" s="131" t="s">
        <v>3021</v>
      </c>
      <c r="J1806" s="127"/>
      <c r="K1806" s="127"/>
      <c r="L1806" s="127"/>
      <c r="M1806" s="127"/>
      <c r="N1806" s="243">
        <v>0</v>
      </c>
      <c r="O1806" s="243">
        <v>1000</v>
      </c>
      <c r="P1806" s="127" t="s">
        <v>1334</v>
      </c>
    </row>
    <row r="1807" spans="1:16" ht="51" hidden="1">
      <c r="A1807" s="127">
        <v>132</v>
      </c>
      <c r="B1807" s="127"/>
      <c r="C1807" s="128" t="s">
        <v>729</v>
      </c>
      <c r="D1807" s="122">
        <v>42887</v>
      </c>
      <c r="E1807" s="123" t="s">
        <v>5305</v>
      </c>
      <c r="F1807" s="123" t="s">
        <v>3</v>
      </c>
      <c r="G1807" s="123">
        <v>1506963</v>
      </c>
      <c r="H1807" s="127"/>
      <c r="I1807" s="131" t="s">
        <v>5306</v>
      </c>
      <c r="J1807" s="127"/>
      <c r="K1807" s="127"/>
      <c r="L1807" s="127"/>
      <c r="M1807" s="127"/>
      <c r="N1807" s="243">
        <v>0</v>
      </c>
      <c r="O1807" s="243">
        <v>247.88</v>
      </c>
      <c r="P1807" s="127" t="s">
        <v>1334</v>
      </c>
    </row>
    <row r="1808" spans="1:16" ht="51" hidden="1">
      <c r="A1808" s="127" t="s">
        <v>620</v>
      </c>
      <c r="B1808" s="127"/>
      <c r="C1808" s="128" t="s">
        <v>714</v>
      </c>
      <c r="D1808" s="122">
        <v>42888</v>
      </c>
      <c r="E1808" s="123" t="s">
        <v>5307</v>
      </c>
      <c r="F1808" s="123" t="s">
        <v>3</v>
      </c>
      <c r="G1808" s="123">
        <v>1507240</v>
      </c>
      <c r="H1808" s="127"/>
      <c r="I1808" s="131" t="s">
        <v>5308</v>
      </c>
      <c r="J1808" s="127"/>
      <c r="K1808" s="127"/>
      <c r="L1808" s="127"/>
      <c r="M1808" s="127"/>
      <c r="N1808" s="243">
        <v>0</v>
      </c>
      <c r="O1808" s="243">
        <v>70003.240000000005</v>
      </c>
      <c r="P1808" s="127" t="s">
        <v>1334</v>
      </c>
    </row>
    <row r="1809" spans="1:16" ht="63.75" hidden="1">
      <c r="A1809" s="127" t="s">
        <v>620</v>
      </c>
      <c r="B1809" s="127"/>
      <c r="C1809" s="128" t="s">
        <v>714</v>
      </c>
      <c r="D1809" s="122">
        <v>42888</v>
      </c>
      <c r="E1809" s="123" t="s">
        <v>5309</v>
      </c>
      <c r="F1809" s="123" t="s">
        <v>3</v>
      </c>
      <c r="G1809" s="123">
        <v>1507302</v>
      </c>
      <c r="H1809" s="127"/>
      <c r="I1809" s="131" t="s">
        <v>5310</v>
      </c>
      <c r="J1809" s="127"/>
      <c r="K1809" s="127"/>
      <c r="L1809" s="127"/>
      <c r="M1809" s="127"/>
      <c r="N1809" s="243">
        <v>0</v>
      </c>
      <c r="O1809" s="243">
        <v>1193.03</v>
      </c>
      <c r="P1809" s="127" t="s">
        <v>1334</v>
      </c>
    </row>
    <row r="1810" spans="1:16" ht="51" hidden="1">
      <c r="A1810" s="127" t="s">
        <v>620</v>
      </c>
      <c r="B1810" s="127"/>
      <c r="C1810" s="128" t="s">
        <v>714</v>
      </c>
      <c r="D1810" s="122">
        <v>42888</v>
      </c>
      <c r="E1810" s="123" t="s">
        <v>5311</v>
      </c>
      <c r="F1810" s="123" t="s">
        <v>3</v>
      </c>
      <c r="G1810" s="123">
        <v>1507139</v>
      </c>
      <c r="H1810" s="127"/>
      <c r="I1810" s="131" t="s">
        <v>5312</v>
      </c>
      <c r="J1810" s="127"/>
      <c r="K1810" s="127"/>
      <c r="L1810" s="127"/>
      <c r="M1810" s="127"/>
      <c r="N1810" s="243">
        <v>0</v>
      </c>
      <c r="O1810" s="243">
        <v>337.33</v>
      </c>
      <c r="P1810" s="127" t="s">
        <v>1334</v>
      </c>
    </row>
    <row r="1811" spans="1:16" ht="51" hidden="1">
      <c r="A1811" s="127" t="s">
        <v>620</v>
      </c>
      <c r="B1811" s="127"/>
      <c r="C1811" s="128" t="s">
        <v>714</v>
      </c>
      <c r="D1811" s="122">
        <v>42888</v>
      </c>
      <c r="E1811" s="123" t="s">
        <v>5313</v>
      </c>
      <c r="F1811" s="123" t="s">
        <v>3</v>
      </c>
      <c r="G1811" s="123">
        <v>1507142</v>
      </c>
      <c r="H1811" s="127"/>
      <c r="I1811" s="131" t="s">
        <v>5314</v>
      </c>
      <c r="J1811" s="127"/>
      <c r="K1811" s="127"/>
      <c r="L1811" s="127"/>
      <c r="M1811" s="127"/>
      <c r="N1811" s="243">
        <v>0</v>
      </c>
      <c r="O1811" s="243">
        <v>56.36</v>
      </c>
      <c r="P1811" s="127" t="s">
        <v>1334</v>
      </c>
    </row>
    <row r="1812" spans="1:16" ht="51" hidden="1">
      <c r="A1812" s="127" t="s">
        <v>620</v>
      </c>
      <c r="B1812" s="127"/>
      <c r="C1812" s="128" t="s">
        <v>714</v>
      </c>
      <c r="D1812" s="122">
        <v>42888</v>
      </c>
      <c r="E1812" s="123" t="s">
        <v>5315</v>
      </c>
      <c r="F1812" s="123" t="s">
        <v>3</v>
      </c>
      <c r="G1812" s="123">
        <v>1507151</v>
      </c>
      <c r="H1812" s="127"/>
      <c r="I1812" s="131" t="s">
        <v>3034</v>
      </c>
      <c r="J1812" s="127"/>
      <c r="K1812" s="127"/>
      <c r="L1812" s="127"/>
      <c r="M1812" s="127"/>
      <c r="N1812" s="243">
        <v>0</v>
      </c>
      <c r="O1812" s="243">
        <v>500</v>
      </c>
      <c r="P1812" s="127" t="s">
        <v>1334</v>
      </c>
    </row>
    <row r="1813" spans="1:16" ht="51" hidden="1">
      <c r="A1813" s="127" t="s">
        <v>620</v>
      </c>
      <c r="B1813" s="127"/>
      <c r="C1813" s="128" t="s">
        <v>714</v>
      </c>
      <c r="D1813" s="122">
        <v>42888</v>
      </c>
      <c r="E1813" s="123" t="s">
        <v>5316</v>
      </c>
      <c r="F1813" s="123" t="s">
        <v>3</v>
      </c>
      <c r="G1813" s="123">
        <v>1507166</v>
      </c>
      <c r="H1813" s="127"/>
      <c r="I1813" s="131" t="s">
        <v>5317</v>
      </c>
      <c r="J1813" s="127"/>
      <c r="K1813" s="127"/>
      <c r="L1813" s="127"/>
      <c r="M1813" s="127"/>
      <c r="N1813" s="243">
        <v>0</v>
      </c>
      <c r="O1813" s="243">
        <v>1770.5900000000001</v>
      </c>
      <c r="P1813" s="127" t="s">
        <v>1334</v>
      </c>
    </row>
    <row r="1814" spans="1:16" ht="51" hidden="1">
      <c r="A1814" s="127" t="s">
        <v>620</v>
      </c>
      <c r="B1814" s="127"/>
      <c r="C1814" s="128" t="s">
        <v>714</v>
      </c>
      <c r="D1814" s="122">
        <v>42888</v>
      </c>
      <c r="E1814" s="123" t="s">
        <v>5318</v>
      </c>
      <c r="F1814" s="123" t="s">
        <v>3</v>
      </c>
      <c r="G1814" s="123">
        <v>1507263</v>
      </c>
      <c r="H1814" s="127"/>
      <c r="I1814" s="131" t="s">
        <v>5319</v>
      </c>
      <c r="J1814" s="127"/>
      <c r="K1814" s="127"/>
      <c r="L1814" s="127"/>
      <c r="M1814" s="127"/>
      <c r="N1814" s="243">
        <v>0</v>
      </c>
      <c r="O1814" s="243">
        <v>4</v>
      </c>
      <c r="P1814" s="127" t="s">
        <v>1334</v>
      </c>
    </row>
    <row r="1815" spans="1:16" ht="51" hidden="1">
      <c r="A1815" s="127" t="s">
        <v>620</v>
      </c>
      <c r="B1815" s="127"/>
      <c r="C1815" s="128" t="s">
        <v>714</v>
      </c>
      <c r="D1815" s="122">
        <v>42888</v>
      </c>
      <c r="E1815" s="123" t="s">
        <v>5320</v>
      </c>
      <c r="F1815" s="123" t="s">
        <v>3</v>
      </c>
      <c r="G1815" s="123">
        <v>1507285</v>
      </c>
      <c r="H1815" s="127"/>
      <c r="I1815" s="131" t="s">
        <v>5321</v>
      </c>
      <c r="J1815" s="127"/>
      <c r="K1815" s="127"/>
      <c r="L1815" s="127"/>
      <c r="M1815" s="127"/>
      <c r="N1815" s="243">
        <v>0</v>
      </c>
      <c r="O1815" s="243">
        <v>1272.6000000000001</v>
      </c>
      <c r="P1815" s="127" t="s">
        <v>1334</v>
      </c>
    </row>
    <row r="1816" spans="1:16" ht="51" hidden="1">
      <c r="A1816" s="127">
        <v>203</v>
      </c>
      <c r="B1816" s="127"/>
      <c r="C1816" s="128" t="s">
        <v>758</v>
      </c>
      <c r="D1816" s="122">
        <v>42888</v>
      </c>
      <c r="E1816" s="123" t="s">
        <v>5322</v>
      </c>
      <c r="F1816" s="123" t="s">
        <v>3</v>
      </c>
      <c r="G1816" s="123">
        <v>1507300</v>
      </c>
      <c r="H1816" s="127"/>
      <c r="I1816" s="131" t="s">
        <v>5323</v>
      </c>
      <c r="J1816" s="127"/>
      <c r="K1816" s="127"/>
      <c r="L1816" s="127"/>
      <c r="M1816" s="127"/>
      <c r="N1816" s="243">
        <v>0</v>
      </c>
      <c r="O1816" s="243">
        <v>50</v>
      </c>
      <c r="P1816" s="127" t="s">
        <v>1334</v>
      </c>
    </row>
    <row r="1817" spans="1:16" ht="51" hidden="1">
      <c r="A1817" s="127" t="s">
        <v>620</v>
      </c>
      <c r="B1817" s="127"/>
      <c r="C1817" s="128" t="s">
        <v>714</v>
      </c>
      <c r="D1817" s="122">
        <v>42888</v>
      </c>
      <c r="E1817" s="123" t="s">
        <v>5324</v>
      </c>
      <c r="F1817" s="123" t="s">
        <v>3</v>
      </c>
      <c r="G1817" s="123">
        <v>1507330</v>
      </c>
      <c r="H1817" s="127"/>
      <c r="I1817" s="131" t="s">
        <v>5325</v>
      </c>
      <c r="J1817" s="127"/>
      <c r="K1817" s="127"/>
      <c r="L1817" s="127"/>
      <c r="M1817" s="127"/>
      <c r="N1817" s="243">
        <v>0</v>
      </c>
      <c r="O1817" s="243">
        <v>1382</v>
      </c>
      <c r="P1817" s="127" t="s">
        <v>1334</v>
      </c>
    </row>
    <row r="1818" spans="1:16" ht="51" hidden="1">
      <c r="A1818" s="127">
        <v>234</v>
      </c>
      <c r="B1818" s="127"/>
      <c r="C1818" s="128" t="s">
        <v>124</v>
      </c>
      <c r="D1818" s="122">
        <v>42888</v>
      </c>
      <c r="E1818" s="123" t="s">
        <v>5326</v>
      </c>
      <c r="F1818" s="123" t="s">
        <v>3</v>
      </c>
      <c r="G1818" s="123">
        <v>1507332</v>
      </c>
      <c r="H1818" s="127"/>
      <c r="I1818" s="131" t="s">
        <v>5327</v>
      </c>
      <c r="J1818" s="127"/>
      <c r="K1818" s="127"/>
      <c r="L1818" s="127"/>
      <c r="M1818" s="127"/>
      <c r="N1818" s="243">
        <v>0</v>
      </c>
      <c r="O1818" s="243">
        <v>14</v>
      </c>
      <c r="P1818" s="127" t="s">
        <v>1334</v>
      </c>
    </row>
    <row r="1819" spans="1:16" ht="51" hidden="1">
      <c r="A1819" s="127">
        <v>680</v>
      </c>
      <c r="B1819" s="127"/>
      <c r="C1819" s="128" t="s">
        <v>867</v>
      </c>
      <c r="D1819" s="122">
        <v>42891</v>
      </c>
      <c r="E1819" s="123" t="s">
        <v>5328</v>
      </c>
      <c r="F1819" s="123" t="s">
        <v>3</v>
      </c>
      <c r="G1819" s="123">
        <v>1507646</v>
      </c>
      <c r="H1819" s="127"/>
      <c r="I1819" s="131" t="s">
        <v>5329</v>
      </c>
      <c r="J1819" s="127"/>
      <c r="K1819" s="127"/>
      <c r="L1819" s="127"/>
      <c r="M1819" s="127"/>
      <c r="N1819" s="243">
        <v>0</v>
      </c>
      <c r="O1819" s="243">
        <v>2000</v>
      </c>
      <c r="P1819" s="127" t="s">
        <v>1334</v>
      </c>
    </row>
    <row r="1820" spans="1:16" ht="51" hidden="1">
      <c r="A1820" s="127">
        <v>591</v>
      </c>
      <c r="B1820" s="127"/>
      <c r="C1820" s="128" t="s">
        <v>862</v>
      </c>
      <c r="D1820" s="122">
        <v>42891</v>
      </c>
      <c r="E1820" s="123" t="s">
        <v>5330</v>
      </c>
      <c r="F1820" s="123" t="s">
        <v>3</v>
      </c>
      <c r="G1820" s="123">
        <v>1507704</v>
      </c>
      <c r="H1820" s="127"/>
      <c r="I1820" s="131" t="s">
        <v>5331</v>
      </c>
      <c r="J1820" s="127"/>
      <c r="K1820" s="127"/>
      <c r="L1820" s="127"/>
      <c r="M1820" s="127"/>
      <c r="N1820" s="243">
        <v>0</v>
      </c>
      <c r="O1820" s="243">
        <v>2400</v>
      </c>
      <c r="P1820" s="127" t="s">
        <v>1334</v>
      </c>
    </row>
    <row r="1821" spans="1:16" ht="63.75" hidden="1">
      <c r="A1821" s="127" t="s">
        <v>627</v>
      </c>
      <c r="B1821" s="127"/>
      <c r="C1821" s="128" t="s">
        <v>1235</v>
      </c>
      <c r="D1821" s="122">
        <v>42891</v>
      </c>
      <c r="E1821" s="123" t="s">
        <v>5332</v>
      </c>
      <c r="F1821" s="123" t="s">
        <v>3</v>
      </c>
      <c r="G1821" s="123">
        <v>1507738</v>
      </c>
      <c r="H1821" s="127"/>
      <c r="I1821" s="131" t="s">
        <v>5333</v>
      </c>
      <c r="J1821" s="127"/>
      <c r="K1821" s="127"/>
      <c r="L1821" s="127"/>
      <c r="M1821" s="127"/>
      <c r="N1821" s="243">
        <v>0</v>
      </c>
      <c r="O1821" s="243">
        <v>13713.32</v>
      </c>
      <c r="P1821" s="127" t="s">
        <v>1334</v>
      </c>
    </row>
    <row r="1822" spans="1:16" ht="51" hidden="1">
      <c r="A1822" s="127" t="s">
        <v>620</v>
      </c>
      <c r="B1822" s="127"/>
      <c r="C1822" s="128" t="s">
        <v>714</v>
      </c>
      <c r="D1822" s="122">
        <v>42891</v>
      </c>
      <c r="E1822" s="123" t="s">
        <v>5334</v>
      </c>
      <c r="F1822" s="123" t="s">
        <v>3</v>
      </c>
      <c r="G1822" s="123">
        <v>1507619</v>
      </c>
      <c r="H1822" s="127"/>
      <c r="I1822" s="131" t="s">
        <v>2471</v>
      </c>
      <c r="J1822" s="127"/>
      <c r="K1822" s="127"/>
      <c r="L1822" s="127"/>
      <c r="M1822" s="127"/>
      <c r="N1822" s="243">
        <v>0</v>
      </c>
      <c r="O1822" s="243">
        <v>1016</v>
      </c>
      <c r="P1822" s="127" t="s">
        <v>1334</v>
      </c>
    </row>
    <row r="1823" spans="1:16" ht="51" hidden="1">
      <c r="A1823" s="127" t="s">
        <v>620</v>
      </c>
      <c r="B1823" s="127"/>
      <c r="C1823" s="128" t="s">
        <v>714</v>
      </c>
      <c r="D1823" s="122">
        <v>42891</v>
      </c>
      <c r="E1823" s="123" t="s">
        <v>5335</v>
      </c>
      <c r="F1823" s="123" t="s">
        <v>3</v>
      </c>
      <c r="G1823" s="123">
        <v>1507621</v>
      </c>
      <c r="H1823" s="127"/>
      <c r="I1823" s="131" t="s">
        <v>3876</v>
      </c>
      <c r="J1823" s="127"/>
      <c r="K1823" s="127"/>
      <c r="L1823" s="127"/>
      <c r="M1823" s="127"/>
      <c r="N1823" s="243">
        <v>0</v>
      </c>
      <c r="O1823" s="243">
        <v>1693.06</v>
      </c>
      <c r="P1823" s="127" t="s">
        <v>1334</v>
      </c>
    </row>
    <row r="1824" spans="1:16" ht="51" hidden="1">
      <c r="A1824" s="127" t="s">
        <v>620</v>
      </c>
      <c r="B1824" s="127"/>
      <c r="C1824" s="128" t="s">
        <v>714</v>
      </c>
      <c r="D1824" s="122">
        <v>42891</v>
      </c>
      <c r="E1824" s="123" t="s">
        <v>5336</v>
      </c>
      <c r="F1824" s="123" t="s">
        <v>3</v>
      </c>
      <c r="G1824" s="123">
        <v>1507623</v>
      </c>
      <c r="H1824" s="127"/>
      <c r="I1824" s="131" t="s">
        <v>5337</v>
      </c>
      <c r="J1824" s="127"/>
      <c r="K1824" s="127"/>
      <c r="L1824" s="127"/>
      <c r="M1824" s="127"/>
      <c r="N1824" s="243">
        <v>0</v>
      </c>
      <c r="O1824" s="243">
        <v>1506</v>
      </c>
      <c r="P1824" s="127" t="s">
        <v>1334</v>
      </c>
    </row>
    <row r="1825" spans="1:16" ht="51" hidden="1">
      <c r="A1825" s="127" t="s">
        <v>620</v>
      </c>
      <c r="B1825" s="127"/>
      <c r="C1825" s="128" t="s">
        <v>714</v>
      </c>
      <c r="D1825" s="122">
        <v>42891</v>
      </c>
      <c r="E1825" s="123" t="s">
        <v>5338</v>
      </c>
      <c r="F1825" s="123" t="s">
        <v>3</v>
      </c>
      <c r="G1825" s="123">
        <v>1507641</v>
      </c>
      <c r="H1825" s="127"/>
      <c r="I1825" s="131" t="s">
        <v>5339</v>
      </c>
      <c r="J1825" s="127"/>
      <c r="K1825" s="127"/>
      <c r="L1825" s="127"/>
      <c r="M1825" s="127"/>
      <c r="N1825" s="243">
        <v>0</v>
      </c>
      <c r="O1825" s="243">
        <v>350</v>
      </c>
      <c r="P1825" s="127" t="s">
        <v>1334</v>
      </c>
    </row>
    <row r="1826" spans="1:16" ht="51" hidden="1">
      <c r="A1826" s="127" t="s">
        <v>620</v>
      </c>
      <c r="B1826" s="127"/>
      <c r="C1826" s="128" t="s">
        <v>714</v>
      </c>
      <c r="D1826" s="122">
        <v>42891</v>
      </c>
      <c r="E1826" s="123" t="s">
        <v>5340</v>
      </c>
      <c r="F1826" s="123" t="s">
        <v>3</v>
      </c>
      <c r="G1826" s="123">
        <v>1507647</v>
      </c>
      <c r="H1826" s="127"/>
      <c r="I1826" s="131" t="s">
        <v>5341</v>
      </c>
      <c r="J1826" s="127"/>
      <c r="K1826" s="127"/>
      <c r="L1826" s="127"/>
      <c r="M1826" s="127"/>
      <c r="N1826" s="243">
        <v>0</v>
      </c>
      <c r="O1826" s="243">
        <v>1</v>
      </c>
      <c r="P1826" s="127" t="s">
        <v>1334</v>
      </c>
    </row>
    <row r="1827" spans="1:16" ht="51" hidden="1">
      <c r="A1827" s="127">
        <v>591</v>
      </c>
      <c r="B1827" s="127"/>
      <c r="C1827" s="128" t="s">
        <v>862</v>
      </c>
      <c r="D1827" s="122">
        <v>42891</v>
      </c>
      <c r="E1827" s="123" t="s">
        <v>5342</v>
      </c>
      <c r="F1827" s="123" t="s">
        <v>3</v>
      </c>
      <c r="G1827" s="123">
        <v>1507652</v>
      </c>
      <c r="H1827" s="127"/>
      <c r="I1827" s="131" t="s">
        <v>5343</v>
      </c>
      <c r="J1827" s="127"/>
      <c r="K1827" s="127"/>
      <c r="L1827" s="127"/>
      <c r="M1827" s="127"/>
      <c r="N1827" s="243">
        <v>0</v>
      </c>
      <c r="O1827" s="243">
        <v>88</v>
      </c>
      <c r="P1827" s="127" t="s">
        <v>1334</v>
      </c>
    </row>
    <row r="1828" spans="1:16" ht="51" hidden="1">
      <c r="A1828" s="127" t="s">
        <v>620</v>
      </c>
      <c r="B1828" s="127"/>
      <c r="C1828" s="128" t="s">
        <v>714</v>
      </c>
      <c r="D1828" s="122">
        <v>42891</v>
      </c>
      <c r="E1828" s="123" t="s">
        <v>5344</v>
      </c>
      <c r="F1828" s="123" t="s">
        <v>3</v>
      </c>
      <c r="G1828" s="123">
        <v>1507657</v>
      </c>
      <c r="H1828" s="127"/>
      <c r="I1828" s="131" t="s">
        <v>5345</v>
      </c>
      <c r="J1828" s="127"/>
      <c r="K1828" s="127"/>
      <c r="L1828" s="127"/>
      <c r="M1828" s="127"/>
      <c r="N1828" s="243">
        <v>0</v>
      </c>
      <c r="O1828" s="243">
        <v>458.75</v>
      </c>
      <c r="P1828" s="127" t="s">
        <v>1334</v>
      </c>
    </row>
    <row r="1829" spans="1:16" ht="51" hidden="1">
      <c r="A1829" s="127" t="s">
        <v>620</v>
      </c>
      <c r="B1829" s="127"/>
      <c r="C1829" s="128" t="s">
        <v>714</v>
      </c>
      <c r="D1829" s="122">
        <v>42891</v>
      </c>
      <c r="E1829" s="123" t="s">
        <v>5346</v>
      </c>
      <c r="F1829" s="123" t="s">
        <v>3</v>
      </c>
      <c r="G1829" s="123">
        <v>1507672</v>
      </c>
      <c r="H1829" s="127"/>
      <c r="I1829" s="131" t="s">
        <v>4209</v>
      </c>
      <c r="J1829" s="127"/>
      <c r="K1829" s="127"/>
      <c r="L1829" s="127"/>
      <c r="M1829" s="127"/>
      <c r="N1829" s="243">
        <v>0</v>
      </c>
      <c r="O1829" s="243">
        <v>4748.6000000000004</v>
      </c>
      <c r="P1829" s="127" t="s">
        <v>1334</v>
      </c>
    </row>
    <row r="1830" spans="1:16" ht="51" hidden="1">
      <c r="A1830" s="127" t="s">
        <v>620</v>
      </c>
      <c r="B1830" s="127"/>
      <c r="C1830" s="128" t="s">
        <v>714</v>
      </c>
      <c r="D1830" s="122">
        <v>42891</v>
      </c>
      <c r="E1830" s="123" t="s">
        <v>5347</v>
      </c>
      <c r="F1830" s="123" t="s">
        <v>3</v>
      </c>
      <c r="G1830" s="123">
        <v>1507686</v>
      </c>
      <c r="H1830" s="127"/>
      <c r="I1830" s="131" t="s">
        <v>3507</v>
      </c>
      <c r="J1830" s="127"/>
      <c r="K1830" s="127"/>
      <c r="L1830" s="127"/>
      <c r="M1830" s="127"/>
      <c r="N1830" s="243">
        <v>0</v>
      </c>
      <c r="O1830" s="243">
        <v>1713</v>
      </c>
      <c r="P1830" s="127" t="s">
        <v>1334</v>
      </c>
    </row>
    <row r="1831" spans="1:16" ht="51" hidden="1">
      <c r="A1831" s="127" t="s">
        <v>620</v>
      </c>
      <c r="B1831" s="127"/>
      <c r="C1831" s="128" t="s">
        <v>714</v>
      </c>
      <c r="D1831" s="122">
        <v>42891</v>
      </c>
      <c r="E1831" s="123" t="s">
        <v>5348</v>
      </c>
      <c r="F1831" s="123" t="s">
        <v>3</v>
      </c>
      <c r="G1831" s="123">
        <v>1507696</v>
      </c>
      <c r="H1831" s="127"/>
      <c r="I1831" s="131" t="s">
        <v>5349</v>
      </c>
      <c r="J1831" s="127"/>
      <c r="K1831" s="127"/>
      <c r="L1831" s="127"/>
      <c r="M1831" s="127"/>
      <c r="N1831" s="243">
        <v>0</v>
      </c>
      <c r="O1831" s="243">
        <v>150</v>
      </c>
      <c r="P1831" s="127" t="s">
        <v>1334</v>
      </c>
    </row>
    <row r="1832" spans="1:16" ht="51" hidden="1">
      <c r="A1832" s="127">
        <v>591</v>
      </c>
      <c r="B1832" s="127"/>
      <c r="C1832" s="128" t="s">
        <v>862</v>
      </c>
      <c r="D1832" s="122">
        <v>42891</v>
      </c>
      <c r="E1832" s="123" t="s">
        <v>5350</v>
      </c>
      <c r="F1832" s="123" t="s">
        <v>3</v>
      </c>
      <c r="G1832" s="123">
        <v>1507744</v>
      </c>
      <c r="H1832" s="127"/>
      <c r="I1832" s="131" t="s">
        <v>5351</v>
      </c>
      <c r="J1832" s="127"/>
      <c r="K1832" s="127"/>
      <c r="L1832" s="127"/>
      <c r="M1832" s="127"/>
      <c r="N1832" s="243">
        <v>0</v>
      </c>
      <c r="O1832" s="243">
        <v>166</v>
      </c>
      <c r="P1832" s="127" t="s">
        <v>1334</v>
      </c>
    </row>
    <row r="1833" spans="1:16" ht="51" hidden="1">
      <c r="A1833" s="127" t="s">
        <v>620</v>
      </c>
      <c r="B1833" s="127"/>
      <c r="C1833" s="128" t="s">
        <v>714</v>
      </c>
      <c r="D1833" s="122">
        <v>42891</v>
      </c>
      <c r="E1833" s="123" t="s">
        <v>5352</v>
      </c>
      <c r="F1833" s="123" t="s">
        <v>3</v>
      </c>
      <c r="G1833" s="123">
        <v>1507746</v>
      </c>
      <c r="H1833" s="127"/>
      <c r="I1833" s="131" t="s">
        <v>5353</v>
      </c>
      <c r="J1833" s="127"/>
      <c r="K1833" s="127"/>
      <c r="L1833" s="127"/>
      <c r="M1833" s="127"/>
      <c r="N1833" s="243">
        <v>0</v>
      </c>
      <c r="O1833" s="243">
        <v>1415.05</v>
      </c>
      <c r="P1833" s="127" t="s">
        <v>1334</v>
      </c>
    </row>
    <row r="1834" spans="1:16" ht="51" hidden="1">
      <c r="A1834" s="127" t="s">
        <v>620</v>
      </c>
      <c r="B1834" s="127"/>
      <c r="C1834" s="128" t="s">
        <v>714</v>
      </c>
      <c r="D1834" s="122">
        <v>42891</v>
      </c>
      <c r="E1834" s="123" t="s">
        <v>5354</v>
      </c>
      <c r="F1834" s="123" t="s">
        <v>3</v>
      </c>
      <c r="G1834" s="123">
        <v>1507759</v>
      </c>
      <c r="H1834" s="127"/>
      <c r="I1834" s="131" t="s">
        <v>5355</v>
      </c>
      <c r="J1834" s="127"/>
      <c r="K1834" s="127"/>
      <c r="L1834" s="127"/>
      <c r="M1834" s="127"/>
      <c r="N1834" s="243">
        <v>0</v>
      </c>
      <c r="O1834" s="243">
        <v>1295.68</v>
      </c>
      <c r="P1834" s="127" t="s">
        <v>1334</v>
      </c>
    </row>
    <row r="1835" spans="1:16" ht="51" hidden="1">
      <c r="A1835" s="127">
        <v>70</v>
      </c>
      <c r="B1835" s="127"/>
      <c r="C1835" s="128" t="s">
        <v>706</v>
      </c>
      <c r="D1835" s="122">
        <v>42891</v>
      </c>
      <c r="E1835" s="123" t="s">
        <v>5356</v>
      </c>
      <c r="F1835" s="123" t="s">
        <v>3</v>
      </c>
      <c r="G1835" s="123">
        <v>1507763</v>
      </c>
      <c r="H1835" s="127"/>
      <c r="I1835" s="131" t="s">
        <v>5357</v>
      </c>
      <c r="J1835" s="127"/>
      <c r="K1835" s="127"/>
      <c r="L1835" s="127"/>
      <c r="M1835" s="127"/>
      <c r="N1835" s="243">
        <v>0</v>
      </c>
      <c r="O1835" s="243">
        <v>15</v>
      </c>
      <c r="P1835" s="127" t="s">
        <v>1334</v>
      </c>
    </row>
    <row r="1836" spans="1:16" ht="51" hidden="1">
      <c r="A1836" s="127" t="s">
        <v>620</v>
      </c>
      <c r="B1836" s="127"/>
      <c r="C1836" s="128" t="s">
        <v>714</v>
      </c>
      <c r="D1836" s="122">
        <v>42891</v>
      </c>
      <c r="E1836" s="123" t="s">
        <v>5358</v>
      </c>
      <c r="F1836" s="123" t="s">
        <v>3</v>
      </c>
      <c r="G1836" s="123">
        <v>1507768</v>
      </c>
      <c r="H1836" s="127"/>
      <c r="I1836" s="131" t="s">
        <v>3090</v>
      </c>
      <c r="J1836" s="127"/>
      <c r="K1836" s="127"/>
      <c r="L1836" s="127"/>
      <c r="M1836" s="127"/>
      <c r="N1836" s="243">
        <v>0</v>
      </c>
      <c r="O1836" s="243">
        <v>711.18000000000006</v>
      </c>
      <c r="P1836" s="127" t="s">
        <v>1334</v>
      </c>
    </row>
    <row r="1837" spans="1:16" ht="51" hidden="1">
      <c r="A1837" s="127" t="s">
        <v>620</v>
      </c>
      <c r="B1837" s="127"/>
      <c r="C1837" s="128" t="s">
        <v>714</v>
      </c>
      <c r="D1837" s="122">
        <v>42891</v>
      </c>
      <c r="E1837" s="123" t="s">
        <v>5359</v>
      </c>
      <c r="F1837" s="123" t="s">
        <v>3</v>
      </c>
      <c r="G1837" s="123">
        <v>1507795</v>
      </c>
      <c r="H1837" s="127"/>
      <c r="I1837" s="131" t="s">
        <v>5360</v>
      </c>
      <c r="J1837" s="127"/>
      <c r="K1837" s="127"/>
      <c r="L1837" s="127"/>
      <c r="M1837" s="127"/>
      <c r="N1837" s="243">
        <v>0</v>
      </c>
      <c r="O1837" s="243">
        <v>460</v>
      </c>
      <c r="P1837" s="127" t="s">
        <v>1334</v>
      </c>
    </row>
    <row r="1838" spans="1:16" ht="51" hidden="1">
      <c r="A1838" s="127">
        <v>591</v>
      </c>
      <c r="B1838" s="127"/>
      <c r="C1838" s="128" t="s">
        <v>862</v>
      </c>
      <c r="D1838" s="122">
        <v>42891</v>
      </c>
      <c r="E1838" s="123" t="s">
        <v>5361</v>
      </c>
      <c r="F1838" s="123" t="s">
        <v>3</v>
      </c>
      <c r="G1838" s="123">
        <v>1507814</v>
      </c>
      <c r="H1838" s="127"/>
      <c r="I1838" s="131" t="s">
        <v>5362</v>
      </c>
      <c r="J1838" s="127"/>
      <c r="K1838" s="127"/>
      <c r="L1838" s="127"/>
      <c r="M1838" s="127"/>
      <c r="N1838" s="243">
        <v>0</v>
      </c>
      <c r="O1838" s="243">
        <v>101</v>
      </c>
      <c r="P1838" s="127" t="s">
        <v>1334</v>
      </c>
    </row>
    <row r="1839" spans="1:16" ht="51" hidden="1">
      <c r="A1839" s="127">
        <v>378</v>
      </c>
      <c r="B1839" s="127"/>
      <c r="C1839" s="128" t="s">
        <v>1278</v>
      </c>
      <c r="D1839" s="122">
        <v>42891</v>
      </c>
      <c r="E1839" s="123" t="s">
        <v>5363</v>
      </c>
      <c r="F1839" s="123" t="s">
        <v>3</v>
      </c>
      <c r="G1839" s="123">
        <v>1507836</v>
      </c>
      <c r="H1839" s="127"/>
      <c r="I1839" s="131" t="s">
        <v>5364</v>
      </c>
      <c r="J1839" s="127"/>
      <c r="K1839" s="127"/>
      <c r="L1839" s="127"/>
      <c r="M1839" s="127"/>
      <c r="N1839" s="243">
        <v>0</v>
      </c>
      <c r="O1839" s="243">
        <v>260</v>
      </c>
      <c r="P1839" s="127" t="s">
        <v>1334</v>
      </c>
    </row>
    <row r="1840" spans="1:16" ht="51" hidden="1">
      <c r="A1840" s="127" t="s">
        <v>620</v>
      </c>
      <c r="B1840" s="127"/>
      <c r="C1840" s="128" t="s">
        <v>714</v>
      </c>
      <c r="D1840" s="122">
        <v>42891</v>
      </c>
      <c r="E1840" s="123" t="s">
        <v>5365</v>
      </c>
      <c r="F1840" s="123" t="s">
        <v>3</v>
      </c>
      <c r="G1840" s="123">
        <v>1507837</v>
      </c>
      <c r="H1840" s="127"/>
      <c r="I1840" s="131" t="s">
        <v>5366</v>
      </c>
      <c r="J1840" s="127"/>
      <c r="K1840" s="127"/>
      <c r="L1840" s="127"/>
      <c r="M1840" s="127"/>
      <c r="N1840" s="243">
        <v>0</v>
      </c>
      <c r="O1840" s="243">
        <v>4333</v>
      </c>
      <c r="P1840" s="127" t="s">
        <v>1334</v>
      </c>
    </row>
    <row r="1841" spans="1:16" ht="51" hidden="1">
      <c r="A1841" s="127">
        <v>16</v>
      </c>
      <c r="B1841" s="127"/>
      <c r="C1841" s="128" t="s">
        <v>693</v>
      </c>
      <c r="D1841" s="122">
        <v>42891</v>
      </c>
      <c r="E1841" s="123" t="s">
        <v>5367</v>
      </c>
      <c r="F1841" s="123" t="s">
        <v>3</v>
      </c>
      <c r="G1841" s="123">
        <v>1507852</v>
      </c>
      <c r="H1841" s="127"/>
      <c r="I1841" s="131" t="s">
        <v>5368</v>
      </c>
      <c r="J1841" s="127"/>
      <c r="K1841" s="127"/>
      <c r="L1841" s="127"/>
      <c r="M1841" s="127"/>
      <c r="N1841" s="243">
        <v>0</v>
      </c>
      <c r="O1841" s="243">
        <v>1610</v>
      </c>
      <c r="P1841" s="127" t="s">
        <v>1334</v>
      </c>
    </row>
    <row r="1842" spans="1:16" ht="51" hidden="1">
      <c r="A1842" s="127" t="s">
        <v>620</v>
      </c>
      <c r="B1842" s="127"/>
      <c r="C1842" s="128" t="s">
        <v>714</v>
      </c>
      <c r="D1842" s="122">
        <v>42892</v>
      </c>
      <c r="E1842" s="123" t="s">
        <v>5369</v>
      </c>
      <c r="F1842" s="123" t="s">
        <v>3</v>
      </c>
      <c r="G1842" s="123">
        <v>1508077</v>
      </c>
      <c r="H1842" s="127"/>
      <c r="I1842" s="131" t="s">
        <v>5370</v>
      </c>
      <c r="J1842" s="127"/>
      <c r="K1842" s="127"/>
      <c r="L1842" s="127"/>
      <c r="M1842" s="127"/>
      <c r="N1842" s="243">
        <v>0</v>
      </c>
      <c r="O1842" s="243">
        <v>769.5</v>
      </c>
      <c r="P1842" s="127" t="s">
        <v>1334</v>
      </c>
    </row>
    <row r="1843" spans="1:16" ht="51" hidden="1">
      <c r="A1843" s="127" t="s">
        <v>620</v>
      </c>
      <c r="B1843" s="127"/>
      <c r="C1843" s="128" t="s">
        <v>714</v>
      </c>
      <c r="D1843" s="122">
        <v>42892</v>
      </c>
      <c r="E1843" s="123" t="s">
        <v>5371</v>
      </c>
      <c r="F1843" s="123" t="s">
        <v>3</v>
      </c>
      <c r="G1843" s="123">
        <v>1508078</v>
      </c>
      <c r="H1843" s="127"/>
      <c r="I1843" s="131" t="s">
        <v>5372</v>
      </c>
      <c r="J1843" s="127"/>
      <c r="K1843" s="127"/>
      <c r="L1843" s="127"/>
      <c r="M1843" s="127"/>
      <c r="N1843" s="243">
        <v>0</v>
      </c>
      <c r="O1843" s="243">
        <v>19776.850000000002</v>
      </c>
      <c r="P1843" s="127" t="s">
        <v>1334</v>
      </c>
    </row>
    <row r="1844" spans="1:16" ht="51" hidden="1">
      <c r="A1844" s="127" t="s">
        <v>620</v>
      </c>
      <c r="B1844" s="127"/>
      <c r="C1844" s="128" t="s">
        <v>714</v>
      </c>
      <c r="D1844" s="122">
        <v>42892</v>
      </c>
      <c r="E1844" s="123" t="s">
        <v>5373</v>
      </c>
      <c r="F1844" s="123" t="s">
        <v>3</v>
      </c>
      <c r="G1844" s="123">
        <v>1508011</v>
      </c>
      <c r="H1844" s="127"/>
      <c r="I1844" s="131" t="s">
        <v>5374</v>
      </c>
      <c r="J1844" s="127"/>
      <c r="K1844" s="127"/>
      <c r="L1844" s="127"/>
      <c r="M1844" s="127"/>
      <c r="N1844" s="243">
        <v>0</v>
      </c>
      <c r="O1844" s="243">
        <v>2051.09</v>
      </c>
      <c r="P1844" s="127" t="s">
        <v>1334</v>
      </c>
    </row>
    <row r="1845" spans="1:16" ht="51" hidden="1">
      <c r="A1845" s="127" t="s">
        <v>620</v>
      </c>
      <c r="B1845" s="127"/>
      <c r="C1845" s="128" t="s">
        <v>714</v>
      </c>
      <c r="D1845" s="122">
        <v>42892</v>
      </c>
      <c r="E1845" s="123" t="s">
        <v>5375</v>
      </c>
      <c r="F1845" s="123" t="s">
        <v>3</v>
      </c>
      <c r="G1845" s="123">
        <v>1508027</v>
      </c>
      <c r="H1845" s="127"/>
      <c r="I1845" s="131" t="s">
        <v>5376</v>
      </c>
      <c r="J1845" s="127"/>
      <c r="K1845" s="127"/>
      <c r="L1845" s="127"/>
      <c r="M1845" s="127"/>
      <c r="N1845" s="243">
        <v>0</v>
      </c>
      <c r="O1845" s="243">
        <v>400</v>
      </c>
      <c r="P1845" s="127" t="s">
        <v>1334</v>
      </c>
    </row>
    <row r="1846" spans="1:16" ht="51" hidden="1">
      <c r="A1846" s="127" t="s">
        <v>620</v>
      </c>
      <c r="B1846" s="127"/>
      <c r="C1846" s="128" t="s">
        <v>714</v>
      </c>
      <c r="D1846" s="122">
        <v>42892</v>
      </c>
      <c r="E1846" s="123" t="s">
        <v>5377</v>
      </c>
      <c r="F1846" s="123" t="s">
        <v>3</v>
      </c>
      <c r="G1846" s="123">
        <v>1508102</v>
      </c>
      <c r="H1846" s="127"/>
      <c r="I1846" s="131" t="s">
        <v>5378</v>
      </c>
      <c r="J1846" s="127"/>
      <c r="K1846" s="127"/>
      <c r="L1846" s="127"/>
      <c r="M1846" s="127"/>
      <c r="N1846" s="243">
        <v>0</v>
      </c>
      <c r="O1846" s="243">
        <v>30</v>
      </c>
      <c r="P1846" s="127" t="s">
        <v>1334</v>
      </c>
    </row>
    <row r="1847" spans="1:16" ht="51" hidden="1">
      <c r="A1847" s="127" t="s">
        <v>620</v>
      </c>
      <c r="B1847" s="127"/>
      <c r="C1847" s="128" t="s">
        <v>714</v>
      </c>
      <c r="D1847" s="122">
        <v>42892</v>
      </c>
      <c r="E1847" s="123" t="s">
        <v>5379</v>
      </c>
      <c r="F1847" s="123" t="s">
        <v>3</v>
      </c>
      <c r="G1847" s="123">
        <v>1508103</v>
      </c>
      <c r="H1847" s="127"/>
      <c r="I1847" s="131" t="s">
        <v>5380</v>
      </c>
      <c r="J1847" s="127"/>
      <c r="K1847" s="127"/>
      <c r="L1847" s="127"/>
      <c r="M1847" s="127"/>
      <c r="N1847" s="243">
        <v>0</v>
      </c>
      <c r="O1847" s="243">
        <v>0.27</v>
      </c>
      <c r="P1847" s="127" t="s">
        <v>1334</v>
      </c>
    </row>
    <row r="1848" spans="1:16" ht="63.75" hidden="1">
      <c r="A1848" s="127" t="s">
        <v>620</v>
      </c>
      <c r="B1848" s="127"/>
      <c r="C1848" s="128" t="s">
        <v>714</v>
      </c>
      <c r="D1848" s="122">
        <v>42892</v>
      </c>
      <c r="E1848" s="123" t="s">
        <v>5381</v>
      </c>
      <c r="F1848" s="123" t="s">
        <v>3</v>
      </c>
      <c r="G1848" s="123">
        <v>1508106</v>
      </c>
      <c r="H1848" s="127"/>
      <c r="I1848" s="131" t="s">
        <v>5382</v>
      </c>
      <c r="J1848" s="127"/>
      <c r="K1848" s="127"/>
      <c r="L1848" s="127"/>
      <c r="M1848" s="127"/>
      <c r="N1848" s="243">
        <v>0</v>
      </c>
      <c r="O1848" s="243">
        <v>1600</v>
      </c>
      <c r="P1848" s="127" t="s">
        <v>1334</v>
      </c>
    </row>
    <row r="1849" spans="1:16" ht="51" hidden="1">
      <c r="A1849" s="127" t="s">
        <v>620</v>
      </c>
      <c r="B1849" s="127"/>
      <c r="C1849" s="128" t="s">
        <v>714</v>
      </c>
      <c r="D1849" s="122">
        <v>42892</v>
      </c>
      <c r="E1849" s="123" t="s">
        <v>5383</v>
      </c>
      <c r="F1849" s="123" t="s">
        <v>3</v>
      </c>
      <c r="G1849" s="123">
        <v>1508108</v>
      </c>
      <c r="H1849" s="127"/>
      <c r="I1849" s="131" t="s">
        <v>5384</v>
      </c>
      <c r="J1849" s="127"/>
      <c r="K1849" s="127"/>
      <c r="L1849" s="127"/>
      <c r="M1849" s="127"/>
      <c r="N1849" s="243">
        <v>0</v>
      </c>
      <c r="O1849" s="243">
        <v>48</v>
      </c>
      <c r="P1849" s="127" t="s">
        <v>1334</v>
      </c>
    </row>
    <row r="1850" spans="1:16" ht="51" hidden="1">
      <c r="A1850" s="127" t="s">
        <v>620</v>
      </c>
      <c r="B1850" s="127"/>
      <c r="C1850" s="128" t="s">
        <v>714</v>
      </c>
      <c r="D1850" s="122">
        <v>42892</v>
      </c>
      <c r="E1850" s="123" t="s">
        <v>5385</v>
      </c>
      <c r="F1850" s="123" t="s">
        <v>3</v>
      </c>
      <c r="G1850" s="123">
        <v>1508119</v>
      </c>
      <c r="H1850" s="127"/>
      <c r="I1850" s="131" t="s">
        <v>5386</v>
      </c>
      <c r="J1850" s="127"/>
      <c r="K1850" s="127"/>
      <c r="L1850" s="127"/>
      <c r="M1850" s="127"/>
      <c r="N1850" s="243">
        <v>0</v>
      </c>
      <c r="O1850" s="243">
        <v>1726</v>
      </c>
      <c r="P1850" s="127" t="s">
        <v>1334</v>
      </c>
    </row>
    <row r="1851" spans="1:16" ht="51" hidden="1">
      <c r="A1851" s="127" t="s">
        <v>620</v>
      </c>
      <c r="B1851" s="127"/>
      <c r="C1851" s="128" t="s">
        <v>714</v>
      </c>
      <c r="D1851" s="122">
        <v>42892</v>
      </c>
      <c r="E1851" s="123" t="s">
        <v>5387</v>
      </c>
      <c r="F1851" s="123" t="s">
        <v>3</v>
      </c>
      <c r="G1851" s="123">
        <v>1508155</v>
      </c>
      <c r="H1851" s="127"/>
      <c r="I1851" s="131" t="s">
        <v>5388</v>
      </c>
      <c r="J1851" s="127"/>
      <c r="K1851" s="127"/>
      <c r="L1851" s="127"/>
      <c r="M1851" s="127"/>
      <c r="N1851" s="243">
        <v>0</v>
      </c>
      <c r="O1851" s="243">
        <v>6063.63</v>
      </c>
      <c r="P1851" s="127" t="s">
        <v>1334</v>
      </c>
    </row>
    <row r="1852" spans="1:16" ht="51" hidden="1">
      <c r="A1852" s="127" t="s">
        <v>620</v>
      </c>
      <c r="B1852" s="127"/>
      <c r="C1852" s="128" t="s">
        <v>714</v>
      </c>
      <c r="D1852" s="122">
        <v>42892</v>
      </c>
      <c r="E1852" s="123" t="s">
        <v>5389</v>
      </c>
      <c r="F1852" s="123" t="s">
        <v>3</v>
      </c>
      <c r="G1852" s="123">
        <v>1508182</v>
      </c>
      <c r="H1852" s="127"/>
      <c r="I1852" s="131" t="s">
        <v>5390</v>
      </c>
      <c r="J1852" s="127"/>
      <c r="K1852" s="127"/>
      <c r="L1852" s="127"/>
      <c r="M1852" s="127"/>
      <c r="N1852" s="243">
        <v>0</v>
      </c>
      <c r="O1852" s="243">
        <v>1532.1000000000001</v>
      </c>
      <c r="P1852" s="127" t="s">
        <v>1334</v>
      </c>
    </row>
    <row r="1853" spans="1:16" ht="38.25" hidden="1">
      <c r="A1853" s="127">
        <v>290</v>
      </c>
      <c r="B1853" s="127"/>
      <c r="C1853" s="128" t="s">
        <v>794</v>
      </c>
      <c r="D1853" s="122">
        <v>42892</v>
      </c>
      <c r="E1853" s="123" t="s">
        <v>5391</v>
      </c>
      <c r="F1853" s="123" t="s">
        <v>3</v>
      </c>
      <c r="G1853" s="123">
        <v>1508200</v>
      </c>
      <c r="H1853" s="127"/>
      <c r="I1853" s="131" t="s">
        <v>5392</v>
      </c>
      <c r="J1853" s="127"/>
      <c r="K1853" s="127"/>
      <c r="L1853" s="127"/>
      <c r="M1853" s="127"/>
      <c r="N1853" s="243">
        <v>0</v>
      </c>
      <c r="O1853" s="243">
        <v>361</v>
      </c>
      <c r="P1853" s="127" t="s">
        <v>1334</v>
      </c>
    </row>
    <row r="1854" spans="1:16" ht="51" hidden="1">
      <c r="A1854" s="127">
        <v>20</v>
      </c>
      <c r="B1854" s="127"/>
      <c r="C1854" s="128" t="s">
        <v>694</v>
      </c>
      <c r="D1854" s="122">
        <v>42892</v>
      </c>
      <c r="E1854" s="123" t="s">
        <v>5393</v>
      </c>
      <c r="F1854" s="123" t="s">
        <v>3</v>
      </c>
      <c r="G1854" s="123">
        <v>1508209</v>
      </c>
      <c r="H1854" s="127"/>
      <c r="I1854" s="131" t="s">
        <v>5394</v>
      </c>
      <c r="J1854" s="127"/>
      <c r="K1854" s="127"/>
      <c r="L1854" s="127"/>
      <c r="M1854" s="127"/>
      <c r="N1854" s="243">
        <v>0</v>
      </c>
      <c r="O1854" s="243">
        <v>232.5</v>
      </c>
      <c r="P1854" s="127" t="s">
        <v>1334</v>
      </c>
    </row>
    <row r="1855" spans="1:16" ht="51" hidden="1">
      <c r="A1855" s="127" t="s">
        <v>620</v>
      </c>
      <c r="B1855" s="127"/>
      <c r="C1855" s="128" t="s">
        <v>714</v>
      </c>
      <c r="D1855" s="122">
        <v>42892</v>
      </c>
      <c r="E1855" s="123" t="s">
        <v>5395</v>
      </c>
      <c r="F1855" s="123" t="s">
        <v>3</v>
      </c>
      <c r="G1855" s="123">
        <v>1508232</v>
      </c>
      <c r="H1855" s="127"/>
      <c r="I1855" s="131" t="s">
        <v>5396</v>
      </c>
      <c r="J1855" s="127"/>
      <c r="K1855" s="127"/>
      <c r="L1855" s="127"/>
      <c r="M1855" s="127"/>
      <c r="N1855" s="243">
        <v>0</v>
      </c>
      <c r="O1855" s="243">
        <v>4750</v>
      </c>
      <c r="P1855" s="127" t="s">
        <v>1334</v>
      </c>
    </row>
    <row r="1856" spans="1:16" ht="51" hidden="1">
      <c r="A1856" s="127" t="s">
        <v>620</v>
      </c>
      <c r="B1856" s="127"/>
      <c r="C1856" s="128" t="s">
        <v>714</v>
      </c>
      <c r="D1856" s="122">
        <v>42892</v>
      </c>
      <c r="E1856" s="123" t="s">
        <v>5397</v>
      </c>
      <c r="F1856" s="123" t="s">
        <v>3</v>
      </c>
      <c r="G1856" s="123">
        <v>1508233</v>
      </c>
      <c r="H1856" s="127"/>
      <c r="I1856" s="131" t="s">
        <v>3596</v>
      </c>
      <c r="J1856" s="127"/>
      <c r="K1856" s="127"/>
      <c r="L1856" s="127"/>
      <c r="M1856" s="127"/>
      <c r="N1856" s="243">
        <v>0</v>
      </c>
      <c r="O1856" s="243">
        <v>1018</v>
      </c>
      <c r="P1856" s="127" t="s">
        <v>1334</v>
      </c>
    </row>
    <row r="1857" spans="1:16" ht="51" hidden="1">
      <c r="A1857" s="127">
        <v>20</v>
      </c>
      <c r="B1857" s="127"/>
      <c r="C1857" s="128" t="s">
        <v>694</v>
      </c>
      <c r="D1857" s="122">
        <v>42892</v>
      </c>
      <c r="E1857" s="123" t="s">
        <v>5398</v>
      </c>
      <c r="F1857" s="123" t="s">
        <v>3</v>
      </c>
      <c r="G1857" s="123">
        <v>1508245</v>
      </c>
      <c r="H1857" s="127"/>
      <c r="I1857" s="131" t="s">
        <v>5399</v>
      </c>
      <c r="J1857" s="127"/>
      <c r="K1857" s="127"/>
      <c r="L1857" s="127"/>
      <c r="M1857" s="127"/>
      <c r="N1857" s="243">
        <v>0</v>
      </c>
      <c r="O1857" s="243">
        <v>17</v>
      </c>
      <c r="P1857" s="127" t="s">
        <v>1334</v>
      </c>
    </row>
    <row r="1858" spans="1:16" ht="51" hidden="1">
      <c r="A1858" s="127" t="s">
        <v>620</v>
      </c>
      <c r="B1858" s="127"/>
      <c r="C1858" s="128" t="s">
        <v>714</v>
      </c>
      <c r="D1858" s="122">
        <v>42892</v>
      </c>
      <c r="E1858" s="123" t="s">
        <v>5400</v>
      </c>
      <c r="F1858" s="123" t="s">
        <v>3</v>
      </c>
      <c r="G1858" s="123">
        <v>1508285</v>
      </c>
      <c r="H1858" s="127"/>
      <c r="I1858" s="131" t="s">
        <v>5401</v>
      </c>
      <c r="J1858" s="127"/>
      <c r="K1858" s="127"/>
      <c r="L1858" s="127"/>
      <c r="M1858" s="127"/>
      <c r="N1858" s="243">
        <v>0</v>
      </c>
      <c r="O1858" s="243">
        <v>609.73</v>
      </c>
      <c r="P1858" s="127" t="s">
        <v>1334</v>
      </c>
    </row>
    <row r="1859" spans="1:16" ht="51" hidden="1">
      <c r="A1859" s="127">
        <v>212</v>
      </c>
      <c r="B1859" s="127"/>
      <c r="C1859" s="128" t="s">
        <v>762</v>
      </c>
      <c r="D1859" s="122">
        <v>42893</v>
      </c>
      <c r="E1859" s="123" t="s">
        <v>5402</v>
      </c>
      <c r="F1859" s="123" t="s">
        <v>3</v>
      </c>
      <c r="G1859" s="123">
        <v>1508457</v>
      </c>
      <c r="H1859" s="127"/>
      <c r="I1859" s="131" t="s">
        <v>5403</v>
      </c>
      <c r="J1859" s="127"/>
      <c r="K1859" s="127"/>
      <c r="L1859" s="127"/>
      <c r="M1859" s="127"/>
      <c r="N1859" s="243">
        <v>0</v>
      </c>
      <c r="O1859" s="243">
        <v>24</v>
      </c>
      <c r="P1859" s="127" t="s">
        <v>1334</v>
      </c>
    </row>
    <row r="1860" spans="1:16" ht="51" hidden="1">
      <c r="A1860" s="127">
        <v>680</v>
      </c>
      <c r="B1860" s="127"/>
      <c r="C1860" s="128" t="s">
        <v>867</v>
      </c>
      <c r="D1860" s="122">
        <v>42893</v>
      </c>
      <c r="E1860" s="123" t="s">
        <v>5404</v>
      </c>
      <c r="F1860" s="123" t="s">
        <v>3</v>
      </c>
      <c r="G1860" s="123">
        <v>1508474</v>
      </c>
      <c r="H1860" s="127"/>
      <c r="I1860" s="131" t="s">
        <v>5405</v>
      </c>
      <c r="J1860" s="127"/>
      <c r="K1860" s="127"/>
      <c r="L1860" s="127"/>
      <c r="M1860" s="127"/>
      <c r="N1860" s="243">
        <v>0</v>
      </c>
      <c r="O1860" s="243">
        <v>1094.5</v>
      </c>
      <c r="P1860" s="127" t="s">
        <v>1334</v>
      </c>
    </row>
    <row r="1861" spans="1:16" ht="51" hidden="1">
      <c r="A1861" s="127">
        <v>132</v>
      </c>
      <c r="B1861" s="127"/>
      <c r="C1861" s="128" t="s">
        <v>729</v>
      </c>
      <c r="D1861" s="122">
        <v>42893</v>
      </c>
      <c r="E1861" s="123" t="s">
        <v>5406</v>
      </c>
      <c r="F1861" s="123" t="s">
        <v>3</v>
      </c>
      <c r="G1861" s="123">
        <v>1508442</v>
      </c>
      <c r="H1861" s="127"/>
      <c r="I1861" s="131" t="s">
        <v>5407</v>
      </c>
      <c r="J1861" s="127"/>
      <c r="K1861" s="127"/>
      <c r="L1861" s="127"/>
      <c r="M1861" s="127"/>
      <c r="N1861" s="243">
        <v>0</v>
      </c>
      <c r="O1861" s="243">
        <v>0.05</v>
      </c>
      <c r="P1861" s="127" t="s">
        <v>1334</v>
      </c>
    </row>
    <row r="1862" spans="1:16" ht="51" hidden="1">
      <c r="A1862" s="127" t="s">
        <v>620</v>
      </c>
      <c r="B1862" s="127"/>
      <c r="C1862" s="128" t="s">
        <v>714</v>
      </c>
      <c r="D1862" s="122">
        <v>42893</v>
      </c>
      <c r="E1862" s="123" t="s">
        <v>5408</v>
      </c>
      <c r="F1862" s="123" t="s">
        <v>3</v>
      </c>
      <c r="G1862" s="123">
        <v>1508570</v>
      </c>
      <c r="H1862" s="127"/>
      <c r="I1862" s="131" t="s">
        <v>4681</v>
      </c>
      <c r="J1862" s="127"/>
      <c r="K1862" s="127"/>
      <c r="L1862" s="127"/>
      <c r="M1862" s="127"/>
      <c r="N1862" s="243">
        <v>0</v>
      </c>
      <c r="O1862" s="243">
        <v>1968.57</v>
      </c>
      <c r="P1862" s="127" t="s">
        <v>1334</v>
      </c>
    </row>
    <row r="1863" spans="1:16" ht="51" hidden="1">
      <c r="A1863" s="127" t="s">
        <v>620</v>
      </c>
      <c r="B1863" s="127"/>
      <c r="C1863" s="128" t="s">
        <v>714</v>
      </c>
      <c r="D1863" s="122">
        <v>42893</v>
      </c>
      <c r="E1863" s="123" t="s">
        <v>5409</v>
      </c>
      <c r="F1863" s="123" t="s">
        <v>3</v>
      </c>
      <c r="G1863" s="123">
        <v>1508577</v>
      </c>
      <c r="H1863" s="127"/>
      <c r="I1863" s="131" t="s">
        <v>3601</v>
      </c>
      <c r="J1863" s="127"/>
      <c r="K1863" s="127"/>
      <c r="L1863" s="127"/>
      <c r="M1863" s="127"/>
      <c r="N1863" s="243">
        <v>0</v>
      </c>
      <c r="O1863" s="243">
        <v>1500</v>
      </c>
      <c r="P1863" s="127" t="s">
        <v>1334</v>
      </c>
    </row>
    <row r="1864" spans="1:16" ht="51" hidden="1">
      <c r="A1864" s="127" t="s">
        <v>620</v>
      </c>
      <c r="B1864" s="127"/>
      <c r="C1864" s="128" t="s">
        <v>714</v>
      </c>
      <c r="D1864" s="122">
        <v>42893</v>
      </c>
      <c r="E1864" s="123" t="s">
        <v>5410</v>
      </c>
      <c r="F1864" s="123" t="s">
        <v>3</v>
      </c>
      <c r="G1864" s="123">
        <v>1508610</v>
      </c>
      <c r="H1864" s="127"/>
      <c r="I1864" s="131" t="s">
        <v>5411</v>
      </c>
      <c r="J1864" s="127"/>
      <c r="K1864" s="127"/>
      <c r="L1864" s="127"/>
      <c r="M1864" s="127"/>
      <c r="N1864" s="243">
        <v>0</v>
      </c>
      <c r="O1864" s="243">
        <v>38140.270000000004</v>
      </c>
      <c r="P1864" s="127" t="s">
        <v>1334</v>
      </c>
    </row>
    <row r="1865" spans="1:16" ht="51" hidden="1">
      <c r="A1865" s="127">
        <v>591</v>
      </c>
      <c r="B1865" s="127"/>
      <c r="C1865" s="128" t="s">
        <v>862</v>
      </c>
      <c r="D1865" s="122">
        <v>42893</v>
      </c>
      <c r="E1865" s="123" t="s">
        <v>5412</v>
      </c>
      <c r="F1865" s="123" t="s">
        <v>3</v>
      </c>
      <c r="G1865" s="123">
        <v>1508633</v>
      </c>
      <c r="H1865" s="127"/>
      <c r="I1865" s="131" t="s">
        <v>5413</v>
      </c>
      <c r="J1865" s="127"/>
      <c r="K1865" s="127"/>
      <c r="L1865" s="127"/>
      <c r="M1865" s="127"/>
      <c r="N1865" s="243">
        <v>0</v>
      </c>
      <c r="O1865" s="243">
        <v>53</v>
      </c>
      <c r="P1865" s="127" t="s">
        <v>1334</v>
      </c>
    </row>
    <row r="1866" spans="1:16" ht="51" hidden="1">
      <c r="A1866" s="127">
        <v>591</v>
      </c>
      <c r="B1866" s="127"/>
      <c r="C1866" s="128" t="s">
        <v>862</v>
      </c>
      <c r="D1866" s="122">
        <v>42893</v>
      </c>
      <c r="E1866" s="123" t="s">
        <v>5414</v>
      </c>
      <c r="F1866" s="123" t="s">
        <v>3</v>
      </c>
      <c r="G1866" s="123">
        <v>1508636</v>
      </c>
      <c r="H1866" s="127"/>
      <c r="I1866" s="131" t="s">
        <v>5415</v>
      </c>
      <c r="J1866" s="127"/>
      <c r="K1866" s="127"/>
      <c r="L1866" s="127"/>
      <c r="M1866" s="127"/>
      <c r="N1866" s="243">
        <v>0</v>
      </c>
      <c r="O1866" s="243">
        <v>38</v>
      </c>
      <c r="P1866" s="127" t="s">
        <v>1334</v>
      </c>
    </row>
    <row r="1867" spans="1:16" ht="51" hidden="1">
      <c r="A1867" s="127">
        <v>591</v>
      </c>
      <c r="B1867" s="127"/>
      <c r="C1867" s="128" t="s">
        <v>862</v>
      </c>
      <c r="D1867" s="122">
        <v>42893</v>
      </c>
      <c r="E1867" s="123" t="s">
        <v>5416</v>
      </c>
      <c r="F1867" s="123" t="s">
        <v>3</v>
      </c>
      <c r="G1867" s="123">
        <v>1508655</v>
      </c>
      <c r="H1867" s="127"/>
      <c r="I1867" s="131" t="s">
        <v>5417</v>
      </c>
      <c r="J1867" s="127"/>
      <c r="K1867" s="127"/>
      <c r="L1867" s="127"/>
      <c r="M1867" s="127"/>
      <c r="N1867" s="243">
        <v>0</v>
      </c>
      <c r="O1867" s="243">
        <v>53</v>
      </c>
      <c r="P1867" s="127" t="s">
        <v>1334</v>
      </c>
    </row>
    <row r="1868" spans="1:16" ht="51" hidden="1">
      <c r="A1868" s="127">
        <v>591</v>
      </c>
      <c r="B1868" s="127"/>
      <c r="C1868" s="128" t="s">
        <v>862</v>
      </c>
      <c r="D1868" s="122">
        <v>42893</v>
      </c>
      <c r="E1868" s="123" t="s">
        <v>5418</v>
      </c>
      <c r="F1868" s="123" t="s">
        <v>3</v>
      </c>
      <c r="G1868" s="123">
        <v>1508659</v>
      </c>
      <c r="H1868" s="127"/>
      <c r="I1868" s="131" t="s">
        <v>5419</v>
      </c>
      <c r="J1868" s="127"/>
      <c r="K1868" s="127"/>
      <c r="L1868" s="127"/>
      <c r="M1868" s="127"/>
      <c r="N1868" s="243">
        <v>0</v>
      </c>
      <c r="O1868" s="243">
        <v>38</v>
      </c>
      <c r="P1868" s="127" t="s">
        <v>1334</v>
      </c>
    </row>
    <row r="1869" spans="1:16" ht="51" hidden="1">
      <c r="A1869" s="127">
        <v>591</v>
      </c>
      <c r="B1869" s="127"/>
      <c r="C1869" s="128" t="s">
        <v>862</v>
      </c>
      <c r="D1869" s="122">
        <v>42893</v>
      </c>
      <c r="E1869" s="123" t="s">
        <v>5420</v>
      </c>
      <c r="F1869" s="123" t="s">
        <v>3</v>
      </c>
      <c r="G1869" s="123">
        <v>1508660</v>
      </c>
      <c r="H1869" s="127"/>
      <c r="I1869" s="131" t="s">
        <v>5421</v>
      </c>
      <c r="J1869" s="127"/>
      <c r="K1869" s="127"/>
      <c r="L1869" s="127"/>
      <c r="M1869" s="127"/>
      <c r="N1869" s="243">
        <v>0</v>
      </c>
      <c r="O1869" s="243">
        <v>38</v>
      </c>
      <c r="P1869" s="127" t="s">
        <v>1334</v>
      </c>
    </row>
    <row r="1870" spans="1:16" ht="51" hidden="1">
      <c r="A1870" s="127">
        <v>591</v>
      </c>
      <c r="B1870" s="127"/>
      <c r="C1870" s="128" t="s">
        <v>862</v>
      </c>
      <c r="D1870" s="122">
        <v>42893</v>
      </c>
      <c r="E1870" s="123" t="s">
        <v>5422</v>
      </c>
      <c r="F1870" s="123" t="s">
        <v>3</v>
      </c>
      <c r="G1870" s="123">
        <v>1508661</v>
      </c>
      <c r="H1870" s="127"/>
      <c r="I1870" s="131" t="s">
        <v>5423</v>
      </c>
      <c r="J1870" s="127"/>
      <c r="K1870" s="127"/>
      <c r="L1870" s="127"/>
      <c r="M1870" s="127"/>
      <c r="N1870" s="243">
        <v>0</v>
      </c>
      <c r="O1870" s="243">
        <v>53</v>
      </c>
      <c r="P1870" s="127" t="s">
        <v>1334</v>
      </c>
    </row>
    <row r="1871" spans="1:16" ht="51" hidden="1">
      <c r="A1871" s="127">
        <v>41</v>
      </c>
      <c r="B1871" s="127"/>
      <c r="C1871" s="128" t="s">
        <v>698</v>
      </c>
      <c r="D1871" s="122">
        <v>42894</v>
      </c>
      <c r="E1871" s="123" t="s">
        <v>5424</v>
      </c>
      <c r="F1871" s="123" t="s">
        <v>3</v>
      </c>
      <c r="G1871" s="123">
        <v>1508818</v>
      </c>
      <c r="H1871" s="127"/>
      <c r="I1871" s="131" t="s">
        <v>5425</v>
      </c>
      <c r="J1871" s="127"/>
      <c r="K1871" s="127"/>
      <c r="L1871" s="127"/>
      <c r="M1871" s="127"/>
      <c r="N1871" s="243">
        <v>0</v>
      </c>
      <c r="O1871" s="243">
        <v>500</v>
      </c>
      <c r="P1871" s="127" t="s">
        <v>1334</v>
      </c>
    </row>
    <row r="1872" spans="1:16" ht="51" hidden="1">
      <c r="A1872" s="127">
        <v>591</v>
      </c>
      <c r="B1872" s="127"/>
      <c r="C1872" s="128" t="s">
        <v>862</v>
      </c>
      <c r="D1872" s="122">
        <v>42894</v>
      </c>
      <c r="E1872" s="123" t="s">
        <v>5426</v>
      </c>
      <c r="F1872" s="123" t="s">
        <v>3</v>
      </c>
      <c r="G1872" s="123">
        <v>1508913</v>
      </c>
      <c r="H1872" s="127"/>
      <c r="I1872" s="131" t="s">
        <v>5427</v>
      </c>
      <c r="J1872" s="127"/>
      <c r="K1872" s="127"/>
      <c r="L1872" s="127"/>
      <c r="M1872" s="127"/>
      <c r="N1872" s="243">
        <v>0</v>
      </c>
      <c r="O1872" s="243">
        <v>45</v>
      </c>
      <c r="P1872" s="127" t="s">
        <v>1334</v>
      </c>
    </row>
    <row r="1873" spans="1:16" ht="51" hidden="1">
      <c r="A1873" s="127">
        <v>591</v>
      </c>
      <c r="B1873" s="127"/>
      <c r="C1873" s="128" t="s">
        <v>862</v>
      </c>
      <c r="D1873" s="122">
        <v>42894</v>
      </c>
      <c r="E1873" s="123" t="s">
        <v>5428</v>
      </c>
      <c r="F1873" s="123" t="s">
        <v>3</v>
      </c>
      <c r="G1873" s="123">
        <v>1508915</v>
      </c>
      <c r="H1873" s="127"/>
      <c r="I1873" s="131" t="s">
        <v>5427</v>
      </c>
      <c r="J1873" s="127"/>
      <c r="K1873" s="127"/>
      <c r="L1873" s="127"/>
      <c r="M1873" s="127"/>
      <c r="N1873" s="243">
        <v>0</v>
      </c>
      <c r="O1873" s="243">
        <v>43</v>
      </c>
      <c r="P1873" s="127" t="s">
        <v>1334</v>
      </c>
    </row>
    <row r="1874" spans="1:16" ht="38.25" hidden="1">
      <c r="A1874" s="127">
        <v>20</v>
      </c>
      <c r="B1874" s="127"/>
      <c r="C1874" s="128" t="s">
        <v>694</v>
      </c>
      <c r="D1874" s="122">
        <v>42894</v>
      </c>
      <c r="E1874" s="123" t="s">
        <v>5429</v>
      </c>
      <c r="F1874" s="123" t="s">
        <v>3</v>
      </c>
      <c r="G1874" s="123">
        <v>1508948</v>
      </c>
      <c r="H1874" s="127"/>
      <c r="I1874" s="131" t="s">
        <v>5430</v>
      </c>
      <c r="J1874" s="127"/>
      <c r="K1874" s="127"/>
      <c r="L1874" s="127"/>
      <c r="M1874" s="127"/>
      <c r="N1874" s="243">
        <v>0</v>
      </c>
      <c r="O1874" s="243">
        <v>555.16999999999996</v>
      </c>
      <c r="P1874" s="127" t="s">
        <v>1334</v>
      </c>
    </row>
    <row r="1875" spans="1:16" ht="51" hidden="1">
      <c r="A1875" s="127" t="s">
        <v>620</v>
      </c>
      <c r="B1875" s="127"/>
      <c r="C1875" s="128" t="s">
        <v>714</v>
      </c>
      <c r="D1875" s="122">
        <v>42894</v>
      </c>
      <c r="E1875" s="123" t="s">
        <v>5431</v>
      </c>
      <c r="F1875" s="123" t="s">
        <v>3</v>
      </c>
      <c r="G1875" s="123">
        <v>1508998</v>
      </c>
      <c r="H1875" s="127"/>
      <c r="I1875" s="131" t="s">
        <v>5432</v>
      </c>
      <c r="J1875" s="127"/>
      <c r="K1875" s="127"/>
      <c r="L1875" s="127"/>
      <c r="M1875" s="127"/>
      <c r="N1875" s="243">
        <v>0</v>
      </c>
      <c r="O1875" s="243">
        <v>4458.2</v>
      </c>
      <c r="P1875" s="127" t="s">
        <v>1334</v>
      </c>
    </row>
    <row r="1876" spans="1:16" ht="51" hidden="1">
      <c r="A1876" s="127" t="s">
        <v>620</v>
      </c>
      <c r="B1876" s="127"/>
      <c r="C1876" s="128" t="s">
        <v>714</v>
      </c>
      <c r="D1876" s="122">
        <v>42894</v>
      </c>
      <c r="E1876" s="123" t="s">
        <v>5433</v>
      </c>
      <c r="F1876" s="123" t="s">
        <v>3</v>
      </c>
      <c r="G1876" s="123">
        <v>1509002</v>
      </c>
      <c r="H1876" s="127"/>
      <c r="I1876" s="131" t="s">
        <v>5434</v>
      </c>
      <c r="J1876" s="127"/>
      <c r="K1876" s="127"/>
      <c r="L1876" s="127"/>
      <c r="M1876" s="127"/>
      <c r="N1876" s="243">
        <v>0</v>
      </c>
      <c r="O1876" s="243">
        <v>5916.52</v>
      </c>
      <c r="P1876" s="127" t="s">
        <v>17184</v>
      </c>
    </row>
    <row r="1877" spans="1:16" ht="51" hidden="1">
      <c r="A1877" s="127" t="s">
        <v>620</v>
      </c>
      <c r="B1877" s="127"/>
      <c r="C1877" s="128" t="s">
        <v>714</v>
      </c>
      <c r="D1877" s="122">
        <v>42894</v>
      </c>
      <c r="E1877" s="123" t="s">
        <v>5435</v>
      </c>
      <c r="F1877" s="123" t="s">
        <v>3</v>
      </c>
      <c r="G1877" s="123">
        <v>1509022</v>
      </c>
      <c r="H1877" s="127"/>
      <c r="I1877" s="131" t="s">
        <v>5436</v>
      </c>
      <c r="J1877" s="127"/>
      <c r="K1877" s="127"/>
      <c r="L1877" s="127"/>
      <c r="M1877" s="127"/>
      <c r="N1877" s="243">
        <v>0</v>
      </c>
      <c r="O1877" s="243">
        <v>8.36</v>
      </c>
      <c r="P1877" s="127" t="s">
        <v>1334</v>
      </c>
    </row>
    <row r="1878" spans="1:16" ht="51" hidden="1">
      <c r="A1878" s="127" t="s">
        <v>620</v>
      </c>
      <c r="B1878" s="127"/>
      <c r="C1878" s="128" t="s">
        <v>714</v>
      </c>
      <c r="D1878" s="122">
        <v>42894</v>
      </c>
      <c r="E1878" s="123" t="s">
        <v>5437</v>
      </c>
      <c r="F1878" s="123" t="s">
        <v>3</v>
      </c>
      <c r="G1878" s="123">
        <v>1509024</v>
      </c>
      <c r="H1878" s="127"/>
      <c r="I1878" s="131" t="s">
        <v>5438</v>
      </c>
      <c r="J1878" s="127"/>
      <c r="K1878" s="127"/>
      <c r="L1878" s="127"/>
      <c r="M1878" s="127"/>
      <c r="N1878" s="243">
        <v>0</v>
      </c>
      <c r="O1878" s="243">
        <v>8.73</v>
      </c>
      <c r="P1878" s="127" t="s">
        <v>1334</v>
      </c>
    </row>
    <row r="1879" spans="1:16" ht="51" hidden="1">
      <c r="A1879" s="127" t="s">
        <v>620</v>
      </c>
      <c r="B1879" s="127"/>
      <c r="C1879" s="128" t="s">
        <v>714</v>
      </c>
      <c r="D1879" s="122">
        <v>42894</v>
      </c>
      <c r="E1879" s="123" t="s">
        <v>5439</v>
      </c>
      <c r="F1879" s="123" t="s">
        <v>3</v>
      </c>
      <c r="G1879" s="123">
        <v>1509050</v>
      </c>
      <c r="H1879" s="127"/>
      <c r="I1879" s="131" t="s">
        <v>5440</v>
      </c>
      <c r="J1879" s="127"/>
      <c r="K1879" s="127"/>
      <c r="L1879" s="127"/>
      <c r="M1879" s="127"/>
      <c r="N1879" s="243">
        <v>0</v>
      </c>
      <c r="O1879" s="243">
        <v>55000</v>
      </c>
      <c r="P1879" s="127" t="s">
        <v>1334</v>
      </c>
    </row>
    <row r="1880" spans="1:16" ht="63.75" hidden="1">
      <c r="A1880" s="127">
        <v>266</v>
      </c>
      <c r="B1880" s="127"/>
      <c r="C1880" s="128" t="s">
        <v>782</v>
      </c>
      <c r="D1880" s="122">
        <v>42894</v>
      </c>
      <c r="E1880" s="123" t="s">
        <v>5441</v>
      </c>
      <c r="F1880" s="123" t="s">
        <v>3</v>
      </c>
      <c r="G1880" s="123">
        <v>1509051</v>
      </c>
      <c r="H1880" s="127"/>
      <c r="I1880" s="131" t="s">
        <v>5442</v>
      </c>
      <c r="J1880" s="127"/>
      <c r="K1880" s="127"/>
      <c r="L1880" s="127"/>
      <c r="M1880" s="127"/>
      <c r="N1880" s="243">
        <v>0</v>
      </c>
      <c r="O1880" s="243">
        <v>6081.3</v>
      </c>
      <c r="P1880" s="127" t="s">
        <v>1334</v>
      </c>
    </row>
    <row r="1881" spans="1:16" ht="63.75" hidden="1">
      <c r="A1881" s="127">
        <v>574</v>
      </c>
      <c r="B1881" s="127"/>
      <c r="C1881" s="128" t="s">
        <v>851</v>
      </c>
      <c r="D1881" s="122">
        <v>42895</v>
      </c>
      <c r="E1881" s="123" t="s">
        <v>5443</v>
      </c>
      <c r="F1881" s="123" t="s">
        <v>3</v>
      </c>
      <c r="G1881" s="123">
        <v>1509201</v>
      </c>
      <c r="H1881" s="127"/>
      <c r="I1881" s="131" t="s">
        <v>5444</v>
      </c>
      <c r="J1881" s="127"/>
      <c r="K1881" s="127"/>
      <c r="L1881" s="127"/>
      <c r="M1881" s="127"/>
      <c r="N1881" s="243">
        <v>0</v>
      </c>
      <c r="O1881" s="243">
        <v>288900</v>
      </c>
      <c r="P1881" s="127" t="s">
        <v>1334</v>
      </c>
    </row>
    <row r="1882" spans="1:16" ht="51" hidden="1">
      <c r="A1882" s="127">
        <v>20</v>
      </c>
      <c r="B1882" s="127"/>
      <c r="C1882" s="128" t="s">
        <v>694</v>
      </c>
      <c r="D1882" s="122">
        <v>42895</v>
      </c>
      <c r="E1882" s="123" t="s">
        <v>5445</v>
      </c>
      <c r="F1882" s="123" t="s">
        <v>3</v>
      </c>
      <c r="G1882" s="123">
        <v>1509174</v>
      </c>
      <c r="H1882" s="127"/>
      <c r="I1882" s="131" t="s">
        <v>5446</v>
      </c>
      <c r="J1882" s="127"/>
      <c r="K1882" s="127"/>
      <c r="L1882" s="127"/>
      <c r="M1882" s="127"/>
      <c r="N1882" s="243">
        <v>0</v>
      </c>
      <c r="O1882" s="243">
        <v>49</v>
      </c>
      <c r="P1882" s="127" t="s">
        <v>1334</v>
      </c>
    </row>
    <row r="1883" spans="1:16" ht="51" hidden="1">
      <c r="A1883" s="127" t="s">
        <v>620</v>
      </c>
      <c r="B1883" s="127"/>
      <c r="C1883" s="128" t="s">
        <v>714</v>
      </c>
      <c r="D1883" s="122">
        <v>42895</v>
      </c>
      <c r="E1883" s="123" t="s">
        <v>5447</v>
      </c>
      <c r="F1883" s="123" t="s">
        <v>3</v>
      </c>
      <c r="G1883" s="123">
        <v>1509283</v>
      </c>
      <c r="H1883" s="127"/>
      <c r="I1883" s="131" t="s">
        <v>5448</v>
      </c>
      <c r="J1883" s="127"/>
      <c r="K1883" s="127"/>
      <c r="L1883" s="127"/>
      <c r="M1883" s="127"/>
      <c r="N1883" s="243">
        <v>0</v>
      </c>
      <c r="O1883" s="243">
        <v>516</v>
      </c>
      <c r="P1883" s="127" t="s">
        <v>1334</v>
      </c>
    </row>
    <row r="1884" spans="1:16" ht="51" hidden="1">
      <c r="A1884" s="127" t="s">
        <v>620</v>
      </c>
      <c r="B1884" s="127"/>
      <c r="C1884" s="128" t="s">
        <v>714</v>
      </c>
      <c r="D1884" s="122">
        <v>42895</v>
      </c>
      <c r="E1884" s="123" t="s">
        <v>5449</v>
      </c>
      <c r="F1884" s="123" t="s">
        <v>3</v>
      </c>
      <c r="G1884" s="123">
        <v>1509292</v>
      </c>
      <c r="H1884" s="127"/>
      <c r="I1884" s="131" t="s">
        <v>5450</v>
      </c>
      <c r="J1884" s="127"/>
      <c r="K1884" s="127"/>
      <c r="L1884" s="127"/>
      <c r="M1884" s="127"/>
      <c r="N1884" s="243">
        <v>0</v>
      </c>
      <c r="O1884" s="243">
        <v>626.4</v>
      </c>
      <c r="P1884" s="127" t="s">
        <v>1334</v>
      </c>
    </row>
    <row r="1885" spans="1:16" ht="51" hidden="1">
      <c r="A1885" s="127">
        <v>340</v>
      </c>
      <c r="B1885" s="127"/>
      <c r="C1885" s="128" t="s">
        <v>815</v>
      </c>
      <c r="D1885" s="122">
        <v>42895</v>
      </c>
      <c r="E1885" s="123" t="s">
        <v>5451</v>
      </c>
      <c r="F1885" s="123" t="s">
        <v>3</v>
      </c>
      <c r="G1885" s="123">
        <v>1509303</v>
      </c>
      <c r="H1885" s="127"/>
      <c r="I1885" s="131" t="s">
        <v>5452</v>
      </c>
      <c r="J1885" s="127"/>
      <c r="K1885" s="127"/>
      <c r="L1885" s="127"/>
      <c r="M1885" s="127"/>
      <c r="N1885" s="243">
        <v>0</v>
      </c>
      <c r="O1885" s="243">
        <v>0.1</v>
      </c>
      <c r="P1885" s="127" t="s">
        <v>1334</v>
      </c>
    </row>
    <row r="1886" spans="1:16" ht="51" hidden="1">
      <c r="A1886" s="127" t="s">
        <v>620</v>
      </c>
      <c r="B1886" s="127"/>
      <c r="C1886" s="128" t="s">
        <v>714</v>
      </c>
      <c r="D1886" s="122">
        <v>42895</v>
      </c>
      <c r="E1886" s="123" t="s">
        <v>5453</v>
      </c>
      <c r="F1886" s="123" t="s">
        <v>3</v>
      </c>
      <c r="G1886" s="123">
        <v>1509305</v>
      </c>
      <c r="H1886" s="127"/>
      <c r="I1886" s="131" t="s">
        <v>5454</v>
      </c>
      <c r="J1886" s="127"/>
      <c r="K1886" s="127"/>
      <c r="L1886" s="127"/>
      <c r="M1886" s="127"/>
      <c r="N1886" s="243">
        <v>0</v>
      </c>
      <c r="O1886" s="243">
        <v>12785.06</v>
      </c>
      <c r="P1886" s="127" t="s">
        <v>1334</v>
      </c>
    </row>
    <row r="1887" spans="1:16" ht="51" hidden="1">
      <c r="A1887" s="127" t="s">
        <v>620</v>
      </c>
      <c r="B1887" s="127"/>
      <c r="C1887" s="128" t="s">
        <v>714</v>
      </c>
      <c r="D1887" s="122">
        <v>42895</v>
      </c>
      <c r="E1887" s="123" t="s">
        <v>5455</v>
      </c>
      <c r="F1887" s="123" t="s">
        <v>3</v>
      </c>
      <c r="G1887" s="123">
        <v>1509308</v>
      </c>
      <c r="H1887" s="127"/>
      <c r="I1887" s="131" t="s">
        <v>5456</v>
      </c>
      <c r="J1887" s="127"/>
      <c r="K1887" s="127"/>
      <c r="L1887" s="127"/>
      <c r="M1887" s="127"/>
      <c r="N1887" s="243">
        <v>0</v>
      </c>
      <c r="O1887" s="243">
        <v>1368.92</v>
      </c>
      <c r="P1887" s="127" t="s">
        <v>1334</v>
      </c>
    </row>
    <row r="1888" spans="1:16" ht="51" hidden="1">
      <c r="A1888" s="127">
        <v>16</v>
      </c>
      <c r="B1888" s="127"/>
      <c r="C1888" s="128" t="s">
        <v>693</v>
      </c>
      <c r="D1888" s="122">
        <v>42895</v>
      </c>
      <c r="E1888" s="123" t="s">
        <v>5457</v>
      </c>
      <c r="F1888" s="123" t="s">
        <v>3</v>
      </c>
      <c r="G1888" s="123">
        <v>1509365</v>
      </c>
      <c r="H1888" s="127"/>
      <c r="I1888" s="131" t="s">
        <v>5458</v>
      </c>
      <c r="J1888" s="127"/>
      <c r="K1888" s="127"/>
      <c r="L1888" s="127"/>
      <c r="M1888" s="127"/>
      <c r="N1888" s="243">
        <v>0</v>
      </c>
      <c r="O1888" s="243">
        <v>2898</v>
      </c>
      <c r="P1888" s="127" t="s">
        <v>1334</v>
      </c>
    </row>
    <row r="1889" spans="1:16" ht="51" hidden="1">
      <c r="A1889" s="127">
        <v>16</v>
      </c>
      <c r="B1889" s="127"/>
      <c r="C1889" s="128" t="s">
        <v>693</v>
      </c>
      <c r="D1889" s="122">
        <v>42895</v>
      </c>
      <c r="E1889" s="123" t="s">
        <v>5459</v>
      </c>
      <c r="F1889" s="123" t="s">
        <v>3</v>
      </c>
      <c r="G1889" s="123">
        <v>1509367</v>
      </c>
      <c r="H1889" s="127"/>
      <c r="I1889" s="131" t="s">
        <v>5460</v>
      </c>
      <c r="J1889" s="127"/>
      <c r="K1889" s="127"/>
      <c r="L1889" s="127"/>
      <c r="M1889" s="127"/>
      <c r="N1889" s="243">
        <v>0</v>
      </c>
      <c r="O1889" s="243">
        <v>2255</v>
      </c>
      <c r="P1889" s="127" t="s">
        <v>1334</v>
      </c>
    </row>
    <row r="1890" spans="1:16" ht="51" hidden="1">
      <c r="A1890" s="127" t="s">
        <v>620</v>
      </c>
      <c r="B1890" s="127"/>
      <c r="C1890" s="128" t="s">
        <v>714</v>
      </c>
      <c r="D1890" s="122">
        <v>42895</v>
      </c>
      <c r="E1890" s="123" t="s">
        <v>5461</v>
      </c>
      <c r="F1890" s="123" t="s">
        <v>3</v>
      </c>
      <c r="G1890" s="123">
        <v>1509368</v>
      </c>
      <c r="H1890" s="127"/>
      <c r="I1890" s="131" t="s">
        <v>5462</v>
      </c>
      <c r="J1890" s="127"/>
      <c r="K1890" s="127"/>
      <c r="L1890" s="127"/>
      <c r="M1890" s="127"/>
      <c r="N1890" s="243">
        <v>0</v>
      </c>
      <c r="O1890" s="243">
        <v>1200</v>
      </c>
      <c r="P1890" s="127" t="s">
        <v>1334</v>
      </c>
    </row>
    <row r="1891" spans="1:16" ht="51" hidden="1">
      <c r="A1891" s="127" t="s">
        <v>620</v>
      </c>
      <c r="B1891" s="127"/>
      <c r="C1891" s="128" t="s">
        <v>714</v>
      </c>
      <c r="D1891" s="122">
        <v>42895</v>
      </c>
      <c r="E1891" s="123" t="s">
        <v>5463</v>
      </c>
      <c r="F1891" s="123" t="s">
        <v>3</v>
      </c>
      <c r="G1891" s="123">
        <v>1509417</v>
      </c>
      <c r="H1891" s="127"/>
      <c r="I1891" s="131" t="s">
        <v>5464</v>
      </c>
      <c r="J1891" s="127"/>
      <c r="K1891" s="127"/>
      <c r="L1891" s="127"/>
      <c r="M1891" s="127"/>
      <c r="N1891" s="243">
        <v>0</v>
      </c>
      <c r="O1891" s="243">
        <v>4439.66</v>
      </c>
      <c r="P1891" s="127" t="s">
        <v>1334</v>
      </c>
    </row>
    <row r="1892" spans="1:16" ht="51" hidden="1">
      <c r="A1892" s="127" t="s">
        <v>620</v>
      </c>
      <c r="B1892" s="127"/>
      <c r="C1892" s="128" t="s">
        <v>714</v>
      </c>
      <c r="D1892" s="122">
        <v>42895</v>
      </c>
      <c r="E1892" s="123" t="s">
        <v>5465</v>
      </c>
      <c r="F1892" s="123" t="s">
        <v>3</v>
      </c>
      <c r="G1892" s="123">
        <v>1509423</v>
      </c>
      <c r="H1892" s="127"/>
      <c r="I1892" s="131" t="s">
        <v>5466</v>
      </c>
      <c r="J1892" s="127"/>
      <c r="K1892" s="127"/>
      <c r="L1892" s="127"/>
      <c r="M1892" s="127"/>
      <c r="N1892" s="243">
        <v>0</v>
      </c>
      <c r="O1892" s="243">
        <v>1775.8700000000001</v>
      </c>
      <c r="P1892" s="127" t="s">
        <v>1334</v>
      </c>
    </row>
    <row r="1893" spans="1:16" ht="51" hidden="1">
      <c r="A1893" s="127" t="s">
        <v>627</v>
      </c>
      <c r="B1893" s="127"/>
      <c r="C1893" s="128" t="s">
        <v>1235</v>
      </c>
      <c r="D1893" s="122">
        <v>42898</v>
      </c>
      <c r="E1893" s="123" t="s">
        <v>5467</v>
      </c>
      <c r="F1893" s="123" t="s">
        <v>3</v>
      </c>
      <c r="G1893" s="123">
        <v>1509692</v>
      </c>
      <c r="H1893" s="127"/>
      <c r="I1893" s="131" t="s">
        <v>5468</v>
      </c>
      <c r="J1893" s="127"/>
      <c r="K1893" s="127"/>
      <c r="L1893" s="127"/>
      <c r="M1893" s="127"/>
      <c r="N1893" s="243">
        <v>0</v>
      </c>
      <c r="O1893" s="243">
        <v>205054.69</v>
      </c>
      <c r="P1893" s="127" t="s">
        <v>1334</v>
      </c>
    </row>
    <row r="1894" spans="1:16" ht="63.75" hidden="1">
      <c r="A1894" s="127" t="s">
        <v>627</v>
      </c>
      <c r="B1894" s="127"/>
      <c r="C1894" s="128" t="s">
        <v>1235</v>
      </c>
      <c r="D1894" s="122">
        <v>42898</v>
      </c>
      <c r="E1894" s="123" t="s">
        <v>5469</v>
      </c>
      <c r="F1894" s="123" t="s">
        <v>3</v>
      </c>
      <c r="G1894" s="123">
        <v>1509694</v>
      </c>
      <c r="H1894" s="127"/>
      <c r="I1894" s="131" t="s">
        <v>5470</v>
      </c>
      <c r="J1894" s="127"/>
      <c r="K1894" s="127"/>
      <c r="L1894" s="127"/>
      <c r="M1894" s="127"/>
      <c r="N1894" s="243">
        <v>0</v>
      </c>
      <c r="O1894" s="243">
        <v>4046.14</v>
      </c>
      <c r="P1894" s="127" t="s">
        <v>1334</v>
      </c>
    </row>
    <row r="1895" spans="1:16" ht="63.75" hidden="1">
      <c r="A1895" s="127" t="s">
        <v>620</v>
      </c>
      <c r="B1895" s="127"/>
      <c r="C1895" s="128" t="s">
        <v>714</v>
      </c>
      <c r="D1895" s="122">
        <v>42898</v>
      </c>
      <c r="E1895" s="123" t="s">
        <v>5471</v>
      </c>
      <c r="F1895" s="123" t="s">
        <v>3</v>
      </c>
      <c r="G1895" s="123">
        <v>1509597</v>
      </c>
      <c r="H1895" s="127"/>
      <c r="I1895" s="131" t="s">
        <v>5472</v>
      </c>
      <c r="J1895" s="127"/>
      <c r="K1895" s="127"/>
      <c r="L1895" s="127"/>
      <c r="M1895" s="127"/>
      <c r="N1895" s="243">
        <v>0</v>
      </c>
      <c r="O1895" s="243">
        <v>26022</v>
      </c>
      <c r="P1895" s="127" t="s">
        <v>1334</v>
      </c>
    </row>
    <row r="1896" spans="1:16" ht="51" hidden="1">
      <c r="A1896" s="127" t="s">
        <v>620</v>
      </c>
      <c r="B1896" s="127"/>
      <c r="C1896" s="128" t="s">
        <v>714</v>
      </c>
      <c r="D1896" s="122">
        <v>42898</v>
      </c>
      <c r="E1896" s="123" t="s">
        <v>5473</v>
      </c>
      <c r="F1896" s="123" t="s">
        <v>3</v>
      </c>
      <c r="G1896" s="123">
        <v>1509629</v>
      </c>
      <c r="H1896" s="127"/>
      <c r="I1896" s="131" t="s">
        <v>5474</v>
      </c>
      <c r="J1896" s="127"/>
      <c r="K1896" s="127"/>
      <c r="L1896" s="127"/>
      <c r="M1896" s="127"/>
      <c r="N1896" s="243">
        <v>0</v>
      </c>
      <c r="O1896" s="243">
        <v>5357.54</v>
      </c>
      <c r="P1896" s="127" t="s">
        <v>1334</v>
      </c>
    </row>
    <row r="1897" spans="1:16" ht="63.75" hidden="1">
      <c r="A1897" s="127" t="s">
        <v>620</v>
      </c>
      <c r="B1897" s="127"/>
      <c r="C1897" s="128" t="s">
        <v>714</v>
      </c>
      <c r="D1897" s="122">
        <v>42898</v>
      </c>
      <c r="E1897" s="123" t="s">
        <v>5475</v>
      </c>
      <c r="F1897" s="123" t="s">
        <v>3</v>
      </c>
      <c r="G1897" s="123">
        <v>1509693</v>
      </c>
      <c r="H1897" s="127"/>
      <c r="I1897" s="131" t="s">
        <v>5476</v>
      </c>
      <c r="J1897" s="127"/>
      <c r="K1897" s="127"/>
      <c r="L1897" s="127"/>
      <c r="M1897" s="127"/>
      <c r="N1897" s="243">
        <v>0</v>
      </c>
      <c r="O1897" s="243">
        <v>68974</v>
      </c>
      <c r="P1897" s="127" t="s">
        <v>1334</v>
      </c>
    </row>
    <row r="1898" spans="1:16" ht="63.75" hidden="1">
      <c r="A1898" s="127" t="s">
        <v>620</v>
      </c>
      <c r="B1898" s="127"/>
      <c r="C1898" s="128" t="s">
        <v>714</v>
      </c>
      <c r="D1898" s="122">
        <v>42898</v>
      </c>
      <c r="E1898" s="123" t="s">
        <v>5477</v>
      </c>
      <c r="F1898" s="123" t="s">
        <v>3</v>
      </c>
      <c r="G1898" s="123">
        <v>1509745</v>
      </c>
      <c r="H1898" s="127"/>
      <c r="I1898" s="131" t="s">
        <v>5478</v>
      </c>
      <c r="J1898" s="127"/>
      <c r="K1898" s="127"/>
      <c r="L1898" s="127"/>
      <c r="M1898" s="127"/>
      <c r="N1898" s="243">
        <v>0</v>
      </c>
      <c r="O1898" s="243">
        <v>39.33</v>
      </c>
      <c r="P1898" s="127" t="s">
        <v>1334</v>
      </c>
    </row>
    <row r="1899" spans="1:16" ht="63.75" hidden="1">
      <c r="A1899" s="127" t="s">
        <v>620</v>
      </c>
      <c r="B1899" s="127"/>
      <c r="C1899" s="128" t="s">
        <v>714</v>
      </c>
      <c r="D1899" s="122">
        <v>42898</v>
      </c>
      <c r="E1899" s="123" t="s">
        <v>5479</v>
      </c>
      <c r="F1899" s="123" t="s">
        <v>3</v>
      </c>
      <c r="G1899" s="123">
        <v>1509747</v>
      </c>
      <c r="H1899" s="127"/>
      <c r="I1899" s="131" t="s">
        <v>5480</v>
      </c>
      <c r="J1899" s="127"/>
      <c r="K1899" s="127"/>
      <c r="L1899" s="127"/>
      <c r="M1899" s="127"/>
      <c r="N1899" s="243">
        <v>0</v>
      </c>
      <c r="O1899" s="243">
        <v>64.8</v>
      </c>
      <c r="P1899" s="127" t="s">
        <v>1334</v>
      </c>
    </row>
    <row r="1900" spans="1:16" ht="51" hidden="1">
      <c r="A1900" s="127">
        <v>10</v>
      </c>
      <c r="B1900" s="127"/>
      <c r="C1900" s="128" t="s">
        <v>691</v>
      </c>
      <c r="D1900" s="122">
        <v>42898</v>
      </c>
      <c r="E1900" s="123" t="s">
        <v>5481</v>
      </c>
      <c r="F1900" s="123" t="s">
        <v>3</v>
      </c>
      <c r="G1900" s="123">
        <v>1509754</v>
      </c>
      <c r="H1900" s="127"/>
      <c r="I1900" s="131" t="s">
        <v>5482</v>
      </c>
      <c r="J1900" s="127"/>
      <c r="K1900" s="127"/>
      <c r="L1900" s="127"/>
      <c r="M1900" s="127"/>
      <c r="N1900" s="243">
        <v>0</v>
      </c>
      <c r="O1900" s="243">
        <v>718.76</v>
      </c>
      <c r="P1900" s="127" t="s">
        <v>1334</v>
      </c>
    </row>
    <row r="1901" spans="1:16" ht="63.75" hidden="1">
      <c r="A1901" s="127">
        <v>10</v>
      </c>
      <c r="B1901" s="127"/>
      <c r="C1901" s="128" t="s">
        <v>691</v>
      </c>
      <c r="D1901" s="122">
        <v>42898</v>
      </c>
      <c r="E1901" s="123" t="s">
        <v>5483</v>
      </c>
      <c r="F1901" s="123" t="s">
        <v>3</v>
      </c>
      <c r="G1901" s="123">
        <v>1509755</v>
      </c>
      <c r="H1901" s="127"/>
      <c r="I1901" s="131" t="s">
        <v>5484</v>
      </c>
      <c r="J1901" s="127"/>
      <c r="K1901" s="127"/>
      <c r="L1901" s="127"/>
      <c r="M1901" s="127"/>
      <c r="N1901" s="243">
        <v>0</v>
      </c>
      <c r="O1901" s="243">
        <v>120</v>
      </c>
      <c r="P1901" s="127" t="s">
        <v>1334</v>
      </c>
    </row>
    <row r="1902" spans="1:16" ht="51" hidden="1">
      <c r="A1902" s="127" t="s">
        <v>620</v>
      </c>
      <c r="B1902" s="127"/>
      <c r="C1902" s="128" t="s">
        <v>714</v>
      </c>
      <c r="D1902" s="122">
        <v>42898</v>
      </c>
      <c r="E1902" s="123" t="s">
        <v>5485</v>
      </c>
      <c r="F1902" s="123" t="s">
        <v>3</v>
      </c>
      <c r="G1902" s="123">
        <v>1509757</v>
      </c>
      <c r="H1902" s="127"/>
      <c r="I1902" s="131" t="s">
        <v>5486</v>
      </c>
      <c r="J1902" s="127"/>
      <c r="K1902" s="127"/>
      <c r="L1902" s="127"/>
      <c r="M1902" s="127"/>
      <c r="N1902" s="243">
        <v>0</v>
      </c>
      <c r="O1902" s="243">
        <v>227.43</v>
      </c>
      <c r="P1902" s="127" t="s">
        <v>1334</v>
      </c>
    </row>
    <row r="1903" spans="1:16" ht="63.75" hidden="1">
      <c r="A1903" s="127" t="s">
        <v>620</v>
      </c>
      <c r="B1903" s="127"/>
      <c r="C1903" s="128" t="s">
        <v>714</v>
      </c>
      <c r="D1903" s="122">
        <v>42898</v>
      </c>
      <c r="E1903" s="123" t="s">
        <v>5487</v>
      </c>
      <c r="F1903" s="123" t="s">
        <v>3</v>
      </c>
      <c r="G1903" s="123">
        <v>1509758</v>
      </c>
      <c r="H1903" s="127"/>
      <c r="I1903" s="131" t="s">
        <v>5488</v>
      </c>
      <c r="J1903" s="127"/>
      <c r="K1903" s="127"/>
      <c r="L1903" s="127"/>
      <c r="M1903" s="127"/>
      <c r="N1903" s="243">
        <v>0</v>
      </c>
      <c r="O1903" s="243">
        <v>38</v>
      </c>
      <c r="P1903" s="127" t="s">
        <v>1334</v>
      </c>
    </row>
    <row r="1904" spans="1:16" ht="63.75" hidden="1">
      <c r="A1904" s="127" t="s">
        <v>620</v>
      </c>
      <c r="B1904" s="127"/>
      <c r="C1904" s="128" t="s">
        <v>714</v>
      </c>
      <c r="D1904" s="122">
        <v>42898</v>
      </c>
      <c r="E1904" s="123" t="s">
        <v>5489</v>
      </c>
      <c r="F1904" s="123" t="s">
        <v>3</v>
      </c>
      <c r="G1904" s="123">
        <v>1509759</v>
      </c>
      <c r="H1904" s="127"/>
      <c r="I1904" s="131" t="s">
        <v>5490</v>
      </c>
      <c r="J1904" s="127"/>
      <c r="K1904" s="127"/>
      <c r="L1904" s="127"/>
      <c r="M1904" s="127"/>
      <c r="N1904" s="243">
        <v>0</v>
      </c>
      <c r="O1904" s="243">
        <v>158.1</v>
      </c>
      <c r="P1904" s="127" t="s">
        <v>1334</v>
      </c>
    </row>
    <row r="1905" spans="1:16" ht="63.75" hidden="1">
      <c r="A1905" s="127" t="s">
        <v>620</v>
      </c>
      <c r="B1905" s="127"/>
      <c r="C1905" s="128" t="s">
        <v>714</v>
      </c>
      <c r="D1905" s="122">
        <v>42898</v>
      </c>
      <c r="E1905" s="123" t="s">
        <v>5491</v>
      </c>
      <c r="F1905" s="123" t="s">
        <v>3</v>
      </c>
      <c r="G1905" s="123">
        <v>1509761</v>
      </c>
      <c r="H1905" s="127"/>
      <c r="I1905" s="131" t="s">
        <v>5492</v>
      </c>
      <c r="J1905" s="127"/>
      <c r="K1905" s="127"/>
      <c r="L1905" s="127"/>
      <c r="M1905" s="127"/>
      <c r="N1905" s="243">
        <v>0</v>
      </c>
      <c r="O1905" s="243">
        <v>26.41</v>
      </c>
      <c r="P1905" s="127" t="s">
        <v>1334</v>
      </c>
    </row>
    <row r="1906" spans="1:16" ht="51" hidden="1">
      <c r="A1906" s="127">
        <v>70</v>
      </c>
      <c r="B1906" s="127"/>
      <c r="C1906" s="128" t="s">
        <v>706</v>
      </c>
      <c r="D1906" s="122">
        <v>42898</v>
      </c>
      <c r="E1906" s="123" t="s">
        <v>5493</v>
      </c>
      <c r="F1906" s="123" t="s">
        <v>3</v>
      </c>
      <c r="G1906" s="123">
        <v>1509804</v>
      </c>
      <c r="H1906" s="127"/>
      <c r="I1906" s="131" t="s">
        <v>5494</v>
      </c>
      <c r="J1906" s="127"/>
      <c r="K1906" s="127"/>
      <c r="L1906" s="127"/>
      <c r="M1906" s="127"/>
      <c r="N1906" s="243">
        <v>0</v>
      </c>
      <c r="O1906" s="243">
        <v>825</v>
      </c>
      <c r="P1906" s="127" t="s">
        <v>1334</v>
      </c>
    </row>
    <row r="1907" spans="1:16" ht="51" hidden="1">
      <c r="A1907" s="127" t="s">
        <v>620</v>
      </c>
      <c r="B1907" s="127"/>
      <c r="C1907" s="128" t="s">
        <v>714</v>
      </c>
      <c r="D1907" s="122">
        <v>42898</v>
      </c>
      <c r="E1907" s="123" t="s">
        <v>5495</v>
      </c>
      <c r="F1907" s="123" t="s">
        <v>3</v>
      </c>
      <c r="G1907" s="123">
        <v>1509840</v>
      </c>
      <c r="H1907" s="127"/>
      <c r="I1907" s="131" t="s">
        <v>5496</v>
      </c>
      <c r="J1907" s="127"/>
      <c r="K1907" s="127"/>
      <c r="L1907" s="127"/>
      <c r="M1907" s="127"/>
      <c r="N1907" s="243">
        <v>0</v>
      </c>
      <c r="O1907" s="243">
        <v>21233</v>
      </c>
      <c r="P1907" s="127" t="s">
        <v>1334</v>
      </c>
    </row>
    <row r="1908" spans="1:16" ht="51" hidden="1">
      <c r="A1908" s="127">
        <v>41</v>
      </c>
      <c r="B1908" s="127"/>
      <c r="C1908" s="128" t="s">
        <v>698</v>
      </c>
      <c r="D1908" s="122">
        <v>42898</v>
      </c>
      <c r="E1908" s="123" t="s">
        <v>5497</v>
      </c>
      <c r="F1908" s="123" t="s">
        <v>3</v>
      </c>
      <c r="G1908" s="123">
        <v>1509860</v>
      </c>
      <c r="H1908" s="127"/>
      <c r="I1908" s="131" t="s">
        <v>5498</v>
      </c>
      <c r="J1908" s="127"/>
      <c r="K1908" s="127"/>
      <c r="L1908" s="127"/>
      <c r="M1908" s="127"/>
      <c r="N1908" s="243">
        <v>0</v>
      </c>
      <c r="O1908" s="243">
        <v>371</v>
      </c>
      <c r="P1908" s="127" t="s">
        <v>1334</v>
      </c>
    </row>
    <row r="1909" spans="1:16" ht="51" hidden="1">
      <c r="A1909" s="127">
        <v>41</v>
      </c>
      <c r="B1909" s="127"/>
      <c r="C1909" s="128" t="s">
        <v>698</v>
      </c>
      <c r="D1909" s="122">
        <v>42898</v>
      </c>
      <c r="E1909" s="123" t="s">
        <v>5499</v>
      </c>
      <c r="F1909" s="123" t="s">
        <v>3</v>
      </c>
      <c r="G1909" s="123">
        <v>1509861</v>
      </c>
      <c r="H1909" s="127"/>
      <c r="I1909" s="131" t="s">
        <v>5500</v>
      </c>
      <c r="J1909" s="127"/>
      <c r="K1909" s="127"/>
      <c r="L1909" s="127"/>
      <c r="M1909" s="127"/>
      <c r="N1909" s="243">
        <v>0</v>
      </c>
      <c r="O1909" s="243">
        <v>0.2</v>
      </c>
      <c r="P1909" s="127" t="s">
        <v>1334</v>
      </c>
    </row>
    <row r="1910" spans="1:16" ht="51" hidden="1">
      <c r="A1910" s="127">
        <v>582</v>
      </c>
      <c r="B1910" s="127"/>
      <c r="C1910" s="128" t="s">
        <v>857</v>
      </c>
      <c r="D1910" s="122">
        <v>42899</v>
      </c>
      <c r="E1910" s="123" t="s">
        <v>5501</v>
      </c>
      <c r="F1910" s="123" t="s">
        <v>3</v>
      </c>
      <c r="G1910" s="123">
        <v>1510075</v>
      </c>
      <c r="H1910" s="127"/>
      <c r="I1910" s="131" t="s">
        <v>5502</v>
      </c>
      <c r="J1910" s="127"/>
      <c r="K1910" s="127"/>
      <c r="L1910" s="127"/>
      <c r="M1910" s="127"/>
      <c r="N1910" s="243">
        <v>0</v>
      </c>
      <c r="O1910" s="243">
        <v>21780.97</v>
      </c>
      <c r="P1910" s="127" t="s">
        <v>1334</v>
      </c>
    </row>
    <row r="1911" spans="1:16" ht="38.25" hidden="1">
      <c r="A1911" s="127">
        <v>290</v>
      </c>
      <c r="B1911" s="127"/>
      <c r="C1911" s="128" t="s">
        <v>794</v>
      </c>
      <c r="D1911" s="122">
        <v>42899</v>
      </c>
      <c r="E1911" s="123" t="s">
        <v>5503</v>
      </c>
      <c r="F1911" s="123" t="s">
        <v>3</v>
      </c>
      <c r="G1911" s="123">
        <v>1510033</v>
      </c>
      <c r="H1911" s="127"/>
      <c r="I1911" s="131" t="s">
        <v>5504</v>
      </c>
      <c r="J1911" s="127"/>
      <c r="K1911" s="127"/>
      <c r="L1911" s="127"/>
      <c r="M1911" s="127"/>
      <c r="N1911" s="243">
        <v>0</v>
      </c>
      <c r="O1911" s="243">
        <v>391</v>
      </c>
      <c r="P1911" s="127" t="s">
        <v>1334</v>
      </c>
    </row>
    <row r="1912" spans="1:16" ht="63.75" hidden="1">
      <c r="A1912" s="127" t="s">
        <v>620</v>
      </c>
      <c r="B1912" s="127"/>
      <c r="C1912" s="128" t="s">
        <v>714</v>
      </c>
      <c r="D1912" s="122">
        <v>42899</v>
      </c>
      <c r="E1912" s="123" t="s">
        <v>5505</v>
      </c>
      <c r="F1912" s="123" t="s">
        <v>3</v>
      </c>
      <c r="G1912" s="123">
        <v>1510038</v>
      </c>
      <c r="H1912" s="127"/>
      <c r="I1912" s="131" t="s">
        <v>5506</v>
      </c>
      <c r="J1912" s="127"/>
      <c r="K1912" s="127"/>
      <c r="L1912" s="127"/>
      <c r="M1912" s="127"/>
      <c r="N1912" s="243">
        <v>0</v>
      </c>
      <c r="O1912" s="243">
        <v>1872</v>
      </c>
      <c r="P1912" s="127" t="s">
        <v>1334</v>
      </c>
    </row>
    <row r="1913" spans="1:16" ht="51" hidden="1">
      <c r="A1913" s="127" t="s">
        <v>620</v>
      </c>
      <c r="B1913" s="127"/>
      <c r="C1913" s="128" t="s">
        <v>714</v>
      </c>
      <c r="D1913" s="122">
        <v>42899</v>
      </c>
      <c r="E1913" s="123" t="s">
        <v>5507</v>
      </c>
      <c r="F1913" s="123" t="s">
        <v>3</v>
      </c>
      <c r="G1913" s="123">
        <v>1510043</v>
      </c>
      <c r="H1913" s="127"/>
      <c r="I1913" s="131" t="s">
        <v>5508</v>
      </c>
      <c r="J1913" s="127"/>
      <c r="K1913" s="127"/>
      <c r="L1913" s="127"/>
      <c r="M1913" s="127"/>
      <c r="N1913" s="243">
        <v>0</v>
      </c>
      <c r="O1913" s="243">
        <v>0.5</v>
      </c>
      <c r="P1913" s="127" t="s">
        <v>1334</v>
      </c>
    </row>
    <row r="1914" spans="1:16" ht="51" hidden="1">
      <c r="A1914" s="127">
        <v>212</v>
      </c>
      <c r="B1914" s="127"/>
      <c r="C1914" s="128" t="s">
        <v>762</v>
      </c>
      <c r="D1914" s="122">
        <v>42899</v>
      </c>
      <c r="E1914" s="123" t="s">
        <v>5509</v>
      </c>
      <c r="F1914" s="123" t="s">
        <v>3</v>
      </c>
      <c r="G1914" s="123">
        <v>1510051</v>
      </c>
      <c r="H1914" s="127"/>
      <c r="I1914" s="131" t="s">
        <v>5510</v>
      </c>
      <c r="J1914" s="127"/>
      <c r="K1914" s="127"/>
      <c r="L1914" s="127"/>
      <c r="M1914" s="127"/>
      <c r="N1914" s="243">
        <v>0</v>
      </c>
      <c r="O1914" s="243">
        <v>50</v>
      </c>
      <c r="P1914" s="127" t="s">
        <v>1334</v>
      </c>
    </row>
    <row r="1915" spans="1:16" ht="38.25" hidden="1">
      <c r="A1915" s="127">
        <v>20</v>
      </c>
      <c r="B1915" s="127"/>
      <c r="C1915" s="128" t="s">
        <v>694</v>
      </c>
      <c r="D1915" s="122">
        <v>42899</v>
      </c>
      <c r="E1915" s="123" t="s">
        <v>5511</v>
      </c>
      <c r="F1915" s="123" t="s">
        <v>3</v>
      </c>
      <c r="G1915" s="123">
        <v>1510078</v>
      </c>
      <c r="H1915" s="127"/>
      <c r="I1915" s="131" t="s">
        <v>5512</v>
      </c>
      <c r="J1915" s="127"/>
      <c r="K1915" s="127"/>
      <c r="L1915" s="127"/>
      <c r="M1915" s="127"/>
      <c r="N1915" s="243">
        <v>0</v>
      </c>
      <c r="O1915" s="243">
        <v>124</v>
      </c>
      <c r="P1915" s="127" t="s">
        <v>1334</v>
      </c>
    </row>
    <row r="1916" spans="1:16" ht="38.25" hidden="1">
      <c r="A1916" s="127">
        <v>20</v>
      </c>
      <c r="B1916" s="127"/>
      <c r="C1916" s="128" t="s">
        <v>694</v>
      </c>
      <c r="D1916" s="122">
        <v>42899</v>
      </c>
      <c r="E1916" s="123" t="s">
        <v>5513</v>
      </c>
      <c r="F1916" s="123" t="s">
        <v>3</v>
      </c>
      <c r="G1916" s="123">
        <v>1510079</v>
      </c>
      <c r="H1916" s="127"/>
      <c r="I1916" s="131" t="s">
        <v>5514</v>
      </c>
      <c r="J1916" s="127"/>
      <c r="K1916" s="127"/>
      <c r="L1916" s="127"/>
      <c r="M1916" s="127"/>
      <c r="N1916" s="243">
        <v>0</v>
      </c>
      <c r="O1916" s="243">
        <v>124</v>
      </c>
      <c r="P1916" s="127" t="s">
        <v>1334</v>
      </c>
    </row>
    <row r="1917" spans="1:16" ht="38.25" hidden="1">
      <c r="A1917" s="127">
        <v>20</v>
      </c>
      <c r="B1917" s="127"/>
      <c r="C1917" s="128" t="s">
        <v>694</v>
      </c>
      <c r="D1917" s="122">
        <v>42899</v>
      </c>
      <c r="E1917" s="123" t="s">
        <v>5515</v>
      </c>
      <c r="F1917" s="123" t="s">
        <v>3</v>
      </c>
      <c r="G1917" s="123">
        <v>1510083</v>
      </c>
      <c r="H1917" s="127"/>
      <c r="I1917" s="131" t="s">
        <v>5516</v>
      </c>
      <c r="J1917" s="127"/>
      <c r="K1917" s="127"/>
      <c r="L1917" s="127"/>
      <c r="M1917" s="127"/>
      <c r="N1917" s="243">
        <v>0</v>
      </c>
      <c r="O1917" s="243">
        <v>78</v>
      </c>
      <c r="P1917" s="127" t="s">
        <v>1334</v>
      </c>
    </row>
    <row r="1918" spans="1:16" ht="51" hidden="1">
      <c r="A1918" s="127">
        <v>86</v>
      </c>
      <c r="B1918" s="127"/>
      <c r="C1918" s="128" t="s">
        <v>711</v>
      </c>
      <c r="D1918" s="122">
        <v>42899</v>
      </c>
      <c r="E1918" s="123" t="s">
        <v>5517</v>
      </c>
      <c r="F1918" s="123" t="s">
        <v>3</v>
      </c>
      <c r="G1918" s="123">
        <v>1510084</v>
      </c>
      <c r="H1918" s="127"/>
      <c r="I1918" s="131" t="s">
        <v>5518</v>
      </c>
      <c r="J1918" s="127"/>
      <c r="K1918" s="127"/>
      <c r="L1918" s="127"/>
      <c r="M1918" s="127"/>
      <c r="N1918" s="243">
        <v>0</v>
      </c>
      <c r="O1918" s="243">
        <v>1574</v>
      </c>
      <c r="P1918" s="127" t="s">
        <v>1334</v>
      </c>
    </row>
    <row r="1919" spans="1:16" ht="63.75" hidden="1">
      <c r="A1919" s="127">
        <v>344</v>
      </c>
      <c r="B1919" s="127"/>
      <c r="C1919" s="128" t="s">
        <v>819</v>
      </c>
      <c r="D1919" s="122">
        <v>42899</v>
      </c>
      <c r="E1919" s="123" t="s">
        <v>5519</v>
      </c>
      <c r="F1919" s="123" t="s">
        <v>3</v>
      </c>
      <c r="G1919" s="123">
        <v>1510121</v>
      </c>
      <c r="H1919" s="127"/>
      <c r="I1919" s="131" t="s">
        <v>5520</v>
      </c>
      <c r="J1919" s="127"/>
      <c r="K1919" s="127"/>
      <c r="L1919" s="127"/>
      <c r="M1919" s="127"/>
      <c r="N1919" s="243">
        <v>0</v>
      </c>
      <c r="O1919" s="243">
        <v>816</v>
      </c>
      <c r="P1919" s="127" t="s">
        <v>1334</v>
      </c>
    </row>
    <row r="1920" spans="1:16" ht="63.75" hidden="1">
      <c r="A1920" s="127">
        <v>344</v>
      </c>
      <c r="B1920" s="127"/>
      <c r="C1920" s="128" t="s">
        <v>819</v>
      </c>
      <c r="D1920" s="122">
        <v>42899</v>
      </c>
      <c r="E1920" s="123" t="s">
        <v>5521</v>
      </c>
      <c r="F1920" s="123" t="s">
        <v>3</v>
      </c>
      <c r="G1920" s="123">
        <v>1510123</v>
      </c>
      <c r="H1920" s="127"/>
      <c r="I1920" s="131" t="s">
        <v>5522</v>
      </c>
      <c r="J1920" s="127"/>
      <c r="K1920" s="127"/>
      <c r="L1920" s="127"/>
      <c r="M1920" s="127"/>
      <c r="N1920" s="243">
        <v>0</v>
      </c>
      <c r="O1920" s="243">
        <v>1889.0900000000001</v>
      </c>
      <c r="P1920" s="127" t="s">
        <v>1334</v>
      </c>
    </row>
    <row r="1921" spans="1:16" ht="63.75" hidden="1">
      <c r="A1921" s="127">
        <v>344</v>
      </c>
      <c r="B1921" s="127"/>
      <c r="C1921" s="128" t="s">
        <v>819</v>
      </c>
      <c r="D1921" s="122">
        <v>42899</v>
      </c>
      <c r="E1921" s="123" t="s">
        <v>5523</v>
      </c>
      <c r="F1921" s="123" t="s">
        <v>3</v>
      </c>
      <c r="G1921" s="123">
        <v>1510124</v>
      </c>
      <c r="H1921" s="127"/>
      <c r="I1921" s="131" t="s">
        <v>5524</v>
      </c>
      <c r="J1921" s="127"/>
      <c r="K1921" s="127"/>
      <c r="L1921" s="127"/>
      <c r="M1921" s="127"/>
      <c r="N1921" s="243">
        <v>0</v>
      </c>
      <c r="O1921" s="243">
        <v>3471.28</v>
      </c>
      <c r="P1921" s="127" t="s">
        <v>1334</v>
      </c>
    </row>
    <row r="1922" spans="1:16" ht="63.75" hidden="1">
      <c r="A1922" s="127">
        <v>344</v>
      </c>
      <c r="B1922" s="127"/>
      <c r="C1922" s="128" t="s">
        <v>819</v>
      </c>
      <c r="D1922" s="122">
        <v>42899</v>
      </c>
      <c r="E1922" s="123" t="s">
        <v>5525</v>
      </c>
      <c r="F1922" s="123" t="s">
        <v>3</v>
      </c>
      <c r="G1922" s="123">
        <v>1510125</v>
      </c>
      <c r="H1922" s="127"/>
      <c r="I1922" s="131" t="s">
        <v>5526</v>
      </c>
      <c r="J1922" s="127"/>
      <c r="K1922" s="127"/>
      <c r="L1922" s="127"/>
      <c r="M1922" s="127"/>
      <c r="N1922" s="243">
        <v>0</v>
      </c>
      <c r="O1922" s="243">
        <v>3232.08</v>
      </c>
      <c r="P1922" s="127" t="s">
        <v>1334</v>
      </c>
    </row>
    <row r="1923" spans="1:16" ht="63.75" hidden="1">
      <c r="A1923" s="127">
        <v>344</v>
      </c>
      <c r="B1923" s="127"/>
      <c r="C1923" s="128" t="s">
        <v>819</v>
      </c>
      <c r="D1923" s="122">
        <v>42899</v>
      </c>
      <c r="E1923" s="123" t="s">
        <v>5527</v>
      </c>
      <c r="F1923" s="123" t="s">
        <v>3</v>
      </c>
      <c r="G1923" s="123">
        <v>1510126</v>
      </c>
      <c r="H1923" s="127"/>
      <c r="I1923" s="131" t="s">
        <v>5528</v>
      </c>
      <c r="J1923" s="127"/>
      <c r="K1923" s="127"/>
      <c r="L1923" s="127"/>
      <c r="M1923" s="127"/>
      <c r="N1923" s="243">
        <v>0</v>
      </c>
      <c r="O1923" s="243">
        <v>6024</v>
      </c>
      <c r="P1923" s="127" t="s">
        <v>1334</v>
      </c>
    </row>
    <row r="1924" spans="1:16" ht="51" hidden="1">
      <c r="A1924" s="127">
        <v>46</v>
      </c>
      <c r="B1924" s="127"/>
      <c r="C1924" s="128" t="s">
        <v>699</v>
      </c>
      <c r="D1924" s="122">
        <v>42899</v>
      </c>
      <c r="E1924" s="123" t="s">
        <v>5529</v>
      </c>
      <c r="F1924" s="123" t="s">
        <v>3</v>
      </c>
      <c r="G1924" s="123">
        <v>1510202</v>
      </c>
      <c r="H1924" s="127"/>
      <c r="I1924" s="131" t="s">
        <v>5530</v>
      </c>
      <c r="J1924" s="127"/>
      <c r="K1924" s="127"/>
      <c r="L1924" s="127"/>
      <c r="M1924" s="127"/>
      <c r="N1924" s="243">
        <v>0</v>
      </c>
      <c r="O1924" s="243">
        <v>14670.4</v>
      </c>
      <c r="P1924" s="127" t="s">
        <v>1334</v>
      </c>
    </row>
    <row r="1925" spans="1:16" ht="51" hidden="1">
      <c r="A1925" s="127" t="s">
        <v>620</v>
      </c>
      <c r="B1925" s="127"/>
      <c r="C1925" s="128" t="s">
        <v>714</v>
      </c>
      <c r="D1925" s="122">
        <v>42900</v>
      </c>
      <c r="E1925" s="123" t="s">
        <v>5531</v>
      </c>
      <c r="F1925" s="123" t="s">
        <v>3</v>
      </c>
      <c r="G1925" s="123">
        <v>1510439</v>
      </c>
      <c r="H1925" s="127"/>
      <c r="I1925" s="131" t="s">
        <v>5532</v>
      </c>
      <c r="J1925" s="127"/>
      <c r="K1925" s="127"/>
      <c r="L1925" s="127"/>
      <c r="M1925" s="127"/>
      <c r="N1925" s="243">
        <v>0</v>
      </c>
      <c r="O1925" s="243">
        <v>15053.24</v>
      </c>
      <c r="P1925" s="127" t="s">
        <v>1334</v>
      </c>
    </row>
    <row r="1926" spans="1:16" ht="51" hidden="1">
      <c r="A1926" s="127">
        <v>572</v>
      </c>
      <c r="B1926" s="127"/>
      <c r="C1926" s="128" t="s">
        <v>849</v>
      </c>
      <c r="D1926" s="122">
        <v>42900</v>
      </c>
      <c r="E1926" s="123" t="s">
        <v>5533</v>
      </c>
      <c r="F1926" s="123" t="s">
        <v>3</v>
      </c>
      <c r="G1926" s="123">
        <v>1510402</v>
      </c>
      <c r="H1926" s="127"/>
      <c r="I1926" s="131" t="s">
        <v>5534</v>
      </c>
      <c r="J1926" s="127"/>
      <c r="K1926" s="127"/>
      <c r="L1926" s="127"/>
      <c r="M1926" s="127"/>
      <c r="N1926" s="243">
        <v>0</v>
      </c>
      <c r="O1926" s="243">
        <v>34.450000000000003</v>
      </c>
      <c r="P1926" s="127" t="s">
        <v>1334</v>
      </c>
    </row>
    <row r="1927" spans="1:16" ht="51" hidden="1">
      <c r="A1927" s="127">
        <v>572</v>
      </c>
      <c r="B1927" s="127"/>
      <c r="C1927" s="128" t="s">
        <v>849</v>
      </c>
      <c r="D1927" s="122">
        <v>42900</v>
      </c>
      <c r="E1927" s="123" t="s">
        <v>5535</v>
      </c>
      <c r="F1927" s="123" t="s">
        <v>3</v>
      </c>
      <c r="G1927" s="123">
        <v>1510404</v>
      </c>
      <c r="H1927" s="127"/>
      <c r="I1927" s="131" t="s">
        <v>5534</v>
      </c>
      <c r="J1927" s="127"/>
      <c r="K1927" s="127"/>
      <c r="L1927" s="127"/>
      <c r="M1927" s="127"/>
      <c r="N1927" s="243">
        <v>0</v>
      </c>
      <c r="O1927" s="243">
        <v>141.41</v>
      </c>
      <c r="P1927" s="127" t="s">
        <v>1334</v>
      </c>
    </row>
    <row r="1928" spans="1:16" ht="51" hidden="1">
      <c r="A1928" s="127">
        <v>572</v>
      </c>
      <c r="B1928" s="127"/>
      <c r="C1928" s="128" t="s">
        <v>849</v>
      </c>
      <c r="D1928" s="122">
        <v>42900</v>
      </c>
      <c r="E1928" s="123" t="s">
        <v>5536</v>
      </c>
      <c r="F1928" s="123" t="s">
        <v>3</v>
      </c>
      <c r="G1928" s="123">
        <v>1510407</v>
      </c>
      <c r="H1928" s="127"/>
      <c r="I1928" s="131" t="s">
        <v>5534</v>
      </c>
      <c r="J1928" s="127"/>
      <c r="K1928" s="127"/>
      <c r="L1928" s="127"/>
      <c r="M1928" s="127"/>
      <c r="N1928" s="243">
        <v>0</v>
      </c>
      <c r="O1928" s="243">
        <v>78</v>
      </c>
      <c r="P1928" s="127" t="s">
        <v>1334</v>
      </c>
    </row>
    <row r="1929" spans="1:16" ht="51" hidden="1">
      <c r="A1929" s="127">
        <v>342</v>
      </c>
      <c r="B1929" s="127"/>
      <c r="C1929" s="128" t="s">
        <v>817</v>
      </c>
      <c r="D1929" s="122">
        <v>42900</v>
      </c>
      <c r="E1929" s="123" t="s">
        <v>5537</v>
      </c>
      <c r="F1929" s="123" t="s">
        <v>3</v>
      </c>
      <c r="G1929" s="123">
        <v>1510452</v>
      </c>
      <c r="H1929" s="127"/>
      <c r="I1929" s="131" t="s">
        <v>5538</v>
      </c>
      <c r="J1929" s="127"/>
      <c r="K1929" s="127"/>
      <c r="L1929" s="127"/>
      <c r="M1929" s="127"/>
      <c r="N1929" s="243">
        <v>0</v>
      </c>
      <c r="O1929" s="243">
        <v>22.85</v>
      </c>
      <c r="P1929" s="127" t="s">
        <v>1334</v>
      </c>
    </row>
    <row r="1930" spans="1:16" ht="51" hidden="1">
      <c r="A1930" s="127">
        <v>47</v>
      </c>
      <c r="B1930" s="127"/>
      <c r="C1930" s="128" t="s">
        <v>700</v>
      </c>
      <c r="D1930" s="122">
        <v>42900</v>
      </c>
      <c r="E1930" s="123" t="s">
        <v>5539</v>
      </c>
      <c r="F1930" s="123" t="s">
        <v>3</v>
      </c>
      <c r="G1930" s="123">
        <v>1510523</v>
      </c>
      <c r="H1930" s="127"/>
      <c r="I1930" s="131" t="s">
        <v>5540</v>
      </c>
      <c r="J1930" s="127"/>
      <c r="K1930" s="127"/>
      <c r="L1930" s="127"/>
      <c r="M1930" s="127"/>
      <c r="N1930" s="243">
        <v>0</v>
      </c>
      <c r="O1930" s="243">
        <v>0.03</v>
      </c>
      <c r="P1930" s="127" t="s">
        <v>1334</v>
      </c>
    </row>
    <row r="1931" spans="1:16" ht="51" hidden="1">
      <c r="A1931" s="127" t="s">
        <v>620</v>
      </c>
      <c r="B1931" s="127"/>
      <c r="C1931" s="128" t="s">
        <v>714</v>
      </c>
      <c r="D1931" s="122">
        <v>42900</v>
      </c>
      <c r="E1931" s="123" t="s">
        <v>5541</v>
      </c>
      <c r="F1931" s="123" t="s">
        <v>3</v>
      </c>
      <c r="G1931" s="123">
        <v>1510544</v>
      </c>
      <c r="H1931" s="127"/>
      <c r="I1931" s="131" t="s">
        <v>5542</v>
      </c>
      <c r="J1931" s="127"/>
      <c r="K1931" s="127"/>
      <c r="L1931" s="127"/>
      <c r="M1931" s="127"/>
      <c r="N1931" s="243">
        <v>0</v>
      </c>
      <c r="O1931" s="243">
        <v>12955.02</v>
      </c>
      <c r="P1931" s="127" t="s">
        <v>1334</v>
      </c>
    </row>
    <row r="1932" spans="1:16" ht="51" hidden="1">
      <c r="A1932" s="127" t="s">
        <v>620</v>
      </c>
      <c r="B1932" s="127"/>
      <c r="C1932" s="128" t="s">
        <v>714</v>
      </c>
      <c r="D1932" s="122">
        <v>42900</v>
      </c>
      <c r="E1932" s="123" t="s">
        <v>5543</v>
      </c>
      <c r="F1932" s="123" t="s">
        <v>3</v>
      </c>
      <c r="G1932" s="123">
        <v>1510564</v>
      </c>
      <c r="H1932" s="127"/>
      <c r="I1932" s="131" t="s">
        <v>5544</v>
      </c>
      <c r="J1932" s="127"/>
      <c r="K1932" s="127"/>
      <c r="L1932" s="127"/>
      <c r="M1932" s="127"/>
      <c r="N1932" s="243">
        <v>0</v>
      </c>
      <c r="O1932" s="243">
        <v>46988</v>
      </c>
      <c r="P1932" s="127" t="s">
        <v>1334</v>
      </c>
    </row>
    <row r="1933" spans="1:16" ht="51" hidden="1">
      <c r="A1933" s="127" t="s">
        <v>620</v>
      </c>
      <c r="B1933" s="127"/>
      <c r="C1933" s="128" t="s">
        <v>714</v>
      </c>
      <c r="D1933" s="122">
        <v>42900</v>
      </c>
      <c r="E1933" s="123" t="s">
        <v>5545</v>
      </c>
      <c r="F1933" s="123" t="s">
        <v>3</v>
      </c>
      <c r="G1933" s="123">
        <v>1510601</v>
      </c>
      <c r="H1933" s="127"/>
      <c r="I1933" s="131" t="s">
        <v>4422</v>
      </c>
      <c r="J1933" s="127"/>
      <c r="K1933" s="127"/>
      <c r="L1933" s="127"/>
      <c r="M1933" s="127"/>
      <c r="N1933" s="243">
        <v>0</v>
      </c>
      <c r="O1933" s="243">
        <v>3400</v>
      </c>
      <c r="P1933" s="127" t="s">
        <v>1334</v>
      </c>
    </row>
    <row r="1934" spans="1:16" ht="51" hidden="1">
      <c r="A1934" s="127" t="s">
        <v>620</v>
      </c>
      <c r="B1934" s="127"/>
      <c r="C1934" s="128" t="s">
        <v>714</v>
      </c>
      <c r="D1934" s="122">
        <v>42900</v>
      </c>
      <c r="E1934" s="123" t="s">
        <v>5546</v>
      </c>
      <c r="F1934" s="123" t="s">
        <v>3</v>
      </c>
      <c r="G1934" s="123">
        <v>1510608</v>
      </c>
      <c r="H1934" s="127"/>
      <c r="I1934" s="131" t="s">
        <v>5547</v>
      </c>
      <c r="J1934" s="127"/>
      <c r="K1934" s="127"/>
      <c r="L1934" s="127"/>
      <c r="M1934" s="127"/>
      <c r="N1934" s="243">
        <v>0</v>
      </c>
      <c r="O1934" s="243">
        <v>1261.8</v>
      </c>
      <c r="P1934" s="127" t="s">
        <v>1334</v>
      </c>
    </row>
    <row r="1935" spans="1:16" ht="51" hidden="1">
      <c r="A1935" s="127" t="s">
        <v>620</v>
      </c>
      <c r="B1935" s="127"/>
      <c r="C1935" s="128" t="s">
        <v>714</v>
      </c>
      <c r="D1935" s="122">
        <v>42900</v>
      </c>
      <c r="E1935" s="123" t="s">
        <v>5548</v>
      </c>
      <c r="F1935" s="123" t="s">
        <v>3</v>
      </c>
      <c r="G1935" s="123">
        <v>1510641</v>
      </c>
      <c r="H1935" s="127"/>
      <c r="I1935" s="131" t="s">
        <v>5549</v>
      </c>
      <c r="J1935" s="127"/>
      <c r="K1935" s="127"/>
      <c r="L1935" s="127"/>
      <c r="M1935" s="127"/>
      <c r="N1935" s="243">
        <v>0</v>
      </c>
      <c r="O1935" s="243">
        <v>4621.53</v>
      </c>
      <c r="P1935" s="127" t="s">
        <v>1334</v>
      </c>
    </row>
    <row r="1936" spans="1:16" ht="63.75" hidden="1">
      <c r="A1936" s="127" t="s">
        <v>620</v>
      </c>
      <c r="B1936" s="127"/>
      <c r="C1936" s="128" t="s">
        <v>714</v>
      </c>
      <c r="D1936" s="122">
        <v>42900</v>
      </c>
      <c r="E1936" s="123" t="s">
        <v>5550</v>
      </c>
      <c r="F1936" s="123" t="s">
        <v>3</v>
      </c>
      <c r="G1936" s="123">
        <v>1510651</v>
      </c>
      <c r="H1936" s="127"/>
      <c r="I1936" s="131" t="s">
        <v>5551</v>
      </c>
      <c r="J1936" s="127"/>
      <c r="K1936" s="127"/>
      <c r="L1936" s="127"/>
      <c r="M1936" s="127"/>
      <c r="N1936" s="243">
        <v>0</v>
      </c>
      <c r="O1936" s="243">
        <v>14544</v>
      </c>
      <c r="P1936" s="127" t="s">
        <v>1334</v>
      </c>
    </row>
    <row r="1937" spans="1:16" ht="51" hidden="1">
      <c r="A1937" s="127" t="s">
        <v>620</v>
      </c>
      <c r="B1937" s="127"/>
      <c r="C1937" s="128" t="s">
        <v>714</v>
      </c>
      <c r="D1937" s="122">
        <v>42900</v>
      </c>
      <c r="E1937" s="123" t="s">
        <v>5552</v>
      </c>
      <c r="F1937" s="123" t="s">
        <v>3</v>
      </c>
      <c r="G1937" s="123">
        <v>1510712</v>
      </c>
      <c r="H1937" s="127"/>
      <c r="I1937" s="131" t="s">
        <v>3278</v>
      </c>
      <c r="J1937" s="127"/>
      <c r="K1937" s="127"/>
      <c r="L1937" s="127"/>
      <c r="M1937" s="127"/>
      <c r="N1937" s="243">
        <v>0</v>
      </c>
      <c r="O1937" s="243">
        <v>244.34</v>
      </c>
      <c r="P1937" s="127" t="s">
        <v>1334</v>
      </c>
    </row>
    <row r="1938" spans="1:16" ht="63.75" hidden="1">
      <c r="A1938" s="127" t="s">
        <v>620</v>
      </c>
      <c r="B1938" s="127"/>
      <c r="C1938" s="128" t="s">
        <v>714</v>
      </c>
      <c r="D1938" s="122">
        <v>42902</v>
      </c>
      <c r="E1938" s="123" t="s">
        <v>5553</v>
      </c>
      <c r="F1938" s="123" t="s">
        <v>3</v>
      </c>
      <c r="G1938" s="123">
        <v>1510897</v>
      </c>
      <c r="H1938" s="127"/>
      <c r="I1938" s="131" t="s">
        <v>5554</v>
      </c>
      <c r="J1938" s="127"/>
      <c r="K1938" s="127"/>
      <c r="L1938" s="127"/>
      <c r="M1938" s="127"/>
      <c r="N1938" s="243">
        <v>0</v>
      </c>
      <c r="O1938" s="243">
        <v>4396.1000000000004</v>
      </c>
      <c r="P1938" s="127" t="s">
        <v>1334</v>
      </c>
    </row>
    <row r="1939" spans="1:16" ht="51" hidden="1">
      <c r="A1939" s="127" t="s">
        <v>620</v>
      </c>
      <c r="B1939" s="127"/>
      <c r="C1939" s="128" t="s">
        <v>714</v>
      </c>
      <c r="D1939" s="122">
        <v>42902</v>
      </c>
      <c r="E1939" s="123" t="s">
        <v>5555</v>
      </c>
      <c r="F1939" s="123" t="s">
        <v>3</v>
      </c>
      <c r="G1939" s="123">
        <v>1510833</v>
      </c>
      <c r="H1939" s="127"/>
      <c r="I1939" s="131" t="s">
        <v>5556</v>
      </c>
      <c r="J1939" s="127"/>
      <c r="K1939" s="127"/>
      <c r="L1939" s="127"/>
      <c r="M1939" s="127"/>
      <c r="N1939" s="243">
        <v>0</v>
      </c>
      <c r="O1939" s="243">
        <v>6143.87</v>
      </c>
      <c r="P1939" s="127" t="s">
        <v>1334</v>
      </c>
    </row>
    <row r="1940" spans="1:16" ht="51" hidden="1">
      <c r="A1940" s="127" t="s">
        <v>620</v>
      </c>
      <c r="B1940" s="127"/>
      <c r="C1940" s="128" t="s">
        <v>714</v>
      </c>
      <c r="D1940" s="122">
        <v>42902</v>
      </c>
      <c r="E1940" s="123" t="s">
        <v>5557</v>
      </c>
      <c r="F1940" s="123" t="s">
        <v>3</v>
      </c>
      <c r="G1940" s="123">
        <v>1510834</v>
      </c>
      <c r="H1940" s="127"/>
      <c r="I1940" s="131" t="s">
        <v>5558</v>
      </c>
      <c r="J1940" s="127"/>
      <c r="K1940" s="127"/>
      <c r="L1940" s="127"/>
      <c r="M1940" s="127"/>
      <c r="N1940" s="243">
        <v>0</v>
      </c>
      <c r="O1940" s="243">
        <v>481</v>
      </c>
      <c r="P1940" s="127" t="s">
        <v>1334</v>
      </c>
    </row>
    <row r="1941" spans="1:16" ht="51" hidden="1">
      <c r="A1941" s="127" t="s">
        <v>620</v>
      </c>
      <c r="B1941" s="127"/>
      <c r="C1941" s="128" t="s">
        <v>714</v>
      </c>
      <c r="D1941" s="122">
        <v>42902</v>
      </c>
      <c r="E1941" s="123" t="s">
        <v>5559</v>
      </c>
      <c r="F1941" s="123" t="s">
        <v>3</v>
      </c>
      <c r="G1941" s="123">
        <v>1510860</v>
      </c>
      <c r="H1941" s="127"/>
      <c r="I1941" s="131" t="s">
        <v>5560</v>
      </c>
      <c r="J1941" s="127"/>
      <c r="K1941" s="127"/>
      <c r="L1941" s="127"/>
      <c r="M1941" s="127"/>
      <c r="N1941" s="243">
        <v>0</v>
      </c>
      <c r="O1941" s="243">
        <v>185.5</v>
      </c>
      <c r="P1941" s="127" t="s">
        <v>1334</v>
      </c>
    </row>
    <row r="1942" spans="1:16" ht="51" hidden="1">
      <c r="A1942" s="127" t="s">
        <v>620</v>
      </c>
      <c r="B1942" s="127"/>
      <c r="C1942" s="128" t="s">
        <v>714</v>
      </c>
      <c r="D1942" s="122">
        <v>42902</v>
      </c>
      <c r="E1942" s="123" t="s">
        <v>5561</v>
      </c>
      <c r="F1942" s="123" t="s">
        <v>3</v>
      </c>
      <c r="G1942" s="123">
        <v>1511034</v>
      </c>
      <c r="H1942" s="127"/>
      <c r="I1942" s="131" t="s">
        <v>5562</v>
      </c>
      <c r="J1942" s="127"/>
      <c r="K1942" s="127"/>
      <c r="L1942" s="127"/>
      <c r="M1942" s="127"/>
      <c r="N1942" s="243">
        <v>0</v>
      </c>
      <c r="O1942" s="243">
        <v>55</v>
      </c>
      <c r="P1942" s="127" t="s">
        <v>1334</v>
      </c>
    </row>
    <row r="1943" spans="1:16" ht="51" hidden="1">
      <c r="A1943" s="127" t="s">
        <v>620</v>
      </c>
      <c r="B1943" s="127"/>
      <c r="C1943" s="128" t="s">
        <v>714</v>
      </c>
      <c r="D1943" s="122">
        <v>42902</v>
      </c>
      <c r="E1943" s="123" t="s">
        <v>5563</v>
      </c>
      <c r="F1943" s="123" t="s">
        <v>3</v>
      </c>
      <c r="G1943" s="123">
        <v>1511035</v>
      </c>
      <c r="H1943" s="127"/>
      <c r="I1943" s="131" t="s">
        <v>5564</v>
      </c>
      <c r="J1943" s="127"/>
      <c r="K1943" s="127"/>
      <c r="L1943" s="127"/>
      <c r="M1943" s="127"/>
      <c r="N1943" s="243">
        <v>0</v>
      </c>
      <c r="O1943" s="243">
        <v>1225.45</v>
      </c>
      <c r="P1943" s="127" t="s">
        <v>1334</v>
      </c>
    </row>
    <row r="1944" spans="1:16" ht="51" hidden="1">
      <c r="A1944" s="127" t="s">
        <v>620</v>
      </c>
      <c r="B1944" s="127"/>
      <c r="C1944" s="128" t="s">
        <v>714</v>
      </c>
      <c r="D1944" s="122">
        <v>42902</v>
      </c>
      <c r="E1944" s="123" t="s">
        <v>5565</v>
      </c>
      <c r="F1944" s="123" t="s">
        <v>3</v>
      </c>
      <c r="G1944" s="123">
        <v>1511045</v>
      </c>
      <c r="H1944" s="127"/>
      <c r="I1944" s="131" t="s">
        <v>5566</v>
      </c>
      <c r="J1944" s="127"/>
      <c r="K1944" s="127"/>
      <c r="L1944" s="127"/>
      <c r="M1944" s="127"/>
      <c r="N1944" s="243">
        <v>0</v>
      </c>
      <c r="O1944" s="243">
        <v>1152.48</v>
      </c>
      <c r="P1944" s="127" t="s">
        <v>1334</v>
      </c>
    </row>
    <row r="1945" spans="1:16" ht="51" hidden="1">
      <c r="A1945" s="127" t="s">
        <v>620</v>
      </c>
      <c r="B1945" s="127"/>
      <c r="C1945" s="128" t="s">
        <v>714</v>
      </c>
      <c r="D1945" s="122">
        <v>42902</v>
      </c>
      <c r="E1945" s="123" t="s">
        <v>5567</v>
      </c>
      <c r="F1945" s="123" t="s">
        <v>3</v>
      </c>
      <c r="G1945" s="123">
        <v>1511079</v>
      </c>
      <c r="H1945" s="127"/>
      <c r="I1945" s="131" t="s">
        <v>5568</v>
      </c>
      <c r="J1945" s="127"/>
      <c r="K1945" s="127"/>
      <c r="L1945" s="127"/>
      <c r="M1945" s="127"/>
      <c r="N1945" s="243">
        <v>0</v>
      </c>
      <c r="O1945" s="243">
        <v>3071.23</v>
      </c>
      <c r="P1945" s="127" t="s">
        <v>1334</v>
      </c>
    </row>
    <row r="1946" spans="1:16" ht="51" hidden="1">
      <c r="A1946" s="127" t="s">
        <v>620</v>
      </c>
      <c r="B1946" s="127"/>
      <c r="C1946" s="128" t="s">
        <v>714</v>
      </c>
      <c r="D1946" s="122">
        <v>42902</v>
      </c>
      <c r="E1946" s="123" t="s">
        <v>5569</v>
      </c>
      <c r="F1946" s="123" t="s">
        <v>3</v>
      </c>
      <c r="G1946" s="123">
        <v>1511081</v>
      </c>
      <c r="H1946" s="127"/>
      <c r="I1946" s="131" t="s">
        <v>5570</v>
      </c>
      <c r="J1946" s="127"/>
      <c r="K1946" s="127"/>
      <c r="L1946" s="127"/>
      <c r="M1946" s="127"/>
      <c r="N1946" s="243">
        <v>0</v>
      </c>
      <c r="O1946" s="243">
        <v>3087.12</v>
      </c>
      <c r="P1946" s="127" t="s">
        <v>1334</v>
      </c>
    </row>
    <row r="1947" spans="1:16" ht="51" hidden="1">
      <c r="A1947" s="127" t="s">
        <v>620</v>
      </c>
      <c r="B1947" s="127"/>
      <c r="C1947" s="128" t="s">
        <v>714</v>
      </c>
      <c r="D1947" s="122">
        <v>42902</v>
      </c>
      <c r="E1947" s="123" t="s">
        <v>5571</v>
      </c>
      <c r="F1947" s="123" t="s">
        <v>3</v>
      </c>
      <c r="G1947" s="123">
        <v>1511083</v>
      </c>
      <c r="H1947" s="127"/>
      <c r="I1947" s="131" t="s">
        <v>5572</v>
      </c>
      <c r="J1947" s="127"/>
      <c r="K1947" s="127"/>
      <c r="L1947" s="127"/>
      <c r="M1947" s="127"/>
      <c r="N1947" s="243">
        <v>0</v>
      </c>
      <c r="O1947" s="243">
        <v>3087.12</v>
      </c>
      <c r="P1947" s="127" t="s">
        <v>1334</v>
      </c>
    </row>
    <row r="1948" spans="1:16" ht="51" hidden="1">
      <c r="A1948" s="127" t="s">
        <v>620</v>
      </c>
      <c r="B1948" s="127"/>
      <c r="C1948" s="128" t="s">
        <v>714</v>
      </c>
      <c r="D1948" s="122">
        <v>42902</v>
      </c>
      <c r="E1948" s="123" t="s">
        <v>5573</v>
      </c>
      <c r="F1948" s="123" t="s">
        <v>3</v>
      </c>
      <c r="G1948" s="123">
        <v>1511086</v>
      </c>
      <c r="H1948" s="127"/>
      <c r="I1948" s="131" t="s">
        <v>5574</v>
      </c>
      <c r="J1948" s="127"/>
      <c r="K1948" s="127"/>
      <c r="L1948" s="127"/>
      <c r="M1948" s="127"/>
      <c r="N1948" s="243">
        <v>0</v>
      </c>
      <c r="O1948" s="243">
        <v>3087.12</v>
      </c>
      <c r="P1948" s="127" t="s">
        <v>1334</v>
      </c>
    </row>
    <row r="1949" spans="1:16" ht="51" hidden="1">
      <c r="A1949" s="127" t="s">
        <v>620</v>
      </c>
      <c r="B1949" s="127"/>
      <c r="C1949" s="128" t="s">
        <v>714</v>
      </c>
      <c r="D1949" s="122">
        <v>42902</v>
      </c>
      <c r="E1949" s="123" t="s">
        <v>5575</v>
      </c>
      <c r="F1949" s="123" t="s">
        <v>3</v>
      </c>
      <c r="G1949" s="123">
        <v>1511087</v>
      </c>
      <c r="H1949" s="127"/>
      <c r="I1949" s="131" t="s">
        <v>5576</v>
      </c>
      <c r="J1949" s="127"/>
      <c r="K1949" s="127"/>
      <c r="L1949" s="127"/>
      <c r="M1949" s="127"/>
      <c r="N1949" s="243">
        <v>0</v>
      </c>
      <c r="O1949" s="243">
        <v>3087.12</v>
      </c>
      <c r="P1949" s="127" t="s">
        <v>1334</v>
      </c>
    </row>
    <row r="1950" spans="1:16" ht="51" hidden="1">
      <c r="A1950" s="127" t="s">
        <v>620</v>
      </c>
      <c r="B1950" s="127"/>
      <c r="C1950" s="128" t="s">
        <v>714</v>
      </c>
      <c r="D1950" s="122">
        <v>42902</v>
      </c>
      <c r="E1950" s="123" t="s">
        <v>5577</v>
      </c>
      <c r="F1950" s="123" t="s">
        <v>3</v>
      </c>
      <c r="G1950" s="123">
        <v>1511089</v>
      </c>
      <c r="H1950" s="127"/>
      <c r="I1950" s="131" t="s">
        <v>5578</v>
      </c>
      <c r="J1950" s="127"/>
      <c r="K1950" s="127"/>
      <c r="L1950" s="127"/>
      <c r="M1950" s="127"/>
      <c r="N1950" s="243">
        <v>0</v>
      </c>
      <c r="O1950" s="243">
        <v>646.4</v>
      </c>
      <c r="P1950" s="127" t="s">
        <v>1334</v>
      </c>
    </row>
    <row r="1951" spans="1:16" ht="51" hidden="1">
      <c r="A1951" s="127">
        <v>582</v>
      </c>
      <c r="B1951" s="127"/>
      <c r="C1951" s="128" t="s">
        <v>857</v>
      </c>
      <c r="D1951" s="122">
        <v>42902</v>
      </c>
      <c r="E1951" s="123" t="s">
        <v>5579</v>
      </c>
      <c r="F1951" s="123" t="s">
        <v>3</v>
      </c>
      <c r="G1951" s="123">
        <v>1511140</v>
      </c>
      <c r="H1951" s="127"/>
      <c r="I1951" s="131" t="s">
        <v>5580</v>
      </c>
      <c r="J1951" s="127"/>
      <c r="K1951" s="127"/>
      <c r="L1951" s="127"/>
      <c r="M1951" s="127"/>
      <c r="N1951" s="243">
        <v>0</v>
      </c>
      <c r="O1951" s="243">
        <v>330</v>
      </c>
      <c r="P1951" s="127" t="s">
        <v>1334</v>
      </c>
    </row>
    <row r="1952" spans="1:16" ht="51" hidden="1">
      <c r="A1952" s="127">
        <v>234</v>
      </c>
      <c r="B1952" s="127"/>
      <c r="C1952" s="128" t="s">
        <v>124</v>
      </c>
      <c r="D1952" s="122">
        <v>42905</v>
      </c>
      <c r="E1952" s="123" t="s">
        <v>5581</v>
      </c>
      <c r="F1952" s="123" t="s">
        <v>3</v>
      </c>
      <c r="G1952" s="123">
        <v>1511279</v>
      </c>
      <c r="H1952" s="127"/>
      <c r="I1952" s="131" t="s">
        <v>5582</v>
      </c>
      <c r="J1952" s="127"/>
      <c r="K1952" s="127"/>
      <c r="L1952" s="127"/>
      <c r="M1952" s="127"/>
      <c r="N1952" s="243">
        <v>0</v>
      </c>
      <c r="O1952" s="243">
        <v>38</v>
      </c>
      <c r="P1952" s="127" t="s">
        <v>1334</v>
      </c>
    </row>
    <row r="1953" spans="1:16" ht="38.25" hidden="1">
      <c r="A1953" s="127">
        <v>86</v>
      </c>
      <c r="B1953" s="127"/>
      <c r="C1953" s="128" t="s">
        <v>711</v>
      </c>
      <c r="D1953" s="122">
        <v>42905</v>
      </c>
      <c r="E1953" s="123" t="s">
        <v>5583</v>
      </c>
      <c r="F1953" s="123" t="s">
        <v>3</v>
      </c>
      <c r="G1953" s="123">
        <v>1511398</v>
      </c>
      <c r="H1953" s="127"/>
      <c r="I1953" s="131" t="s">
        <v>5584</v>
      </c>
      <c r="J1953" s="127"/>
      <c r="K1953" s="127"/>
      <c r="L1953" s="127"/>
      <c r="M1953" s="127"/>
      <c r="N1953" s="243">
        <v>0</v>
      </c>
      <c r="O1953" s="243">
        <v>300.06</v>
      </c>
      <c r="P1953" s="127" t="s">
        <v>1334</v>
      </c>
    </row>
    <row r="1954" spans="1:16" ht="51" hidden="1">
      <c r="A1954" s="127" t="s">
        <v>620</v>
      </c>
      <c r="B1954" s="127"/>
      <c r="C1954" s="128" t="s">
        <v>714</v>
      </c>
      <c r="D1954" s="122">
        <v>42905</v>
      </c>
      <c r="E1954" s="123" t="s">
        <v>5585</v>
      </c>
      <c r="F1954" s="123" t="s">
        <v>3</v>
      </c>
      <c r="G1954" s="123">
        <v>1511434</v>
      </c>
      <c r="H1954" s="127"/>
      <c r="I1954" s="131" t="s">
        <v>5586</v>
      </c>
      <c r="J1954" s="127"/>
      <c r="K1954" s="127"/>
      <c r="L1954" s="127"/>
      <c r="M1954" s="127"/>
      <c r="N1954" s="243">
        <v>0</v>
      </c>
      <c r="O1954" s="243">
        <v>0.3</v>
      </c>
      <c r="P1954" s="127" t="s">
        <v>1334</v>
      </c>
    </row>
    <row r="1955" spans="1:16" ht="38.25" hidden="1">
      <c r="A1955" s="127">
        <v>291</v>
      </c>
      <c r="B1955" s="127"/>
      <c r="C1955" s="128" t="s">
        <v>795</v>
      </c>
      <c r="D1955" s="122">
        <v>42905</v>
      </c>
      <c r="E1955" s="123" t="s">
        <v>5587</v>
      </c>
      <c r="F1955" s="123" t="s">
        <v>3</v>
      </c>
      <c r="G1955" s="123">
        <v>1511487</v>
      </c>
      <c r="H1955" s="127"/>
      <c r="I1955" s="131" t="s">
        <v>5588</v>
      </c>
      <c r="J1955" s="127"/>
      <c r="K1955" s="127"/>
      <c r="L1955" s="127"/>
      <c r="M1955" s="127"/>
      <c r="N1955" s="243">
        <v>0</v>
      </c>
      <c r="O1955" s="243">
        <v>35</v>
      </c>
      <c r="P1955" s="127" t="s">
        <v>1334</v>
      </c>
    </row>
    <row r="1956" spans="1:16" ht="63.75" hidden="1">
      <c r="A1956" s="127">
        <v>20</v>
      </c>
      <c r="B1956" s="127"/>
      <c r="C1956" s="128" t="s">
        <v>694</v>
      </c>
      <c r="D1956" s="122">
        <v>42905</v>
      </c>
      <c r="E1956" s="123" t="s">
        <v>5589</v>
      </c>
      <c r="F1956" s="123" t="s">
        <v>3</v>
      </c>
      <c r="G1956" s="123">
        <v>1511496</v>
      </c>
      <c r="H1956" s="127"/>
      <c r="I1956" s="131" t="s">
        <v>5590</v>
      </c>
      <c r="J1956" s="127"/>
      <c r="K1956" s="127"/>
      <c r="L1956" s="127"/>
      <c r="M1956" s="127"/>
      <c r="N1956" s="243">
        <v>0</v>
      </c>
      <c r="O1956" s="243">
        <v>232.5</v>
      </c>
      <c r="P1956" s="127" t="s">
        <v>1334</v>
      </c>
    </row>
    <row r="1957" spans="1:16" ht="51" hidden="1">
      <c r="A1957" s="127">
        <v>86</v>
      </c>
      <c r="B1957" s="127"/>
      <c r="C1957" s="128" t="s">
        <v>711</v>
      </c>
      <c r="D1957" s="122">
        <v>42906</v>
      </c>
      <c r="E1957" s="123" t="s">
        <v>5591</v>
      </c>
      <c r="F1957" s="123" t="s">
        <v>3</v>
      </c>
      <c r="G1957" s="123">
        <v>1511719</v>
      </c>
      <c r="H1957" s="127"/>
      <c r="I1957" s="131" t="s">
        <v>5592</v>
      </c>
      <c r="J1957" s="127"/>
      <c r="K1957" s="127"/>
      <c r="L1957" s="127"/>
      <c r="M1957" s="127"/>
      <c r="N1957" s="243">
        <v>0</v>
      </c>
      <c r="O1957" s="243">
        <v>45304</v>
      </c>
      <c r="P1957" s="127" t="s">
        <v>1334</v>
      </c>
    </row>
    <row r="1958" spans="1:16" ht="51" hidden="1">
      <c r="A1958" s="127" t="s">
        <v>620</v>
      </c>
      <c r="B1958" s="127"/>
      <c r="C1958" s="128" t="s">
        <v>714</v>
      </c>
      <c r="D1958" s="122">
        <v>42906</v>
      </c>
      <c r="E1958" s="123" t="s">
        <v>5593</v>
      </c>
      <c r="F1958" s="123" t="s">
        <v>3</v>
      </c>
      <c r="G1958" s="123">
        <v>1511727</v>
      </c>
      <c r="H1958" s="127"/>
      <c r="I1958" s="131" t="s">
        <v>5594</v>
      </c>
      <c r="J1958" s="127"/>
      <c r="K1958" s="127"/>
      <c r="L1958" s="127"/>
      <c r="M1958" s="127"/>
      <c r="N1958" s="243">
        <v>0</v>
      </c>
      <c r="O1958" s="243">
        <v>47</v>
      </c>
      <c r="P1958" s="127" t="s">
        <v>17184</v>
      </c>
    </row>
    <row r="1959" spans="1:16" ht="51" hidden="1">
      <c r="A1959" s="127" t="s">
        <v>620</v>
      </c>
      <c r="B1959" s="127"/>
      <c r="C1959" s="128" t="s">
        <v>714</v>
      </c>
      <c r="D1959" s="122">
        <v>42906</v>
      </c>
      <c r="E1959" s="123" t="s">
        <v>5595</v>
      </c>
      <c r="F1959" s="123" t="s">
        <v>3</v>
      </c>
      <c r="G1959" s="123">
        <v>1511736</v>
      </c>
      <c r="H1959" s="127"/>
      <c r="I1959" s="131" t="s">
        <v>5596</v>
      </c>
      <c r="J1959" s="127"/>
      <c r="K1959" s="127"/>
      <c r="L1959" s="127"/>
      <c r="M1959" s="127"/>
      <c r="N1959" s="243">
        <v>0</v>
      </c>
      <c r="O1959" s="243">
        <v>4060.07</v>
      </c>
      <c r="P1959" s="127" t="s">
        <v>1334</v>
      </c>
    </row>
    <row r="1960" spans="1:16" ht="63.75" hidden="1">
      <c r="A1960" s="127" t="s">
        <v>620</v>
      </c>
      <c r="B1960" s="127"/>
      <c r="C1960" s="128" t="s">
        <v>714</v>
      </c>
      <c r="D1960" s="122">
        <v>42906</v>
      </c>
      <c r="E1960" s="123" t="s">
        <v>5597</v>
      </c>
      <c r="F1960" s="123" t="s">
        <v>3</v>
      </c>
      <c r="G1960" s="123">
        <v>1511789</v>
      </c>
      <c r="H1960" s="127"/>
      <c r="I1960" s="131" t="s">
        <v>5598</v>
      </c>
      <c r="J1960" s="127"/>
      <c r="K1960" s="127"/>
      <c r="L1960" s="127"/>
      <c r="M1960" s="127"/>
      <c r="N1960" s="243">
        <v>0</v>
      </c>
      <c r="O1960" s="243">
        <v>13743.85</v>
      </c>
      <c r="P1960" s="127" t="s">
        <v>1334</v>
      </c>
    </row>
    <row r="1961" spans="1:16" ht="51" hidden="1">
      <c r="A1961" s="127" t="s">
        <v>620</v>
      </c>
      <c r="B1961" s="127"/>
      <c r="C1961" s="128" t="s">
        <v>714</v>
      </c>
      <c r="D1961" s="122">
        <v>42906</v>
      </c>
      <c r="E1961" s="123" t="s">
        <v>5599</v>
      </c>
      <c r="F1961" s="123" t="s">
        <v>3</v>
      </c>
      <c r="G1961" s="123">
        <v>1511783</v>
      </c>
      <c r="H1961" s="127"/>
      <c r="I1961" s="131" t="s">
        <v>5600</v>
      </c>
      <c r="J1961" s="127"/>
      <c r="K1961" s="127"/>
      <c r="L1961" s="127"/>
      <c r="M1961" s="127"/>
      <c r="N1961" s="243">
        <v>0</v>
      </c>
      <c r="O1961" s="243">
        <v>12720.09</v>
      </c>
      <c r="P1961" s="127" t="s">
        <v>1334</v>
      </c>
    </row>
    <row r="1962" spans="1:16" ht="63.75" hidden="1">
      <c r="A1962" s="127">
        <v>592</v>
      </c>
      <c r="B1962" s="127"/>
      <c r="C1962" s="128" t="s">
        <v>863</v>
      </c>
      <c r="D1962" s="122">
        <v>42906</v>
      </c>
      <c r="E1962" s="123" t="s">
        <v>5601</v>
      </c>
      <c r="F1962" s="123" t="s">
        <v>3</v>
      </c>
      <c r="G1962" s="123">
        <v>1511787</v>
      </c>
      <c r="H1962" s="127"/>
      <c r="I1962" s="131" t="s">
        <v>5602</v>
      </c>
      <c r="J1962" s="127"/>
      <c r="K1962" s="127"/>
      <c r="L1962" s="127"/>
      <c r="M1962" s="127"/>
      <c r="N1962" s="243">
        <v>0</v>
      </c>
      <c r="O1962" s="243">
        <v>317</v>
      </c>
      <c r="P1962" s="127" t="s">
        <v>1334</v>
      </c>
    </row>
    <row r="1963" spans="1:16" ht="51" hidden="1">
      <c r="A1963" s="127" t="s">
        <v>620</v>
      </c>
      <c r="B1963" s="127"/>
      <c r="C1963" s="128" t="s">
        <v>714</v>
      </c>
      <c r="D1963" s="122">
        <v>42906</v>
      </c>
      <c r="E1963" s="123" t="s">
        <v>5603</v>
      </c>
      <c r="F1963" s="123" t="s">
        <v>3</v>
      </c>
      <c r="G1963" s="123">
        <v>1511837</v>
      </c>
      <c r="H1963" s="127"/>
      <c r="I1963" s="131" t="s">
        <v>5604</v>
      </c>
      <c r="J1963" s="127"/>
      <c r="K1963" s="127"/>
      <c r="L1963" s="127"/>
      <c r="M1963" s="127"/>
      <c r="N1963" s="243">
        <v>0</v>
      </c>
      <c r="O1963" s="243">
        <v>1370.34</v>
      </c>
      <c r="P1963" s="127" t="s">
        <v>1334</v>
      </c>
    </row>
    <row r="1964" spans="1:16" ht="51" hidden="1">
      <c r="A1964" s="127" t="s">
        <v>620</v>
      </c>
      <c r="B1964" s="127"/>
      <c r="C1964" s="128" t="s">
        <v>714</v>
      </c>
      <c r="D1964" s="122">
        <v>42906</v>
      </c>
      <c r="E1964" s="123" t="s">
        <v>5605</v>
      </c>
      <c r="F1964" s="123" t="s">
        <v>3</v>
      </c>
      <c r="G1964" s="123">
        <v>1511907</v>
      </c>
      <c r="H1964" s="127"/>
      <c r="I1964" s="131" t="s">
        <v>5606</v>
      </c>
      <c r="J1964" s="127"/>
      <c r="K1964" s="127"/>
      <c r="L1964" s="127"/>
      <c r="M1964" s="127"/>
      <c r="N1964" s="243">
        <v>0</v>
      </c>
      <c r="O1964" s="243">
        <v>7996.09</v>
      </c>
      <c r="P1964" s="127" t="s">
        <v>1334</v>
      </c>
    </row>
    <row r="1965" spans="1:16" ht="63.75" hidden="1">
      <c r="A1965" s="127" t="s">
        <v>620</v>
      </c>
      <c r="B1965" s="127"/>
      <c r="C1965" s="128" t="s">
        <v>714</v>
      </c>
      <c r="D1965" s="122">
        <v>42906</v>
      </c>
      <c r="E1965" s="123" t="s">
        <v>5607</v>
      </c>
      <c r="F1965" s="123" t="s">
        <v>3</v>
      </c>
      <c r="G1965" s="123">
        <v>1511986</v>
      </c>
      <c r="H1965" s="127"/>
      <c r="I1965" s="131" t="s">
        <v>5608</v>
      </c>
      <c r="J1965" s="127"/>
      <c r="K1965" s="127"/>
      <c r="L1965" s="127"/>
      <c r="M1965" s="127"/>
      <c r="N1965" s="243">
        <v>0</v>
      </c>
      <c r="O1965" s="243">
        <v>10</v>
      </c>
      <c r="P1965" s="127" t="s">
        <v>1334</v>
      </c>
    </row>
    <row r="1966" spans="1:16" ht="51" hidden="1">
      <c r="A1966" s="127" t="s">
        <v>620</v>
      </c>
      <c r="B1966" s="127"/>
      <c r="C1966" s="128" t="s">
        <v>714</v>
      </c>
      <c r="D1966" s="122">
        <v>42906</v>
      </c>
      <c r="E1966" s="123" t="s">
        <v>5609</v>
      </c>
      <c r="F1966" s="123" t="s">
        <v>3</v>
      </c>
      <c r="G1966" s="123">
        <v>1511994</v>
      </c>
      <c r="H1966" s="127"/>
      <c r="I1966" s="131" t="s">
        <v>5610</v>
      </c>
      <c r="J1966" s="127"/>
      <c r="K1966" s="127"/>
      <c r="L1966" s="127"/>
      <c r="M1966" s="127"/>
      <c r="N1966" s="243">
        <v>0</v>
      </c>
      <c r="O1966" s="243">
        <v>249.6</v>
      </c>
      <c r="P1966" s="127" t="s">
        <v>1334</v>
      </c>
    </row>
    <row r="1967" spans="1:16" ht="51" hidden="1">
      <c r="A1967" s="127">
        <v>41</v>
      </c>
      <c r="B1967" s="127"/>
      <c r="C1967" s="128" t="s">
        <v>698</v>
      </c>
      <c r="D1967" s="122">
        <v>42908</v>
      </c>
      <c r="E1967" s="123" t="s">
        <v>5611</v>
      </c>
      <c r="F1967" s="123" t="s">
        <v>3</v>
      </c>
      <c r="G1967" s="123">
        <v>1512140</v>
      </c>
      <c r="H1967" s="127"/>
      <c r="I1967" s="131" t="s">
        <v>5612</v>
      </c>
      <c r="J1967" s="127"/>
      <c r="K1967" s="127"/>
      <c r="L1967" s="127"/>
      <c r="M1967" s="127"/>
      <c r="N1967" s="243">
        <v>0</v>
      </c>
      <c r="O1967" s="243">
        <v>20</v>
      </c>
      <c r="P1967" s="127" t="s">
        <v>1334</v>
      </c>
    </row>
    <row r="1968" spans="1:16" ht="51" hidden="1">
      <c r="A1968" s="127">
        <v>41</v>
      </c>
      <c r="B1968" s="127"/>
      <c r="C1968" s="128" t="s">
        <v>698</v>
      </c>
      <c r="D1968" s="122">
        <v>42908</v>
      </c>
      <c r="E1968" s="123" t="s">
        <v>5613</v>
      </c>
      <c r="F1968" s="123" t="s">
        <v>3</v>
      </c>
      <c r="G1968" s="123">
        <v>1512143</v>
      </c>
      <c r="H1968" s="127"/>
      <c r="I1968" s="131" t="s">
        <v>5614</v>
      </c>
      <c r="J1968" s="127"/>
      <c r="K1968" s="127"/>
      <c r="L1968" s="127"/>
      <c r="M1968" s="127"/>
      <c r="N1968" s="243">
        <v>0</v>
      </c>
      <c r="O1968" s="243">
        <v>4476</v>
      </c>
      <c r="P1968" s="127" t="s">
        <v>1334</v>
      </c>
    </row>
    <row r="1969" spans="1:16" ht="63.75" hidden="1">
      <c r="A1969" s="127">
        <v>70</v>
      </c>
      <c r="B1969" s="127"/>
      <c r="C1969" s="128" t="s">
        <v>706</v>
      </c>
      <c r="D1969" s="122">
        <v>42908</v>
      </c>
      <c r="E1969" s="123" t="s">
        <v>5615</v>
      </c>
      <c r="F1969" s="123" t="s">
        <v>3</v>
      </c>
      <c r="G1969" s="123">
        <v>1512147</v>
      </c>
      <c r="H1969" s="127"/>
      <c r="I1969" s="131" t="s">
        <v>5616</v>
      </c>
      <c r="J1969" s="127"/>
      <c r="K1969" s="127"/>
      <c r="L1969" s="127"/>
      <c r="M1969" s="127"/>
      <c r="N1969" s="243">
        <v>0</v>
      </c>
      <c r="O1969" s="243">
        <v>29</v>
      </c>
      <c r="P1969" s="127" t="s">
        <v>17184</v>
      </c>
    </row>
    <row r="1970" spans="1:16" ht="63.75" hidden="1">
      <c r="A1970" s="127">
        <v>290</v>
      </c>
      <c r="B1970" s="127"/>
      <c r="C1970" s="128" t="s">
        <v>794</v>
      </c>
      <c r="D1970" s="122">
        <v>42908</v>
      </c>
      <c r="E1970" s="123" t="s">
        <v>5617</v>
      </c>
      <c r="F1970" s="123" t="s">
        <v>3</v>
      </c>
      <c r="G1970" s="123">
        <v>1512225</v>
      </c>
      <c r="H1970" s="127"/>
      <c r="I1970" s="131" t="s">
        <v>5618</v>
      </c>
      <c r="J1970" s="127"/>
      <c r="K1970" s="127"/>
      <c r="L1970" s="127"/>
      <c r="M1970" s="127"/>
      <c r="N1970" s="243">
        <v>0</v>
      </c>
      <c r="O1970" s="243">
        <v>2091.7200000000003</v>
      </c>
      <c r="P1970" s="127" t="s">
        <v>17184</v>
      </c>
    </row>
    <row r="1971" spans="1:16" ht="51" hidden="1">
      <c r="A1971" s="127" t="s">
        <v>620</v>
      </c>
      <c r="B1971" s="127"/>
      <c r="C1971" s="128" t="s">
        <v>714</v>
      </c>
      <c r="D1971" s="122">
        <v>42908</v>
      </c>
      <c r="E1971" s="123" t="s">
        <v>5619</v>
      </c>
      <c r="F1971" s="123" t="s">
        <v>3</v>
      </c>
      <c r="G1971" s="123">
        <v>1512160</v>
      </c>
      <c r="H1971" s="127"/>
      <c r="I1971" s="131" t="s">
        <v>5620</v>
      </c>
      <c r="J1971" s="127"/>
      <c r="K1971" s="127"/>
      <c r="L1971" s="127"/>
      <c r="M1971" s="127"/>
      <c r="N1971" s="243">
        <v>0</v>
      </c>
      <c r="O1971" s="243">
        <v>9897.01</v>
      </c>
      <c r="P1971" s="127" t="s">
        <v>1334</v>
      </c>
    </row>
    <row r="1972" spans="1:16" ht="51" hidden="1">
      <c r="A1972" s="127" t="s">
        <v>620</v>
      </c>
      <c r="B1972" s="127"/>
      <c r="C1972" s="128" t="s">
        <v>714</v>
      </c>
      <c r="D1972" s="122">
        <v>42908</v>
      </c>
      <c r="E1972" s="123" t="s">
        <v>5621</v>
      </c>
      <c r="F1972" s="123" t="s">
        <v>3</v>
      </c>
      <c r="G1972" s="123">
        <v>1512168</v>
      </c>
      <c r="H1972" s="127"/>
      <c r="I1972" s="131" t="s">
        <v>5622</v>
      </c>
      <c r="J1972" s="127"/>
      <c r="K1972" s="127"/>
      <c r="L1972" s="127"/>
      <c r="M1972" s="127"/>
      <c r="N1972" s="243">
        <v>0</v>
      </c>
      <c r="O1972" s="243">
        <v>622.05000000000007</v>
      </c>
      <c r="P1972" s="127" t="s">
        <v>1334</v>
      </c>
    </row>
    <row r="1973" spans="1:16" ht="51" hidden="1">
      <c r="A1973" s="127" t="s">
        <v>620</v>
      </c>
      <c r="B1973" s="127"/>
      <c r="C1973" s="128" t="s">
        <v>714</v>
      </c>
      <c r="D1973" s="122">
        <v>42908</v>
      </c>
      <c r="E1973" s="123" t="s">
        <v>5623</v>
      </c>
      <c r="F1973" s="123" t="s">
        <v>3</v>
      </c>
      <c r="G1973" s="123">
        <v>1512216</v>
      </c>
      <c r="H1973" s="127"/>
      <c r="I1973" s="131" t="s">
        <v>5624</v>
      </c>
      <c r="J1973" s="127"/>
      <c r="K1973" s="127"/>
      <c r="L1973" s="127"/>
      <c r="M1973" s="127"/>
      <c r="N1973" s="243">
        <v>0</v>
      </c>
      <c r="O1973" s="243">
        <v>796.01</v>
      </c>
      <c r="P1973" s="127" t="s">
        <v>1334</v>
      </c>
    </row>
    <row r="1974" spans="1:16" ht="51" hidden="1">
      <c r="A1974" s="127">
        <v>20</v>
      </c>
      <c r="B1974" s="127"/>
      <c r="C1974" s="128" t="s">
        <v>694</v>
      </c>
      <c r="D1974" s="122">
        <v>42908</v>
      </c>
      <c r="E1974" s="123" t="s">
        <v>5625</v>
      </c>
      <c r="F1974" s="123" t="s">
        <v>3</v>
      </c>
      <c r="G1974" s="123">
        <v>1512264</v>
      </c>
      <c r="H1974" s="127"/>
      <c r="I1974" s="131" t="s">
        <v>5626</v>
      </c>
      <c r="J1974" s="127"/>
      <c r="K1974" s="127"/>
      <c r="L1974" s="127"/>
      <c r="M1974" s="127"/>
      <c r="N1974" s="243">
        <v>0</v>
      </c>
      <c r="O1974" s="243">
        <v>57</v>
      </c>
      <c r="P1974" s="127" t="s">
        <v>1334</v>
      </c>
    </row>
    <row r="1975" spans="1:16" ht="38.25" hidden="1">
      <c r="A1975" s="127">
        <v>291</v>
      </c>
      <c r="B1975" s="127"/>
      <c r="C1975" s="128" t="s">
        <v>795</v>
      </c>
      <c r="D1975" s="122">
        <v>42908</v>
      </c>
      <c r="E1975" s="123" t="s">
        <v>5627</v>
      </c>
      <c r="F1975" s="123" t="s">
        <v>3</v>
      </c>
      <c r="G1975" s="123">
        <v>1512278</v>
      </c>
      <c r="H1975" s="127"/>
      <c r="I1975" s="131" t="s">
        <v>5628</v>
      </c>
      <c r="J1975" s="127"/>
      <c r="K1975" s="127"/>
      <c r="L1975" s="127"/>
      <c r="M1975" s="127"/>
      <c r="N1975" s="243">
        <v>0</v>
      </c>
      <c r="O1975" s="243">
        <v>6352.4000000000005</v>
      </c>
      <c r="P1975" s="127" t="s">
        <v>1334</v>
      </c>
    </row>
    <row r="1976" spans="1:16" ht="51" hidden="1">
      <c r="A1976" s="127" t="s">
        <v>620</v>
      </c>
      <c r="B1976" s="127"/>
      <c r="C1976" s="128" t="s">
        <v>714</v>
      </c>
      <c r="D1976" s="122">
        <v>42908</v>
      </c>
      <c r="E1976" s="123" t="s">
        <v>5629</v>
      </c>
      <c r="F1976" s="123" t="s">
        <v>3</v>
      </c>
      <c r="G1976" s="123">
        <v>1512342</v>
      </c>
      <c r="H1976" s="127"/>
      <c r="I1976" s="131" t="s">
        <v>4475</v>
      </c>
      <c r="J1976" s="127"/>
      <c r="K1976" s="127"/>
      <c r="L1976" s="127"/>
      <c r="M1976" s="127"/>
      <c r="N1976" s="243">
        <v>0</v>
      </c>
      <c r="O1976" s="243">
        <v>1000</v>
      </c>
      <c r="P1976" s="127" t="s">
        <v>1334</v>
      </c>
    </row>
    <row r="1977" spans="1:16" ht="51" hidden="1">
      <c r="A1977" s="127" t="s">
        <v>620</v>
      </c>
      <c r="B1977" s="127"/>
      <c r="C1977" s="128" t="s">
        <v>714</v>
      </c>
      <c r="D1977" s="122">
        <v>42908</v>
      </c>
      <c r="E1977" s="123" t="s">
        <v>5630</v>
      </c>
      <c r="F1977" s="123" t="s">
        <v>3</v>
      </c>
      <c r="G1977" s="123">
        <v>1512343</v>
      </c>
      <c r="H1977" s="127"/>
      <c r="I1977" s="131" t="s">
        <v>5631</v>
      </c>
      <c r="J1977" s="127"/>
      <c r="K1977" s="127"/>
      <c r="L1977" s="127"/>
      <c r="M1977" s="127"/>
      <c r="N1977" s="243">
        <v>0</v>
      </c>
      <c r="O1977" s="243">
        <v>112</v>
      </c>
      <c r="P1977" s="127" t="s">
        <v>1334</v>
      </c>
    </row>
    <row r="1978" spans="1:16" ht="51" hidden="1">
      <c r="A1978" s="127" t="s">
        <v>620</v>
      </c>
      <c r="B1978" s="127"/>
      <c r="C1978" s="128" t="s">
        <v>714</v>
      </c>
      <c r="D1978" s="122">
        <v>42908</v>
      </c>
      <c r="E1978" s="123" t="s">
        <v>5632</v>
      </c>
      <c r="F1978" s="123" t="s">
        <v>3</v>
      </c>
      <c r="G1978" s="123">
        <v>1512365</v>
      </c>
      <c r="H1978" s="127"/>
      <c r="I1978" s="131" t="s">
        <v>5633</v>
      </c>
      <c r="J1978" s="127"/>
      <c r="K1978" s="127"/>
      <c r="L1978" s="127"/>
      <c r="M1978" s="127"/>
      <c r="N1978" s="243">
        <v>0</v>
      </c>
      <c r="O1978" s="243">
        <v>1698.1000000000001</v>
      </c>
      <c r="P1978" s="127" t="s">
        <v>1334</v>
      </c>
    </row>
    <row r="1979" spans="1:16" ht="51" hidden="1">
      <c r="A1979" s="127" t="s">
        <v>620</v>
      </c>
      <c r="B1979" s="127"/>
      <c r="C1979" s="128" t="s">
        <v>714</v>
      </c>
      <c r="D1979" s="122">
        <v>42909</v>
      </c>
      <c r="E1979" s="123" t="s">
        <v>5634</v>
      </c>
      <c r="F1979" s="123" t="s">
        <v>3</v>
      </c>
      <c r="G1979" s="123">
        <v>1512567</v>
      </c>
      <c r="H1979" s="127"/>
      <c r="I1979" s="131" t="s">
        <v>5635</v>
      </c>
      <c r="J1979" s="127"/>
      <c r="K1979" s="127"/>
      <c r="L1979" s="127"/>
      <c r="M1979" s="127"/>
      <c r="N1979" s="243">
        <v>0</v>
      </c>
      <c r="O1979" s="243">
        <v>114942</v>
      </c>
      <c r="P1979" s="127" t="s">
        <v>1334</v>
      </c>
    </row>
    <row r="1980" spans="1:16" ht="51" hidden="1">
      <c r="A1980" s="127" t="s">
        <v>620</v>
      </c>
      <c r="B1980" s="127"/>
      <c r="C1980" s="128" t="s">
        <v>714</v>
      </c>
      <c r="D1980" s="122">
        <v>42909</v>
      </c>
      <c r="E1980" s="123" t="s">
        <v>5636</v>
      </c>
      <c r="F1980" s="123" t="s">
        <v>3</v>
      </c>
      <c r="G1980" s="123">
        <v>1512569</v>
      </c>
      <c r="H1980" s="127"/>
      <c r="I1980" s="131" t="s">
        <v>5637</v>
      </c>
      <c r="J1980" s="127"/>
      <c r="K1980" s="127"/>
      <c r="L1980" s="127"/>
      <c r="M1980" s="127"/>
      <c r="N1980" s="243">
        <v>0</v>
      </c>
      <c r="O1980" s="243">
        <v>4951.74</v>
      </c>
      <c r="P1980" s="127" t="s">
        <v>1334</v>
      </c>
    </row>
    <row r="1981" spans="1:16" ht="51" hidden="1">
      <c r="A1981" s="127" t="s">
        <v>620</v>
      </c>
      <c r="B1981" s="127"/>
      <c r="C1981" s="128" t="s">
        <v>714</v>
      </c>
      <c r="D1981" s="122">
        <v>42909</v>
      </c>
      <c r="E1981" s="123" t="s">
        <v>5638</v>
      </c>
      <c r="F1981" s="123" t="s">
        <v>3</v>
      </c>
      <c r="G1981" s="123">
        <v>1512573</v>
      </c>
      <c r="H1981" s="127"/>
      <c r="I1981" s="131" t="s">
        <v>5639</v>
      </c>
      <c r="J1981" s="127"/>
      <c r="K1981" s="127"/>
      <c r="L1981" s="127"/>
      <c r="M1981" s="127"/>
      <c r="N1981" s="243">
        <v>0</v>
      </c>
      <c r="O1981" s="243">
        <v>26855.24</v>
      </c>
      <c r="P1981" s="127" t="s">
        <v>1334</v>
      </c>
    </row>
    <row r="1982" spans="1:16" ht="51" hidden="1">
      <c r="A1982" s="127" t="s">
        <v>620</v>
      </c>
      <c r="B1982" s="127"/>
      <c r="C1982" s="128" t="s">
        <v>714</v>
      </c>
      <c r="D1982" s="122">
        <v>42909</v>
      </c>
      <c r="E1982" s="123" t="s">
        <v>5640</v>
      </c>
      <c r="F1982" s="123" t="s">
        <v>3</v>
      </c>
      <c r="G1982" s="123">
        <v>1512576</v>
      </c>
      <c r="H1982" s="127"/>
      <c r="I1982" s="131" t="s">
        <v>5641</v>
      </c>
      <c r="J1982" s="127"/>
      <c r="K1982" s="127"/>
      <c r="L1982" s="127"/>
      <c r="M1982" s="127"/>
      <c r="N1982" s="243">
        <v>0</v>
      </c>
      <c r="O1982" s="243">
        <v>9965</v>
      </c>
      <c r="P1982" s="127" t="s">
        <v>1334</v>
      </c>
    </row>
    <row r="1983" spans="1:16" ht="51" hidden="1">
      <c r="A1983" s="127">
        <v>592</v>
      </c>
      <c r="B1983" s="127"/>
      <c r="C1983" s="128" t="s">
        <v>863</v>
      </c>
      <c r="D1983" s="122">
        <v>42909</v>
      </c>
      <c r="E1983" s="123" t="s">
        <v>5642</v>
      </c>
      <c r="F1983" s="123" t="s">
        <v>3</v>
      </c>
      <c r="G1983" s="123">
        <v>1512645</v>
      </c>
      <c r="H1983" s="127"/>
      <c r="I1983" s="131" t="s">
        <v>5643</v>
      </c>
      <c r="J1983" s="127"/>
      <c r="K1983" s="127"/>
      <c r="L1983" s="127"/>
      <c r="M1983" s="127"/>
      <c r="N1983" s="243">
        <v>0</v>
      </c>
      <c r="O1983" s="243">
        <v>28281</v>
      </c>
      <c r="P1983" s="127" t="s">
        <v>1334</v>
      </c>
    </row>
    <row r="1984" spans="1:16" ht="51" hidden="1">
      <c r="A1984" s="127" t="s">
        <v>620</v>
      </c>
      <c r="B1984" s="127"/>
      <c r="C1984" s="128" t="s">
        <v>714</v>
      </c>
      <c r="D1984" s="122">
        <v>42909</v>
      </c>
      <c r="E1984" s="123" t="s">
        <v>5644</v>
      </c>
      <c r="F1984" s="123" t="s">
        <v>3</v>
      </c>
      <c r="G1984" s="123">
        <v>1512552</v>
      </c>
      <c r="H1984" s="127"/>
      <c r="I1984" s="131" t="s">
        <v>4473</v>
      </c>
      <c r="J1984" s="127"/>
      <c r="K1984" s="127"/>
      <c r="L1984" s="127"/>
      <c r="M1984" s="127"/>
      <c r="N1984" s="243">
        <v>0</v>
      </c>
      <c r="O1984" s="243">
        <v>800</v>
      </c>
      <c r="P1984" s="127" t="s">
        <v>1334</v>
      </c>
    </row>
    <row r="1985" spans="1:16" ht="51" hidden="1">
      <c r="A1985" s="127" t="s">
        <v>620</v>
      </c>
      <c r="B1985" s="127"/>
      <c r="C1985" s="128" t="s">
        <v>714</v>
      </c>
      <c r="D1985" s="122">
        <v>42909</v>
      </c>
      <c r="E1985" s="123" t="s">
        <v>5645</v>
      </c>
      <c r="F1985" s="123" t="s">
        <v>3</v>
      </c>
      <c r="G1985" s="123">
        <v>1512623</v>
      </c>
      <c r="H1985" s="127"/>
      <c r="I1985" s="131" t="s">
        <v>5646</v>
      </c>
      <c r="J1985" s="127"/>
      <c r="K1985" s="127"/>
      <c r="L1985" s="127"/>
      <c r="M1985" s="127"/>
      <c r="N1985" s="243">
        <v>0</v>
      </c>
      <c r="O1985" s="243">
        <v>7882.4400000000005</v>
      </c>
      <c r="P1985" s="127" t="s">
        <v>1334</v>
      </c>
    </row>
    <row r="1986" spans="1:16" ht="51" hidden="1">
      <c r="A1986" s="127" t="s">
        <v>620</v>
      </c>
      <c r="B1986" s="127"/>
      <c r="C1986" s="128" t="s">
        <v>714</v>
      </c>
      <c r="D1986" s="122">
        <v>42909</v>
      </c>
      <c r="E1986" s="123" t="s">
        <v>5647</v>
      </c>
      <c r="F1986" s="123" t="s">
        <v>3</v>
      </c>
      <c r="G1986" s="123">
        <v>1512664</v>
      </c>
      <c r="H1986" s="127"/>
      <c r="I1986" s="131" t="s">
        <v>5648</v>
      </c>
      <c r="J1986" s="127"/>
      <c r="K1986" s="127"/>
      <c r="L1986" s="127"/>
      <c r="M1986" s="127"/>
      <c r="N1986" s="243">
        <v>0</v>
      </c>
      <c r="O1986" s="243">
        <v>323</v>
      </c>
      <c r="P1986" s="127" t="s">
        <v>1334</v>
      </c>
    </row>
    <row r="1987" spans="1:16" ht="51" hidden="1">
      <c r="A1987" s="127" t="s">
        <v>620</v>
      </c>
      <c r="B1987" s="127"/>
      <c r="C1987" s="128" t="s">
        <v>714</v>
      </c>
      <c r="D1987" s="122">
        <v>42909</v>
      </c>
      <c r="E1987" s="123" t="s">
        <v>5649</v>
      </c>
      <c r="F1987" s="123" t="s">
        <v>3</v>
      </c>
      <c r="G1987" s="123">
        <v>1512740</v>
      </c>
      <c r="H1987" s="127"/>
      <c r="I1987" s="131" t="s">
        <v>5650</v>
      </c>
      <c r="J1987" s="127"/>
      <c r="K1987" s="127"/>
      <c r="L1987" s="127"/>
      <c r="M1987" s="127"/>
      <c r="N1987" s="243">
        <v>0</v>
      </c>
      <c r="O1987" s="243">
        <v>21095.02</v>
      </c>
      <c r="P1987" s="127" t="s">
        <v>1334</v>
      </c>
    </row>
    <row r="1988" spans="1:16" ht="51" hidden="1">
      <c r="A1988" s="127" t="s">
        <v>620</v>
      </c>
      <c r="B1988" s="127"/>
      <c r="C1988" s="128" t="s">
        <v>714</v>
      </c>
      <c r="D1988" s="122">
        <v>42909</v>
      </c>
      <c r="E1988" s="123" t="s">
        <v>5651</v>
      </c>
      <c r="F1988" s="123" t="s">
        <v>3</v>
      </c>
      <c r="G1988" s="123">
        <v>1512750</v>
      </c>
      <c r="H1988" s="127"/>
      <c r="I1988" s="131" t="s">
        <v>5652</v>
      </c>
      <c r="J1988" s="127"/>
      <c r="K1988" s="127"/>
      <c r="L1988" s="127"/>
      <c r="M1988" s="127"/>
      <c r="N1988" s="243">
        <v>0</v>
      </c>
      <c r="O1988" s="243">
        <v>11857</v>
      </c>
      <c r="P1988" s="127" t="s">
        <v>1334</v>
      </c>
    </row>
    <row r="1989" spans="1:16" ht="51" hidden="1">
      <c r="A1989" s="127">
        <v>163</v>
      </c>
      <c r="B1989" s="127"/>
      <c r="C1989" s="128" t="s">
        <v>749</v>
      </c>
      <c r="D1989" s="122">
        <v>42912</v>
      </c>
      <c r="E1989" s="123" t="s">
        <v>5653</v>
      </c>
      <c r="F1989" s="123" t="s">
        <v>3</v>
      </c>
      <c r="G1989" s="123">
        <v>1513087</v>
      </c>
      <c r="H1989" s="127"/>
      <c r="I1989" s="131" t="s">
        <v>5654</v>
      </c>
      <c r="J1989" s="127"/>
      <c r="K1989" s="127"/>
      <c r="L1989" s="127"/>
      <c r="M1989" s="127"/>
      <c r="N1989" s="243">
        <v>0</v>
      </c>
      <c r="O1989" s="243">
        <v>99</v>
      </c>
      <c r="P1989" s="127" t="s">
        <v>1334</v>
      </c>
    </row>
    <row r="1990" spans="1:16" ht="63.75" hidden="1">
      <c r="A1990" s="127">
        <v>582</v>
      </c>
      <c r="B1990" s="127"/>
      <c r="C1990" s="128" t="s">
        <v>857</v>
      </c>
      <c r="D1990" s="122">
        <v>42912</v>
      </c>
      <c r="E1990" s="123" t="s">
        <v>5655</v>
      </c>
      <c r="F1990" s="123" t="s">
        <v>3</v>
      </c>
      <c r="G1990" s="123">
        <v>1513093</v>
      </c>
      <c r="H1990" s="127"/>
      <c r="I1990" s="131" t="s">
        <v>5656</v>
      </c>
      <c r="J1990" s="127"/>
      <c r="K1990" s="127"/>
      <c r="L1990" s="127"/>
      <c r="M1990" s="127"/>
      <c r="N1990" s="243">
        <v>0</v>
      </c>
      <c r="O1990" s="243">
        <v>60748.1</v>
      </c>
      <c r="P1990" s="127" t="s">
        <v>1334</v>
      </c>
    </row>
    <row r="1991" spans="1:16" ht="51" hidden="1">
      <c r="A1991" s="127">
        <v>582</v>
      </c>
      <c r="B1991" s="127"/>
      <c r="C1991" s="128" t="s">
        <v>857</v>
      </c>
      <c r="D1991" s="122">
        <v>42912</v>
      </c>
      <c r="E1991" s="123" t="s">
        <v>5657</v>
      </c>
      <c r="F1991" s="123" t="s">
        <v>3</v>
      </c>
      <c r="G1991" s="123">
        <v>1513096</v>
      </c>
      <c r="H1991" s="127"/>
      <c r="I1991" s="131" t="s">
        <v>5658</v>
      </c>
      <c r="J1991" s="127"/>
      <c r="K1991" s="127"/>
      <c r="L1991" s="127"/>
      <c r="M1991" s="127"/>
      <c r="N1991" s="243">
        <v>0</v>
      </c>
      <c r="O1991" s="243">
        <v>4322538.59</v>
      </c>
      <c r="P1991" s="127" t="s">
        <v>1334</v>
      </c>
    </row>
    <row r="1992" spans="1:16" ht="51" hidden="1">
      <c r="A1992" s="127">
        <v>70</v>
      </c>
      <c r="B1992" s="127"/>
      <c r="C1992" s="128" t="s">
        <v>706</v>
      </c>
      <c r="D1992" s="122">
        <v>42912</v>
      </c>
      <c r="E1992" s="123" t="s">
        <v>5659</v>
      </c>
      <c r="F1992" s="123" t="s">
        <v>3</v>
      </c>
      <c r="G1992" s="123">
        <v>1513129</v>
      </c>
      <c r="H1992" s="127"/>
      <c r="I1992" s="131" t="s">
        <v>5660</v>
      </c>
      <c r="J1992" s="127"/>
      <c r="K1992" s="127"/>
      <c r="L1992" s="127"/>
      <c r="M1992" s="127"/>
      <c r="N1992" s="243">
        <v>0</v>
      </c>
      <c r="O1992" s="243">
        <v>18</v>
      </c>
      <c r="P1992" s="127" t="s">
        <v>1334</v>
      </c>
    </row>
    <row r="1993" spans="1:16" ht="51" hidden="1">
      <c r="A1993" s="127">
        <v>591</v>
      </c>
      <c r="B1993" s="127"/>
      <c r="C1993" s="128" t="s">
        <v>862</v>
      </c>
      <c r="D1993" s="122">
        <v>42912</v>
      </c>
      <c r="E1993" s="123" t="s">
        <v>5661</v>
      </c>
      <c r="F1993" s="123" t="s">
        <v>3</v>
      </c>
      <c r="G1993" s="123">
        <v>1513034</v>
      </c>
      <c r="H1993" s="127"/>
      <c r="I1993" s="131" t="s">
        <v>5662</v>
      </c>
      <c r="J1993" s="127"/>
      <c r="K1993" s="127"/>
      <c r="L1993" s="127"/>
      <c r="M1993" s="127"/>
      <c r="N1993" s="243">
        <v>0</v>
      </c>
      <c r="O1993" s="243">
        <v>31.7</v>
      </c>
      <c r="P1993" s="127" t="s">
        <v>1334</v>
      </c>
    </row>
    <row r="1994" spans="1:16" ht="51" hidden="1">
      <c r="A1994" s="127">
        <v>591</v>
      </c>
      <c r="B1994" s="127"/>
      <c r="C1994" s="128" t="s">
        <v>862</v>
      </c>
      <c r="D1994" s="122">
        <v>42912</v>
      </c>
      <c r="E1994" s="123" t="s">
        <v>5663</v>
      </c>
      <c r="F1994" s="123" t="s">
        <v>3</v>
      </c>
      <c r="G1994" s="123">
        <v>1513036</v>
      </c>
      <c r="H1994" s="127"/>
      <c r="I1994" s="131" t="s">
        <v>5664</v>
      </c>
      <c r="J1994" s="127"/>
      <c r="K1994" s="127"/>
      <c r="L1994" s="127"/>
      <c r="M1994" s="127"/>
      <c r="N1994" s="243">
        <v>0</v>
      </c>
      <c r="O1994" s="243">
        <v>31.7</v>
      </c>
      <c r="P1994" s="127" t="s">
        <v>1334</v>
      </c>
    </row>
    <row r="1995" spans="1:16" ht="51" hidden="1">
      <c r="A1995" s="127">
        <v>591</v>
      </c>
      <c r="B1995" s="127"/>
      <c r="C1995" s="128" t="s">
        <v>862</v>
      </c>
      <c r="D1995" s="122">
        <v>42912</v>
      </c>
      <c r="E1995" s="123" t="s">
        <v>5665</v>
      </c>
      <c r="F1995" s="123" t="s">
        <v>3</v>
      </c>
      <c r="G1995" s="123">
        <v>1513039</v>
      </c>
      <c r="H1995" s="127"/>
      <c r="I1995" s="131" t="s">
        <v>5666</v>
      </c>
      <c r="J1995" s="127"/>
      <c r="K1995" s="127"/>
      <c r="L1995" s="127"/>
      <c r="M1995" s="127"/>
      <c r="N1995" s="243">
        <v>0</v>
      </c>
      <c r="O1995" s="243">
        <v>31.7</v>
      </c>
      <c r="P1995" s="127" t="s">
        <v>1334</v>
      </c>
    </row>
    <row r="1996" spans="1:16" ht="51" hidden="1">
      <c r="A1996" s="127">
        <v>591</v>
      </c>
      <c r="B1996" s="127"/>
      <c r="C1996" s="128" t="s">
        <v>862</v>
      </c>
      <c r="D1996" s="122">
        <v>42912</v>
      </c>
      <c r="E1996" s="123" t="s">
        <v>5667</v>
      </c>
      <c r="F1996" s="123" t="s">
        <v>3</v>
      </c>
      <c r="G1996" s="123">
        <v>1513040</v>
      </c>
      <c r="H1996" s="127"/>
      <c r="I1996" s="131" t="s">
        <v>5668</v>
      </c>
      <c r="J1996" s="127"/>
      <c r="K1996" s="127"/>
      <c r="L1996" s="127"/>
      <c r="M1996" s="127"/>
      <c r="N1996" s="243">
        <v>0</v>
      </c>
      <c r="O1996" s="243">
        <v>31.7</v>
      </c>
      <c r="P1996" s="127" t="s">
        <v>1334</v>
      </c>
    </row>
    <row r="1997" spans="1:16" ht="51" hidden="1">
      <c r="A1997" s="127">
        <v>591</v>
      </c>
      <c r="B1997" s="127"/>
      <c r="C1997" s="128" t="s">
        <v>862</v>
      </c>
      <c r="D1997" s="122">
        <v>42912</v>
      </c>
      <c r="E1997" s="123" t="s">
        <v>5669</v>
      </c>
      <c r="F1997" s="123" t="s">
        <v>3</v>
      </c>
      <c r="G1997" s="123">
        <v>1513041</v>
      </c>
      <c r="H1997" s="127"/>
      <c r="I1997" s="131" t="s">
        <v>5670</v>
      </c>
      <c r="J1997" s="127"/>
      <c r="K1997" s="127"/>
      <c r="L1997" s="127"/>
      <c r="M1997" s="127"/>
      <c r="N1997" s="243">
        <v>0</v>
      </c>
      <c r="O1997" s="243">
        <v>31.7</v>
      </c>
      <c r="P1997" s="127" t="s">
        <v>1334</v>
      </c>
    </row>
    <row r="1998" spans="1:16" ht="51" hidden="1">
      <c r="A1998" s="127">
        <v>591</v>
      </c>
      <c r="B1998" s="127"/>
      <c r="C1998" s="128" t="s">
        <v>862</v>
      </c>
      <c r="D1998" s="122">
        <v>42912</v>
      </c>
      <c r="E1998" s="123" t="s">
        <v>5671</v>
      </c>
      <c r="F1998" s="123" t="s">
        <v>3</v>
      </c>
      <c r="G1998" s="123">
        <v>1513042</v>
      </c>
      <c r="H1998" s="127"/>
      <c r="I1998" s="131" t="s">
        <v>5672</v>
      </c>
      <c r="J1998" s="127"/>
      <c r="K1998" s="127"/>
      <c r="L1998" s="127"/>
      <c r="M1998" s="127"/>
      <c r="N1998" s="243">
        <v>0</v>
      </c>
      <c r="O1998" s="243">
        <v>31.7</v>
      </c>
      <c r="P1998" s="127" t="s">
        <v>1334</v>
      </c>
    </row>
    <row r="1999" spans="1:16" ht="51" hidden="1">
      <c r="A1999" s="127">
        <v>591</v>
      </c>
      <c r="B1999" s="127"/>
      <c r="C1999" s="128" t="s">
        <v>862</v>
      </c>
      <c r="D1999" s="122">
        <v>42912</v>
      </c>
      <c r="E1999" s="123" t="s">
        <v>5673</v>
      </c>
      <c r="F1999" s="123" t="s">
        <v>3</v>
      </c>
      <c r="G1999" s="123">
        <v>1513043</v>
      </c>
      <c r="H1999" s="127"/>
      <c r="I1999" s="131" t="s">
        <v>5674</v>
      </c>
      <c r="J1999" s="127"/>
      <c r="K1999" s="127"/>
      <c r="L1999" s="127"/>
      <c r="M1999" s="127"/>
      <c r="N1999" s="243">
        <v>0</v>
      </c>
      <c r="O1999" s="243">
        <v>31.7</v>
      </c>
      <c r="P1999" s="127" t="s">
        <v>1334</v>
      </c>
    </row>
    <row r="2000" spans="1:16" ht="51" hidden="1">
      <c r="A2000" s="127">
        <v>591</v>
      </c>
      <c r="B2000" s="127"/>
      <c r="C2000" s="128" t="s">
        <v>862</v>
      </c>
      <c r="D2000" s="122">
        <v>42912</v>
      </c>
      <c r="E2000" s="123" t="s">
        <v>5675</v>
      </c>
      <c r="F2000" s="123" t="s">
        <v>3</v>
      </c>
      <c r="G2000" s="123">
        <v>1513044</v>
      </c>
      <c r="H2000" s="127"/>
      <c r="I2000" s="131" t="s">
        <v>5676</v>
      </c>
      <c r="J2000" s="127"/>
      <c r="K2000" s="127"/>
      <c r="L2000" s="127"/>
      <c r="M2000" s="127"/>
      <c r="N2000" s="243">
        <v>0</v>
      </c>
      <c r="O2000" s="243">
        <v>31.7</v>
      </c>
      <c r="P2000" s="127" t="s">
        <v>1334</v>
      </c>
    </row>
    <row r="2001" spans="1:16" ht="51" hidden="1">
      <c r="A2001" s="127">
        <v>591</v>
      </c>
      <c r="B2001" s="127"/>
      <c r="C2001" s="128" t="s">
        <v>862</v>
      </c>
      <c r="D2001" s="122">
        <v>42912</v>
      </c>
      <c r="E2001" s="123" t="s">
        <v>5677</v>
      </c>
      <c r="F2001" s="123" t="s">
        <v>3</v>
      </c>
      <c r="G2001" s="123">
        <v>1513049</v>
      </c>
      <c r="H2001" s="127"/>
      <c r="I2001" s="131" t="s">
        <v>5678</v>
      </c>
      <c r="J2001" s="127"/>
      <c r="K2001" s="127"/>
      <c r="L2001" s="127"/>
      <c r="M2001" s="127"/>
      <c r="N2001" s="243">
        <v>0</v>
      </c>
      <c r="O2001" s="243">
        <v>31.7</v>
      </c>
      <c r="P2001" s="127" t="s">
        <v>1334</v>
      </c>
    </row>
    <row r="2002" spans="1:16" ht="51" hidden="1">
      <c r="A2002" s="127">
        <v>591</v>
      </c>
      <c r="B2002" s="127"/>
      <c r="C2002" s="128" t="s">
        <v>862</v>
      </c>
      <c r="D2002" s="122">
        <v>42912</v>
      </c>
      <c r="E2002" s="123" t="s">
        <v>5679</v>
      </c>
      <c r="F2002" s="123" t="s">
        <v>3</v>
      </c>
      <c r="G2002" s="123">
        <v>1513051</v>
      </c>
      <c r="H2002" s="127"/>
      <c r="I2002" s="131" t="s">
        <v>5680</v>
      </c>
      <c r="J2002" s="127"/>
      <c r="K2002" s="127"/>
      <c r="L2002" s="127"/>
      <c r="M2002" s="127"/>
      <c r="N2002" s="243">
        <v>0</v>
      </c>
      <c r="O2002" s="243">
        <v>31.7</v>
      </c>
      <c r="P2002" s="127" t="s">
        <v>1334</v>
      </c>
    </row>
    <row r="2003" spans="1:16" ht="51" hidden="1">
      <c r="A2003" s="127">
        <v>591</v>
      </c>
      <c r="B2003" s="127"/>
      <c r="C2003" s="128" t="s">
        <v>862</v>
      </c>
      <c r="D2003" s="122">
        <v>42912</v>
      </c>
      <c r="E2003" s="123" t="s">
        <v>5681</v>
      </c>
      <c r="F2003" s="123" t="s">
        <v>3</v>
      </c>
      <c r="G2003" s="123">
        <v>1513052</v>
      </c>
      <c r="H2003" s="127"/>
      <c r="I2003" s="131" t="s">
        <v>5682</v>
      </c>
      <c r="J2003" s="127"/>
      <c r="K2003" s="127"/>
      <c r="L2003" s="127"/>
      <c r="M2003" s="127"/>
      <c r="N2003" s="243">
        <v>0</v>
      </c>
      <c r="O2003" s="243">
        <v>31.7</v>
      </c>
      <c r="P2003" s="127" t="s">
        <v>1334</v>
      </c>
    </row>
    <row r="2004" spans="1:16" ht="51" hidden="1">
      <c r="A2004" s="127">
        <v>591</v>
      </c>
      <c r="B2004" s="127"/>
      <c r="C2004" s="128" t="s">
        <v>862</v>
      </c>
      <c r="D2004" s="122">
        <v>42912</v>
      </c>
      <c r="E2004" s="123" t="s">
        <v>5683</v>
      </c>
      <c r="F2004" s="123" t="s">
        <v>3</v>
      </c>
      <c r="G2004" s="123">
        <v>1513053</v>
      </c>
      <c r="H2004" s="127"/>
      <c r="I2004" s="131" t="s">
        <v>5684</v>
      </c>
      <c r="J2004" s="127"/>
      <c r="K2004" s="127"/>
      <c r="L2004" s="127"/>
      <c r="M2004" s="127"/>
      <c r="N2004" s="243">
        <v>0</v>
      </c>
      <c r="O2004" s="243">
        <v>31.7</v>
      </c>
      <c r="P2004" s="127" t="s">
        <v>1334</v>
      </c>
    </row>
    <row r="2005" spans="1:16" ht="51" hidden="1">
      <c r="A2005" s="127">
        <v>46</v>
      </c>
      <c r="B2005" s="127"/>
      <c r="C2005" s="128" t="s">
        <v>699</v>
      </c>
      <c r="D2005" s="122">
        <v>42912</v>
      </c>
      <c r="E2005" s="123" t="s">
        <v>5685</v>
      </c>
      <c r="F2005" s="123" t="s">
        <v>3</v>
      </c>
      <c r="G2005" s="123">
        <v>1513073</v>
      </c>
      <c r="H2005" s="127"/>
      <c r="I2005" s="131" t="s">
        <v>5686</v>
      </c>
      <c r="J2005" s="127"/>
      <c r="K2005" s="127"/>
      <c r="L2005" s="127"/>
      <c r="M2005" s="127"/>
      <c r="N2005" s="243">
        <v>0</v>
      </c>
      <c r="O2005" s="243">
        <v>125</v>
      </c>
      <c r="P2005" s="127" t="s">
        <v>1334</v>
      </c>
    </row>
    <row r="2006" spans="1:16" ht="51" hidden="1">
      <c r="A2006" s="127" t="s">
        <v>620</v>
      </c>
      <c r="B2006" s="127"/>
      <c r="C2006" s="128" t="s">
        <v>714</v>
      </c>
      <c r="D2006" s="122">
        <v>42912</v>
      </c>
      <c r="E2006" s="123" t="s">
        <v>5687</v>
      </c>
      <c r="F2006" s="123" t="s">
        <v>3</v>
      </c>
      <c r="G2006" s="123">
        <v>1513094</v>
      </c>
      <c r="H2006" s="127"/>
      <c r="I2006" s="131" t="s">
        <v>5688</v>
      </c>
      <c r="J2006" s="127"/>
      <c r="K2006" s="127"/>
      <c r="L2006" s="127"/>
      <c r="M2006" s="127"/>
      <c r="N2006" s="243">
        <v>0</v>
      </c>
      <c r="O2006" s="243">
        <v>615.16</v>
      </c>
      <c r="P2006" s="127" t="s">
        <v>1334</v>
      </c>
    </row>
    <row r="2007" spans="1:16" ht="51" hidden="1">
      <c r="A2007" s="127">
        <v>86</v>
      </c>
      <c r="B2007" s="127"/>
      <c r="C2007" s="128" t="s">
        <v>711</v>
      </c>
      <c r="D2007" s="122">
        <v>42912</v>
      </c>
      <c r="E2007" s="123" t="s">
        <v>5689</v>
      </c>
      <c r="F2007" s="123" t="s">
        <v>3</v>
      </c>
      <c r="G2007" s="123">
        <v>1513169</v>
      </c>
      <c r="H2007" s="127"/>
      <c r="I2007" s="131" t="s">
        <v>5690</v>
      </c>
      <c r="J2007" s="127"/>
      <c r="K2007" s="127"/>
      <c r="L2007" s="127"/>
      <c r="M2007" s="127"/>
      <c r="N2007" s="243">
        <v>0</v>
      </c>
      <c r="O2007" s="243">
        <v>6849</v>
      </c>
      <c r="P2007" s="127" t="s">
        <v>1334</v>
      </c>
    </row>
    <row r="2008" spans="1:16" ht="51" hidden="1">
      <c r="A2008" s="127" t="s">
        <v>620</v>
      </c>
      <c r="B2008" s="127"/>
      <c r="C2008" s="128" t="s">
        <v>714</v>
      </c>
      <c r="D2008" s="122">
        <v>42912</v>
      </c>
      <c r="E2008" s="123" t="s">
        <v>5691</v>
      </c>
      <c r="F2008" s="123" t="s">
        <v>3</v>
      </c>
      <c r="G2008" s="123">
        <v>1513182</v>
      </c>
      <c r="H2008" s="127"/>
      <c r="I2008" s="131" t="s">
        <v>5692</v>
      </c>
      <c r="J2008" s="127"/>
      <c r="K2008" s="127"/>
      <c r="L2008" s="127"/>
      <c r="M2008" s="127"/>
      <c r="N2008" s="243">
        <v>0</v>
      </c>
      <c r="O2008" s="243">
        <v>12891</v>
      </c>
      <c r="P2008" s="127" t="s">
        <v>1334</v>
      </c>
    </row>
    <row r="2009" spans="1:16" ht="51" hidden="1">
      <c r="A2009" s="127" t="s">
        <v>620</v>
      </c>
      <c r="B2009" s="127"/>
      <c r="C2009" s="128" t="s">
        <v>714</v>
      </c>
      <c r="D2009" s="122">
        <v>42912</v>
      </c>
      <c r="E2009" s="123" t="s">
        <v>5693</v>
      </c>
      <c r="F2009" s="123" t="s">
        <v>3</v>
      </c>
      <c r="G2009" s="123">
        <v>1513227</v>
      </c>
      <c r="H2009" s="127"/>
      <c r="I2009" s="131" t="s">
        <v>5694</v>
      </c>
      <c r="J2009" s="127"/>
      <c r="K2009" s="127"/>
      <c r="L2009" s="127"/>
      <c r="M2009" s="127"/>
      <c r="N2009" s="243">
        <v>0</v>
      </c>
      <c r="O2009" s="243">
        <v>6658.52</v>
      </c>
      <c r="P2009" s="127" t="s">
        <v>1334</v>
      </c>
    </row>
    <row r="2010" spans="1:16" ht="63.75" hidden="1">
      <c r="A2010" s="127">
        <v>20</v>
      </c>
      <c r="B2010" s="127"/>
      <c r="C2010" s="128" t="s">
        <v>694</v>
      </c>
      <c r="D2010" s="122">
        <v>42912</v>
      </c>
      <c r="E2010" s="123" t="s">
        <v>5695</v>
      </c>
      <c r="F2010" s="123" t="s">
        <v>3</v>
      </c>
      <c r="G2010" s="123">
        <v>1513248</v>
      </c>
      <c r="H2010" s="127"/>
      <c r="I2010" s="131" t="s">
        <v>5696</v>
      </c>
      <c r="J2010" s="127"/>
      <c r="K2010" s="127"/>
      <c r="L2010" s="127"/>
      <c r="M2010" s="127"/>
      <c r="N2010" s="243">
        <v>0</v>
      </c>
      <c r="O2010" s="243">
        <v>8357.64</v>
      </c>
      <c r="P2010" s="127" t="s">
        <v>1334</v>
      </c>
    </row>
    <row r="2011" spans="1:16" ht="63.75" hidden="1">
      <c r="A2011" s="127">
        <v>20</v>
      </c>
      <c r="B2011" s="127"/>
      <c r="C2011" s="128" t="s">
        <v>694</v>
      </c>
      <c r="D2011" s="122">
        <v>42912</v>
      </c>
      <c r="E2011" s="123" t="s">
        <v>5697</v>
      </c>
      <c r="F2011" s="123" t="s">
        <v>3</v>
      </c>
      <c r="G2011" s="123">
        <v>1513249</v>
      </c>
      <c r="H2011" s="127"/>
      <c r="I2011" s="131" t="s">
        <v>5698</v>
      </c>
      <c r="J2011" s="127"/>
      <c r="K2011" s="127"/>
      <c r="L2011" s="127"/>
      <c r="M2011" s="127"/>
      <c r="N2011" s="243">
        <v>0</v>
      </c>
      <c r="O2011" s="243">
        <v>8357.64</v>
      </c>
      <c r="P2011" s="127" t="s">
        <v>1334</v>
      </c>
    </row>
    <row r="2012" spans="1:16" ht="63.75" hidden="1">
      <c r="A2012" s="127">
        <v>20</v>
      </c>
      <c r="B2012" s="127"/>
      <c r="C2012" s="128" t="s">
        <v>694</v>
      </c>
      <c r="D2012" s="122">
        <v>42912</v>
      </c>
      <c r="E2012" s="123" t="s">
        <v>5699</v>
      </c>
      <c r="F2012" s="123" t="s">
        <v>3</v>
      </c>
      <c r="G2012" s="123">
        <v>1513252</v>
      </c>
      <c r="H2012" s="127"/>
      <c r="I2012" s="131" t="s">
        <v>5700</v>
      </c>
      <c r="J2012" s="127"/>
      <c r="K2012" s="127"/>
      <c r="L2012" s="127"/>
      <c r="M2012" s="127"/>
      <c r="N2012" s="243">
        <v>0</v>
      </c>
      <c r="O2012" s="243">
        <v>8361.1200000000008</v>
      </c>
      <c r="P2012" s="127" t="s">
        <v>1334</v>
      </c>
    </row>
    <row r="2013" spans="1:16" ht="38.25" hidden="1">
      <c r="A2013" s="127">
        <v>574</v>
      </c>
      <c r="B2013" s="127"/>
      <c r="C2013" s="128" t="s">
        <v>851</v>
      </c>
      <c r="D2013" s="122">
        <v>42912</v>
      </c>
      <c r="E2013" s="123" t="s">
        <v>5701</v>
      </c>
      <c r="F2013" s="123" t="s">
        <v>3</v>
      </c>
      <c r="G2013" s="123">
        <v>1513259</v>
      </c>
      <c r="H2013" s="127"/>
      <c r="I2013" s="131" t="s">
        <v>5702</v>
      </c>
      <c r="J2013" s="127"/>
      <c r="K2013" s="127"/>
      <c r="L2013" s="127"/>
      <c r="M2013" s="127"/>
      <c r="N2013" s="243">
        <v>0</v>
      </c>
      <c r="O2013" s="243">
        <v>30</v>
      </c>
      <c r="P2013" s="127" t="s">
        <v>1334</v>
      </c>
    </row>
    <row r="2014" spans="1:16" ht="51" hidden="1">
      <c r="A2014" s="127" t="s">
        <v>620</v>
      </c>
      <c r="B2014" s="127"/>
      <c r="C2014" s="128" t="s">
        <v>714</v>
      </c>
      <c r="D2014" s="122">
        <v>42912</v>
      </c>
      <c r="E2014" s="123" t="s">
        <v>5703</v>
      </c>
      <c r="F2014" s="123" t="s">
        <v>3</v>
      </c>
      <c r="G2014" s="123">
        <v>1513352</v>
      </c>
      <c r="H2014" s="127"/>
      <c r="I2014" s="131" t="s">
        <v>5704</v>
      </c>
      <c r="J2014" s="127"/>
      <c r="K2014" s="127"/>
      <c r="L2014" s="127"/>
      <c r="M2014" s="127"/>
      <c r="N2014" s="243">
        <v>0</v>
      </c>
      <c r="O2014" s="243">
        <v>1557</v>
      </c>
      <c r="P2014" s="127" t="s">
        <v>1334</v>
      </c>
    </row>
    <row r="2015" spans="1:16" ht="51" hidden="1">
      <c r="A2015" s="127" t="s">
        <v>620</v>
      </c>
      <c r="B2015" s="127"/>
      <c r="C2015" s="128" t="s">
        <v>714</v>
      </c>
      <c r="D2015" s="122">
        <v>42913</v>
      </c>
      <c r="E2015" s="123" t="s">
        <v>5705</v>
      </c>
      <c r="F2015" s="123" t="s">
        <v>3</v>
      </c>
      <c r="G2015" s="123">
        <v>1513501</v>
      </c>
      <c r="H2015" s="127"/>
      <c r="I2015" s="131" t="s">
        <v>5706</v>
      </c>
      <c r="J2015" s="127"/>
      <c r="K2015" s="127"/>
      <c r="L2015" s="127"/>
      <c r="M2015" s="127"/>
      <c r="N2015" s="243">
        <v>0</v>
      </c>
      <c r="O2015" s="243">
        <v>1899.8500000000001</v>
      </c>
      <c r="P2015" s="127" t="s">
        <v>1334</v>
      </c>
    </row>
    <row r="2016" spans="1:16" ht="51" hidden="1">
      <c r="A2016" s="127" t="s">
        <v>620</v>
      </c>
      <c r="B2016" s="127"/>
      <c r="C2016" s="128" t="s">
        <v>714</v>
      </c>
      <c r="D2016" s="122">
        <v>42913</v>
      </c>
      <c r="E2016" s="123" t="s">
        <v>5707</v>
      </c>
      <c r="F2016" s="123" t="s">
        <v>3</v>
      </c>
      <c r="G2016" s="123">
        <v>1513503</v>
      </c>
      <c r="H2016" s="127"/>
      <c r="I2016" s="131" t="s">
        <v>5708</v>
      </c>
      <c r="J2016" s="127"/>
      <c r="K2016" s="127"/>
      <c r="L2016" s="127"/>
      <c r="M2016" s="127"/>
      <c r="N2016" s="243">
        <v>0</v>
      </c>
      <c r="O2016" s="243">
        <v>3538.2400000000002</v>
      </c>
      <c r="P2016" s="127" t="s">
        <v>1334</v>
      </c>
    </row>
    <row r="2017" spans="1:16" ht="51" hidden="1">
      <c r="A2017" s="127" t="s">
        <v>620</v>
      </c>
      <c r="B2017" s="127"/>
      <c r="C2017" s="128" t="s">
        <v>714</v>
      </c>
      <c r="D2017" s="122">
        <v>42913</v>
      </c>
      <c r="E2017" s="123" t="s">
        <v>5709</v>
      </c>
      <c r="F2017" s="123" t="s">
        <v>3</v>
      </c>
      <c r="G2017" s="123">
        <v>1513509</v>
      </c>
      <c r="H2017" s="127"/>
      <c r="I2017" s="131" t="s">
        <v>5710</v>
      </c>
      <c r="J2017" s="127"/>
      <c r="K2017" s="127"/>
      <c r="L2017" s="127"/>
      <c r="M2017" s="127"/>
      <c r="N2017" s="243">
        <v>0</v>
      </c>
      <c r="O2017" s="243">
        <v>126229.85</v>
      </c>
      <c r="P2017" s="127" t="s">
        <v>1334</v>
      </c>
    </row>
    <row r="2018" spans="1:16" ht="51" hidden="1">
      <c r="A2018" s="127" t="s">
        <v>620</v>
      </c>
      <c r="B2018" s="127"/>
      <c r="C2018" s="128" t="s">
        <v>714</v>
      </c>
      <c r="D2018" s="122">
        <v>42913</v>
      </c>
      <c r="E2018" s="123" t="s">
        <v>5711</v>
      </c>
      <c r="F2018" s="123" t="s">
        <v>3</v>
      </c>
      <c r="G2018" s="123">
        <v>1513546</v>
      </c>
      <c r="H2018" s="127"/>
      <c r="I2018" s="131" t="s">
        <v>5712</v>
      </c>
      <c r="J2018" s="127"/>
      <c r="K2018" s="127"/>
      <c r="L2018" s="127"/>
      <c r="M2018" s="127"/>
      <c r="N2018" s="243">
        <v>0</v>
      </c>
      <c r="O2018" s="243">
        <v>450</v>
      </c>
      <c r="P2018" s="127" t="s">
        <v>1334</v>
      </c>
    </row>
    <row r="2019" spans="1:16" ht="51" hidden="1">
      <c r="A2019" s="127">
        <v>86</v>
      </c>
      <c r="B2019" s="127"/>
      <c r="C2019" s="128" t="s">
        <v>711</v>
      </c>
      <c r="D2019" s="122">
        <v>42913</v>
      </c>
      <c r="E2019" s="123" t="s">
        <v>5713</v>
      </c>
      <c r="F2019" s="123" t="s">
        <v>3</v>
      </c>
      <c r="G2019" s="123">
        <v>1513475</v>
      </c>
      <c r="H2019" s="127"/>
      <c r="I2019" s="131" t="s">
        <v>5714</v>
      </c>
      <c r="J2019" s="127"/>
      <c r="K2019" s="127"/>
      <c r="L2019" s="127"/>
      <c r="M2019" s="127"/>
      <c r="N2019" s="243">
        <v>0</v>
      </c>
      <c r="O2019" s="243">
        <v>11.5</v>
      </c>
      <c r="P2019" s="127" t="s">
        <v>1334</v>
      </c>
    </row>
    <row r="2020" spans="1:16" ht="51" hidden="1">
      <c r="A2020" s="127">
        <v>86</v>
      </c>
      <c r="B2020" s="127"/>
      <c r="C2020" s="128" t="s">
        <v>711</v>
      </c>
      <c r="D2020" s="122">
        <v>42913</v>
      </c>
      <c r="E2020" s="123" t="s">
        <v>5715</v>
      </c>
      <c r="F2020" s="123" t="s">
        <v>3</v>
      </c>
      <c r="G2020" s="123">
        <v>1513476</v>
      </c>
      <c r="H2020" s="127"/>
      <c r="I2020" s="131" t="s">
        <v>5716</v>
      </c>
      <c r="J2020" s="127"/>
      <c r="K2020" s="127"/>
      <c r="L2020" s="127"/>
      <c r="M2020" s="127"/>
      <c r="N2020" s="243">
        <v>0</v>
      </c>
      <c r="O2020" s="243">
        <v>31.5</v>
      </c>
      <c r="P2020" s="127" t="s">
        <v>1334</v>
      </c>
    </row>
    <row r="2021" spans="1:16" ht="51" hidden="1">
      <c r="A2021" s="127" t="s">
        <v>620</v>
      </c>
      <c r="B2021" s="127"/>
      <c r="C2021" s="128" t="s">
        <v>714</v>
      </c>
      <c r="D2021" s="122">
        <v>42913</v>
      </c>
      <c r="E2021" s="123" t="s">
        <v>5717</v>
      </c>
      <c r="F2021" s="123" t="s">
        <v>3</v>
      </c>
      <c r="G2021" s="123">
        <v>1513514</v>
      </c>
      <c r="H2021" s="127"/>
      <c r="I2021" s="131" t="s">
        <v>5718</v>
      </c>
      <c r="J2021" s="127"/>
      <c r="K2021" s="127"/>
      <c r="L2021" s="127"/>
      <c r="M2021" s="127"/>
      <c r="N2021" s="243">
        <v>0</v>
      </c>
      <c r="O2021" s="243">
        <v>715</v>
      </c>
      <c r="P2021" s="127" t="s">
        <v>1334</v>
      </c>
    </row>
    <row r="2022" spans="1:16" ht="51" hidden="1">
      <c r="A2022" s="127" t="s">
        <v>620</v>
      </c>
      <c r="B2022" s="127"/>
      <c r="C2022" s="128" t="s">
        <v>714</v>
      </c>
      <c r="D2022" s="122">
        <v>42913</v>
      </c>
      <c r="E2022" s="123" t="s">
        <v>5719</v>
      </c>
      <c r="F2022" s="123" t="s">
        <v>3</v>
      </c>
      <c r="G2022" s="123">
        <v>1513558</v>
      </c>
      <c r="H2022" s="127"/>
      <c r="I2022" s="131" t="s">
        <v>5720</v>
      </c>
      <c r="J2022" s="127"/>
      <c r="K2022" s="127"/>
      <c r="L2022" s="127"/>
      <c r="M2022" s="127"/>
      <c r="N2022" s="243">
        <v>0</v>
      </c>
      <c r="O2022" s="243">
        <v>420</v>
      </c>
      <c r="P2022" s="127" t="s">
        <v>1334</v>
      </c>
    </row>
    <row r="2023" spans="1:16" ht="63.75" hidden="1">
      <c r="A2023" s="127">
        <v>30</v>
      </c>
      <c r="B2023" s="127"/>
      <c r="C2023" s="128" t="s">
        <v>696</v>
      </c>
      <c r="D2023" s="122">
        <v>42913</v>
      </c>
      <c r="E2023" s="123" t="s">
        <v>5721</v>
      </c>
      <c r="F2023" s="123" t="s">
        <v>3</v>
      </c>
      <c r="G2023" s="123">
        <v>1513574</v>
      </c>
      <c r="H2023" s="127"/>
      <c r="I2023" s="131" t="s">
        <v>5722</v>
      </c>
      <c r="J2023" s="127"/>
      <c r="K2023" s="127"/>
      <c r="L2023" s="127"/>
      <c r="M2023" s="127"/>
      <c r="N2023" s="243">
        <v>0</v>
      </c>
      <c r="O2023" s="243">
        <v>774.4</v>
      </c>
      <c r="P2023" s="127" t="s">
        <v>1334</v>
      </c>
    </row>
    <row r="2024" spans="1:16" ht="51" hidden="1">
      <c r="A2024" s="127">
        <v>234</v>
      </c>
      <c r="B2024" s="127"/>
      <c r="C2024" s="128" t="s">
        <v>124</v>
      </c>
      <c r="D2024" s="122">
        <v>42913</v>
      </c>
      <c r="E2024" s="123" t="s">
        <v>5723</v>
      </c>
      <c r="F2024" s="123" t="s">
        <v>3</v>
      </c>
      <c r="G2024" s="123">
        <v>1513659</v>
      </c>
      <c r="H2024" s="127"/>
      <c r="I2024" s="131" t="s">
        <v>5724</v>
      </c>
      <c r="J2024" s="127"/>
      <c r="K2024" s="127"/>
      <c r="L2024" s="127"/>
      <c r="M2024" s="127"/>
      <c r="N2024" s="243">
        <v>0</v>
      </c>
      <c r="O2024" s="243">
        <v>44</v>
      </c>
      <c r="P2024" s="127" t="s">
        <v>1334</v>
      </c>
    </row>
    <row r="2025" spans="1:16" ht="63.75" hidden="1">
      <c r="A2025" s="127">
        <v>310</v>
      </c>
      <c r="B2025" s="127"/>
      <c r="C2025" s="128" t="s">
        <v>808</v>
      </c>
      <c r="D2025" s="122">
        <v>42913</v>
      </c>
      <c r="E2025" s="123" t="s">
        <v>5725</v>
      </c>
      <c r="F2025" s="123" t="s">
        <v>3</v>
      </c>
      <c r="G2025" s="123">
        <v>1513669</v>
      </c>
      <c r="H2025" s="127"/>
      <c r="I2025" s="131" t="s">
        <v>5726</v>
      </c>
      <c r="J2025" s="127"/>
      <c r="K2025" s="127"/>
      <c r="L2025" s="127"/>
      <c r="M2025" s="127"/>
      <c r="N2025" s="243">
        <v>0</v>
      </c>
      <c r="O2025" s="243">
        <v>70</v>
      </c>
      <c r="P2025" s="127" t="s">
        <v>1334</v>
      </c>
    </row>
    <row r="2026" spans="1:16" ht="51" hidden="1">
      <c r="A2026" s="127">
        <v>287</v>
      </c>
      <c r="B2026" s="127"/>
      <c r="C2026" s="128" t="s">
        <v>791</v>
      </c>
      <c r="D2026" s="122">
        <v>42913</v>
      </c>
      <c r="E2026" s="123" t="s">
        <v>5727</v>
      </c>
      <c r="F2026" s="123" t="s">
        <v>3</v>
      </c>
      <c r="G2026" s="123">
        <v>1513677</v>
      </c>
      <c r="H2026" s="127"/>
      <c r="I2026" s="131" t="s">
        <v>5728</v>
      </c>
      <c r="J2026" s="127"/>
      <c r="K2026" s="127"/>
      <c r="L2026" s="127"/>
      <c r="M2026" s="127"/>
      <c r="N2026" s="243">
        <v>0</v>
      </c>
      <c r="O2026" s="243">
        <v>1805</v>
      </c>
      <c r="P2026" s="127" t="s">
        <v>1334</v>
      </c>
    </row>
    <row r="2027" spans="1:16" ht="51" hidden="1">
      <c r="A2027" s="127" t="s">
        <v>620</v>
      </c>
      <c r="B2027" s="127"/>
      <c r="C2027" s="128" t="s">
        <v>714</v>
      </c>
      <c r="D2027" s="122">
        <v>42913</v>
      </c>
      <c r="E2027" s="123" t="s">
        <v>5729</v>
      </c>
      <c r="F2027" s="123" t="s">
        <v>3</v>
      </c>
      <c r="G2027" s="123">
        <v>1513681</v>
      </c>
      <c r="H2027" s="127"/>
      <c r="I2027" s="131" t="s">
        <v>5730</v>
      </c>
      <c r="J2027" s="127"/>
      <c r="K2027" s="127"/>
      <c r="L2027" s="127"/>
      <c r="M2027" s="127"/>
      <c r="N2027" s="243">
        <v>0</v>
      </c>
      <c r="O2027" s="243">
        <v>497.82</v>
      </c>
      <c r="P2027" s="127" t="s">
        <v>1334</v>
      </c>
    </row>
    <row r="2028" spans="1:16" ht="51" hidden="1">
      <c r="A2028" s="127" t="s">
        <v>620</v>
      </c>
      <c r="B2028" s="127"/>
      <c r="C2028" s="128" t="s">
        <v>714</v>
      </c>
      <c r="D2028" s="122">
        <v>42913</v>
      </c>
      <c r="E2028" s="123" t="s">
        <v>5731</v>
      </c>
      <c r="F2028" s="123" t="s">
        <v>3</v>
      </c>
      <c r="G2028" s="123">
        <v>1513717</v>
      </c>
      <c r="H2028" s="127"/>
      <c r="I2028" s="131" t="s">
        <v>5732</v>
      </c>
      <c r="J2028" s="127"/>
      <c r="K2028" s="127"/>
      <c r="L2028" s="127"/>
      <c r="M2028" s="127"/>
      <c r="N2028" s="243">
        <v>0</v>
      </c>
      <c r="O2028" s="243">
        <v>57239</v>
      </c>
      <c r="P2028" s="127" t="s">
        <v>1334</v>
      </c>
    </row>
    <row r="2029" spans="1:16" ht="51" hidden="1">
      <c r="A2029" s="127" t="s">
        <v>620</v>
      </c>
      <c r="B2029" s="127"/>
      <c r="C2029" s="128" t="s">
        <v>714</v>
      </c>
      <c r="D2029" s="122">
        <v>42914</v>
      </c>
      <c r="E2029" s="123" t="s">
        <v>5733</v>
      </c>
      <c r="F2029" s="123" t="s">
        <v>3</v>
      </c>
      <c r="G2029" s="123">
        <v>1513962</v>
      </c>
      <c r="H2029" s="127"/>
      <c r="I2029" s="131" t="s">
        <v>5734</v>
      </c>
      <c r="J2029" s="127"/>
      <c r="K2029" s="127"/>
      <c r="L2029" s="127"/>
      <c r="M2029" s="127"/>
      <c r="N2029" s="243">
        <v>0</v>
      </c>
      <c r="O2029" s="243">
        <v>5845.87</v>
      </c>
      <c r="P2029" s="127" t="s">
        <v>1334</v>
      </c>
    </row>
    <row r="2030" spans="1:16" ht="51" hidden="1">
      <c r="A2030" s="127" t="s">
        <v>620</v>
      </c>
      <c r="B2030" s="127"/>
      <c r="C2030" s="128" t="s">
        <v>714</v>
      </c>
      <c r="D2030" s="122">
        <v>42914</v>
      </c>
      <c r="E2030" s="123" t="s">
        <v>5735</v>
      </c>
      <c r="F2030" s="123" t="s">
        <v>3</v>
      </c>
      <c r="G2030" s="123">
        <v>1513965</v>
      </c>
      <c r="H2030" s="127"/>
      <c r="I2030" s="131" t="s">
        <v>5736</v>
      </c>
      <c r="J2030" s="127"/>
      <c r="K2030" s="127"/>
      <c r="L2030" s="127"/>
      <c r="M2030" s="127"/>
      <c r="N2030" s="243">
        <v>0</v>
      </c>
      <c r="O2030" s="243">
        <v>19999.8</v>
      </c>
      <c r="P2030" s="127" t="s">
        <v>1334</v>
      </c>
    </row>
    <row r="2031" spans="1:16" ht="63.75" hidden="1">
      <c r="A2031" s="127">
        <v>25</v>
      </c>
      <c r="B2031" s="127"/>
      <c r="C2031" s="128" t="s">
        <v>695</v>
      </c>
      <c r="D2031" s="122">
        <v>42914</v>
      </c>
      <c r="E2031" s="123" t="s">
        <v>5737</v>
      </c>
      <c r="F2031" s="123" t="s">
        <v>3</v>
      </c>
      <c r="G2031" s="123">
        <v>1514001</v>
      </c>
      <c r="H2031" s="127"/>
      <c r="I2031" s="131" t="s">
        <v>5738</v>
      </c>
      <c r="J2031" s="127"/>
      <c r="K2031" s="127"/>
      <c r="L2031" s="127"/>
      <c r="M2031" s="127"/>
      <c r="N2031" s="243">
        <v>0</v>
      </c>
      <c r="O2031" s="243">
        <v>2090.4</v>
      </c>
      <c r="P2031" s="127" t="s">
        <v>1334</v>
      </c>
    </row>
    <row r="2032" spans="1:16" ht="51" hidden="1">
      <c r="A2032" s="127">
        <v>70</v>
      </c>
      <c r="B2032" s="127"/>
      <c r="C2032" s="128" t="s">
        <v>706</v>
      </c>
      <c r="D2032" s="122">
        <v>42914</v>
      </c>
      <c r="E2032" s="123" t="s">
        <v>5739</v>
      </c>
      <c r="F2032" s="123" t="s">
        <v>3</v>
      </c>
      <c r="G2032" s="123">
        <v>1514028</v>
      </c>
      <c r="H2032" s="127"/>
      <c r="I2032" s="131" t="s">
        <v>5740</v>
      </c>
      <c r="J2032" s="127"/>
      <c r="K2032" s="127"/>
      <c r="L2032" s="127"/>
      <c r="M2032" s="127"/>
      <c r="N2032" s="243">
        <v>0</v>
      </c>
      <c r="O2032" s="243">
        <v>274.25</v>
      </c>
      <c r="P2032" s="127" t="s">
        <v>17184</v>
      </c>
    </row>
    <row r="2033" spans="1:16" ht="51" hidden="1">
      <c r="A2033" s="127" t="s">
        <v>620</v>
      </c>
      <c r="B2033" s="127"/>
      <c r="C2033" s="128" t="s">
        <v>714</v>
      </c>
      <c r="D2033" s="122">
        <v>42914</v>
      </c>
      <c r="E2033" s="123" t="s">
        <v>5741</v>
      </c>
      <c r="F2033" s="123" t="s">
        <v>3</v>
      </c>
      <c r="G2033" s="123">
        <v>1513953</v>
      </c>
      <c r="H2033" s="127"/>
      <c r="I2033" s="131" t="s">
        <v>5742</v>
      </c>
      <c r="J2033" s="127"/>
      <c r="K2033" s="127"/>
      <c r="L2033" s="127"/>
      <c r="M2033" s="127"/>
      <c r="N2033" s="243">
        <v>0</v>
      </c>
      <c r="O2033" s="243">
        <v>22000</v>
      </c>
      <c r="P2033" s="127" t="s">
        <v>1334</v>
      </c>
    </row>
    <row r="2034" spans="1:16" ht="51" hidden="1">
      <c r="A2034" s="127" t="s">
        <v>620</v>
      </c>
      <c r="B2034" s="127"/>
      <c r="C2034" s="128" t="s">
        <v>714</v>
      </c>
      <c r="D2034" s="122">
        <v>42914</v>
      </c>
      <c r="E2034" s="123" t="s">
        <v>5743</v>
      </c>
      <c r="F2034" s="123" t="s">
        <v>3</v>
      </c>
      <c r="G2034" s="123">
        <v>1513966</v>
      </c>
      <c r="H2034" s="127"/>
      <c r="I2034" s="131" t="s">
        <v>5744</v>
      </c>
      <c r="J2034" s="127"/>
      <c r="K2034" s="127"/>
      <c r="L2034" s="127"/>
      <c r="M2034" s="127"/>
      <c r="N2034" s="243">
        <v>0</v>
      </c>
      <c r="O2034" s="243">
        <v>1573.54</v>
      </c>
      <c r="P2034" s="127" t="s">
        <v>1334</v>
      </c>
    </row>
    <row r="2035" spans="1:16" ht="51" hidden="1">
      <c r="A2035" s="127">
        <v>582</v>
      </c>
      <c r="B2035" s="127"/>
      <c r="C2035" s="128" t="s">
        <v>857</v>
      </c>
      <c r="D2035" s="122">
        <v>42914</v>
      </c>
      <c r="E2035" s="123" t="s">
        <v>5745</v>
      </c>
      <c r="F2035" s="123" t="s">
        <v>3</v>
      </c>
      <c r="G2035" s="123">
        <v>1513993</v>
      </c>
      <c r="H2035" s="127"/>
      <c r="I2035" s="131" t="s">
        <v>5746</v>
      </c>
      <c r="J2035" s="127"/>
      <c r="K2035" s="127"/>
      <c r="L2035" s="127"/>
      <c r="M2035" s="127"/>
      <c r="N2035" s="243">
        <v>0</v>
      </c>
      <c r="O2035" s="243">
        <v>0.06</v>
      </c>
      <c r="P2035" s="127" t="s">
        <v>17184</v>
      </c>
    </row>
    <row r="2036" spans="1:16" ht="51" hidden="1">
      <c r="A2036" s="127">
        <v>20</v>
      </c>
      <c r="B2036" s="127"/>
      <c r="C2036" s="128" t="s">
        <v>694</v>
      </c>
      <c r="D2036" s="122">
        <v>42914</v>
      </c>
      <c r="E2036" s="123" t="s">
        <v>5747</v>
      </c>
      <c r="F2036" s="123" t="s">
        <v>3</v>
      </c>
      <c r="G2036" s="123">
        <v>1514017</v>
      </c>
      <c r="H2036" s="127"/>
      <c r="I2036" s="131" t="s">
        <v>5748</v>
      </c>
      <c r="J2036" s="127"/>
      <c r="K2036" s="127"/>
      <c r="L2036" s="127"/>
      <c r="M2036" s="127"/>
      <c r="N2036" s="243">
        <v>0</v>
      </c>
      <c r="O2036" s="243">
        <v>100</v>
      </c>
      <c r="P2036" s="127" t="s">
        <v>1334</v>
      </c>
    </row>
    <row r="2037" spans="1:16" ht="51" hidden="1">
      <c r="A2037" s="127" t="s">
        <v>620</v>
      </c>
      <c r="B2037" s="127"/>
      <c r="C2037" s="128" t="s">
        <v>714</v>
      </c>
      <c r="D2037" s="122">
        <v>42914</v>
      </c>
      <c r="E2037" s="123" t="s">
        <v>5749</v>
      </c>
      <c r="F2037" s="123" t="s">
        <v>3</v>
      </c>
      <c r="G2037" s="123">
        <v>1514060</v>
      </c>
      <c r="H2037" s="127"/>
      <c r="I2037" s="131" t="s">
        <v>5750</v>
      </c>
      <c r="J2037" s="127"/>
      <c r="K2037" s="127"/>
      <c r="L2037" s="127"/>
      <c r="M2037" s="127"/>
      <c r="N2037" s="243">
        <v>0</v>
      </c>
      <c r="O2037" s="243">
        <v>5</v>
      </c>
      <c r="P2037" s="127" t="s">
        <v>1334</v>
      </c>
    </row>
    <row r="2038" spans="1:16" ht="51" hidden="1">
      <c r="A2038" s="127" t="s">
        <v>620</v>
      </c>
      <c r="B2038" s="127"/>
      <c r="C2038" s="128" t="s">
        <v>714</v>
      </c>
      <c r="D2038" s="122">
        <v>42914</v>
      </c>
      <c r="E2038" s="123" t="s">
        <v>5751</v>
      </c>
      <c r="F2038" s="123" t="s">
        <v>3</v>
      </c>
      <c r="G2038" s="123">
        <v>1514159</v>
      </c>
      <c r="H2038" s="127"/>
      <c r="I2038" s="131" t="s">
        <v>5752</v>
      </c>
      <c r="J2038" s="127"/>
      <c r="K2038" s="127"/>
      <c r="L2038" s="127"/>
      <c r="M2038" s="127"/>
      <c r="N2038" s="243">
        <v>0</v>
      </c>
      <c r="O2038" s="243">
        <v>744.75</v>
      </c>
      <c r="P2038" s="127" t="s">
        <v>1334</v>
      </c>
    </row>
    <row r="2039" spans="1:16" ht="51" hidden="1">
      <c r="A2039" s="127" t="s">
        <v>627</v>
      </c>
      <c r="B2039" s="127"/>
      <c r="C2039" s="128" t="s">
        <v>1235</v>
      </c>
      <c r="D2039" s="122">
        <v>42915</v>
      </c>
      <c r="E2039" s="123" t="s">
        <v>5753</v>
      </c>
      <c r="F2039" s="123" t="s">
        <v>3</v>
      </c>
      <c r="G2039" s="123">
        <v>1514452</v>
      </c>
      <c r="H2039" s="127"/>
      <c r="I2039" s="131" t="s">
        <v>5754</v>
      </c>
      <c r="J2039" s="127"/>
      <c r="K2039" s="127"/>
      <c r="L2039" s="127"/>
      <c r="M2039" s="127"/>
      <c r="N2039" s="243">
        <v>0</v>
      </c>
      <c r="O2039" s="243">
        <v>1525.31</v>
      </c>
      <c r="P2039" s="127" t="s">
        <v>1334</v>
      </c>
    </row>
    <row r="2040" spans="1:16" ht="51" hidden="1">
      <c r="A2040" s="127" t="s">
        <v>620</v>
      </c>
      <c r="B2040" s="127"/>
      <c r="C2040" s="128" t="s">
        <v>714</v>
      </c>
      <c r="D2040" s="122">
        <v>42915</v>
      </c>
      <c r="E2040" s="123" t="s">
        <v>5755</v>
      </c>
      <c r="F2040" s="123" t="s">
        <v>3</v>
      </c>
      <c r="G2040" s="123">
        <v>1514380</v>
      </c>
      <c r="H2040" s="127"/>
      <c r="I2040" s="131" t="s">
        <v>5756</v>
      </c>
      <c r="J2040" s="127"/>
      <c r="K2040" s="127"/>
      <c r="L2040" s="127"/>
      <c r="M2040" s="127"/>
      <c r="N2040" s="243">
        <v>0</v>
      </c>
      <c r="O2040" s="243">
        <v>2469.4900000000002</v>
      </c>
      <c r="P2040" s="127" t="s">
        <v>1334</v>
      </c>
    </row>
    <row r="2041" spans="1:16" ht="51" hidden="1">
      <c r="A2041" s="127" t="s">
        <v>620</v>
      </c>
      <c r="B2041" s="127"/>
      <c r="C2041" s="128" t="s">
        <v>714</v>
      </c>
      <c r="D2041" s="122">
        <v>42915</v>
      </c>
      <c r="E2041" s="123" t="s">
        <v>5757</v>
      </c>
      <c r="F2041" s="123" t="s">
        <v>3</v>
      </c>
      <c r="G2041" s="123">
        <v>1514381</v>
      </c>
      <c r="H2041" s="127"/>
      <c r="I2041" s="131" t="s">
        <v>5758</v>
      </c>
      <c r="J2041" s="127"/>
      <c r="K2041" s="127"/>
      <c r="L2041" s="127"/>
      <c r="M2041" s="127"/>
      <c r="N2041" s="243">
        <v>0</v>
      </c>
      <c r="O2041" s="243">
        <v>2469.4900000000002</v>
      </c>
      <c r="P2041" s="127" t="s">
        <v>1334</v>
      </c>
    </row>
    <row r="2042" spans="1:16" ht="51" hidden="1">
      <c r="A2042" s="127" t="s">
        <v>620</v>
      </c>
      <c r="B2042" s="127"/>
      <c r="C2042" s="128" t="s">
        <v>714</v>
      </c>
      <c r="D2042" s="122">
        <v>42915</v>
      </c>
      <c r="E2042" s="123" t="s">
        <v>5759</v>
      </c>
      <c r="F2042" s="123" t="s">
        <v>3</v>
      </c>
      <c r="G2042" s="123">
        <v>1514383</v>
      </c>
      <c r="H2042" s="127"/>
      <c r="I2042" s="131" t="s">
        <v>5760</v>
      </c>
      <c r="J2042" s="127"/>
      <c r="K2042" s="127"/>
      <c r="L2042" s="127"/>
      <c r="M2042" s="127"/>
      <c r="N2042" s="243">
        <v>0</v>
      </c>
      <c r="O2042" s="243">
        <v>791.94</v>
      </c>
      <c r="P2042" s="127" t="s">
        <v>1334</v>
      </c>
    </row>
    <row r="2043" spans="1:16" ht="51" hidden="1">
      <c r="A2043" s="127" t="s">
        <v>620</v>
      </c>
      <c r="B2043" s="127"/>
      <c r="C2043" s="128" t="s">
        <v>714</v>
      </c>
      <c r="D2043" s="122">
        <v>42915</v>
      </c>
      <c r="E2043" s="123" t="s">
        <v>5761</v>
      </c>
      <c r="F2043" s="123" t="s">
        <v>3</v>
      </c>
      <c r="G2043" s="123">
        <v>1514412</v>
      </c>
      <c r="H2043" s="127"/>
      <c r="I2043" s="131" t="s">
        <v>5762</v>
      </c>
      <c r="J2043" s="127"/>
      <c r="K2043" s="127"/>
      <c r="L2043" s="127"/>
      <c r="M2043" s="127"/>
      <c r="N2043" s="243">
        <v>0</v>
      </c>
      <c r="O2043" s="243">
        <v>0.62</v>
      </c>
      <c r="P2043" s="127" t="s">
        <v>1334</v>
      </c>
    </row>
    <row r="2044" spans="1:16" ht="51" hidden="1">
      <c r="A2044" s="127" t="s">
        <v>620</v>
      </c>
      <c r="B2044" s="127"/>
      <c r="C2044" s="128" t="s">
        <v>714</v>
      </c>
      <c r="D2044" s="122">
        <v>42915</v>
      </c>
      <c r="E2044" s="123" t="s">
        <v>5763</v>
      </c>
      <c r="F2044" s="123" t="s">
        <v>3</v>
      </c>
      <c r="G2044" s="123">
        <v>1514414</v>
      </c>
      <c r="H2044" s="127"/>
      <c r="I2044" s="131" t="s">
        <v>5764</v>
      </c>
      <c r="J2044" s="127"/>
      <c r="K2044" s="127"/>
      <c r="L2044" s="127"/>
      <c r="M2044" s="127"/>
      <c r="N2044" s="243">
        <v>0</v>
      </c>
      <c r="O2044" s="243">
        <v>147.97</v>
      </c>
      <c r="P2044" s="127" t="s">
        <v>1334</v>
      </c>
    </row>
    <row r="2045" spans="1:16" ht="51" hidden="1">
      <c r="A2045" s="127" t="s">
        <v>620</v>
      </c>
      <c r="B2045" s="127"/>
      <c r="C2045" s="128" t="s">
        <v>714</v>
      </c>
      <c r="D2045" s="122">
        <v>42915</v>
      </c>
      <c r="E2045" s="123" t="s">
        <v>5765</v>
      </c>
      <c r="F2045" s="123" t="s">
        <v>3</v>
      </c>
      <c r="G2045" s="123">
        <v>1514454</v>
      </c>
      <c r="H2045" s="127"/>
      <c r="I2045" s="131" t="s">
        <v>5766</v>
      </c>
      <c r="J2045" s="127"/>
      <c r="K2045" s="127"/>
      <c r="L2045" s="127"/>
      <c r="M2045" s="127"/>
      <c r="N2045" s="243">
        <v>0</v>
      </c>
      <c r="O2045" s="243">
        <v>10</v>
      </c>
      <c r="P2045" s="127" t="s">
        <v>1334</v>
      </c>
    </row>
    <row r="2046" spans="1:16" ht="51" hidden="1">
      <c r="A2046" s="127" t="s">
        <v>620</v>
      </c>
      <c r="B2046" s="127"/>
      <c r="C2046" s="128" t="s">
        <v>714</v>
      </c>
      <c r="D2046" s="122">
        <v>42915</v>
      </c>
      <c r="E2046" s="123" t="s">
        <v>5767</v>
      </c>
      <c r="F2046" s="123" t="s">
        <v>3</v>
      </c>
      <c r="G2046" s="123">
        <v>1514483</v>
      </c>
      <c r="H2046" s="127"/>
      <c r="I2046" s="131" t="s">
        <v>5768</v>
      </c>
      <c r="J2046" s="127"/>
      <c r="K2046" s="127"/>
      <c r="L2046" s="127"/>
      <c r="M2046" s="127"/>
      <c r="N2046" s="243">
        <v>0</v>
      </c>
      <c r="O2046" s="243">
        <v>2914.78</v>
      </c>
      <c r="P2046" s="127" t="s">
        <v>1334</v>
      </c>
    </row>
    <row r="2047" spans="1:16" ht="51" hidden="1">
      <c r="A2047" s="127" t="s">
        <v>620</v>
      </c>
      <c r="B2047" s="127"/>
      <c r="C2047" s="128" t="s">
        <v>714</v>
      </c>
      <c r="D2047" s="122">
        <v>42915</v>
      </c>
      <c r="E2047" s="123" t="s">
        <v>5769</v>
      </c>
      <c r="F2047" s="123" t="s">
        <v>3</v>
      </c>
      <c r="G2047" s="123">
        <v>1514488</v>
      </c>
      <c r="H2047" s="127"/>
      <c r="I2047" s="131" t="s">
        <v>4602</v>
      </c>
      <c r="J2047" s="127"/>
      <c r="K2047" s="127"/>
      <c r="L2047" s="127"/>
      <c r="M2047" s="127"/>
      <c r="N2047" s="243">
        <v>0</v>
      </c>
      <c r="O2047" s="243">
        <v>1278</v>
      </c>
      <c r="P2047" s="127" t="s">
        <v>1334</v>
      </c>
    </row>
    <row r="2048" spans="1:16" ht="51" hidden="1">
      <c r="A2048" s="127" t="s">
        <v>620</v>
      </c>
      <c r="B2048" s="127"/>
      <c r="C2048" s="128" t="s">
        <v>714</v>
      </c>
      <c r="D2048" s="122">
        <v>42915</v>
      </c>
      <c r="E2048" s="123" t="s">
        <v>5770</v>
      </c>
      <c r="F2048" s="123" t="s">
        <v>3</v>
      </c>
      <c r="G2048" s="123">
        <v>1514522</v>
      </c>
      <c r="H2048" s="127"/>
      <c r="I2048" s="131" t="s">
        <v>5771</v>
      </c>
      <c r="J2048" s="127"/>
      <c r="K2048" s="127"/>
      <c r="L2048" s="127"/>
      <c r="M2048" s="127"/>
      <c r="N2048" s="243">
        <v>0</v>
      </c>
      <c r="O2048" s="243">
        <v>10114</v>
      </c>
      <c r="P2048" s="127" t="s">
        <v>1334</v>
      </c>
    </row>
    <row r="2049" spans="1:16" ht="51" hidden="1">
      <c r="A2049" s="127" t="s">
        <v>620</v>
      </c>
      <c r="B2049" s="127"/>
      <c r="C2049" s="128" t="s">
        <v>714</v>
      </c>
      <c r="D2049" s="122">
        <v>42915</v>
      </c>
      <c r="E2049" s="123" t="s">
        <v>5772</v>
      </c>
      <c r="F2049" s="123" t="s">
        <v>3</v>
      </c>
      <c r="G2049" s="123">
        <v>1514524</v>
      </c>
      <c r="H2049" s="127"/>
      <c r="I2049" s="131" t="s">
        <v>5773</v>
      </c>
      <c r="J2049" s="127"/>
      <c r="K2049" s="127"/>
      <c r="L2049" s="127"/>
      <c r="M2049" s="127"/>
      <c r="N2049" s="243">
        <v>0</v>
      </c>
      <c r="O2049" s="243">
        <v>10114</v>
      </c>
      <c r="P2049" s="127" t="s">
        <v>1334</v>
      </c>
    </row>
    <row r="2050" spans="1:16" ht="51" hidden="1">
      <c r="A2050" s="127" t="s">
        <v>620</v>
      </c>
      <c r="B2050" s="127"/>
      <c r="C2050" s="128" t="s">
        <v>714</v>
      </c>
      <c r="D2050" s="122">
        <v>42915</v>
      </c>
      <c r="E2050" s="123" t="s">
        <v>5774</v>
      </c>
      <c r="F2050" s="123" t="s">
        <v>3</v>
      </c>
      <c r="G2050" s="123">
        <v>1514594</v>
      </c>
      <c r="H2050" s="127"/>
      <c r="I2050" s="131" t="s">
        <v>5775</v>
      </c>
      <c r="J2050" s="127"/>
      <c r="K2050" s="127"/>
      <c r="L2050" s="127"/>
      <c r="M2050" s="127"/>
      <c r="N2050" s="243">
        <v>0</v>
      </c>
      <c r="O2050" s="243">
        <v>10114</v>
      </c>
      <c r="P2050" s="127" t="s">
        <v>1334</v>
      </c>
    </row>
    <row r="2051" spans="1:16" ht="51" hidden="1">
      <c r="A2051" s="127" t="s">
        <v>620</v>
      </c>
      <c r="B2051" s="127"/>
      <c r="C2051" s="128" t="s">
        <v>714</v>
      </c>
      <c r="D2051" s="122">
        <v>42915</v>
      </c>
      <c r="E2051" s="123" t="s">
        <v>5776</v>
      </c>
      <c r="F2051" s="123" t="s">
        <v>3</v>
      </c>
      <c r="G2051" s="123">
        <v>1514615</v>
      </c>
      <c r="H2051" s="127"/>
      <c r="I2051" s="131" t="s">
        <v>5777</v>
      </c>
      <c r="J2051" s="127"/>
      <c r="K2051" s="127"/>
      <c r="L2051" s="127"/>
      <c r="M2051" s="127"/>
      <c r="N2051" s="243">
        <v>0</v>
      </c>
      <c r="O2051" s="243">
        <v>1</v>
      </c>
      <c r="P2051" s="127" t="s">
        <v>1334</v>
      </c>
    </row>
    <row r="2052" spans="1:16" ht="51" hidden="1">
      <c r="A2052" s="127" t="s">
        <v>620</v>
      </c>
      <c r="B2052" s="127"/>
      <c r="C2052" s="128" t="s">
        <v>714</v>
      </c>
      <c r="D2052" s="122">
        <v>42915</v>
      </c>
      <c r="E2052" s="123" t="s">
        <v>5778</v>
      </c>
      <c r="F2052" s="123" t="s">
        <v>3</v>
      </c>
      <c r="G2052" s="123">
        <v>1514621</v>
      </c>
      <c r="H2052" s="127"/>
      <c r="I2052" s="131" t="s">
        <v>2477</v>
      </c>
      <c r="J2052" s="127"/>
      <c r="K2052" s="127"/>
      <c r="L2052" s="127"/>
      <c r="M2052" s="127"/>
      <c r="N2052" s="243">
        <v>0</v>
      </c>
      <c r="O2052" s="243">
        <v>545</v>
      </c>
      <c r="P2052" s="127" t="s">
        <v>1334</v>
      </c>
    </row>
    <row r="2053" spans="1:16" ht="51" hidden="1">
      <c r="A2053" s="127" t="s">
        <v>620</v>
      </c>
      <c r="B2053" s="127"/>
      <c r="C2053" s="128" t="s">
        <v>714</v>
      </c>
      <c r="D2053" s="122">
        <v>42915</v>
      </c>
      <c r="E2053" s="123" t="s">
        <v>5779</v>
      </c>
      <c r="F2053" s="123" t="s">
        <v>3</v>
      </c>
      <c r="G2053" s="123">
        <v>1514654</v>
      </c>
      <c r="H2053" s="127"/>
      <c r="I2053" s="131" t="s">
        <v>5780</v>
      </c>
      <c r="J2053" s="127"/>
      <c r="K2053" s="127"/>
      <c r="L2053" s="127"/>
      <c r="M2053" s="127"/>
      <c r="N2053" s="243">
        <v>0</v>
      </c>
      <c r="O2053" s="243">
        <v>1483.43</v>
      </c>
      <c r="P2053" s="127" t="s">
        <v>1334</v>
      </c>
    </row>
    <row r="2054" spans="1:16" ht="51" hidden="1">
      <c r="A2054" s="127" t="s">
        <v>620</v>
      </c>
      <c r="B2054" s="127"/>
      <c r="C2054" s="128" t="s">
        <v>714</v>
      </c>
      <c r="D2054" s="122">
        <v>42915</v>
      </c>
      <c r="E2054" s="123" t="s">
        <v>5781</v>
      </c>
      <c r="F2054" s="123" t="s">
        <v>3</v>
      </c>
      <c r="G2054" s="123">
        <v>1514700</v>
      </c>
      <c r="H2054" s="127"/>
      <c r="I2054" s="131" t="s">
        <v>5782</v>
      </c>
      <c r="J2054" s="127"/>
      <c r="K2054" s="127"/>
      <c r="L2054" s="127"/>
      <c r="M2054" s="127"/>
      <c r="N2054" s="243">
        <v>0</v>
      </c>
      <c r="O2054" s="243">
        <v>2343.0300000000002</v>
      </c>
      <c r="P2054" s="127" t="s">
        <v>1334</v>
      </c>
    </row>
    <row r="2055" spans="1:16" ht="38.25" hidden="1">
      <c r="A2055" s="127">
        <v>526</v>
      </c>
      <c r="B2055" s="127"/>
      <c r="C2055" s="128" t="s">
        <v>847</v>
      </c>
      <c r="D2055" s="122">
        <v>42915</v>
      </c>
      <c r="E2055" s="123" t="s">
        <v>5783</v>
      </c>
      <c r="F2055" s="123" t="s">
        <v>3</v>
      </c>
      <c r="G2055" s="123">
        <v>1514710</v>
      </c>
      <c r="H2055" s="127"/>
      <c r="I2055" s="131" t="s">
        <v>5784</v>
      </c>
      <c r="J2055" s="127"/>
      <c r="K2055" s="127"/>
      <c r="L2055" s="127"/>
      <c r="M2055" s="127"/>
      <c r="N2055" s="243">
        <v>0</v>
      </c>
      <c r="O2055" s="243">
        <v>77</v>
      </c>
      <c r="P2055" s="127" t="s">
        <v>1334</v>
      </c>
    </row>
    <row r="2056" spans="1:16" ht="51" hidden="1">
      <c r="A2056" s="127" t="s">
        <v>620</v>
      </c>
      <c r="B2056" s="127"/>
      <c r="C2056" s="128" t="s">
        <v>714</v>
      </c>
      <c r="D2056" s="122">
        <v>42916</v>
      </c>
      <c r="E2056" s="123" t="s">
        <v>5785</v>
      </c>
      <c r="F2056" s="123" t="s">
        <v>3</v>
      </c>
      <c r="G2056" s="123">
        <v>1514898</v>
      </c>
      <c r="H2056" s="127"/>
      <c r="I2056" s="131" t="s">
        <v>5786</v>
      </c>
      <c r="J2056" s="127"/>
      <c r="K2056" s="127"/>
      <c r="L2056" s="127"/>
      <c r="M2056" s="127"/>
      <c r="N2056" s="243">
        <v>0</v>
      </c>
      <c r="O2056" s="243">
        <v>1607.2</v>
      </c>
      <c r="P2056" s="127" t="s">
        <v>1334</v>
      </c>
    </row>
    <row r="2057" spans="1:16" ht="63.75" hidden="1">
      <c r="A2057" s="127" t="s">
        <v>620</v>
      </c>
      <c r="B2057" s="127"/>
      <c r="C2057" s="128" t="s">
        <v>714</v>
      </c>
      <c r="D2057" s="122">
        <v>42916</v>
      </c>
      <c r="E2057" s="123" t="s">
        <v>5787</v>
      </c>
      <c r="F2057" s="123" t="s">
        <v>3</v>
      </c>
      <c r="G2057" s="123">
        <v>1514950</v>
      </c>
      <c r="H2057" s="127"/>
      <c r="I2057" s="131" t="s">
        <v>5788</v>
      </c>
      <c r="J2057" s="127"/>
      <c r="K2057" s="127"/>
      <c r="L2057" s="127"/>
      <c r="M2057" s="127"/>
      <c r="N2057" s="243">
        <v>0</v>
      </c>
      <c r="O2057" s="243">
        <v>56</v>
      </c>
      <c r="P2057" s="127" t="s">
        <v>1334</v>
      </c>
    </row>
    <row r="2058" spans="1:16" ht="51" hidden="1">
      <c r="A2058" s="127" t="s">
        <v>620</v>
      </c>
      <c r="B2058" s="127"/>
      <c r="C2058" s="128" t="s">
        <v>714</v>
      </c>
      <c r="D2058" s="122">
        <v>42916</v>
      </c>
      <c r="E2058" s="123" t="s">
        <v>5789</v>
      </c>
      <c r="F2058" s="123" t="s">
        <v>3</v>
      </c>
      <c r="G2058" s="123">
        <v>1514998</v>
      </c>
      <c r="H2058" s="127"/>
      <c r="I2058" s="131" t="s">
        <v>5790</v>
      </c>
      <c r="J2058" s="127"/>
      <c r="K2058" s="127"/>
      <c r="L2058" s="127"/>
      <c r="M2058" s="127"/>
      <c r="N2058" s="243">
        <v>0</v>
      </c>
      <c r="O2058" s="243">
        <v>4458.2</v>
      </c>
      <c r="P2058" s="127" t="s">
        <v>1334</v>
      </c>
    </row>
    <row r="2059" spans="1:16" ht="51" hidden="1">
      <c r="A2059" s="127" t="s">
        <v>620</v>
      </c>
      <c r="B2059" s="127"/>
      <c r="C2059" s="128" t="s">
        <v>714</v>
      </c>
      <c r="D2059" s="122">
        <v>42916</v>
      </c>
      <c r="E2059" s="123" t="s">
        <v>5791</v>
      </c>
      <c r="F2059" s="123" t="s">
        <v>3</v>
      </c>
      <c r="G2059" s="123">
        <v>1515035</v>
      </c>
      <c r="H2059" s="127"/>
      <c r="I2059" s="131" t="s">
        <v>5792</v>
      </c>
      <c r="J2059" s="127"/>
      <c r="K2059" s="127"/>
      <c r="L2059" s="127"/>
      <c r="M2059" s="127"/>
      <c r="N2059" s="243">
        <v>0</v>
      </c>
      <c r="O2059" s="243">
        <v>10114</v>
      </c>
      <c r="P2059" s="127" t="s">
        <v>1334</v>
      </c>
    </row>
    <row r="2060" spans="1:16" ht="51" hidden="1">
      <c r="A2060" s="127" t="s">
        <v>620</v>
      </c>
      <c r="B2060" s="127"/>
      <c r="C2060" s="128" t="s">
        <v>714</v>
      </c>
      <c r="D2060" s="122">
        <v>42916</v>
      </c>
      <c r="E2060" s="123" t="s">
        <v>5793</v>
      </c>
      <c r="F2060" s="123" t="s">
        <v>3</v>
      </c>
      <c r="G2060" s="123">
        <v>1515064</v>
      </c>
      <c r="H2060" s="127"/>
      <c r="I2060" s="131" t="s">
        <v>5794</v>
      </c>
      <c r="J2060" s="127"/>
      <c r="K2060" s="127"/>
      <c r="L2060" s="127"/>
      <c r="M2060" s="127"/>
      <c r="N2060" s="243">
        <v>0</v>
      </c>
      <c r="O2060" s="243">
        <v>4172</v>
      </c>
      <c r="P2060" s="127" t="s">
        <v>1334</v>
      </c>
    </row>
    <row r="2061" spans="1:16" ht="63.75" hidden="1">
      <c r="A2061" s="127" t="s">
        <v>620</v>
      </c>
      <c r="B2061" s="127"/>
      <c r="C2061" s="128" t="s">
        <v>714</v>
      </c>
      <c r="D2061" s="122">
        <v>42916</v>
      </c>
      <c r="E2061" s="123" t="s">
        <v>5795</v>
      </c>
      <c r="F2061" s="123" t="s">
        <v>3</v>
      </c>
      <c r="G2061" s="123">
        <v>1515069</v>
      </c>
      <c r="H2061" s="127"/>
      <c r="I2061" s="131" t="s">
        <v>5796</v>
      </c>
      <c r="J2061" s="127"/>
      <c r="K2061" s="127"/>
      <c r="L2061" s="127"/>
      <c r="M2061" s="127"/>
      <c r="N2061" s="243">
        <v>0</v>
      </c>
      <c r="O2061" s="243">
        <v>39.119999999999997</v>
      </c>
      <c r="P2061" s="127" t="s">
        <v>1334</v>
      </c>
    </row>
    <row r="2062" spans="1:16" ht="63.75" hidden="1">
      <c r="A2062" s="127" t="s">
        <v>620</v>
      </c>
      <c r="B2062" s="127"/>
      <c r="C2062" s="128" t="s">
        <v>714</v>
      </c>
      <c r="D2062" s="122">
        <v>42916</v>
      </c>
      <c r="E2062" s="123" t="s">
        <v>5797</v>
      </c>
      <c r="F2062" s="123" t="s">
        <v>3</v>
      </c>
      <c r="G2062" s="123">
        <v>1515072</v>
      </c>
      <c r="H2062" s="127"/>
      <c r="I2062" s="131" t="s">
        <v>5798</v>
      </c>
      <c r="J2062" s="127"/>
      <c r="K2062" s="127"/>
      <c r="L2062" s="127"/>
      <c r="M2062" s="127"/>
      <c r="N2062" s="243">
        <v>0</v>
      </c>
      <c r="O2062" s="243">
        <v>9.26</v>
      </c>
      <c r="P2062" s="127" t="s">
        <v>1334</v>
      </c>
    </row>
    <row r="2063" spans="1:16" ht="63.75" hidden="1">
      <c r="A2063" s="127" t="s">
        <v>620</v>
      </c>
      <c r="B2063" s="127"/>
      <c r="C2063" s="128" t="s">
        <v>714</v>
      </c>
      <c r="D2063" s="122">
        <v>42916</v>
      </c>
      <c r="E2063" s="123" t="s">
        <v>5799</v>
      </c>
      <c r="F2063" s="123" t="s">
        <v>3</v>
      </c>
      <c r="G2063" s="123">
        <v>1515074</v>
      </c>
      <c r="H2063" s="127"/>
      <c r="I2063" s="131" t="s">
        <v>5800</v>
      </c>
      <c r="J2063" s="127"/>
      <c r="K2063" s="127"/>
      <c r="L2063" s="127"/>
      <c r="M2063" s="127"/>
      <c r="N2063" s="243">
        <v>0</v>
      </c>
      <c r="O2063" s="243">
        <v>17.850000000000001</v>
      </c>
      <c r="P2063" s="127" t="s">
        <v>1334</v>
      </c>
    </row>
    <row r="2064" spans="1:16" ht="51" hidden="1">
      <c r="A2064" s="127" t="s">
        <v>620</v>
      </c>
      <c r="B2064" s="127"/>
      <c r="C2064" s="128" t="s">
        <v>714</v>
      </c>
      <c r="D2064" s="122">
        <v>42916</v>
      </c>
      <c r="E2064" s="123" t="s">
        <v>5801</v>
      </c>
      <c r="F2064" s="123" t="s">
        <v>3</v>
      </c>
      <c r="G2064" s="123">
        <v>1515107</v>
      </c>
      <c r="H2064" s="127"/>
      <c r="I2064" s="131" t="s">
        <v>5802</v>
      </c>
      <c r="J2064" s="127"/>
      <c r="K2064" s="127"/>
      <c r="L2064" s="127"/>
      <c r="M2064" s="127"/>
      <c r="N2064" s="243">
        <v>0</v>
      </c>
      <c r="O2064" s="243">
        <v>10114</v>
      </c>
      <c r="P2064" s="127" t="s">
        <v>1334</v>
      </c>
    </row>
    <row r="2065" spans="1:16" ht="51" hidden="1">
      <c r="A2065" s="127" t="s">
        <v>620</v>
      </c>
      <c r="B2065" s="127"/>
      <c r="C2065" s="128" t="s">
        <v>714</v>
      </c>
      <c r="D2065" s="122">
        <v>42916</v>
      </c>
      <c r="E2065" s="123" t="s">
        <v>5803</v>
      </c>
      <c r="F2065" s="123" t="s">
        <v>3</v>
      </c>
      <c r="G2065" s="123">
        <v>1515148</v>
      </c>
      <c r="H2065" s="127"/>
      <c r="I2065" s="131" t="s">
        <v>5804</v>
      </c>
      <c r="J2065" s="127"/>
      <c r="K2065" s="127"/>
      <c r="L2065" s="127"/>
      <c r="M2065" s="127"/>
      <c r="N2065" s="243">
        <v>0</v>
      </c>
      <c r="O2065" s="243">
        <v>1126.8</v>
      </c>
      <c r="P2065" s="127" t="s">
        <v>1334</v>
      </c>
    </row>
    <row r="2066" spans="1:16" ht="51" hidden="1">
      <c r="A2066" s="127" t="s">
        <v>620</v>
      </c>
      <c r="B2066" s="127"/>
      <c r="C2066" s="128" t="s">
        <v>714</v>
      </c>
      <c r="D2066" s="122">
        <v>42916</v>
      </c>
      <c r="E2066" s="123" t="s">
        <v>5805</v>
      </c>
      <c r="F2066" s="123" t="s">
        <v>3</v>
      </c>
      <c r="G2066" s="123">
        <v>1515162</v>
      </c>
      <c r="H2066" s="127"/>
      <c r="I2066" s="131" t="s">
        <v>5806</v>
      </c>
      <c r="J2066" s="127"/>
      <c r="K2066" s="127"/>
      <c r="L2066" s="127"/>
      <c r="M2066" s="127"/>
      <c r="N2066" s="243">
        <v>0</v>
      </c>
      <c r="O2066" s="243">
        <v>93</v>
      </c>
      <c r="P2066" s="127" t="s">
        <v>1334</v>
      </c>
    </row>
    <row r="2067" spans="1:16" ht="51" hidden="1">
      <c r="A2067" s="127" t="s">
        <v>620</v>
      </c>
      <c r="B2067" s="127"/>
      <c r="C2067" s="128" t="s">
        <v>714</v>
      </c>
      <c r="D2067" s="122">
        <v>42916</v>
      </c>
      <c r="E2067" s="123" t="s">
        <v>5807</v>
      </c>
      <c r="F2067" s="123" t="s">
        <v>3</v>
      </c>
      <c r="G2067" s="123">
        <v>1515166</v>
      </c>
      <c r="H2067" s="127"/>
      <c r="I2067" s="131" t="s">
        <v>5808</v>
      </c>
      <c r="J2067" s="127"/>
      <c r="K2067" s="127"/>
      <c r="L2067" s="127"/>
      <c r="M2067" s="127"/>
      <c r="N2067" s="243">
        <v>0</v>
      </c>
      <c r="O2067" s="243">
        <v>216</v>
      </c>
      <c r="P2067" s="127" t="s">
        <v>1334</v>
      </c>
    </row>
    <row r="2068" spans="1:16" ht="51" hidden="1">
      <c r="A2068" s="127" t="s">
        <v>620</v>
      </c>
      <c r="B2068" s="127"/>
      <c r="C2068" s="128" t="s">
        <v>714</v>
      </c>
      <c r="D2068" s="122">
        <v>42916</v>
      </c>
      <c r="E2068" s="123" t="s">
        <v>5809</v>
      </c>
      <c r="F2068" s="123" t="s">
        <v>3</v>
      </c>
      <c r="G2068" s="123">
        <v>1515167</v>
      </c>
      <c r="H2068" s="127"/>
      <c r="I2068" s="131" t="s">
        <v>5810</v>
      </c>
      <c r="J2068" s="127"/>
      <c r="K2068" s="127"/>
      <c r="L2068" s="127"/>
      <c r="M2068" s="127"/>
      <c r="N2068" s="243">
        <v>0</v>
      </c>
      <c r="O2068" s="243">
        <v>147</v>
      </c>
      <c r="P2068" s="127" t="s">
        <v>1334</v>
      </c>
    </row>
    <row r="2069" spans="1:16" ht="63.75" hidden="1">
      <c r="A2069" s="127" t="s">
        <v>620</v>
      </c>
      <c r="B2069" s="127"/>
      <c r="C2069" s="128" t="s">
        <v>714</v>
      </c>
      <c r="D2069" s="122">
        <v>42916</v>
      </c>
      <c r="E2069" s="123" t="s">
        <v>5811</v>
      </c>
      <c r="F2069" s="123" t="s">
        <v>3</v>
      </c>
      <c r="G2069" s="123">
        <v>1515170</v>
      </c>
      <c r="H2069" s="127"/>
      <c r="I2069" s="131" t="s">
        <v>5812</v>
      </c>
      <c r="J2069" s="127"/>
      <c r="K2069" s="127"/>
      <c r="L2069" s="127"/>
      <c r="M2069" s="127"/>
      <c r="N2069" s="243">
        <v>0</v>
      </c>
      <c r="O2069" s="243">
        <v>145</v>
      </c>
      <c r="P2069" s="127" t="s">
        <v>1334</v>
      </c>
    </row>
    <row r="2070" spans="1:16" ht="51" hidden="1">
      <c r="A2070" s="127" t="s">
        <v>620</v>
      </c>
      <c r="B2070" s="127"/>
      <c r="C2070" s="128" t="s">
        <v>714</v>
      </c>
      <c r="D2070" s="122">
        <v>42916</v>
      </c>
      <c r="E2070" s="123" t="s">
        <v>5813</v>
      </c>
      <c r="F2070" s="123" t="s">
        <v>3</v>
      </c>
      <c r="G2070" s="123">
        <v>1515172</v>
      </c>
      <c r="H2070" s="127"/>
      <c r="I2070" s="131" t="s">
        <v>5814</v>
      </c>
      <c r="J2070" s="127"/>
      <c r="K2070" s="127"/>
      <c r="L2070" s="127"/>
      <c r="M2070" s="127"/>
      <c r="N2070" s="243">
        <v>0</v>
      </c>
      <c r="O2070" s="243">
        <v>200</v>
      </c>
      <c r="P2070" s="127" t="s">
        <v>1334</v>
      </c>
    </row>
    <row r="2071" spans="1:16" ht="51" hidden="1">
      <c r="A2071" s="127" t="s">
        <v>620</v>
      </c>
      <c r="B2071" s="127"/>
      <c r="C2071" s="128" t="s">
        <v>714</v>
      </c>
      <c r="D2071" s="122">
        <v>42916</v>
      </c>
      <c r="E2071" s="123" t="s">
        <v>5815</v>
      </c>
      <c r="F2071" s="123" t="s">
        <v>3</v>
      </c>
      <c r="G2071" s="123">
        <v>1515174</v>
      </c>
      <c r="H2071" s="127"/>
      <c r="I2071" s="131" t="s">
        <v>5816</v>
      </c>
      <c r="J2071" s="127"/>
      <c r="K2071" s="127"/>
      <c r="L2071" s="127"/>
      <c r="M2071" s="127"/>
      <c r="N2071" s="243">
        <v>0</v>
      </c>
      <c r="O2071" s="243">
        <v>188</v>
      </c>
      <c r="P2071" s="127" t="s">
        <v>1334</v>
      </c>
    </row>
    <row r="2072" spans="1:16" ht="51" hidden="1">
      <c r="A2072" s="127">
        <v>70</v>
      </c>
      <c r="B2072" s="127"/>
      <c r="C2072" s="128" t="s">
        <v>706</v>
      </c>
      <c r="D2072" s="122">
        <v>42916</v>
      </c>
      <c r="E2072" s="123" t="s">
        <v>5817</v>
      </c>
      <c r="F2072" s="123" t="s">
        <v>3</v>
      </c>
      <c r="G2072" s="123">
        <v>1515206</v>
      </c>
      <c r="H2072" s="127"/>
      <c r="I2072" s="131" t="s">
        <v>5818</v>
      </c>
      <c r="J2072" s="127"/>
      <c r="K2072" s="127"/>
      <c r="L2072" s="127"/>
      <c r="M2072" s="127"/>
      <c r="N2072" s="243">
        <v>0</v>
      </c>
      <c r="O2072" s="243">
        <v>600</v>
      </c>
      <c r="P2072" s="127" t="s">
        <v>17184</v>
      </c>
    </row>
    <row r="2073" spans="1:16" ht="102" hidden="1">
      <c r="A2073" s="127">
        <v>513</v>
      </c>
      <c r="B2073" s="127"/>
      <c r="C2073" s="128" t="s">
        <v>201</v>
      </c>
      <c r="D2073" s="122">
        <v>42916</v>
      </c>
      <c r="E2073" s="123" t="s">
        <v>5819</v>
      </c>
      <c r="F2073" s="123" t="s">
        <v>15</v>
      </c>
      <c r="G2073" s="123">
        <v>2608</v>
      </c>
      <c r="H2073" s="127"/>
      <c r="I2073" s="131" t="s">
        <v>5820</v>
      </c>
      <c r="J2073" s="127"/>
      <c r="K2073" s="127"/>
      <c r="L2073" s="127"/>
      <c r="M2073" s="127"/>
      <c r="N2073" s="243">
        <v>516.62</v>
      </c>
      <c r="O2073" s="243">
        <v>0</v>
      </c>
      <c r="P2073" s="127" t="s">
        <v>1334</v>
      </c>
    </row>
    <row r="2074" spans="1:16" ht="89.25" hidden="1">
      <c r="A2074" s="127">
        <v>513</v>
      </c>
      <c r="B2074" s="127"/>
      <c r="C2074" s="128" t="s">
        <v>201</v>
      </c>
      <c r="D2074" s="122">
        <v>42916</v>
      </c>
      <c r="E2074" s="123" t="s">
        <v>5821</v>
      </c>
      <c r="F2074" s="123" t="s">
        <v>15</v>
      </c>
      <c r="G2074" s="123">
        <v>2602</v>
      </c>
      <c r="H2074" s="127"/>
      <c r="I2074" s="131" t="s">
        <v>5822</v>
      </c>
      <c r="J2074" s="127"/>
      <c r="K2074" s="127"/>
      <c r="L2074" s="127"/>
      <c r="M2074" s="127"/>
      <c r="N2074" s="243">
        <v>347.45</v>
      </c>
      <c r="O2074" s="243">
        <v>0</v>
      </c>
      <c r="P2074" s="127" t="s">
        <v>1334</v>
      </c>
    </row>
    <row r="2075" spans="1:16" ht="89.25" hidden="1">
      <c r="A2075" s="127">
        <v>513</v>
      </c>
      <c r="B2075" s="127"/>
      <c r="C2075" s="128" t="s">
        <v>201</v>
      </c>
      <c r="D2075" s="122">
        <v>42914</v>
      </c>
      <c r="E2075" s="123" t="s">
        <v>5823</v>
      </c>
      <c r="F2075" s="123" t="s">
        <v>15</v>
      </c>
      <c r="G2075" s="123">
        <v>2593</v>
      </c>
      <c r="H2075" s="127"/>
      <c r="I2075" s="131" t="s">
        <v>5824</v>
      </c>
      <c r="J2075" s="127"/>
      <c r="K2075" s="127"/>
      <c r="L2075" s="127"/>
      <c r="M2075" s="127"/>
      <c r="N2075" s="243">
        <v>8583.5</v>
      </c>
      <c r="O2075" s="243">
        <v>0</v>
      </c>
      <c r="P2075" s="127" t="s">
        <v>1334</v>
      </c>
    </row>
    <row r="2076" spans="1:16" ht="89.25" hidden="1">
      <c r="A2076" s="127">
        <v>513</v>
      </c>
      <c r="B2076" s="127"/>
      <c r="C2076" s="128" t="s">
        <v>201</v>
      </c>
      <c r="D2076" s="122">
        <v>42909</v>
      </c>
      <c r="E2076" s="123" t="s">
        <v>5825</v>
      </c>
      <c r="F2076" s="123" t="s">
        <v>15</v>
      </c>
      <c r="G2076" s="123">
        <v>2577</v>
      </c>
      <c r="H2076" s="127"/>
      <c r="I2076" s="131" t="s">
        <v>5826</v>
      </c>
      <c r="J2076" s="127"/>
      <c r="K2076" s="127"/>
      <c r="L2076" s="127"/>
      <c r="M2076" s="127"/>
      <c r="N2076" s="243">
        <v>3321.88</v>
      </c>
      <c r="O2076" s="243">
        <v>0</v>
      </c>
      <c r="P2076" s="127" t="s">
        <v>1334</v>
      </c>
    </row>
    <row r="2077" spans="1:16" ht="89.25" hidden="1">
      <c r="A2077" s="127">
        <v>513</v>
      </c>
      <c r="B2077" s="127"/>
      <c r="C2077" s="128" t="s">
        <v>201</v>
      </c>
      <c r="D2077" s="122">
        <v>42909</v>
      </c>
      <c r="E2077" s="123" t="s">
        <v>5827</v>
      </c>
      <c r="F2077" s="123" t="s">
        <v>15</v>
      </c>
      <c r="G2077" s="123">
        <v>2576</v>
      </c>
      <c r="H2077" s="127"/>
      <c r="I2077" s="131" t="s">
        <v>5828</v>
      </c>
      <c r="J2077" s="127"/>
      <c r="K2077" s="127"/>
      <c r="L2077" s="127"/>
      <c r="M2077" s="127"/>
      <c r="N2077" s="243">
        <v>104659.58</v>
      </c>
      <c r="O2077" s="243">
        <v>0</v>
      </c>
      <c r="P2077" s="127" t="s">
        <v>1334</v>
      </c>
    </row>
    <row r="2078" spans="1:16" ht="76.5" hidden="1">
      <c r="A2078" s="127">
        <v>513</v>
      </c>
      <c r="B2078" s="127"/>
      <c r="C2078" s="128" t="s">
        <v>201</v>
      </c>
      <c r="D2078" s="122">
        <v>42906</v>
      </c>
      <c r="E2078" s="123" t="s">
        <v>5829</v>
      </c>
      <c r="F2078" s="123" t="s">
        <v>15</v>
      </c>
      <c r="G2078" s="123">
        <v>2563</v>
      </c>
      <c r="H2078" s="127"/>
      <c r="I2078" s="131" t="s">
        <v>5830</v>
      </c>
      <c r="J2078" s="127"/>
      <c r="K2078" s="127"/>
      <c r="L2078" s="127"/>
      <c r="M2078" s="127"/>
      <c r="N2078" s="243">
        <v>36416.71</v>
      </c>
      <c r="O2078" s="243">
        <v>0</v>
      </c>
      <c r="P2078" s="127" t="s">
        <v>1334</v>
      </c>
    </row>
    <row r="2079" spans="1:16" ht="89.25" hidden="1">
      <c r="A2079" s="127">
        <v>513</v>
      </c>
      <c r="B2079" s="127"/>
      <c r="C2079" s="128" t="s">
        <v>201</v>
      </c>
      <c r="D2079" s="122">
        <v>42906</v>
      </c>
      <c r="E2079" s="123" t="s">
        <v>5831</v>
      </c>
      <c r="F2079" s="123" t="s">
        <v>15</v>
      </c>
      <c r="G2079" s="123">
        <v>2562</v>
      </c>
      <c r="H2079" s="127"/>
      <c r="I2079" s="131" t="s">
        <v>5832</v>
      </c>
      <c r="J2079" s="127"/>
      <c r="K2079" s="127"/>
      <c r="L2079" s="127"/>
      <c r="M2079" s="127"/>
      <c r="N2079" s="243">
        <v>6383.15</v>
      </c>
      <c r="O2079" s="243">
        <v>0</v>
      </c>
      <c r="P2079" s="127" t="s">
        <v>1334</v>
      </c>
    </row>
    <row r="2080" spans="1:16" ht="76.5" hidden="1">
      <c r="A2080" s="127">
        <v>513</v>
      </c>
      <c r="B2080" s="127"/>
      <c r="C2080" s="128" t="s">
        <v>201</v>
      </c>
      <c r="D2080" s="122">
        <v>42906</v>
      </c>
      <c r="E2080" s="123" t="s">
        <v>5833</v>
      </c>
      <c r="F2080" s="123" t="s">
        <v>15</v>
      </c>
      <c r="G2080" s="123">
        <v>2561</v>
      </c>
      <c r="H2080" s="127"/>
      <c r="I2080" s="131" t="s">
        <v>5834</v>
      </c>
      <c r="J2080" s="127"/>
      <c r="K2080" s="127"/>
      <c r="L2080" s="127"/>
      <c r="M2080" s="127"/>
      <c r="N2080" s="243">
        <v>116565.18</v>
      </c>
      <c r="O2080" s="243">
        <v>0</v>
      </c>
      <c r="P2080" s="127" t="s">
        <v>1334</v>
      </c>
    </row>
    <row r="2081" spans="1:16" ht="102" hidden="1">
      <c r="A2081" s="127">
        <v>513</v>
      </c>
      <c r="B2081" s="127"/>
      <c r="C2081" s="128" t="s">
        <v>201</v>
      </c>
      <c r="D2081" s="122">
        <v>42899</v>
      </c>
      <c r="E2081" s="123" t="s">
        <v>5835</v>
      </c>
      <c r="F2081" s="123" t="s">
        <v>15</v>
      </c>
      <c r="G2081" s="123">
        <v>2525</v>
      </c>
      <c r="H2081" s="127"/>
      <c r="I2081" s="131" t="s">
        <v>5836</v>
      </c>
      <c r="J2081" s="127"/>
      <c r="K2081" s="127"/>
      <c r="L2081" s="127"/>
      <c r="M2081" s="127"/>
      <c r="N2081" s="243">
        <v>102896.83</v>
      </c>
      <c r="O2081" s="243">
        <v>0</v>
      </c>
      <c r="P2081" s="127" t="s">
        <v>1334</v>
      </c>
    </row>
    <row r="2082" spans="1:16" ht="102" hidden="1">
      <c r="A2082" s="127">
        <v>513</v>
      </c>
      <c r="B2082" s="127"/>
      <c r="C2082" s="128" t="s">
        <v>201</v>
      </c>
      <c r="D2082" s="122">
        <v>42899</v>
      </c>
      <c r="E2082" s="123" t="s">
        <v>5837</v>
      </c>
      <c r="F2082" s="123" t="s">
        <v>15</v>
      </c>
      <c r="G2082" s="123">
        <v>2518</v>
      </c>
      <c r="H2082" s="127"/>
      <c r="I2082" s="131" t="s">
        <v>5838</v>
      </c>
      <c r="J2082" s="127"/>
      <c r="K2082" s="127"/>
      <c r="L2082" s="127"/>
      <c r="M2082" s="127"/>
      <c r="N2082" s="243">
        <v>542.54999999999995</v>
      </c>
      <c r="O2082" s="243">
        <v>0</v>
      </c>
      <c r="P2082" s="127" t="s">
        <v>1334</v>
      </c>
    </row>
    <row r="2083" spans="1:16" ht="76.5" hidden="1">
      <c r="A2083" s="127">
        <v>513</v>
      </c>
      <c r="B2083" s="127"/>
      <c r="C2083" s="128" t="s">
        <v>201</v>
      </c>
      <c r="D2083" s="122">
        <v>42898</v>
      </c>
      <c r="E2083" s="123" t="s">
        <v>5839</v>
      </c>
      <c r="F2083" s="123" t="s">
        <v>15</v>
      </c>
      <c r="G2083" s="123">
        <v>2515</v>
      </c>
      <c r="H2083" s="127"/>
      <c r="I2083" s="131" t="s">
        <v>5840</v>
      </c>
      <c r="J2083" s="127"/>
      <c r="K2083" s="127"/>
      <c r="L2083" s="127"/>
      <c r="M2083" s="127"/>
      <c r="N2083" s="243">
        <v>940.98</v>
      </c>
      <c r="O2083" s="243">
        <v>0</v>
      </c>
      <c r="P2083" s="127" t="s">
        <v>1334</v>
      </c>
    </row>
    <row r="2084" spans="1:16" ht="89.25" hidden="1">
      <c r="A2084" s="127">
        <v>513</v>
      </c>
      <c r="B2084" s="127"/>
      <c r="C2084" s="128" t="s">
        <v>201</v>
      </c>
      <c r="D2084" s="122">
        <v>42898</v>
      </c>
      <c r="E2084" s="123" t="s">
        <v>5841</v>
      </c>
      <c r="F2084" s="123" t="s">
        <v>15</v>
      </c>
      <c r="G2084" s="123">
        <v>2514</v>
      </c>
      <c r="H2084" s="127"/>
      <c r="I2084" s="131" t="s">
        <v>5842</v>
      </c>
      <c r="J2084" s="127"/>
      <c r="K2084" s="127"/>
      <c r="L2084" s="127"/>
      <c r="M2084" s="127"/>
      <c r="N2084" s="243">
        <v>1045.25</v>
      </c>
      <c r="O2084" s="243">
        <v>0</v>
      </c>
      <c r="P2084" s="127" t="s">
        <v>1334</v>
      </c>
    </row>
    <row r="2085" spans="1:16" ht="89.25" hidden="1">
      <c r="A2085" s="127">
        <v>513</v>
      </c>
      <c r="B2085" s="127"/>
      <c r="C2085" s="128" t="s">
        <v>201</v>
      </c>
      <c r="D2085" s="122">
        <v>42895</v>
      </c>
      <c r="E2085" s="123" t="s">
        <v>5843</v>
      </c>
      <c r="F2085" s="123" t="s">
        <v>15</v>
      </c>
      <c r="G2085" s="123">
        <v>2500</v>
      </c>
      <c r="H2085" s="127"/>
      <c r="I2085" s="131" t="s">
        <v>5844</v>
      </c>
      <c r="J2085" s="127"/>
      <c r="K2085" s="127"/>
      <c r="L2085" s="127"/>
      <c r="M2085" s="127"/>
      <c r="N2085" s="243">
        <v>3106.34</v>
      </c>
      <c r="O2085" s="243">
        <v>0</v>
      </c>
      <c r="P2085" s="127" t="s">
        <v>1334</v>
      </c>
    </row>
    <row r="2086" spans="1:16" ht="89.25" hidden="1">
      <c r="A2086" s="127">
        <v>513</v>
      </c>
      <c r="B2086" s="127"/>
      <c r="C2086" s="128" t="s">
        <v>201</v>
      </c>
      <c r="D2086" s="122">
        <v>42891</v>
      </c>
      <c r="E2086" s="123" t="s">
        <v>5845</v>
      </c>
      <c r="F2086" s="123" t="s">
        <v>15</v>
      </c>
      <c r="G2086" s="123">
        <v>2452</v>
      </c>
      <c r="H2086" s="127"/>
      <c r="I2086" s="131" t="s">
        <v>5846</v>
      </c>
      <c r="J2086" s="127"/>
      <c r="K2086" s="127"/>
      <c r="L2086" s="127"/>
      <c r="M2086" s="127"/>
      <c r="N2086" s="243">
        <v>15233.72</v>
      </c>
      <c r="O2086" s="243">
        <v>0</v>
      </c>
      <c r="P2086" s="127" t="s">
        <v>1334</v>
      </c>
    </row>
    <row r="2087" spans="1:16" ht="89.25" hidden="1">
      <c r="A2087" s="127">
        <v>132</v>
      </c>
      <c r="B2087" s="127"/>
      <c r="C2087" s="128" t="s">
        <v>729</v>
      </c>
      <c r="D2087" s="122">
        <v>42891</v>
      </c>
      <c r="E2087" s="123" t="s">
        <v>5847</v>
      </c>
      <c r="F2087" s="123" t="s">
        <v>15</v>
      </c>
      <c r="G2087" s="123">
        <v>2458</v>
      </c>
      <c r="H2087" s="127"/>
      <c r="I2087" s="131" t="s">
        <v>5848</v>
      </c>
      <c r="J2087" s="127"/>
      <c r="K2087" s="127"/>
      <c r="L2087" s="127"/>
      <c r="M2087" s="127"/>
      <c r="N2087" s="243">
        <v>393</v>
      </c>
      <c r="O2087" s="243">
        <v>0</v>
      </c>
      <c r="P2087" s="127" t="s">
        <v>1334</v>
      </c>
    </row>
    <row r="2088" spans="1:16" ht="89.25" hidden="1">
      <c r="A2088" s="127">
        <v>25</v>
      </c>
      <c r="B2088" s="127"/>
      <c r="C2088" s="128" t="s">
        <v>695</v>
      </c>
      <c r="D2088" s="122">
        <v>42916</v>
      </c>
      <c r="E2088" s="123" t="s">
        <v>5849</v>
      </c>
      <c r="F2088" s="123" t="s">
        <v>15</v>
      </c>
      <c r="G2088" s="123">
        <v>2614</v>
      </c>
      <c r="H2088" s="127"/>
      <c r="I2088" s="131" t="s">
        <v>5850</v>
      </c>
      <c r="J2088" s="127"/>
      <c r="K2088" s="127"/>
      <c r="L2088" s="127"/>
      <c r="M2088" s="127"/>
      <c r="N2088" s="243">
        <v>383.46</v>
      </c>
      <c r="O2088" s="243">
        <v>0</v>
      </c>
      <c r="P2088" s="127" t="s">
        <v>1334</v>
      </c>
    </row>
    <row r="2089" spans="1:16" ht="89.25" hidden="1">
      <c r="A2089" s="127">
        <v>25</v>
      </c>
      <c r="B2089" s="127"/>
      <c r="C2089" s="128" t="s">
        <v>695</v>
      </c>
      <c r="D2089" s="122">
        <v>42900</v>
      </c>
      <c r="E2089" s="123" t="s">
        <v>5851</v>
      </c>
      <c r="F2089" s="123" t="s">
        <v>15</v>
      </c>
      <c r="G2089" s="123">
        <v>2535</v>
      </c>
      <c r="H2089" s="127"/>
      <c r="I2089" s="131" t="s">
        <v>5852</v>
      </c>
      <c r="J2089" s="127"/>
      <c r="K2089" s="127"/>
      <c r="L2089" s="127"/>
      <c r="M2089" s="127"/>
      <c r="N2089" s="243">
        <v>359.45</v>
      </c>
      <c r="O2089" s="243">
        <v>0</v>
      </c>
      <c r="P2089" s="127" t="s">
        <v>1334</v>
      </c>
    </row>
    <row r="2090" spans="1:16" ht="89.25" hidden="1">
      <c r="A2090" s="127">
        <v>25</v>
      </c>
      <c r="B2090" s="127"/>
      <c r="C2090" s="128" t="s">
        <v>695</v>
      </c>
      <c r="D2090" s="122">
        <v>42900</v>
      </c>
      <c r="E2090" s="123" t="s">
        <v>5853</v>
      </c>
      <c r="F2090" s="123" t="s">
        <v>15</v>
      </c>
      <c r="G2090" s="123">
        <v>2534</v>
      </c>
      <c r="H2090" s="127"/>
      <c r="I2090" s="131" t="s">
        <v>5854</v>
      </c>
      <c r="J2090" s="127"/>
      <c r="K2090" s="127"/>
      <c r="L2090" s="127"/>
      <c r="M2090" s="127"/>
      <c r="N2090" s="243">
        <v>399.59</v>
      </c>
      <c r="O2090" s="243">
        <v>0</v>
      </c>
      <c r="P2090" s="127" t="s">
        <v>1334</v>
      </c>
    </row>
    <row r="2091" spans="1:16" ht="89.25" hidden="1">
      <c r="A2091" s="127">
        <v>25</v>
      </c>
      <c r="B2091" s="127"/>
      <c r="C2091" s="128" t="s">
        <v>695</v>
      </c>
      <c r="D2091" s="122">
        <v>42888</v>
      </c>
      <c r="E2091" s="123" t="s">
        <v>5855</v>
      </c>
      <c r="F2091" s="123" t="s">
        <v>15</v>
      </c>
      <c r="G2091" s="123">
        <v>2451</v>
      </c>
      <c r="H2091" s="127"/>
      <c r="I2091" s="131" t="s">
        <v>5856</v>
      </c>
      <c r="J2091" s="127"/>
      <c r="K2091" s="127"/>
      <c r="L2091" s="127"/>
      <c r="M2091" s="127"/>
      <c r="N2091" s="243">
        <v>271.77999999999997</v>
      </c>
      <c r="O2091" s="243">
        <v>0</v>
      </c>
      <c r="P2091" s="127" t="s">
        <v>1334</v>
      </c>
    </row>
    <row r="2092" spans="1:16" ht="76.5" hidden="1">
      <c r="A2092" s="127">
        <v>15</v>
      </c>
      <c r="B2092" s="127"/>
      <c r="C2092" s="128" t="s">
        <v>692</v>
      </c>
      <c r="D2092" s="122">
        <v>42894</v>
      </c>
      <c r="E2092" s="123" t="s">
        <v>5857</v>
      </c>
      <c r="F2092" s="123" t="s">
        <v>15</v>
      </c>
      <c r="G2092" s="123">
        <v>2490</v>
      </c>
      <c r="H2092" s="127"/>
      <c r="I2092" s="131" t="s">
        <v>5858</v>
      </c>
      <c r="J2092" s="127"/>
      <c r="K2092" s="127"/>
      <c r="L2092" s="127"/>
      <c r="M2092" s="127"/>
      <c r="N2092" s="243">
        <v>1071.45</v>
      </c>
      <c r="O2092" s="243">
        <v>0</v>
      </c>
      <c r="P2092" s="127" t="s">
        <v>1334</v>
      </c>
    </row>
    <row r="2093" spans="1:16" ht="89.25" hidden="1">
      <c r="A2093" s="127">
        <v>15</v>
      </c>
      <c r="B2093" s="127"/>
      <c r="C2093" s="128" t="s">
        <v>692</v>
      </c>
      <c r="D2093" s="122">
        <v>42894</v>
      </c>
      <c r="E2093" s="123" t="s">
        <v>5859</v>
      </c>
      <c r="F2093" s="123" t="s">
        <v>15</v>
      </c>
      <c r="G2093" s="123">
        <v>2489</v>
      </c>
      <c r="H2093" s="127"/>
      <c r="I2093" s="131" t="s">
        <v>5860</v>
      </c>
      <c r="J2093" s="127"/>
      <c r="K2093" s="127"/>
      <c r="L2093" s="127"/>
      <c r="M2093" s="127"/>
      <c r="N2093" s="243">
        <v>562.1</v>
      </c>
      <c r="O2093" s="243">
        <v>0</v>
      </c>
      <c r="P2093" s="127" t="s">
        <v>1334</v>
      </c>
    </row>
    <row r="2094" spans="1:16" ht="76.5" hidden="1">
      <c r="A2094" s="127">
        <v>582</v>
      </c>
      <c r="B2094" s="127"/>
      <c r="C2094" s="128" t="s">
        <v>857</v>
      </c>
      <c r="D2094" s="122">
        <v>42887</v>
      </c>
      <c r="E2094" s="123" t="s">
        <v>5861</v>
      </c>
      <c r="F2094" s="123" t="s">
        <v>15</v>
      </c>
      <c r="G2094" s="123">
        <v>2433</v>
      </c>
      <c r="H2094" s="127"/>
      <c r="I2094" s="131" t="s">
        <v>5862</v>
      </c>
      <c r="J2094" s="127"/>
      <c r="K2094" s="127"/>
      <c r="L2094" s="127"/>
      <c r="M2094" s="127"/>
      <c r="N2094" s="243">
        <v>312.81</v>
      </c>
      <c r="O2094" s="243">
        <v>0</v>
      </c>
      <c r="P2094" s="127" t="s">
        <v>1334</v>
      </c>
    </row>
    <row r="2095" spans="1:16" ht="89.25" hidden="1">
      <c r="A2095" s="127">
        <v>163</v>
      </c>
      <c r="B2095" s="127"/>
      <c r="C2095" s="128" t="s">
        <v>749</v>
      </c>
      <c r="D2095" s="122">
        <v>42902</v>
      </c>
      <c r="E2095" s="123" t="s">
        <v>5863</v>
      </c>
      <c r="F2095" s="123" t="s">
        <v>15</v>
      </c>
      <c r="G2095" s="123">
        <v>2547</v>
      </c>
      <c r="H2095" s="127"/>
      <c r="I2095" s="131" t="s">
        <v>5864</v>
      </c>
      <c r="J2095" s="127"/>
      <c r="K2095" s="127"/>
      <c r="L2095" s="127"/>
      <c r="M2095" s="127"/>
      <c r="N2095" s="243">
        <v>538.5</v>
      </c>
      <c r="O2095" s="243">
        <v>0</v>
      </c>
      <c r="P2095" s="127" t="s">
        <v>1334</v>
      </c>
    </row>
    <row r="2096" spans="1:16" ht="102" hidden="1">
      <c r="A2096" s="127">
        <v>513</v>
      </c>
      <c r="B2096" s="127"/>
      <c r="C2096" s="128" t="s">
        <v>201</v>
      </c>
      <c r="D2096" s="122">
        <v>42915</v>
      </c>
      <c r="E2096" s="123" t="s">
        <v>5865</v>
      </c>
      <c r="F2096" s="123" t="s">
        <v>15</v>
      </c>
      <c r="G2096" s="123">
        <v>2605</v>
      </c>
      <c r="H2096" s="127"/>
      <c r="I2096" s="131" t="s">
        <v>5866</v>
      </c>
      <c r="J2096" s="127"/>
      <c r="K2096" s="127"/>
      <c r="L2096" s="127"/>
      <c r="M2096" s="127"/>
      <c r="N2096" s="243">
        <v>50</v>
      </c>
      <c r="O2096" s="243">
        <v>0</v>
      </c>
      <c r="P2096" s="127" t="s">
        <v>1334</v>
      </c>
    </row>
    <row r="2097" spans="1:16" ht="89.25" hidden="1">
      <c r="A2097" s="127">
        <v>513</v>
      </c>
      <c r="B2097" s="127"/>
      <c r="C2097" s="128" t="s">
        <v>201</v>
      </c>
      <c r="D2097" s="122">
        <v>42914</v>
      </c>
      <c r="E2097" s="123" t="s">
        <v>5867</v>
      </c>
      <c r="F2097" s="123" t="s">
        <v>15</v>
      </c>
      <c r="G2097" s="123">
        <v>2592</v>
      </c>
      <c r="H2097" s="127"/>
      <c r="I2097" s="131" t="s">
        <v>5868</v>
      </c>
      <c r="J2097" s="127"/>
      <c r="K2097" s="127"/>
      <c r="L2097" s="127"/>
      <c r="M2097" s="127"/>
      <c r="N2097" s="243">
        <v>50</v>
      </c>
      <c r="O2097" s="243">
        <v>0</v>
      </c>
      <c r="P2097" s="127" t="s">
        <v>1334</v>
      </c>
    </row>
    <row r="2098" spans="1:16" ht="89.25" hidden="1">
      <c r="A2098" s="127">
        <v>25</v>
      </c>
      <c r="B2098" s="127"/>
      <c r="C2098" s="128" t="s">
        <v>695</v>
      </c>
      <c r="D2098" s="122">
        <v>42887</v>
      </c>
      <c r="E2098" s="123" t="s">
        <v>5869</v>
      </c>
      <c r="F2098" s="123" t="s">
        <v>15</v>
      </c>
      <c r="G2098" s="123">
        <v>2434</v>
      </c>
      <c r="H2098" s="127"/>
      <c r="I2098" s="131" t="s">
        <v>5870</v>
      </c>
      <c r="J2098" s="127"/>
      <c r="K2098" s="127"/>
      <c r="L2098" s="127"/>
      <c r="M2098" s="127"/>
      <c r="N2098" s="243">
        <v>50</v>
      </c>
      <c r="O2098" s="243">
        <v>0</v>
      </c>
      <c r="P2098" s="127" t="s">
        <v>1334</v>
      </c>
    </row>
    <row r="2099" spans="1:16" ht="63.75" hidden="1">
      <c r="A2099" s="127" t="s">
        <v>621</v>
      </c>
      <c r="B2099" s="127"/>
      <c r="C2099" s="128" t="s">
        <v>715</v>
      </c>
      <c r="D2099" s="122">
        <v>42888</v>
      </c>
      <c r="E2099" s="123" t="s">
        <v>5871</v>
      </c>
      <c r="F2099" s="123" t="s">
        <v>11</v>
      </c>
      <c r="G2099" s="123">
        <v>889377</v>
      </c>
      <c r="H2099" s="127"/>
      <c r="I2099" s="131" t="s">
        <v>5872</v>
      </c>
      <c r="J2099" s="127"/>
      <c r="K2099" s="127"/>
      <c r="L2099" s="127"/>
      <c r="M2099" s="127"/>
      <c r="N2099" s="243">
        <v>50</v>
      </c>
      <c r="O2099" s="243">
        <v>0</v>
      </c>
      <c r="P2099" s="127" t="s">
        <v>1334</v>
      </c>
    </row>
    <row r="2100" spans="1:16" ht="63.75" hidden="1">
      <c r="A2100" s="127" t="s">
        <v>621</v>
      </c>
      <c r="B2100" s="127"/>
      <c r="C2100" s="128" t="s">
        <v>715</v>
      </c>
      <c r="D2100" s="122">
        <v>42888</v>
      </c>
      <c r="E2100" s="123" t="s">
        <v>5873</v>
      </c>
      <c r="F2100" s="123" t="s">
        <v>11</v>
      </c>
      <c r="G2100" s="123">
        <v>889382</v>
      </c>
      <c r="H2100" s="127"/>
      <c r="I2100" s="131" t="s">
        <v>5874</v>
      </c>
      <c r="J2100" s="127"/>
      <c r="K2100" s="127"/>
      <c r="L2100" s="127"/>
      <c r="M2100" s="127"/>
      <c r="N2100" s="243">
        <v>50</v>
      </c>
      <c r="O2100" s="243">
        <v>0</v>
      </c>
      <c r="P2100" s="127" t="s">
        <v>1334</v>
      </c>
    </row>
    <row r="2101" spans="1:16" ht="63.75" hidden="1">
      <c r="A2101" s="127">
        <v>291</v>
      </c>
      <c r="B2101" s="127"/>
      <c r="C2101" s="128" t="s">
        <v>795</v>
      </c>
      <c r="D2101" s="122">
        <v>42916</v>
      </c>
      <c r="E2101" s="123" t="s">
        <v>5875</v>
      </c>
      <c r="F2101" s="123" t="s">
        <v>11</v>
      </c>
      <c r="G2101" s="123">
        <v>483801</v>
      </c>
      <c r="H2101" s="127"/>
      <c r="I2101" s="131" t="s">
        <v>5876</v>
      </c>
      <c r="J2101" s="127"/>
      <c r="K2101" s="127"/>
      <c r="L2101" s="127"/>
      <c r="M2101" s="127"/>
      <c r="N2101" s="243">
        <v>50</v>
      </c>
      <c r="O2101" s="243">
        <v>0</v>
      </c>
      <c r="P2101" s="127" t="s">
        <v>1334</v>
      </c>
    </row>
    <row r="2102" spans="1:16" ht="76.5" hidden="1">
      <c r="A2102" s="127" t="s">
        <v>621</v>
      </c>
      <c r="B2102" s="127"/>
      <c r="C2102" s="128" t="s">
        <v>715</v>
      </c>
      <c r="D2102" s="122">
        <v>42899</v>
      </c>
      <c r="E2102" s="123" t="s">
        <v>5877</v>
      </c>
      <c r="F2102" s="123" t="s">
        <v>13</v>
      </c>
      <c r="G2102" s="123">
        <v>890138</v>
      </c>
      <c r="H2102" s="127"/>
      <c r="I2102" s="131" t="s">
        <v>5878</v>
      </c>
      <c r="J2102" s="127"/>
      <c r="K2102" s="127"/>
      <c r="L2102" s="127"/>
      <c r="M2102" s="127"/>
      <c r="N2102" s="243">
        <v>42244627.740000002</v>
      </c>
      <c r="O2102" s="243">
        <v>0</v>
      </c>
      <c r="P2102" s="127" t="s">
        <v>1334</v>
      </c>
    </row>
    <row r="2103" spans="1:16" ht="76.5" hidden="1">
      <c r="A2103" s="127" t="s">
        <v>621</v>
      </c>
      <c r="B2103" s="127"/>
      <c r="C2103" s="128" t="s">
        <v>715</v>
      </c>
      <c r="D2103" s="122">
        <v>42899</v>
      </c>
      <c r="E2103" s="123" t="s">
        <v>5879</v>
      </c>
      <c r="F2103" s="123" t="s">
        <v>11</v>
      </c>
      <c r="G2103" s="123">
        <v>890138</v>
      </c>
      <c r="H2103" s="127"/>
      <c r="I2103" s="131" t="s">
        <v>5880</v>
      </c>
      <c r="J2103" s="127"/>
      <c r="K2103" s="127"/>
      <c r="L2103" s="127"/>
      <c r="M2103" s="127"/>
      <c r="N2103" s="243">
        <v>50</v>
      </c>
      <c r="O2103" s="243">
        <v>0</v>
      </c>
      <c r="P2103" s="127" t="s">
        <v>1334</v>
      </c>
    </row>
    <row r="2104" spans="1:16" ht="63.75" hidden="1">
      <c r="A2104" s="127" t="s">
        <v>620</v>
      </c>
      <c r="B2104" s="127"/>
      <c r="C2104" s="128" t="s">
        <v>714</v>
      </c>
      <c r="D2104" s="122">
        <v>42916</v>
      </c>
      <c r="E2104" s="123" t="s">
        <v>5881</v>
      </c>
      <c r="F2104" s="123" t="s">
        <v>11</v>
      </c>
      <c r="G2104" s="123">
        <v>891966</v>
      </c>
      <c r="H2104" s="127"/>
      <c r="I2104" s="131" t="s">
        <v>1934</v>
      </c>
      <c r="J2104" s="127"/>
      <c r="K2104" s="127"/>
      <c r="L2104" s="127"/>
      <c r="M2104" s="127"/>
      <c r="N2104" s="243">
        <v>50</v>
      </c>
      <c r="O2104" s="243">
        <v>0</v>
      </c>
      <c r="P2104" s="127" t="s">
        <v>1334</v>
      </c>
    </row>
    <row r="2105" spans="1:16" ht="63.75" hidden="1">
      <c r="A2105" s="127" t="s">
        <v>621</v>
      </c>
      <c r="B2105" s="127"/>
      <c r="C2105" s="128" t="s">
        <v>715</v>
      </c>
      <c r="D2105" s="122">
        <v>42912</v>
      </c>
      <c r="E2105" s="123" t="s">
        <v>5882</v>
      </c>
      <c r="F2105" s="123" t="s">
        <v>13</v>
      </c>
      <c r="G2105" s="123">
        <v>890929</v>
      </c>
      <c r="H2105" s="127"/>
      <c r="I2105" s="131" t="s">
        <v>5883</v>
      </c>
      <c r="J2105" s="127"/>
      <c r="K2105" s="127"/>
      <c r="L2105" s="127"/>
      <c r="M2105" s="127"/>
      <c r="N2105" s="243">
        <v>4764663.76</v>
      </c>
      <c r="O2105" s="243">
        <v>0</v>
      </c>
      <c r="P2105" s="127" t="s">
        <v>1334</v>
      </c>
    </row>
    <row r="2106" spans="1:16" ht="63.75" hidden="1">
      <c r="A2106" s="127" t="s">
        <v>621</v>
      </c>
      <c r="B2106" s="127"/>
      <c r="C2106" s="128" t="s">
        <v>715</v>
      </c>
      <c r="D2106" s="122">
        <v>42912</v>
      </c>
      <c r="E2106" s="123" t="s">
        <v>5884</v>
      </c>
      <c r="F2106" s="123" t="s">
        <v>11</v>
      </c>
      <c r="G2106" s="123">
        <v>890929</v>
      </c>
      <c r="H2106" s="127"/>
      <c r="I2106" s="131" t="s">
        <v>5885</v>
      </c>
      <c r="J2106" s="127"/>
      <c r="K2106" s="127"/>
      <c r="L2106" s="127"/>
      <c r="M2106" s="127"/>
      <c r="N2106" s="243">
        <v>50</v>
      </c>
      <c r="O2106" s="243">
        <v>0</v>
      </c>
      <c r="P2106" s="127" t="s">
        <v>1334</v>
      </c>
    </row>
    <row r="2107" spans="1:16" ht="76.5" hidden="1">
      <c r="A2107" s="127">
        <v>287</v>
      </c>
      <c r="B2107" s="127"/>
      <c r="C2107" s="128" t="s">
        <v>791</v>
      </c>
      <c r="D2107" s="122">
        <v>42902</v>
      </c>
      <c r="E2107" s="123" t="s">
        <v>5886</v>
      </c>
      <c r="F2107" s="123" t="s">
        <v>6</v>
      </c>
      <c r="G2107" s="123">
        <v>890352</v>
      </c>
      <c r="H2107" s="127"/>
      <c r="I2107" s="131" t="s">
        <v>5887</v>
      </c>
      <c r="J2107" s="127"/>
      <c r="K2107" s="127"/>
      <c r="L2107" s="127"/>
      <c r="M2107" s="127"/>
      <c r="N2107" s="243">
        <v>0</v>
      </c>
      <c r="O2107" s="243">
        <v>173505.37</v>
      </c>
      <c r="P2107" s="127" t="s">
        <v>1334</v>
      </c>
    </row>
    <row r="2108" spans="1:16" ht="76.5" hidden="1">
      <c r="A2108" s="127">
        <v>287</v>
      </c>
      <c r="B2108" s="127"/>
      <c r="C2108" s="128" t="s">
        <v>791</v>
      </c>
      <c r="D2108" s="122">
        <v>42893</v>
      </c>
      <c r="E2108" s="123" t="s">
        <v>5888</v>
      </c>
      <c r="F2108" s="123" t="s">
        <v>6</v>
      </c>
      <c r="G2108" s="123">
        <v>889587</v>
      </c>
      <c r="H2108" s="127"/>
      <c r="I2108" s="131" t="s">
        <v>5889</v>
      </c>
      <c r="J2108" s="127"/>
      <c r="K2108" s="127"/>
      <c r="L2108" s="127"/>
      <c r="M2108" s="127"/>
      <c r="N2108" s="243">
        <v>0</v>
      </c>
      <c r="O2108" s="243">
        <v>196355.91</v>
      </c>
      <c r="P2108" s="127" t="s">
        <v>1334</v>
      </c>
    </row>
    <row r="2109" spans="1:16" ht="63.75" hidden="1">
      <c r="A2109" s="127" t="s">
        <v>620</v>
      </c>
      <c r="B2109" s="127"/>
      <c r="C2109" s="128" t="s">
        <v>714</v>
      </c>
      <c r="D2109" s="122">
        <v>42902</v>
      </c>
      <c r="E2109" s="123" t="s">
        <v>5890</v>
      </c>
      <c r="F2109" s="123" t="s">
        <v>6</v>
      </c>
      <c r="G2109" s="123">
        <v>890412</v>
      </c>
      <c r="H2109" s="127"/>
      <c r="I2109" s="131" t="s">
        <v>5891</v>
      </c>
      <c r="J2109" s="127"/>
      <c r="K2109" s="127"/>
      <c r="L2109" s="127"/>
      <c r="M2109" s="127"/>
      <c r="N2109" s="243">
        <v>0</v>
      </c>
      <c r="O2109" s="243">
        <v>0.01</v>
      </c>
      <c r="P2109" s="127" t="s">
        <v>1334</v>
      </c>
    </row>
    <row r="2110" spans="1:16" ht="76.5" hidden="1">
      <c r="A2110" s="127">
        <v>290</v>
      </c>
      <c r="B2110" s="127"/>
      <c r="C2110" s="128" t="s">
        <v>794</v>
      </c>
      <c r="D2110" s="122">
        <v>42887</v>
      </c>
      <c r="E2110" s="123" t="s">
        <v>5892</v>
      </c>
      <c r="F2110" s="123" t="s">
        <v>6</v>
      </c>
      <c r="G2110" s="123">
        <v>889312</v>
      </c>
      <c r="H2110" s="127"/>
      <c r="I2110" s="131" t="s">
        <v>5893</v>
      </c>
      <c r="J2110" s="127"/>
      <c r="K2110" s="127"/>
      <c r="L2110" s="127"/>
      <c r="M2110" s="127"/>
      <c r="N2110" s="243">
        <v>0</v>
      </c>
      <c r="O2110" s="243">
        <v>40</v>
      </c>
      <c r="P2110" s="127" t="s">
        <v>1334</v>
      </c>
    </row>
    <row r="2111" spans="1:16" ht="76.5" hidden="1">
      <c r="A2111" s="127" t="s">
        <v>620</v>
      </c>
      <c r="B2111" s="127"/>
      <c r="C2111" s="128" t="s">
        <v>714</v>
      </c>
      <c r="D2111" s="122">
        <v>42899</v>
      </c>
      <c r="E2111" s="123" t="s">
        <v>5894</v>
      </c>
      <c r="F2111" s="123" t="s">
        <v>15</v>
      </c>
      <c r="G2111" s="123">
        <v>2524</v>
      </c>
      <c r="H2111" s="127"/>
      <c r="I2111" s="131" t="s">
        <v>5895</v>
      </c>
      <c r="J2111" s="127"/>
      <c r="K2111" s="127"/>
      <c r="L2111" s="127"/>
      <c r="M2111" s="127"/>
      <c r="N2111" s="243">
        <v>1299</v>
      </c>
      <c r="O2111" s="243">
        <v>0</v>
      </c>
      <c r="P2111" s="127" t="s">
        <v>1334</v>
      </c>
    </row>
    <row r="2112" spans="1:16" ht="89.25" hidden="1">
      <c r="A2112" s="127" t="s">
        <v>620</v>
      </c>
      <c r="B2112" s="127"/>
      <c r="C2112" s="128" t="s">
        <v>714</v>
      </c>
      <c r="D2112" s="122">
        <v>42891</v>
      </c>
      <c r="E2112" s="123" t="s">
        <v>5896</v>
      </c>
      <c r="F2112" s="123" t="s">
        <v>15</v>
      </c>
      <c r="G2112" s="123">
        <v>2478</v>
      </c>
      <c r="H2112" s="127"/>
      <c r="I2112" s="131" t="s">
        <v>5897</v>
      </c>
      <c r="J2112" s="127"/>
      <c r="K2112" s="127"/>
      <c r="L2112" s="127"/>
      <c r="M2112" s="127"/>
      <c r="N2112" s="243">
        <v>1527.23</v>
      </c>
      <c r="O2112" s="243">
        <v>0</v>
      </c>
      <c r="P2112" s="127" t="s">
        <v>1334</v>
      </c>
    </row>
    <row r="2113" spans="1:16" ht="76.5" hidden="1">
      <c r="A2113" s="127" t="s">
        <v>620</v>
      </c>
      <c r="B2113" s="127"/>
      <c r="C2113" s="128" t="s">
        <v>714</v>
      </c>
      <c r="D2113" s="122">
        <v>42891</v>
      </c>
      <c r="E2113" s="123" t="s">
        <v>5898</v>
      </c>
      <c r="F2113" s="123" t="s">
        <v>15</v>
      </c>
      <c r="G2113" s="123">
        <v>2477</v>
      </c>
      <c r="H2113" s="127"/>
      <c r="I2113" s="131" t="s">
        <v>5899</v>
      </c>
      <c r="J2113" s="127"/>
      <c r="K2113" s="127"/>
      <c r="L2113" s="127"/>
      <c r="M2113" s="127"/>
      <c r="N2113" s="243">
        <v>1813.5</v>
      </c>
      <c r="O2113" s="243">
        <v>0</v>
      </c>
      <c r="P2113" s="127" t="s">
        <v>1334</v>
      </c>
    </row>
    <row r="2114" spans="1:16" ht="76.5" hidden="1">
      <c r="A2114" s="127" t="s">
        <v>621</v>
      </c>
      <c r="B2114" s="127"/>
      <c r="C2114" s="128" t="s">
        <v>715</v>
      </c>
      <c r="D2114" s="122">
        <v>42916</v>
      </c>
      <c r="E2114" s="123" t="s">
        <v>5900</v>
      </c>
      <c r="F2114" s="123" t="s">
        <v>15</v>
      </c>
      <c r="G2114" s="123">
        <v>2603</v>
      </c>
      <c r="H2114" s="127"/>
      <c r="I2114" s="131" t="s">
        <v>5901</v>
      </c>
      <c r="J2114" s="127"/>
      <c r="K2114" s="127"/>
      <c r="L2114" s="127"/>
      <c r="M2114" s="127"/>
      <c r="N2114" s="243">
        <v>270</v>
      </c>
      <c r="O2114" s="243">
        <v>0</v>
      </c>
      <c r="P2114" s="127" t="s">
        <v>1334</v>
      </c>
    </row>
    <row r="2115" spans="1:16" ht="63.75" hidden="1">
      <c r="A2115" s="127" t="s">
        <v>621</v>
      </c>
      <c r="B2115" s="127"/>
      <c r="C2115" s="128" t="s">
        <v>715</v>
      </c>
      <c r="D2115" s="122">
        <v>42888</v>
      </c>
      <c r="E2115" s="123" t="s">
        <v>5902</v>
      </c>
      <c r="F2115" s="123" t="s">
        <v>6</v>
      </c>
      <c r="G2115" s="123">
        <v>462858</v>
      </c>
      <c r="H2115" s="127"/>
      <c r="I2115" s="131" t="s">
        <v>5903</v>
      </c>
      <c r="J2115" s="127"/>
      <c r="K2115" s="127"/>
      <c r="L2115" s="127"/>
      <c r="M2115" s="127"/>
      <c r="N2115" s="243">
        <v>0</v>
      </c>
      <c r="O2115" s="243">
        <v>264401.07</v>
      </c>
      <c r="P2115" s="127" t="s">
        <v>1334</v>
      </c>
    </row>
    <row r="2116" spans="1:16" ht="63.75" hidden="1">
      <c r="A2116" s="127">
        <v>513</v>
      </c>
      <c r="B2116" s="127"/>
      <c r="C2116" s="128" t="s">
        <v>201</v>
      </c>
      <c r="D2116" s="122">
        <v>42914</v>
      </c>
      <c r="E2116" s="123" t="s">
        <v>5904</v>
      </c>
      <c r="F2116" s="123" t="s">
        <v>15</v>
      </c>
      <c r="G2116" s="123">
        <v>480633</v>
      </c>
      <c r="H2116" s="127"/>
      <c r="I2116" s="131" t="s">
        <v>5905</v>
      </c>
      <c r="J2116" s="127"/>
      <c r="K2116" s="127"/>
      <c r="L2116" s="127"/>
      <c r="M2116" s="127"/>
      <c r="N2116" s="243">
        <v>50</v>
      </c>
      <c r="O2116" s="243">
        <v>0</v>
      </c>
      <c r="P2116" s="127" t="s">
        <v>1334</v>
      </c>
    </row>
    <row r="2117" spans="1:16" ht="63.75" hidden="1">
      <c r="A2117" s="127" t="s">
        <v>621</v>
      </c>
      <c r="B2117" s="127"/>
      <c r="C2117" s="128" t="s">
        <v>715</v>
      </c>
      <c r="D2117" s="122">
        <v>42916</v>
      </c>
      <c r="E2117" s="123" t="s">
        <v>5906</v>
      </c>
      <c r="F2117" s="123" t="s">
        <v>11</v>
      </c>
      <c r="G2117" s="123">
        <v>483502</v>
      </c>
      <c r="H2117" s="127"/>
      <c r="I2117" s="131" t="s">
        <v>5907</v>
      </c>
      <c r="J2117" s="127"/>
      <c r="K2117" s="127"/>
      <c r="L2117" s="127"/>
      <c r="M2117" s="127"/>
      <c r="N2117" s="243">
        <v>1206.42</v>
      </c>
      <c r="O2117" s="243">
        <v>0</v>
      </c>
      <c r="P2117" s="127" t="s">
        <v>1334</v>
      </c>
    </row>
    <row r="2118" spans="1:16" ht="63.75" hidden="1">
      <c r="A2118" s="127" t="s">
        <v>621</v>
      </c>
      <c r="B2118" s="127"/>
      <c r="C2118" s="128" t="s">
        <v>715</v>
      </c>
      <c r="D2118" s="122">
        <v>42916</v>
      </c>
      <c r="E2118" s="123" t="s">
        <v>5908</v>
      </c>
      <c r="F2118" s="123" t="s">
        <v>20</v>
      </c>
      <c r="G2118" s="123">
        <v>483503</v>
      </c>
      <c r="H2118" s="127"/>
      <c r="I2118" s="131" t="s">
        <v>5909</v>
      </c>
      <c r="J2118" s="127"/>
      <c r="K2118" s="127"/>
      <c r="L2118" s="127"/>
      <c r="M2118" s="127"/>
      <c r="N2118" s="243">
        <v>1652035.18</v>
      </c>
      <c r="O2118" s="243">
        <v>0</v>
      </c>
      <c r="P2118" s="127" t="s">
        <v>1334</v>
      </c>
    </row>
    <row r="2119" spans="1:16" ht="63.75" hidden="1">
      <c r="A2119" s="127" t="s">
        <v>621</v>
      </c>
      <c r="B2119" s="127"/>
      <c r="C2119" s="128" t="s">
        <v>715</v>
      </c>
      <c r="D2119" s="122">
        <v>42916</v>
      </c>
      <c r="E2119" s="123" t="s">
        <v>5910</v>
      </c>
      <c r="F2119" s="123" t="s">
        <v>11</v>
      </c>
      <c r="G2119" s="123">
        <v>483500</v>
      </c>
      <c r="H2119" s="127"/>
      <c r="I2119" s="131" t="s">
        <v>5911</v>
      </c>
      <c r="J2119" s="127"/>
      <c r="K2119" s="127"/>
      <c r="L2119" s="127"/>
      <c r="M2119" s="127"/>
      <c r="N2119" s="243">
        <v>1677.49</v>
      </c>
      <c r="O2119" s="243">
        <v>0</v>
      </c>
      <c r="P2119" s="127" t="s">
        <v>1334</v>
      </c>
    </row>
    <row r="2120" spans="1:16" ht="63.75" hidden="1">
      <c r="A2120" s="127" t="s">
        <v>621</v>
      </c>
      <c r="B2120" s="127"/>
      <c r="C2120" s="128" t="s">
        <v>715</v>
      </c>
      <c r="D2120" s="122">
        <v>42916</v>
      </c>
      <c r="E2120" s="123" t="s">
        <v>5912</v>
      </c>
      <c r="F2120" s="123" t="s">
        <v>20</v>
      </c>
      <c r="G2120" s="123">
        <v>483501</v>
      </c>
      <c r="H2120" s="127"/>
      <c r="I2120" s="131" t="s">
        <v>5913</v>
      </c>
      <c r="J2120" s="127"/>
      <c r="K2120" s="127"/>
      <c r="L2120" s="127"/>
      <c r="M2120" s="127"/>
      <c r="N2120" s="243">
        <v>2324982.98</v>
      </c>
      <c r="O2120" s="243">
        <v>0</v>
      </c>
      <c r="P2120" s="127" t="s">
        <v>1334</v>
      </c>
    </row>
    <row r="2121" spans="1:16" ht="63.75" hidden="1">
      <c r="A2121" s="127" t="s">
        <v>621</v>
      </c>
      <c r="B2121" s="127"/>
      <c r="C2121" s="128" t="s">
        <v>715</v>
      </c>
      <c r="D2121" s="122">
        <v>42916</v>
      </c>
      <c r="E2121" s="123" t="s">
        <v>5914</v>
      </c>
      <c r="F2121" s="123" t="s">
        <v>11</v>
      </c>
      <c r="G2121" s="123">
        <v>483498</v>
      </c>
      <c r="H2121" s="127"/>
      <c r="I2121" s="131" t="s">
        <v>5915</v>
      </c>
      <c r="J2121" s="127"/>
      <c r="K2121" s="127"/>
      <c r="L2121" s="127"/>
      <c r="M2121" s="127"/>
      <c r="N2121" s="243">
        <v>1998.81</v>
      </c>
      <c r="O2121" s="243">
        <v>0</v>
      </c>
      <c r="P2121" s="127" t="s">
        <v>1334</v>
      </c>
    </row>
    <row r="2122" spans="1:16" ht="63.75" hidden="1">
      <c r="A2122" s="127" t="s">
        <v>621</v>
      </c>
      <c r="B2122" s="127"/>
      <c r="C2122" s="128" t="s">
        <v>715</v>
      </c>
      <c r="D2122" s="122">
        <v>42916</v>
      </c>
      <c r="E2122" s="123" t="s">
        <v>5916</v>
      </c>
      <c r="F2122" s="123" t="s">
        <v>20</v>
      </c>
      <c r="G2122" s="123">
        <v>483499</v>
      </c>
      <c r="H2122" s="127"/>
      <c r="I2122" s="131" t="s">
        <v>5917</v>
      </c>
      <c r="J2122" s="127"/>
      <c r="K2122" s="127"/>
      <c r="L2122" s="127"/>
      <c r="M2122" s="127"/>
      <c r="N2122" s="243">
        <v>2784012.52</v>
      </c>
      <c r="O2122" s="243">
        <v>0</v>
      </c>
      <c r="P2122" s="127" t="s">
        <v>1334</v>
      </c>
    </row>
    <row r="2123" spans="1:16" ht="63.75" hidden="1">
      <c r="A2123" s="127" t="s">
        <v>621</v>
      </c>
      <c r="B2123" s="127"/>
      <c r="C2123" s="128" t="s">
        <v>715</v>
      </c>
      <c r="D2123" s="122">
        <v>42916</v>
      </c>
      <c r="E2123" s="123" t="s">
        <v>5918</v>
      </c>
      <c r="F2123" s="123" t="s">
        <v>20</v>
      </c>
      <c r="G2123" s="123">
        <v>483366</v>
      </c>
      <c r="H2123" s="127"/>
      <c r="I2123" s="131" t="s">
        <v>5919</v>
      </c>
      <c r="J2123" s="127"/>
      <c r="K2123" s="127"/>
      <c r="L2123" s="127"/>
      <c r="M2123" s="127"/>
      <c r="N2123" s="243">
        <v>538444.56000000006</v>
      </c>
      <c r="O2123" s="243">
        <v>0</v>
      </c>
      <c r="P2123" s="127" t="s">
        <v>1334</v>
      </c>
    </row>
    <row r="2124" spans="1:16" ht="63.75" hidden="1">
      <c r="A2124" s="127" t="s">
        <v>621</v>
      </c>
      <c r="B2124" s="127"/>
      <c r="C2124" s="128" t="s">
        <v>715</v>
      </c>
      <c r="D2124" s="122">
        <v>42906</v>
      </c>
      <c r="E2124" s="123" t="s">
        <v>5920</v>
      </c>
      <c r="F2124" s="123" t="s">
        <v>20</v>
      </c>
      <c r="G2124" s="123">
        <v>475924</v>
      </c>
      <c r="H2124" s="127"/>
      <c r="I2124" s="131" t="s">
        <v>5921</v>
      </c>
      <c r="J2124" s="127"/>
      <c r="K2124" s="127"/>
      <c r="L2124" s="127"/>
      <c r="M2124" s="127"/>
      <c r="N2124" s="243">
        <v>21081098.510000002</v>
      </c>
      <c r="O2124" s="243">
        <v>0</v>
      </c>
      <c r="P2124" s="127" t="s">
        <v>1334</v>
      </c>
    </row>
    <row r="2125" spans="1:16" ht="63.75" hidden="1">
      <c r="A2125" s="127" t="s">
        <v>621</v>
      </c>
      <c r="B2125" s="127"/>
      <c r="C2125" s="128" t="s">
        <v>715</v>
      </c>
      <c r="D2125" s="122">
        <v>42916</v>
      </c>
      <c r="E2125" s="123" t="s">
        <v>5922</v>
      </c>
      <c r="F2125" s="123" t="s">
        <v>6</v>
      </c>
      <c r="G2125" s="123">
        <v>483022</v>
      </c>
      <c r="H2125" s="127"/>
      <c r="I2125" s="131" t="s">
        <v>5923</v>
      </c>
      <c r="J2125" s="127"/>
      <c r="K2125" s="127"/>
      <c r="L2125" s="127"/>
      <c r="M2125" s="127"/>
      <c r="N2125" s="243">
        <v>0</v>
      </c>
      <c r="O2125" s="243">
        <v>173917.04</v>
      </c>
      <c r="P2125" s="127" t="s">
        <v>1334</v>
      </c>
    </row>
    <row r="2126" spans="1:16" ht="51" hidden="1">
      <c r="A2126" s="127">
        <v>212</v>
      </c>
      <c r="B2126" s="127"/>
      <c r="C2126" s="128" t="s">
        <v>762</v>
      </c>
      <c r="D2126" s="122">
        <v>42916</v>
      </c>
      <c r="E2126" s="123" t="s">
        <v>5924</v>
      </c>
      <c r="F2126" s="123" t="s">
        <v>6</v>
      </c>
      <c r="G2126" s="123">
        <v>855922</v>
      </c>
      <c r="H2126" s="127"/>
      <c r="I2126" s="131" t="s">
        <v>5925</v>
      </c>
      <c r="J2126" s="127"/>
      <c r="K2126" s="127"/>
      <c r="L2126" s="127"/>
      <c r="M2126" s="127"/>
      <c r="N2126" s="243">
        <v>0</v>
      </c>
      <c r="O2126" s="243">
        <v>323.82</v>
      </c>
      <c r="P2126" s="127" t="s">
        <v>1334</v>
      </c>
    </row>
    <row r="2127" spans="1:16" ht="63.75" hidden="1">
      <c r="A2127" s="127" t="s">
        <v>627</v>
      </c>
      <c r="B2127" s="127"/>
      <c r="C2127" s="128" t="s">
        <v>1235</v>
      </c>
      <c r="D2127" s="122">
        <v>42900</v>
      </c>
      <c r="E2127" s="123" t="s">
        <v>5926</v>
      </c>
      <c r="F2127" s="123" t="s">
        <v>6</v>
      </c>
      <c r="G2127" s="123">
        <v>849827</v>
      </c>
      <c r="H2127" s="127"/>
      <c r="I2127" s="131" t="s">
        <v>5927</v>
      </c>
      <c r="J2127" s="127"/>
      <c r="K2127" s="127"/>
      <c r="L2127" s="127"/>
      <c r="M2127" s="127"/>
      <c r="N2127" s="243">
        <v>0</v>
      </c>
      <c r="O2127" s="243">
        <v>12948.69</v>
      </c>
      <c r="P2127" s="127" t="s">
        <v>1334</v>
      </c>
    </row>
    <row r="2128" spans="1:16" ht="51" hidden="1">
      <c r="A2128" s="127" t="s">
        <v>620</v>
      </c>
      <c r="B2128" s="127"/>
      <c r="C2128" s="128" t="s">
        <v>714</v>
      </c>
      <c r="D2128" s="122">
        <v>42899</v>
      </c>
      <c r="E2128" s="123" t="s">
        <v>5928</v>
      </c>
      <c r="F2128" s="123" t="s">
        <v>6</v>
      </c>
      <c r="G2128" s="123">
        <v>849181</v>
      </c>
      <c r="H2128" s="127"/>
      <c r="I2128" s="131" t="s">
        <v>5113</v>
      </c>
      <c r="J2128" s="127"/>
      <c r="K2128" s="127"/>
      <c r="L2128" s="127"/>
      <c r="M2128" s="127"/>
      <c r="N2128" s="243">
        <v>0</v>
      </c>
      <c r="O2128" s="243">
        <v>1978.69</v>
      </c>
      <c r="P2128" s="127" t="s">
        <v>1334</v>
      </c>
    </row>
    <row r="2129" spans="1:16" ht="51" hidden="1">
      <c r="A2129" s="127" t="s">
        <v>620</v>
      </c>
      <c r="B2129" s="127"/>
      <c r="C2129" s="128" t="s">
        <v>714</v>
      </c>
      <c r="D2129" s="122">
        <v>42914</v>
      </c>
      <c r="E2129" s="123" t="s">
        <v>5929</v>
      </c>
      <c r="F2129" s="123" t="s">
        <v>6</v>
      </c>
      <c r="G2129" s="123">
        <v>854852</v>
      </c>
      <c r="H2129" s="127"/>
      <c r="I2129" s="131" t="s">
        <v>5113</v>
      </c>
      <c r="J2129" s="127"/>
      <c r="K2129" s="127"/>
      <c r="L2129" s="127"/>
      <c r="M2129" s="127"/>
      <c r="N2129" s="243">
        <v>0</v>
      </c>
      <c r="O2129" s="243">
        <v>2398.65</v>
      </c>
      <c r="P2129" s="127" t="s">
        <v>1334</v>
      </c>
    </row>
    <row r="2130" spans="1:16" ht="51" hidden="1">
      <c r="A2130" s="127" t="s">
        <v>620</v>
      </c>
      <c r="B2130" s="127"/>
      <c r="C2130" s="128" t="s">
        <v>714</v>
      </c>
      <c r="D2130" s="122">
        <v>42900</v>
      </c>
      <c r="E2130" s="123" t="s">
        <v>5930</v>
      </c>
      <c r="F2130" s="123" t="s">
        <v>6</v>
      </c>
      <c r="G2130" s="123">
        <v>849821</v>
      </c>
      <c r="H2130" s="127"/>
      <c r="I2130" s="131" t="s">
        <v>4073</v>
      </c>
      <c r="J2130" s="127"/>
      <c r="K2130" s="127"/>
      <c r="L2130" s="127"/>
      <c r="M2130" s="127"/>
      <c r="N2130" s="243">
        <v>0</v>
      </c>
      <c r="O2130" s="243">
        <v>988.47</v>
      </c>
      <c r="P2130" s="127" t="s">
        <v>1334</v>
      </c>
    </row>
    <row r="2131" spans="1:16" ht="63.75" hidden="1">
      <c r="A2131" s="127" t="s">
        <v>620</v>
      </c>
      <c r="B2131" s="127"/>
      <c r="C2131" s="128" t="s">
        <v>714</v>
      </c>
      <c r="D2131" s="122">
        <v>42909</v>
      </c>
      <c r="E2131" s="123" t="s">
        <v>5931</v>
      </c>
      <c r="F2131" s="123" t="s">
        <v>6</v>
      </c>
      <c r="G2131" s="123">
        <v>852923</v>
      </c>
      <c r="H2131" s="127"/>
      <c r="I2131" s="131" t="s">
        <v>5932</v>
      </c>
      <c r="J2131" s="127"/>
      <c r="K2131" s="127"/>
      <c r="L2131" s="127"/>
      <c r="M2131" s="127"/>
      <c r="N2131" s="243">
        <v>0</v>
      </c>
      <c r="O2131" s="243">
        <v>230913.58</v>
      </c>
      <c r="P2131" s="127" t="s">
        <v>1334</v>
      </c>
    </row>
    <row r="2132" spans="1:16" ht="76.5" hidden="1">
      <c r="A2132" s="127" t="s">
        <v>621</v>
      </c>
      <c r="B2132" s="127"/>
      <c r="C2132" s="128" t="s">
        <v>715</v>
      </c>
      <c r="D2132" s="122">
        <v>42888</v>
      </c>
      <c r="E2132" s="123" t="s">
        <v>5933</v>
      </c>
      <c r="F2132" s="123" t="s">
        <v>6</v>
      </c>
      <c r="G2132" s="123">
        <v>844950</v>
      </c>
      <c r="H2132" s="127"/>
      <c r="I2132" s="131" t="s">
        <v>5934</v>
      </c>
      <c r="J2132" s="127"/>
      <c r="K2132" s="127"/>
      <c r="L2132" s="127"/>
      <c r="M2132" s="127"/>
      <c r="N2132" s="243">
        <v>0</v>
      </c>
      <c r="O2132" s="243">
        <v>34000</v>
      </c>
      <c r="P2132" s="127" t="s">
        <v>1334</v>
      </c>
    </row>
    <row r="2133" spans="1:16" ht="38.25" hidden="1">
      <c r="A2133" s="127">
        <v>291</v>
      </c>
      <c r="B2133" s="127"/>
      <c r="C2133" s="128" t="s">
        <v>795</v>
      </c>
      <c r="D2133" s="122">
        <v>42905</v>
      </c>
      <c r="E2133" s="123" t="s">
        <v>5935</v>
      </c>
      <c r="F2133" s="123" t="s">
        <v>6</v>
      </c>
      <c r="G2133" s="123">
        <v>851000</v>
      </c>
      <c r="H2133" s="127"/>
      <c r="I2133" s="131" t="s">
        <v>5936</v>
      </c>
      <c r="J2133" s="127"/>
      <c r="K2133" s="127"/>
      <c r="L2133" s="127"/>
      <c r="M2133" s="127"/>
      <c r="N2133" s="243">
        <v>0</v>
      </c>
      <c r="O2133" s="243">
        <v>70000</v>
      </c>
      <c r="P2133" s="127" t="s">
        <v>1334</v>
      </c>
    </row>
    <row r="2134" spans="1:16" ht="51" hidden="1">
      <c r="A2134" s="127" t="s">
        <v>620</v>
      </c>
      <c r="B2134" s="127"/>
      <c r="C2134" s="128" t="s">
        <v>714</v>
      </c>
      <c r="D2134" s="122">
        <v>42899</v>
      </c>
      <c r="E2134" s="123" t="s">
        <v>5937</v>
      </c>
      <c r="F2134" s="123" t="s">
        <v>6</v>
      </c>
      <c r="G2134" s="123">
        <v>849192</v>
      </c>
      <c r="H2134" s="127"/>
      <c r="I2134" s="131" t="s">
        <v>5938</v>
      </c>
      <c r="J2134" s="127"/>
      <c r="K2134" s="127"/>
      <c r="L2134" s="127"/>
      <c r="M2134" s="127"/>
      <c r="N2134" s="243">
        <v>0</v>
      </c>
      <c r="O2134" s="243">
        <v>603.17999999999995</v>
      </c>
      <c r="P2134" s="127" t="s">
        <v>1334</v>
      </c>
    </row>
    <row r="2135" spans="1:16" ht="51" hidden="1">
      <c r="A2135" s="127" t="s">
        <v>620</v>
      </c>
      <c r="B2135" s="127"/>
      <c r="C2135" s="128" t="s">
        <v>714</v>
      </c>
      <c r="D2135" s="122">
        <v>42899</v>
      </c>
      <c r="E2135" s="123" t="s">
        <v>5939</v>
      </c>
      <c r="F2135" s="123" t="s">
        <v>6</v>
      </c>
      <c r="G2135" s="123">
        <v>849199</v>
      </c>
      <c r="H2135" s="127"/>
      <c r="I2135" s="131" t="s">
        <v>5940</v>
      </c>
      <c r="J2135" s="127"/>
      <c r="K2135" s="127"/>
      <c r="L2135" s="127"/>
      <c r="M2135" s="127"/>
      <c r="N2135" s="243">
        <v>0</v>
      </c>
      <c r="O2135" s="243">
        <v>10051.08</v>
      </c>
      <c r="P2135" s="127" t="s">
        <v>1334</v>
      </c>
    </row>
    <row r="2136" spans="1:16" ht="51" hidden="1">
      <c r="A2136" s="127" t="s">
        <v>620</v>
      </c>
      <c r="B2136" s="127"/>
      <c r="C2136" s="128" t="s">
        <v>714</v>
      </c>
      <c r="D2136" s="122">
        <v>42899</v>
      </c>
      <c r="E2136" s="123" t="s">
        <v>5941</v>
      </c>
      <c r="F2136" s="123" t="s">
        <v>6</v>
      </c>
      <c r="G2136" s="123">
        <v>849183</v>
      </c>
      <c r="H2136" s="127"/>
      <c r="I2136" s="131" t="s">
        <v>5942</v>
      </c>
      <c r="J2136" s="127"/>
      <c r="K2136" s="127"/>
      <c r="L2136" s="127"/>
      <c r="M2136" s="127"/>
      <c r="N2136" s="243">
        <v>0</v>
      </c>
      <c r="O2136" s="243">
        <v>799</v>
      </c>
      <c r="P2136" s="127" t="s">
        <v>1334</v>
      </c>
    </row>
    <row r="2137" spans="1:16" ht="63.75" hidden="1">
      <c r="A2137" s="127">
        <v>513</v>
      </c>
      <c r="B2137" s="127"/>
      <c r="C2137" s="128" t="s">
        <v>201</v>
      </c>
      <c r="D2137" s="122">
        <v>42908</v>
      </c>
      <c r="E2137" s="123" t="s">
        <v>5943</v>
      </c>
      <c r="F2137" s="123" t="s">
        <v>1375</v>
      </c>
      <c r="G2137" s="123">
        <v>13888226</v>
      </c>
      <c r="H2137" s="127"/>
      <c r="I2137" s="131" t="s">
        <v>5944</v>
      </c>
      <c r="J2137" s="127"/>
      <c r="K2137" s="127"/>
      <c r="L2137" s="127"/>
      <c r="M2137" s="127"/>
      <c r="N2137" s="243">
        <v>2853.46</v>
      </c>
      <c r="O2137" s="243">
        <v>0</v>
      </c>
      <c r="P2137" s="127" t="s">
        <v>1334</v>
      </c>
    </row>
    <row r="2138" spans="1:16" ht="63.75" hidden="1">
      <c r="A2138" s="127">
        <v>513</v>
      </c>
      <c r="B2138" s="127"/>
      <c r="C2138" s="128" t="s">
        <v>201</v>
      </c>
      <c r="D2138" s="122">
        <v>42908</v>
      </c>
      <c r="E2138" s="123" t="s">
        <v>5945</v>
      </c>
      <c r="F2138" s="123" t="s">
        <v>1375</v>
      </c>
      <c r="G2138" s="123">
        <v>13888308</v>
      </c>
      <c r="H2138" s="127"/>
      <c r="I2138" s="131" t="s">
        <v>5946</v>
      </c>
      <c r="J2138" s="127"/>
      <c r="K2138" s="127"/>
      <c r="L2138" s="127"/>
      <c r="M2138" s="127"/>
      <c r="N2138" s="243">
        <v>5854.56</v>
      </c>
      <c r="O2138" s="243">
        <v>0</v>
      </c>
      <c r="P2138" s="127" t="s">
        <v>1334</v>
      </c>
    </row>
    <row r="2139" spans="1:16" ht="63.75" hidden="1">
      <c r="A2139" s="127">
        <v>513</v>
      </c>
      <c r="B2139" s="127"/>
      <c r="C2139" s="128" t="s">
        <v>201</v>
      </c>
      <c r="D2139" s="122">
        <v>42908</v>
      </c>
      <c r="E2139" s="123" t="s">
        <v>5947</v>
      </c>
      <c r="F2139" s="123" t="s">
        <v>1375</v>
      </c>
      <c r="G2139" s="123">
        <v>13888317</v>
      </c>
      <c r="H2139" s="127"/>
      <c r="I2139" s="131" t="s">
        <v>5948</v>
      </c>
      <c r="J2139" s="127"/>
      <c r="K2139" s="127"/>
      <c r="L2139" s="127"/>
      <c r="M2139" s="127"/>
      <c r="N2139" s="243">
        <v>42292.6</v>
      </c>
      <c r="O2139" s="243">
        <v>0</v>
      </c>
      <c r="P2139" s="127" t="s">
        <v>1334</v>
      </c>
    </row>
    <row r="2140" spans="1:16" ht="63.75" hidden="1">
      <c r="A2140" s="127">
        <v>513</v>
      </c>
      <c r="B2140" s="127"/>
      <c r="C2140" s="128" t="s">
        <v>201</v>
      </c>
      <c r="D2140" s="122">
        <v>42908</v>
      </c>
      <c r="E2140" s="123" t="s">
        <v>5949</v>
      </c>
      <c r="F2140" s="123" t="s">
        <v>1375</v>
      </c>
      <c r="G2140" s="123">
        <v>13888346</v>
      </c>
      <c r="H2140" s="127"/>
      <c r="I2140" s="131" t="s">
        <v>5950</v>
      </c>
      <c r="J2140" s="127"/>
      <c r="K2140" s="127"/>
      <c r="L2140" s="127"/>
      <c r="M2140" s="127"/>
      <c r="N2140" s="243">
        <v>24252.6</v>
      </c>
      <c r="O2140" s="243">
        <v>0</v>
      </c>
      <c r="P2140" s="127" t="s">
        <v>1334</v>
      </c>
    </row>
    <row r="2141" spans="1:16" ht="51" hidden="1">
      <c r="A2141" s="127">
        <v>287</v>
      </c>
      <c r="B2141" s="127"/>
      <c r="C2141" s="128" t="s">
        <v>791</v>
      </c>
      <c r="D2141" s="122">
        <v>42898</v>
      </c>
      <c r="E2141" s="123" t="s">
        <v>5951</v>
      </c>
      <c r="F2141" s="123" t="s">
        <v>1375</v>
      </c>
      <c r="G2141" s="123">
        <v>13781007</v>
      </c>
      <c r="H2141" s="127"/>
      <c r="I2141" s="131" t="s">
        <v>5952</v>
      </c>
      <c r="J2141" s="127"/>
      <c r="K2141" s="127"/>
      <c r="L2141" s="127"/>
      <c r="M2141" s="127"/>
      <c r="N2141" s="243">
        <v>196355.61</v>
      </c>
      <c r="O2141" s="243">
        <v>0</v>
      </c>
      <c r="P2141" s="127" t="s">
        <v>1334</v>
      </c>
    </row>
    <row r="2142" spans="1:16" ht="51" hidden="1">
      <c r="A2142" s="127">
        <v>287</v>
      </c>
      <c r="B2142" s="127"/>
      <c r="C2142" s="128" t="s">
        <v>791</v>
      </c>
      <c r="D2142" s="122">
        <v>42898</v>
      </c>
      <c r="E2142" s="123" t="s">
        <v>5953</v>
      </c>
      <c r="F2142" s="123" t="s">
        <v>1375</v>
      </c>
      <c r="G2142" s="123">
        <v>13783542</v>
      </c>
      <c r="H2142" s="127"/>
      <c r="I2142" s="131" t="s">
        <v>5954</v>
      </c>
      <c r="J2142" s="127"/>
      <c r="K2142" s="127"/>
      <c r="L2142" s="127"/>
      <c r="M2142" s="127"/>
      <c r="N2142" s="243">
        <v>151483</v>
      </c>
      <c r="O2142" s="243">
        <v>0</v>
      </c>
      <c r="P2142" s="127" t="s">
        <v>1334</v>
      </c>
    </row>
    <row r="2143" spans="1:16" ht="51" hidden="1">
      <c r="A2143" s="127">
        <v>287</v>
      </c>
      <c r="B2143" s="127"/>
      <c r="C2143" s="128" t="s">
        <v>791</v>
      </c>
      <c r="D2143" s="122">
        <v>42898</v>
      </c>
      <c r="E2143" s="123" t="s">
        <v>5955</v>
      </c>
      <c r="F2143" s="123" t="s">
        <v>1375</v>
      </c>
      <c r="G2143" s="123">
        <v>13783309</v>
      </c>
      <c r="H2143" s="127"/>
      <c r="I2143" s="131" t="s">
        <v>5956</v>
      </c>
      <c r="J2143" s="127"/>
      <c r="K2143" s="127"/>
      <c r="L2143" s="127"/>
      <c r="M2143" s="127"/>
      <c r="N2143" s="243">
        <v>24145.22</v>
      </c>
      <c r="O2143" s="243">
        <v>0</v>
      </c>
      <c r="P2143" s="127" t="s">
        <v>1334</v>
      </c>
    </row>
    <row r="2144" spans="1:16" ht="51" hidden="1">
      <c r="A2144" s="127">
        <v>287</v>
      </c>
      <c r="B2144" s="127"/>
      <c r="C2144" s="128" t="s">
        <v>791</v>
      </c>
      <c r="D2144" s="122">
        <v>42916</v>
      </c>
      <c r="E2144" s="123" t="s">
        <v>5957</v>
      </c>
      <c r="F2144" s="123" t="s">
        <v>1375</v>
      </c>
      <c r="G2144" s="123">
        <v>13936572</v>
      </c>
      <c r="H2144" s="127"/>
      <c r="I2144" s="131" t="s">
        <v>5958</v>
      </c>
      <c r="J2144" s="127"/>
      <c r="K2144" s="127"/>
      <c r="L2144" s="127"/>
      <c r="M2144" s="127"/>
      <c r="N2144" s="243">
        <v>9765</v>
      </c>
      <c r="O2144" s="243">
        <v>0</v>
      </c>
      <c r="P2144" s="127" t="s">
        <v>1334</v>
      </c>
    </row>
    <row r="2145" spans="1:16" ht="76.5" hidden="1">
      <c r="A2145" s="127" t="s">
        <v>620</v>
      </c>
      <c r="B2145" s="127"/>
      <c r="C2145" s="128" t="s">
        <v>714</v>
      </c>
      <c r="D2145" s="122">
        <v>42900</v>
      </c>
      <c r="E2145" s="123" t="s">
        <v>5959</v>
      </c>
      <c r="F2145" s="123" t="s">
        <v>1375</v>
      </c>
      <c r="G2145" s="123">
        <v>13825682</v>
      </c>
      <c r="H2145" s="127"/>
      <c r="I2145" s="131" t="s">
        <v>5960</v>
      </c>
      <c r="J2145" s="127"/>
      <c r="K2145" s="127"/>
      <c r="L2145" s="127"/>
      <c r="M2145" s="127"/>
      <c r="N2145" s="243">
        <v>20185.060000000001</v>
      </c>
      <c r="O2145" s="243">
        <v>0</v>
      </c>
      <c r="P2145" s="127" t="s">
        <v>1334</v>
      </c>
    </row>
    <row r="2146" spans="1:16" ht="76.5" hidden="1">
      <c r="A2146" s="127" t="s">
        <v>620</v>
      </c>
      <c r="B2146" s="127"/>
      <c r="C2146" s="128" t="s">
        <v>714</v>
      </c>
      <c r="D2146" s="122">
        <v>42906</v>
      </c>
      <c r="E2146" s="123" t="s">
        <v>5961</v>
      </c>
      <c r="F2146" s="123" t="s">
        <v>1375</v>
      </c>
      <c r="G2146" s="123">
        <v>13798851</v>
      </c>
      <c r="H2146" s="127"/>
      <c r="I2146" s="131" t="s">
        <v>5962</v>
      </c>
      <c r="J2146" s="127"/>
      <c r="K2146" s="127"/>
      <c r="L2146" s="127"/>
      <c r="M2146" s="127"/>
      <c r="N2146" s="243">
        <v>14400455.83</v>
      </c>
      <c r="O2146" s="243">
        <v>0</v>
      </c>
      <c r="P2146" s="127" t="s">
        <v>1334</v>
      </c>
    </row>
    <row r="2147" spans="1:16" ht="63.75" hidden="1">
      <c r="A2147" s="127" t="s">
        <v>620</v>
      </c>
      <c r="B2147" s="127"/>
      <c r="C2147" s="128" t="s">
        <v>714</v>
      </c>
      <c r="D2147" s="122">
        <v>42894</v>
      </c>
      <c r="E2147" s="123" t="s">
        <v>5963</v>
      </c>
      <c r="F2147" s="123" t="s">
        <v>1375</v>
      </c>
      <c r="G2147" s="123">
        <v>13739274</v>
      </c>
      <c r="H2147" s="127"/>
      <c r="I2147" s="131" t="s">
        <v>5964</v>
      </c>
      <c r="J2147" s="127"/>
      <c r="K2147" s="127"/>
      <c r="L2147" s="127"/>
      <c r="M2147" s="127"/>
      <c r="N2147" s="243">
        <v>238110.56</v>
      </c>
      <c r="O2147" s="243">
        <v>0</v>
      </c>
      <c r="P2147" s="127" t="s">
        <v>1334</v>
      </c>
    </row>
    <row r="2148" spans="1:16" ht="63.75" hidden="1">
      <c r="A2148" s="127" t="s">
        <v>620</v>
      </c>
      <c r="B2148" s="127"/>
      <c r="C2148" s="128" t="s">
        <v>714</v>
      </c>
      <c r="D2148" s="122">
        <v>42887</v>
      </c>
      <c r="E2148" s="123" t="s">
        <v>5965</v>
      </c>
      <c r="F2148" s="123" t="s">
        <v>1375</v>
      </c>
      <c r="G2148" s="123">
        <v>13691770</v>
      </c>
      <c r="H2148" s="127"/>
      <c r="I2148" s="131" t="s">
        <v>5966</v>
      </c>
      <c r="J2148" s="127"/>
      <c r="K2148" s="127"/>
      <c r="L2148" s="127"/>
      <c r="M2148" s="127"/>
      <c r="N2148" s="243">
        <v>1550598.77</v>
      </c>
      <c r="O2148" s="243">
        <v>0</v>
      </c>
      <c r="P2148" s="127" t="s">
        <v>1334</v>
      </c>
    </row>
    <row r="2149" spans="1:16" ht="76.5" hidden="1">
      <c r="A2149" s="127" t="s">
        <v>620</v>
      </c>
      <c r="B2149" s="127"/>
      <c r="C2149" s="128" t="s">
        <v>714</v>
      </c>
      <c r="D2149" s="122">
        <v>42887</v>
      </c>
      <c r="E2149" s="123" t="s">
        <v>5967</v>
      </c>
      <c r="F2149" s="123" t="s">
        <v>1375</v>
      </c>
      <c r="G2149" s="123">
        <v>13691738</v>
      </c>
      <c r="H2149" s="127"/>
      <c r="I2149" s="131" t="s">
        <v>5968</v>
      </c>
      <c r="J2149" s="127"/>
      <c r="K2149" s="127"/>
      <c r="L2149" s="127"/>
      <c r="M2149" s="127"/>
      <c r="N2149" s="243">
        <v>1009183.7</v>
      </c>
      <c r="O2149" s="243">
        <v>0</v>
      </c>
      <c r="P2149" s="127" t="s">
        <v>1334</v>
      </c>
    </row>
    <row r="2150" spans="1:16" ht="63.75" hidden="1">
      <c r="A2150" s="127" t="s">
        <v>621</v>
      </c>
      <c r="B2150" s="127"/>
      <c r="C2150" s="128" t="s">
        <v>715</v>
      </c>
      <c r="D2150" s="122">
        <v>42906</v>
      </c>
      <c r="E2150" s="123" t="s">
        <v>5969</v>
      </c>
      <c r="F2150" s="123" t="s">
        <v>11</v>
      </c>
      <c r="G2150" s="123">
        <v>475923</v>
      </c>
      <c r="H2150" s="127"/>
      <c r="I2150" s="131" t="s">
        <v>5970</v>
      </c>
      <c r="J2150" s="127"/>
      <c r="K2150" s="127"/>
      <c r="L2150" s="127"/>
      <c r="M2150" s="127"/>
      <c r="N2150" s="243">
        <v>14806.77</v>
      </c>
      <c r="O2150" s="243">
        <v>0</v>
      </c>
      <c r="P2150" s="127" t="s">
        <v>1334</v>
      </c>
    </row>
    <row r="2151" spans="1:16" ht="63.75" hidden="1">
      <c r="A2151" s="127" t="s">
        <v>621</v>
      </c>
      <c r="B2151" s="127"/>
      <c r="C2151" s="128" t="s">
        <v>715</v>
      </c>
      <c r="D2151" s="122">
        <v>42916</v>
      </c>
      <c r="E2151" s="123" t="s">
        <v>5971</v>
      </c>
      <c r="F2151" s="123" t="s">
        <v>11</v>
      </c>
      <c r="G2151" s="123">
        <v>483365</v>
      </c>
      <c r="H2151" s="127"/>
      <c r="I2151" s="131" t="s">
        <v>5972</v>
      </c>
      <c r="J2151" s="127"/>
      <c r="K2151" s="127"/>
      <c r="L2151" s="127"/>
      <c r="M2151" s="127"/>
      <c r="N2151" s="243">
        <v>426.89</v>
      </c>
      <c r="O2151" s="243">
        <v>0</v>
      </c>
      <c r="P2151" s="127" t="s">
        <v>1334</v>
      </c>
    </row>
    <row r="2152" spans="1:16" ht="25.5" hidden="1">
      <c r="A2152" s="127" t="s">
        <v>621</v>
      </c>
      <c r="B2152" s="127"/>
      <c r="C2152" s="128" t="s">
        <v>715</v>
      </c>
      <c r="D2152" s="122">
        <v>42908</v>
      </c>
      <c r="E2152" s="123" t="s">
        <v>5973</v>
      </c>
      <c r="F2152" s="123" t="s">
        <v>13</v>
      </c>
      <c r="G2152" s="123">
        <v>45980</v>
      </c>
      <c r="H2152" s="127"/>
      <c r="I2152" s="131" t="s">
        <v>2399</v>
      </c>
      <c r="J2152" s="127"/>
      <c r="K2152" s="127"/>
      <c r="L2152" s="127"/>
      <c r="M2152" s="127"/>
      <c r="N2152" s="243">
        <v>1800.74</v>
      </c>
      <c r="O2152" s="243">
        <v>0</v>
      </c>
      <c r="P2152" s="127" t="s">
        <v>1334</v>
      </c>
    </row>
    <row r="2153" spans="1:16" ht="25.5" hidden="1">
      <c r="A2153" s="127" t="s">
        <v>621</v>
      </c>
      <c r="B2153" s="127"/>
      <c r="C2153" s="128" t="s">
        <v>715</v>
      </c>
      <c r="D2153" s="122">
        <v>42908</v>
      </c>
      <c r="E2153" s="123" t="s">
        <v>5974</v>
      </c>
      <c r="F2153" s="123" t="s">
        <v>13</v>
      </c>
      <c r="G2153" s="123">
        <v>45983</v>
      </c>
      <c r="H2153" s="127"/>
      <c r="I2153" s="131" t="s">
        <v>2399</v>
      </c>
      <c r="J2153" s="127"/>
      <c r="K2153" s="127"/>
      <c r="L2153" s="127"/>
      <c r="M2153" s="127"/>
      <c r="N2153" s="243">
        <v>108.64</v>
      </c>
      <c r="O2153" s="243">
        <v>0</v>
      </c>
      <c r="P2153" s="127" t="s">
        <v>1334</v>
      </c>
    </row>
    <row r="2154" spans="1:16" ht="51" hidden="1">
      <c r="A2154" s="127" t="s">
        <v>620</v>
      </c>
      <c r="B2154" s="127"/>
      <c r="C2154" s="128" t="s">
        <v>714</v>
      </c>
      <c r="D2154" s="122">
        <v>42915</v>
      </c>
      <c r="E2154" s="123" t="s">
        <v>5975</v>
      </c>
      <c r="F2154" s="123" t="s">
        <v>11</v>
      </c>
      <c r="G2154" s="123">
        <v>891653</v>
      </c>
      <c r="H2154" s="127"/>
      <c r="I2154" s="131" t="s">
        <v>5976</v>
      </c>
      <c r="J2154" s="127"/>
      <c r="K2154" s="127"/>
      <c r="L2154" s="127"/>
      <c r="M2154" s="127"/>
      <c r="N2154" s="243">
        <v>50</v>
      </c>
      <c r="O2154" s="243">
        <v>0</v>
      </c>
      <c r="P2154" s="127" t="s">
        <v>1334</v>
      </c>
    </row>
    <row r="2155" spans="1:16" ht="51" hidden="1">
      <c r="A2155" s="127" t="s">
        <v>620</v>
      </c>
      <c r="B2155" s="127"/>
      <c r="C2155" s="128" t="s">
        <v>714</v>
      </c>
      <c r="D2155" s="122">
        <v>42908</v>
      </c>
      <c r="E2155" s="123" t="s">
        <v>5977</v>
      </c>
      <c r="F2155" s="123" t="s">
        <v>13</v>
      </c>
      <c r="G2155" s="123">
        <v>45984</v>
      </c>
      <c r="H2155" s="127"/>
      <c r="I2155" s="131" t="s">
        <v>2402</v>
      </c>
      <c r="J2155" s="127"/>
      <c r="K2155" s="127"/>
      <c r="L2155" s="127"/>
      <c r="M2155" s="127"/>
      <c r="N2155" s="243">
        <v>50</v>
      </c>
      <c r="O2155" s="243">
        <v>0</v>
      </c>
      <c r="P2155" s="127" t="s">
        <v>1334</v>
      </c>
    </row>
    <row r="2156" spans="1:16" ht="51" hidden="1">
      <c r="A2156" s="127" t="s">
        <v>620</v>
      </c>
      <c r="B2156" s="127"/>
      <c r="C2156" s="128" t="s">
        <v>714</v>
      </c>
      <c r="D2156" s="122">
        <v>42916</v>
      </c>
      <c r="E2156" s="123" t="s">
        <v>5978</v>
      </c>
      <c r="F2156" s="123" t="s">
        <v>11</v>
      </c>
      <c r="G2156" s="123">
        <v>483716</v>
      </c>
      <c r="H2156" s="127"/>
      <c r="I2156" s="131" t="s">
        <v>5979</v>
      </c>
      <c r="J2156" s="127"/>
      <c r="K2156" s="127"/>
      <c r="L2156" s="127"/>
      <c r="M2156" s="127"/>
      <c r="N2156" s="243">
        <v>445.73</v>
      </c>
      <c r="O2156" s="243">
        <v>0</v>
      </c>
      <c r="P2156" s="127" t="s">
        <v>1334</v>
      </c>
    </row>
    <row r="2157" spans="1:16" ht="51" hidden="1">
      <c r="A2157" s="127" t="s">
        <v>620</v>
      </c>
      <c r="B2157" s="127"/>
      <c r="C2157" s="128" t="s">
        <v>714</v>
      </c>
      <c r="D2157" s="122">
        <v>42916</v>
      </c>
      <c r="E2157" s="123" t="s">
        <v>5980</v>
      </c>
      <c r="F2157" s="123" t="s">
        <v>11</v>
      </c>
      <c r="G2157" s="123">
        <v>483518</v>
      </c>
      <c r="H2157" s="127"/>
      <c r="I2157" s="131" t="s">
        <v>5981</v>
      </c>
      <c r="J2157" s="127"/>
      <c r="K2157" s="127"/>
      <c r="L2157" s="127"/>
      <c r="M2157" s="127"/>
      <c r="N2157" s="243">
        <v>274.35000000000002</v>
      </c>
      <c r="O2157" s="243">
        <v>0</v>
      </c>
      <c r="P2157" s="127" t="s">
        <v>1334</v>
      </c>
    </row>
    <row r="2158" spans="1:16" ht="51" hidden="1">
      <c r="A2158" s="127" t="s">
        <v>620</v>
      </c>
      <c r="B2158" s="127"/>
      <c r="C2158" s="128" t="s">
        <v>714</v>
      </c>
      <c r="D2158" s="122">
        <v>42916</v>
      </c>
      <c r="E2158" s="123" t="s">
        <v>5982</v>
      </c>
      <c r="F2158" s="123" t="s">
        <v>11</v>
      </c>
      <c r="G2158" s="123">
        <v>483719</v>
      </c>
      <c r="H2158" s="127"/>
      <c r="I2158" s="131" t="s">
        <v>5983</v>
      </c>
      <c r="J2158" s="127"/>
      <c r="K2158" s="127"/>
      <c r="L2158" s="127"/>
      <c r="M2158" s="127"/>
      <c r="N2158" s="243">
        <v>84.84</v>
      </c>
      <c r="O2158" s="243">
        <v>0</v>
      </c>
      <c r="P2158" s="127" t="s">
        <v>1334</v>
      </c>
    </row>
    <row r="2159" spans="1:16" ht="51" hidden="1">
      <c r="A2159" s="127">
        <v>513</v>
      </c>
      <c r="B2159" s="127"/>
      <c r="C2159" s="128" t="s">
        <v>201</v>
      </c>
      <c r="D2159" s="122">
        <v>42906</v>
      </c>
      <c r="E2159" s="123" t="s">
        <v>5984</v>
      </c>
      <c r="F2159" s="123" t="s">
        <v>11</v>
      </c>
      <c r="G2159" s="123">
        <v>475321</v>
      </c>
      <c r="H2159" s="127"/>
      <c r="I2159" s="131" t="s">
        <v>5985</v>
      </c>
      <c r="J2159" s="127"/>
      <c r="K2159" s="127"/>
      <c r="L2159" s="127"/>
      <c r="M2159" s="127"/>
      <c r="N2159" s="243">
        <v>2983.1</v>
      </c>
      <c r="O2159" s="243">
        <v>0</v>
      </c>
      <c r="P2159" s="127" t="s">
        <v>1334</v>
      </c>
    </row>
    <row r="2160" spans="1:16" ht="51" hidden="1">
      <c r="A2160" s="127">
        <v>513</v>
      </c>
      <c r="B2160" s="127"/>
      <c r="C2160" s="128" t="s">
        <v>201</v>
      </c>
      <c r="D2160" s="122">
        <v>42899</v>
      </c>
      <c r="E2160" s="123" t="s">
        <v>5986</v>
      </c>
      <c r="F2160" s="123" t="s">
        <v>15</v>
      </c>
      <c r="G2160" s="123">
        <v>470986</v>
      </c>
      <c r="H2160" s="127"/>
      <c r="I2160" s="131" t="s">
        <v>5987</v>
      </c>
      <c r="J2160" s="127"/>
      <c r="K2160" s="127"/>
      <c r="L2160" s="127"/>
      <c r="M2160" s="127"/>
      <c r="N2160" s="243">
        <v>50</v>
      </c>
      <c r="O2160" s="243">
        <v>0</v>
      </c>
      <c r="P2160" s="127" t="s">
        <v>1334</v>
      </c>
    </row>
    <row r="2161" spans="1:16" ht="63.75" hidden="1">
      <c r="A2161" s="127">
        <v>10</v>
      </c>
      <c r="B2161" s="127"/>
      <c r="C2161" s="128" t="s">
        <v>691</v>
      </c>
      <c r="D2161" s="122">
        <v>42888</v>
      </c>
      <c r="E2161" s="123" t="s">
        <v>5988</v>
      </c>
      <c r="F2161" s="123" t="s">
        <v>15</v>
      </c>
      <c r="G2161" s="123">
        <v>462859</v>
      </c>
      <c r="H2161" s="127"/>
      <c r="I2161" s="131" t="s">
        <v>5989</v>
      </c>
      <c r="J2161" s="127"/>
      <c r="K2161" s="127"/>
      <c r="L2161" s="127"/>
      <c r="M2161" s="127"/>
      <c r="N2161" s="243">
        <v>50</v>
      </c>
      <c r="O2161" s="243">
        <v>0</v>
      </c>
      <c r="P2161" s="127" t="s">
        <v>1334</v>
      </c>
    </row>
    <row r="2162" spans="1:16" ht="76.5" hidden="1">
      <c r="A2162" s="127">
        <v>212</v>
      </c>
      <c r="B2162" s="127"/>
      <c r="C2162" s="128" t="s">
        <v>762</v>
      </c>
      <c r="D2162" s="122">
        <v>42902</v>
      </c>
      <c r="E2162" s="123" t="s">
        <v>5990</v>
      </c>
      <c r="F2162" s="123" t="s">
        <v>1375</v>
      </c>
      <c r="G2162" s="123">
        <v>13825782</v>
      </c>
      <c r="H2162" s="127"/>
      <c r="I2162" s="131" t="s">
        <v>5991</v>
      </c>
      <c r="J2162" s="127"/>
      <c r="K2162" s="127"/>
      <c r="L2162" s="127"/>
      <c r="M2162" s="127"/>
      <c r="N2162" s="243">
        <v>0</v>
      </c>
      <c r="O2162" s="243">
        <v>5985</v>
      </c>
      <c r="P2162" s="127" t="s">
        <v>1334</v>
      </c>
    </row>
    <row r="2163" spans="1:16" ht="76.5" hidden="1">
      <c r="A2163" s="127" t="s">
        <v>620</v>
      </c>
      <c r="B2163" s="127"/>
      <c r="C2163" s="128" t="s">
        <v>714</v>
      </c>
      <c r="D2163" s="122">
        <v>42899</v>
      </c>
      <c r="E2163" s="123" t="s">
        <v>5992</v>
      </c>
      <c r="F2163" s="123" t="s">
        <v>1375</v>
      </c>
      <c r="G2163" s="123">
        <v>13798819</v>
      </c>
      <c r="H2163" s="127"/>
      <c r="I2163" s="131" t="s">
        <v>5993</v>
      </c>
      <c r="J2163" s="127"/>
      <c r="K2163" s="127"/>
      <c r="L2163" s="127"/>
      <c r="M2163" s="127"/>
      <c r="N2163" s="243">
        <v>0</v>
      </c>
      <c r="O2163" s="243">
        <v>20185.060000000001</v>
      </c>
      <c r="P2163" s="127" t="s">
        <v>1334</v>
      </c>
    </row>
    <row r="2164" spans="1:16" ht="76.5" hidden="1">
      <c r="A2164" s="127" t="s">
        <v>620</v>
      </c>
      <c r="B2164" s="127"/>
      <c r="C2164" s="128" t="s">
        <v>714</v>
      </c>
      <c r="D2164" s="122">
        <v>42902</v>
      </c>
      <c r="E2164" s="123" t="s">
        <v>5994</v>
      </c>
      <c r="F2164" s="123" t="s">
        <v>1375</v>
      </c>
      <c r="G2164" s="123">
        <v>13825792</v>
      </c>
      <c r="H2164" s="127"/>
      <c r="I2164" s="131" t="s">
        <v>5993</v>
      </c>
      <c r="J2164" s="127"/>
      <c r="K2164" s="127"/>
      <c r="L2164" s="127"/>
      <c r="M2164" s="127"/>
      <c r="N2164" s="243">
        <v>0</v>
      </c>
      <c r="O2164" s="243">
        <v>10878.6</v>
      </c>
      <c r="P2164" s="127" t="s">
        <v>1334</v>
      </c>
    </row>
    <row r="2165" spans="1:16" ht="76.5" hidden="1">
      <c r="A2165" s="127" t="s">
        <v>620</v>
      </c>
      <c r="B2165" s="127"/>
      <c r="C2165" s="128" t="s">
        <v>714</v>
      </c>
      <c r="D2165" s="122">
        <v>42908</v>
      </c>
      <c r="E2165" s="123" t="s">
        <v>5995</v>
      </c>
      <c r="F2165" s="123" t="s">
        <v>1375</v>
      </c>
      <c r="G2165" s="123">
        <v>13876247</v>
      </c>
      <c r="H2165" s="127"/>
      <c r="I2165" s="131" t="s">
        <v>5996</v>
      </c>
      <c r="J2165" s="127"/>
      <c r="K2165" s="127"/>
      <c r="L2165" s="127"/>
      <c r="M2165" s="127"/>
      <c r="N2165" s="243">
        <v>0</v>
      </c>
      <c r="O2165" s="243">
        <v>3333.73</v>
      </c>
      <c r="P2165" s="127" t="s">
        <v>1334</v>
      </c>
    </row>
    <row r="2166" spans="1:16" ht="76.5" hidden="1">
      <c r="A2166" s="127" t="s">
        <v>620</v>
      </c>
      <c r="B2166" s="127"/>
      <c r="C2166" s="128" t="s">
        <v>714</v>
      </c>
      <c r="D2166" s="122">
        <v>42908</v>
      </c>
      <c r="E2166" s="123" t="s">
        <v>5997</v>
      </c>
      <c r="F2166" s="123" t="s">
        <v>1375</v>
      </c>
      <c r="G2166" s="123">
        <v>13876249</v>
      </c>
      <c r="H2166" s="127"/>
      <c r="I2166" s="131" t="s">
        <v>5998</v>
      </c>
      <c r="J2166" s="127"/>
      <c r="K2166" s="127"/>
      <c r="L2166" s="127"/>
      <c r="M2166" s="127"/>
      <c r="N2166" s="243">
        <v>0</v>
      </c>
      <c r="O2166" s="243">
        <v>551607.25</v>
      </c>
      <c r="P2166" s="127" t="s">
        <v>1334</v>
      </c>
    </row>
    <row r="2167" spans="1:16" ht="76.5" hidden="1">
      <c r="A2167" s="127" t="s">
        <v>620</v>
      </c>
      <c r="B2167" s="127"/>
      <c r="C2167" s="128" t="s">
        <v>714</v>
      </c>
      <c r="D2167" s="122">
        <v>42900</v>
      </c>
      <c r="E2167" s="123" t="s">
        <v>5999</v>
      </c>
      <c r="F2167" s="123" t="s">
        <v>6</v>
      </c>
      <c r="G2167" s="123">
        <v>890262</v>
      </c>
      <c r="H2167" s="127"/>
      <c r="I2167" s="131" t="s">
        <v>6000</v>
      </c>
      <c r="J2167" s="127"/>
      <c r="K2167" s="127"/>
      <c r="L2167" s="127"/>
      <c r="M2167" s="127"/>
      <c r="N2167" s="243">
        <v>0</v>
      </c>
      <c r="O2167" s="243">
        <v>5413.38</v>
      </c>
      <c r="P2167" s="127" t="s">
        <v>1334</v>
      </c>
    </row>
    <row r="2168" spans="1:16" ht="76.5" hidden="1">
      <c r="A2168" s="127">
        <v>86</v>
      </c>
      <c r="B2168" s="127"/>
      <c r="C2168" s="128" t="s">
        <v>711</v>
      </c>
      <c r="D2168" s="122">
        <v>42892</v>
      </c>
      <c r="E2168" s="123" t="s">
        <v>6001</v>
      </c>
      <c r="F2168" s="123" t="s">
        <v>6</v>
      </c>
      <c r="G2168" s="123">
        <v>889549</v>
      </c>
      <c r="H2168" s="127"/>
      <c r="I2168" s="131" t="s">
        <v>6002</v>
      </c>
      <c r="J2168" s="127"/>
      <c r="K2168" s="127"/>
      <c r="L2168" s="127"/>
      <c r="M2168" s="127"/>
      <c r="N2168" s="243">
        <v>0</v>
      </c>
      <c r="O2168" s="243">
        <v>100000</v>
      </c>
      <c r="P2168" s="127" t="s">
        <v>1334</v>
      </c>
    </row>
    <row r="2169" spans="1:16" ht="51" hidden="1">
      <c r="A2169" s="127">
        <v>52</v>
      </c>
      <c r="B2169" s="127"/>
      <c r="C2169" s="128" t="s">
        <v>704</v>
      </c>
      <c r="D2169" s="122">
        <v>42892</v>
      </c>
      <c r="E2169" s="123" t="s">
        <v>6003</v>
      </c>
      <c r="F2169" s="123" t="s">
        <v>6</v>
      </c>
      <c r="G2169" s="123">
        <v>889552</v>
      </c>
      <c r="H2169" s="127"/>
      <c r="I2169" s="131" t="s">
        <v>6004</v>
      </c>
      <c r="J2169" s="127"/>
      <c r="K2169" s="127"/>
      <c r="L2169" s="127"/>
      <c r="M2169" s="127"/>
      <c r="N2169" s="243">
        <v>0</v>
      </c>
      <c r="O2169" s="243">
        <v>999497.14</v>
      </c>
      <c r="P2169" s="127" t="s">
        <v>1334</v>
      </c>
    </row>
    <row r="2170" spans="1:16" ht="51" hidden="1">
      <c r="A2170" s="127">
        <v>52</v>
      </c>
      <c r="B2170" s="127"/>
      <c r="C2170" s="128" t="s">
        <v>704</v>
      </c>
      <c r="D2170" s="122">
        <v>42892</v>
      </c>
      <c r="E2170" s="123" t="s">
        <v>6005</v>
      </c>
      <c r="F2170" s="123" t="s">
        <v>11</v>
      </c>
      <c r="G2170" s="123">
        <v>889552</v>
      </c>
      <c r="H2170" s="127"/>
      <c r="I2170" s="131" t="s">
        <v>6006</v>
      </c>
      <c r="J2170" s="127"/>
      <c r="K2170" s="127"/>
      <c r="L2170" s="127"/>
      <c r="M2170" s="127"/>
      <c r="N2170" s="243">
        <v>50</v>
      </c>
      <c r="O2170" s="243">
        <v>0</v>
      </c>
      <c r="P2170" s="127" t="s">
        <v>1334</v>
      </c>
    </row>
    <row r="2171" spans="1:16" ht="76.5" hidden="1">
      <c r="A2171" s="127">
        <v>86</v>
      </c>
      <c r="B2171" s="127"/>
      <c r="C2171" s="128" t="s">
        <v>711</v>
      </c>
      <c r="D2171" s="122">
        <v>42891</v>
      </c>
      <c r="E2171" s="123" t="s">
        <v>6007</v>
      </c>
      <c r="F2171" s="123" t="s">
        <v>6</v>
      </c>
      <c r="G2171" s="123">
        <v>889485</v>
      </c>
      <c r="H2171" s="127"/>
      <c r="I2171" s="131" t="s">
        <v>6008</v>
      </c>
      <c r="J2171" s="127"/>
      <c r="K2171" s="127"/>
      <c r="L2171" s="127"/>
      <c r="M2171" s="127"/>
      <c r="N2171" s="243">
        <v>0</v>
      </c>
      <c r="O2171" s="243">
        <v>270880.05</v>
      </c>
      <c r="P2171" s="127" t="s">
        <v>1334</v>
      </c>
    </row>
    <row r="2172" spans="1:16" ht="63.75" hidden="1">
      <c r="A2172" s="127">
        <v>86</v>
      </c>
      <c r="B2172" s="127"/>
      <c r="C2172" s="128" t="s">
        <v>711</v>
      </c>
      <c r="D2172" s="122">
        <v>42891</v>
      </c>
      <c r="E2172" s="123" t="s">
        <v>6009</v>
      </c>
      <c r="F2172" s="123" t="s">
        <v>11</v>
      </c>
      <c r="G2172" s="123">
        <v>889485</v>
      </c>
      <c r="H2172" s="127"/>
      <c r="I2172" s="131" t="s">
        <v>6010</v>
      </c>
      <c r="J2172" s="127"/>
      <c r="K2172" s="127"/>
      <c r="L2172" s="127"/>
      <c r="M2172" s="127"/>
      <c r="N2172" s="243">
        <v>50</v>
      </c>
      <c r="O2172" s="243">
        <v>0</v>
      </c>
      <c r="P2172" s="127" t="s">
        <v>1334</v>
      </c>
    </row>
    <row r="2173" spans="1:16" ht="89.25" hidden="1">
      <c r="A2173" s="127" t="s">
        <v>620</v>
      </c>
      <c r="B2173" s="127"/>
      <c r="C2173" s="128" t="s">
        <v>714</v>
      </c>
      <c r="D2173" s="122">
        <v>42898</v>
      </c>
      <c r="E2173" s="123" t="s">
        <v>6011</v>
      </c>
      <c r="F2173" s="123" t="s">
        <v>6</v>
      </c>
      <c r="G2173" s="123">
        <v>890036</v>
      </c>
      <c r="H2173" s="127"/>
      <c r="I2173" s="131" t="s">
        <v>6012</v>
      </c>
      <c r="J2173" s="127"/>
      <c r="K2173" s="127"/>
      <c r="L2173" s="127"/>
      <c r="M2173" s="127"/>
      <c r="N2173" s="243">
        <v>0</v>
      </c>
      <c r="O2173" s="243">
        <v>12876.49</v>
      </c>
      <c r="P2173" s="127" t="s">
        <v>1334</v>
      </c>
    </row>
    <row r="2174" spans="1:16" ht="89.25" hidden="1">
      <c r="A2174" s="127">
        <v>291</v>
      </c>
      <c r="B2174" s="127"/>
      <c r="C2174" s="128" t="s">
        <v>795</v>
      </c>
      <c r="D2174" s="122">
        <v>42915</v>
      </c>
      <c r="E2174" s="123" t="s">
        <v>6013</v>
      </c>
      <c r="F2174" s="123" t="s">
        <v>6</v>
      </c>
      <c r="G2174" s="123">
        <v>891733</v>
      </c>
      <c r="H2174" s="127"/>
      <c r="I2174" s="131" t="s">
        <v>6014</v>
      </c>
      <c r="J2174" s="127"/>
      <c r="K2174" s="127"/>
      <c r="L2174" s="127"/>
      <c r="M2174" s="127"/>
      <c r="N2174" s="243">
        <v>0</v>
      </c>
      <c r="O2174" s="243">
        <v>716617.47</v>
      </c>
      <c r="P2174" s="127" t="s">
        <v>1334</v>
      </c>
    </row>
    <row r="2175" spans="1:16" ht="63.75" hidden="1">
      <c r="A2175" s="127" t="s">
        <v>620</v>
      </c>
      <c r="B2175" s="127"/>
      <c r="C2175" s="128" t="s">
        <v>714</v>
      </c>
      <c r="D2175" s="122">
        <v>42894</v>
      </c>
      <c r="E2175" s="123" t="s">
        <v>6015</v>
      </c>
      <c r="F2175" s="123" t="s">
        <v>13</v>
      </c>
      <c r="G2175" s="123">
        <v>889817</v>
      </c>
      <c r="H2175" s="127"/>
      <c r="I2175" s="131" t="s">
        <v>6016</v>
      </c>
      <c r="J2175" s="127"/>
      <c r="K2175" s="127"/>
      <c r="L2175" s="127"/>
      <c r="M2175" s="127"/>
      <c r="N2175" s="243">
        <v>78.37</v>
      </c>
      <c r="O2175" s="243">
        <v>0</v>
      </c>
      <c r="P2175" s="127" t="s">
        <v>1334</v>
      </c>
    </row>
    <row r="2176" spans="1:16" ht="76.5" hidden="1">
      <c r="A2176" s="127" t="s">
        <v>620</v>
      </c>
      <c r="B2176" s="127"/>
      <c r="C2176" s="128" t="s">
        <v>714</v>
      </c>
      <c r="D2176" s="122">
        <v>42894</v>
      </c>
      <c r="E2176" s="123" t="s">
        <v>6017</v>
      </c>
      <c r="F2176" s="123" t="s">
        <v>11</v>
      </c>
      <c r="G2176" s="123">
        <v>889817</v>
      </c>
      <c r="H2176" s="127"/>
      <c r="I2176" s="131" t="s">
        <v>6018</v>
      </c>
      <c r="J2176" s="127"/>
      <c r="K2176" s="127"/>
      <c r="L2176" s="127"/>
      <c r="M2176" s="127"/>
      <c r="N2176" s="243">
        <v>50</v>
      </c>
      <c r="O2176" s="243">
        <v>0</v>
      </c>
      <c r="P2176" s="127" t="s">
        <v>1334</v>
      </c>
    </row>
    <row r="2177" spans="1:16" ht="63.75" hidden="1">
      <c r="A2177" s="127">
        <v>291</v>
      </c>
      <c r="B2177" s="127"/>
      <c r="C2177" s="128" t="s">
        <v>795</v>
      </c>
      <c r="D2177" s="122">
        <v>42916</v>
      </c>
      <c r="E2177" s="123" t="s">
        <v>6019</v>
      </c>
      <c r="F2177" s="123" t="s">
        <v>11</v>
      </c>
      <c r="G2177" s="123">
        <v>891923</v>
      </c>
      <c r="H2177" s="127"/>
      <c r="I2177" s="131" t="s">
        <v>6020</v>
      </c>
      <c r="J2177" s="127"/>
      <c r="K2177" s="127"/>
      <c r="L2177" s="127"/>
      <c r="M2177" s="127"/>
      <c r="N2177" s="243">
        <v>490</v>
      </c>
      <c r="O2177" s="243">
        <v>0</v>
      </c>
      <c r="P2177" s="127" t="s">
        <v>1334</v>
      </c>
    </row>
    <row r="2178" spans="1:16" ht="76.5" hidden="1">
      <c r="A2178" s="127">
        <v>291</v>
      </c>
      <c r="B2178" s="127"/>
      <c r="C2178" s="128" t="s">
        <v>795</v>
      </c>
      <c r="D2178" s="122">
        <v>42916</v>
      </c>
      <c r="E2178" s="123" t="s">
        <v>6021</v>
      </c>
      <c r="F2178" s="123" t="s">
        <v>11</v>
      </c>
      <c r="G2178" s="123">
        <v>891929</v>
      </c>
      <c r="H2178" s="127"/>
      <c r="I2178" s="131" t="s">
        <v>6022</v>
      </c>
      <c r="J2178" s="127"/>
      <c r="K2178" s="127"/>
      <c r="L2178" s="127"/>
      <c r="M2178" s="127"/>
      <c r="N2178" s="243">
        <v>490</v>
      </c>
      <c r="O2178" s="243">
        <v>0</v>
      </c>
      <c r="P2178" s="127" t="s">
        <v>1334</v>
      </c>
    </row>
    <row r="2179" spans="1:16" ht="63.75" hidden="1">
      <c r="A2179" s="127" t="s">
        <v>621</v>
      </c>
      <c r="B2179" s="127"/>
      <c r="C2179" s="128" t="s">
        <v>715</v>
      </c>
      <c r="D2179" s="122">
        <v>42895</v>
      </c>
      <c r="E2179" s="123" t="s">
        <v>6023</v>
      </c>
      <c r="F2179" s="123" t="s">
        <v>11</v>
      </c>
      <c r="G2179" s="123">
        <v>889979</v>
      </c>
      <c r="H2179" s="127"/>
      <c r="I2179" s="131" t="s">
        <v>6024</v>
      </c>
      <c r="J2179" s="127"/>
      <c r="K2179" s="127"/>
      <c r="L2179" s="127"/>
      <c r="M2179" s="127"/>
      <c r="N2179" s="243">
        <v>1534.78</v>
      </c>
      <c r="O2179" s="243">
        <v>0</v>
      </c>
      <c r="P2179" s="127" t="s">
        <v>1334</v>
      </c>
    </row>
    <row r="2180" spans="1:16" ht="63.75" hidden="1">
      <c r="A2180" s="127">
        <v>513</v>
      </c>
      <c r="B2180" s="127"/>
      <c r="C2180" s="128" t="s">
        <v>201</v>
      </c>
      <c r="D2180" s="122">
        <v>42895</v>
      </c>
      <c r="E2180" s="123" t="s">
        <v>6025</v>
      </c>
      <c r="F2180" s="123" t="s">
        <v>11</v>
      </c>
      <c r="G2180" s="123">
        <v>890014</v>
      </c>
      <c r="H2180" s="127"/>
      <c r="I2180" s="131" t="s">
        <v>6026</v>
      </c>
      <c r="J2180" s="127"/>
      <c r="K2180" s="127"/>
      <c r="L2180" s="127"/>
      <c r="M2180" s="127"/>
      <c r="N2180" s="243">
        <v>2139.9699999999998</v>
      </c>
      <c r="O2180" s="243">
        <v>0</v>
      </c>
      <c r="P2180" s="127" t="s">
        <v>1334</v>
      </c>
    </row>
    <row r="2181" spans="1:16" ht="63.75" hidden="1">
      <c r="A2181" s="127" t="s">
        <v>621</v>
      </c>
      <c r="B2181" s="127"/>
      <c r="C2181" s="128" t="s">
        <v>715</v>
      </c>
      <c r="D2181" s="122">
        <v>42915</v>
      </c>
      <c r="E2181" s="123" t="s">
        <v>6027</v>
      </c>
      <c r="F2181" s="123" t="s">
        <v>6</v>
      </c>
      <c r="G2181" s="123">
        <v>891670</v>
      </c>
      <c r="H2181" s="127"/>
      <c r="I2181" s="131" t="s">
        <v>6028</v>
      </c>
      <c r="J2181" s="127"/>
      <c r="K2181" s="127"/>
      <c r="L2181" s="127"/>
      <c r="M2181" s="127"/>
      <c r="N2181" s="243">
        <v>0</v>
      </c>
      <c r="O2181" s="243">
        <v>39239.199999999997</v>
      </c>
      <c r="P2181" s="127" t="s">
        <v>1334</v>
      </c>
    </row>
    <row r="2182" spans="1:16" ht="51" hidden="1">
      <c r="A2182" s="127" t="s">
        <v>621</v>
      </c>
      <c r="B2182" s="127"/>
      <c r="C2182" s="128" t="s">
        <v>715</v>
      </c>
      <c r="D2182" s="122">
        <v>42916</v>
      </c>
      <c r="E2182" s="123" t="s">
        <v>6029</v>
      </c>
      <c r="F2182" s="123" t="s">
        <v>11</v>
      </c>
      <c r="G2182" s="123">
        <v>891873</v>
      </c>
      <c r="H2182" s="127"/>
      <c r="I2182" s="131" t="s">
        <v>6030</v>
      </c>
      <c r="J2182" s="127"/>
      <c r="K2182" s="127"/>
      <c r="L2182" s="127"/>
      <c r="M2182" s="127"/>
      <c r="N2182" s="243">
        <v>207.25</v>
      </c>
      <c r="O2182" s="243">
        <v>0</v>
      </c>
      <c r="P2182" s="127" t="s">
        <v>1334</v>
      </c>
    </row>
    <row r="2183" spans="1:16" ht="63.75" hidden="1">
      <c r="A2183" s="127" t="s">
        <v>621</v>
      </c>
      <c r="B2183" s="127"/>
      <c r="C2183" s="128" t="s">
        <v>715</v>
      </c>
      <c r="D2183" s="122">
        <v>42916</v>
      </c>
      <c r="E2183" s="123" t="s">
        <v>6031</v>
      </c>
      <c r="F2183" s="123" t="s">
        <v>20</v>
      </c>
      <c r="G2183" s="123">
        <v>891868</v>
      </c>
      <c r="H2183" s="127"/>
      <c r="I2183" s="131" t="s">
        <v>6032</v>
      </c>
      <c r="J2183" s="127"/>
      <c r="K2183" s="127"/>
      <c r="L2183" s="127"/>
      <c r="M2183" s="127"/>
      <c r="N2183" s="243">
        <v>102104.25</v>
      </c>
      <c r="O2183" s="243">
        <v>0</v>
      </c>
      <c r="P2183" s="127" t="s">
        <v>1334</v>
      </c>
    </row>
    <row r="2184" spans="1:16" ht="63.75" hidden="1">
      <c r="A2184" s="127" t="s">
        <v>621</v>
      </c>
      <c r="B2184" s="127"/>
      <c r="C2184" s="128" t="s">
        <v>715</v>
      </c>
      <c r="D2184" s="122">
        <v>42916</v>
      </c>
      <c r="E2184" s="123" t="s">
        <v>6033</v>
      </c>
      <c r="F2184" s="123" t="s">
        <v>20</v>
      </c>
      <c r="G2184" s="123">
        <v>891868</v>
      </c>
      <c r="H2184" s="127"/>
      <c r="I2184" s="131" t="s">
        <v>6032</v>
      </c>
      <c r="J2184" s="127"/>
      <c r="K2184" s="127"/>
      <c r="L2184" s="127"/>
      <c r="M2184" s="127"/>
      <c r="N2184" s="243">
        <v>122538.89</v>
      </c>
      <c r="O2184" s="243">
        <v>0</v>
      </c>
      <c r="P2184" s="127" t="s">
        <v>1334</v>
      </c>
    </row>
    <row r="2185" spans="1:16" ht="51" hidden="1">
      <c r="A2185" s="127" t="s">
        <v>620</v>
      </c>
      <c r="B2185" s="127"/>
      <c r="C2185" s="128" t="s">
        <v>714</v>
      </c>
      <c r="D2185" s="122">
        <v>42888</v>
      </c>
      <c r="E2185" s="123" t="s">
        <v>6034</v>
      </c>
      <c r="F2185" s="123" t="s">
        <v>11</v>
      </c>
      <c r="G2185" s="123">
        <v>889422</v>
      </c>
      <c r="H2185" s="127"/>
      <c r="I2185" s="131" t="s">
        <v>6035</v>
      </c>
      <c r="J2185" s="127"/>
      <c r="K2185" s="127"/>
      <c r="L2185" s="127"/>
      <c r="M2185" s="127"/>
      <c r="N2185" s="243">
        <v>50</v>
      </c>
      <c r="O2185" s="243">
        <v>0</v>
      </c>
      <c r="P2185" s="127" t="s">
        <v>1334</v>
      </c>
    </row>
    <row r="2186" spans="1:16" ht="51" hidden="1">
      <c r="A2186" s="127" t="s">
        <v>621</v>
      </c>
      <c r="B2186" s="127"/>
      <c r="C2186" s="128" t="s">
        <v>715</v>
      </c>
      <c r="D2186" s="122">
        <v>42894</v>
      </c>
      <c r="E2186" s="123" t="s">
        <v>6036</v>
      </c>
      <c r="F2186" s="123" t="s">
        <v>11</v>
      </c>
      <c r="G2186" s="123">
        <v>889818</v>
      </c>
      <c r="H2186" s="127"/>
      <c r="I2186" s="131" t="s">
        <v>6037</v>
      </c>
      <c r="J2186" s="127"/>
      <c r="K2186" s="127"/>
      <c r="L2186" s="127"/>
      <c r="M2186" s="127"/>
      <c r="N2186" s="243">
        <v>50</v>
      </c>
      <c r="O2186" s="243">
        <v>0</v>
      </c>
      <c r="P2186" s="127" t="s">
        <v>1334</v>
      </c>
    </row>
    <row r="2187" spans="1:16" ht="89.25" hidden="1">
      <c r="A2187" s="127">
        <v>513</v>
      </c>
      <c r="B2187" s="127"/>
      <c r="C2187" s="128" t="s">
        <v>201</v>
      </c>
      <c r="D2187" s="122">
        <v>42905</v>
      </c>
      <c r="E2187" s="123" t="s">
        <v>6038</v>
      </c>
      <c r="F2187" s="123" t="s">
        <v>11</v>
      </c>
      <c r="G2187" s="123">
        <v>890479</v>
      </c>
      <c r="H2187" s="127"/>
      <c r="I2187" s="131" t="s">
        <v>6039</v>
      </c>
      <c r="J2187" s="127"/>
      <c r="K2187" s="127"/>
      <c r="L2187" s="127"/>
      <c r="M2187" s="127"/>
      <c r="N2187" s="243">
        <v>1953.44</v>
      </c>
      <c r="O2187" s="243">
        <v>0</v>
      </c>
      <c r="P2187" s="127" t="s">
        <v>1334</v>
      </c>
    </row>
    <row r="2188" spans="1:16" ht="76.5" hidden="1">
      <c r="A2188" s="127">
        <v>513</v>
      </c>
      <c r="B2188" s="127"/>
      <c r="C2188" s="128" t="s">
        <v>201</v>
      </c>
      <c r="D2188" s="122">
        <v>42895</v>
      </c>
      <c r="E2188" s="123" t="s">
        <v>6040</v>
      </c>
      <c r="F2188" s="123" t="s">
        <v>11</v>
      </c>
      <c r="G2188" s="123">
        <v>890006</v>
      </c>
      <c r="H2188" s="127"/>
      <c r="I2188" s="131" t="s">
        <v>6041</v>
      </c>
      <c r="J2188" s="127"/>
      <c r="K2188" s="127"/>
      <c r="L2188" s="127"/>
      <c r="M2188" s="127"/>
      <c r="N2188" s="243">
        <v>3239.28</v>
      </c>
      <c r="O2188" s="243">
        <v>0</v>
      </c>
      <c r="P2188" s="127" t="s">
        <v>1334</v>
      </c>
    </row>
    <row r="2189" spans="1:16" ht="76.5" hidden="1">
      <c r="A2189" s="127" t="s">
        <v>621</v>
      </c>
      <c r="B2189" s="127"/>
      <c r="C2189" s="128" t="s">
        <v>715</v>
      </c>
      <c r="D2189" s="122">
        <v>42919</v>
      </c>
      <c r="E2189" s="123" t="s">
        <v>6042</v>
      </c>
      <c r="F2189" s="123" t="s">
        <v>6</v>
      </c>
      <c r="G2189" s="123">
        <v>856590</v>
      </c>
      <c r="H2189" s="127"/>
      <c r="I2189" s="131" t="s">
        <v>6043</v>
      </c>
      <c r="J2189" s="127"/>
      <c r="K2189" s="127"/>
      <c r="L2189" s="127"/>
      <c r="M2189" s="127"/>
      <c r="N2189" s="243">
        <v>0</v>
      </c>
      <c r="O2189" s="243">
        <v>114000</v>
      </c>
      <c r="P2189" s="127" t="s">
        <v>1334</v>
      </c>
    </row>
    <row r="2190" spans="1:16" ht="38.25" hidden="1">
      <c r="A2190" s="127">
        <v>117</v>
      </c>
      <c r="B2190" s="127"/>
      <c r="C2190" s="128" t="s">
        <v>723</v>
      </c>
      <c r="D2190" s="122">
        <v>42919</v>
      </c>
      <c r="E2190" s="123" t="s">
        <v>6044</v>
      </c>
      <c r="F2190" s="123" t="s">
        <v>11</v>
      </c>
      <c r="G2190" s="123">
        <v>891989</v>
      </c>
      <c r="H2190" s="127"/>
      <c r="I2190" s="131" t="s">
        <v>6045</v>
      </c>
      <c r="J2190" s="127"/>
      <c r="K2190" s="127"/>
      <c r="L2190" s="127"/>
      <c r="M2190" s="127"/>
      <c r="N2190" s="243">
        <v>50</v>
      </c>
      <c r="O2190" s="243">
        <v>0</v>
      </c>
      <c r="P2190" s="127" t="s">
        <v>1334</v>
      </c>
    </row>
    <row r="2191" spans="1:16" ht="76.5">
      <c r="A2191" s="127">
        <v>35</v>
      </c>
      <c r="B2191" s="127"/>
      <c r="C2191" s="128" t="s">
        <v>697</v>
      </c>
      <c r="D2191" s="122">
        <v>42919</v>
      </c>
      <c r="E2191" s="123" t="s">
        <v>6046</v>
      </c>
      <c r="F2191" s="123" t="s">
        <v>1375</v>
      </c>
      <c r="G2191" s="123">
        <v>12834569</v>
      </c>
      <c r="H2191" s="127"/>
      <c r="I2191" s="131" t="s">
        <v>6047</v>
      </c>
      <c r="J2191" s="127"/>
      <c r="K2191" s="127"/>
      <c r="L2191" s="127"/>
      <c r="M2191" s="127"/>
      <c r="N2191" s="243">
        <v>6280</v>
      </c>
      <c r="O2191" s="243">
        <v>0</v>
      </c>
      <c r="P2191" s="127" t="s">
        <v>1334</v>
      </c>
    </row>
    <row r="2192" spans="1:16" ht="76.5" hidden="1">
      <c r="A2192" s="127" t="s">
        <v>621</v>
      </c>
      <c r="B2192" s="127"/>
      <c r="C2192" s="128" t="s">
        <v>715</v>
      </c>
      <c r="D2192" s="122">
        <v>42920</v>
      </c>
      <c r="E2192" s="123" t="s">
        <v>6048</v>
      </c>
      <c r="F2192" s="123" t="s">
        <v>6</v>
      </c>
      <c r="G2192" s="123">
        <v>857325</v>
      </c>
      <c r="H2192" s="127"/>
      <c r="I2192" s="131" t="s">
        <v>6049</v>
      </c>
      <c r="J2192" s="127"/>
      <c r="K2192" s="127"/>
      <c r="L2192" s="127"/>
      <c r="M2192" s="127"/>
      <c r="N2192" s="243">
        <v>0</v>
      </c>
      <c r="O2192" s="243">
        <v>50000</v>
      </c>
      <c r="P2192" s="127" t="s">
        <v>1334</v>
      </c>
    </row>
    <row r="2193" spans="1:16" ht="63.75" hidden="1">
      <c r="A2193" s="127" t="s">
        <v>621</v>
      </c>
      <c r="B2193" s="127"/>
      <c r="C2193" s="128" t="s">
        <v>715</v>
      </c>
      <c r="D2193" s="122">
        <v>42920</v>
      </c>
      <c r="E2193" s="123" t="s">
        <v>6050</v>
      </c>
      <c r="F2193" s="123" t="s">
        <v>20</v>
      </c>
      <c r="G2193" s="123">
        <v>9610</v>
      </c>
      <c r="H2193" s="127"/>
      <c r="I2193" s="131" t="s">
        <v>6051</v>
      </c>
      <c r="J2193" s="127"/>
      <c r="K2193" s="127"/>
      <c r="L2193" s="127"/>
      <c r="M2193" s="127"/>
      <c r="N2193" s="243">
        <v>112128101.52</v>
      </c>
      <c r="O2193" s="243">
        <v>0</v>
      </c>
      <c r="P2193" s="127" t="s">
        <v>1334</v>
      </c>
    </row>
    <row r="2194" spans="1:16" ht="63.75" hidden="1">
      <c r="A2194" s="127" t="s">
        <v>621</v>
      </c>
      <c r="B2194" s="127"/>
      <c r="C2194" s="128" t="s">
        <v>715</v>
      </c>
      <c r="D2194" s="122">
        <v>42920</v>
      </c>
      <c r="E2194" s="123" t="s">
        <v>6052</v>
      </c>
      <c r="F2194" s="123" t="s">
        <v>11</v>
      </c>
      <c r="G2194" s="123">
        <v>9610</v>
      </c>
      <c r="H2194" s="127"/>
      <c r="I2194" s="131" t="s">
        <v>6053</v>
      </c>
      <c r="J2194" s="127"/>
      <c r="K2194" s="127"/>
      <c r="L2194" s="127"/>
      <c r="M2194" s="127"/>
      <c r="N2194" s="243">
        <v>78539.67</v>
      </c>
      <c r="O2194" s="243">
        <v>0</v>
      </c>
      <c r="P2194" s="127" t="s">
        <v>1334</v>
      </c>
    </row>
    <row r="2195" spans="1:16" ht="63.75" hidden="1">
      <c r="A2195" s="127">
        <v>41</v>
      </c>
      <c r="B2195" s="127"/>
      <c r="C2195" s="128" t="s">
        <v>698</v>
      </c>
      <c r="D2195" s="122">
        <v>42921</v>
      </c>
      <c r="E2195" s="123" t="s">
        <v>6054</v>
      </c>
      <c r="F2195" s="123" t="s">
        <v>6</v>
      </c>
      <c r="G2195" s="123">
        <v>857600</v>
      </c>
      <c r="H2195" s="127"/>
      <c r="I2195" s="131" t="s">
        <v>6055</v>
      </c>
      <c r="J2195" s="127"/>
      <c r="K2195" s="127"/>
      <c r="L2195" s="127"/>
      <c r="M2195" s="127"/>
      <c r="N2195" s="243">
        <v>0</v>
      </c>
      <c r="O2195" s="243">
        <v>6000000</v>
      </c>
      <c r="P2195" s="127" t="s">
        <v>1334</v>
      </c>
    </row>
    <row r="2196" spans="1:16" ht="76.5" hidden="1">
      <c r="A2196" s="127" t="s">
        <v>621</v>
      </c>
      <c r="B2196" s="127"/>
      <c r="C2196" s="128" t="s">
        <v>715</v>
      </c>
      <c r="D2196" s="122">
        <v>42921</v>
      </c>
      <c r="E2196" s="123" t="s">
        <v>6056</v>
      </c>
      <c r="F2196" s="123" t="s">
        <v>6</v>
      </c>
      <c r="G2196" s="123">
        <v>857869</v>
      </c>
      <c r="H2196" s="127"/>
      <c r="I2196" s="131" t="s">
        <v>6057</v>
      </c>
      <c r="J2196" s="127"/>
      <c r="K2196" s="127"/>
      <c r="L2196" s="127"/>
      <c r="M2196" s="127"/>
      <c r="N2196" s="243">
        <v>0</v>
      </c>
      <c r="O2196" s="243">
        <v>50000</v>
      </c>
      <c r="P2196" s="127" t="s">
        <v>1334</v>
      </c>
    </row>
    <row r="2197" spans="1:16" ht="89.25" hidden="1">
      <c r="A2197" s="127">
        <v>20</v>
      </c>
      <c r="B2197" s="127"/>
      <c r="C2197" s="128" t="s">
        <v>694</v>
      </c>
      <c r="D2197" s="122">
        <v>42921</v>
      </c>
      <c r="E2197" s="123" t="s">
        <v>6058</v>
      </c>
      <c r="F2197" s="123" t="s">
        <v>11</v>
      </c>
      <c r="G2197" s="123">
        <v>892137</v>
      </c>
      <c r="H2197" s="127"/>
      <c r="I2197" s="131" t="s">
        <v>6059</v>
      </c>
      <c r="J2197" s="127"/>
      <c r="K2197" s="127"/>
      <c r="L2197" s="127"/>
      <c r="M2197" s="127"/>
      <c r="N2197" s="243">
        <v>1236.44</v>
      </c>
      <c r="O2197" s="243">
        <v>0</v>
      </c>
      <c r="P2197" s="127" t="s">
        <v>1334</v>
      </c>
    </row>
    <row r="2198" spans="1:16" ht="51" hidden="1">
      <c r="A2198" s="127">
        <v>117</v>
      </c>
      <c r="B2198" s="127"/>
      <c r="C2198" s="128" t="s">
        <v>723</v>
      </c>
      <c r="D2198" s="122">
        <v>42921</v>
      </c>
      <c r="E2198" s="123" t="s">
        <v>6060</v>
      </c>
      <c r="F2198" s="123" t="s">
        <v>11</v>
      </c>
      <c r="G2198" s="123">
        <v>892177</v>
      </c>
      <c r="H2198" s="127"/>
      <c r="I2198" s="131" t="s">
        <v>6061</v>
      </c>
      <c r="J2198" s="127"/>
      <c r="K2198" s="127"/>
      <c r="L2198" s="127"/>
      <c r="M2198" s="127"/>
      <c r="N2198" s="243">
        <v>50</v>
      </c>
      <c r="O2198" s="243">
        <v>0</v>
      </c>
      <c r="P2198" s="127" t="s">
        <v>1334</v>
      </c>
    </row>
    <row r="2199" spans="1:16" ht="89.25" hidden="1">
      <c r="A2199" s="127">
        <v>25</v>
      </c>
      <c r="B2199" s="127"/>
      <c r="C2199" s="128" t="s">
        <v>695</v>
      </c>
      <c r="D2199" s="122">
        <v>42921</v>
      </c>
      <c r="E2199" s="123" t="s">
        <v>6062</v>
      </c>
      <c r="F2199" s="123" t="s">
        <v>15</v>
      </c>
      <c r="G2199" s="123">
        <v>2623</v>
      </c>
      <c r="H2199" s="127"/>
      <c r="I2199" s="131" t="s">
        <v>6063</v>
      </c>
      <c r="J2199" s="127"/>
      <c r="K2199" s="127"/>
      <c r="L2199" s="127"/>
      <c r="M2199" s="127"/>
      <c r="N2199" s="243">
        <v>668.36</v>
      </c>
      <c r="O2199" s="243">
        <v>0</v>
      </c>
      <c r="P2199" s="127" t="s">
        <v>1334</v>
      </c>
    </row>
    <row r="2200" spans="1:16" ht="89.25" hidden="1">
      <c r="A2200" s="127">
        <v>25</v>
      </c>
      <c r="B2200" s="127"/>
      <c r="C2200" s="128" t="s">
        <v>695</v>
      </c>
      <c r="D2200" s="122">
        <v>42921</v>
      </c>
      <c r="E2200" s="123" t="s">
        <v>6064</v>
      </c>
      <c r="F2200" s="123" t="s">
        <v>15</v>
      </c>
      <c r="G2200" s="123">
        <v>2621</v>
      </c>
      <c r="H2200" s="127"/>
      <c r="I2200" s="131" t="s">
        <v>6065</v>
      </c>
      <c r="J2200" s="127"/>
      <c r="K2200" s="127"/>
      <c r="L2200" s="127"/>
      <c r="M2200" s="127"/>
      <c r="N2200" s="243">
        <v>271.85000000000002</v>
      </c>
      <c r="O2200" s="243">
        <v>0</v>
      </c>
      <c r="P2200" s="127" t="s">
        <v>1334</v>
      </c>
    </row>
    <row r="2201" spans="1:16" ht="89.25" hidden="1">
      <c r="A2201" s="127">
        <v>25</v>
      </c>
      <c r="B2201" s="127"/>
      <c r="C2201" s="128" t="s">
        <v>695</v>
      </c>
      <c r="D2201" s="122">
        <v>42921</v>
      </c>
      <c r="E2201" s="123" t="s">
        <v>6066</v>
      </c>
      <c r="F2201" s="123" t="s">
        <v>15</v>
      </c>
      <c r="G2201" s="123">
        <v>2622</v>
      </c>
      <c r="H2201" s="127"/>
      <c r="I2201" s="131" t="s">
        <v>6067</v>
      </c>
      <c r="J2201" s="127"/>
      <c r="K2201" s="127"/>
      <c r="L2201" s="127"/>
      <c r="M2201" s="127"/>
      <c r="N2201" s="243">
        <v>3349.66</v>
      </c>
      <c r="O2201" s="243">
        <v>0</v>
      </c>
      <c r="P2201" s="127" t="s">
        <v>1334</v>
      </c>
    </row>
    <row r="2202" spans="1:16" ht="89.25" hidden="1">
      <c r="A2202" s="127" t="s">
        <v>620</v>
      </c>
      <c r="B2202" s="127"/>
      <c r="C2202" s="128" t="s">
        <v>714</v>
      </c>
      <c r="D2202" s="122">
        <v>42921</v>
      </c>
      <c r="E2202" s="123" t="s">
        <v>6068</v>
      </c>
      <c r="F2202" s="123" t="s">
        <v>15</v>
      </c>
      <c r="G2202" s="123">
        <v>2634</v>
      </c>
      <c r="H2202" s="127"/>
      <c r="I2202" s="131" t="s">
        <v>6069</v>
      </c>
      <c r="J2202" s="127"/>
      <c r="K2202" s="127"/>
      <c r="L2202" s="127"/>
      <c r="M2202" s="127"/>
      <c r="N2202" s="243">
        <v>272.68</v>
      </c>
      <c r="O2202" s="243">
        <v>0</v>
      </c>
      <c r="P2202" s="127" t="s">
        <v>1334</v>
      </c>
    </row>
    <row r="2203" spans="1:16" ht="89.25" hidden="1">
      <c r="A2203" s="127" t="s">
        <v>620</v>
      </c>
      <c r="B2203" s="127"/>
      <c r="C2203" s="128" t="s">
        <v>714</v>
      </c>
      <c r="D2203" s="122">
        <v>42921</v>
      </c>
      <c r="E2203" s="123" t="s">
        <v>6070</v>
      </c>
      <c r="F2203" s="123" t="s">
        <v>15</v>
      </c>
      <c r="G2203" s="123">
        <v>2633</v>
      </c>
      <c r="H2203" s="127"/>
      <c r="I2203" s="131" t="s">
        <v>6071</v>
      </c>
      <c r="J2203" s="127"/>
      <c r="K2203" s="127"/>
      <c r="L2203" s="127"/>
      <c r="M2203" s="127"/>
      <c r="N2203" s="243">
        <v>412.48</v>
      </c>
      <c r="O2203" s="243">
        <v>0</v>
      </c>
      <c r="P2203" s="127" t="s">
        <v>1334</v>
      </c>
    </row>
    <row r="2204" spans="1:16" ht="89.25" hidden="1">
      <c r="A2204" s="127" t="s">
        <v>620</v>
      </c>
      <c r="B2204" s="127"/>
      <c r="C2204" s="128" t="s">
        <v>714</v>
      </c>
      <c r="D2204" s="122">
        <v>42921</v>
      </c>
      <c r="E2204" s="123" t="s">
        <v>6072</v>
      </c>
      <c r="F2204" s="123" t="s">
        <v>15</v>
      </c>
      <c r="G2204" s="123">
        <v>2636</v>
      </c>
      <c r="H2204" s="127"/>
      <c r="I2204" s="131" t="s">
        <v>6073</v>
      </c>
      <c r="J2204" s="127"/>
      <c r="K2204" s="127"/>
      <c r="L2204" s="127"/>
      <c r="M2204" s="127"/>
      <c r="N2204" s="243">
        <v>475.8</v>
      </c>
      <c r="O2204" s="243">
        <v>0</v>
      </c>
      <c r="P2204" s="127" t="s">
        <v>1334</v>
      </c>
    </row>
    <row r="2205" spans="1:16" ht="89.25" hidden="1">
      <c r="A2205" s="127" t="s">
        <v>620</v>
      </c>
      <c r="B2205" s="127"/>
      <c r="C2205" s="128" t="s">
        <v>714</v>
      </c>
      <c r="D2205" s="122">
        <v>42921</v>
      </c>
      <c r="E2205" s="123" t="s">
        <v>6074</v>
      </c>
      <c r="F2205" s="123" t="s">
        <v>15</v>
      </c>
      <c r="G2205" s="123">
        <v>2635</v>
      </c>
      <c r="H2205" s="127"/>
      <c r="I2205" s="131" t="s">
        <v>6075</v>
      </c>
      <c r="J2205" s="127"/>
      <c r="K2205" s="127"/>
      <c r="L2205" s="127"/>
      <c r="M2205" s="127"/>
      <c r="N2205" s="243">
        <v>272.68</v>
      </c>
      <c r="O2205" s="243">
        <v>0</v>
      </c>
      <c r="P2205" s="127" t="s">
        <v>1334</v>
      </c>
    </row>
    <row r="2206" spans="1:16" ht="76.5" hidden="1">
      <c r="A2206" s="127" t="s">
        <v>621</v>
      </c>
      <c r="B2206" s="127"/>
      <c r="C2206" s="128" t="s">
        <v>715</v>
      </c>
      <c r="D2206" s="122">
        <v>42922</v>
      </c>
      <c r="E2206" s="123" t="s">
        <v>6076</v>
      </c>
      <c r="F2206" s="123" t="s">
        <v>6</v>
      </c>
      <c r="G2206" s="123">
        <v>858310</v>
      </c>
      <c r="H2206" s="127"/>
      <c r="I2206" s="131" t="s">
        <v>6077</v>
      </c>
      <c r="J2206" s="127"/>
      <c r="K2206" s="127"/>
      <c r="L2206" s="127"/>
      <c r="M2206" s="127"/>
      <c r="N2206" s="243">
        <v>0</v>
      </c>
      <c r="O2206" s="243">
        <v>140000</v>
      </c>
      <c r="P2206" s="127" t="s">
        <v>1334</v>
      </c>
    </row>
    <row r="2207" spans="1:16" ht="38.25" hidden="1">
      <c r="A2207" s="127">
        <v>117</v>
      </c>
      <c r="B2207" s="127"/>
      <c r="C2207" s="128" t="s">
        <v>723</v>
      </c>
      <c r="D2207" s="122">
        <v>42922</v>
      </c>
      <c r="E2207" s="123" t="s">
        <v>6078</v>
      </c>
      <c r="F2207" s="123" t="s">
        <v>11</v>
      </c>
      <c r="G2207" s="123">
        <v>892213</v>
      </c>
      <c r="H2207" s="127"/>
      <c r="I2207" s="131" t="s">
        <v>6079</v>
      </c>
      <c r="J2207" s="127"/>
      <c r="K2207" s="127"/>
      <c r="L2207" s="127"/>
      <c r="M2207" s="127"/>
      <c r="N2207" s="243">
        <v>50</v>
      </c>
      <c r="O2207" s="243">
        <v>0</v>
      </c>
      <c r="P2207" s="127" t="s">
        <v>1334</v>
      </c>
    </row>
    <row r="2208" spans="1:16" ht="76.5" hidden="1">
      <c r="A2208" s="127">
        <v>291</v>
      </c>
      <c r="B2208" s="127"/>
      <c r="C2208" s="128" t="s">
        <v>795</v>
      </c>
      <c r="D2208" s="122">
        <v>42922</v>
      </c>
      <c r="E2208" s="123" t="s">
        <v>6080</v>
      </c>
      <c r="F2208" s="123" t="s">
        <v>13</v>
      </c>
      <c r="G2208" s="123">
        <v>892227</v>
      </c>
      <c r="H2208" s="127"/>
      <c r="I2208" s="131" t="s">
        <v>6081</v>
      </c>
      <c r="J2208" s="127"/>
      <c r="K2208" s="127"/>
      <c r="L2208" s="127"/>
      <c r="M2208" s="127"/>
      <c r="N2208" s="243">
        <v>1075.79</v>
      </c>
      <c r="O2208" s="243">
        <v>0</v>
      </c>
      <c r="P2208" s="127" t="s">
        <v>1334</v>
      </c>
    </row>
    <row r="2209" spans="1:16" ht="89.25" hidden="1">
      <c r="A2209" s="127">
        <v>291</v>
      </c>
      <c r="B2209" s="127"/>
      <c r="C2209" s="128" t="s">
        <v>795</v>
      </c>
      <c r="D2209" s="122">
        <v>42922</v>
      </c>
      <c r="E2209" s="123" t="s">
        <v>6082</v>
      </c>
      <c r="F2209" s="123" t="s">
        <v>11</v>
      </c>
      <c r="G2209" s="123">
        <v>892227</v>
      </c>
      <c r="H2209" s="127"/>
      <c r="I2209" s="131" t="s">
        <v>6083</v>
      </c>
      <c r="J2209" s="127"/>
      <c r="K2209" s="127"/>
      <c r="L2209" s="127"/>
      <c r="M2209" s="127"/>
      <c r="N2209" s="243">
        <v>50</v>
      </c>
      <c r="O2209" s="243">
        <v>0</v>
      </c>
      <c r="P2209" s="127" t="s">
        <v>1334</v>
      </c>
    </row>
    <row r="2210" spans="1:16" ht="89.25" hidden="1">
      <c r="A2210" s="127">
        <v>513</v>
      </c>
      <c r="B2210" s="127"/>
      <c r="C2210" s="128" t="s">
        <v>201</v>
      </c>
      <c r="D2210" s="122">
        <v>42922</v>
      </c>
      <c r="E2210" s="123" t="s">
        <v>6084</v>
      </c>
      <c r="F2210" s="123" t="s">
        <v>15</v>
      </c>
      <c r="G2210" s="123">
        <v>2652</v>
      </c>
      <c r="H2210" s="127"/>
      <c r="I2210" s="131" t="s">
        <v>6085</v>
      </c>
      <c r="J2210" s="127"/>
      <c r="K2210" s="127"/>
      <c r="L2210" s="127"/>
      <c r="M2210" s="127"/>
      <c r="N2210" s="243">
        <v>4412.07</v>
      </c>
      <c r="O2210" s="243">
        <v>0</v>
      </c>
      <c r="P2210" s="127" t="s">
        <v>1334</v>
      </c>
    </row>
    <row r="2211" spans="1:16" ht="89.25" hidden="1">
      <c r="A2211" s="127">
        <v>25</v>
      </c>
      <c r="B2211" s="127"/>
      <c r="C2211" s="128" t="s">
        <v>695</v>
      </c>
      <c r="D2211" s="122">
        <v>42922</v>
      </c>
      <c r="E2211" s="123" t="s">
        <v>6086</v>
      </c>
      <c r="F2211" s="123" t="s">
        <v>15</v>
      </c>
      <c r="G2211" s="123">
        <v>2656</v>
      </c>
      <c r="H2211" s="127"/>
      <c r="I2211" s="131" t="s">
        <v>6087</v>
      </c>
      <c r="J2211" s="127"/>
      <c r="K2211" s="127"/>
      <c r="L2211" s="127"/>
      <c r="M2211" s="127"/>
      <c r="N2211" s="243">
        <v>348.96</v>
      </c>
      <c r="O2211" s="243">
        <v>0</v>
      </c>
      <c r="P2211" s="127" t="s">
        <v>1334</v>
      </c>
    </row>
    <row r="2212" spans="1:16" ht="89.25" hidden="1">
      <c r="A2212" s="127" t="s">
        <v>620</v>
      </c>
      <c r="B2212" s="127"/>
      <c r="C2212" s="128" t="s">
        <v>714</v>
      </c>
      <c r="D2212" s="122">
        <v>42922</v>
      </c>
      <c r="E2212" s="123" t="s">
        <v>6088</v>
      </c>
      <c r="F2212" s="123" t="s">
        <v>15</v>
      </c>
      <c r="G2212" s="123">
        <v>2644</v>
      </c>
      <c r="H2212" s="127"/>
      <c r="I2212" s="131" t="s">
        <v>6089</v>
      </c>
      <c r="J2212" s="127"/>
      <c r="K2212" s="127"/>
      <c r="L2212" s="127"/>
      <c r="M2212" s="127"/>
      <c r="N2212" s="243">
        <v>2346.38</v>
      </c>
      <c r="O2212" s="243">
        <v>0</v>
      </c>
      <c r="P2212" s="127" t="s">
        <v>1334</v>
      </c>
    </row>
    <row r="2213" spans="1:16" ht="89.25" hidden="1">
      <c r="A2213" s="127">
        <v>25</v>
      </c>
      <c r="B2213" s="127"/>
      <c r="C2213" s="128" t="s">
        <v>695</v>
      </c>
      <c r="D2213" s="122">
        <v>42922</v>
      </c>
      <c r="E2213" s="123" t="s">
        <v>6090</v>
      </c>
      <c r="F2213" s="123" t="s">
        <v>15</v>
      </c>
      <c r="G2213" s="123">
        <v>2654</v>
      </c>
      <c r="H2213" s="127"/>
      <c r="I2213" s="131" t="s">
        <v>6091</v>
      </c>
      <c r="J2213" s="127"/>
      <c r="K2213" s="127"/>
      <c r="L2213" s="127"/>
      <c r="M2213" s="127"/>
      <c r="N2213" s="243">
        <v>468.67</v>
      </c>
      <c r="O2213" s="243">
        <v>0</v>
      </c>
      <c r="P2213" s="127" t="s">
        <v>1334</v>
      </c>
    </row>
    <row r="2214" spans="1:16" ht="89.25" hidden="1">
      <c r="A2214" s="127">
        <v>25</v>
      </c>
      <c r="B2214" s="127"/>
      <c r="C2214" s="128" t="s">
        <v>695</v>
      </c>
      <c r="D2214" s="122">
        <v>42922</v>
      </c>
      <c r="E2214" s="123" t="s">
        <v>6092</v>
      </c>
      <c r="F2214" s="123" t="s">
        <v>15</v>
      </c>
      <c r="G2214" s="123">
        <v>2655</v>
      </c>
      <c r="H2214" s="127"/>
      <c r="I2214" s="131" t="s">
        <v>6093</v>
      </c>
      <c r="J2214" s="127"/>
      <c r="K2214" s="127"/>
      <c r="L2214" s="127"/>
      <c r="M2214" s="127"/>
      <c r="N2214" s="243">
        <v>415.09</v>
      </c>
      <c r="O2214" s="243">
        <v>0</v>
      </c>
      <c r="P2214" s="127" t="s">
        <v>1334</v>
      </c>
    </row>
    <row r="2215" spans="1:16" ht="76.5" hidden="1">
      <c r="A2215" s="127">
        <v>291</v>
      </c>
      <c r="B2215" s="127"/>
      <c r="C2215" s="128" t="s">
        <v>795</v>
      </c>
      <c r="D2215" s="122">
        <v>42922</v>
      </c>
      <c r="E2215" s="123" t="s">
        <v>6094</v>
      </c>
      <c r="F2215" s="123" t="s">
        <v>11</v>
      </c>
      <c r="G2215" s="123">
        <v>487736</v>
      </c>
      <c r="H2215" s="127"/>
      <c r="I2215" s="131" t="s">
        <v>6095</v>
      </c>
      <c r="J2215" s="127"/>
      <c r="K2215" s="127"/>
      <c r="L2215" s="127"/>
      <c r="M2215" s="127"/>
      <c r="N2215" s="243">
        <v>50</v>
      </c>
      <c r="O2215" s="243">
        <v>0</v>
      </c>
      <c r="P2215" s="127" t="s">
        <v>1334</v>
      </c>
    </row>
    <row r="2216" spans="1:16" ht="76.5" hidden="1">
      <c r="A2216" s="127">
        <v>291</v>
      </c>
      <c r="B2216" s="127"/>
      <c r="C2216" s="128" t="s">
        <v>795</v>
      </c>
      <c r="D2216" s="122">
        <v>42922</v>
      </c>
      <c r="E2216" s="123" t="s">
        <v>6096</v>
      </c>
      <c r="F2216" s="123" t="s">
        <v>11</v>
      </c>
      <c r="G2216" s="123">
        <v>487737</v>
      </c>
      <c r="H2216" s="127"/>
      <c r="I2216" s="131" t="s">
        <v>6097</v>
      </c>
      <c r="J2216" s="127"/>
      <c r="K2216" s="127"/>
      <c r="L2216" s="127"/>
      <c r="M2216" s="127"/>
      <c r="N2216" s="243">
        <v>50</v>
      </c>
      <c r="O2216" s="243">
        <v>0</v>
      </c>
      <c r="P2216" s="127" t="s">
        <v>1334</v>
      </c>
    </row>
    <row r="2217" spans="1:16" ht="76.5" hidden="1">
      <c r="A2217" s="127" t="s">
        <v>621</v>
      </c>
      <c r="B2217" s="127"/>
      <c r="C2217" s="128" t="s">
        <v>715</v>
      </c>
      <c r="D2217" s="122">
        <v>42923</v>
      </c>
      <c r="E2217" s="123" t="s">
        <v>6098</v>
      </c>
      <c r="F2217" s="123" t="s">
        <v>6</v>
      </c>
      <c r="G2217" s="123">
        <v>858907</v>
      </c>
      <c r="H2217" s="127"/>
      <c r="I2217" s="131" t="s">
        <v>6099</v>
      </c>
      <c r="J2217" s="127"/>
      <c r="K2217" s="127"/>
      <c r="L2217" s="127"/>
      <c r="M2217" s="127"/>
      <c r="N2217" s="243">
        <v>0</v>
      </c>
      <c r="O2217" s="243">
        <v>117000</v>
      </c>
      <c r="P2217" s="127" t="s">
        <v>1334</v>
      </c>
    </row>
    <row r="2218" spans="1:16" ht="76.5" hidden="1">
      <c r="A2218" s="127" t="s">
        <v>621</v>
      </c>
      <c r="B2218" s="127"/>
      <c r="C2218" s="128" t="s">
        <v>715</v>
      </c>
      <c r="D2218" s="122">
        <v>42923</v>
      </c>
      <c r="E2218" s="123" t="s">
        <v>6100</v>
      </c>
      <c r="F2218" s="123" t="s">
        <v>11</v>
      </c>
      <c r="G2218" s="123">
        <v>488389</v>
      </c>
      <c r="H2218" s="127"/>
      <c r="I2218" s="131" t="s">
        <v>6101</v>
      </c>
      <c r="J2218" s="127"/>
      <c r="K2218" s="127"/>
      <c r="L2218" s="127"/>
      <c r="M2218" s="127"/>
      <c r="N2218" s="243">
        <v>8966.6299999999992</v>
      </c>
      <c r="O2218" s="243">
        <v>0</v>
      </c>
      <c r="P2218" s="127" t="s">
        <v>1334</v>
      </c>
    </row>
    <row r="2219" spans="1:16" ht="76.5" hidden="1">
      <c r="A2219" s="127" t="s">
        <v>620</v>
      </c>
      <c r="B2219" s="127"/>
      <c r="C2219" s="128" t="s">
        <v>714</v>
      </c>
      <c r="D2219" s="122">
        <v>42923</v>
      </c>
      <c r="E2219" s="123" t="s">
        <v>6102</v>
      </c>
      <c r="F2219" s="123" t="s">
        <v>15</v>
      </c>
      <c r="G2219" s="123">
        <v>2646</v>
      </c>
      <c r="H2219" s="127"/>
      <c r="I2219" s="131" t="s">
        <v>6103</v>
      </c>
      <c r="J2219" s="127"/>
      <c r="K2219" s="127"/>
      <c r="L2219" s="127"/>
      <c r="M2219" s="127"/>
      <c r="N2219" s="243">
        <v>278.64</v>
      </c>
      <c r="O2219" s="243">
        <v>0</v>
      </c>
      <c r="P2219" s="127" t="s">
        <v>1334</v>
      </c>
    </row>
    <row r="2220" spans="1:16" ht="89.25" hidden="1">
      <c r="A2220" s="127" t="s">
        <v>620</v>
      </c>
      <c r="B2220" s="127"/>
      <c r="C2220" s="128" t="s">
        <v>714</v>
      </c>
      <c r="D2220" s="122">
        <v>42923</v>
      </c>
      <c r="E2220" s="123" t="s">
        <v>6104</v>
      </c>
      <c r="F2220" s="123" t="s">
        <v>15</v>
      </c>
      <c r="G2220" s="123">
        <v>2648</v>
      </c>
      <c r="H2220" s="127"/>
      <c r="I2220" s="131" t="s">
        <v>6105</v>
      </c>
      <c r="J2220" s="127"/>
      <c r="K2220" s="127"/>
      <c r="L2220" s="127"/>
      <c r="M2220" s="127"/>
      <c r="N2220" s="243">
        <v>395.33</v>
      </c>
      <c r="O2220" s="243">
        <v>0</v>
      </c>
      <c r="P2220" s="127" t="s">
        <v>1334</v>
      </c>
    </row>
    <row r="2221" spans="1:16" ht="76.5" hidden="1">
      <c r="A2221" s="127">
        <v>291</v>
      </c>
      <c r="B2221" s="127"/>
      <c r="C2221" s="128" t="s">
        <v>795</v>
      </c>
      <c r="D2221" s="122">
        <v>42923</v>
      </c>
      <c r="E2221" s="123" t="s">
        <v>6106</v>
      </c>
      <c r="F2221" s="123" t="s">
        <v>11</v>
      </c>
      <c r="G2221" s="123">
        <v>489045</v>
      </c>
      <c r="H2221" s="127"/>
      <c r="I2221" s="131" t="s">
        <v>6107</v>
      </c>
      <c r="J2221" s="127"/>
      <c r="K2221" s="127"/>
      <c r="L2221" s="127"/>
      <c r="M2221" s="127"/>
      <c r="N2221" s="243">
        <v>50</v>
      </c>
      <c r="O2221" s="243">
        <v>0</v>
      </c>
      <c r="P2221" s="127" t="s">
        <v>1334</v>
      </c>
    </row>
    <row r="2222" spans="1:16" ht="76.5" hidden="1">
      <c r="A2222" s="127">
        <v>291</v>
      </c>
      <c r="B2222" s="127"/>
      <c r="C2222" s="128" t="s">
        <v>795</v>
      </c>
      <c r="D2222" s="122">
        <v>42923</v>
      </c>
      <c r="E2222" s="123" t="s">
        <v>6108</v>
      </c>
      <c r="F2222" s="123" t="s">
        <v>11</v>
      </c>
      <c r="G2222" s="123">
        <v>489046</v>
      </c>
      <c r="H2222" s="127"/>
      <c r="I2222" s="131" t="s">
        <v>6109</v>
      </c>
      <c r="J2222" s="127"/>
      <c r="K2222" s="127"/>
      <c r="L2222" s="127"/>
      <c r="M2222" s="127"/>
      <c r="N2222" s="243">
        <v>50</v>
      </c>
      <c r="O2222" s="243">
        <v>0</v>
      </c>
      <c r="P2222" s="127" t="s">
        <v>1334</v>
      </c>
    </row>
    <row r="2223" spans="1:16" ht="76.5" hidden="1">
      <c r="A2223" s="127" t="s">
        <v>621</v>
      </c>
      <c r="B2223" s="127"/>
      <c r="C2223" s="128" t="s">
        <v>715</v>
      </c>
      <c r="D2223" s="122">
        <v>42926</v>
      </c>
      <c r="E2223" s="123" t="s">
        <v>6110</v>
      </c>
      <c r="F2223" s="123" t="s">
        <v>6</v>
      </c>
      <c r="G2223" s="123">
        <v>859574</v>
      </c>
      <c r="H2223" s="127"/>
      <c r="I2223" s="131" t="s">
        <v>6111</v>
      </c>
      <c r="J2223" s="127"/>
      <c r="K2223" s="127"/>
      <c r="L2223" s="127"/>
      <c r="M2223" s="127"/>
      <c r="N2223" s="243">
        <v>0</v>
      </c>
      <c r="O2223" s="243">
        <v>57000</v>
      </c>
      <c r="P2223" s="127" t="s">
        <v>1334</v>
      </c>
    </row>
    <row r="2224" spans="1:16" ht="89.25" hidden="1">
      <c r="A2224" s="127" t="s">
        <v>620</v>
      </c>
      <c r="B2224" s="127"/>
      <c r="C2224" s="128" t="s">
        <v>714</v>
      </c>
      <c r="D2224" s="122">
        <v>42926</v>
      </c>
      <c r="E2224" s="123" t="s">
        <v>6112</v>
      </c>
      <c r="F2224" s="123" t="s">
        <v>6</v>
      </c>
      <c r="G2224" s="123">
        <v>892535</v>
      </c>
      <c r="H2224" s="127"/>
      <c r="I2224" s="131" t="s">
        <v>6113</v>
      </c>
      <c r="J2224" s="127"/>
      <c r="K2224" s="127"/>
      <c r="L2224" s="127"/>
      <c r="M2224" s="127"/>
      <c r="N2224" s="243">
        <v>0</v>
      </c>
      <c r="O2224" s="243">
        <v>7273.56</v>
      </c>
      <c r="P2224" s="127" t="s">
        <v>1334</v>
      </c>
    </row>
    <row r="2225" spans="1:16" ht="63.75" hidden="1">
      <c r="A2225" s="127" t="s">
        <v>620</v>
      </c>
      <c r="B2225" s="127"/>
      <c r="C2225" s="128" t="s">
        <v>714</v>
      </c>
      <c r="D2225" s="122">
        <v>42926</v>
      </c>
      <c r="E2225" s="123" t="s">
        <v>6114</v>
      </c>
      <c r="F2225" s="123" t="s">
        <v>6</v>
      </c>
      <c r="G2225" s="123">
        <v>892652</v>
      </c>
      <c r="H2225" s="127"/>
      <c r="I2225" s="131" t="s">
        <v>6115</v>
      </c>
      <c r="J2225" s="127"/>
      <c r="K2225" s="127"/>
      <c r="L2225" s="127"/>
      <c r="M2225" s="127"/>
      <c r="N2225" s="243">
        <v>0</v>
      </c>
      <c r="O2225" s="243">
        <v>0.01</v>
      </c>
      <c r="P2225" s="127" t="s">
        <v>1334</v>
      </c>
    </row>
    <row r="2226" spans="1:16" ht="51" hidden="1">
      <c r="A2226" s="127">
        <v>117</v>
      </c>
      <c r="B2226" s="127"/>
      <c r="C2226" s="128" t="s">
        <v>723</v>
      </c>
      <c r="D2226" s="122">
        <v>42926</v>
      </c>
      <c r="E2226" s="123" t="s">
        <v>6116</v>
      </c>
      <c r="F2226" s="123" t="s">
        <v>11</v>
      </c>
      <c r="G2226" s="123">
        <v>892655</v>
      </c>
      <c r="H2226" s="127"/>
      <c r="I2226" s="131" t="s">
        <v>6117</v>
      </c>
      <c r="J2226" s="127"/>
      <c r="K2226" s="127"/>
      <c r="L2226" s="127"/>
      <c r="M2226" s="127"/>
      <c r="N2226" s="243">
        <v>50</v>
      </c>
      <c r="O2226" s="243">
        <v>0</v>
      </c>
      <c r="P2226" s="127" t="s">
        <v>1334</v>
      </c>
    </row>
    <row r="2227" spans="1:16" ht="89.25" hidden="1">
      <c r="A2227" s="127" t="s">
        <v>620</v>
      </c>
      <c r="B2227" s="127"/>
      <c r="C2227" s="128" t="s">
        <v>714</v>
      </c>
      <c r="D2227" s="122">
        <v>42926</v>
      </c>
      <c r="E2227" s="123" t="s">
        <v>6118</v>
      </c>
      <c r="F2227" s="123" t="s">
        <v>15</v>
      </c>
      <c r="G2227" s="123">
        <v>2595</v>
      </c>
      <c r="H2227" s="127"/>
      <c r="I2227" s="131" t="s">
        <v>6119</v>
      </c>
      <c r="J2227" s="127"/>
      <c r="K2227" s="127"/>
      <c r="L2227" s="127"/>
      <c r="M2227" s="127"/>
      <c r="N2227" s="243">
        <v>1573.06</v>
      </c>
      <c r="O2227" s="243">
        <v>0</v>
      </c>
      <c r="P2227" s="127" t="s">
        <v>1334</v>
      </c>
    </row>
    <row r="2228" spans="1:16" ht="76.5" hidden="1">
      <c r="A2228" s="127" t="s">
        <v>620</v>
      </c>
      <c r="B2228" s="127"/>
      <c r="C2228" s="128" t="s">
        <v>714</v>
      </c>
      <c r="D2228" s="122">
        <v>42926</v>
      </c>
      <c r="E2228" s="123" t="s">
        <v>6120</v>
      </c>
      <c r="F2228" s="123" t="s">
        <v>15</v>
      </c>
      <c r="G2228" s="123">
        <v>2647</v>
      </c>
      <c r="H2228" s="127"/>
      <c r="I2228" s="131" t="s">
        <v>6121</v>
      </c>
      <c r="J2228" s="127"/>
      <c r="K2228" s="127"/>
      <c r="L2228" s="127"/>
      <c r="M2228" s="127"/>
      <c r="N2228" s="243">
        <v>495.97</v>
      </c>
      <c r="O2228" s="243">
        <v>0</v>
      </c>
      <c r="P2228" s="127" t="s">
        <v>1334</v>
      </c>
    </row>
    <row r="2229" spans="1:16" ht="89.25" hidden="1">
      <c r="A2229" s="127" t="s">
        <v>620</v>
      </c>
      <c r="B2229" s="127"/>
      <c r="C2229" s="128" t="s">
        <v>714</v>
      </c>
      <c r="D2229" s="122">
        <v>42926</v>
      </c>
      <c r="E2229" s="123" t="s">
        <v>6122</v>
      </c>
      <c r="F2229" s="123" t="s">
        <v>15</v>
      </c>
      <c r="G2229" s="123">
        <v>2649</v>
      </c>
      <c r="H2229" s="127"/>
      <c r="I2229" s="131" t="s">
        <v>6123</v>
      </c>
      <c r="J2229" s="127"/>
      <c r="K2229" s="127"/>
      <c r="L2229" s="127"/>
      <c r="M2229" s="127"/>
      <c r="N2229" s="243">
        <v>577.53</v>
      </c>
      <c r="O2229" s="243">
        <v>0</v>
      </c>
      <c r="P2229" s="127" t="s">
        <v>1334</v>
      </c>
    </row>
    <row r="2230" spans="1:16" ht="76.5" hidden="1">
      <c r="A2230" s="127">
        <v>513</v>
      </c>
      <c r="B2230" s="127"/>
      <c r="C2230" s="128" t="s">
        <v>201</v>
      </c>
      <c r="D2230" s="122">
        <v>42926</v>
      </c>
      <c r="E2230" s="123" t="s">
        <v>6124</v>
      </c>
      <c r="F2230" s="123" t="s">
        <v>15</v>
      </c>
      <c r="G2230" s="123">
        <v>2668</v>
      </c>
      <c r="H2230" s="127"/>
      <c r="I2230" s="131" t="s">
        <v>6125</v>
      </c>
      <c r="J2230" s="127"/>
      <c r="K2230" s="127"/>
      <c r="L2230" s="127"/>
      <c r="M2230" s="127"/>
      <c r="N2230" s="243">
        <v>50</v>
      </c>
      <c r="O2230" s="243">
        <v>0</v>
      </c>
      <c r="P2230" s="127" t="s">
        <v>1334</v>
      </c>
    </row>
    <row r="2231" spans="1:16" ht="89.25" hidden="1">
      <c r="A2231" s="127">
        <v>25</v>
      </c>
      <c r="B2231" s="127"/>
      <c r="C2231" s="128" t="s">
        <v>695</v>
      </c>
      <c r="D2231" s="122">
        <v>42926</v>
      </c>
      <c r="E2231" s="123" t="s">
        <v>6126</v>
      </c>
      <c r="F2231" s="123" t="s">
        <v>15</v>
      </c>
      <c r="G2231" s="123">
        <v>2669</v>
      </c>
      <c r="H2231" s="127"/>
      <c r="I2231" s="131" t="s">
        <v>6127</v>
      </c>
      <c r="J2231" s="127"/>
      <c r="K2231" s="127"/>
      <c r="L2231" s="127"/>
      <c r="M2231" s="127"/>
      <c r="N2231" s="243">
        <v>578.70000000000005</v>
      </c>
      <c r="O2231" s="243">
        <v>0</v>
      </c>
      <c r="P2231" s="127" t="s">
        <v>1334</v>
      </c>
    </row>
    <row r="2232" spans="1:16" ht="76.5" hidden="1">
      <c r="A2232" s="127" t="s">
        <v>620</v>
      </c>
      <c r="B2232" s="127"/>
      <c r="C2232" s="128" t="s">
        <v>714</v>
      </c>
      <c r="D2232" s="122">
        <v>42926</v>
      </c>
      <c r="E2232" s="123" t="s">
        <v>6128</v>
      </c>
      <c r="F2232" s="123" t="s">
        <v>15</v>
      </c>
      <c r="G2232" s="123">
        <v>2664</v>
      </c>
      <c r="H2232" s="127"/>
      <c r="I2232" s="131" t="s">
        <v>6129</v>
      </c>
      <c r="J2232" s="127"/>
      <c r="K2232" s="127"/>
      <c r="L2232" s="127"/>
      <c r="M2232" s="127"/>
      <c r="N2232" s="243">
        <v>723.17</v>
      </c>
      <c r="O2232" s="243">
        <v>0</v>
      </c>
      <c r="P2232" s="127" t="s">
        <v>1334</v>
      </c>
    </row>
    <row r="2233" spans="1:16" ht="76.5" hidden="1">
      <c r="A2233" s="127" t="s">
        <v>621</v>
      </c>
      <c r="B2233" s="127"/>
      <c r="C2233" s="128" t="s">
        <v>715</v>
      </c>
      <c r="D2233" s="122">
        <v>42927</v>
      </c>
      <c r="E2233" s="123" t="s">
        <v>6130</v>
      </c>
      <c r="F2233" s="123" t="s">
        <v>6</v>
      </c>
      <c r="G2233" s="123">
        <v>860228</v>
      </c>
      <c r="H2233" s="127"/>
      <c r="I2233" s="131" t="s">
        <v>6131</v>
      </c>
      <c r="J2233" s="127"/>
      <c r="K2233" s="127"/>
      <c r="L2233" s="127"/>
      <c r="M2233" s="127"/>
      <c r="N2233" s="243">
        <v>0</v>
      </c>
      <c r="O2233" s="243">
        <v>140000</v>
      </c>
      <c r="P2233" s="127" t="s">
        <v>1334</v>
      </c>
    </row>
    <row r="2234" spans="1:16" ht="76.5" hidden="1">
      <c r="A2234" s="127">
        <v>86</v>
      </c>
      <c r="B2234" s="127"/>
      <c r="C2234" s="128" t="s">
        <v>711</v>
      </c>
      <c r="D2234" s="122">
        <v>42927</v>
      </c>
      <c r="E2234" s="123" t="s">
        <v>6132</v>
      </c>
      <c r="F2234" s="123" t="s">
        <v>6</v>
      </c>
      <c r="G2234" s="123">
        <v>892723</v>
      </c>
      <c r="H2234" s="127"/>
      <c r="I2234" s="131" t="s">
        <v>6133</v>
      </c>
      <c r="J2234" s="127"/>
      <c r="K2234" s="127"/>
      <c r="L2234" s="127"/>
      <c r="M2234" s="127"/>
      <c r="N2234" s="243">
        <v>0</v>
      </c>
      <c r="O2234" s="243">
        <v>100000</v>
      </c>
      <c r="P2234" s="127" t="s">
        <v>1334</v>
      </c>
    </row>
    <row r="2235" spans="1:16" ht="63.75" hidden="1">
      <c r="A2235" s="127" t="s">
        <v>620</v>
      </c>
      <c r="B2235" s="127"/>
      <c r="C2235" s="128" t="s">
        <v>714</v>
      </c>
      <c r="D2235" s="122">
        <v>42927</v>
      </c>
      <c r="E2235" s="123" t="s">
        <v>6134</v>
      </c>
      <c r="F2235" s="123" t="s">
        <v>6</v>
      </c>
      <c r="G2235" s="123">
        <v>892767</v>
      </c>
      <c r="H2235" s="127"/>
      <c r="I2235" s="131" t="s">
        <v>6135</v>
      </c>
      <c r="J2235" s="127"/>
      <c r="K2235" s="127"/>
      <c r="L2235" s="127"/>
      <c r="M2235" s="127"/>
      <c r="N2235" s="243">
        <v>0</v>
      </c>
      <c r="O2235" s="243">
        <v>46639.71</v>
      </c>
      <c r="P2235" s="127" t="s">
        <v>1334</v>
      </c>
    </row>
    <row r="2236" spans="1:16" ht="76.5" hidden="1">
      <c r="A2236" s="127">
        <v>513</v>
      </c>
      <c r="B2236" s="127"/>
      <c r="C2236" s="128" t="s">
        <v>201</v>
      </c>
      <c r="D2236" s="122">
        <v>42927</v>
      </c>
      <c r="E2236" s="123" t="s">
        <v>6136</v>
      </c>
      <c r="F2236" s="123" t="s">
        <v>11</v>
      </c>
      <c r="G2236" s="123">
        <v>892662</v>
      </c>
      <c r="H2236" s="127"/>
      <c r="I2236" s="131" t="s">
        <v>6137</v>
      </c>
      <c r="J2236" s="127"/>
      <c r="K2236" s="127"/>
      <c r="L2236" s="127"/>
      <c r="M2236" s="127"/>
      <c r="N2236" s="243">
        <v>6371.9</v>
      </c>
      <c r="O2236" s="243">
        <v>0</v>
      </c>
      <c r="P2236" s="127" t="s">
        <v>1334</v>
      </c>
    </row>
    <row r="2237" spans="1:16" ht="76.5" hidden="1">
      <c r="A2237" s="127" t="s">
        <v>621</v>
      </c>
      <c r="B2237" s="127"/>
      <c r="C2237" s="128" t="s">
        <v>715</v>
      </c>
      <c r="D2237" s="122">
        <v>42928</v>
      </c>
      <c r="E2237" s="123" t="s">
        <v>6138</v>
      </c>
      <c r="F2237" s="123" t="s">
        <v>6</v>
      </c>
      <c r="G2237" s="123">
        <v>860753</v>
      </c>
      <c r="H2237" s="127"/>
      <c r="I2237" s="131" t="s">
        <v>6139</v>
      </c>
      <c r="J2237" s="127"/>
      <c r="K2237" s="127"/>
      <c r="L2237" s="127"/>
      <c r="M2237" s="127"/>
      <c r="N2237" s="243">
        <v>0</v>
      </c>
      <c r="O2237" s="243">
        <v>15000</v>
      </c>
      <c r="P2237" s="127" t="s">
        <v>1334</v>
      </c>
    </row>
    <row r="2238" spans="1:16" ht="89.25" hidden="1">
      <c r="A2238" s="127" t="s">
        <v>620</v>
      </c>
      <c r="B2238" s="127"/>
      <c r="C2238" s="128" t="s">
        <v>714</v>
      </c>
      <c r="D2238" s="122">
        <v>42928</v>
      </c>
      <c r="E2238" s="123" t="s">
        <v>6140</v>
      </c>
      <c r="F2238" s="123" t="s">
        <v>6</v>
      </c>
      <c r="G2238" s="123">
        <v>892795</v>
      </c>
      <c r="H2238" s="127"/>
      <c r="I2238" s="131" t="s">
        <v>6141</v>
      </c>
      <c r="J2238" s="127"/>
      <c r="K2238" s="127"/>
      <c r="L2238" s="127"/>
      <c r="M2238" s="127"/>
      <c r="N2238" s="243">
        <v>0</v>
      </c>
      <c r="O2238" s="243">
        <v>2707.59</v>
      </c>
      <c r="P2238" s="127" t="s">
        <v>1334</v>
      </c>
    </row>
    <row r="2239" spans="1:16" ht="102" hidden="1">
      <c r="A2239" s="127">
        <v>590</v>
      </c>
      <c r="B2239" s="127"/>
      <c r="C2239" s="128" t="s">
        <v>861</v>
      </c>
      <c r="D2239" s="122">
        <v>42928</v>
      </c>
      <c r="E2239" s="123" t="s">
        <v>6142</v>
      </c>
      <c r="F2239" s="123" t="s">
        <v>15</v>
      </c>
      <c r="G2239" s="123">
        <v>2682</v>
      </c>
      <c r="H2239" s="127"/>
      <c r="I2239" s="131" t="s">
        <v>6143</v>
      </c>
      <c r="J2239" s="127"/>
      <c r="K2239" s="127"/>
      <c r="L2239" s="127"/>
      <c r="M2239" s="127"/>
      <c r="N2239" s="243">
        <v>525.26</v>
      </c>
      <c r="O2239" s="243">
        <v>0</v>
      </c>
      <c r="P2239" s="127" t="s">
        <v>1334</v>
      </c>
    </row>
    <row r="2240" spans="1:16" ht="89.25" hidden="1">
      <c r="A2240" s="127" t="s">
        <v>620</v>
      </c>
      <c r="B2240" s="127"/>
      <c r="C2240" s="128" t="s">
        <v>714</v>
      </c>
      <c r="D2240" s="122">
        <v>42928</v>
      </c>
      <c r="E2240" s="123" t="s">
        <v>6144</v>
      </c>
      <c r="F2240" s="123" t="s">
        <v>13</v>
      </c>
      <c r="G2240" s="123">
        <v>892789</v>
      </c>
      <c r="H2240" s="127"/>
      <c r="I2240" s="131" t="s">
        <v>6145</v>
      </c>
      <c r="J2240" s="127"/>
      <c r="K2240" s="127"/>
      <c r="L2240" s="127"/>
      <c r="M2240" s="127"/>
      <c r="N2240" s="243">
        <v>348</v>
      </c>
      <c r="O2240" s="243">
        <v>0</v>
      </c>
      <c r="P2240" s="127" t="s">
        <v>1334</v>
      </c>
    </row>
    <row r="2241" spans="1:16" ht="76.5" hidden="1">
      <c r="A2241" s="127" t="s">
        <v>620</v>
      </c>
      <c r="B2241" s="127"/>
      <c r="C2241" s="128" t="s">
        <v>714</v>
      </c>
      <c r="D2241" s="122">
        <v>42928</v>
      </c>
      <c r="E2241" s="123" t="s">
        <v>6146</v>
      </c>
      <c r="F2241" s="123" t="s">
        <v>11</v>
      </c>
      <c r="G2241" s="123">
        <v>892789</v>
      </c>
      <c r="H2241" s="127"/>
      <c r="I2241" s="131" t="s">
        <v>6147</v>
      </c>
      <c r="J2241" s="127"/>
      <c r="K2241" s="127"/>
      <c r="L2241" s="127"/>
      <c r="M2241" s="127"/>
      <c r="N2241" s="243">
        <v>50</v>
      </c>
      <c r="O2241" s="243">
        <v>0</v>
      </c>
      <c r="P2241" s="127" t="s">
        <v>1334</v>
      </c>
    </row>
    <row r="2242" spans="1:16" ht="89.25" hidden="1">
      <c r="A2242" s="127" t="s">
        <v>621</v>
      </c>
      <c r="B2242" s="127"/>
      <c r="C2242" s="128" t="s">
        <v>715</v>
      </c>
      <c r="D2242" s="122">
        <v>42928</v>
      </c>
      <c r="E2242" s="123" t="s">
        <v>6148</v>
      </c>
      <c r="F2242" s="123" t="s">
        <v>11</v>
      </c>
      <c r="G2242" s="123">
        <v>892797</v>
      </c>
      <c r="H2242" s="127"/>
      <c r="I2242" s="131" t="s">
        <v>6149</v>
      </c>
      <c r="J2242" s="127"/>
      <c r="K2242" s="127"/>
      <c r="L2242" s="127"/>
      <c r="M2242" s="127"/>
      <c r="N2242" s="243">
        <v>50</v>
      </c>
      <c r="O2242" s="243">
        <v>0</v>
      </c>
      <c r="P2242" s="127" t="s">
        <v>1334</v>
      </c>
    </row>
    <row r="2243" spans="1:16" ht="38.25" hidden="1">
      <c r="A2243" s="127">
        <v>117</v>
      </c>
      <c r="B2243" s="127"/>
      <c r="C2243" s="128" t="s">
        <v>723</v>
      </c>
      <c r="D2243" s="122">
        <v>42929</v>
      </c>
      <c r="E2243" s="123" t="s">
        <v>6150</v>
      </c>
      <c r="F2243" s="123" t="s">
        <v>11</v>
      </c>
      <c r="G2243" s="123">
        <v>892868</v>
      </c>
      <c r="H2243" s="127"/>
      <c r="I2243" s="131" t="s">
        <v>6151</v>
      </c>
      <c r="J2243" s="127"/>
      <c r="K2243" s="127"/>
      <c r="L2243" s="127"/>
      <c r="M2243" s="127"/>
      <c r="N2243" s="243">
        <v>50</v>
      </c>
      <c r="O2243" s="243">
        <v>0</v>
      </c>
      <c r="P2243" s="127" t="s">
        <v>1334</v>
      </c>
    </row>
    <row r="2244" spans="1:16" ht="51" hidden="1">
      <c r="A2244" s="127">
        <v>117</v>
      </c>
      <c r="B2244" s="127"/>
      <c r="C2244" s="128" t="s">
        <v>723</v>
      </c>
      <c r="D2244" s="122">
        <v>42929</v>
      </c>
      <c r="E2244" s="123" t="s">
        <v>6152</v>
      </c>
      <c r="F2244" s="123" t="s">
        <v>11</v>
      </c>
      <c r="G2244" s="123">
        <v>892915</v>
      </c>
      <c r="H2244" s="127"/>
      <c r="I2244" s="131" t="s">
        <v>6153</v>
      </c>
      <c r="J2244" s="127"/>
      <c r="K2244" s="127"/>
      <c r="L2244" s="127"/>
      <c r="M2244" s="127"/>
      <c r="N2244" s="243">
        <v>50</v>
      </c>
      <c r="O2244" s="243">
        <v>0</v>
      </c>
      <c r="P2244" s="127" t="s">
        <v>1334</v>
      </c>
    </row>
    <row r="2245" spans="1:16" ht="76.5" hidden="1">
      <c r="A2245" s="127" t="s">
        <v>621</v>
      </c>
      <c r="B2245" s="127"/>
      <c r="C2245" s="128" t="s">
        <v>715</v>
      </c>
      <c r="D2245" s="122">
        <v>42930</v>
      </c>
      <c r="E2245" s="123" t="s">
        <v>6154</v>
      </c>
      <c r="F2245" s="123" t="s">
        <v>6</v>
      </c>
      <c r="G2245" s="123">
        <v>861686</v>
      </c>
      <c r="H2245" s="127"/>
      <c r="I2245" s="131" t="s">
        <v>6155</v>
      </c>
      <c r="J2245" s="127"/>
      <c r="K2245" s="127"/>
      <c r="L2245" s="127"/>
      <c r="M2245" s="127"/>
      <c r="N2245" s="243">
        <v>0</v>
      </c>
      <c r="O2245" s="243">
        <v>70000</v>
      </c>
      <c r="P2245" s="127" t="s">
        <v>1334</v>
      </c>
    </row>
    <row r="2246" spans="1:16" ht="63.75" hidden="1">
      <c r="A2246" s="127" t="s">
        <v>627</v>
      </c>
      <c r="B2246" s="127"/>
      <c r="C2246" s="128" t="s">
        <v>1235</v>
      </c>
      <c r="D2246" s="122">
        <v>42930</v>
      </c>
      <c r="E2246" s="123" t="s">
        <v>6156</v>
      </c>
      <c r="F2246" s="123" t="s">
        <v>6</v>
      </c>
      <c r="G2246" s="123">
        <v>861738</v>
      </c>
      <c r="H2246" s="127"/>
      <c r="I2246" s="131" t="s">
        <v>6157</v>
      </c>
      <c r="J2246" s="127"/>
      <c r="K2246" s="127"/>
      <c r="L2246" s="127"/>
      <c r="M2246" s="127"/>
      <c r="N2246" s="243">
        <v>0</v>
      </c>
      <c r="O2246" s="243">
        <v>799</v>
      </c>
      <c r="P2246" s="127" t="s">
        <v>1334</v>
      </c>
    </row>
    <row r="2247" spans="1:16" ht="51" hidden="1">
      <c r="A2247" s="127" t="s">
        <v>627</v>
      </c>
      <c r="B2247" s="127"/>
      <c r="C2247" s="128" t="s">
        <v>1235</v>
      </c>
      <c r="D2247" s="122">
        <v>42930</v>
      </c>
      <c r="E2247" s="123" t="s">
        <v>6158</v>
      </c>
      <c r="F2247" s="123" t="s">
        <v>6</v>
      </c>
      <c r="G2247" s="123">
        <v>861739</v>
      </c>
      <c r="H2247" s="127"/>
      <c r="I2247" s="131" t="s">
        <v>6159</v>
      </c>
      <c r="J2247" s="127"/>
      <c r="K2247" s="127"/>
      <c r="L2247" s="127"/>
      <c r="M2247" s="127"/>
      <c r="N2247" s="243">
        <v>0</v>
      </c>
      <c r="O2247" s="243">
        <v>603.17999999999995</v>
      </c>
      <c r="P2247" s="127" t="s">
        <v>1334</v>
      </c>
    </row>
    <row r="2248" spans="1:16" ht="51" hidden="1">
      <c r="A2248" s="127" t="s">
        <v>627</v>
      </c>
      <c r="B2248" s="127"/>
      <c r="C2248" s="128" t="s">
        <v>1235</v>
      </c>
      <c r="D2248" s="122">
        <v>42930</v>
      </c>
      <c r="E2248" s="123" t="s">
        <v>6160</v>
      </c>
      <c r="F2248" s="123" t="s">
        <v>6</v>
      </c>
      <c r="G2248" s="123">
        <v>861740</v>
      </c>
      <c r="H2248" s="127"/>
      <c r="I2248" s="131" t="s">
        <v>6161</v>
      </c>
      <c r="J2248" s="127"/>
      <c r="K2248" s="127"/>
      <c r="L2248" s="127"/>
      <c r="M2248" s="127"/>
      <c r="N2248" s="243">
        <v>0</v>
      </c>
      <c r="O2248" s="243">
        <v>10156.26</v>
      </c>
      <c r="P2248" s="127" t="s">
        <v>1334</v>
      </c>
    </row>
    <row r="2249" spans="1:16" ht="63.75" hidden="1">
      <c r="A2249" s="127" t="s">
        <v>621</v>
      </c>
      <c r="B2249" s="127"/>
      <c r="C2249" s="128" t="s">
        <v>715</v>
      </c>
      <c r="D2249" s="122">
        <v>42930</v>
      </c>
      <c r="E2249" s="123" t="s">
        <v>6162</v>
      </c>
      <c r="F2249" s="123" t="s">
        <v>6</v>
      </c>
      <c r="G2249" s="123">
        <v>861811</v>
      </c>
      <c r="H2249" s="127"/>
      <c r="I2249" s="131" t="s">
        <v>6163</v>
      </c>
      <c r="J2249" s="127"/>
      <c r="K2249" s="127"/>
      <c r="L2249" s="127"/>
      <c r="M2249" s="127"/>
      <c r="N2249" s="243">
        <v>0</v>
      </c>
      <c r="O2249" s="243">
        <v>2516681.87</v>
      </c>
      <c r="P2249" s="127" t="s">
        <v>1334</v>
      </c>
    </row>
    <row r="2250" spans="1:16" ht="89.25" hidden="1">
      <c r="A2250" s="127">
        <v>513</v>
      </c>
      <c r="B2250" s="127"/>
      <c r="C2250" s="128" t="s">
        <v>201</v>
      </c>
      <c r="D2250" s="122">
        <v>42930</v>
      </c>
      <c r="E2250" s="123" t="s">
        <v>6164</v>
      </c>
      <c r="F2250" s="123" t="s">
        <v>11</v>
      </c>
      <c r="G2250" s="123">
        <v>892936</v>
      </c>
      <c r="H2250" s="127"/>
      <c r="I2250" s="131" t="s">
        <v>6165</v>
      </c>
      <c r="J2250" s="127"/>
      <c r="K2250" s="127"/>
      <c r="L2250" s="127"/>
      <c r="M2250" s="127"/>
      <c r="N2250" s="243">
        <v>18511.22</v>
      </c>
      <c r="O2250" s="243">
        <v>0</v>
      </c>
      <c r="P2250" s="127" t="s">
        <v>1334</v>
      </c>
    </row>
    <row r="2251" spans="1:16" ht="38.25" hidden="1">
      <c r="A2251" s="127">
        <v>117</v>
      </c>
      <c r="B2251" s="127"/>
      <c r="C2251" s="128" t="s">
        <v>723</v>
      </c>
      <c r="D2251" s="122">
        <v>42930</v>
      </c>
      <c r="E2251" s="123" t="s">
        <v>6166</v>
      </c>
      <c r="F2251" s="123" t="s">
        <v>11</v>
      </c>
      <c r="G2251" s="123">
        <v>892986</v>
      </c>
      <c r="H2251" s="127"/>
      <c r="I2251" s="131" t="s">
        <v>6167</v>
      </c>
      <c r="J2251" s="127"/>
      <c r="K2251" s="127"/>
      <c r="L2251" s="127"/>
      <c r="M2251" s="127"/>
      <c r="N2251" s="243">
        <v>50</v>
      </c>
      <c r="O2251" s="243">
        <v>0</v>
      </c>
      <c r="P2251" s="127" t="s">
        <v>1334</v>
      </c>
    </row>
    <row r="2252" spans="1:16" ht="51" hidden="1">
      <c r="A2252" s="127">
        <v>117</v>
      </c>
      <c r="B2252" s="127"/>
      <c r="C2252" s="128" t="s">
        <v>723</v>
      </c>
      <c r="D2252" s="122">
        <v>42930</v>
      </c>
      <c r="E2252" s="123" t="s">
        <v>6168</v>
      </c>
      <c r="F2252" s="123" t="s">
        <v>11</v>
      </c>
      <c r="G2252" s="123">
        <v>893030</v>
      </c>
      <c r="H2252" s="127"/>
      <c r="I2252" s="131" t="s">
        <v>6169</v>
      </c>
      <c r="J2252" s="127"/>
      <c r="K2252" s="127"/>
      <c r="L2252" s="127"/>
      <c r="M2252" s="127"/>
      <c r="N2252" s="243">
        <v>50</v>
      </c>
      <c r="O2252" s="243">
        <v>0</v>
      </c>
      <c r="P2252" s="127" t="s">
        <v>1334</v>
      </c>
    </row>
    <row r="2253" spans="1:16" ht="89.25" hidden="1">
      <c r="A2253" s="127">
        <v>25</v>
      </c>
      <c r="B2253" s="127"/>
      <c r="C2253" s="128" t="s">
        <v>695</v>
      </c>
      <c r="D2253" s="122">
        <v>42930</v>
      </c>
      <c r="E2253" s="123" t="s">
        <v>6170</v>
      </c>
      <c r="F2253" s="123" t="s">
        <v>15</v>
      </c>
      <c r="G2253" s="123">
        <v>2696</v>
      </c>
      <c r="H2253" s="127"/>
      <c r="I2253" s="131" t="s">
        <v>6171</v>
      </c>
      <c r="J2253" s="127"/>
      <c r="K2253" s="127"/>
      <c r="L2253" s="127"/>
      <c r="M2253" s="127"/>
      <c r="N2253" s="243">
        <v>50</v>
      </c>
      <c r="O2253" s="243">
        <v>0</v>
      </c>
      <c r="P2253" s="127" t="s">
        <v>1334</v>
      </c>
    </row>
    <row r="2254" spans="1:16" ht="76.5" hidden="1">
      <c r="A2254" s="127">
        <v>291</v>
      </c>
      <c r="B2254" s="127"/>
      <c r="C2254" s="128" t="s">
        <v>795</v>
      </c>
      <c r="D2254" s="122">
        <v>42930</v>
      </c>
      <c r="E2254" s="123" t="s">
        <v>6172</v>
      </c>
      <c r="F2254" s="123" t="s">
        <v>11</v>
      </c>
      <c r="G2254" s="123">
        <v>494355</v>
      </c>
      <c r="H2254" s="127"/>
      <c r="I2254" s="131" t="s">
        <v>6173</v>
      </c>
      <c r="J2254" s="127"/>
      <c r="K2254" s="127"/>
      <c r="L2254" s="127"/>
      <c r="M2254" s="127"/>
      <c r="N2254" s="243">
        <v>50</v>
      </c>
      <c r="O2254" s="243">
        <v>0</v>
      </c>
      <c r="P2254" s="127" t="s">
        <v>1334</v>
      </c>
    </row>
    <row r="2255" spans="1:16" ht="89.25" hidden="1">
      <c r="A2255" s="127">
        <v>25</v>
      </c>
      <c r="B2255" s="127"/>
      <c r="C2255" s="128" t="s">
        <v>695</v>
      </c>
      <c r="D2255" s="122">
        <v>42930</v>
      </c>
      <c r="E2255" s="123" t="s">
        <v>6174</v>
      </c>
      <c r="F2255" s="123" t="s">
        <v>15</v>
      </c>
      <c r="G2255" s="123">
        <v>2694</v>
      </c>
      <c r="H2255" s="127"/>
      <c r="I2255" s="131" t="s">
        <v>6175</v>
      </c>
      <c r="J2255" s="127"/>
      <c r="K2255" s="127"/>
      <c r="L2255" s="127"/>
      <c r="M2255" s="127"/>
      <c r="N2255" s="243">
        <v>362.75</v>
      </c>
      <c r="O2255" s="243">
        <v>0</v>
      </c>
      <c r="P2255" s="127" t="s">
        <v>1334</v>
      </c>
    </row>
    <row r="2256" spans="1:16" ht="89.25" hidden="1">
      <c r="A2256" s="127">
        <v>25</v>
      </c>
      <c r="B2256" s="127"/>
      <c r="C2256" s="128" t="s">
        <v>695</v>
      </c>
      <c r="D2256" s="122">
        <v>42930</v>
      </c>
      <c r="E2256" s="123" t="s">
        <v>6176</v>
      </c>
      <c r="F2256" s="123" t="s">
        <v>15</v>
      </c>
      <c r="G2256" s="123">
        <v>2695</v>
      </c>
      <c r="H2256" s="127"/>
      <c r="I2256" s="131" t="s">
        <v>6177</v>
      </c>
      <c r="J2256" s="127"/>
      <c r="K2256" s="127"/>
      <c r="L2256" s="127"/>
      <c r="M2256" s="127"/>
      <c r="N2256" s="243">
        <v>339.49</v>
      </c>
      <c r="O2256" s="243">
        <v>0</v>
      </c>
      <c r="P2256" s="127" t="s">
        <v>1334</v>
      </c>
    </row>
    <row r="2257" spans="1:16" ht="89.25" hidden="1">
      <c r="A2257" s="127">
        <v>222</v>
      </c>
      <c r="B2257" s="127"/>
      <c r="C2257" s="128" t="s">
        <v>765</v>
      </c>
      <c r="D2257" s="122">
        <v>42930</v>
      </c>
      <c r="E2257" s="123" t="s">
        <v>6178</v>
      </c>
      <c r="F2257" s="123" t="s">
        <v>15</v>
      </c>
      <c r="G2257" s="123">
        <v>2698</v>
      </c>
      <c r="H2257" s="127"/>
      <c r="I2257" s="131" t="s">
        <v>6179</v>
      </c>
      <c r="J2257" s="127"/>
      <c r="K2257" s="127"/>
      <c r="L2257" s="127"/>
      <c r="M2257" s="127"/>
      <c r="N2257" s="243">
        <v>584.26</v>
      </c>
      <c r="O2257" s="243">
        <v>0</v>
      </c>
      <c r="P2257" s="127" t="s">
        <v>1334</v>
      </c>
    </row>
    <row r="2258" spans="1:16" ht="76.5" hidden="1">
      <c r="A2258" s="127">
        <v>10</v>
      </c>
      <c r="B2258" s="127"/>
      <c r="C2258" s="128" t="s">
        <v>691</v>
      </c>
      <c r="D2258" s="122">
        <v>42934</v>
      </c>
      <c r="E2258" s="123" t="s">
        <v>6180</v>
      </c>
      <c r="F2258" s="123" t="s">
        <v>6</v>
      </c>
      <c r="G2258" s="123">
        <v>2701</v>
      </c>
      <c r="H2258" s="127"/>
      <c r="I2258" s="131" t="s">
        <v>6181</v>
      </c>
      <c r="J2258" s="127"/>
      <c r="K2258" s="127"/>
      <c r="L2258" s="127"/>
      <c r="M2258" s="127"/>
      <c r="N2258" s="243">
        <v>0</v>
      </c>
      <c r="O2258" s="243">
        <v>0.05</v>
      </c>
      <c r="P2258" s="127" t="s">
        <v>1334</v>
      </c>
    </row>
    <row r="2259" spans="1:16" ht="51" hidden="1">
      <c r="A2259" s="127" t="s">
        <v>623</v>
      </c>
      <c r="B2259" s="127"/>
      <c r="C2259" s="128" t="s">
        <v>716</v>
      </c>
      <c r="D2259" s="122">
        <v>42934</v>
      </c>
      <c r="E2259" s="123" t="s">
        <v>6182</v>
      </c>
      <c r="F2259" s="123" t="s">
        <v>6</v>
      </c>
      <c r="G2259" s="123">
        <v>862676</v>
      </c>
      <c r="H2259" s="127"/>
      <c r="I2259" s="131" t="s">
        <v>5113</v>
      </c>
      <c r="J2259" s="127"/>
      <c r="K2259" s="127"/>
      <c r="L2259" s="127"/>
      <c r="M2259" s="127"/>
      <c r="N2259" s="243">
        <v>0</v>
      </c>
      <c r="O2259" s="243">
        <v>841.26</v>
      </c>
      <c r="P2259" s="127" t="s">
        <v>1334</v>
      </c>
    </row>
    <row r="2260" spans="1:16" ht="51" hidden="1">
      <c r="A2260" s="127" t="s">
        <v>620</v>
      </c>
      <c r="B2260" s="127"/>
      <c r="C2260" s="128" t="s">
        <v>714</v>
      </c>
      <c r="D2260" s="122">
        <v>42934</v>
      </c>
      <c r="E2260" s="123" t="s">
        <v>6183</v>
      </c>
      <c r="F2260" s="123" t="s">
        <v>6</v>
      </c>
      <c r="G2260" s="123">
        <v>862677</v>
      </c>
      <c r="H2260" s="127"/>
      <c r="I2260" s="131" t="s">
        <v>6184</v>
      </c>
      <c r="J2260" s="127"/>
      <c r="K2260" s="127"/>
      <c r="L2260" s="127"/>
      <c r="M2260" s="127"/>
      <c r="N2260" s="243">
        <v>0</v>
      </c>
      <c r="O2260" s="243">
        <v>12531.6</v>
      </c>
      <c r="P2260" s="127" t="s">
        <v>1334</v>
      </c>
    </row>
    <row r="2261" spans="1:16" ht="63.75" hidden="1">
      <c r="A2261" s="127" t="s">
        <v>620</v>
      </c>
      <c r="B2261" s="127"/>
      <c r="C2261" s="128" t="s">
        <v>714</v>
      </c>
      <c r="D2261" s="122">
        <v>42934</v>
      </c>
      <c r="E2261" s="123" t="s">
        <v>6185</v>
      </c>
      <c r="F2261" s="123" t="s">
        <v>13</v>
      </c>
      <c r="G2261" s="123">
        <v>893101</v>
      </c>
      <c r="H2261" s="127"/>
      <c r="I2261" s="131" t="s">
        <v>6186</v>
      </c>
      <c r="J2261" s="127"/>
      <c r="K2261" s="127"/>
      <c r="L2261" s="127"/>
      <c r="M2261" s="127"/>
      <c r="N2261" s="243">
        <v>199.54</v>
      </c>
      <c r="O2261" s="243">
        <v>0</v>
      </c>
      <c r="P2261" s="127" t="s">
        <v>1334</v>
      </c>
    </row>
    <row r="2262" spans="1:16" ht="63.75" hidden="1">
      <c r="A2262" s="127" t="s">
        <v>620</v>
      </c>
      <c r="B2262" s="127"/>
      <c r="C2262" s="128" t="s">
        <v>714</v>
      </c>
      <c r="D2262" s="122">
        <v>42934</v>
      </c>
      <c r="E2262" s="123" t="s">
        <v>6187</v>
      </c>
      <c r="F2262" s="123" t="s">
        <v>11</v>
      </c>
      <c r="G2262" s="123">
        <v>893101</v>
      </c>
      <c r="H2262" s="127"/>
      <c r="I2262" s="131" t="s">
        <v>6188</v>
      </c>
      <c r="J2262" s="127"/>
      <c r="K2262" s="127"/>
      <c r="L2262" s="127"/>
      <c r="M2262" s="127"/>
      <c r="N2262" s="243">
        <v>50</v>
      </c>
      <c r="O2262" s="243">
        <v>0</v>
      </c>
      <c r="P2262" s="127" t="s">
        <v>1334</v>
      </c>
    </row>
    <row r="2263" spans="1:16" ht="76.5" hidden="1">
      <c r="A2263" s="127" t="s">
        <v>620</v>
      </c>
      <c r="B2263" s="127"/>
      <c r="C2263" s="128" t="s">
        <v>714</v>
      </c>
      <c r="D2263" s="122">
        <v>42934</v>
      </c>
      <c r="E2263" s="123" t="s">
        <v>6189</v>
      </c>
      <c r="F2263" s="123" t="s">
        <v>13</v>
      </c>
      <c r="G2263" s="123">
        <v>893120</v>
      </c>
      <c r="H2263" s="127"/>
      <c r="I2263" s="131" t="s">
        <v>6190</v>
      </c>
      <c r="J2263" s="127"/>
      <c r="K2263" s="127"/>
      <c r="L2263" s="127"/>
      <c r="M2263" s="127"/>
      <c r="N2263" s="243">
        <v>99.81</v>
      </c>
      <c r="O2263" s="243">
        <v>0</v>
      </c>
      <c r="P2263" s="127" t="s">
        <v>1334</v>
      </c>
    </row>
    <row r="2264" spans="1:16" ht="76.5" hidden="1">
      <c r="A2264" s="127" t="s">
        <v>620</v>
      </c>
      <c r="B2264" s="127"/>
      <c r="C2264" s="128" t="s">
        <v>714</v>
      </c>
      <c r="D2264" s="122">
        <v>42934</v>
      </c>
      <c r="E2264" s="123" t="s">
        <v>6191</v>
      </c>
      <c r="F2264" s="123" t="s">
        <v>11</v>
      </c>
      <c r="G2264" s="123">
        <v>893120</v>
      </c>
      <c r="H2264" s="127"/>
      <c r="I2264" s="131" t="s">
        <v>6192</v>
      </c>
      <c r="J2264" s="127"/>
      <c r="K2264" s="127"/>
      <c r="L2264" s="127"/>
      <c r="M2264" s="127"/>
      <c r="N2264" s="243">
        <v>50</v>
      </c>
      <c r="O2264" s="243">
        <v>0</v>
      </c>
      <c r="P2264" s="127" t="s">
        <v>1334</v>
      </c>
    </row>
    <row r="2265" spans="1:16" ht="38.25" hidden="1">
      <c r="A2265" s="127">
        <v>117</v>
      </c>
      <c r="B2265" s="127"/>
      <c r="C2265" s="128" t="s">
        <v>723</v>
      </c>
      <c r="D2265" s="122">
        <v>42934</v>
      </c>
      <c r="E2265" s="123" t="s">
        <v>6193</v>
      </c>
      <c r="F2265" s="123" t="s">
        <v>11</v>
      </c>
      <c r="G2265" s="123">
        <v>893122</v>
      </c>
      <c r="H2265" s="127"/>
      <c r="I2265" s="131" t="s">
        <v>6194</v>
      </c>
      <c r="J2265" s="127"/>
      <c r="K2265" s="127"/>
      <c r="L2265" s="127"/>
      <c r="M2265" s="127"/>
      <c r="N2265" s="243">
        <v>50</v>
      </c>
      <c r="O2265" s="243">
        <v>0</v>
      </c>
      <c r="P2265" s="127" t="s">
        <v>1334</v>
      </c>
    </row>
    <row r="2266" spans="1:16" ht="38.25" hidden="1">
      <c r="A2266" s="127">
        <v>117</v>
      </c>
      <c r="B2266" s="127"/>
      <c r="C2266" s="128" t="s">
        <v>723</v>
      </c>
      <c r="D2266" s="122">
        <v>42934</v>
      </c>
      <c r="E2266" s="123" t="s">
        <v>6195</v>
      </c>
      <c r="F2266" s="123" t="s">
        <v>11</v>
      </c>
      <c r="G2266" s="123">
        <v>893124</v>
      </c>
      <c r="H2266" s="127"/>
      <c r="I2266" s="131" t="s">
        <v>6196</v>
      </c>
      <c r="J2266" s="127"/>
      <c r="K2266" s="127"/>
      <c r="L2266" s="127"/>
      <c r="M2266" s="127"/>
      <c r="N2266" s="243">
        <v>50</v>
      </c>
      <c r="O2266" s="243">
        <v>0</v>
      </c>
      <c r="P2266" s="127" t="s">
        <v>1334</v>
      </c>
    </row>
    <row r="2267" spans="1:16" ht="51" hidden="1">
      <c r="A2267" s="127">
        <v>117</v>
      </c>
      <c r="B2267" s="127"/>
      <c r="C2267" s="128" t="s">
        <v>723</v>
      </c>
      <c r="D2267" s="122">
        <v>42934</v>
      </c>
      <c r="E2267" s="123" t="s">
        <v>6197</v>
      </c>
      <c r="F2267" s="123" t="s">
        <v>11</v>
      </c>
      <c r="G2267" s="123">
        <v>893129</v>
      </c>
      <c r="H2267" s="127"/>
      <c r="I2267" s="131" t="s">
        <v>6198</v>
      </c>
      <c r="J2267" s="127"/>
      <c r="K2267" s="127"/>
      <c r="L2267" s="127"/>
      <c r="M2267" s="127"/>
      <c r="N2267" s="243">
        <v>50</v>
      </c>
      <c r="O2267" s="243">
        <v>0</v>
      </c>
      <c r="P2267" s="127" t="s">
        <v>1334</v>
      </c>
    </row>
    <row r="2268" spans="1:16" ht="76.5" hidden="1">
      <c r="A2268" s="127">
        <v>291</v>
      </c>
      <c r="B2268" s="127"/>
      <c r="C2268" s="128" t="s">
        <v>795</v>
      </c>
      <c r="D2268" s="122">
        <v>42934</v>
      </c>
      <c r="E2268" s="123" t="s">
        <v>6199</v>
      </c>
      <c r="F2268" s="123" t="s">
        <v>11</v>
      </c>
      <c r="G2268" s="123">
        <v>496240</v>
      </c>
      <c r="H2268" s="127"/>
      <c r="I2268" s="131" t="s">
        <v>6200</v>
      </c>
      <c r="J2268" s="127"/>
      <c r="K2268" s="127"/>
      <c r="L2268" s="127"/>
      <c r="M2268" s="127"/>
      <c r="N2268" s="243">
        <v>50</v>
      </c>
      <c r="O2268" s="243">
        <v>0</v>
      </c>
      <c r="P2268" s="127" t="s">
        <v>1334</v>
      </c>
    </row>
    <row r="2269" spans="1:16" ht="76.5" hidden="1">
      <c r="A2269" s="127">
        <v>291</v>
      </c>
      <c r="B2269" s="127"/>
      <c r="C2269" s="128" t="s">
        <v>795</v>
      </c>
      <c r="D2269" s="122">
        <v>42934</v>
      </c>
      <c r="E2269" s="123" t="s">
        <v>6201</v>
      </c>
      <c r="F2269" s="123" t="s">
        <v>11</v>
      </c>
      <c r="G2269" s="123">
        <v>496382</v>
      </c>
      <c r="H2269" s="127"/>
      <c r="I2269" s="131" t="s">
        <v>6202</v>
      </c>
      <c r="J2269" s="127"/>
      <c r="K2269" s="127"/>
      <c r="L2269" s="127"/>
      <c r="M2269" s="127"/>
      <c r="N2269" s="243">
        <v>50</v>
      </c>
      <c r="O2269" s="243">
        <v>0</v>
      </c>
      <c r="P2269" s="127" t="s">
        <v>1334</v>
      </c>
    </row>
    <row r="2270" spans="1:16" ht="76.5" hidden="1">
      <c r="A2270" s="127">
        <v>16</v>
      </c>
      <c r="B2270" s="127"/>
      <c r="C2270" s="128" t="s">
        <v>693</v>
      </c>
      <c r="D2270" s="122">
        <v>42935</v>
      </c>
      <c r="E2270" s="123" t="s">
        <v>6203</v>
      </c>
      <c r="F2270" s="123" t="s">
        <v>1375</v>
      </c>
      <c r="G2270" s="123">
        <v>14169888</v>
      </c>
      <c r="H2270" s="127"/>
      <c r="I2270" s="131" t="s">
        <v>6204</v>
      </c>
      <c r="J2270" s="127"/>
      <c r="K2270" s="127"/>
      <c r="L2270" s="127"/>
      <c r="M2270" s="127"/>
      <c r="N2270" s="243">
        <v>0</v>
      </c>
      <c r="O2270" s="243">
        <v>11390</v>
      </c>
      <c r="P2270" s="127" t="s">
        <v>1334</v>
      </c>
    </row>
    <row r="2271" spans="1:16" ht="76.5" hidden="1">
      <c r="A2271" s="127" t="s">
        <v>621</v>
      </c>
      <c r="B2271" s="127"/>
      <c r="C2271" s="128" t="s">
        <v>715</v>
      </c>
      <c r="D2271" s="122">
        <v>42935</v>
      </c>
      <c r="E2271" s="123" t="s">
        <v>6205</v>
      </c>
      <c r="F2271" s="123" t="s">
        <v>6</v>
      </c>
      <c r="G2271" s="123">
        <v>863070</v>
      </c>
      <c r="H2271" s="127"/>
      <c r="I2271" s="131" t="s">
        <v>6206</v>
      </c>
      <c r="J2271" s="127"/>
      <c r="K2271" s="127"/>
      <c r="L2271" s="127"/>
      <c r="M2271" s="127"/>
      <c r="N2271" s="243">
        <v>0</v>
      </c>
      <c r="O2271" s="243">
        <v>7000</v>
      </c>
      <c r="P2271" s="127" t="s">
        <v>1334</v>
      </c>
    </row>
    <row r="2272" spans="1:16" ht="76.5" hidden="1">
      <c r="A2272" s="127">
        <v>86</v>
      </c>
      <c r="B2272" s="127"/>
      <c r="C2272" s="128" t="s">
        <v>711</v>
      </c>
      <c r="D2272" s="122">
        <v>42935</v>
      </c>
      <c r="E2272" s="123" t="s">
        <v>6207</v>
      </c>
      <c r="F2272" s="123" t="s">
        <v>6</v>
      </c>
      <c r="G2272" s="123">
        <v>863170</v>
      </c>
      <c r="H2272" s="127"/>
      <c r="I2272" s="131" t="s">
        <v>6208</v>
      </c>
      <c r="J2272" s="127"/>
      <c r="K2272" s="127"/>
      <c r="L2272" s="127"/>
      <c r="M2272" s="127"/>
      <c r="N2272" s="243">
        <v>0</v>
      </c>
      <c r="O2272" s="243">
        <v>2000000</v>
      </c>
      <c r="P2272" s="127" t="s">
        <v>1334</v>
      </c>
    </row>
    <row r="2273" spans="1:16" ht="76.5" hidden="1">
      <c r="A2273" s="127">
        <v>86</v>
      </c>
      <c r="B2273" s="127"/>
      <c r="C2273" s="128" t="s">
        <v>711</v>
      </c>
      <c r="D2273" s="122">
        <v>42935</v>
      </c>
      <c r="E2273" s="123" t="s">
        <v>6209</v>
      </c>
      <c r="F2273" s="123" t="s">
        <v>6</v>
      </c>
      <c r="G2273" s="123">
        <v>863171</v>
      </c>
      <c r="H2273" s="127"/>
      <c r="I2273" s="131" t="s">
        <v>6208</v>
      </c>
      <c r="J2273" s="127"/>
      <c r="K2273" s="127"/>
      <c r="L2273" s="127"/>
      <c r="M2273" s="127"/>
      <c r="N2273" s="243">
        <v>0</v>
      </c>
      <c r="O2273" s="243">
        <v>4250000</v>
      </c>
      <c r="P2273" s="127" t="s">
        <v>1334</v>
      </c>
    </row>
    <row r="2274" spans="1:16" ht="76.5" hidden="1">
      <c r="A2274" s="127">
        <v>15</v>
      </c>
      <c r="B2274" s="127"/>
      <c r="C2274" s="128" t="s">
        <v>692</v>
      </c>
      <c r="D2274" s="122">
        <v>42935</v>
      </c>
      <c r="E2274" s="123" t="s">
        <v>6210</v>
      </c>
      <c r="F2274" s="123" t="s">
        <v>15</v>
      </c>
      <c r="G2274" s="123">
        <v>2715</v>
      </c>
      <c r="H2274" s="127"/>
      <c r="I2274" s="131" t="s">
        <v>6211</v>
      </c>
      <c r="J2274" s="127"/>
      <c r="K2274" s="127"/>
      <c r="L2274" s="127"/>
      <c r="M2274" s="127"/>
      <c r="N2274" s="243">
        <v>1071.45</v>
      </c>
      <c r="O2274" s="243">
        <v>0</v>
      </c>
      <c r="P2274" s="127" t="s">
        <v>1334</v>
      </c>
    </row>
    <row r="2275" spans="1:16" ht="102" hidden="1">
      <c r="A2275" s="127">
        <v>290</v>
      </c>
      <c r="B2275" s="127"/>
      <c r="C2275" s="128" t="s">
        <v>794</v>
      </c>
      <c r="D2275" s="122">
        <v>42935</v>
      </c>
      <c r="E2275" s="123" t="s">
        <v>6212</v>
      </c>
      <c r="F2275" s="123" t="s">
        <v>15</v>
      </c>
      <c r="G2275" s="123">
        <v>2712</v>
      </c>
      <c r="H2275" s="127"/>
      <c r="I2275" s="131" t="s">
        <v>6213</v>
      </c>
      <c r="J2275" s="127"/>
      <c r="K2275" s="127"/>
      <c r="L2275" s="127"/>
      <c r="M2275" s="127"/>
      <c r="N2275" s="243">
        <v>524.99</v>
      </c>
      <c r="O2275" s="243">
        <v>0</v>
      </c>
      <c r="P2275" s="127" t="s">
        <v>1334</v>
      </c>
    </row>
    <row r="2276" spans="1:16" ht="38.25" hidden="1">
      <c r="A2276" s="127">
        <v>117</v>
      </c>
      <c r="B2276" s="127"/>
      <c r="C2276" s="128" t="s">
        <v>723</v>
      </c>
      <c r="D2276" s="122">
        <v>42935</v>
      </c>
      <c r="E2276" s="123" t="s">
        <v>6214</v>
      </c>
      <c r="F2276" s="123" t="s">
        <v>11</v>
      </c>
      <c r="G2276" s="123">
        <v>893254</v>
      </c>
      <c r="H2276" s="127"/>
      <c r="I2276" s="131" t="s">
        <v>6215</v>
      </c>
      <c r="J2276" s="127"/>
      <c r="K2276" s="127"/>
      <c r="L2276" s="127"/>
      <c r="M2276" s="127"/>
      <c r="N2276" s="243">
        <v>50</v>
      </c>
      <c r="O2276" s="243">
        <v>0</v>
      </c>
      <c r="P2276" s="127" t="s">
        <v>1334</v>
      </c>
    </row>
    <row r="2277" spans="1:16" ht="51" hidden="1">
      <c r="A2277" s="127">
        <v>287</v>
      </c>
      <c r="B2277" s="127"/>
      <c r="C2277" s="128" t="s">
        <v>791</v>
      </c>
      <c r="D2277" s="122">
        <v>42936</v>
      </c>
      <c r="E2277" s="123" t="s">
        <v>6216</v>
      </c>
      <c r="F2277" s="123" t="s">
        <v>6</v>
      </c>
      <c r="G2277" s="123">
        <v>71516</v>
      </c>
      <c r="H2277" s="127"/>
      <c r="I2277" s="131" t="s">
        <v>6217</v>
      </c>
      <c r="J2277" s="127"/>
      <c r="K2277" s="127"/>
      <c r="L2277" s="127"/>
      <c r="M2277" s="127"/>
      <c r="N2277" s="243">
        <v>0</v>
      </c>
      <c r="O2277" s="243">
        <v>20251647.129999999</v>
      </c>
      <c r="P2277" s="127" t="s">
        <v>1334</v>
      </c>
    </row>
    <row r="2278" spans="1:16" ht="76.5" hidden="1">
      <c r="A2278" s="127">
        <v>25</v>
      </c>
      <c r="B2278" s="127"/>
      <c r="C2278" s="128" t="s">
        <v>695</v>
      </c>
      <c r="D2278" s="122">
        <v>42936</v>
      </c>
      <c r="E2278" s="123" t="s">
        <v>6218</v>
      </c>
      <c r="F2278" s="123" t="s">
        <v>1260</v>
      </c>
      <c r="G2278" s="123">
        <v>14110151</v>
      </c>
      <c r="H2278" s="127"/>
      <c r="I2278" s="131" t="s">
        <v>6219</v>
      </c>
      <c r="J2278" s="127"/>
      <c r="K2278" s="127"/>
      <c r="L2278" s="127"/>
      <c r="M2278" s="127"/>
      <c r="N2278" s="243">
        <v>0</v>
      </c>
      <c r="O2278" s="243">
        <v>63988.11</v>
      </c>
      <c r="P2278" s="127" t="s">
        <v>1334</v>
      </c>
    </row>
    <row r="2279" spans="1:16" ht="102" hidden="1">
      <c r="A2279" s="127">
        <v>10</v>
      </c>
      <c r="B2279" s="127"/>
      <c r="C2279" s="128" t="s">
        <v>691</v>
      </c>
      <c r="D2279" s="122">
        <v>42936</v>
      </c>
      <c r="E2279" s="123" t="s">
        <v>6220</v>
      </c>
      <c r="F2279" s="123" t="s">
        <v>15</v>
      </c>
      <c r="G2279" s="123">
        <v>2716</v>
      </c>
      <c r="H2279" s="127"/>
      <c r="I2279" s="131" t="s">
        <v>6221</v>
      </c>
      <c r="J2279" s="127"/>
      <c r="K2279" s="127"/>
      <c r="L2279" s="127"/>
      <c r="M2279" s="127"/>
      <c r="N2279" s="243">
        <v>2502.4499999999998</v>
      </c>
      <c r="O2279" s="243">
        <v>0</v>
      </c>
      <c r="P2279" s="127" t="s">
        <v>1334</v>
      </c>
    </row>
    <row r="2280" spans="1:16" ht="89.25" hidden="1">
      <c r="A2280" s="127">
        <v>513</v>
      </c>
      <c r="B2280" s="127"/>
      <c r="C2280" s="128" t="s">
        <v>201</v>
      </c>
      <c r="D2280" s="122">
        <v>42936</v>
      </c>
      <c r="E2280" s="123" t="s">
        <v>6222</v>
      </c>
      <c r="F2280" s="123" t="s">
        <v>15</v>
      </c>
      <c r="G2280" s="123">
        <v>2720</v>
      </c>
      <c r="H2280" s="127"/>
      <c r="I2280" s="131" t="s">
        <v>6223</v>
      </c>
      <c r="J2280" s="127"/>
      <c r="K2280" s="127"/>
      <c r="L2280" s="127"/>
      <c r="M2280" s="127"/>
      <c r="N2280" s="243">
        <v>115905.18</v>
      </c>
      <c r="O2280" s="243">
        <v>0</v>
      </c>
      <c r="P2280" s="127" t="s">
        <v>1334</v>
      </c>
    </row>
    <row r="2281" spans="1:16" ht="76.5" hidden="1">
      <c r="A2281" s="127">
        <v>291</v>
      </c>
      <c r="B2281" s="127"/>
      <c r="C2281" s="128" t="s">
        <v>795</v>
      </c>
      <c r="D2281" s="122">
        <v>42936</v>
      </c>
      <c r="E2281" s="123" t="s">
        <v>6224</v>
      </c>
      <c r="F2281" s="123" t="s">
        <v>15</v>
      </c>
      <c r="G2281" s="123">
        <v>2719</v>
      </c>
      <c r="H2281" s="127"/>
      <c r="I2281" s="131" t="s">
        <v>6225</v>
      </c>
      <c r="J2281" s="127"/>
      <c r="K2281" s="127"/>
      <c r="L2281" s="127"/>
      <c r="M2281" s="127"/>
      <c r="N2281" s="243">
        <v>274.66000000000003</v>
      </c>
      <c r="O2281" s="243">
        <v>0</v>
      </c>
      <c r="P2281" s="127" t="s">
        <v>1334</v>
      </c>
    </row>
    <row r="2282" spans="1:16" ht="63.75" hidden="1">
      <c r="A2282" s="127">
        <v>117</v>
      </c>
      <c r="B2282" s="127"/>
      <c r="C2282" s="128" t="s">
        <v>723</v>
      </c>
      <c r="D2282" s="122">
        <v>42936</v>
      </c>
      <c r="E2282" s="123" t="s">
        <v>6226</v>
      </c>
      <c r="F2282" s="123" t="s">
        <v>11</v>
      </c>
      <c r="G2282" s="123">
        <v>893352</v>
      </c>
      <c r="H2282" s="127"/>
      <c r="I2282" s="131" t="s">
        <v>6227</v>
      </c>
      <c r="J2282" s="127"/>
      <c r="K2282" s="127"/>
      <c r="L2282" s="127"/>
      <c r="M2282" s="127"/>
      <c r="N2282" s="243">
        <v>50</v>
      </c>
      <c r="O2282" s="243">
        <v>0</v>
      </c>
      <c r="P2282" s="127" t="s">
        <v>1334</v>
      </c>
    </row>
    <row r="2283" spans="1:16" ht="63.75" hidden="1">
      <c r="A2283" s="127" t="s">
        <v>620</v>
      </c>
      <c r="B2283" s="127"/>
      <c r="C2283" s="128" t="s">
        <v>714</v>
      </c>
      <c r="D2283" s="122">
        <v>42937</v>
      </c>
      <c r="E2283" s="123" t="s">
        <v>6228</v>
      </c>
      <c r="F2283" s="123" t="s">
        <v>6</v>
      </c>
      <c r="G2283" s="123">
        <v>864118</v>
      </c>
      <c r="H2283" s="127"/>
      <c r="I2283" s="131" t="s">
        <v>6229</v>
      </c>
      <c r="J2283" s="127"/>
      <c r="K2283" s="127"/>
      <c r="L2283" s="127"/>
      <c r="M2283" s="127"/>
      <c r="N2283" s="243">
        <v>0</v>
      </c>
      <c r="O2283" s="243">
        <v>125918.95</v>
      </c>
      <c r="P2283" s="127" t="s">
        <v>1334</v>
      </c>
    </row>
    <row r="2284" spans="1:16" ht="76.5" hidden="1">
      <c r="A2284" s="127" t="s">
        <v>621</v>
      </c>
      <c r="B2284" s="127"/>
      <c r="C2284" s="128" t="s">
        <v>715</v>
      </c>
      <c r="D2284" s="122">
        <v>42937</v>
      </c>
      <c r="E2284" s="123" t="s">
        <v>6230</v>
      </c>
      <c r="F2284" s="123" t="s">
        <v>6</v>
      </c>
      <c r="G2284" s="123">
        <v>864119</v>
      </c>
      <c r="H2284" s="127"/>
      <c r="I2284" s="131" t="s">
        <v>6231</v>
      </c>
      <c r="J2284" s="127"/>
      <c r="K2284" s="127"/>
      <c r="L2284" s="127"/>
      <c r="M2284" s="127"/>
      <c r="N2284" s="243">
        <v>0</v>
      </c>
      <c r="O2284" s="243">
        <v>164000</v>
      </c>
      <c r="P2284" s="127" t="s">
        <v>1334</v>
      </c>
    </row>
    <row r="2285" spans="1:16" ht="76.5" hidden="1">
      <c r="A2285" s="127" t="s">
        <v>621</v>
      </c>
      <c r="B2285" s="127"/>
      <c r="C2285" s="128" t="s">
        <v>715</v>
      </c>
      <c r="D2285" s="122">
        <v>42940</v>
      </c>
      <c r="E2285" s="123" t="s">
        <v>6232</v>
      </c>
      <c r="F2285" s="123" t="s">
        <v>6</v>
      </c>
      <c r="G2285" s="123">
        <v>864939</v>
      </c>
      <c r="H2285" s="127"/>
      <c r="I2285" s="131" t="s">
        <v>6233</v>
      </c>
      <c r="J2285" s="127"/>
      <c r="K2285" s="127"/>
      <c r="L2285" s="127"/>
      <c r="M2285" s="127"/>
      <c r="N2285" s="243">
        <v>0</v>
      </c>
      <c r="O2285" s="243">
        <v>5000</v>
      </c>
      <c r="P2285" s="127" t="s">
        <v>1334</v>
      </c>
    </row>
    <row r="2286" spans="1:16" ht="51" hidden="1">
      <c r="A2286" s="127" t="s">
        <v>623</v>
      </c>
      <c r="B2286" s="127"/>
      <c r="C2286" s="128" t="s">
        <v>716</v>
      </c>
      <c r="D2286" s="122">
        <v>42940</v>
      </c>
      <c r="E2286" s="123" t="s">
        <v>6234</v>
      </c>
      <c r="F2286" s="123" t="s">
        <v>6</v>
      </c>
      <c r="G2286" s="123">
        <v>864964</v>
      </c>
      <c r="H2286" s="127"/>
      <c r="I2286" s="131" t="s">
        <v>5113</v>
      </c>
      <c r="J2286" s="127"/>
      <c r="K2286" s="127"/>
      <c r="L2286" s="127"/>
      <c r="M2286" s="127"/>
      <c r="N2286" s="243">
        <v>0</v>
      </c>
      <c r="O2286" s="243">
        <v>2789.02</v>
      </c>
      <c r="P2286" s="127" t="s">
        <v>1334</v>
      </c>
    </row>
    <row r="2287" spans="1:16" ht="51" hidden="1">
      <c r="A2287" s="127">
        <v>117</v>
      </c>
      <c r="B2287" s="127"/>
      <c r="C2287" s="128" t="s">
        <v>723</v>
      </c>
      <c r="D2287" s="122">
        <v>42940</v>
      </c>
      <c r="E2287" s="123" t="s">
        <v>6235</v>
      </c>
      <c r="F2287" s="123" t="s">
        <v>11</v>
      </c>
      <c r="G2287" s="123">
        <v>893530</v>
      </c>
      <c r="H2287" s="127"/>
      <c r="I2287" s="131" t="s">
        <v>6236</v>
      </c>
      <c r="J2287" s="127"/>
      <c r="K2287" s="127"/>
      <c r="L2287" s="127"/>
      <c r="M2287" s="127"/>
      <c r="N2287" s="243">
        <v>50</v>
      </c>
      <c r="O2287" s="243">
        <v>0</v>
      </c>
      <c r="P2287" s="127" t="s">
        <v>1334</v>
      </c>
    </row>
    <row r="2288" spans="1:16" ht="51" hidden="1">
      <c r="A2288" s="127">
        <v>117</v>
      </c>
      <c r="B2288" s="127"/>
      <c r="C2288" s="128" t="s">
        <v>723</v>
      </c>
      <c r="D2288" s="122">
        <v>42940</v>
      </c>
      <c r="E2288" s="123" t="s">
        <v>6237</v>
      </c>
      <c r="F2288" s="123" t="s">
        <v>11</v>
      </c>
      <c r="G2288" s="123">
        <v>893533</v>
      </c>
      <c r="H2288" s="127"/>
      <c r="I2288" s="131" t="s">
        <v>6238</v>
      </c>
      <c r="J2288" s="127"/>
      <c r="K2288" s="127"/>
      <c r="L2288" s="127"/>
      <c r="M2288" s="127"/>
      <c r="N2288" s="243">
        <v>50</v>
      </c>
      <c r="O2288" s="243">
        <v>0</v>
      </c>
      <c r="P2288" s="127" t="s">
        <v>1334</v>
      </c>
    </row>
    <row r="2289" spans="1:16" ht="89.25" hidden="1">
      <c r="A2289" s="127">
        <v>25</v>
      </c>
      <c r="B2289" s="127"/>
      <c r="C2289" s="128" t="s">
        <v>695</v>
      </c>
      <c r="D2289" s="122">
        <v>42940</v>
      </c>
      <c r="E2289" s="123" t="s">
        <v>6239</v>
      </c>
      <c r="F2289" s="123" t="s">
        <v>15</v>
      </c>
      <c r="G2289" s="123">
        <v>2740</v>
      </c>
      <c r="H2289" s="127"/>
      <c r="I2289" s="131" t="s">
        <v>6240</v>
      </c>
      <c r="J2289" s="127"/>
      <c r="K2289" s="127"/>
      <c r="L2289" s="127"/>
      <c r="M2289" s="127"/>
      <c r="N2289" s="243">
        <v>317.81</v>
      </c>
      <c r="O2289" s="243">
        <v>0</v>
      </c>
      <c r="P2289" s="127" t="s">
        <v>1334</v>
      </c>
    </row>
    <row r="2290" spans="1:16" ht="63.75" hidden="1">
      <c r="A2290" s="127">
        <v>291</v>
      </c>
      <c r="B2290" s="127"/>
      <c r="C2290" s="128" t="s">
        <v>795</v>
      </c>
      <c r="D2290" s="122">
        <v>42940</v>
      </c>
      <c r="E2290" s="123" t="s">
        <v>6241</v>
      </c>
      <c r="F2290" s="123" t="s">
        <v>11</v>
      </c>
      <c r="G2290" s="123">
        <v>500506</v>
      </c>
      <c r="H2290" s="127"/>
      <c r="I2290" s="131" t="s">
        <v>6242</v>
      </c>
      <c r="J2290" s="127"/>
      <c r="K2290" s="127"/>
      <c r="L2290" s="127"/>
      <c r="M2290" s="127"/>
      <c r="N2290" s="243">
        <v>50</v>
      </c>
      <c r="O2290" s="243">
        <v>0</v>
      </c>
      <c r="P2290" s="127" t="s">
        <v>1334</v>
      </c>
    </row>
    <row r="2291" spans="1:16" ht="76.5" hidden="1">
      <c r="A2291" s="127" t="s">
        <v>621</v>
      </c>
      <c r="B2291" s="127"/>
      <c r="C2291" s="128" t="s">
        <v>715</v>
      </c>
      <c r="D2291" s="122">
        <v>42941</v>
      </c>
      <c r="E2291" s="123" t="s">
        <v>6243</v>
      </c>
      <c r="F2291" s="123" t="s">
        <v>6</v>
      </c>
      <c r="G2291" s="123">
        <v>865459</v>
      </c>
      <c r="H2291" s="127"/>
      <c r="I2291" s="131" t="s">
        <v>6244</v>
      </c>
      <c r="J2291" s="127"/>
      <c r="K2291" s="127"/>
      <c r="L2291" s="127"/>
      <c r="M2291" s="127"/>
      <c r="N2291" s="243">
        <v>0</v>
      </c>
      <c r="O2291" s="243">
        <v>35000</v>
      </c>
      <c r="P2291" s="127" t="s">
        <v>1334</v>
      </c>
    </row>
    <row r="2292" spans="1:16" ht="63.75" hidden="1">
      <c r="A2292" s="127">
        <v>287</v>
      </c>
      <c r="B2292" s="127"/>
      <c r="C2292" s="128" t="s">
        <v>791</v>
      </c>
      <c r="D2292" s="122">
        <v>42941</v>
      </c>
      <c r="E2292" s="123" t="s">
        <v>6245</v>
      </c>
      <c r="F2292" s="123" t="s">
        <v>6</v>
      </c>
      <c r="G2292" s="123">
        <v>893633</v>
      </c>
      <c r="H2292" s="127"/>
      <c r="I2292" s="131" t="s">
        <v>6246</v>
      </c>
      <c r="J2292" s="127"/>
      <c r="K2292" s="127"/>
      <c r="L2292" s="127"/>
      <c r="M2292" s="127"/>
      <c r="N2292" s="243">
        <v>0</v>
      </c>
      <c r="O2292" s="243">
        <v>535472.63</v>
      </c>
      <c r="P2292" s="127" t="s">
        <v>1334</v>
      </c>
    </row>
    <row r="2293" spans="1:16" ht="76.5" hidden="1">
      <c r="A2293" s="127" t="s">
        <v>620</v>
      </c>
      <c r="B2293" s="127"/>
      <c r="C2293" s="128" t="s">
        <v>714</v>
      </c>
      <c r="D2293" s="122">
        <v>42941</v>
      </c>
      <c r="E2293" s="123" t="s">
        <v>6247</v>
      </c>
      <c r="F2293" s="123" t="s">
        <v>15</v>
      </c>
      <c r="G2293" s="123">
        <v>2751</v>
      </c>
      <c r="H2293" s="127"/>
      <c r="I2293" s="131" t="s">
        <v>6248</v>
      </c>
      <c r="J2293" s="127"/>
      <c r="K2293" s="127"/>
      <c r="L2293" s="127"/>
      <c r="M2293" s="127"/>
      <c r="N2293" s="243">
        <v>612.04</v>
      </c>
      <c r="O2293" s="243">
        <v>0</v>
      </c>
      <c r="P2293" s="127" t="s">
        <v>1334</v>
      </c>
    </row>
    <row r="2294" spans="1:16" ht="76.5" hidden="1">
      <c r="A2294" s="127" t="s">
        <v>620</v>
      </c>
      <c r="B2294" s="127"/>
      <c r="C2294" s="128" t="s">
        <v>714</v>
      </c>
      <c r="D2294" s="122">
        <v>42941</v>
      </c>
      <c r="E2294" s="123" t="s">
        <v>6249</v>
      </c>
      <c r="F2294" s="123" t="s">
        <v>15</v>
      </c>
      <c r="G2294" s="123">
        <v>2752</v>
      </c>
      <c r="H2294" s="127"/>
      <c r="I2294" s="131" t="s">
        <v>6250</v>
      </c>
      <c r="J2294" s="127"/>
      <c r="K2294" s="127"/>
      <c r="L2294" s="127"/>
      <c r="M2294" s="127"/>
      <c r="N2294" s="243">
        <v>386.62</v>
      </c>
      <c r="O2294" s="243">
        <v>0</v>
      </c>
      <c r="P2294" s="127" t="s">
        <v>1334</v>
      </c>
    </row>
    <row r="2295" spans="1:16" ht="76.5" hidden="1">
      <c r="A2295" s="127" t="s">
        <v>620</v>
      </c>
      <c r="B2295" s="127"/>
      <c r="C2295" s="128" t="s">
        <v>714</v>
      </c>
      <c r="D2295" s="122">
        <v>42941</v>
      </c>
      <c r="E2295" s="123" t="s">
        <v>6251</v>
      </c>
      <c r="F2295" s="123" t="s">
        <v>15</v>
      </c>
      <c r="G2295" s="123">
        <v>2750</v>
      </c>
      <c r="H2295" s="127"/>
      <c r="I2295" s="131" t="s">
        <v>6252</v>
      </c>
      <c r="J2295" s="127"/>
      <c r="K2295" s="127"/>
      <c r="L2295" s="127"/>
      <c r="M2295" s="127"/>
      <c r="N2295" s="243">
        <v>1063.43</v>
      </c>
      <c r="O2295" s="243">
        <v>0</v>
      </c>
      <c r="P2295" s="127" t="s">
        <v>1334</v>
      </c>
    </row>
    <row r="2296" spans="1:16" ht="76.5" hidden="1">
      <c r="A2296" s="127" t="s">
        <v>620</v>
      </c>
      <c r="B2296" s="127"/>
      <c r="C2296" s="128" t="s">
        <v>714</v>
      </c>
      <c r="D2296" s="122">
        <v>42941</v>
      </c>
      <c r="E2296" s="123" t="s">
        <v>6253</v>
      </c>
      <c r="F2296" s="123" t="s">
        <v>15</v>
      </c>
      <c r="G2296" s="123">
        <v>2749</v>
      </c>
      <c r="H2296" s="127"/>
      <c r="I2296" s="131" t="s">
        <v>6254</v>
      </c>
      <c r="J2296" s="127"/>
      <c r="K2296" s="127"/>
      <c r="L2296" s="127"/>
      <c r="M2296" s="127"/>
      <c r="N2296" s="243">
        <v>560.86</v>
      </c>
      <c r="O2296" s="243">
        <v>0</v>
      </c>
      <c r="P2296" s="127" t="s">
        <v>1334</v>
      </c>
    </row>
    <row r="2297" spans="1:16" ht="102" hidden="1">
      <c r="A2297" s="127">
        <v>25</v>
      </c>
      <c r="B2297" s="127"/>
      <c r="C2297" s="128" t="s">
        <v>695</v>
      </c>
      <c r="D2297" s="122">
        <v>42941</v>
      </c>
      <c r="E2297" s="123" t="s">
        <v>6255</v>
      </c>
      <c r="F2297" s="123" t="s">
        <v>15</v>
      </c>
      <c r="G2297" s="123">
        <v>2748</v>
      </c>
      <c r="H2297" s="127"/>
      <c r="I2297" s="131" t="s">
        <v>6256</v>
      </c>
      <c r="J2297" s="127"/>
      <c r="K2297" s="127"/>
      <c r="L2297" s="127"/>
      <c r="M2297" s="127"/>
      <c r="N2297" s="243">
        <v>282.35000000000002</v>
      </c>
      <c r="O2297" s="243">
        <v>0</v>
      </c>
      <c r="P2297" s="127" t="s">
        <v>1334</v>
      </c>
    </row>
    <row r="2298" spans="1:16" ht="63.75" hidden="1">
      <c r="A2298" s="127" t="s">
        <v>620</v>
      </c>
      <c r="B2298" s="127"/>
      <c r="C2298" s="128" t="s">
        <v>714</v>
      </c>
      <c r="D2298" s="122">
        <v>42942</v>
      </c>
      <c r="E2298" s="123" t="s">
        <v>6257</v>
      </c>
      <c r="F2298" s="123" t="s">
        <v>1260</v>
      </c>
      <c r="G2298" s="123">
        <v>14219371</v>
      </c>
      <c r="H2298" s="127"/>
      <c r="I2298" s="131" t="s">
        <v>6258</v>
      </c>
      <c r="J2298" s="127"/>
      <c r="K2298" s="127"/>
      <c r="L2298" s="127"/>
      <c r="M2298" s="127"/>
      <c r="N2298" s="243">
        <v>0</v>
      </c>
      <c r="O2298" s="243">
        <v>147869.39000000001</v>
      </c>
      <c r="P2298" s="127" t="s">
        <v>1334</v>
      </c>
    </row>
    <row r="2299" spans="1:16" ht="51" hidden="1">
      <c r="A2299" s="127">
        <v>117</v>
      </c>
      <c r="B2299" s="127"/>
      <c r="C2299" s="128" t="s">
        <v>723</v>
      </c>
      <c r="D2299" s="122">
        <v>42942</v>
      </c>
      <c r="E2299" s="123" t="s">
        <v>6259</v>
      </c>
      <c r="F2299" s="123" t="s">
        <v>11</v>
      </c>
      <c r="G2299" s="123">
        <v>893723</v>
      </c>
      <c r="H2299" s="127"/>
      <c r="I2299" s="131" t="s">
        <v>6260</v>
      </c>
      <c r="J2299" s="127"/>
      <c r="K2299" s="127"/>
      <c r="L2299" s="127"/>
      <c r="M2299" s="127"/>
      <c r="N2299" s="243">
        <v>50</v>
      </c>
      <c r="O2299" s="243">
        <v>0</v>
      </c>
      <c r="P2299" s="127" t="s">
        <v>1334</v>
      </c>
    </row>
    <row r="2300" spans="1:16" ht="51" hidden="1">
      <c r="A2300" s="127">
        <v>117</v>
      </c>
      <c r="B2300" s="127"/>
      <c r="C2300" s="128" t="s">
        <v>723</v>
      </c>
      <c r="D2300" s="122">
        <v>42942</v>
      </c>
      <c r="E2300" s="123" t="s">
        <v>6261</v>
      </c>
      <c r="F2300" s="123" t="s">
        <v>11</v>
      </c>
      <c r="G2300" s="123">
        <v>893774</v>
      </c>
      <c r="H2300" s="127"/>
      <c r="I2300" s="131" t="s">
        <v>6262</v>
      </c>
      <c r="J2300" s="127"/>
      <c r="K2300" s="127"/>
      <c r="L2300" s="127"/>
      <c r="M2300" s="127"/>
      <c r="N2300" s="243">
        <v>50</v>
      </c>
      <c r="O2300" s="243">
        <v>0</v>
      </c>
      <c r="P2300" s="127" t="s">
        <v>1334</v>
      </c>
    </row>
    <row r="2301" spans="1:16" ht="63.75" hidden="1">
      <c r="A2301" s="127">
        <v>117</v>
      </c>
      <c r="B2301" s="127"/>
      <c r="C2301" s="128" t="s">
        <v>723</v>
      </c>
      <c r="D2301" s="122">
        <v>42942</v>
      </c>
      <c r="E2301" s="123" t="s">
        <v>6263</v>
      </c>
      <c r="F2301" s="123" t="s">
        <v>11</v>
      </c>
      <c r="G2301" s="123">
        <v>893791</v>
      </c>
      <c r="H2301" s="127"/>
      <c r="I2301" s="131" t="s">
        <v>6264</v>
      </c>
      <c r="J2301" s="127"/>
      <c r="K2301" s="127"/>
      <c r="L2301" s="127"/>
      <c r="M2301" s="127"/>
      <c r="N2301" s="243">
        <v>50</v>
      </c>
      <c r="O2301" s="243">
        <v>0</v>
      </c>
      <c r="P2301" s="127" t="s">
        <v>1334</v>
      </c>
    </row>
    <row r="2302" spans="1:16" ht="38.25" hidden="1">
      <c r="A2302" s="127">
        <v>117</v>
      </c>
      <c r="B2302" s="127"/>
      <c r="C2302" s="128" t="s">
        <v>723</v>
      </c>
      <c r="D2302" s="122">
        <v>42942</v>
      </c>
      <c r="E2302" s="123" t="s">
        <v>6265</v>
      </c>
      <c r="F2302" s="123" t="s">
        <v>11</v>
      </c>
      <c r="G2302" s="123">
        <v>893888</v>
      </c>
      <c r="H2302" s="127"/>
      <c r="I2302" s="131" t="s">
        <v>6266</v>
      </c>
      <c r="J2302" s="127"/>
      <c r="K2302" s="127"/>
      <c r="L2302" s="127"/>
      <c r="M2302" s="127"/>
      <c r="N2302" s="243">
        <v>50</v>
      </c>
      <c r="O2302" s="243">
        <v>0</v>
      </c>
      <c r="P2302" s="127" t="s">
        <v>1334</v>
      </c>
    </row>
    <row r="2303" spans="1:16" ht="51" hidden="1">
      <c r="A2303" s="127">
        <v>117</v>
      </c>
      <c r="B2303" s="127"/>
      <c r="C2303" s="128" t="s">
        <v>723</v>
      </c>
      <c r="D2303" s="122">
        <v>42942</v>
      </c>
      <c r="E2303" s="123" t="s">
        <v>6267</v>
      </c>
      <c r="F2303" s="123" t="s">
        <v>11</v>
      </c>
      <c r="G2303" s="123">
        <v>893889</v>
      </c>
      <c r="H2303" s="127"/>
      <c r="I2303" s="131" t="s">
        <v>6268</v>
      </c>
      <c r="J2303" s="127"/>
      <c r="K2303" s="127"/>
      <c r="L2303" s="127"/>
      <c r="M2303" s="127"/>
      <c r="N2303" s="243">
        <v>50</v>
      </c>
      <c r="O2303" s="243">
        <v>0</v>
      </c>
      <c r="P2303" s="127" t="s">
        <v>1334</v>
      </c>
    </row>
    <row r="2304" spans="1:16" ht="76.5" hidden="1">
      <c r="A2304" s="127" t="s">
        <v>620</v>
      </c>
      <c r="B2304" s="127"/>
      <c r="C2304" s="128" t="s">
        <v>714</v>
      </c>
      <c r="D2304" s="122">
        <v>42942</v>
      </c>
      <c r="E2304" s="123" t="s">
        <v>6269</v>
      </c>
      <c r="F2304" s="123" t="s">
        <v>15</v>
      </c>
      <c r="G2304" s="123">
        <v>2762</v>
      </c>
      <c r="H2304" s="127"/>
      <c r="I2304" s="131" t="s">
        <v>6270</v>
      </c>
      <c r="J2304" s="127"/>
      <c r="K2304" s="127"/>
      <c r="L2304" s="127"/>
      <c r="M2304" s="127"/>
      <c r="N2304" s="243">
        <v>550.71</v>
      </c>
      <c r="O2304" s="243">
        <v>0</v>
      </c>
      <c r="P2304" s="127" t="s">
        <v>1334</v>
      </c>
    </row>
    <row r="2305" spans="1:16" ht="76.5" hidden="1">
      <c r="A2305" s="127" t="s">
        <v>620</v>
      </c>
      <c r="B2305" s="127"/>
      <c r="C2305" s="128" t="s">
        <v>714</v>
      </c>
      <c r="D2305" s="122">
        <v>42942</v>
      </c>
      <c r="E2305" s="123" t="s">
        <v>6271</v>
      </c>
      <c r="F2305" s="123" t="s">
        <v>15</v>
      </c>
      <c r="G2305" s="123">
        <v>2755</v>
      </c>
      <c r="H2305" s="127"/>
      <c r="I2305" s="131" t="s">
        <v>6272</v>
      </c>
      <c r="J2305" s="127"/>
      <c r="K2305" s="127"/>
      <c r="L2305" s="127"/>
      <c r="M2305" s="127"/>
      <c r="N2305" s="243">
        <v>333.32</v>
      </c>
      <c r="O2305" s="243">
        <v>0</v>
      </c>
      <c r="P2305" s="127" t="s">
        <v>1334</v>
      </c>
    </row>
    <row r="2306" spans="1:16" ht="76.5" hidden="1">
      <c r="A2306" s="127" t="s">
        <v>620</v>
      </c>
      <c r="B2306" s="127"/>
      <c r="C2306" s="128" t="s">
        <v>714</v>
      </c>
      <c r="D2306" s="122">
        <v>42942</v>
      </c>
      <c r="E2306" s="123" t="s">
        <v>6273</v>
      </c>
      <c r="F2306" s="123" t="s">
        <v>15</v>
      </c>
      <c r="G2306" s="123">
        <v>2763</v>
      </c>
      <c r="H2306" s="127"/>
      <c r="I2306" s="131" t="s">
        <v>6274</v>
      </c>
      <c r="J2306" s="127"/>
      <c r="K2306" s="127"/>
      <c r="L2306" s="127"/>
      <c r="M2306" s="127"/>
      <c r="N2306" s="243">
        <v>299.08999999999997</v>
      </c>
      <c r="O2306" s="243">
        <v>0</v>
      </c>
      <c r="P2306" s="127" t="s">
        <v>1334</v>
      </c>
    </row>
    <row r="2307" spans="1:16" ht="51" hidden="1">
      <c r="A2307" s="127">
        <v>513</v>
      </c>
      <c r="B2307" s="127"/>
      <c r="C2307" s="128" t="s">
        <v>201</v>
      </c>
      <c r="D2307" s="122">
        <v>42942</v>
      </c>
      <c r="E2307" s="123" t="s">
        <v>6275</v>
      </c>
      <c r="F2307" s="123" t="s">
        <v>15</v>
      </c>
      <c r="G2307" s="123">
        <v>502661</v>
      </c>
      <c r="H2307" s="127"/>
      <c r="I2307" s="131" t="s">
        <v>6276</v>
      </c>
      <c r="J2307" s="127"/>
      <c r="K2307" s="127"/>
      <c r="L2307" s="127"/>
      <c r="M2307" s="127"/>
      <c r="N2307" s="243">
        <v>50</v>
      </c>
      <c r="O2307" s="243">
        <v>0</v>
      </c>
      <c r="P2307" s="127" t="s">
        <v>1334</v>
      </c>
    </row>
    <row r="2308" spans="1:16" ht="63.75" hidden="1">
      <c r="A2308" s="127" t="s">
        <v>620</v>
      </c>
      <c r="B2308" s="127"/>
      <c r="C2308" s="128" t="s">
        <v>714</v>
      </c>
      <c r="D2308" s="122">
        <v>42943</v>
      </c>
      <c r="E2308" s="123" t="s">
        <v>6277</v>
      </c>
      <c r="F2308" s="123" t="s">
        <v>1375</v>
      </c>
      <c r="G2308" s="123">
        <v>14267250</v>
      </c>
      <c r="H2308" s="127"/>
      <c r="I2308" s="131" t="s">
        <v>6278</v>
      </c>
      <c r="J2308" s="127"/>
      <c r="K2308" s="127"/>
      <c r="L2308" s="127"/>
      <c r="M2308" s="127"/>
      <c r="N2308" s="243">
        <v>0</v>
      </c>
      <c r="O2308" s="243">
        <v>41195.980000000003</v>
      </c>
      <c r="P2308" s="127" t="s">
        <v>1334</v>
      </c>
    </row>
    <row r="2309" spans="1:16" ht="51" hidden="1">
      <c r="A2309" s="127" t="s">
        <v>620</v>
      </c>
      <c r="B2309" s="127"/>
      <c r="C2309" s="128" t="s">
        <v>714</v>
      </c>
      <c r="D2309" s="122">
        <v>42943</v>
      </c>
      <c r="E2309" s="123" t="s">
        <v>6279</v>
      </c>
      <c r="F2309" s="123" t="s">
        <v>1375</v>
      </c>
      <c r="G2309" s="123">
        <v>14267201</v>
      </c>
      <c r="H2309" s="127"/>
      <c r="I2309" s="131" t="s">
        <v>6280</v>
      </c>
      <c r="J2309" s="127"/>
      <c r="K2309" s="127"/>
      <c r="L2309" s="127"/>
      <c r="M2309" s="127"/>
      <c r="N2309" s="243">
        <v>0</v>
      </c>
      <c r="O2309" s="243">
        <v>309414.56</v>
      </c>
      <c r="P2309" s="127" t="s">
        <v>1334</v>
      </c>
    </row>
    <row r="2310" spans="1:16" ht="76.5" hidden="1">
      <c r="A2310" s="127" t="s">
        <v>620</v>
      </c>
      <c r="B2310" s="127"/>
      <c r="C2310" s="128" t="s">
        <v>714</v>
      </c>
      <c r="D2310" s="122">
        <v>42943</v>
      </c>
      <c r="E2310" s="123" t="s">
        <v>6281</v>
      </c>
      <c r="F2310" s="123" t="s">
        <v>1375</v>
      </c>
      <c r="G2310" s="123">
        <v>14267199</v>
      </c>
      <c r="H2310" s="127"/>
      <c r="I2310" s="131" t="s">
        <v>6282</v>
      </c>
      <c r="J2310" s="127"/>
      <c r="K2310" s="127"/>
      <c r="L2310" s="127"/>
      <c r="M2310" s="127"/>
      <c r="N2310" s="243">
        <v>0</v>
      </c>
      <c r="O2310" s="243">
        <v>156200.9</v>
      </c>
      <c r="P2310" s="127" t="s">
        <v>1334</v>
      </c>
    </row>
    <row r="2311" spans="1:16" ht="76.5" hidden="1">
      <c r="A2311" s="127" t="s">
        <v>620</v>
      </c>
      <c r="B2311" s="127"/>
      <c r="C2311" s="128" t="s">
        <v>714</v>
      </c>
      <c r="D2311" s="122">
        <v>42943</v>
      </c>
      <c r="E2311" s="123" t="s">
        <v>6283</v>
      </c>
      <c r="F2311" s="123" t="s">
        <v>1375</v>
      </c>
      <c r="G2311" s="123">
        <v>14267193</v>
      </c>
      <c r="H2311" s="127"/>
      <c r="I2311" s="131" t="s">
        <v>6284</v>
      </c>
      <c r="J2311" s="127"/>
      <c r="K2311" s="127"/>
      <c r="L2311" s="127"/>
      <c r="M2311" s="127"/>
      <c r="N2311" s="243">
        <v>0</v>
      </c>
      <c r="O2311" s="243">
        <v>118102.59</v>
      </c>
      <c r="P2311" s="127" t="s">
        <v>1334</v>
      </c>
    </row>
    <row r="2312" spans="1:16" ht="76.5" hidden="1">
      <c r="A2312" s="127" t="s">
        <v>620</v>
      </c>
      <c r="B2312" s="127"/>
      <c r="C2312" s="128" t="s">
        <v>714</v>
      </c>
      <c r="D2312" s="122">
        <v>42943</v>
      </c>
      <c r="E2312" s="123" t="s">
        <v>6285</v>
      </c>
      <c r="F2312" s="123" t="s">
        <v>1375</v>
      </c>
      <c r="G2312" s="123">
        <v>14267187</v>
      </c>
      <c r="H2312" s="127"/>
      <c r="I2312" s="131" t="s">
        <v>6286</v>
      </c>
      <c r="J2312" s="127"/>
      <c r="K2312" s="127"/>
      <c r="L2312" s="127"/>
      <c r="M2312" s="127"/>
      <c r="N2312" s="243">
        <v>0</v>
      </c>
      <c r="O2312" s="243">
        <v>12453.23</v>
      </c>
      <c r="P2312" s="127" t="s">
        <v>1334</v>
      </c>
    </row>
    <row r="2313" spans="1:16" ht="63.75" hidden="1">
      <c r="A2313" s="127" t="s">
        <v>620</v>
      </c>
      <c r="B2313" s="127"/>
      <c r="C2313" s="128" t="s">
        <v>714</v>
      </c>
      <c r="D2313" s="122">
        <v>42943</v>
      </c>
      <c r="E2313" s="123" t="s">
        <v>6287</v>
      </c>
      <c r="F2313" s="123" t="s">
        <v>1375</v>
      </c>
      <c r="G2313" s="123">
        <v>14267186</v>
      </c>
      <c r="H2313" s="127"/>
      <c r="I2313" s="131" t="s">
        <v>6288</v>
      </c>
      <c r="J2313" s="127"/>
      <c r="K2313" s="127"/>
      <c r="L2313" s="127"/>
      <c r="M2313" s="127"/>
      <c r="N2313" s="243">
        <v>0</v>
      </c>
      <c r="O2313" s="243">
        <v>5406.07</v>
      </c>
      <c r="P2313" s="127" t="s">
        <v>1334</v>
      </c>
    </row>
    <row r="2314" spans="1:16" ht="38.25" hidden="1">
      <c r="A2314" s="127" t="s">
        <v>621</v>
      </c>
      <c r="B2314" s="127"/>
      <c r="C2314" s="128" t="s">
        <v>715</v>
      </c>
      <c r="D2314" s="122">
        <v>42943</v>
      </c>
      <c r="E2314" s="123" t="s">
        <v>6289</v>
      </c>
      <c r="F2314" s="123" t="s">
        <v>1375</v>
      </c>
      <c r="G2314" s="123">
        <v>14126128</v>
      </c>
      <c r="H2314" s="127"/>
      <c r="I2314" s="131" t="s">
        <v>6290</v>
      </c>
      <c r="J2314" s="127"/>
      <c r="K2314" s="127"/>
      <c r="L2314" s="127"/>
      <c r="M2314" s="127"/>
      <c r="N2314" s="243">
        <v>0</v>
      </c>
      <c r="O2314" s="243">
        <v>428.4</v>
      </c>
      <c r="P2314" s="127" t="s">
        <v>1334</v>
      </c>
    </row>
    <row r="2315" spans="1:16" ht="38.25" hidden="1">
      <c r="A2315" s="127" t="s">
        <v>621</v>
      </c>
      <c r="B2315" s="127"/>
      <c r="C2315" s="128" t="s">
        <v>715</v>
      </c>
      <c r="D2315" s="122">
        <v>42943</v>
      </c>
      <c r="E2315" s="123" t="s">
        <v>6291</v>
      </c>
      <c r="F2315" s="123" t="s">
        <v>1375</v>
      </c>
      <c r="G2315" s="123">
        <v>14126108</v>
      </c>
      <c r="H2315" s="127"/>
      <c r="I2315" s="131" t="s">
        <v>6292</v>
      </c>
      <c r="J2315" s="127"/>
      <c r="K2315" s="127"/>
      <c r="L2315" s="127"/>
      <c r="M2315" s="127"/>
      <c r="N2315" s="243">
        <v>0</v>
      </c>
      <c r="O2315" s="243">
        <v>11353.15</v>
      </c>
      <c r="P2315" s="127" t="s">
        <v>1334</v>
      </c>
    </row>
    <row r="2316" spans="1:16" ht="51" hidden="1">
      <c r="A2316" s="127" t="s">
        <v>621</v>
      </c>
      <c r="B2316" s="127"/>
      <c r="C2316" s="128" t="s">
        <v>715</v>
      </c>
      <c r="D2316" s="122">
        <v>42943</v>
      </c>
      <c r="E2316" s="123" t="s">
        <v>6293</v>
      </c>
      <c r="F2316" s="123" t="s">
        <v>1375</v>
      </c>
      <c r="G2316" s="123">
        <v>14126026</v>
      </c>
      <c r="H2316" s="127"/>
      <c r="I2316" s="131" t="s">
        <v>6294</v>
      </c>
      <c r="J2316" s="127"/>
      <c r="K2316" s="127"/>
      <c r="L2316" s="127"/>
      <c r="M2316" s="127"/>
      <c r="N2316" s="243">
        <v>0</v>
      </c>
      <c r="O2316" s="243">
        <v>843.76</v>
      </c>
      <c r="P2316" s="127" t="s">
        <v>1334</v>
      </c>
    </row>
    <row r="2317" spans="1:16" ht="76.5" hidden="1">
      <c r="A2317" s="127" t="s">
        <v>621</v>
      </c>
      <c r="B2317" s="127"/>
      <c r="C2317" s="128" t="s">
        <v>715</v>
      </c>
      <c r="D2317" s="122">
        <v>42943</v>
      </c>
      <c r="E2317" s="123" t="s">
        <v>6295</v>
      </c>
      <c r="F2317" s="123" t="s">
        <v>6</v>
      </c>
      <c r="G2317" s="123">
        <v>866453</v>
      </c>
      <c r="H2317" s="127"/>
      <c r="I2317" s="131" t="s">
        <v>6296</v>
      </c>
      <c r="J2317" s="127"/>
      <c r="K2317" s="127"/>
      <c r="L2317" s="127"/>
      <c r="M2317" s="127"/>
      <c r="N2317" s="243">
        <v>0</v>
      </c>
      <c r="O2317" s="243">
        <v>155000</v>
      </c>
      <c r="P2317" s="127" t="s">
        <v>1334</v>
      </c>
    </row>
    <row r="2318" spans="1:16" ht="38.25" hidden="1">
      <c r="A2318" s="127">
        <v>117</v>
      </c>
      <c r="B2318" s="127"/>
      <c r="C2318" s="128" t="s">
        <v>723</v>
      </c>
      <c r="D2318" s="122">
        <v>42943</v>
      </c>
      <c r="E2318" s="123" t="s">
        <v>6297</v>
      </c>
      <c r="F2318" s="123" t="s">
        <v>11</v>
      </c>
      <c r="G2318" s="123">
        <v>894030</v>
      </c>
      <c r="H2318" s="127"/>
      <c r="I2318" s="131" t="s">
        <v>6298</v>
      </c>
      <c r="J2318" s="127"/>
      <c r="K2318" s="127"/>
      <c r="L2318" s="127"/>
      <c r="M2318" s="127"/>
      <c r="N2318" s="243">
        <v>50</v>
      </c>
      <c r="O2318" s="243">
        <v>0</v>
      </c>
      <c r="P2318" s="127" t="s">
        <v>1334</v>
      </c>
    </row>
    <row r="2319" spans="1:16" ht="51" hidden="1">
      <c r="A2319" s="127" t="s">
        <v>621</v>
      </c>
      <c r="B2319" s="127"/>
      <c r="C2319" s="128" t="s">
        <v>715</v>
      </c>
      <c r="D2319" s="122">
        <v>42943</v>
      </c>
      <c r="E2319" s="123" t="s">
        <v>6299</v>
      </c>
      <c r="F2319" s="123" t="s">
        <v>13</v>
      </c>
      <c r="G2319" s="123">
        <v>894034</v>
      </c>
      <c r="H2319" s="127"/>
      <c r="I2319" s="131" t="s">
        <v>6300</v>
      </c>
      <c r="J2319" s="127"/>
      <c r="K2319" s="127"/>
      <c r="L2319" s="127"/>
      <c r="M2319" s="127"/>
      <c r="N2319" s="243">
        <v>672.34</v>
      </c>
      <c r="O2319" s="243">
        <v>0</v>
      </c>
      <c r="P2319" s="127" t="s">
        <v>1334</v>
      </c>
    </row>
    <row r="2320" spans="1:16" ht="63.75" hidden="1">
      <c r="A2320" s="127" t="s">
        <v>621</v>
      </c>
      <c r="B2320" s="127"/>
      <c r="C2320" s="128" t="s">
        <v>715</v>
      </c>
      <c r="D2320" s="122">
        <v>42943</v>
      </c>
      <c r="E2320" s="123" t="s">
        <v>6301</v>
      </c>
      <c r="F2320" s="123" t="s">
        <v>11</v>
      </c>
      <c r="G2320" s="123">
        <v>894034</v>
      </c>
      <c r="H2320" s="127"/>
      <c r="I2320" s="131" t="s">
        <v>6302</v>
      </c>
      <c r="J2320" s="127"/>
      <c r="K2320" s="127"/>
      <c r="L2320" s="127"/>
      <c r="M2320" s="127"/>
      <c r="N2320" s="243">
        <v>270.55</v>
      </c>
      <c r="O2320" s="243">
        <v>0</v>
      </c>
      <c r="P2320" s="127" t="s">
        <v>1334</v>
      </c>
    </row>
    <row r="2321" spans="1:16" ht="63.75" hidden="1">
      <c r="A2321" s="127">
        <v>513</v>
      </c>
      <c r="B2321" s="127"/>
      <c r="C2321" s="128" t="s">
        <v>201</v>
      </c>
      <c r="D2321" s="122">
        <v>42943</v>
      </c>
      <c r="E2321" s="123" t="s">
        <v>6303</v>
      </c>
      <c r="F2321" s="123" t="s">
        <v>15</v>
      </c>
      <c r="G2321" s="123">
        <v>503701</v>
      </c>
      <c r="H2321" s="127"/>
      <c r="I2321" s="131" t="s">
        <v>6304</v>
      </c>
      <c r="J2321" s="127"/>
      <c r="K2321" s="127"/>
      <c r="L2321" s="127"/>
      <c r="M2321" s="127"/>
      <c r="N2321" s="243">
        <v>50</v>
      </c>
      <c r="O2321" s="243">
        <v>0</v>
      </c>
      <c r="P2321" s="127" t="s">
        <v>1334</v>
      </c>
    </row>
    <row r="2322" spans="1:16" ht="38.25" hidden="1">
      <c r="A2322" s="127">
        <v>117</v>
      </c>
      <c r="B2322" s="127"/>
      <c r="C2322" s="128" t="s">
        <v>723</v>
      </c>
      <c r="D2322" s="122">
        <v>42943</v>
      </c>
      <c r="E2322" s="123" t="s">
        <v>6305</v>
      </c>
      <c r="F2322" s="123" t="s">
        <v>11</v>
      </c>
      <c r="G2322" s="123">
        <v>893945</v>
      </c>
      <c r="H2322" s="127"/>
      <c r="I2322" s="131" t="s">
        <v>6306</v>
      </c>
      <c r="J2322" s="127"/>
      <c r="K2322" s="127"/>
      <c r="L2322" s="127"/>
      <c r="M2322" s="127"/>
      <c r="N2322" s="243">
        <v>50</v>
      </c>
      <c r="O2322" s="243">
        <v>0</v>
      </c>
      <c r="P2322" s="127" t="s">
        <v>1334</v>
      </c>
    </row>
    <row r="2323" spans="1:16" ht="76.5" hidden="1">
      <c r="A2323" s="127" t="s">
        <v>621</v>
      </c>
      <c r="B2323" s="127"/>
      <c r="C2323" s="128" t="s">
        <v>715</v>
      </c>
      <c r="D2323" s="122">
        <v>42944</v>
      </c>
      <c r="E2323" s="123" t="s">
        <v>6307</v>
      </c>
      <c r="F2323" s="123" t="s">
        <v>6</v>
      </c>
      <c r="G2323" s="123">
        <v>866926</v>
      </c>
      <c r="H2323" s="127"/>
      <c r="I2323" s="131" t="s">
        <v>6308</v>
      </c>
      <c r="J2323" s="127"/>
      <c r="K2323" s="127"/>
      <c r="L2323" s="127"/>
      <c r="M2323" s="127"/>
      <c r="N2323" s="243">
        <v>0</v>
      </c>
      <c r="O2323" s="243">
        <v>140000</v>
      </c>
      <c r="P2323" s="127" t="s">
        <v>1334</v>
      </c>
    </row>
    <row r="2324" spans="1:16" ht="76.5" hidden="1">
      <c r="A2324" s="127">
        <v>513</v>
      </c>
      <c r="B2324" s="127"/>
      <c r="C2324" s="128" t="s">
        <v>201</v>
      </c>
      <c r="D2324" s="122">
        <v>42944</v>
      </c>
      <c r="E2324" s="123" t="s">
        <v>6309</v>
      </c>
      <c r="F2324" s="123" t="s">
        <v>11</v>
      </c>
      <c r="G2324" s="123">
        <v>894135</v>
      </c>
      <c r="H2324" s="127"/>
      <c r="I2324" s="131" t="s">
        <v>6310</v>
      </c>
      <c r="J2324" s="127"/>
      <c r="K2324" s="127"/>
      <c r="L2324" s="127"/>
      <c r="M2324" s="127"/>
      <c r="N2324" s="243">
        <v>2267.63</v>
      </c>
      <c r="O2324" s="243">
        <v>0</v>
      </c>
      <c r="P2324" s="127" t="s">
        <v>1334</v>
      </c>
    </row>
    <row r="2325" spans="1:16" ht="38.25" hidden="1">
      <c r="A2325" s="127">
        <v>117</v>
      </c>
      <c r="B2325" s="127"/>
      <c r="C2325" s="128" t="s">
        <v>723</v>
      </c>
      <c r="D2325" s="122">
        <v>42944</v>
      </c>
      <c r="E2325" s="123" t="s">
        <v>6311</v>
      </c>
      <c r="F2325" s="123" t="s">
        <v>11</v>
      </c>
      <c r="G2325" s="123">
        <v>894193</v>
      </c>
      <c r="H2325" s="127"/>
      <c r="I2325" s="131" t="s">
        <v>6312</v>
      </c>
      <c r="J2325" s="127"/>
      <c r="K2325" s="127"/>
      <c r="L2325" s="127"/>
      <c r="M2325" s="127"/>
      <c r="N2325" s="243">
        <v>50</v>
      </c>
      <c r="O2325" s="243">
        <v>0</v>
      </c>
      <c r="P2325" s="127" t="s">
        <v>1334</v>
      </c>
    </row>
    <row r="2326" spans="1:16" ht="38.25" hidden="1">
      <c r="A2326" s="127">
        <v>117</v>
      </c>
      <c r="B2326" s="127"/>
      <c r="C2326" s="128" t="s">
        <v>723</v>
      </c>
      <c r="D2326" s="122">
        <v>42944</v>
      </c>
      <c r="E2326" s="123" t="s">
        <v>6313</v>
      </c>
      <c r="F2326" s="123" t="s">
        <v>11</v>
      </c>
      <c r="G2326" s="123">
        <v>894194</v>
      </c>
      <c r="H2326" s="127"/>
      <c r="I2326" s="131" t="s">
        <v>6314</v>
      </c>
      <c r="J2326" s="127"/>
      <c r="K2326" s="127"/>
      <c r="L2326" s="127"/>
      <c r="M2326" s="127"/>
      <c r="N2326" s="243">
        <v>50</v>
      </c>
      <c r="O2326" s="243">
        <v>0</v>
      </c>
      <c r="P2326" s="127" t="s">
        <v>1334</v>
      </c>
    </row>
    <row r="2327" spans="1:16" ht="38.25" hidden="1">
      <c r="A2327" s="127">
        <v>117</v>
      </c>
      <c r="B2327" s="127"/>
      <c r="C2327" s="128" t="s">
        <v>723</v>
      </c>
      <c r="D2327" s="122">
        <v>42944</v>
      </c>
      <c r="E2327" s="123" t="s">
        <v>6315</v>
      </c>
      <c r="F2327" s="123" t="s">
        <v>11</v>
      </c>
      <c r="G2327" s="123">
        <v>894195</v>
      </c>
      <c r="H2327" s="127"/>
      <c r="I2327" s="131" t="s">
        <v>6316</v>
      </c>
      <c r="J2327" s="127"/>
      <c r="K2327" s="127"/>
      <c r="L2327" s="127"/>
      <c r="M2327" s="127"/>
      <c r="N2327" s="243">
        <v>50</v>
      </c>
      <c r="O2327" s="243">
        <v>0</v>
      </c>
      <c r="P2327" s="127" t="s">
        <v>1334</v>
      </c>
    </row>
    <row r="2328" spans="1:16" ht="63.75" hidden="1">
      <c r="A2328" s="127" t="s">
        <v>620</v>
      </c>
      <c r="B2328" s="127"/>
      <c r="C2328" s="128" t="s">
        <v>714</v>
      </c>
      <c r="D2328" s="122">
        <v>42944</v>
      </c>
      <c r="E2328" s="123" t="s">
        <v>6317</v>
      </c>
      <c r="F2328" s="123" t="s">
        <v>11</v>
      </c>
      <c r="G2328" s="123">
        <v>894209</v>
      </c>
      <c r="H2328" s="127"/>
      <c r="I2328" s="131" t="s">
        <v>1934</v>
      </c>
      <c r="J2328" s="127"/>
      <c r="K2328" s="127"/>
      <c r="L2328" s="127"/>
      <c r="M2328" s="127"/>
      <c r="N2328" s="243">
        <v>50</v>
      </c>
      <c r="O2328" s="243">
        <v>0</v>
      </c>
      <c r="P2328" s="127" t="s">
        <v>1334</v>
      </c>
    </row>
    <row r="2329" spans="1:16" ht="89.25" hidden="1">
      <c r="A2329" s="127" t="s">
        <v>620</v>
      </c>
      <c r="B2329" s="127"/>
      <c r="C2329" s="128" t="s">
        <v>714</v>
      </c>
      <c r="D2329" s="122">
        <v>42944</v>
      </c>
      <c r="E2329" s="123" t="s">
        <v>6318</v>
      </c>
      <c r="F2329" s="123" t="s">
        <v>15</v>
      </c>
      <c r="G2329" s="123">
        <v>2761</v>
      </c>
      <c r="H2329" s="127"/>
      <c r="I2329" s="131" t="s">
        <v>6319</v>
      </c>
      <c r="J2329" s="127"/>
      <c r="K2329" s="127"/>
      <c r="L2329" s="127"/>
      <c r="M2329" s="127"/>
      <c r="N2329" s="243">
        <v>492.95</v>
      </c>
      <c r="O2329" s="243">
        <v>0</v>
      </c>
      <c r="P2329" s="127" t="s">
        <v>1334</v>
      </c>
    </row>
    <row r="2330" spans="1:16" ht="89.25" hidden="1">
      <c r="A2330" s="127">
        <v>513</v>
      </c>
      <c r="B2330" s="127"/>
      <c r="C2330" s="128" t="s">
        <v>201</v>
      </c>
      <c r="D2330" s="122">
        <v>42944</v>
      </c>
      <c r="E2330" s="123" t="s">
        <v>6320</v>
      </c>
      <c r="F2330" s="123" t="s">
        <v>15</v>
      </c>
      <c r="G2330" s="123">
        <v>2789</v>
      </c>
      <c r="H2330" s="127"/>
      <c r="I2330" s="131" t="s">
        <v>6321</v>
      </c>
      <c r="J2330" s="127"/>
      <c r="K2330" s="127"/>
      <c r="L2330" s="127"/>
      <c r="M2330" s="127"/>
      <c r="N2330" s="243">
        <v>542.54999999999995</v>
      </c>
      <c r="O2330" s="243">
        <v>0</v>
      </c>
      <c r="P2330" s="127" t="s">
        <v>1334</v>
      </c>
    </row>
    <row r="2331" spans="1:16" ht="89.25" hidden="1">
      <c r="A2331" s="127">
        <v>25</v>
      </c>
      <c r="B2331" s="127"/>
      <c r="C2331" s="128" t="s">
        <v>695</v>
      </c>
      <c r="D2331" s="122">
        <v>42944</v>
      </c>
      <c r="E2331" s="123" t="s">
        <v>6322</v>
      </c>
      <c r="F2331" s="123" t="s">
        <v>15</v>
      </c>
      <c r="G2331" s="123">
        <v>2792</v>
      </c>
      <c r="H2331" s="127"/>
      <c r="I2331" s="131" t="s">
        <v>6323</v>
      </c>
      <c r="J2331" s="127"/>
      <c r="K2331" s="127"/>
      <c r="L2331" s="127"/>
      <c r="M2331" s="127"/>
      <c r="N2331" s="243">
        <v>563.95000000000005</v>
      </c>
      <c r="O2331" s="243">
        <v>0</v>
      </c>
      <c r="P2331" s="127" t="s">
        <v>1334</v>
      </c>
    </row>
    <row r="2332" spans="1:16" ht="89.25" hidden="1">
      <c r="A2332" s="127">
        <v>25</v>
      </c>
      <c r="B2332" s="127"/>
      <c r="C2332" s="128" t="s">
        <v>695</v>
      </c>
      <c r="D2332" s="122">
        <v>42944</v>
      </c>
      <c r="E2332" s="123" t="s">
        <v>6324</v>
      </c>
      <c r="F2332" s="123" t="s">
        <v>15</v>
      </c>
      <c r="G2332" s="123">
        <v>2794</v>
      </c>
      <c r="H2332" s="127"/>
      <c r="I2332" s="131" t="s">
        <v>6325</v>
      </c>
      <c r="J2332" s="127"/>
      <c r="K2332" s="127"/>
      <c r="L2332" s="127"/>
      <c r="M2332" s="127"/>
      <c r="N2332" s="243">
        <v>419.96</v>
      </c>
      <c r="O2332" s="243">
        <v>0</v>
      </c>
      <c r="P2332" s="127" t="s">
        <v>1334</v>
      </c>
    </row>
    <row r="2333" spans="1:16" ht="76.5" hidden="1">
      <c r="A2333" s="127" t="s">
        <v>621</v>
      </c>
      <c r="B2333" s="127"/>
      <c r="C2333" s="128" t="s">
        <v>715</v>
      </c>
      <c r="D2333" s="122">
        <v>42947</v>
      </c>
      <c r="E2333" s="123" t="s">
        <v>6326</v>
      </c>
      <c r="F2333" s="123" t="s">
        <v>6</v>
      </c>
      <c r="G2333" s="123">
        <v>867652</v>
      </c>
      <c r="H2333" s="127"/>
      <c r="I2333" s="131" t="s">
        <v>6327</v>
      </c>
      <c r="J2333" s="127"/>
      <c r="K2333" s="127"/>
      <c r="L2333" s="127"/>
      <c r="M2333" s="127"/>
      <c r="N2333" s="243">
        <v>0</v>
      </c>
      <c r="O2333" s="243">
        <v>11000</v>
      </c>
      <c r="P2333" s="127" t="s">
        <v>1334</v>
      </c>
    </row>
    <row r="2334" spans="1:16" ht="38.25" hidden="1">
      <c r="A2334" s="127">
        <v>117</v>
      </c>
      <c r="B2334" s="127"/>
      <c r="C2334" s="128" t="s">
        <v>723</v>
      </c>
      <c r="D2334" s="122">
        <v>42947</v>
      </c>
      <c r="E2334" s="123" t="s">
        <v>6328</v>
      </c>
      <c r="F2334" s="123" t="s">
        <v>11</v>
      </c>
      <c r="G2334" s="123">
        <v>894418</v>
      </c>
      <c r="H2334" s="127"/>
      <c r="I2334" s="131" t="s">
        <v>6329</v>
      </c>
      <c r="J2334" s="127"/>
      <c r="K2334" s="127"/>
      <c r="L2334" s="127"/>
      <c r="M2334" s="127"/>
      <c r="N2334" s="243">
        <v>50</v>
      </c>
      <c r="O2334" s="243">
        <v>0</v>
      </c>
      <c r="P2334" s="127" t="s">
        <v>1334</v>
      </c>
    </row>
    <row r="2335" spans="1:16" ht="76.5" hidden="1">
      <c r="A2335" s="127">
        <v>513</v>
      </c>
      <c r="B2335" s="127"/>
      <c r="C2335" s="128" t="s">
        <v>201</v>
      </c>
      <c r="D2335" s="122">
        <v>42947</v>
      </c>
      <c r="E2335" s="123" t="s">
        <v>6330</v>
      </c>
      <c r="F2335" s="123" t="s">
        <v>11</v>
      </c>
      <c r="G2335" s="123">
        <v>894224</v>
      </c>
      <c r="H2335" s="127"/>
      <c r="I2335" s="131" t="s">
        <v>6331</v>
      </c>
      <c r="J2335" s="127"/>
      <c r="K2335" s="127"/>
      <c r="L2335" s="127"/>
      <c r="M2335" s="127"/>
      <c r="N2335" s="243">
        <v>1161.8</v>
      </c>
      <c r="O2335" s="243">
        <v>0</v>
      </c>
      <c r="P2335" s="127" t="s">
        <v>1334</v>
      </c>
    </row>
    <row r="2336" spans="1:16" ht="76.5" hidden="1">
      <c r="A2336" s="127">
        <v>513</v>
      </c>
      <c r="B2336" s="127"/>
      <c r="C2336" s="128" t="s">
        <v>201</v>
      </c>
      <c r="D2336" s="122">
        <v>42947</v>
      </c>
      <c r="E2336" s="123" t="s">
        <v>6332</v>
      </c>
      <c r="F2336" s="123" t="s">
        <v>11</v>
      </c>
      <c r="G2336" s="123">
        <v>894259</v>
      </c>
      <c r="H2336" s="127"/>
      <c r="I2336" s="131" t="s">
        <v>6333</v>
      </c>
      <c r="J2336" s="127"/>
      <c r="K2336" s="127"/>
      <c r="L2336" s="127"/>
      <c r="M2336" s="127"/>
      <c r="N2336" s="243">
        <v>17755.59</v>
      </c>
      <c r="O2336" s="243">
        <v>0</v>
      </c>
      <c r="P2336" s="127" t="s">
        <v>1334</v>
      </c>
    </row>
    <row r="2337" spans="1:16" ht="51" hidden="1">
      <c r="A2337" s="127">
        <v>117</v>
      </c>
      <c r="B2337" s="127"/>
      <c r="C2337" s="128" t="s">
        <v>723</v>
      </c>
      <c r="D2337" s="122">
        <v>42947</v>
      </c>
      <c r="E2337" s="123" t="s">
        <v>6334</v>
      </c>
      <c r="F2337" s="123" t="s">
        <v>11</v>
      </c>
      <c r="G2337" s="123">
        <v>894288</v>
      </c>
      <c r="H2337" s="127"/>
      <c r="I2337" s="131" t="s">
        <v>6335</v>
      </c>
      <c r="J2337" s="127"/>
      <c r="K2337" s="127"/>
      <c r="L2337" s="127"/>
      <c r="M2337" s="127"/>
      <c r="N2337" s="243">
        <v>50</v>
      </c>
      <c r="O2337" s="243">
        <v>0</v>
      </c>
      <c r="P2337" s="127" t="s">
        <v>1334</v>
      </c>
    </row>
    <row r="2338" spans="1:16" ht="38.25" hidden="1">
      <c r="A2338" s="127">
        <v>117</v>
      </c>
      <c r="B2338" s="127"/>
      <c r="C2338" s="128" t="s">
        <v>723</v>
      </c>
      <c r="D2338" s="122">
        <v>42947</v>
      </c>
      <c r="E2338" s="123" t="s">
        <v>6336</v>
      </c>
      <c r="F2338" s="123" t="s">
        <v>11</v>
      </c>
      <c r="G2338" s="123">
        <v>894379</v>
      </c>
      <c r="H2338" s="127"/>
      <c r="I2338" s="131" t="s">
        <v>6337</v>
      </c>
      <c r="J2338" s="127"/>
      <c r="K2338" s="127"/>
      <c r="L2338" s="127"/>
      <c r="M2338" s="127"/>
      <c r="N2338" s="243">
        <v>50</v>
      </c>
      <c r="O2338" s="243">
        <v>0</v>
      </c>
      <c r="P2338" s="127" t="s">
        <v>1334</v>
      </c>
    </row>
    <row r="2339" spans="1:16" ht="89.25" hidden="1">
      <c r="A2339" s="127">
        <v>513</v>
      </c>
      <c r="B2339" s="127"/>
      <c r="C2339" s="128" t="s">
        <v>201</v>
      </c>
      <c r="D2339" s="122">
        <v>42947</v>
      </c>
      <c r="E2339" s="123" t="s">
        <v>6338</v>
      </c>
      <c r="F2339" s="123" t="s">
        <v>15</v>
      </c>
      <c r="G2339" s="123">
        <v>2798</v>
      </c>
      <c r="H2339" s="127"/>
      <c r="I2339" s="131" t="s">
        <v>6339</v>
      </c>
      <c r="J2339" s="127"/>
      <c r="K2339" s="127"/>
      <c r="L2339" s="127"/>
      <c r="M2339" s="127"/>
      <c r="N2339" s="243">
        <v>102791.6</v>
      </c>
      <c r="O2339" s="243">
        <v>0</v>
      </c>
      <c r="P2339" s="127" t="s">
        <v>1334</v>
      </c>
    </row>
    <row r="2340" spans="1:16" ht="89.25" hidden="1">
      <c r="A2340" s="127">
        <v>513</v>
      </c>
      <c r="B2340" s="127"/>
      <c r="C2340" s="128" t="s">
        <v>201</v>
      </c>
      <c r="D2340" s="122">
        <v>42947</v>
      </c>
      <c r="E2340" s="123" t="s">
        <v>6340</v>
      </c>
      <c r="F2340" s="123" t="s">
        <v>15</v>
      </c>
      <c r="G2340" s="123">
        <v>2799</v>
      </c>
      <c r="H2340" s="127"/>
      <c r="I2340" s="131" t="s">
        <v>6341</v>
      </c>
      <c r="J2340" s="127"/>
      <c r="K2340" s="127"/>
      <c r="L2340" s="127"/>
      <c r="M2340" s="127"/>
      <c r="N2340" s="243">
        <v>26338.34</v>
      </c>
      <c r="O2340" s="243">
        <v>0</v>
      </c>
      <c r="P2340" s="127" t="s">
        <v>1334</v>
      </c>
    </row>
    <row r="2341" spans="1:16" ht="63.75" hidden="1">
      <c r="A2341" s="127">
        <v>291</v>
      </c>
      <c r="B2341" s="127"/>
      <c r="C2341" s="128" t="s">
        <v>795</v>
      </c>
      <c r="D2341" s="122">
        <v>42947</v>
      </c>
      <c r="E2341" s="123" t="s">
        <v>6342</v>
      </c>
      <c r="F2341" s="123" t="s">
        <v>11</v>
      </c>
      <c r="G2341" s="123">
        <v>506769</v>
      </c>
      <c r="H2341" s="127"/>
      <c r="I2341" s="131" t="s">
        <v>6343</v>
      </c>
      <c r="J2341" s="127"/>
      <c r="K2341" s="127"/>
      <c r="L2341" s="127"/>
      <c r="M2341" s="127"/>
      <c r="N2341" s="243">
        <v>50</v>
      </c>
      <c r="O2341" s="243">
        <v>0</v>
      </c>
      <c r="P2341" s="127" t="s">
        <v>1334</v>
      </c>
    </row>
    <row r="2342" spans="1:16" ht="63.75" hidden="1">
      <c r="A2342" s="127">
        <v>291</v>
      </c>
      <c r="B2342" s="127"/>
      <c r="C2342" s="128" t="s">
        <v>795</v>
      </c>
      <c r="D2342" s="122">
        <v>42947</v>
      </c>
      <c r="E2342" s="123" t="s">
        <v>6344</v>
      </c>
      <c r="F2342" s="123" t="s">
        <v>11</v>
      </c>
      <c r="G2342" s="123">
        <v>506770</v>
      </c>
      <c r="H2342" s="127"/>
      <c r="I2342" s="131" t="s">
        <v>6345</v>
      </c>
      <c r="J2342" s="127"/>
      <c r="K2342" s="127"/>
      <c r="L2342" s="127"/>
      <c r="M2342" s="127"/>
      <c r="N2342" s="243">
        <v>50</v>
      </c>
      <c r="O2342" s="243">
        <v>0</v>
      </c>
      <c r="P2342" s="127" t="s">
        <v>1334</v>
      </c>
    </row>
    <row r="2343" spans="1:16" ht="76.5" hidden="1">
      <c r="A2343" s="127" t="s">
        <v>621</v>
      </c>
      <c r="B2343" s="127"/>
      <c r="C2343" s="128" t="s">
        <v>715</v>
      </c>
      <c r="D2343" s="122">
        <v>42947</v>
      </c>
      <c r="E2343" s="123" t="s">
        <v>6346</v>
      </c>
      <c r="F2343" s="123" t="s">
        <v>11</v>
      </c>
      <c r="G2343" s="123">
        <v>506935</v>
      </c>
      <c r="H2343" s="127"/>
      <c r="I2343" s="131" t="s">
        <v>6347</v>
      </c>
      <c r="J2343" s="127"/>
      <c r="K2343" s="127"/>
      <c r="L2343" s="127"/>
      <c r="M2343" s="127"/>
      <c r="N2343" s="243">
        <v>5433.38</v>
      </c>
      <c r="O2343" s="243">
        <v>0</v>
      </c>
      <c r="P2343" s="127" t="s">
        <v>1334</v>
      </c>
    </row>
    <row r="2344" spans="1:16" ht="51" hidden="1">
      <c r="A2344" s="127">
        <v>290</v>
      </c>
      <c r="B2344" s="127"/>
      <c r="C2344" s="128" t="s">
        <v>794</v>
      </c>
      <c r="D2344" s="122">
        <v>42919</v>
      </c>
      <c r="E2344" s="123" t="s">
        <v>6348</v>
      </c>
      <c r="F2344" s="123" t="s">
        <v>3</v>
      </c>
      <c r="G2344" s="123">
        <v>1515328</v>
      </c>
      <c r="H2344" s="127"/>
      <c r="I2344" s="131" t="s">
        <v>6349</v>
      </c>
      <c r="J2344" s="127"/>
      <c r="K2344" s="127"/>
      <c r="L2344" s="127"/>
      <c r="M2344" s="127"/>
      <c r="N2344" s="243">
        <v>0</v>
      </c>
      <c r="O2344" s="243">
        <v>518</v>
      </c>
      <c r="P2344" s="127" t="s">
        <v>1334</v>
      </c>
    </row>
    <row r="2345" spans="1:16" ht="63.75" hidden="1">
      <c r="A2345" s="127">
        <v>290</v>
      </c>
      <c r="B2345" s="127"/>
      <c r="C2345" s="128" t="s">
        <v>794</v>
      </c>
      <c r="D2345" s="122">
        <v>42919</v>
      </c>
      <c r="E2345" s="123" t="s">
        <v>6350</v>
      </c>
      <c r="F2345" s="123" t="s">
        <v>3</v>
      </c>
      <c r="G2345" s="123">
        <v>1515329</v>
      </c>
      <c r="H2345" s="127"/>
      <c r="I2345" s="131" t="s">
        <v>6351</v>
      </c>
      <c r="J2345" s="127"/>
      <c r="K2345" s="127"/>
      <c r="L2345" s="127"/>
      <c r="M2345" s="127"/>
      <c r="N2345" s="243">
        <v>0</v>
      </c>
      <c r="O2345" s="243">
        <v>1975</v>
      </c>
      <c r="P2345" s="127" t="s">
        <v>1334</v>
      </c>
    </row>
    <row r="2346" spans="1:16" ht="63.75" hidden="1">
      <c r="A2346" s="127">
        <v>290</v>
      </c>
      <c r="B2346" s="127"/>
      <c r="C2346" s="128" t="s">
        <v>794</v>
      </c>
      <c r="D2346" s="122">
        <v>42919</v>
      </c>
      <c r="E2346" s="123" t="s">
        <v>6352</v>
      </c>
      <c r="F2346" s="123" t="s">
        <v>3</v>
      </c>
      <c r="G2346" s="123">
        <v>1515330</v>
      </c>
      <c r="H2346" s="127"/>
      <c r="I2346" s="131" t="s">
        <v>6353</v>
      </c>
      <c r="J2346" s="127"/>
      <c r="K2346" s="127"/>
      <c r="L2346" s="127"/>
      <c r="M2346" s="127"/>
      <c r="N2346" s="243">
        <v>0</v>
      </c>
      <c r="O2346" s="243">
        <v>1530.18</v>
      </c>
      <c r="P2346" s="127" t="s">
        <v>1334</v>
      </c>
    </row>
    <row r="2347" spans="1:16" ht="63.75" hidden="1">
      <c r="A2347" s="127">
        <v>290</v>
      </c>
      <c r="B2347" s="127"/>
      <c r="C2347" s="128" t="s">
        <v>794</v>
      </c>
      <c r="D2347" s="122">
        <v>42919</v>
      </c>
      <c r="E2347" s="123" t="s">
        <v>6354</v>
      </c>
      <c r="F2347" s="123" t="s">
        <v>3</v>
      </c>
      <c r="G2347" s="123">
        <v>1515332</v>
      </c>
      <c r="H2347" s="127"/>
      <c r="I2347" s="131" t="s">
        <v>6355</v>
      </c>
      <c r="J2347" s="127"/>
      <c r="K2347" s="127"/>
      <c r="L2347" s="127"/>
      <c r="M2347" s="127"/>
      <c r="N2347" s="243">
        <v>0</v>
      </c>
      <c r="O2347" s="243">
        <v>143468.99</v>
      </c>
      <c r="P2347" s="127" t="s">
        <v>1334</v>
      </c>
    </row>
    <row r="2348" spans="1:16" ht="63.75" hidden="1">
      <c r="A2348" s="127">
        <v>290</v>
      </c>
      <c r="B2348" s="127"/>
      <c r="C2348" s="128" t="s">
        <v>794</v>
      </c>
      <c r="D2348" s="122">
        <v>42919</v>
      </c>
      <c r="E2348" s="123" t="s">
        <v>6356</v>
      </c>
      <c r="F2348" s="123" t="s">
        <v>3</v>
      </c>
      <c r="G2348" s="123">
        <v>1515334</v>
      </c>
      <c r="H2348" s="127"/>
      <c r="I2348" s="131" t="s">
        <v>6357</v>
      </c>
      <c r="J2348" s="127"/>
      <c r="K2348" s="127"/>
      <c r="L2348" s="127"/>
      <c r="M2348" s="127"/>
      <c r="N2348" s="243">
        <v>0</v>
      </c>
      <c r="O2348" s="243">
        <v>5958.85</v>
      </c>
      <c r="P2348" s="127" t="s">
        <v>1334</v>
      </c>
    </row>
    <row r="2349" spans="1:16" ht="63.75" hidden="1">
      <c r="A2349" s="127">
        <v>290</v>
      </c>
      <c r="B2349" s="127"/>
      <c r="C2349" s="128" t="s">
        <v>794</v>
      </c>
      <c r="D2349" s="122">
        <v>42919</v>
      </c>
      <c r="E2349" s="123" t="s">
        <v>6358</v>
      </c>
      <c r="F2349" s="123" t="s">
        <v>3</v>
      </c>
      <c r="G2349" s="123">
        <v>1515339</v>
      </c>
      <c r="H2349" s="127"/>
      <c r="I2349" s="131" t="s">
        <v>6359</v>
      </c>
      <c r="J2349" s="127"/>
      <c r="K2349" s="127"/>
      <c r="L2349" s="127"/>
      <c r="M2349" s="127"/>
      <c r="N2349" s="243">
        <v>0</v>
      </c>
      <c r="O2349" s="243">
        <v>17592.77</v>
      </c>
      <c r="P2349" s="127" t="s">
        <v>1334</v>
      </c>
    </row>
    <row r="2350" spans="1:16" ht="63.75" hidden="1">
      <c r="A2350" s="127">
        <v>290</v>
      </c>
      <c r="B2350" s="127"/>
      <c r="C2350" s="128" t="s">
        <v>794</v>
      </c>
      <c r="D2350" s="122">
        <v>42919</v>
      </c>
      <c r="E2350" s="123" t="s">
        <v>6360</v>
      </c>
      <c r="F2350" s="123" t="s">
        <v>3</v>
      </c>
      <c r="G2350" s="123">
        <v>1515340</v>
      </c>
      <c r="H2350" s="127"/>
      <c r="I2350" s="131" t="s">
        <v>6361</v>
      </c>
      <c r="J2350" s="127"/>
      <c r="K2350" s="127"/>
      <c r="L2350" s="127"/>
      <c r="M2350" s="127"/>
      <c r="N2350" s="243">
        <v>0</v>
      </c>
      <c r="O2350" s="243">
        <v>1112.75</v>
      </c>
      <c r="P2350" s="127" t="s">
        <v>1334</v>
      </c>
    </row>
    <row r="2351" spans="1:16" ht="63.75" hidden="1">
      <c r="A2351" s="127">
        <v>290</v>
      </c>
      <c r="B2351" s="127"/>
      <c r="C2351" s="128" t="s">
        <v>794</v>
      </c>
      <c r="D2351" s="122">
        <v>42919</v>
      </c>
      <c r="E2351" s="123" t="s">
        <v>6362</v>
      </c>
      <c r="F2351" s="123" t="s">
        <v>3</v>
      </c>
      <c r="G2351" s="123">
        <v>1515342</v>
      </c>
      <c r="H2351" s="127"/>
      <c r="I2351" s="131" t="s">
        <v>6363</v>
      </c>
      <c r="J2351" s="127"/>
      <c r="K2351" s="127"/>
      <c r="L2351" s="127"/>
      <c r="M2351" s="127"/>
      <c r="N2351" s="243">
        <v>0</v>
      </c>
      <c r="O2351" s="243">
        <v>792.7</v>
      </c>
      <c r="P2351" s="127" t="s">
        <v>1334</v>
      </c>
    </row>
    <row r="2352" spans="1:16" ht="63.75" hidden="1">
      <c r="A2352" s="127" t="s">
        <v>620</v>
      </c>
      <c r="B2352" s="127"/>
      <c r="C2352" s="128" t="s">
        <v>714</v>
      </c>
      <c r="D2352" s="122">
        <v>42919</v>
      </c>
      <c r="E2352" s="123" t="s">
        <v>6364</v>
      </c>
      <c r="F2352" s="123" t="s">
        <v>3</v>
      </c>
      <c r="G2352" s="123">
        <v>1515375</v>
      </c>
      <c r="H2352" s="127"/>
      <c r="I2352" s="131" t="s">
        <v>6365</v>
      </c>
      <c r="J2352" s="127"/>
      <c r="K2352" s="127"/>
      <c r="L2352" s="127"/>
      <c r="M2352" s="127"/>
      <c r="N2352" s="243">
        <v>0</v>
      </c>
      <c r="O2352" s="243">
        <v>883075.69000000006</v>
      </c>
      <c r="P2352" s="127" t="s">
        <v>17184</v>
      </c>
    </row>
    <row r="2353" spans="1:16" ht="63.75" hidden="1">
      <c r="A2353" s="127" t="s">
        <v>620</v>
      </c>
      <c r="B2353" s="127"/>
      <c r="C2353" s="128" t="s">
        <v>714</v>
      </c>
      <c r="D2353" s="122">
        <v>42919</v>
      </c>
      <c r="E2353" s="123" t="s">
        <v>6366</v>
      </c>
      <c r="F2353" s="123" t="s">
        <v>3</v>
      </c>
      <c r="G2353" s="123">
        <v>1515377</v>
      </c>
      <c r="H2353" s="127"/>
      <c r="I2353" s="131" t="s">
        <v>6367</v>
      </c>
      <c r="J2353" s="127"/>
      <c r="K2353" s="127"/>
      <c r="L2353" s="127"/>
      <c r="M2353" s="127"/>
      <c r="N2353" s="243">
        <v>0</v>
      </c>
      <c r="O2353" s="243">
        <v>81612.02</v>
      </c>
      <c r="P2353" s="127" t="s">
        <v>1334</v>
      </c>
    </row>
    <row r="2354" spans="1:16" ht="63.75" hidden="1">
      <c r="A2354" s="127" t="s">
        <v>620</v>
      </c>
      <c r="B2354" s="127"/>
      <c r="C2354" s="128" t="s">
        <v>714</v>
      </c>
      <c r="D2354" s="122">
        <v>42919</v>
      </c>
      <c r="E2354" s="123" t="s">
        <v>6368</v>
      </c>
      <c r="F2354" s="123" t="s">
        <v>3</v>
      </c>
      <c r="G2354" s="123">
        <v>1515378</v>
      </c>
      <c r="H2354" s="127"/>
      <c r="I2354" s="131" t="s">
        <v>6369</v>
      </c>
      <c r="J2354" s="127"/>
      <c r="K2354" s="127"/>
      <c r="L2354" s="127"/>
      <c r="M2354" s="127"/>
      <c r="N2354" s="243">
        <v>0</v>
      </c>
      <c r="O2354" s="243">
        <v>204895.23</v>
      </c>
      <c r="P2354" s="127" t="s">
        <v>17184</v>
      </c>
    </row>
    <row r="2355" spans="1:16" ht="51" hidden="1">
      <c r="A2355" s="127" t="s">
        <v>620</v>
      </c>
      <c r="B2355" s="127"/>
      <c r="C2355" s="128" t="s">
        <v>714</v>
      </c>
      <c r="D2355" s="122">
        <v>42919</v>
      </c>
      <c r="E2355" s="123" t="s">
        <v>6370</v>
      </c>
      <c r="F2355" s="123" t="s">
        <v>3</v>
      </c>
      <c r="G2355" s="123">
        <v>1515322</v>
      </c>
      <c r="H2355" s="127"/>
      <c r="I2355" s="131" t="s">
        <v>2471</v>
      </c>
      <c r="J2355" s="127"/>
      <c r="K2355" s="127"/>
      <c r="L2355" s="127"/>
      <c r="M2355" s="127"/>
      <c r="N2355" s="243">
        <v>0</v>
      </c>
      <c r="O2355" s="243">
        <v>1016</v>
      </c>
      <c r="P2355" s="127" t="s">
        <v>1334</v>
      </c>
    </row>
    <row r="2356" spans="1:16" ht="51" hidden="1">
      <c r="A2356" s="127" t="s">
        <v>620</v>
      </c>
      <c r="B2356" s="127"/>
      <c r="C2356" s="128" t="s">
        <v>714</v>
      </c>
      <c r="D2356" s="122">
        <v>42919</v>
      </c>
      <c r="E2356" s="123" t="s">
        <v>6371</v>
      </c>
      <c r="F2356" s="123" t="s">
        <v>3</v>
      </c>
      <c r="G2356" s="123">
        <v>1515337</v>
      </c>
      <c r="H2356" s="127"/>
      <c r="I2356" s="131" t="s">
        <v>6372</v>
      </c>
      <c r="J2356" s="127"/>
      <c r="K2356" s="127"/>
      <c r="L2356" s="127"/>
      <c r="M2356" s="127"/>
      <c r="N2356" s="243">
        <v>0</v>
      </c>
      <c r="O2356" s="243">
        <v>3.16</v>
      </c>
      <c r="P2356" s="127" t="s">
        <v>1334</v>
      </c>
    </row>
    <row r="2357" spans="1:16" ht="51" hidden="1">
      <c r="A2357" s="127" t="s">
        <v>620</v>
      </c>
      <c r="B2357" s="127"/>
      <c r="C2357" s="128" t="s">
        <v>714</v>
      </c>
      <c r="D2357" s="122">
        <v>42919</v>
      </c>
      <c r="E2357" s="123" t="s">
        <v>6373</v>
      </c>
      <c r="F2357" s="123" t="s">
        <v>3</v>
      </c>
      <c r="G2357" s="123">
        <v>1515370</v>
      </c>
      <c r="H2357" s="127"/>
      <c r="I2357" s="131" t="s">
        <v>3021</v>
      </c>
      <c r="J2357" s="127"/>
      <c r="K2357" s="127"/>
      <c r="L2357" s="127"/>
      <c r="M2357" s="127"/>
      <c r="N2357" s="243">
        <v>0</v>
      </c>
      <c r="O2357" s="243">
        <v>1000</v>
      </c>
      <c r="P2357" s="127" t="s">
        <v>1334</v>
      </c>
    </row>
    <row r="2358" spans="1:16" ht="51" hidden="1">
      <c r="A2358" s="127" t="s">
        <v>620</v>
      </c>
      <c r="B2358" s="127"/>
      <c r="C2358" s="128" t="s">
        <v>714</v>
      </c>
      <c r="D2358" s="122">
        <v>42919</v>
      </c>
      <c r="E2358" s="123" t="s">
        <v>6374</v>
      </c>
      <c r="F2358" s="123" t="s">
        <v>3</v>
      </c>
      <c r="G2358" s="123">
        <v>1515398</v>
      </c>
      <c r="H2358" s="127"/>
      <c r="I2358" s="131" t="s">
        <v>6375</v>
      </c>
      <c r="J2358" s="127"/>
      <c r="K2358" s="127"/>
      <c r="L2358" s="127"/>
      <c r="M2358" s="127"/>
      <c r="N2358" s="243">
        <v>0</v>
      </c>
      <c r="O2358" s="243">
        <v>9701.91</v>
      </c>
      <c r="P2358" s="127" t="s">
        <v>1334</v>
      </c>
    </row>
    <row r="2359" spans="1:16" ht="51" hidden="1">
      <c r="A2359" s="127" t="s">
        <v>620</v>
      </c>
      <c r="B2359" s="127"/>
      <c r="C2359" s="128" t="s">
        <v>714</v>
      </c>
      <c r="D2359" s="122">
        <v>42919</v>
      </c>
      <c r="E2359" s="123" t="s">
        <v>6376</v>
      </c>
      <c r="F2359" s="123" t="s">
        <v>3</v>
      </c>
      <c r="G2359" s="123">
        <v>1515553</v>
      </c>
      <c r="H2359" s="127"/>
      <c r="I2359" s="131" t="s">
        <v>6377</v>
      </c>
      <c r="J2359" s="127"/>
      <c r="K2359" s="127"/>
      <c r="L2359" s="127"/>
      <c r="M2359" s="127"/>
      <c r="N2359" s="243">
        <v>0</v>
      </c>
      <c r="O2359" s="243">
        <v>3109.1</v>
      </c>
      <c r="P2359" s="127" t="s">
        <v>1334</v>
      </c>
    </row>
    <row r="2360" spans="1:16" ht="51" hidden="1">
      <c r="A2360" s="127" t="s">
        <v>620</v>
      </c>
      <c r="B2360" s="127"/>
      <c r="C2360" s="128" t="s">
        <v>714</v>
      </c>
      <c r="D2360" s="122">
        <v>42920</v>
      </c>
      <c r="E2360" s="123" t="s">
        <v>6378</v>
      </c>
      <c r="F2360" s="123" t="s">
        <v>3</v>
      </c>
      <c r="G2360" s="123">
        <v>1515828</v>
      </c>
      <c r="H2360" s="127"/>
      <c r="I2360" s="131" t="s">
        <v>6379</v>
      </c>
      <c r="J2360" s="127"/>
      <c r="K2360" s="127"/>
      <c r="L2360" s="127"/>
      <c r="M2360" s="127"/>
      <c r="N2360" s="243">
        <v>0</v>
      </c>
      <c r="O2360" s="243">
        <v>2843.41</v>
      </c>
      <c r="P2360" s="127" t="s">
        <v>1334</v>
      </c>
    </row>
    <row r="2361" spans="1:16" ht="51" hidden="1">
      <c r="A2361" s="127">
        <v>290</v>
      </c>
      <c r="B2361" s="127"/>
      <c r="C2361" s="128" t="s">
        <v>794</v>
      </c>
      <c r="D2361" s="122">
        <v>42920</v>
      </c>
      <c r="E2361" s="123" t="s">
        <v>6380</v>
      </c>
      <c r="F2361" s="123" t="s">
        <v>3</v>
      </c>
      <c r="G2361" s="123">
        <v>1515862</v>
      </c>
      <c r="H2361" s="127"/>
      <c r="I2361" s="131" t="s">
        <v>6381</v>
      </c>
      <c r="J2361" s="127"/>
      <c r="K2361" s="127"/>
      <c r="L2361" s="127"/>
      <c r="M2361" s="127"/>
      <c r="N2361" s="243">
        <v>0</v>
      </c>
      <c r="O2361" s="243">
        <v>2644.19</v>
      </c>
      <c r="P2361" s="127" t="s">
        <v>1334</v>
      </c>
    </row>
    <row r="2362" spans="1:16" ht="51" hidden="1">
      <c r="A2362" s="127">
        <v>46</v>
      </c>
      <c r="B2362" s="127"/>
      <c r="C2362" s="128" t="s">
        <v>699</v>
      </c>
      <c r="D2362" s="122">
        <v>42920</v>
      </c>
      <c r="E2362" s="123" t="s">
        <v>6382</v>
      </c>
      <c r="F2362" s="123" t="s">
        <v>3</v>
      </c>
      <c r="G2362" s="123">
        <v>1515873</v>
      </c>
      <c r="H2362" s="127"/>
      <c r="I2362" s="131" t="s">
        <v>6383</v>
      </c>
      <c r="J2362" s="127"/>
      <c r="K2362" s="127"/>
      <c r="L2362" s="127"/>
      <c r="M2362" s="127"/>
      <c r="N2362" s="243">
        <v>0</v>
      </c>
      <c r="O2362" s="243">
        <v>54000</v>
      </c>
      <c r="P2362" s="127" t="s">
        <v>1334</v>
      </c>
    </row>
    <row r="2363" spans="1:16" ht="51" hidden="1">
      <c r="A2363" s="127">
        <v>680</v>
      </c>
      <c r="B2363" s="127"/>
      <c r="C2363" s="128" t="s">
        <v>867</v>
      </c>
      <c r="D2363" s="122">
        <v>42920</v>
      </c>
      <c r="E2363" s="123" t="s">
        <v>6384</v>
      </c>
      <c r="F2363" s="123" t="s">
        <v>3</v>
      </c>
      <c r="G2363" s="123">
        <v>1515886</v>
      </c>
      <c r="H2363" s="127"/>
      <c r="I2363" s="131" t="s">
        <v>6385</v>
      </c>
      <c r="J2363" s="127"/>
      <c r="K2363" s="127"/>
      <c r="L2363" s="127"/>
      <c r="M2363" s="127"/>
      <c r="N2363" s="243">
        <v>0</v>
      </c>
      <c r="O2363" s="243">
        <v>1363.59</v>
      </c>
      <c r="P2363" s="127" t="s">
        <v>1334</v>
      </c>
    </row>
    <row r="2364" spans="1:16" ht="51" hidden="1">
      <c r="A2364" s="127">
        <v>680</v>
      </c>
      <c r="B2364" s="127"/>
      <c r="C2364" s="128" t="s">
        <v>867</v>
      </c>
      <c r="D2364" s="122">
        <v>42920</v>
      </c>
      <c r="E2364" s="123" t="s">
        <v>6386</v>
      </c>
      <c r="F2364" s="123" t="s">
        <v>3</v>
      </c>
      <c r="G2364" s="123">
        <v>1515890</v>
      </c>
      <c r="H2364" s="127"/>
      <c r="I2364" s="131" t="s">
        <v>6387</v>
      </c>
      <c r="J2364" s="127"/>
      <c r="K2364" s="127"/>
      <c r="L2364" s="127"/>
      <c r="M2364" s="127"/>
      <c r="N2364" s="243">
        <v>0</v>
      </c>
      <c r="O2364" s="243">
        <v>2283.67</v>
      </c>
      <c r="P2364" s="127" t="s">
        <v>1334</v>
      </c>
    </row>
    <row r="2365" spans="1:16" ht="51" hidden="1">
      <c r="A2365" s="127">
        <v>513</v>
      </c>
      <c r="B2365" s="127"/>
      <c r="C2365" s="128" t="s">
        <v>201</v>
      </c>
      <c r="D2365" s="122">
        <v>42920</v>
      </c>
      <c r="E2365" s="123" t="s">
        <v>6388</v>
      </c>
      <c r="F2365" s="123" t="s">
        <v>3</v>
      </c>
      <c r="G2365" s="123">
        <v>1515917</v>
      </c>
      <c r="H2365" s="127"/>
      <c r="I2365" s="131" t="s">
        <v>6389</v>
      </c>
      <c r="J2365" s="127"/>
      <c r="K2365" s="127"/>
      <c r="L2365" s="127"/>
      <c r="M2365" s="127"/>
      <c r="N2365" s="243">
        <v>0</v>
      </c>
      <c r="O2365" s="243">
        <v>1520</v>
      </c>
      <c r="P2365" s="127" t="s">
        <v>1334</v>
      </c>
    </row>
    <row r="2366" spans="1:16" ht="63.75" hidden="1">
      <c r="A2366" s="127">
        <v>86</v>
      </c>
      <c r="B2366" s="127"/>
      <c r="C2366" s="128" t="s">
        <v>711</v>
      </c>
      <c r="D2366" s="122">
        <v>42920</v>
      </c>
      <c r="E2366" s="123" t="s">
        <v>6390</v>
      </c>
      <c r="F2366" s="123" t="s">
        <v>3</v>
      </c>
      <c r="G2366" s="123">
        <v>1515938</v>
      </c>
      <c r="H2366" s="127"/>
      <c r="I2366" s="131" t="s">
        <v>6391</v>
      </c>
      <c r="J2366" s="127"/>
      <c r="K2366" s="127"/>
      <c r="L2366" s="127"/>
      <c r="M2366" s="127"/>
      <c r="N2366" s="243">
        <v>0</v>
      </c>
      <c r="O2366" s="243">
        <v>5232.4400000000005</v>
      </c>
      <c r="P2366" s="127" t="s">
        <v>1334</v>
      </c>
    </row>
    <row r="2367" spans="1:16" ht="63.75" hidden="1">
      <c r="A2367" s="127" t="s">
        <v>620</v>
      </c>
      <c r="B2367" s="127"/>
      <c r="C2367" s="128" t="s">
        <v>714</v>
      </c>
      <c r="D2367" s="122">
        <v>42920</v>
      </c>
      <c r="E2367" s="123" t="s">
        <v>6392</v>
      </c>
      <c r="F2367" s="123" t="s">
        <v>3</v>
      </c>
      <c r="G2367" s="123">
        <v>1515942</v>
      </c>
      <c r="H2367" s="127"/>
      <c r="I2367" s="131" t="s">
        <v>6393</v>
      </c>
      <c r="J2367" s="127"/>
      <c r="K2367" s="127"/>
      <c r="L2367" s="127"/>
      <c r="M2367" s="127"/>
      <c r="N2367" s="243">
        <v>0</v>
      </c>
      <c r="O2367" s="243">
        <v>9011.6200000000008</v>
      </c>
      <c r="P2367" s="127" t="s">
        <v>1334</v>
      </c>
    </row>
    <row r="2368" spans="1:16" ht="51" hidden="1">
      <c r="A2368" s="127" t="s">
        <v>620</v>
      </c>
      <c r="B2368" s="127"/>
      <c r="C2368" s="128" t="s">
        <v>714</v>
      </c>
      <c r="D2368" s="122">
        <v>42920</v>
      </c>
      <c r="E2368" s="123" t="s">
        <v>6394</v>
      </c>
      <c r="F2368" s="123" t="s">
        <v>3</v>
      </c>
      <c r="G2368" s="123">
        <v>1515944</v>
      </c>
      <c r="H2368" s="127"/>
      <c r="I2368" s="131" t="s">
        <v>6395</v>
      </c>
      <c r="J2368" s="127"/>
      <c r="K2368" s="127"/>
      <c r="L2368" s="127"/>
      <c r="M2368" s="127"/>
      <c r="N2368" s="243">
        <v>0</v>
      </c>
      <c r="O2368" s="243">
        <v>43634.13</v>
      </c>
      <c r="P2368" s="127" t="s">
        <v>1334</v>
      </c>
    </row>
    <row r="2369" spans="1:16" ht="51" hidden="1">
      <c r="A2369" s="127">
        <v>592</v>
      </c>
      <c r="B2369" s="127"/>
      <c r="C2369" s="128" t="s">
        <v>863</v>
      </c>
      <c r="D2369" s="122">
        <v>42920</v>
      </c>
      <c r="E2369" s="123" t="s">
        <v>6396</v>
      </c>
      <c r="F2369" s="123" t="s">
        <v>3</v>
      </c>
      <c r="G2369" s="123">
        <v>1515791</v>
      </c>
      <c r="H2369" s="127"/>
      <c r="I2369" s="131" t="s">
        <v>6397</v>
      </c>
      <c r="J2369" s="127"/>
      <c r="K2369" s="127"/>
      <c r="L2369" s="127"/>
      <c r="M2369" s="127"/>
      <c r="N2369" s="243">
        <v>0</v>
      </c>
      <c r="O2369" s="243">
        <v>67054.2</v>
      </c>
      <c r="P2369" s="127" t="s">
        <v>1334</v>
      </c>
    </row>
    <row r="2370" spans="1:16" ht="51" hidden="1">
      <c r="A2370" s="127" t="s">
        <v>620</v>
      </c>
      <c r="B2370" s="127"/>
      <c r="C2370" s="128" t="s">
        <v>714</v>
      </c>
      <c r="D2370" s="122">
        <v>42920</v>
      </c>
      <c r="E2370" s="123" t="s">
        <v>6398</v>
      </c>
      <c r="F2370" s="123" t="s">
        <v>3</v>
      </c>
      <c r="G2370" s="123">
        <v>1515795</v>
      </c>
      <c r="H2370" s="127"/>
      <c r="I2370" s="131" t="s">
        <v>3730</v>
      </c>
      <c r="J2370" s="127"/>
      <c r="K2370" s="127"/>
      <c r="L2370" s="127"/>
      <c r="M2370" s="127"/>
      <c r="N2370" s="243">
        <v>0</v>
      </c>
      <c r="O2370" s="243">
        <v>70</v>
      </c>
      <c r="P2370" s="127" t="s">
        <v>17184</v>
      </c>
    </row>
    <row r="2371" spans="1:16" ht="51" hidden="1">
      <c r="A2371" s="127">
        <v>203</v>
      </c>
      <c r="B2371" s="127"/>
      <c r="C2371" s="128" t="s">
        <v>758</v>
      </c>
      <c r="D2371" s="122">
        <v>42920</v>
      </c>
      <c r="E2371" s="123" t="s">
        <v>6399</v>
      </c>
      <c r="F2371" s="123" t="s">
        <v>3</v>
      </c>
      <c r="G2371" s="123">
        <v>1515808</v>
      </c>
      <c r="H2371" s="127"/>
      <c r="I2371" s="131" t="s">
        <v>6400</v>
      </c>
      <c r="J2371" s="127"/>
      <c r="K2371" s="127"/>
      <c r="L2371" s="127"/>
      <c r="M2371" s="127"/>
      <c r="N2371" s="243">
        <v>0</v>
      </c>
      <c r="O2371" s="243">
        <v>291</v>
      </c>
      <c r="P2371" s="127" t="s">
        <v>1334</v>
      </c>
    </row>
    <row r="2372" spans="1:16" ht="51" hidden="1">
      <c r="A2372" s="127">
        <v>342</v>
      </c>
      <c r="B2372" s="127"/>
      <c r="C2372" s="128" t="s">
        <v>817</v>
      </c>
      <c r="D2372" s="122">
        <v>42920</v>
      </c>
      <c r="E2372" s="123" t="s">
        <v>6401</v>
      </c>
      <c r="F2372" s="123" t="s">
        <v>3</v>
      </c>
      <c r="G2372" s="123">
        <v>1515851</v>
      </c>
      <c r="H2372" s="127"/>
      <c r="I2372" s="131" t="s">
        <v>6402</v>
      </c>
      <c r="J2372" s="127"/>
      <c r="K2372" s="127"/>
      <c r="L2372" s="127"/>
      <c r="M2372" s="127"/>
      <c r="N2372" s="243">
        <v>0</v>
      </c>
      <c r="O2372" s="243">
        <v>27.1</v>
      </c>
      <c r="P2372" s="127" t="s">
        <v>1334</v>
      </c>
    </row>
    <row r="2373" spans="1:16" ht="51" hidden="1">
      <c r="A2373" s="127" t="s">
        <v>620</v>
      </c>
      <c r="B2373" s="127"/>
      <c r="C2373" s="128" t="s">
        <v>714</v>
      </c>
      <c r="D2373" s="122">
        <v>42920</v>
      </c>
      <c r="E2373" s="123" t="s">
        <v>6403</v>
      </c>
      <c r="F2373" s="123" t="s">
        <v>3</v>
      </c>
      <c r="G2373" s="123">
        <v>1515857</v>
      </c>
      <c r="H2373" s="127"/>
      <c r="I2373" s="131" t="s">
        <v>6404</v>
      </c>
      <c r="J2373" s="127"/>
      <c r="K2373" s="127"/>
      <c r="L2373" s="127"/>
      <c r="M2373" s="127"/>
      <c r="N2373" s="243">
        <v>0</v>
      </c>
      <c r="O2373" s="243">
        <v>1295.68</v>
      </c>
      <c r="P2373" s="127" t="s">
        <v>1334</v>
      </c>
    </row>
    <row r="2374" spans="1:16" ht="51" hidden="1">
      <c r="A2374" s="127" t="s">
        <v>620</v>
      </c>
      <c r="B2374" s="127"/>
      <c r="C2374" s="128" t="s">
        <v>714</v>
      </c>
      <c r="D2374" s="122">
        <v>42920</v>
      </c>
      <c r="E2374" s="123" t="s">
        <v>6405</v>
      </c>
      <c r="F2374" s="123" t="s">
        <v>3</v>
      </c>
      <c r="G2374" s="123">
        <v>1515899</v>
      </c>
      <c r="H2374" s="127"/>
      <c r="I2374" s="131" t="s">
        <v>6406</v>
      </c>
      <c r="J2374" s="127"/>
      <c r="K2374" s="127"/>
      <c r="L2374" s="127"/>
      <c r="M2374" s="127"/>
      <c r="N2374" s="243">
        <v>0</v>
      </c>
      <c r="O2374" s="243">
        <v>150</v>
      </c>
      <c r="P2374" s="127" t="s">
        <v>1334</v>
      </c>
    </row>
    <row r="2375" spans="1:16" ht="38.25" hidden="1">
      <c r="A2375" s="127">
        <v>20</v>
      </c>
      <c r="B2375" s="127"/>
      <c r="C2375" s="128" t="s">
        <v>694</v>
      </c>
      <c r="D2375" s="122">
        <v>42920</v>
      </c>
      <c r="E2375" s="123" t="s">
        <v>6407</v>
      </c>
      <c r="F2375" s="123" t="s">
        <v>3</v>
      </c>
      <c r="G2375" s="123">
        <v>1515977</v>
      </c>
      <c r="H2375" s="127"/>
      <c r="I2375" s="131" t="s">
        <v>6408</v>
      </c>
      <c r="J2375" s="127"/>
      <c r="K2375" s="127"/>
      <c r="L2375" s="127"/>
      <c r="M2375" s="127"/>
      <c r="N2375" s="243">
        <v>0</v>
      </c>
      <c r="O2375" s="243">
        <v>10</v>
      </c>
      <c r="P2375" s="127" t="s">
        <v>1334</v>
      </c>
    </row>
    <row r="2376" spans="1:16" ht="51" hidden="1">
      <c r="A2376" s="127" t="s">
        <v>620</v>
      </c>
      <c r="B2376" s="127"/>
      <c r="C2376" s="128" t="s">
        <v>714</v>
      </c>
      <c r="D2376" s="122">
        <v>42920</v>
      </c>
      <c r="E2376" s="123" t="s">
        <v>6409</v>
      </c>
      <c r="F2376" s="123" t="s">
        <v>3</v>
      </c>
      <c r="G2376" s="123">
        <v>1516002</v>
      </c>
      <c r="H2376" s="127"/>
      <c r="I2376" s="131" t="s">
        <v>6410</v>
      </c>
      <c r="J2376" s="127"/>
      <c r="K2376" s="127"/>
      <c r="L2376" s="127"/>
      <c r="M2376" s="127"/>
      <c r="N2376" s="243">
        <v>0</v>
      </c>
      <c r="O2376" s="243">
        <v>242.63</v>
      </c>
      <c r="P2376" s="127" t="s">
        <v>1334</v>
      </c>
    </row>
    <row r="2377" spans="1:16" ht="51" hidden="1">
      <c r="A2377" s="127">
        <v>591</v>
      </c>
      <c r="B2377" s="127"/>
      <c r="C2377" s="128" t="s">
        <v>862</v>
      </c>
      <c r="D2377" s="122">
        <v>42920</v>
      </c>
      <c r="E2377" s="123" t="s">
        <v>6411</v>
      </c>
      <c r="F2377" s="123" t="s">
        <v>3</v>
      </c>
      <c r="G2377" s="123">
        <v>1516053</v>
      </c>
      <c r="H2377" s="127"/>
      <c r="I2377" s="131" t="s">
        <v>6412</v>
      </c>
      <c r="J2377" s="127"/>
      <c r="K2377" s="127"/>
      <c r="L2377" s="127"/>
      <c r="M2377" s="127"/>
      <c r="N2377" s="243">
        <v>0</v>
      </c>
      <c r="O2377" s="243">
        <v>47.160000000000004</v>
      </c>
      <c r="P2377" s="127" t="s">
        <v>1334</v>
      </c>
    </row>
    <row r="2378" spans="1:16" ht="51" hidden="1">
      <c r="A2378" s="127">
        <v>342</v>
      </c>
      <c r="B2378" s="127"/>
      <c r="C2378" s="128" t="s">
        <v>817</v>
      </c>
      <c r="D2378" s="122">
        <v>42920</v>
      </c>
      <c r="E2378" s="123" t="s">
        <v>6413</v>
      </c>
      <c r="F2378" s="123" t="s">
        <v>3</v>
      </c>
      <c r="G2378" s="123">
        <v>1516068</v>
      </c>
      <c r="H2378" s="127"/>
      <c r="I2378" s="131" t="s">
        <v>6414</v>
      </c>
      <c r="J2378" s="127"/>
      <c r="K2378" s="127"/>
      <c r="L2378" s="127"/>
      <c r="M2378" s="127"/>
      <c r="N2378" s="243">
        <v>0</v>
      </c>
      <c r="O2378" s="243">
        <v>36.25</v>
      </c>
      <c r="P2378" s="127" t="s">
        <v>1334</v>
      </c>
    </row>
    <row r="2379" spans="1:16" ht="51" hidden="1">
      <c r="A2379" s="127">
        <v>342</v>
      </c>
      <c r="B2379" s="127"/>
      <c r="C2379" s="128" t="s">
        <v>817</v>
      </c>
      <c r="D2379" s="122">
        <v>42920</v>
      </c>
      <c r="E2379" s="123" t="s">
        <v>6415</v>
      </c>
      <c r="F2379" s="123" t="s">
        <v>3</v>
      </c>
      <c r="G2379" s="123">
        <v>1516069</v>
      </c>
      <c r="H2379" s="127"/>
      <c r="I2379" s="131" t="s">
        <v>6414</v>
      </c>
      <c r="J2379" s="127"/>
      <c r="K2379" s="127"/>
      <c r="L2379" s="127"/>
      <c r="M2379" s="127"/>
      <c r="N2379" s="243">
        <v>0</v>
      </c>
      <c r="O2379" s="243">
        <v>60.800000000000004</v>
      </c>
      <c r="P2379" s="127" t="s">
        <v>1334</v>
      </c>
    </row>
    <row r="2380" spans="1:16" ht="63.75" hidden="1">
      <c r="A2380" s="127" t="s">
        <v>620</v>
      </c>
      <c r="B2380" s="127"/>
      <c r="C2380" s="128" t="s">
        <v>714</v>
      </c>
      <c r="D2380" s="122">
        <v>42920</v>
      </c>
      <c r="E2380" s="123" t="s">
        <v>6416</v>
      </c>
      <c r="F2380" s="123" t="s">
        <v>3</v>
      </c>
      <c r="G2380" s="123">
        <v>1516111</v>
      </c>
      <c r="H2380" s="127"/>
      <c r="I2380" s="131" t="s">
        <v>6417</v>
      </c>
      <c r="J2380" s="127"/>
      <c r="K2380" s="127"/>
      <c r="L2380" s="127"/>
      <c r="M2380" s="127"/>
      <c r="N2380" s="243">
        <v>0</v>
      </c>
      <c r="O2380" s="243">
        <v>617</v>
      </c>
      <c r="P2380" s="127" t="s">
        <v>1334</v>
      </c>
    </row>
    <row r="2381" spans="1:16" ht="51" hidden="1">
      <c r="A2381" s="127">
        <v>15</v>
      </c>
      <c r="B2381" s="127"/>
      <c r="C2381" s="128" t="s">
        <v>692</v>
      </c>
      <c r="D2381" s="122">
        <v>42920</v>
      </c>
      <c r="E2381" s="123" t="s">
        <v>6418</v>
      </c>
      <c r="F2381" s="123" t="s">
        <v>3</v>
      </c>
      <c r="G2381" s="123">
        <v>1516116</v>
      </c>
      <c r="H2381" s="127"/>
      <c r="I2381" s="131" t="s">
        <v>6419</v>
      </c>
      <c r="J2381" s="127"/>
      <c r="K2381" s="127"/>
      <c r="L2381" s="127"/>
      <c r="M2381" s="127"/>
      <c r="N2381" s="243">
        <v>0</v>
      </c>
      <c r="O2381" s="243">
        <v>150</v>
      </c>
      <c r="P2381" s="127" t="s">
        <v>1334</v>
      </c>
    </row>
    <row r="2382" spans="1:16" ht="51" hidden="1">
      <c r="A2382" s="127" t="s">
        <v>620</v>
      </c>
      <c r="B2382" s="127"/>
      <c r="C2382" s="128" t="s">
        <v>714</v>
      </c>
      <c r="D2382" s="122">
        <v>42920</v>
      </c>
      <c r="E2382" s="123" t="s">
        <v>6420</v>
      </c>
      <c r="F2382" s="123" t="s">
        <v>3</v>
      </c>
      <c r="G2382" s="123">
        <v>1516142</v>
      </c>
      <c r="H2382" s="127"/>
      <c r="I2382" s="131" t="s">
        <v>6421</v>
      </c>
      <c r="J2382" s="127"/>
      <c r="K2382" s="127"/>
      <c r="L2382" s="127"/>
      <c r="M2382" s="127"/>
      <c r="N2382" s="243">
        <v>0</v>
      </c>
      <c r="O2382" s="243">
        <v>4748.6000000000004</v>
      </c>
      <c r="P2382" s="127" t="s">
        <v>1334</v>
      </c>
    </row>
    <row r="2383" spans="1:16" ht="51" hidden="1">
      <c r="A2383" s="127" t="s">
        <v>620</v>
      </c>
      <c r="B2383" s="127"/>
      <c r="C2383" s="128" t="s">
        <v>714</v>
      </c>
      <c r="D2383" s="122">
        <v>42921</v>
      </c>
      <c r="E2383" s="123" t="s">
        <v>6422</v>
      </c>
      <c r="F2383" s="123" t="s">
        <v>3</v>
      </c>
      <c r="G2383" s="123">
        <v>1516310</v>
      </c>
      <c r="H2383" s="127"/>
      <c r="I2383" s="131" t="s">
        <v>6423</v>
      </c>
      <c r="J2383" s="127"/>
      <c r="K2383" s="127"/>
      <c r="L2383" s="127"/>
      <c r="M2383" s="127"/>
      <c r="N2383" s="243">
        <v>0</v>
      </c>
      <c r="O2383" s="243">
        <v>16560</v>
      </c>
      <c r="P2383" s="127" t="s">
        <v>1334</v>
      </c>
    </row>
    <row r="2384" spans="1:16" ht="51" hidden="1">
      <c r="A2384" s="127">
        <v>222</v>
      </c>
      <c r="B2384" s="127"/>
      <c r="C2384" s="128" t="s">
        <v>765</v>
      </c>
      <c r="D2384" s="122">
        <v>42921</v>
      </c>
      <c r="E2384" s="123" t="s">
        <v>6424</v>
      </c>
      <c r="F2384" s="123" t="s">
        <v>3</v>
      </c>
      <c r="G2384" s="123">
        <v>1516339</v>
      </c>
      <c r="H2384" s="127"/>
      <c r="I2384" s="131" t="s">
        <v>6425</v>
      </c>
      <c r="J2384" s="127"/>
      <c r="K2384" s="127"/>
      <c r="L2384" s="127"/>
      <c r="M2384" s="127"/>
      <c r="N2384" s="243">
        <v>0</v>
      </c>
      <c r="O2384" s="243">
        <v>64.91</v>
      </c>
      <c r="P2384" s="127" t="s">
        <v>1334</v>
      </c>
    </row>
    <row r="2385" spans="1:16" ht="63.75" hidden="1">
      <c r="A2385" s="127" t="s">
        <v>627</v>
      </c>
      <c r="B2385" s="127"/>
      <c r="C2385" s="128" t="s">
        <v>1235</v>
      </c>
      <c r="D2385" s="122">
        <v>42921</v>
      </c>
      <c r="E2385" s="123" t="s">
        <v>6426</v>
      </c>
      <c r="F2385" s="123" t="s">
        <v>3</v>
      </c>
      <c r="G2385" s="123">
        <v>1516426</v>
      </c>
      <c r="H2385" s="127"/>
      <c r="I2385" s="131" t="s">
        <v>6427</v>
      </c>
      <c r="J2385" s="127"/>
      <c r="K2385" s="127"/>
      <c r="L2385" s="127"/>
      <c r="M2385" s="127"/>
      <c r="N2385" s="243">
        <v>0</v>
      </c>
      <c r="O2385" s="243">
        <v>23346.86</v>
      </c>
      <c r="P2385" s="127" t="s">
        <v>1334</v>
      </c>
    </row>
    <row r="2386" spans="1:16" ht="51" hidden="1">
      <c r="A2386" s="127" t="s">
        <v>620</v>
      </c>
      <c r="B2386" s="127"/>
      <c r="C2386" s="128" t="s">
        <v>714</v>
      </c>
      <c r="D2386" s="122">
        <v>42921</v>
      </c>
      <c r="E2386" s="123" t="s">
        <v>6428</v>
      </c>
      <c r="F2386" s="123" t="s">
        <v>3</v>
      </c>
      <c r="G2386" s="123">
        <v>1516267</v>
      </c>
      <c r="H2386" s="127"/>
      <c r="I2386" s="131" t="s">
        <v>5345</v>
      </c>
      <c r="J2386" s="127"/>
      <c r="K2386" s="127"/>
      <c r="L2386" s="127"/>
      <c r="M2386" s="127"/>
      <c r="N2386" s="243">
        <v>0</v>
      </c>
      <c r="O2386" s="243">
        <v>442</v>
      </c>
      <c r="P2386" s="127" t="s">
        <v>1334</v>
      </c>
    </row>
    <row r="2387" spans="1:16" ht="51" hidden="1">
      <c r="A2387" s="127" t="s">
        <v>620</v>
      </c>
      <c r="B2387" s="127"/>
      <c r="C2387" s="128" t="s">
        <v>714</v>
      </c>
      <c r="D2387" s="122">
        <v>42921</v>
      </c>
      <c r="E2387" s="123" t="s">
        <v>6429</v>
      </c>
      <c r="F2387" s="123" t="s">
        <v>3</v>
      </c>
      <c r="G2387" s="123">
        <v>1516286</v>
      </c>
      <c r="H2387" s="127"/>
      <c r="I2387" s="131" t="s">
        <v>6430</v>
      </c>
      <c r="J2387" s="127"/>
      <c r="K2387" s="127"/>
      <c r="L2387" s="127"/>
      <c r="M2387" s="127"/>
      <c r="N2387" s="243">
        <v>0</v>
      </c>
      <c r="O2387" s="243">
        <v>57.69</v>
      </c>
      <c r="P2387" s="127" t="s">
        <v>1334</v>
      </c>
    </row>
    <row r="2388" spans="1:16" ht="51" hidden="1">
      <c r="A2388" s="127" t="s">
        <v>620</v>
      </c>
      <c r="B2388" s="127"/>
      <c r="C2388" s="128" t="s">
        <v>714</v>
      </c>
      <c r="D2388" s="122">
        <v>42921</v>
      </c>
      <c r="E2388" s="123" t="s">
        <v>6431</v>
      </c>
      <c r="F2388" s="123" t="s">
        <v>3</v>
      </c>
      <c r="G2388" s="123">
        <v>1516288</v>
      </c>
      <c r="H2388" s="127"/>
      <c r="I2388" s="131" t="s">
        <v>3489</v>
      </c>
      <c r="J2388" s="127"/>
      <c r="K2388" s="127"/>
      <c r="L2388" s="127"/>
      <c r="M2388" s="127"/>
      <c r="N2388" s="243">
        <v>0</v>
      </c>
      <c r="O2388" s="243">
        <v>460</v>
      </c>
      <c r="P2388" s="127" t="s">
        <v>1334</v>
      </c>
    </row>
    <row r="2389" spans="1:16" ht="51" hidden="1">
      <c r="A2389" s="127" t="s">
        <v>620</v>
      </c>
      <c r="B2389" s="127"/>
      <c r="C2389" s="128" t="s">
        <v>714</v>
      </c>
      <c r="D2389" s="122">
        <v>42921</v>
      </c>
      <c r="E2389" s="123" t="s">
        <v>6432</v>
      </c>
      <c r="F2389" s="123" t="s">
        <v>3</v>
      </c>
      <c r="G2389" s="123">
        <v>1516291</v>
      </c>
      <c r="H2389" s="127"/>
      <c r="I2389" s="131" t="s">
        <v>5401</v>
      </c>
      <c r="J2389" s="127"/>
      <c r="K2389" s="127"/>
      <c r="L2389" s="127"/>
      <c r="M2389" s="127"/>
      <c r="N2389" s="243">
        <v>0</v>
      </c>
      <c r="O2389" s="243">
        <v>609.73</v>
      </c>
      <c r="P2389" s="127" t="s">
        <v>1334</v>
      </c>
    </row>
    <row r="2390" spans="1:16" ht="51" hidden="1">
      <c r="A2390" s="127" t="s">
        <v>620</v>
      </c>
      <c r="B2390" s="127"/>
      <c r="C2390" s="128" t="s">
        <v>714</v>
      </c>
      <c r="D2390" s="122">
        <v>42921</v>
      </c>
      <c r="E2390" s="123" t="s">
        <v>6433</v>
      </c>
      <c r="F2390" s="123" t="s">
        <v>3</v>
      </c>
      <c r="G2390" s="123">
        <v>1516296</v>
      </c>
      <c r="H2390" s="127"/>
      <c r="I2390" s="131" t="s">
        <v>6434</v>
      </c>
      <c r="J2390" s="127"/>
      <c r="K2390" s="127"/>
      <c r="L2390" s="127"/>
      <c r="M2390" s="127"/>
      <c r="N2390" s="243">
        <v>0</v>
      </c>
      <c r="O2390" s="243">
        <v>1506</v>
      </c>
      <c r="P2390" s="127" t="s">
        <v>1334</v>
      </c>
    </row>
    <row r="2391" spans="1:16" ht="51" hidden="1">
      <c r="A2391" s="127" t="s">
        <v>620</v>
      </c>
      <c r="B2391" s="127"/>
      <c r="C2391" s="128" t="s">
        <v>714</v>
      </c>
      <c r="D2391" s="122">
        <v>42921</v>
      </c>
      <c r="E2391" s="123" t="s">
        <v>6435</v>
      </c>
      <c r="F2391" s="123" t="s">
        <v>3</v>
      </c>
      <c r="G2391" s="123">
        <v>1516302</v>
      </c>
      <c r="H2391" s="127"/>
      <c r="I2391" s="131" t="s">
        <v>3090</v>
      </c>
      <c r="J2391" s="127"/>
      <c r="K2391" s="127"/>
      <c r="L2391" s="127"/>
      <c r="M2391" s="127"/>
      <c r="N2391" s="243">
        <v>0</v>
      </c>
      <c r="O2391" s="243">
        <v>711.18000000000006</v>
      </c>
      <c r="P2391" s="127" t="s">
        <v>1334</v>
      </c>
    </row>
    <row r="2392" spans="1:16" ht="51" hidden="1">
      <c r="A2392" s="127" t="s">
        <v>620</v>
      </c>
      <c r="B2392" s="127"/>
      <c r="C2392" s="128" t="s">
        <v>714</v>
      </c>
      <c r="D2392" s="122">
        <v>42921</v>
      </c>
      <c r="E2392" s="123" t="s">
        <v>6436</v>
      </c>
      <c r="F2392" s="123" t="s">
        <v>3</v>
      </c>
      <c r="G2392" s="123">
        <v>1516311</v>
      </c>
      <c r="H2392" s="127"/>
      <c r="I2392" s="131" t="s">
        <v>6437</v>
      </c>
      <c r="J2392" s="127"/>
      <c r="K2392" s="127"/>
      <c r="L2392" s="127"/>
      <c r="M2392" s="127"/>
      <c r="N2392" s="243">
        <v>0</v>
      </c>
      <c r="O2392" s="243">
        <v>989.26</v>
      </c>
      <c r="P2392" s="127" t="s">
        <v>1334</v>
      </c>
    </row>
    <row r="2393" spans="1:16" ht="51" hidden="1">
      <c r="A2393" s="127" t="s">
        <v>620</v>
      </c>
      <c r="B2393" s="127"/>
      <c r="C2393" s="128" t="s">
        <v>714</v>
      </c>
      <c r="D2393" s="122">
        <v>42921</v>
      </c>
      <c r="E2393" s="123" t="s">
        <v>6438</v>
      </c>
      <c r="F2393" s="123" t="s">
        <v>3</v>
      </c>
      <c r="G2393" s="123">
        <v>1516315</v>
      </c>
      <c r="H2393" s="127"/>
      <c r="I2393" s="131" t="s">
        <v>3114</v>
      </c>
      <c r="J2393" s="127"/>
      <c r="K2393" s="127"/>
      <c r="L2393" s="127"/>
      <c r="M2393" s="127"/>
      <c r="N2393" s="243">
        <v>0</v>
      </c>
      <c r="O2393" s="243">
        <v>1713</v>
      </c>
      <c r="P2393" s="127" t="s">
        <v>1334</v>
      </c>
    </row>
    <row r="2394" spans="1:16" ht="51" hidden="1">
      <c r="A2394" s="127">
        <v>586</v>
      </c>
      <c r="B2394" s="127"/>
      <c r="C2394" s="128" t="s">
        <v>223</v>
      </c>
      <c r="D2394" s="122">
        <v>42921</v>
      </c>
      <c r="E2394" s="123" t="s">
        <v>6439</v>
      </c>
      <c r="F2394" s="123" t="s">
        <v>3</v>
      </c>
      <c r="G2394" s="123">
        <v>1516379</v>
      </c>
      <c r="H2394" s="127"/>
      <c r="I2394" s="131" t="s">
        <v>6440</v>
      </c>
      <c r="J2394" s="127"/>
      <c r="K2394" s="127"/>
      <c r="L2394" s="127"/>
      <c r="M2394" s="127"/>
      <c r="N2394" s="243">
        <v>0</v>
      </c>
      <c r="O2394" s="243">
        <v>2989</v>
      </c>
      <c r="P2394" s="127" t="s">
        <v>1334</v>
      </c>
    </row>
    <row r="2395" spans="1:16" ht="51" hidden="1">
      <c r="A2395" s="127">
        <v>51</v>
      </c>
      <c r="B2395" s="127"/>
      <c r="C2395" s="128" t="s">
        <v>703</v>
      </c>
      <c r="D2395" s="122">
        <v>42921</v>
      </c>
      <c r="E2395" s="123" t="s">
        <v>6441</v>
      </c>
      <c r="F2395" s="123" t="s">
        <v>3</v>
      </c>
      <c r="G2395" s="123">
        <v>1516497</v>
      </c>
      <c r="H2395" s="127"/>
      <c r="I2395" s="131" t="s">
        <v>6442</v>
      </c>
      <c r="J2395" s="127"/>
      <c r="K2395" s="127"/>
      <c r="L2395" s="127"/>
      <c r="M2395" s="127"/>
      <c r="N2395" s="243">
        <v>0</v>
      </c>
      <c r="O2395" s="243">
        <v>4240</v>
      </c>
      <c r="P2395" s="127" t="s">
        <v>1334</v>
      </c>
    </row>
    <row r="2396" spans="1:16" ht="51" hidden="1">
      <c r="A2396" s="127" t="s">
        <v>620</v>
      </c>
      <c r="B2396" s="127"/>
      <c r="C2396" s="128" t="s">
        <v>714</v>
      </c>
      <c r="D2396" s="122">
        <v>42921</v>
      </c>
      <c r="E2396" s="123" t="s">
        <v>6443</v>
      </c>
      <c r="F2396" s="123" t="s">
        <v>3</v>
      </c>
      <c r="G2396" s="123">
        <v>1516507</v>
      </c>
      <c r="H2396" s="127"/>
      <c r="I2396" s="131" t="s">
        <v>6444</v>
      </c>
      <c r="J2396" s="127"/>
      <c r="K2396" s="127"/>
      <c r="L2396" s="127"/>
      <c r="M2396" s="127"/>
      <c r="N2396" s="243">
        <v>0</v>
      </c>
      <c r="O2396" s="243">
        <v>3447.78</v>
      </c>
      <c r="P2396" s="127" t="s">
        <v>1334</v>
      </c>
    </row>
    <row r="2397" spans="1:16" ht="51" hidden="1">
      <c r="A2397" s="127">
        <v>342</v>
      </c>
      <c r="B2397" s="127"/>
      <c r="C2397" s="128" t="s">
        <v>817</v>
      </c>
      <c r="D2397" s="122">
        <v>42921</v>
      </c>
      <c r="E2397" s="123" t="s">
        <v>6445</v>
      </c>
      <c r="F2397" s="123" t="s">
        <v>3</v>
      </c>
      <c r="G2397" s="123">
        <v>1516565</v>
      </c>
      <c r="H2397" s="127"/>
      <c r="I2397" s="131" t="s">
        <v>6446</v>
      </c>
      <c r="J2397" s="127"/>
      <c r="K2397" s="127"/>
      <c r="L2397" s="127"/>
      <c r="M2397" s="127"/>
      <c r="N2397" s="243">
        <v>0</v>
      </c>
      <c r="O2397" s="243">
        <v>10.3</v>
      </c>
      <c r="P2397" s="127" t="s">
        <v>1334</v>
      </c>
    </row>
    <row r="2398" spans="1:16" ht="51" hidden="1">
      <c r="A2398" s="127" t="s">
        <v>620</v>
      </c>
      <c r="B2398" s="127"/>
      <c r="C2398" s="128" t="s">
        <v>714</v>
      </c>
      <c r="D2398" s="122">
        <v>42921</v>
      </c>
      <c r="E2398" s="123" t="s">
        <v>6447</v>
      </c>
      <c r="F2398" s="123" t="s">
        <v>3</v>
      </c>
      <c r="G2398" s="123">
        <v>1516569</v>
      </c>
      <c r="H2398" s="127"/>
      <c r="I2398" s="131" t="s">
        <v>6448</v>
      </c>
      <c r="J2398" s="127"/>
      <c r="K2398" s="127"/>
      <c r="L2398" s="127"/>
      <c r="M2398" s="127"/>
      <c r="N2398" s="243">
        <v>0</v>
      </c>
      <c r="O2398" s="243">
        <v>482.16</v>
      </c>
      <c r="P2398" s="127" t="s">
        <v>1334</v>
      </c>
    </row>
    <row r="2399" spans="1:16" ht="51" hidden="1">
      <c r="A2399" s="127">
        <v>591</v>
      </c>
      <c r="B2399" s="127"/>
      <c r="C2399" s="128" t="s">
        <v>862</v>
      </c>
      <c r="D2399" s="122">
        <v>42921</v>
      </c>
      <c r="E2399" s="123" t="s">
        <v>6449</v>
      </c>
      <c r="F2399" s="123" t="s">
        <v>3</v>
      </c>
      <c r="G2399" s="123">
        <v>1516575</v>
      </c>
      <c r="H2399" s="127"/>
      <c r="I2399" s="131" t="s">
        <v>6450</v>
      </c>
      <c r="J2399" s="127"/>
      <c r="K2399" s="127"/>
      <c r="L2399" s="127"/>
      <c r="M2399" s="127"/>
      <c r="N2399" s="243">
        <v>0</v>
      </c>
      <c r="O2399" s="243">
        <v>43</v>
      </c>
      <c r="P2399" s="127" t="s">
        <v>1334</v>
      </c>
    </row>
    <row r="2400" spans="1:16" ht="51" hidden="1">
      <c r="A2400" s="127">
        <v>591</v>
      </c>
      <c r="B2400" s="127"/>
      <c r="C2400" s="128" t="s">
        <v>862</v>
      </c>
      <c r="D2400" s="122">
        <v>42921</v>
      </c>
      <c r="E2400" s="123" t="s">
        <v>6451</v>
      </c>
      <c r="F2400" s="123" t="s">
        <v>3</v>
      </c>
      <c r="G2400" s="123">
        <v>1516576</v>
      </c>
      <c r="H2400" s="127"/>
      <c r="I2400" s="131" t="s">
        <v>6450</v>
      </c>
      <c r="J2400" s="127"/>
      <c r="K2400" s="127"/>
      <c r="L2400" s="127"/>
      <c r="M2400" s="127"/>
      <c r="N2400" s="243">
        <v>0</v>
      </c>
      <c r="O2400" s="243">
        <v>45</v>
      </c>
      <c r="P2400" s="127" t="s">
        <v>1334</v>
      </c>
    </row>
    <row r="2401" spans="1:16" ht="51" hidden="1">
      <c r="A2401" s="127">
        <v>591</v>
      </c>
      <c r="B2401" s="127"/>
      <c r="C2401" s="128" t="s">
        <v>862</v>
      </c>
      <c r="D2401" s="122">
        <v>42921</v>
      </c>
      <c r="E2401" s="123" t="s">
        <v>6452</v>
      </c>
      <c r="F2401" s="123" t="s">
        <v>3</v>
      </c>
      <c r="G2401" s="123">
        <v>1516577</v>
      </c>
      <c r="H2401" s="127"/>
      <c r="I2401" s="131" t="s">
        <v>6450</v>
      </c>
      <c r="J2401" s="127"/>
      <c r="K2401" s="127"/>
      <c r="L2401" s="127"/>
      <c r="M2401" s="127"/>
      <c r="N2401" s="243">
        <v>0</v>
      </c>
      <c r="O2401" s="243">
        <v>21</v>
      </c>
      <c r="P2401" s="127" t="s">
        <v>1334</v>
      </c>
    </row>
    <row r="2402" spans="1:16" ht="51" hidden="1">
      <c r="A2402" s="127">
        <v>591</v>
      </c>
      <c r="B2402" s="127"/>
      <c r="C2402" s="128" t="s">
        <v>862</v>
      </c>
      <c r="D2402" s="122">
        <v>42921</v>
      </c>
      <c r="E2402" s="123" t="s">
        <v>6453</v>
      </c>
      <c r="F2402" s="123" t="s">
        <v>3</v>
      </c>
      <c r="G2402" s="123">
        <v>1516579</v>
      </c>
      <c r="H2402" s="127"/>
      <c r="I2402" s="131" t="s">
        <v>6450</v>
      </c>
      <c r="J2402" s="127"/>
      <c r="K2402" s="127"/>
      <c r="L2402" s="127"/>
      <c r="M2402" s="127"/>
      <c r="N2402" s="243">
        <v>0</v>
      </c>
      <c r="O2402" s="243">
        <v>23</v>
      </c>
      <c r="P2402" s="127" t="s">
        <v>1334</v>
      </c>
    </row>
    <row r="2403" spans="1:16" ht="51" hidden="1">
      <c r="A2403" s="127" t="s">
        <v>620</v>
      </c>
      <c r="B2403" s="127"/>
      <c r="C2403" s="128" t="s">
        <v>714</v>
      </c>
      <c r="D2403" s="122">
        <v>42921</v>
      </c>
      <c r="E2403" s="123" t="s">
        <v>6454</v>
      </c>
      <c r="F2403" s="123" t="s">
        <v>3</v>
      </c>
      <c r="G2403" s="123">
        <v>1516601</v>
      </c>
      <c r="H2403" s="127"/>
      <c r="I2403" s="131" t="s">
        <v>6455</v>
      </c>
      <c r="J2403" s="127"/>
      <c r="K2403" s="127"/>
      <c r="L2403" s="127"/>
      <c r="M2403" s="127"/>
      <c r="N2403" s="243">
        <v>0</v>
      </c>
      <c r="O2403" s="243">
        <v>1008</v>
      </c>
      <c r="P2403" s="127" t="s">
        <v>1334</v>
      </c>
    </row>
    <row r="2404" spans="1:16" ht="51" hidden="1">
      <c r="A2404" s="127">
        <v>586</v>
      </c>
      <c r="B2404" s="127"/>
      <c r="C2404" s="128" t="s">
        <v>223</v>
      </c>
      <c r="D2404" s="122">
        <v>42921</v>
      </c>
      <c r="E2404" s="123" t="s">
        <v>6456</v>
      </c>
      <c r="F2404" s="123" t="s">
        <v>3</v>
      </c>
      <c r="G2404" s="123">
        <v>1516612</v>
      </c>
      <c r="H2404" s="127"/>
      <c r="I2404" s="131" t="s">
        <v>6457</v>
      </c>
      <c r="J2404" s="127"/>
      <c r="K2404" s="127"/>
      <c r="L2404" s="127"/>
      <c r="M2404" s="127"/>
      <c r="N2404" s="243">
        <v>0</v>
      </c>
      <c r="O2404" s="243">
        <v>0.97</v>
      </c>
      <c r="P2404" s="127" t="s">
        <v>1334</v>
      </c>
    </row>
    <row r="2405" spans="1:16" ht="51" hidden="1">
      <c r="A2405" s="127">
        <v>680</v>
      </c>
      <c r="B2405" s="127"/>
      <c r="C2405" s="128" t="s">
        <v>867</v>
      </c>
      <c r="D2405" s="122">
        <v>42922</v>
      </c>
      <c r="E2405" s="123" t="s">
        <v>6458</v>
      </c>
      <c r="F2405" s="123" t="s">
        <v>3</v>
      </c>
      <c r="G2405" s="123">
        <v>1516765</v>
      </c>
      <c r="H2405" s="127"/>
      <c r="I2405" s="131" t="s">
        <v>6459</v>
      </c>
      <c r="J2405" s="127"/>
      <c r="K2405" s="127"/>
      <c r="L2405" s="127"/>
      <c r="M2405" s="127"/>
      <c r="N2405" s="243">
        <v>0</v>
      </c>
      <c r="O2405" s="243">
        <v>2000</v>
      </c>
      <c r="P2405" s="127" t="s">
        <v>1334</v>
      </c>
    </row>
    <row r="2406" spans="1:16" ht="51" hidden="1">
      <c r="A2406" s="127">
        <v>163</v>
      </c>
      <c r="B2406" s="127"/>
      <c r="C2406" s="128" t="s">
        <v>749</v>
      </c>
      <c r="D2406" s="122">
        <v>42922</v>
      </c>
      <c r="E2406" s="123" t="s">
        <v>6460</v>
      </c>
      <c r="F2406" s="123" t="s">
        <v>3</v>
      </c>
      <c r="G2406" s="123">
        <v>1516815</v>
      </c>
      <c r="H2406" s="127"/>
      <c r="I2406" s="131" t="s">
        <v>6461</v>
      </c>
      <c r="J2406" s="127"/>
      <c r="K2406" s="127"/>
      <c r="L2406" s="127"/>
      <c r="M2406" s="127"/>
      <c r="N2406" s="243">
        <v>0</v>
      </c>
      <c r="O2406" s="243">
        <v>199.63</v>
      </c>
      <c r="P2406" s="127" t="s">
        <v>1334</v>
      </c>
    </row>
    <row r="2407" spans="1:16" ht="51" hidden="1">
      <c r="A2407" s="127">
        <v>163</v>
      </c>
      <c r="B2407" s="127"/>
      <c r="C2407" s="128" t="s">
        <v>749</v>
      </c>
      <c r="D2407" s="122">
        <v>42922</v>
      </c>
      <c r="E2407" s="123" t="s">
        <v>6462</v>
      </c>
      <c r="F2407" s="123" t="s">
        <v>3</v>
      </c>
      <c r="G2407" s="123">
        <v>1516823</v>
      </c>
      <c r="H2407" s="127"/>
      <c r="I2407" s="131" t="s">
        <v>6463</v>
      </c>
      <c r="J2407" s="127"/>
      <c r="K2407" s="127"/>
      <c r="L2407" s="127"/>
      <c r="M2407" s="127"/>
      <c r="N2407" s="243">
        <v>0</v>
      </c>
      <c r="O2407" s="243">
        <v>148.4</v>
      </c>
      <c r="P2407" s="127" t="s">
        <v>1334</v>
      </c>
    </row>
    <row r="2408" spans="1:16" ht="51" hidden="1">
      <c r="A2408" s="127">
        <v>163</v>
      </c>
      <c r="B2408" s="127"/>
      <c r="C2408" s="128" t="s">
        <v>749</v>
      </c>
      <c r="D2408" s="122">
        <v>42922</v>
      </c>
      <c r="E2408" s="123" t="s">
        <v>6464</v>
      </c>
      <c r="F2408" s="123" t="s">
        <v>3</v>
      </c>
      <c r="G2408" s="123">
        <v>1516828</v>
      </c>
      <c r="H2408" s="127"/>
      <c r="I2408" s="131" t="s">
        <v>6465</v>
      </c>
      <c r="J2408" s="127"/>
      <c r="K2408" s="127"/>
      <c r="L2408" s="127"/>
      <c r="M2408" s="127"/>
      <c r="N2408" s="243">
        <v>0</v>
      </c>
      <c r="O2408" s="243">
        <v>148.4</v>
      </c>
      <c r="P2408" s="127" t="s">
        <v>1334</v>
      </c>
    </row>
    <row r="2409" spans="1:16" ht="51" hidden="1">
      <c r="A2409" s="127">
        <v>70</v>
      </c>
      <c r="B2409" s="127"/>
      <c r="C2409" s="128" t="s">
        <v>706</v>
      </c>
      <c r="D2409" s="122">
        <v>42922</v>
      </c>
      <c r="E2409" s="123" t="s">
        <v>6466</v>
      </c>
      <c r="F2409" s="123" t="s">
        <v>3</v>
      </c>
      <c r="G2409" s="123">
        <v>1516840</v>
      </c>
      <c r="H2409" s="127"/>
      <c r="I2409" s="131" t="s">
        <v>6467</v>
      </c>
      <c r="J2409" s="127"/>
      <c r="K2409" s="127"/>
      <c r="L2409" s="127"/>
      <c r="M2409" s="127"/>
      <c r="N2409" s="243">
        <v>0</v>
      </c>
      <c r="O2409" s="243">
        <v>100</v>
      </c>
      <c r="P2409" s="127" t="s">
        <v>1334</v>
      </c>
    </row>
    <row r="2410" spans="1:16" ht="63.75">
      <c r="A2410" s="127">
        <v>35</v>
      </c>
      <c r="B2410" s="127"/>
      <c r="C2410" s="128" t="s">
        <v>697</v>
      </c>
      <c r="D2410" s="122">
        <v>42922</v>
      </c>
      <c r="E2410" s="123" t="s">
        <v>6468</v>
      </c>
      <c r="F2410" s="123" t="s">
        <v>3</v>
      </c>
      <c r="G2410" s="123">
        <v>1516855</v>
      </c>
      <c r="H2410" s="127"/>
      <c r="I2410" s="131" t="s">
        <v>6469</v>
      </c>
      <c r="J2410" s="127"/>
      <c r="K2410" s="127"/>
      <c r="L2410" s="127"/>
      <c r="M2410" s="127"/>
      <c r="N2410" s="243">
        <v>0</v>
      </c>
      <c r="O2410" s="243">
        <v>758.13</v>
      </c>
      <c r="P2410" s="127" t="s">
        <v>1334</v>
      </c>
    </row>
    <row r="2411" spans="1:16" ht="51" hidden="1">
      <c r="A2411" s="127" t="s">
        <v>620</v>
      </c>
      <c r="B2411" s="127"/>
      <c r="C2411" s="128" t="s">
        <v>714</v>
      </c>
      <c r="D2411" s="122">
        <v>42922</v>
      </c>
      <c r="E2411" s="123" t="s">
        <v>6470</v>
      </c>
      <c r="F2411" s="123" t="s">
        <v>3</v>
      </c>
      <c r="G2411" s="123">
        <v>1516728</v>
      </c>
      <c r="H2411" s="127"/>
      <c r="I2411" s="131" t="s">
        <v>6471</v>
      </c>
      <c r="J2411" s="127"/>
      <c r="K2411" s="127"/>
      <c r="L2411" s="127"/>
      <c r="M2411" s="127"/>
      <c r="N2411" s="243">
        <v>0</v>
      </c>
      <c r="O2411" s="243">
        <v>1726</v>
      </c>
      <c r="P2411" s="127" t="s">
        <v>1334</v>
      </c>
    </row>
    <row r="2412" spans="1:16" ht="51" hidden="1">
      <c r="A2412" s="127" t="s">
        <v>620</v>
      </c>
      <c r="B2412" s="127"/>
      <c r="C2412" s="128" t="s">
        <v>714</v>
      </c>
      <c r="D2412" s="122">
        <v>42922</v>
      </c>
      <c r="E2412" s="123" t="s">
        <v>6472</v>
      </c>
      <c r="F2412" s="123" t="s">
        <v>3</v>
      </c>
      <c r="G2412" s="123">
        <v>1516735</v>
      </c>
      <c r="H2412" s="127"/>
      <c r="I2412" s="131" t="s">
        <v>3876</v>
      </c>
      <c r="J2412" s="127"/>
      <c r="K2412" s="127"/>
      <c r="L2412" s="127"/>
      <c r="M2412" s="127"/>
      <c r="N2412" s="243">
        <v>0</v>
      </c>
      <c r="O2412" s="243">
        <v>1693.08</v>
      </c>
      <c r="P2412" s="127" t="s">
        <v>1334</v>
      </c>
    </row>
    <row r="2413" spans="1:16" ht="51">
      <c r="A2413" s="127">
        <v>35</v>
      </c>
      <c r="B2413" s="127"/>
      <c r="C2413" s="128" t="s">
        <v>697</v>
      </c>
      <c r="D2413" s="122">
        <v>42922</v>
      </c>
      <c r="E2413" s="123" t="s">
        <v>6473</v>
      </c>
      <c r="F2413" s="123" t="s">
        <v>3</v>
      </c>
      <c r="G2413" s="123">
        <v>1516750</v>
      </c>
      <c r="H2413" s="127"/>
      <c r="I2413" s="131" t="s">
        <v>3601</v>
      </c>
      <c r="J2413" s="127"/>
      <c r="K2413" s="127"/>
      <c r="L2413" s="127"/>
      <c r="M2413" s="127"/>
      <c r="N2413" s="243">
        <v>0</v>
      </c>
      <c r="O2413" s="243">
        <v>1500</v>
      </c>
      <c r="P2413" s="127" t="s">
        <v>1334</v>
      </c>
    </row>
    <row r="2414" spans="1:16" ht="51" hidden="1">
      <c r="A2414" s="127" t="s">
        <v>620</v>
      </c>
      <c r="B2414" s="127"/>
      <c r="C2414" s="128" t="s">
        <v>714</v>
      </c>
      <c r="D2414" s="122">
        <v>42922</v>
      </c>
      <c r="E2414" s="123" t="s">
        <v>6474</v>
      </c>
      <c r="F2414" s="123" t="s">
        <v>3</v>
      </c>
      <c r="G2414" s="123">
        <v>1516763</v>
      </c>
      <c r="H2414" s="127"/>
      <c r="I2414" s="131" t="s">
        <v>6475</v>
      </c>
      <c r="J2414" s="127"/>
      <c r="K2414" s="127"/>
      <c r="L2414" s="127"/>
      <c r="M2414" s="127"/>
      <c r="N2414" s="243">
        <v>0</v>
      </c>
      <c r="O2414" s="243">
        <v>456.12</v>
      </c>
      <c r="P2414" s="127" t="s">
        <v>1334</v>
      </c>
    </row>
    <row r="2415" spans="1:16" ht="51" hidden="1">
      <c r="A2415" s="127" t="s">
        <v>620</v>
      </c>
      <c r="B2415" s="127"/>
      <c r="C2415" s="128" t="s">
        <v>714</v>
      </c>
      <c r="D2415" s="122">
        <v>42922</v>
      </c>
      <c r="E2415" s="123" t="s">
        <v>6476</v>
      </c>
      <c r="F2415" s="123" t="s">
        <v>3</v>
      </c>
      <c r="G2415" s="123">
        <v>1516775</v>
      </c>
      <c r="H2415" s="127"/>
      <c r="I2415" s="131" t="s">
        <v>6477</v>
      </c>
      <c r="J2415" s="127"/>
      <c r="K2415" s="127"/>
      <c r="L2415" s="127"/>
      <c r="M2415" s="127"/>
      <c r="N2415" s="243">
        <v>0</v>
      </c>
      <c r="O2415" s="243">
        <v>17982.84</v>
      </c>
      <c r="P2415" s="127" t="s">
        <v>1334</v>
      </c>
    </row>
    <row r="2416" spans="1:16" ht="51" hidden="1">
      <c r="A2416" s="127" t="s">
        <v>620</v>
      </c>
      <c r="B2416" s="127"/>
      <c r="C2416" s="128" t="s">
        <v>714</v>
      </c>
      <c r="D2416" s="122">
        <v>42922</v>
      </c>
      <c r="E2416" s="123" t="s">
        <v>6478</v>
      </c>
      <c r="F2416" s="123" t="s">
        <v>3</v>
      </c>
      <c r="G2416" s="123">
        <v>1516794</v>
      </c>
      <c r="H2416" s="127"/>
      <c r="I2416" s="131" t="s">
        <v>4229</v>
      </c>
      <c r="J2416" s="127"/>
      <c r="K2416" s="127"/>
      <c r="L2416" s="127"/>
      <c r="M2416" s="127"/>
      <c r="N2416" s="243">
        <v>0</v>
      </c>
      <c r="O2416" s="243">
        <v>1968.57</v>
      </c>
      <c r="P2416" s="127" t="s">
        <v>1334</v>
      </c>
    </row>
    <row r="2417" spans="1:16" ht="51" hidden="1">
      <c r="A2417" s="127" t="s">
        <v>620</v>
      </c>
      <c r="B2417" s="127"/>
      <c r="C2417" s="128" t="s">
        <v>714</v>
      </c>
      <c r="D2417" s="122">
        <v>42922</v>
      </c>
      <c r="E2417" s="123" t="s">
        <v>6479</v>
      </c>
      <c r="F2417" s="123" t="s">
        <v>3</v>
      </c>
      <c r="G2417" s="123">
        <v>1516798</v>
      </c>
      <c r="H2417" s="127"/>
      <c r="I2417" s="131" t="s">
        <v>6480</v>
      </c>
      <c r="J2417" s="127"/>
      <c r="K2417" s="127"/>
      <c r="L2417" s="127"/>
      <c r="M2417" s="127"/>
      <c r="N2417" s="243">
        <v>0</v>
      </c>
      <c r="O2417" s="243">
        <v>1214.73</v>
      </c>
      <c r="P2417" s="127" t="s">
        <v>1334</v>
      </c>
    </row>
    <row r="2418" spans="1:16" ht="51" hidden="1">
      <c r="A2418" s="127" t="s">
        <v>620</v>
      </c>
      <c r="B2418" s="127"/>
      <c r="C2418" s="128" t="s">
        <v>714</v>
      </c>
      <c r="D2418" s="122">
        <v>42922</v>
      </c>
      <c r="E2418" s="123" t="s">
        <v>6481</v>
      </c>
      <c r="F2418" s="123" t="s">
        <v>3</v>
      </c>
      <c r="G2418" s="123">
        <v>1516843</v>
      </c>
      <c r="H2418" s="127"/>
      <c r="I2418" s="131" t="s">
        <v>6482</v>
      </c>
      <c r="J2418" s="127"/>
      <c r="K2418" s="127"/>
      <c r="L2418" s="127"/>
      <c r="M2418" s="127"/>
      <c r="N2418" s="243">
        <v>0</v>
      </c>
      <c r="O2418" s="243">
        <v>57.69</v>
      </c>
      <c r="P2418" s="127" t="s">
        <v>1334</v>
      </c>
    </row>
    <row r="2419" spans="1:16" ht="51" hidden="1">
      <c r="A2419" s="127">
        <v>20</v>
      </c>
      <c r="B2419" s="127"/>
      <c r="C2419" s="128" t="s">
        <v>694</v>
      </c>
      <c r="D2419" s="122">
        <v>42922</v>
      </c>
      <c r="E2419" s="123" t="s">
        <v>6483</v>
      </c>
      <c r="F2419" s="123" t="s">
        <v>3</v>
      </c>
      <c r="G2419" s="123">
        <v>1516848</v>
      </c>
      <c r="H2419" s="127"/>
      <c r="I2419" s="131" t="s">
        <v>6484</v>
      </c>
      <c r="J2419" s="127"/>
      <c r="K2419" s="127"/>
      <c r="L2419" s="127"/>
      <c r="M2419" s="127"/>
      <c r="N2419" s="243">
        <v>0</v>
      </c>
      <c r="O2419" s="243">
        <v>307.7</v>
      </c>
      <c r="P2419" s="127" t="s">
        <v>1334</v>
      </c>
    </row>
    <row r="2420" spans="1:16" ht="51">
      <c r="A2420" s="127">
        <v>35</v>
      </c>
      <c r="B2420" s="127"/>
      <c r="C2420" s="128" t="s">
        <v>697</v>
      </c>
      <c r="D2420" s="122">
        <v>42922</v>
      </c>
      <c r="E2420" s="123" t="s">
        <v>6485</v>
      </c>
      <c r="F2420" s="123" t="s">
        <v>3</v>
      </c>
      <c r="G2420" s="123">
        <v>1516867</v>
      </c>
      <c r="H2420" s="127"/>
      <c r="I2420" s="131" t="s">
        <v>6486</v>
      </c>
      <c r="J2420" s="127"/>
      <c r="K2420" s="127"/>
      <c r="L2420" s="127"/>
      <c r="M2420" s="127"/>
      <c r="N2420" s="243">
        <v>0</v>
      </c>
      <c r="O2420" s="243">
        <v>819.30000000000007</v>
      </c>
      <c r="P2420" s="127" t="s">
        <v>1334</v>
      </c>
    </row>
    <row r="2421" spans="1:16" ht="51" hidden="1">
      <c r="A2421" s="127" t="s">
        <v>620</v>
      </c>
      <c r="B2421" s="127"/>
      <c r="C2421" s="128" t="s">
        <v>714</v>
      </c>
      <c r="D2421" s="122">
        <v>42922</v>
      </c>
      <c r="E2421" s="123" t="s">
        <v>6487</v>
      </c>
      <c r="F2421" s="123" t="s">
        <v>3</v>
      </c>
      <c r="G2421" s="123">
        <v>1516877</v>
      </c>
      <c r="H2421" s="127"/>
      <c r="I2421" s="131" t="s">
        <v>5353</v>
      </c>
      <c r="J2421" s="127"/>
      <c r="K2421" s="127"/>
      <c r="L2421" s="127"/>
      <c r="M2421" s="127"/>
      <c r="N2421" s="243">
        <v>0</v>
      </c>
      <c r="O2421" s="243">
        <v>1412</v>
      </c>
      <c r="P2421" s="127" t="s">
        <v>1334</v>
      </c>
    </row>
    <row r="2422" spans="1:16" ht="38.25" hidden="1">
      <c r="A2422" s="127">
        <v>70</v>
      </c>
      <c r="B2422" s="127"/>
      <c r="C2422" s="128" t="s">
        <v>706</v>
      </c>
      <c r="D2422" s="122">
        <v>42922</v>
      </c>
      <c r="E2422" s="123" t="s">
        <v>6488</v>
      </c>
      <c r="F2422" s="123" t="s">
        <v>3</v>
      </c>
      <c r="G2422" s="123">
        <v>1517007</v>
      </c>
      <c r="H2422" s="127"/>
      <c r="I2422" s="131" t="s">
        <v>6489</v>
      </c>
      <c r="J2422" s="127"/>
      <c r="K2422" s="127"/>
      <c r="L2422" s="127"/>
      <c r="M2422" s="127"/>
      <c r="N2422" s="243">
        <v>0</v>
      </c>
      <c r="O2422" s="243">
        <v>114</v>
      </c>
      <c r="P2422" s="127" t="s">
        <v>1334</v>
      </c>
    </row>
    <row r="2423" spans="1:16" ht="63.75" hidden="1">
      <c r="A2423" s="127" t="s">
        <v>620</v>
      </c>
      <c r="B2423" s="127"/>
      <c r="C2423" s="128" t="s">
        <v>714</v>
      </c>
      <c r="D2423" s="122">
        <v>42923</v>
      </c>
      <c r="E2423" s="123" t="s">
        <v>6490</v>
      </c>
      <c r="F2423" s="123" t="s">
        <v>3</v>
      </c>
      <c r="G2423" s="123">
        <v>1517188</v>
      </c>
      <c r="H2423" s="127"/>
      <c r="I2423" s="131" t="s">
        <v>6491</v>
      </c>
      <c r="J2423" s="127"/>
      <c r="K2423" s="127"/>
      <c r="L2423" s="127"/>
      <c r="M2423" s="127"/>
      <c r="N2423" s="243">
        <v>0</v>
      </c>
      <c r="O2423" s="243">
        <v>4709.6400000000003</v>
      </c>
      <c r="P2423" s="127" t="s">
        <v>1334</v>
      </c>
    </row>
    <row r="2424" spans="1:16" ht="51" hidden="1">
      <c r="A2424" s="127">
        <v>86</v>
      </c>
      <c r="B2424" s="127"/>
      <c r="C2424" s="128" t="s">
        <v>711</v>
      </c>
      <c r="D2424" s="122">
        <v>42923</v>
      </c>
      <c r="E2424" s="123" t="s">
        <v>6492</v>
      </c>
      <c r="F2424" s="123" t="s">
        <v>3</v>
      </c>
      <c r="G2424" s="123">
        <v>1517209</v>
      </c>
      <c r="H2424" s="127"/>
      <c r="I2424" s="131" t="s">
        <v>6493</v>
      </c>
      <c r="J2424" s="127"/>
      <c r="K2424" s="127"/>
      <c r="L2424" s="127"/>
      <c r="M2424" s="127"/>
      <c r="N2424" s="243">
        <v>0</v>
      </c>
      <c r="O2424" s="243">
        <v>1134</v>
      </c>
      <c r="P2424" s="127" t="s">
        <v>1334</v>
      </c>
    </row>
    <row r="2425" spans="1:16" ht="51" hidden="1">
      <c r="A2425" s="127">
        <v>86</v>
      </c>
      <c r="B2425" s="127"/>
      <c r="C2425" s="128" t="s">
        <v>711</v>
      </c>
      <c r="D2425" s="122">
        <v>42923</v>
      </c>
      <c r="E2425" s="123" t="s">
        <v>6494</v>
      </c>
      <c r="F2425" s="123" t="s">
        <v>3</v>
      </c>
      <c r="G2425" s="123">
        <v>1517219</v>
      </c>
      <c r="H2425" s="127"/>
      <c r="I2425" s="131" t="s">
        <v>6495</v>
      </c>
      <c r="J2425" s="127"/>
      <c r="K2425" s="127"/>
      <c r="L2425" s="127"/>
      <c r="M2425" s="127"/>
      <c r="N2425" s="243">
        <v>0</v>
      </c>
      <c r="O2425" s="243">
        <v>3000</v>
      </c>
      <c r="P2425" s="127" t="s">
        <v>1334</v>
      </c>
    </row>
    <row r="2426" spans="1:16" ht="51" hidden="1">
      <c r="A2426" s="127">
        <v>70</v>
      </c>
      <c r="B2426" s="127"/>
      <c r="C2426" s="128" t="s">
        <v>706</v>
      </c>
      <c r="D2426" s="122">
        <v>42923</v>
      </c>
      <c r="E2426" s="123" t="s">
        <v>6496</v>
      </c>
      <c r="F2426" s="123" t="s">
        <v>3</v>
      </c>
      <c r="G2426" s="123">
        <v>1517296</v>
      </c>
      <c r="H2426" s="127"/>
      <c r="I2426" s="131" t="s">
        <v>6497</v>
      </c>
      <c r="J2426" s="127"/>
      <c r="K2426" s="127"/>
      <c r="L2426" s="127"/>
      <c r="M2426" s="127"/>
      <c r="N2426" s="243">
        <v>0</v>
      </c>
      <c r="O2426" s="243">
        <v>120</v>
      </c>
      <c r="P2426" s="127" t="s">
        <v>1334</v>
      </c>
    </row>
    <row r="2427" spans="1:16" ht="51" hidden="1">
      <c r="A2427" s="127">
        <v>592</v>
      </c>
      <c r="B2427" s="127"/>
      <c r="C2427" s="128" t="s">
        <v>863</v>
      </c>
      <c r="D2427" s="122">
        <v>42923</v>
      </c>
      <c r="E2427" s="123" t="s">
        <v>6498</v>
      </c>
      <c r="F2427" s="123" t="s">
        <v>3</v>
      </c>
      <c r="G2427" s="123">
        <v>1517304</v>
      </c>
      <c r="H2427" s="127"/>
      <c r="I2427" s="131" t="s">
        <v>6499</v>
      </c>
      <c r="J2427" s="127"/>
      <c r="K2427" s="127"/>
      <c r="L2427" s="127"/>
      <c r="M2427" s="127"/>
      <c r="N2427" s="243">
        <v>0</v>
      </c>
      <c r="O2427" s="243">
        <v>97850</v>
      </c>
      <c r="P2427" s="127" t="s">
        <v>1334</v>
      </c>
    </row>
    <row r="2428" spans="1:16" ht="51" hidden="1">
      <c r="A2428" s="127" t="s">
        <v>620</v>
      </c>
      <c r="B2428" s="127"/>
      <c r="C2428" s="128" t="s">
        <v>714</v>
      </c>
      <c r="D2428" s="122">
        <v>42923</v>
      </c>
      <c r="E2428" s="123" t="s">
        <v>6500</v>
      </c>
      <c r="F2428" s="123" t="s">
        <v>3</v>
      </c>
      <c r="G2428" s="123">
        <v>1517202</v>
      </c>
      <c r="H2428" s="127"/>
      <c r="I2428" s="131" t="s">
        <v>6501</v>
      </c>
      <c r="J2428" s="127"/>
      <c r="K2428" s="127"/>
      <c r="L2428" s="127"/>
      <c r="M2428" s="127"/>
      <c r="N2428" s="243">
        <v>0</v>
      </c>
      <c r="O2428" s="243">
        <v>2088.39</v>
      </c>
      <c r="P2428" s="127" t="s">
        <v>1334</v>
      </c>
    </row>
    <row r="2429" spans="1:16" ht="51" hidden="1">
      <c r="A2429" s="127" t="s">
        <v>620</v>
      </c>
      <c r="B2429" s="127"/>
      <c r="C2429" s="128" t="s">
        <v>714</v>
      </c>
      <c r="D2429" s="122">
        <v>42923</v>
      </c>
      <c r="E2429" s="123" t="s">
        <v>6502</v>
      </c>
      <c r="F2429" s="123" t="s">
        <v>3</v>
      </c>
      <c r="G2429" s="123">
        <v>1517235</v>
      </c>
      <c r="H2429" s="127"/>
      <c r="I2429" s="131" t="s">
        <v>6503</v>
      </c>
      <c r="J2429" s="127"/>
      <c r="K2429" s="127"/>
      <c r="L2429" s="127"/>
      <c r="M2429" s="127"/>
      <c r="N2429" s="243">
        <v>0</v>
      </c>
      <c r="O2429" s="243">
        <v>2219.25</v>
      </c>
      <c r="P2429" s="127" t="s">
        <v>1334</v>
      </c>
    </row>
    <row r="2430" spans="1:16" ht="51" hidden="1">
      <c r="A2430" s="127" t="s">
        <v>620</v>
      </c>
      <c r="B2430" s="127"/>
      <c r="C2430" s="128" t="s">
        <v>714</v>
      </c>
      <c r="D2430" s="122">
        <v>42923</v>
      </c>
      <c r="E2430" s="123" t="s">
        <v>6504</v>
      </c>
      <c r="F2430" s="123" t="s">
        <v>3</v>
      </c>
      <c r="G2430" s="123">
        <v>1517236</v>
      </c>
      <c r="H2430" s="127"/>
      <c r="I2430" s="131" t="s">
        <v>6505</v>
      </c>
      <c r="J2430" s="127"/>
      <c r="K2430" s="127"/>
      <c r="L2430" s="127"/>
      <c r="M2430" s="127"/>
      <c r="N2430" s="243">
        <v>0</v>
      </c>
      <c r="O2430" s="243">
        <v>1703.18</v>
      </c>
      <c r="P2430" s="127" t="s">
        <v>1334</v>
      </c>
    </row>
    <row r="2431" spans="1:16" ht="51" hidden="1">
      <c r="A2431" s="127" t="s">
        <v>620</v>
      </c>
      <c r="B2431" s="127"/>
      <c r="C2431" s="128" t="s">
        <v>714</v>
      </c>
      <c r="D2431" s="122">
        <v>42923</v>
      </c>
      <c r="E2431" s="123" t="s">
        <v>6506</v>
      </c>
      <c r="F2431" s="123" t="s">
        <v>3</v>
      </c>
      <c r="G2431" s="123">
        <v>1517237</v>
      </c>
      <c r="H2431" s="127"/>
      <c r="I2431" s="131" t="s">
        <v>6507</v>
      </c>
      <c r="J2431" s="127"/>
      <c r="K2431" s="127"/>
      <c r="L2431" s="127"/>
      <c r="M2431" s="127"/>
      <c r="N2431" s="243">
        <v>0</v>
      </c>
      <c r="O2431" s="243">
        <v>458</v>
      </c>
      <c r="P2431" s="127" t="s">
        <v>1334</v>
      </c>
    </row>
    <row r="2432" spans="1:16" ht="63.75" hidden="1">
      <c r="A2432" s="127" t="s">
        <v>620</v>
      </c>
      <c r="B2432" s="127"/>
      <c r="C2432" s="128" t="s">
        <v>714</v>
      </c>
      <c r="D2432" s="122">
        <v>42923</v>
      </c>
      <c r="E2432" s="123" t="s">
        <v>6508</v>
      </c>
      <c r="F2432" s="123" t="s">
        <v>3</v>
      </c>
      <c r="G2432" s="123">
        <v>1517239</v>
      </c>
      <c r="H2432" s="127"/>
      <c r="I2432" s="131" t="s">
        <v>6509</v>
      </c>
      <c r="J2432" s="127"/>
      <c r="K2432" s="127"/>
      <c r="L2432" s="127"/>
      <c r="M2432" s="127"/>
      <c r="N2432" s="243">
        <v>0</v>
      </c>
      <c r="O2432" s="243">
        <v>1035.49</v>
      </c>
      <c r="P2432" s="127" t="s">
        <v>1334</v>
      </c>
    </row>
    <row r="2433" spans="1:16" ht="63.75" hidden="1">
      <c r="A2433" s="127" t="s">
        <v>620</v>
      </c>
      <c r="B2433" s="127"/>
      <c r="C2433" s="128" t="s">
        <v>714</v>
      </c>
      <c r="D2433" s="122">
        <v>42923</v>
      </c>
      <c r="E2433" s="123" t="s">
        <v>6510</v>
      </c>
      <c r="F2433" s="123" t="s">
        <v>3</v>
      </c>
      <c r="G2433" s="123">
        <v>1517240</v>
      </c>
      <c r="H2433" s="127"/>
      <c r="I2433" s="131" t="s">
        <v>6511</v>
      </c>
      <c r="J2433" s="127"/>
      <c r="K2433" s="127"/>
      <c r="L2433" s="127"/>
      <c r="M2433" s="127"/>
      <c r="N2433" s="243">
        <v>0</v>
      </c>
      <c r="O2433" s="243">
        <v>415.81</v>
      </c>
      <c r="P2433" s="127" t="s">
        <v>1334</v>
      </c>
    </row>
    <row r="2434" spans="1:16" ht="51" hidden="1">
      <c r="A2434" s="127" t="s">
        <v>620</v>
      </c>
      <c r="B2434" s="127"/>
      <c r="C2434" s="128" t="s">
        <v>714</v>
      </c>
      <c r="D2434" s="122">
        <v>42923</v>
      </c>
      <c r="E2434" s="123" t="s">
        <v>6512</v>
      </c>
      <c r="F2434" s="123" t="s">
        <v>3</v>
      </c>
      <c r="G2434" s="123">
        <v>1517241</v>
      </c>
      <c r="H2434" s="127"/>
      <c r="I2434" s="131" t="s">
        <v>6513</v>
      </c>
      <c r="J2434" s="127"/>
      <c r="K2434" s="127"/>
      <c r="L2434" s="127"/>
      <c r="M2434" s="127"/>
      <c r="N2434" s="243">
        <v>0</v>
      </c>
      <c r="O2434" s="243">
        <v>17.04</v>
      </c>
      <c r="P2434" s="127" t="s">
        <v>1334</v>
      </c>
    </row>
    <row r="2435" spans="1:16" ht="51" hidden="1">
      <c r="A2435" s="127" t="s">
        <v>620</v>
      </c>
      <c r="B2435" s="127"/>
      <c r="C2435" s="128" t="s">
        <v>714</v>
      </c>
      <c r="D2435" s="122">
        <v>42923</v>
      </c>
      <c r="E2435" s="123" t="s">
        <v>6514</v>
      </c>
      <c r="F2435" s="123" t="s">
        <v>3</v>
      </c>
      <c r="G2435" s="123">
        <v>1517244</v>
      </c>
      <c r="H2435" s="127"/>
      <c r="I2435" s="131" t="s">
        <v>6515</v>
      </c>
      <c r="J2435" s="127"/>
      <c r="K2435" s="127"/>
      <c r="L2435" s="127"/>
      <c r="M2435" s="127"/>
      <c r="N2435" s="243">
        <v>0</v>
      </c>
      <c r="O2435" s="243">
        <v>1102.6600000000001</v>
      </c>
      <c r="P2435" s="127" t="s">
        <v>1334</v>
      </c>
    </row>
    <row r="2436" spans="1:16" ht="51" hidden="1">
      <c r="A2436" s="127" t="s">
        <v>620</v>
      </c>
      <c r="B2436" s="127"/>
      <c r="C2436" s="128" t="s">
        <v>714</v>
      </c>
      <c r="D2436" s="122">
        <v>42923</v>
      </c>
      <c r="E2436" s="123" t="s">
        <v>6516</v>
      </c>
      <c r="F2436" s="123" t="s">
        <v>3</v>
      </c>
      <c r="G2436" s="123">
        <v>1517245</v>
      </c>
      <c r="H2436" s="127"/>
      <c r="I2436" s="131" t="s">
        <v>6517</v>
      </c>
      <c r="J2436" s="127"/>
      <c r="K2436" s="127"/>
      <c r="L2436" s="127"/>
      <c r="M2436" s="127"/>
      <c r="N2436" s="243">
        <v>0</v>
      </c>
      <c r="O2436" s="243">
        <v>6233.27</v>
      </c>
      <c r="P2436" s="127" t="s">
        <v>1334</v>
      </c>
    </row>
    <row r="2437" spans="1:16" ht="51" hidden="1">
      <c r="A2437" s="127" t="s">
        <v>620</v>
      </c>
      <c r="B2437" s="127"/>
      <c r="C2437" s="128" t="s">
        <v>714</v>
      </c>
      <c r="D2437" s="122">
        <v>42923</v>
      </c>
      <c r="E2437" s="123" t="s">
        <v>6518</v>
      </c>
      <c r="F2437" s="123" t="s">
        <v>3</v>
      </c>
      <c r="G2437" s="123">
        <v>1517247</v>
      </c>
      <c r="H2437" s="127"/>
      <c r="I2437" s="131" t="s">
        <v>6519</v>
      </c>
      <c r="J2437" s="127"/>
      <c r="K2437" s="127"/>
      <c r="L2437" s="127"/>
      <c r="M2437" s="127"/>
      <c r="N2437" s="243">
        <v>0</v>
      </c>
      <c r="O2437" s="243">
        <v>415.95</v>
      </c>
      <c r="P2437" s="127" t="s">
        <v>1334</v>
      </c>
    </row>
    <row r="2438" spans="1:16" ht="51" hidden="1">
      <c r="A2438" s="127" t="s">
        <v>620</v>
      </c>
      <c r="B2438" s="127"/>
      <c r="C2438" s="128" t="s">
        <v>714</v>
      </c>
      <c r="D2438" s="122">
        <v>42923</v>
      </c>
      <c r="E2438" s="123" t="s">
        <v>6520</v>
      </c>
      <c r="F2438" s="123" t="s">
        <v>3</v>
      </c>
      <c r="G2438" s="123">
        <v>1517250</v>
      </c>
      <c r="H2438" s="127"/>
      <c r="I2438" s="131" t="s">
        <v>6521</v>
      </c>
      <c r="J2438" s="127"/>
      <c r="K2438" s="127"/>
      <c r="L2438" s="127"/>
      <c r="M2438" s="127"/>
      <c r="N2438" s="243">
        <v>0</v>
      </c>
      <c r="O2438" s="243">
        <v>6950.01</v>
      </c>
      <c r="P2438" s="127" t="s">
        <v>1334</v>
      </c>
    </row>
    <row r="2439" spans="1:16" ht="51" hidden="1">
      <c r="A2439" s="127" t="s">
        <v>620</v>
      </c>
      <c r="B2439" s="127"/>
      <c r="C2439" s="128" t="s">
        <v>714</v>
      </c>
      <c r="D2439" s="122">
        <v>42923</v>
      </c>
      <c r="E2439" s="123" t="s">
        <v>6522</v>
      </c>
      <c r="F2439" s="123" t="s">
        <v>3</v>
      </c>
      <c r="G2439" s="123">
        <v>1517258</v>
      </c>
      <c r="H2439" s="127"/>
      <c r="I2439" s="131" t="s">
        <v>6523</v>
      </c>
      <c r="J2439" s="127"/>
      <c r="K2439" s="127"/>
      <c r="L2439" s="127"/>
      <c r="M2439" s="127"/>
      <c r="N2439" s="243">
        <v>0</v>
      </c>
      <c r="O2439" s="243">
        <v>1368</v>
      </c>
      <c r="P2439" s="127" t="s">
        <v>1334</v>
      </c>
    </row>
    <row r="2440" spans="1:16" ht="51" hidden="1">
      <c r="A2440" s="127" t="s">
        <v>620</v>
      </c>
      <c r="B2440" s="127"/>
      <c r="C2440" s="128" t="s">
        <v>714</v>
      </c>
      <c r="D2440" s="122">
        <v>42923</v>
      </c>
      <c r="E2440" s="123" t="s">
        <v>6524</v>
      </c>
      <c r="F2440" s="123" t="s">
        <v>3</v>
      </c>
      <c r="G2440" s="123">
        <v>1517321</v>
      </c>
      <c r="H2440" s="127"/>
      <c r="I2440" s="131" t="s">
        <v>6525</v>
      </c>
      <c r="J2440" s="127"/>
      <c r="K2440" s="127"/>
      <c r="L2440" s="127"/>
      <c r="M2440" s="127"/>
      <c r="N2440" s="243">
        <v>0</v>
      </c>
      <c r="O2440" s="243">
        <v>9619.5</v>
      </c>
      <c r="P2440" s="127" t="s">
        <v>1334</v>
      </c>
    </row>
    <row r="2441" spans="1:16" ht="51" hidden="1">
      <c r="A2441" s="127" t="s">
        <v>620</v>
      </c>
      <c r="B2441" s="127"/>
      <c r="C2441" s="128" t="s">
        <v>714</v>
      </c>
      <c r="D2441" s="122">
        <v>42923</v>
      </c>
      <c r="E2441" s="123" t="s">
        <v>6526</v>
      </c>
      <c r="F2441" s="123" t="s">
        <v>3</v>
      </c>
      <c r="G2441" s="123">
        <v>1517350</v>
      </c>
      <c r="H2441" s="127"/>
      <c r="I2441" s="131" t="s">
        <v>6527</v>
      </c>
      <c r="J2441" s="127"/>
      <c r="K2441" s="127"/>
      <c r="L2441" s="127"/>
      <c r="M2441" s="127"/>
      <c r="N2441" s="243">
        <v>0</v>
      </c>
      <c r="O2441" s="243">
        <v>1520.32</v>
      </c>
      <c r="P2441" s="127" t="s">
        <v>1334</v>
      </c>
    </row>
    <row r="2442" spans="1:16" ht="51" hidden="1">
      <c r="A2442" s="127">
        <v>70</v>
      </c>
      <c r="B2442" s="127"/>
      <c r="C2442" s="128" t="s">
        <v>706</v>
      </c>
      <c r="D2442" s="122">
        <v>42923</v>
      </c>
      <c r="E2442" s="123" t="s">
        <v>6528</v>
      </c>
      <c r="F2442" s="123" t="s">
        <v>3</v>
      </c>
      <c r="G2442" s="123">
        <v>1517472</v>
      </c>
      <c r="H2442" s="127"/>
      <c r="I2442" s="131" t="s">
        <v>6529</v>
      </c>
      <c r="J2442" s="127"/>
      <c r="K2442" s="127"/>
      <c r="L2442" s="127"/>
      <c r="M2442" s="127"/>
      <c r="N2442" s="243">
        <v>0</v>
      </c>
      <c r="O2442" s="243">
        <v>101</v>
      </c>
      <c r="P2442" s="127" t="s">
        <v>1334</v>
      </c>
    </row>
    <row r="2443" spans="1:16" ht="63.75" hidden="1">
      <c r="A2443" s="127" t="s">
        <v>627</v>
      </c>
      <c r="B2443" s="127"/>
      <c r="C2443" s="128" t="s">
        <v>1235</v>
      </c>
      <c r="D2443" s="122">
        <v>42926</v>
      </c>
      <c r="E2443" s="123" t="s">
        <v>6530</v>
      </c>
      <c r="F2443" s="123" t="s">
        <v>3</v>
      </c>
      <c r="G2443" s="123">
        <v>1517682</v>
      </c>
      <c r="H2443" s="127"/>
      <c r="I2443" s="131" t="s">
        <v>6531</v>
      </c>
      <c r="J2443" s="127"/>
      <c r="K2443" s="127"/>
      <c r="L2443" s="127"/>
      <c r="M2443" s="127"/>
      <c r="N2443" s="243">
        <v>0</v>
      </c>
      <c r="O2443" s="243">
        <v>2818.03</v>
      </c>
      <c r="P2443" s="127" t="s">
        <v>1334</v>
      </c>
    </row>
    <row r="2444" spans="1:16" ht="51" hidden="1">
      <c r="A2444" s="127">
        <v>86</v>
      </c>
      <c r="B2444" s="127"/>
      <c r="C2444" s="128" t="s">
        <v>711</v>
      </c>
      <c r="D2444" s="122">
        <v>42926</v>
      </c>
      <c r="E2444" s="123" t="s">
        <v>6532</v>
      </c>
      <c r="F2444" s="123" t="s">
        <v>3</v>
      </c>
      <c r="G2444" s="123">
        <v>1517685</v>
      </c>
      <c r="H2444" s="127"/>
      <c r="I2444" s="131" t="s">
        <v>6533</v>
      </c>
      <c r="J2444" s="127"/>
      <c r="K2444" s="127"/>
      <c r="L2444" s="127"/>
      <c r="M2444" s="127"/>
      <c r="N2444" s="243">
        <v>0</v>
      </c>
      <c r="O2444" s="243">
        <v>604.68000000000006</v>
      </c>
      <c r="P2444" s="127" t="s">
        <v>1334</v>
      </c>
    </row>
    <row r="2445" spans="1:16" ht="63.75" hidden="1">
      <c r="A2445" s="127">
        <v>222</v>
      </c>
      <c r="B2445" s="127"/>
      <c r="C2445" s="128" t="s">
        <v>765</v>
      </c>
      <c r="D2445" s="122">
        <v>42926</v>
      </c>
      <c r="E2445" s="123" t="s">
        <v>6534</v>
      </c>
      <c r="F2445" s="123" t="s">
        <v>3</v>
      </c>
      <c r="G2445" s="123">
        <v>1517731</v>
      </c>
      <c r="H2445" s="127"/>
      <c r="I2445" s="131" t="s">
        <v>6535</v>
      </c>
      <c r="J2445" s="127"/>
      <c r="K2445" s="127"/>
      <c r="L2445" s="127"/>
      <c r="M2445" s="127"/>
      <c r="N2445" s="243">
        <v>0</v>
      </c>
      <c r="O2445" s="243">
        <v>14427.5</v>
      </c>
      <c r="P2445" s="127" t="s">
        <v>1334</v>
      </c>
    </row>
    <row r="2446" spans="1:16" ht="51" hidden="1">
      <c r="A2446" s="127">
        <v>249</v>
      </c>
      <c r="B2446" s="127"/>
      <c r="C2446" s="128" t="s">
        <v>776</v>
      </c>
      <c r="D2446" s="122">
        <v>42926</v>
      </c>
      <c r="E2446" s="123" t="s">
        <v>6536</v>
      </c>
      <c r="F2446" s="123" t="s">
        <v>3</v>
      </c>
      <c r="G2446" s="123">
        <v>1517617</v>
      </c>
      <c r="H2446" s="127"/>
      <c r="I2446" s="131" t="s">
        <v>6537</v>
      </c>
      <c r="J2446" s="127"/>
      <c r="K2446" s="127"/>
      <c r="L2446" s="127"/>
      <c r="M2446" s="127"/>
      <c r="N2446" s="243">
        <v>0</v>
      </c>
      <c r="O2446" s="243">
        <v>837.2</v>
      </c>
      <c r="P2446" s="127" t="s">
        <v>1334</v>
      </c>
    </row>
    <row r="2447" spans="1:16" ht="51" hidden="1">
      <c r="A2447" s="127">
        <v>20</v>
      </c>
      <c r="B2447" s="127"/>
      <c r="C2447" s="128" t="s">
        <v>694</v>
      </c>
      <c r="D2447" s="122">
        <v>42926</v>
      </c>
      <c r="E2447" s="123" t="s">
        <v>6538</v>
      </c>
      <c r="F2447" s="123" t="s">
        <v>3</v>
      </c>
      <c r="G2447" s="123">
        <v>1517806</v>
      </c>
      <c r="H2447" s="127"/>
      <c r="I2447" s="131" t="s">
        <v>6539</v>
      </c>
      <c r="J2447" s="127"/>
      <c r="K2447" s="127"/>
      <c r="L2447" s="127"/>
      <c r="M2447" s="127"/>
      <c r="N2447" s="243">
        <v>0</v>
      </c>
      <c r="O2447" s="243">
        <v>59.52</v>
      </c>
      <c r="P2447" s="127" t="s">
        <v>1334</v>
      </c>
    </row>
    <row r="2448" spans="1:16" ht="51" hidden="1">
      <c r="A2448" s="127">
        <v>20</v>
      </c>
      <c r="B2448" s="127"/>
      <c r="C2448" s="128" t="s">
        <v>694</v>
      </c>
      <c r="D2448" s="122">
        <v>42926</v>
      </c>
      <c r="E2448" s="123" t="s">
        <v>6540</v>
      </c>
      <c r="F2448" s="123" t="s">
        <v>3</v>
      </c>
      <c r="G2448" s="123">
        <v>1517807</v>
      </c>
      <c r="H2448" s="127"/>
      <c r="I2448" s="131" t="s">
        <v>6539</v>
      </c>
      <c r="J2448" s="127"/>
      <c r="K2448" s="127"/>
      <c r="L2448" s="127"/>
      <c r="M2448" s="127"/>
      <c r="N2448" s="243">
        <v>0</v>
      </c>
      <c r="O2448" s="243">
        <v>53.76</v>
      </c>
      <c r="P2448" s="127" t="s">
        <v>1334</v>
      </c>
    </row>
    <row r="2449" spans="1:16" ht="51" hidden="1">
      <c r="A2449" s="127">
        <v>20</v>
      </c>
      <c r="B2449" s="127"/>
      <c r="C2449" s="128" t="s">
        <v>694</v>
      </c>
      <c r="D2449" s="122">
        <v>42926</v>
      </c>
      <c r="E2449" s="123" t="s">
        <v>6541</v>
      </c>
      <c r="F2449" s="123" t="s">
        <v>3</v>
      </c>
      <c r="G2449" s="123">
        <v>1517808</v>
      </c>
      <c r="H2449" s="127"/>
      <c r="I2449" s="131" t="s">
        <v>6539</v>
      </c>
      <c r="J2449" s="127"/>
      <c r="K2449" s="127"/>
      <c r="L2449" s="127"/>
      <c r="M2449" s="127"/>
      <c r="N2449" s="243">
        <v>0</v>
      </c>
      <c r="O2449" s="243">
        <v>57.6</v>
      </c>
      <c r="P2449" s="127" t="s">
        <v>1334</v>
      </c>
    </row>
    <row r="2450" spans="1:16" ht="51" hidden="1">
      <c r="A2450" s="127">
        <v>20</v>
      </c>
      <c r="B2450" s="127"/>
      <c r="C2450" s="128" t="s">
        <v>694</v>
      </c>
      <c r="D2450" s="122">
        <v>42926</v>
      </c>
      <c r="E2450" s="123" t="s">
        <v>6542</v>
      </c>
      <c r="F2450" s="123" t="s">
        <v>3</v>
      </c>
      <c r="G2450" s="123">
        <v>1517809</v>
      </c>
      <c r="H2450" s="127"/>
      <c r="I2450" s="131" t="s">
        <v>6539</v>
      </c>
      <c r="J2450" s="127"/>
      <c r="K2450" s="127"/>
      <c r="L2450" s="127"/>
      <c r="M2450" s="127"/>
      <c r="N2450" s="243">
        <v>0</v>
      </c>
      <c r="O2450" s="243">
        <v>59.56</v>
      </c>
      <c r="P2450" s="127" t="s">
        <v>1334</v>
      </c>
    </row>
    <row r="2451" spans="1:16" ht="51" hidden="1">
      <c r="A2451" s="127">
        <v>20</v>
      </c>
      <c r="B2451" s="127"/>
      <c r="C2451" s="128" t="s">
        <v>694</v>
      </c>
      <c r="D2451" s="122">
        <v>42926</v>
      </c>
      <c r="E2451" s="123" t="s">
        <v>6543</v>
      </c>
      <c r="F2451" s="123" t="s">
        <v>3</v>
      </c>
      <c r="G2451" s="123">
        <v>1517810</v>
      </c>
      <c r="H2451" s="127"/>
      <c r="I2451" s="131" t="s">
        <v>6539</v>
      </c>
      <c r="J2451" s="127"/>
      <c r="K2451" s="127"/>
      <c r="L2451" s="127"/>
      <c r="M2451" s="127"/>
      <c r="N2451" s="243">
        <v>0</v>
      </c>
      <c r="O2451" s="243">
        <v>59.52</v>
      </c>
      <c r="P2451" s="127" t="s">
        <v>1334</v>
      </c>
    </row>
    <row r="2452" spans="1:16" ht="51" hidden="1">
      <c r="A2452" s="127" t="s">
        <v>620</v>
      </c>
      <c r="B2452" s="127"/>
      <c r="C2452" s="128" t="s">
        <v>714</v>
      </c>
      <c r="D2452" s="122">
        <v>42926</v>
      </c>
      <c r="E2452" s="123" t="s">
        <v>6544</v>
      </c>
      <c r="F2452" s="123" t="s">
        <v>3</v>
      </c>
      <c r="G2452" s="123">
        <v>1517829</v>
      </c>
      <c r="H2452" s="127"/>
      <c r="I2452" s="131" t="s">
        <v>6507</v>
      </c>
      <c r="J2452" s="127"/>
      <c r="K2452" s="127"/>
      <c r="L2452" s="127"/>
      <c r="M2452" s="127"/>
      <c r="N2452" s="243">
        <v>0</v>
      </c>
      <c r="O2452" s="243">
        <v>458</v>
      </c>
      <c r="P2452" s="127" t="s">
        <v>1334</v>
      </c>
    </row>
    <row r="2453" spans="1:16" ht="51" hidden="1">
      <c r="A2453" s="127" t="s">
        <v>620</v>
      </c>
      <c r="B2453" s="127"/>
      <c r="C2453" s="128" t="s">
        <v>714</v>
      </c>
      <c r="D2453" s="122">
        <v>42926</v>
      </c>
      <c r="E2453" s="123" t="s">
        <v>6545</v>
      </c>
      <c r="F2453" s="123" t="s">
        <v>3</v>
      </c>
      <c r="G2453" s="123">
        <v>1517831</v>
      </c>
      <c r="H2453" s="127"/>
      <c r="I2453" s="131" t="s">
        <v>6507</v>
      </c>
      <c r="J2453" s="127"/>
      <c r="K2453" s="127"/>
      <c r="L2453" s="127"/>
      <c r="M2453" s="127"/>
      <c r="N2453" s="243">
        <v>0</v>
      </c>
      <c r="O2453" s="243">
        <v>507</v>
      </c>
      <c r="P2453" s="127" t="s">
        <v>1334</v>
      </c>
    </row>
    <row r="2454" spans="1:16" ht="51" hidden="1">
      <c r="A2454" s="127" t="s">
        <v>620</v>
      </c>
      <c r="B2454" s="127"/>
      <c r="C2454" s="128" t="s">
        <v>714</v>
      </c>
      <c r="D2454" s="122">
        <v>42926</v>
      </c>
      <c r="E2454" s="123" t="s">
        <v>6546</v>
      </c>
      <c r="F2454" s="123" t="s">
        <v>3</v>
      </c>
      <c r="G2454" s="123">
        <v>1517833</v>
      </c>
      <c r="H2454" s="127"/>
      <c r="I2454" s="131" t="s">
        <v>6507</v>
      </c>
      <c r="J2454" s="127"/>
      <c r="K2454" s="127"/>
      <c r="L2454" s="127"/>
      <c r="M2454" s="127"/>
      <c r="N2454" s="243">
        <v>0</v>
      </c>
      <c r="O2454" s="243">
        <v>507</v>
      </c>
      <c r="P2454" s="127" t="s">
        <v>1334</v>
      </c>
    </row>
    <row r="2455" spans="1:16" ht="51" hidden="1">
      <c r="A2455" s="127" t="s">
        <v>620</v>
      </c>
      <c r="B2455" s="127"/>
      <c r="C2455" s="128" t="s">
        <v>714</v>
      </c>
      <c r="D2455" s="122">
        <v>42926</v>
      </c>
      <c r="E2455" s="123" t="s">
        <v>6547</v>
      </c>
      <c r="F2455" s="123" t="s">
        <v>3</v>
      </c>
      <c r="G2455" s="123">
        <v>1517934</v>
      </c>
      <c r="H2455" s="127"/>
      <c r="I2455" s="131" t="s">
        <v>6548</v>
      </c>
      <c r="J2455" s="127"/>
      <c r="K2455" s="127"/>
      <c r="L2455" s="127"/>
      <c r="M2455" s="127"/>
      <c r="N2455" s="243">
        <v>0</v>
      </c>
      <c r="O2455" s="243">
        <v>672.87</v>
      </c>
      <c r="P2455" s="127" t="s">
        <v>1334</v>
      </c>
    </row>
    <row r="2456" spans="1:16" ht="51" hidden="1">
      <c r="A2456" s="127">
        <v>212</v>
      </c>
      <c r="B2456" s="127"/>
      <c r="C2456" s="128" t="s">
        <v>762</v>
      </c>
      <c r="D2456" s="122">
        <v>42927</v>
      </c>
      <c r="E2456" s="123" t="s">
        <v>6549</v>
      </c>
      <c r="F2456" s="123" t="s">
        <v>3</v>
      </c>
      <c r="G2456" s="123">
        <v>1518116</v>
      </c>
      <c r="H2456" s="127"/>
      <c r="I2456" s="131" t="s">
        <v>6550</v>
      </c>
      <c r="J2456" s="127"/>
      <c r="K2456" s="127"/>
      <c r="L2456" s="127"/>
      <c r="M2456" s="127"/>
      <c r="N2456" s="243">
        <v>0</v>
      </c>
      <c r="O2456" s="243">
        <v>290</v>
      </c>
      <c r="P2456" s="127" t="s">
        <v>1334</v>
      </c>
    </row>
    <row r="2457" spans="1:16" ht="63.75" hidden="1">
      <c r="A2457" s="127">
        <v>10</v>
      </c>
      <c r="B2457" s="127"/>
      <c r="C2457" s="128" t="s">
        <v>691</v>
      </c>
      <c r="D2457" s="122">
        <v>42927</v>
      </c>
      <c r="E2457" s="123" t="s">
        <v>6551</v>
      </c>
      <c r="F2457" s="123" t="s">
        <v>3</v>
      </c>
      <c r="G2457" s="123">
        <v>1518121</v>
      </c>
      <c r="H2457" s="127"/>
      <c r="I2457" s="131" t="s">
        <v>6552</v>
      </c>
      <c r="J2457" s="127"/>
      <c r="K2457" s="127"/>
      <c r="L2457" s="127"/>
      <c r="M2457" s="127"/>
      <c r="N2457" s="243">
        <v>0</v>
      </c>
      <c r="O2457" s="243">
        <v>13439.78</v>
      </c>
      <c r="P2457" s="127" t="s">
        <v>1334</v>
      </c>
    </row>
    <row r="2458" spans="1:16" ht="51" hidden="1">
      <c r="A2458" s="127" t="s">
        <v>627</v>
      </c>
      <c r="B2458" s="127"/>
      <c r="C2458" s="128" t="s">
        <v>1235</v>
      </c>
      <c r="D2458" s="122">
        <v>42927</v>
      </c>
      <c r="E2458" s="123" t="s">
        <v>6553</v>
      </c>
      <c r="F2458" s="123" t="s">
        <v>3</v>
      </c>
      <c r="G2458" s="123">
        <v>1518194</v>
      </c>
      <c r="H2458" s="127"/>
      <c r="I2458" s="131" t="s">
        <v>6554</v>
      </c>
      <c r="J2458" s="127"/>
      <c r="K2458" s="127"/>
      <c r="L2458" s="127"/>
      <c r="M2458" s="127"/>
      <c r="N2458" s="243">
        <v>0</v>
      </c>
      <c r="O2458" s="243">
        <v>199834.13</v>
      </c>
      <c r="P2458" s="127" t="s">
        <v>1334</v>
      </c>
    </row>
    <row r="2459" spans="1:16" ht="63.75" hidden="1">
      <c r="A2459" s="127">
        <v>46</v>
      </c>
      <c r="B2459" s="127"/>
      <c r="C2459" s="128" t="s">
        <v>699</v>
      </c>
      <c r="D2459" s="122">
        <v>42927</v>
      </c>
      <c r="E2459" s="123" t="s">
        <v>6555</v>
      </c>
      <c r="F2459" s="123" t="s">
        <v>3</v>
      </c>
      <c r="G2459" s="123">
        <v>1518224</v>
      </c>
      <c r="H2459" s="127"/>
      <c r="I2459" s="131" t="s">
        <v>6556</v>
      </c>
      <c r="J2459" s="127"/>
      <c r="K2459" s="127"/>
      <c r="L2459" s="127"/>
      <c r="M2459" s="127"/>
      <c r="N2459" s="243">
        <v>0</v>
      </c>
      <c r="O2459" s="243">
        <v>1096.9100000000001</v>
      </c>
      <c r="P2459" s="127" t="s">
        <v>1334</v>
      </c>
    </row>
    <row r="2460" spans="1:16" ht="51" hidden="1">
      <c r="A2460" s="127">
        <v>70</v>
      </c>
      <c r="B2460" s="127"/>
      <c r="C2460" s="128" t="s">
        <v>706</v>
      </c>
      <c r="D2460" s="122">
        <v>42927</v>
      </c>
      <c r="E2460" s="123" t="s">
        <v>6557</v>
      </c>
      <c r="F2460" s="123" t="s">
        <v>3</v>
      </c>
      <c r="G2460" s="123">
        <v>1518147</v>
      </c>
      <c r="H2460" s="127"/>
      <c r="I2460" s="131" t="s">
        <v>6558</v>
      </c>
      <c r="J2460" s="127"/>
      <c r="K2460" s="127"/>
      <c r="L2460" s="127"/>
      <c r="M2460" s="127"/>
      <c r="N2460" s="243">
        <v>0</v>
      </c>
      <c r="O2460" s="243">
        <v>9.7000000000000011</v>
      </c>
      <c r="P2460" s="127" t="s">
        <v>1334</v>
      </c>
    </row>
    <row r="2461" spans="1:16" ht="51" hidden="1">
      <c r="A2461" s="127">
        <v>15</v>
      </c>
      <c r="B2461" s="127"/>
      <c r="C2461" s="128" t="s">
        <v>692</v>
      </c>
      <c r="D2461" s="122">
        <v>42927</v>
      </c>
      <c r="E2461" s="123" t="s">
        <v>6559</v>
      </c>
      <c r="F2461" s="123" t="s">
        <v>3</v>
      </c>
      <c r="G2461" s="123">
        <v>1518272</v>
      </c>
      <c r="H2461" s="127"/>
      <c r="I2461" s="131" t="s">
        <v>6560</v>
      </c>
      <c r="J2461" s="127"/>
      <c r="K2461" s="127"/>
      <c r="L2461" s="127"/>
      <c r="M2461" s="127"/>
      <c r="N2461" s="243">
        <v>0</v>
      </c>
      <c r="O2461" s="243">
        <v>167.69</v>
      </c>
      <c r="P2461" s="127" t="s">
        <v>1334</v>
      </c>
    </row>
    <row r="2462" spans="1:16" ht="51" hidden="1">
      <c r="A2462" s="127" t="s">
        <v>620</v>
      </c>
      <c r="B2462" s="127"/>
      <c r="C2462" s="128" t="s">
        <v>714</v>
      </c>
      <c r="D2462" s="122">
        <v>42927</v>
      </c>
      <c r="E2462" s="123" t="s">
        <v>6561</v>
      </c>
      <c r="F2462" s="123" t="s">
        <v>3</v>
      </c>
      <c r="G2462" s="123">
        <v>1518279</v>
      </c>
      <c r="H2462" s="127"/>
      <c r="I2462" s="131" t="s">
        <v>6562</v>
      </c>
      <c r="J2462" s="127"/>
      <c r="K2462" s="127"/>
      <c r="L2462" s="127"/>
      <c r="M2462" s="127"/>
      <c r="N2462" s="243">
        <v>0</v>
      </c>
      <c r="O2462" s="243">
        <v>11525.67</v>
      </c>
      <c r="P2462" s="127" t="s">
        <v>1334</v>
      </c>
    </row>
    <row r="2463" spans="1:16" ht="51" hidden="1">
      <c r="A2463" s="127" t="s">
        <v>620</v>
      </c>
      <c r="B2463" s="127"/>
      <c r="C2463" s="128" t="s">
        <v>714</v>
      </c>
      <c r="D2463" s="122">
        <v>42927</v>
      </c>
      <c r="E2463" s="123" t="s">
        <v>6563</v>
      </c>
      <c r="F2463" s="123" t="s">
        <v>3</v>
      </c>
      <c r="G2463" s="123">
        <v>1518302</v>
      </c>
      <c r="H2463" s="127"/>
      <c r="I2463" s="131" t="s">
        <v>6564</v>
      </c>
      <c r="J2463" s="127"/>
      <c r="K2463" s="127"/>
      <c r="L2463" s="127"/>
      <c r="M2463" s="127"/>
      <c r="N2463" s="243">
        <v>0</v>
      </c>
      <c r="O2463" s="243">
        <v>567</v>
      </c>
      <c r="P2463" s="127" t="s">
        <v>1334</v>
      </c>
    </row>
    <row r="2464" spans="1:16" ht="63.75" hidden="1">
      <c r="A2464" s="127" t="s">
        <v>620</v>
      </c>
      <c r="B2464" s="127"/>
      <c r="C2464" s="128" t="s">
        <v>714</v>
      </c>
      <c r="D2464" s="122">
        <v>42927</v>
      </c>
      <c r="E2464" s="123" t="s">
        <v>6565</v>
      </c>
      <c r="F2464" s="123" t="s">
        <v>3</v>
      </c>
      <c r="G2464" s="123">
        <v>1518317</v>
      </c>
      <c r="H2464" s="127"/>
      <c r="I2464" s="131" t="s">
        <v>6566</v>
      </c>
      <c r="J2464" s="127"/>
      <c r="K2464" s="127"/>
      <c r="L2464" s="127"/>
      <c r="M2464" s="127"/>
      <c r="N2464" s="243">
        <v>0</v>
      </c>
      <c r="O2464" s="243">
        <v>3227.81</v>
      </c>
      <c r="P2464" s="127" t="s">
        <v>1334</v>
      </c>
    </row>
    <row r="2465" spans="1:16" ht="51" hidden="1">
      <c r="A2465" s="127">
        <v>66</v>
      </c>
      <c r="B2465" s="127"/>
      <c r="C2465" s="128" t="s">
        <v>705</v>
      </c>
      <c r="D2465" s="122">
        <v>42927</v>
      </c>
      <c r="E2465" s="123" t="s">
        <v>6567</v>
      </c>
      <c r="F2465" s="123" t="s">
        <v>3</v>
      </c>
      <c r="G2465" s="123">
        <v>1518318</v>
      </c>
      <c r="H2465" s="127"/>
      <c r="I2465" s="131" t="s">
        <v>6568</v>
      </c>
      <c r="J2465" s="127"/>
      <c r="K2465" s="127"/>
      <c r="L2465" s="127"/>
      <c r="M2465" s="127"/>
      <c r="N2465" s="243">
        <v>0</v>
      </c>
      <c r="O2465" s="243">
        <v>18.830000000000002</v>
      </c>
      <c r="P2465" s="127" t="s">
        <v>1334</v>
      </c>
    </row>
    <row r="2466" spans="1:16" ht="51" hidden="1">
      <c r="A2466" s="127">
        <v>15</v>
      </c>
      <c r="B2466" s="127"/>
      <c r="C2466" s="128" t="s">
        <v>692</v>
      </c>
      <c r="D2466" s="122">
        <v>42927</v>
      </c>
      <c r="E2466" s="123" t="s">
        <v>6569</v>
      </c>
      <c r="F2466" s="123" t="s">
        <v>3</v>
      </c>
      <c r="G2466" s="123">
        <v>1518350</v>
      </c>
      <c r="H2466" s="127"/>
      <c r="I2466" s="131" t="s">
        <v>6570</v>
      </c>
      <c r="J2466" s="127"/>
      <c r="K2466" s="127"/>
      <c r="L2466" s="127"/>
      <c r="M2466" s="127"/>
      <c r="N2466" s="243">
        <v>0</v>
      </c>
      <c r="O2466" s="243">
        <v>116.71000000000001</v>
      </c>
      <c r="P2466" s="127" t="s">
        <v>1334</v>
      </c>
    </row>
    <row r="2467" spans="1:16" ht="51" hidden="1">
      <c r="A2467" s="127" t="s">
        <v>620</v>
      </c>
      <c r="B2467" s="127"/>
      <c r="C2467" s="128" t="s">
        <v>714</v>
      </c>
      <c r="D2467" s="122">
        <v>42927</v>
      </c>
      <c r="E2467" s="123" t="s">
        <v>6571</v>
      </c>
      <c r="F2467" s="123" t="s">
        <v>3</v>
      </c>
      <c r="G2467" s="123">
        <v>1518368</v>
      </c>
      <c r="H2467" s="127"/>
      <c r="I2467" s="131" t="s">
        <v>3632</v>
      </c>
      <c r="J2467" s="127"/>
      <c r="K2467" s="127"/>
      <c r="L2467" s="127"/>
      <c r="M2467" s="127"/>
      <c r="N2467" s="243">
        <v>0</v>
      </c>
      <c r="O2467" s="243">
        <v>1200</v>
      </c>
      <c r="P2467" s="127" t="s">
        <v>1334</v>
      </c>
    </row>
    <row r="2468" spans="1:16" ht="63.75" hidden="1">
      <c r="A2468" s="127">
        <v>86</v>
      </c>
      <c r="B2468" s="127"/>
      <c r="C2468" s="128" t="s">
        <v>711</v>
      </c>
      <c r="D2468" s="122">
        <v>42928</v>
      </c>
      <c r="E2468" s="123" t="s">
        <v>6572</v>
      </c>
      <c r="F2468" s="123" t="s">
        <v>3</v>
      </c>
      <c r="G2468" s="123">
        <v>1518537</v>
      </c>
      <c r="H2468" s="127"/>
      <c r="I2468" s="131" t="s">
        <v>6573</v>
      </c>
      <c r="J2468" s="127"/>
      <c r="K2468" s="127"/>
      <c r="L2468" s="127"/>
      <c r="M2468" s="127"/>
      <c r="N2468" s="243">
        <v>0</v>
      </c>
      <c r="O2468" s="243">
        <v>350000</v>
      </c>
      <c r="P2468" s="127" t="s">
        <v>1334</v>
      </c>
    </row>
    <row r="2469" spans="1:16" ht="51" hidden="1">
      <c r="A2469" s="127">
        <v>86</v>
      </c>
      <c r="B2469" s="127"/>
      <c r="C2469" s="128" t="s">
        <v>711</v>
      </c>
      <c r="D2469" s="122">
        <v>42928</v>
      </c>
      <c r="E2469" s="123" t="s">
        <v>6574</v>
      </c>
      <c r="F2469" s="123" t="s">
        <v>3</v>
      </c>
      <c r="G2469" s="123">
        <v>1518671</v>
      </c>
      <c r="H2469" s="127"/>
      <c r="I2469" s="131" t="s">
        <v>6575</v>
      </c>
      <c r="J2469" s="127"/>
      <c r="K2469" s="127"/>
      <c r="L2469" s="127"/>
      <c r="M2469" s="127"/>
      <c r="N2469" s="243">
        <v>0</v>
      </c>
      <c r="O2469" s="243">
        <v>450</v>
      </c>
      <c r="P2469" s="127" t="s">
        <v>1334</v>
      </c>
    </row>
    <row r="2470" spans="1:16" ht="63.75" hidden="1">
      <c r="A2470" s="127" t="s">
        <v>620</v>
      </c>
      <c r="B2470" s="127"/>
      <c r="C2470" s="128" t="s">
        <v>714</v>
      </c>
      <c r="D2470" s="122">
        <v>42928</v>
      </c>
      <c r="E2470" s="123" t="s">
        <v>6576</v>
      </c>
      <c r="F2470" s="123" t="s">
        <v>3</v>
      </c>
      <c r="G2470" s="123">
        <v>1518692</v>
      </c>
      <c r="H2470" s="127"/>
      <c r="I2470" s="131" t="s">
        <v>6577</v>
      </c>
      <c r="J2470" s="127"/>
      <c r="K2470" s="127"/>
      <c r="L2470" s="127"/>
      <c r="M2470" s="127"/>
      <c r="N2470" s="243">
        <v>0</v>
      </c>
      <c r="O2470" s="243">
        <v>8514.39</v>
      </c>
      <c r="P2470" s="127" t="s">
        <v>1334</v>
      </c>
    </row>
    <row r="2471" spans="1:16" ht="51" hidden="1">
      <c r="A2471" s="127" t="s">
        <v>620</v>
      </c>
      <c r="B2471" s="127"/>
      <c r="C2471" s="128" t="s">
        <v>714</v>
      </c>
      <c r="D2471" s="122">
        <v>42928</v>
      </c>
      <c r="E2471" s="123" t="s">
        <v>6578</v>
      </c>
      <c r="F2471" s="123" t="s">
        <v>3</v>
      </c>
      <c r="G2471" s="123">
        <v>1518488</v>
      </c>
      <c r="H2471" s="127"/>
      <c r="I2471" s="131" t="s">
        <v>6579</v>
      </c>
      <c r="J2471" s="127"/>
      <c r="K2471" s="127"/>
      <c r="L2471" s="127"/>
      <c r="M2471" s="127"/>
      <c r="N2471" s="243">
        <v>0</v>
      </c>
      <c r="O2471" s="243">
        <v>9897.01</v>
      </c>
      <c r="P2471" s="127" t="s">
        <v>1334</v>
      </c>
    </row>
    <row r="2472" spans="1:16" ht="51" hidden="1">
      <c r="A2472" s="127" t="s">
        <v>620</v>
      </c>
      <c r="B2472" s="127"/>
      <c r="C2472" s="128" t="s">
        <v>714</v>
      </c>
      <c r="D2472" s="122">
        <v>42928</v>
      </c>
      <c r="E2472" s="123" t="s">
        <v>6580</v>
      </c>
      <c r="F2472" s="123" t="s">
        <v>3</v>
      </c>
      <c r="G2472" s="123">
        <v>1518534</v>
      </c>
      <c r="H2472" s="127"/>
      <c r="I2472" s="131" t="s">
        <v>6581</v>
      </c>
      <c r="J2472" s="127"/>
      <c r="K2472" s="127"/>
      <c r="L2472" s="127"/>
      <c r="M2472" s="127"/>
      <c r="N2472" s="243">
        <v>0</v>
      </c>
      <c r="O2472" s="243">
        <v>500</v>
      </c>
      <c r="P2472" s="127" t="s">
        <v>1334</v>
      </c>
    </row>
    <row r="2473" spans="1:16" ht="38.25" hidden="1">
      <c r="A2473" s="127">
        <v>15</v>
      </c>
      <c r="B2473" s="127"/>
      <c r="C2473" s="128" t="s">
        <v>692</v>
      </c>
      <c r="D2473" s="122">
        <v>42928</v>
      </c>
      <c r="E2473" s="123" t="s">
        <v>6582</v>
      </c>
      <c r="F2473" s="123" t="s">
        <v>3</v>
      </c>
      <c r="G2473" s="123">
        <v>1518620</v>
      </c>
      <c r="H2473" s="127"/>
      <c r="I2473" s="131" t="s">
        <v>6583</v>
      </c>
      <c r="J2473" s="127"/>
      <c r="K2473" s="127"/>
      <c r="L2473" s="127"/>
      <c r="M2473" s="127"/>
      <c r="N2473" s="243">
        <v>0</v>
      </c>
      <c r="O2473" s="243">
        <v>143.25</v>
      </c>
      <c r="P2473" s="127" t="s">
        <v>1334</v>
      </c>
    </row>
    <row r="2474" spans="1:16" ht="38.25" hidden="1">
      <c r="A2474" s="127">
        <v>15</v>
      </c>
      <c r="B2474" s="127"/>
      <c r="C2474" s="128" t="s">
        <v>692</v>
      </c>
      <c r="D2474" s="122">
        <v>42928</v>
      </c>
      <c r="E2474" s="123" t="s">
        <v>6584</v>
      </c>
      <c r="F2474" s="123" t="s">
        <v>3</v>
      </c>
      <c r="G2474" s="123">
        <v>1518622</v>
      </c>
      <c r="H2474" s="127"/>
      <c r="I2474" s="131" t="s">
        <v>6585</v>
      </c>
      <c r="J2474" s="127"/>
      <c r="K2474" s="127"/>
      <c r="L2474" s="127"/>
      <c r="M2474" s="127"/>
      <c r="N2474" s="243">
        <v>0</v>
      </c>
      <c r="O2474" s="243">
        <v>8.120000000000001</v>
      </c>
      <c r="P2474" s="127" t="s">
        <v>1334</v>
      </c>
    </row>
    <row r="2475" spans="1:16" ht="51" hidden="1">
      <c r="A2475" s="127">
        <v>342</v>
      </c>
      <c r="B2475" s="127"/>
      <c r="C2475" s="128" t="s">
        <v>817</v>
      </c>
      <c r="D2475" s="122">
        <v>42928</v>
      </c>
      <c r="E2475" s="123" t="s">
        <v>6586</v>
      </c>
      <c r="F2475" s="123" t="s">
        <v>3</v>
      </c>
      <c r="G2475" s="123">
        <v>1518643</v>
      </c>
      <c r="H2475" s="127"/>
      <c r="I2475" s="131" t="s">
        <v>6587</v>
      </c>
      <c r="J2475" s="127"/>
      <c r="K2475" s="127"/>
      <c r="L2475" s="127"/>
      <c r="M2475" s="127"/>
      <c r="N2475" s="243">
        <v>0</v>
      </c>
      <c r="O2475" s="243">
        <v>17.600000000000001</v>
      </c>
      <c r="P2475" s="127" t="s">
        <v>1334</v>
      </c>
    </row>
    <row r="2476" spans="1:16" ht="63.75" hidden="1">
      <c r="A2476" s="127" t="s">
        <v>620</v>
      </c>
      <c r="B2476" s="127"/>
      <c r="C2476" s="128" t="s">
        <v>714</v>
      </c>
      <c r="D2476" s="122">
        <v>42928</v>
      </c>
      <c r="E2476" s="123" t="s">
        <v>6588</v>
      </c>
      <c r="F2476" s="123" t="s">
        <v>3</v>
      </c>
      <c r="G2476" s="123">
        <v>1518675</v>
      </c>
      <c r="H2476" s="127"/>
      <c r="I2476" s="131" t="s">
        <v>6589</v>
      </c>
      <c r="J2476" s="127"/>
      <c r="K2476" s="127"/>
      <c r="L2476" s="127"/>
      <c r="M2476" s="127"/>
      <c r="N2476" s="243">
        <v>0</v>
      </c>
      <c r="O2476" s="243">
        <v>1850</v>
      </c>
      <c r="P2476" s="127" t="s">
        <v>1334</v>
      </c>
    </row>
    <row r="2477" spans="1:16" ht="51" hidden="1">
      <c r="A2477" s="127" t="s">
        <v>620</v>
      </c>
      <c r="B2477" s="127"/>
      <c r="C2477" s="128" t="s">
        <v>714</v>
      </c>
      <c r="D2477" s="122">
        <v>42928</v>
      </c>
      <c r="E2477" s="123" t="s">
        <v>6590</v>
      </c>
      <c r="F2477" s="123" t="s">
        <v>3</v>
      </c>
      <c r="G2477" s="123">
        <v>1518684</v>
      </c>
      <c r="H2477" s="127"/>
      <c r="I2477" s="131" t="s">
        <v>6591</v>
      </c>
      <c r="J2477" s="127"/>
      <c r="K2477" s="127"/>
      <c r="L2477" s="127"/>
      <c r="M2477" s="127"/>
      <c r="N2477" s="243">
        <v>0</v>
      </c>
      <c r="O2477" s="243">
        <v>4169</v>
      </c>
      <c r="P2477" s="127" t="s">
        <v>1334</v>
      </c>
    </row>
    <row r="2478" spans="1:16" ht="38.25" hidden="1">
      <c r="A2478" s="127">
        <v>130</v>
      </c>
      <c r="B2478" s="127"/>
      <c r="C2478" s="128" t="s">
        <v>728</v>
      </c>
      <c r="D2478" s="122">
        <v>42928</v>
      </c>
      <c r="E2478" s="123" t="s">
        <v>6592</v>
      </c>
      <c r="F2478" s="123" t="s">
        <v>3</v>
      </c>
      <c r="G2478" s="123">
        <v>1518704</v>
      </c>
      <c r="H2478" s="127"/>
      <c r="I2478" s="131" t="s">
        <v>6593</v>
      </c>
      <c r="J2478" s="127"/>
      <c r="K2478" s="127"/>
      <c r="L2478" s="127"/>
      <c r="M2478" s="127"/>
      <c r="N2478" s="243">
        <v>0</v>
      </c>
      <c r="O2478" s="243">
        <v>12</v>
      </c>
      <c r="P2478" s="127" t="s">
        <v>1334</v>
      </c>
    </row>
    <row r="2479" spans="1:16" ht="38.25" hidden="1">
      <c r="A2479" s="127">
        <v>130</v>
      </c>
      <c r="B2479" s="127"/>
      <c r="C2479" s="128" t="s">
        <v>728</v>
      </c>
      <c r="D2479" s="122">
        <v>42928</v>
      </c>
      <c r="E2479" s="123" t="s">
        <v>6594</v>
      </c>
      <c r="F2479" s="123" t="s">
        <v>3</v>
      </c>
      <c r="G2479" s="123">
        <v>1518705</v>
      </c>
      <c r="H2479" s="127"/>
      <c r="I2479" s="131" t="s">
        <v>6595</v>
      </c>
      <c r="J2479" s="127"/>
      <c r="K2479" s="127"/>
      <c r="L2479" s="127"/>
      <c r="M2479" s="127"/>
      <c r="N2479" s="243">
        <v>0</v>
      </c>
      <c r="O2479" s="243">
        <v>170</v>
      </c>
      <c r="P2479" s="127" t="s">
        <v>1334</v>
      </c>
    </row>
    <row r="2480" spans="1:16" ht="51" hidden="1">
      <c r="A2480" s="127" t="s">
        <v>620</v>
      </c>
      <c r="B2480" s="127"/>
      <c r="C2480" s="128" t="s">
        <v>714</v>
      </c>
      <c r="D2480" s="122">
        <v>42928</v>
      </c>
      <c r="E2480" s="123" t="s">
        <v>6596</v>
      </c>
      <c r="F2480" s="123" t="s">
        <v>3</v>
      </c>
      <c r="G2480" s="123">
        <v>1518709</v>
      </c>
      <c r="H2480" s="127"/>
      <c r="I2480" s="131" t="s">
        <v>6597</v>
      </c>
      <c r="J2480" s="127"/>
      <c r="K2480" s="127"/>
      <c r="L2480" s="127"/>
      <c r="M2480" s="127"/>
      <c r="N2480" s="243">
        <v>0</v>
      </c>
      <c r="O2480" s="243">
        <v>2954.52</v>
      </c>
      <c r="P2480" s="127" t="s">
        <v>1334</v>
      </c>
    </row>
    <row r="2481" spans="1:16" ht="51" hidden="1">
      <c r="A2481" s="127" t="s">
        <v>620</v>
      </c>
      <c r="B2481" s="127"/>
      <c r="C2481" s="128" t="s">
        <v>714</v>
      </c>
      <c r="D2481" s="122">
        <v>42928</v>
      </c>
      <c r="E2481" s="123" t="s">
        <v>6598</v>
      </c>
      <c r="F2481" s="123" t="s">
        <v>3</v>
      </c>
      <c r="G2481" s="123">
        <v>1518803</v>
      </c>
      <c r="H2481" s="127"/>
      <c r="I2481" s="131" t="s">
        <v>6599</v>
      </c>
      <c r="J2481" s="127"/>
      <c r="K2481" s="127"/>
      <c r="L2481" s="127"/>
      <c r="M2481" s="127"/>
      <c r="N2481" s="243">
        <v>0</v>
      </c>
      <c r="O2481" s="243">
        <v>86.100000000000009</v>
      </c>
      <c r="P2481" s="127" t="s">
        <v>1334</v>
      </c>
    </row>
    <row r="2482" spans="1:16" ht="63.75" hidden="1">
      <c r="A2482" s="127">
        <v>20</v>
      </c>
      <c r="B2482" s="127"/>
      <c r="C2482" s="128" t="s">
        <v>694</v>
      </c>
      <c r="D2482" s="122">
        <v>42929</v>
      </c>
      <c r="E2482" s="123" t="s">
        <v>6600</v>
      </c>
      <c r="F2482" s="123" t="s">
        <v>3</v>
      </c>
      <c r="G2482" s="123">
        <v>1519055</v>
      </c>
      <c r="H2482" s="127"/>
      <c r="I2482" s="131" t="s">
        <v>6601</v>
      </c>
      <c r="J2482" s="127"/>
      <c r="K2482" s="127"/>
      <c r="L2482" s="127"/>
      <c r="M2482" s="127"/>
      <c r="N2482" s="243">
        <v>0</v>
      </c>
      <c r="O2482" s="243">
        <v>877.54</v>
      </c>
      <c r="P2482" s="127" t="s">
        <v>17184</v>
      </c>
    </row>
    <row r="2483" spans="1:16" ht="51" hidden="1">
      <c r="A2483" s="127" t="s">
        <v>627</v>
      </c>
      <c r="B2483" s="127"/>
      <c r="C2483" s="128" t="s">
        <v>1235</v>
      </c>
      <c r="D2483" s="122">
        <v>42929</v>
      </c>
      <c r="E2483" s="123" t="s">
        <v>6602</v>
      </c>
      <c r="F2483" s="123" t="s">
        <v>3</v>
      </c>
      <c r="G2483" s="123">
        <v>1519066</v>
      </c>
      <c r="H2483" s="127"/>
      <c r="I2483" s="131" t="s">
        <v>6603</v>
      </c>
      <c r="J2483" s="127"/>
      <c r="K2483" s="127"/>
      <c r="L2483" s="127"/>
      <c r="M2483" s="127"/>
      <c r="N2483" s="243">
        <v>0</v>
      </c>
      <c r="O2483" s="243">
        <v>1432.33</v>
      </c>
      <c r="P2483" s="127" t="s">
        <v>1334</v>
      </c>
    </row>
    <row r="2484" spans="1:16" ht="63.75" hidden="1">
      <c r="A2484" s="127">
        <v>512</v>
      </c>
      <c r="B2484" s="127"/>
      <c r="C2484" s="128" t="s">
        <v>841</v>
      </c>
      <c r="D2484" s="122">
        <v>42929</v>
      </c>
      <c r="E2484" s="123" t="s">
        <v>6604</v>
      </c>
      <c r="F2484" s="123" t="s">
        <v>3</v>
      </c>
      <c r="G2484" s="123">
        <v>1519069</v>
      </c>
      <c r="H2484" s="127"/>
      <c r="I2484" s="131" t="s">
        <v>6605</v>
      </c>
      <c r="J2484" s="127"/>
      <c r="K2484" s="127"/>
      <c r="L2484" s="127"/>
      <c r="M2484" s="127"/>
      <c r="N2484" s="243">
        <v>0</v>
      </c>
      <c r="O2484" s="243">
        <v>993</v>
      </c>
      <c r="P2484" s="127" t="s">
        <v>1334</v>
      </c>
    </row>
    <row r="2485" spans="1:16" ht="63.75" hidden="1">
      <c r="A2485" s="127">
        <v>512</v>
      </c>
      <c r="B2485" s="127"/>
      <c r="C2485" s="128" t="s">
        <v>841</v>
      </c>
      <c r="D2485" s="122">
        <v>42929</v>
      </c>
      <c r="E2485" s="123" t="s">
        <v>6606</v>
      </c>
      <c r="F2485" s="123" t="s">
        <v>3</v>
      </c>
      <c r="G2485" s="123">
        <v>1519072</v>
      </c>
      <c r="H2485" s="127"/>
      <c r="I2485" s="131" t="s">
        <v>6607</v>
      </c>
      <c r="J2485" s="127"/>
      <c r="K2485" s="127"/>
      <c r="L2485" s="127"/>
      <c r="M2485" s="127"/>
      <c r="N2485" s="243">
        <v>0</v>
      </c>
      <c r="O2485" s="243">
        <v>20</v>
      </c>
      <c r="P2485" s="127" t="s">
        <v>1334</v>
      </c>
    </row>
    <row r="2486" spans="1:16" ht="63.75" hidden="1">
      <c r="A2486" s="127">
        <v>512</v>
      </c>
      <c r="B2486" s="127"/>
      <c r="C2486" s="128" t="s">
        <v>841</v>
      </c>
      <c r="D2486" s="122">
        <v>42929</v>
      </c>
      <c r="E2486" s="123" t="s">
        <v>6608</v>
      </c>
      <c r="F2486" s="123" t="s">
        <v>3</v>
      </c>
      <c r="G2486" s="123">
        <v>1519073</v>
      </c>
      <c r="H2486" s="127"/>
      <c r="I2486" s="131" t="s">
        <v>6609</v>
      </c>
      <c r="J2486" s="127"/>
      <c r="K2486" s="127"/>
      <c r="L2486" s="127"/>
      <c r="M2486" s="127"/>
      <c r="N2486" s="243">
        <v>0</v>
      </c>
      <c r="O2486" s="243">
        <v>612</v>
      </c>
      <c r="P2486" s="127" t="s">
        <v>1334</v>
      </c>
    </row>
    <row r="2487" spans="1:16" ht="51" hidden="1">
      <c r="A2487" s="127" t="s">
        <v>620</v>
      </c>
      <c r="B2487" s="127"/>
      <c r="C2487" s="128" t="s">
        <v>714</v>
      </c>
      <c r="D2487" s="122">
        <v>42929</v>
      </c>
      <c r="E2487" s="123" t="s">
        <v>6610</v>
      </c>
      <c r="F2487" s="123" t="s">
        <v>3</v>
      </c>
      <c r="G2487" s="123">
        <v>1518971</v>
      </c>
      <c r="H2487" s="127"/>
      <c r="I2487" s="131" t="s">
        <v>6611</v>
      </c>
      <c r="J2487" s="127"/>
      <c r="K2487" s="127"/>
      <c r="L2487" s="127"/>
      <c r="M2487" s="127"/>
      <c r="N2487" s="243">
        <v>0</v>
      </c>
      <c r="O2487" s="243">
        <v>0.6</v>
      </c>
      <c r="P2487" s="127" t="s">
        <v>1334</v>
      </c>
    </row>
    <row r="2488" spans="1:16" ht="51" hidden="1">
      <c r="A2488" s="127">
        <v>52</v>
      </c>
      <c r="B2488" s="127"/>
      <c r="C2488" s="128" t="s">
        <v>704</v>
      </c>
      <c r="D2488" s="122">
        <v>42929</v>
      </c>
      <c r="E2488" s="123" t="s">
        <v>6612</v>
      </c>
      <c r="F2488" s="123" t="s">
        <v>3</v>
      </c>
      <c r="G2488" s="123">
        <v>1518997</v>
      </c>
      <c r="H2488" s="127"/>
      <c r="I2488" s="131" t="s">
        <v>6613</v>
      </c>
      <c r="J2488" s="127"/>
      <c r="K2488" s="127"/>
      <c r="L2488" s="127"/>
      <c r="M2488" s="127"/>
      <c r="N2488" s="243">
        <v>0</v>
      </c>
      <c r="O2488" s="243">
        <v>1143</v>
      </c>
      <c r="P2488" s="127" t="s">
        <v>1334</v>
      </c>
    </row>
    <row r="2489" spans="1:16" ht="38.25" hidden="1">
      <c r="A2489" s="127">
        <v>15</v>
      </c>
      <c r="B2489" s="127"/>
      <c r="C2489" s="128" t="s">
        <v>692</v>
      </c>
      <c r="D2489" s="122">
        <v>42929</v>
      </c>
      <c r="E2489" s="123" t="s">
        <v>6614</v>
      </c>
      <c r="F2489" s="123" t="s">
        <v>3</v>
      </c>
      <c r="G2489" s="123">
        <v>1519004</v>
      </c>
      <c r="H2489" s="127"/>
      <c r="I2489" s="131" t="s">
        <v>6615</v>
      </c>
      <c r="J2489" s="127"/>
      <c r="K2489" s="127"/>
      <c r="L2489" s="127"/>
      <c r="M2489" s="127"/>
      <c r="N2489" s="243">
        <v>0</v>
      </c>
      <c r="O2489" s="243">
        <v>199.06</v>
      </c>
      <c r="P2489" s="127" t="s">
        <v>1334</v>
      </c>
    </row>
    <row r="2490" spans="1:16" ht="51" hidden="1">
      <c r="A2490" s="127">
        <v>15</v>
      </c>
      <c r="B2490" s="127"/>
      <c r="C2490" s="128" t="s">
        <v>692</v>
      </c>
      <c r="D2490" s="122">
        <v>42929</v>
      </c>
      <c r="E2490" s="123" t="s">
        <v>6616</v>
      </c>
      <c r="F2490" s="123" t="s">
        <v>3</v>
      </c>
      <c r="G2490" s="123">
        <v>1519006</v>
      </c>
      <c r="H2490" s="127"/>
      <c r="I2490" s="131" t="s">
        <v>6617</v>
      </c>
      <c r="J2490" s="127"/>
      <c r="K2490" s="127"/>
      <c r="L2490" s="127"/>
      <c r="M2490" s="127"/>
      <c r="N2490" s="243">
        <v>0</v>
      </c>
      <c r="O2490" s="243">
        <v>46.61</v>
      </c>
      <c r="P2490" s="127" t="s">
        <v>1334</v>
      </c>
    </row>
    <row r="2491" spans="1:16" ht="38.25" hidden="1">
      <c r="A2491" s="127">
        <v>15</v>
      </c>
      <c r="B2491" s="127"/>
      <c r="C2491" s="128" t="s">
        <v>692</v>
      </c>
      <c r="D2491" s="122">
        <v>42929</v>
      </c>
      <c r="E2491" s="123" t="s">
        <v>6618</v>
      </c>
      <c r="F2491" s="123" t="s">
        <v>3</v>
      </c>
      <c r="G2491" s="123">
        <v>1519007</v>
      </c>
      <c r="H2491" s="127"/>
      <c r="I2491" s="131" t="s">
        <v>6615</v>
      </c>
      <c r="J2491" s="127"/>
      <c r="K2491" s="127"/>
      <c r="L2491" s="127"/>
      <c r="M2491" s="127"/>
      <c r="N2491" s="243">
        <v>0</v>
      </c>
      <c r="O2491" s="243">
        <v>1302.58</v>
      </c>
      <c r="P2491" s="127" t="s">
        <v>1334</v>
      </c>
    </row>
    <row r="2492" spans="1:16" ht="51" hidden="1">
      <c r="A2492" s="127">
        <v>15</v>
      </c>
      <c r="B2492" s="127"/>
      <c r="C2492" s="128" t="s">
        <v>692</v>
      </c>
      <c r="D2492" s="122">
        <v>42929</v>
      </c>
      <c r="E2492" s="123" t="s">
        <v>6619</v>
      </c>
      <c r="F2492" s="123" t="s">
        <v>3</v>
      </c>
      <c r="G2492" s="123">
        <v>1519009</v>
      </c>
      <c r="H2492" s="127"/>
      <c r="I2492" s="131" t="s">
        <v>6620</v>
      </c>
      <c r="J2492" s="127"/>
      <c r="K2492" s="127"/>
      <c r="L2492" s="127"/>
      <c r="M2492" s="127"/>
      <c r="N2492" s="243">
        <v>0</v>
      </c>
      <c r="O2492" s="243">
        <v>6.25</v>
      </c>
      <c r="P2492" s="127" t="s">
        <v>1334</v>
      </c>
    </row>
    <row r="2493" spans="1:16" ht="38.25" hidden="1">
      <c r="A2493" s="127">
        <v>15</v>
      </c>
      <c r="B2493" s="127"/>
      <c r="C2493" s="128" t="s">
        <v>692</v>
      </c>
      <c r="D2493" s="122">
        <v>42929</v>
      </c>
      <c r="E2493" s="123" t="s">
        <v>6621</v>
      </c>
      <c r="F2493" s="123" t="s">
        <v>3</v>
      </c>
      <c r="G2493" s="123">
        <v>1519010</v>
      </c>
      <c r="H2493" s="127"/>
      <c r="I2493" s="131" t="s">
        <v>6622</v>
      </c>
      <c r="J2493" s="127"/>
      <c r="K2493" s="127"/>
      <c r="L2493" s="127"/>
      <c r="M2493" s="127"/>
      <c r="N2493" s="243">
        <v>0</v>
      </c>
      <c r="O2493" s="243">
        <v>0.02</v>
      </c>
      <c r="P2493" s="127" t="s">
        <v>1334</v>
      </c>
    </row>
    <row r="2494" spans="1:16" ht="38.25" hidden="1">
      <c r="A2494" s="127">
        <v>15</v>
      </c>
      <c r="B2494" s="127"/>
      <c r="C2494" s="128" t="s">
        <v>692</v>
      </c>
      <c r="D2494" s="122">
        <v>42929</v>
      </c>
      <c r="E2494" s="123" t="s">
        <v>6623</v>
      </c>
      <c r="F2494" s="123" t="s">
        <v>3</v>
      </c>
      <c r="G2494" s="123">
        <v>1519011</v>
      </c>
      <c r="H2494" s="127"/>
      <c r="I2494" s="131" t="s">
        <v>6622</v>
      </c>
      <c r="J2494" s="127"/>
      <c r="K2494" s="127"/>
      <c r="L2494" s="127"/>
      <c r="M2494" s="127"/>
      <c r="N2494" s="243">
        <v>0</v>
      </c>
      <c r="O2494" s="243">
        <v>4.1399999999999997</v>
      </c>
      <c r="P2494" s="127" t="s">
        <v>1334</v>
      </c>
    </row>
    <row r="2495" spans="1:16" ht="51" hidden="1">
      <c r="A2495" s="127">
        <v>15</v>
      </c>
      <c r="B2495" s="127"/>
      <c r="C2495" s="128" t="s">
        <v>692</v>
      </c>
      <c r="D2495" s="122">
        <v>42929</v>
      </c>
      <c r="E2495" s="123" t="s">
        <v>6624</v>
      </c>
      <c r="F2495" s="123" t="s">
        <v>3</v>
      </c>
      <c r="G2495" s="123">
        <v>1519071</v>
      </c>
      <c r="H2495" s="127"/>
      <c r="I2495" s="131" t="s">
        <v>6625</v>
      </c>
      <c r="J2495" s="127"/>
      <c r="K2495" s="127"/>
      <c r="L2495" s="127"/>
      <c r="M2495" s="127"/>
      <c r="N2495" s="243">
        <v>0</v>
      </c>
      <c r="O2495" s="243">
        <v>9.14</v>
      </c>
      <c r="P2495" s="127" t="s">
        <v>1334</v>
      </c>
    </row>
    <row r="2496" spans="1:16" ht="51" hidden="1">
      <c r="A2496" s="127">
        <v>15</v>
      </c>
      <c r="B2496" s="127"/>
      <c r="C2496" s="128" t="s">
        <v>692</v>
      </c>
      <c r="D2496" s="122">
        <v>42929</v>
      </c>
      <c r="E2496" s="123" t="s">
        <v>6626</v>
      </c>
      <c r="F2496" s="123" t="s">
        <v>3</v>
      </c>
      <c r="G2496" s="123">
        <v>1519113</v>
      </c>
      <c r="H2496" s="127"/>
      <c r="I2496" s="131" t="s">
        <v>6627</v>
      </c>
      <c r="J2496" s="127"/>
      <c r="K2496" s="127"/>
      <c r="L2496" s="127"/>
      <c r="M2496" s="127"/>
      <c r="N2496" s="243">
        <v>0</v>
      </c>
      <c r="O2496" s="243">
        <v>10.5</v>
      </c>
      <c r="P2496" s="127" t="s">
        <v>1334</v>
      </c>
    </row>
    <row r="2497" spans="1:16" ht="51" hidden="1">
      <c r="A2497" s="127" t="s">
        <v>620</v>
      </c>
      <c r="B2497" s="127"/>
      <c r="C2497" s="128" t="s">
        <v>714</v>
      </c>
      <c r="D2497" s="122">
        <v>42929</v>
      </c>
      <c r="E2497" s="123" t="s">
        <v>6628</v>
      </c>
      <c r="F2497" s="123" t="s">
        <v>3</v>
      </c>
      <c r="G2497" s="123">
        <v>1519122</v>
      </c>
      <c r="H2497" s="127"/>
      <c r="I2497" s="131" t="s">
        <v>6629</v>
      </c>
      <c r="J2497" s="127"/>
      <c r="K2497" s="127"/>
      <c r="L2497" s="127"/>
      <c r="M2497" s="127"/>
      <c r="N2497" s="243">
        <v>0</v>
      </c>
      <c r="O2497" s="243">
        <v>45.160000000000004</v>
      </c>
      <c r="P2497" s="127" t="s">
        <v>1334</v>
      </c>
    </row>
    <row r="2498" spans="1:16" ht="51" hidden="1">
      <c r="A2498" s="127" t="s">
        <v>620</v>
      </c>
      <c r="B2498" s="127"/>
      <c r="C2498" s="128" t="s">
        <v>714</v>
      </c>
      <c r="D2498" s="122">
        <v>42929</v>
      </c>
      <c r="E2498" s="123" t="s">
        <v>6630</v>
      </c>
      <c r="F2498" s="123" t="s">
        <v>3</v>
      </c>
      <c r="G2498" s="123">
        <v>1519123</v>
      </c>
      <c r="H2498" s="127"/>
      <c r="I2498" s="131" t="s">
        <v>6631</v>
      </c>
      <c r="J2498" s="127"/>
      <c r="K2498" s="127"/>
      <c r="L2498" s="127"/>
      <c r="M2498" s="127"/>
      <c r="N2498" s="243">
        <v>0</v>
      </c>
      <c r="O2498" s="243">
        <v>17.55</v>
      </c>
      <c r="P2498" s="127" t="s">
        <v>1334</v>
      </c>
    </row>
    <row r="2499" spans="1:16" ht="51" hidden="1">
      <c r="A2499" s="127">
        <v>591</v>
      </c>
      <c r="B2499" s="127"/>
      <c r="C2499" s="128" t="s">
        <v>862</v>
      </c>
      <c r="D2499" s="122">
        <v>42929</v>
      </c>
      <c r="E2499" s="123" t="s">
        <v>6632</v>
      </c>
      <c r="F2499" s="123" t="s">
        <v>3</v>
      </c>
      <c r="G2499" s="123">
        <v>1519209</v>
      </c>
      <c r="H2499" s="127"/>
      <c r="I2499" s="131" t="s">
        <v>6633</v>
      </c>
      <c r="J2499" s="127"/>
      <c r="K2499" s="127"/>
      <c r="L2499" s="127"/>
      <c r="M2499" s="127"/>
      <c r="N2499" s="243">
        <v>0</v>
      </c>
      <c r="O2499" s="243">
        <v>91</v>
      </c>
      <c r="P2499" s="127" t="s">
        <v>1334</v>
      </c>
    </row>
    <row r="2500" spans="1:16" ht="51" hidden="1">
      <c r="A2500" s="127">
        <v>591</v>
      </c>
      <c r="B2500" s="127"/>
      <c r="C2500" s="128" t="s">
        <v>862</v>
      </c>
      <c r="D2500" s="122">
        <v>42929</v>
      </c>
      <c r="E2500" s="123" t="s">
        <v>6634</v>
      </c>
      <c r="F2500" s="123" t="s">
        <v>3</v>
      </c>
      <c r="G2500" s="123">
        <v>1519211</v>
      </c>
      <c r="H2500" s="127"/>
      <c r="I2500" s="131" t="s">
        <v>6635</v>
      </c>
      <c r="J2500" s="127"/>
      <c r="K2500" s="127"/>
      <c r="L2500" s="127"/>
      <c r="M2500" s="127"/>
      <c r="N2500" s="243">
        <v>0</v>
      </c>
      <c r="O2500" s="243">
        <v>126.8</v>
      </c>
      <c r="P2500" s="127" t="s">
        <v>1334</v>
      </c>
    </row>
    <row r="2501" spans="1:16" ht="63.75" hidden="1">
      <c r="A2501" s="127">
        <v>582</v>
      </c>
      <c r="B2501" s="127"/>
      <c r="C2501" s="128" t="s">
        <v>857</v>
      </c>
      <c r="D2501" s="122">
        <v>42930</v>
      </c>
      <c r="E2501" s="123" t="s">
        <v>6636</v>
      </c>
      <c r="F2501" s="123" t="s">
        <v>3</v>
      </c>
      <c r="G2501" s="123">
        <v>1519490</v>
      </c>
      <c r="H2501" s="127"/>
      <c r="I2501" s="131" t="s">
        <v>6637</v>
      </c>
      <c r="J2501" s="127"/>
      <c r="K2501" s="127"/>
      <c r="L2501" s="127"/>
      <c r="M2501" s="127"/>
      <c r="N2501" s="243">
        <v>0</v>
      </c>
      <c r="O2501" s="243">
        <v>19004.850000000002</v>
      </c>
      <c r="P2501" s="127" t="s">
        <v>1334</v>
      </c>
    </row>
    <row r="2502" spans="1:16" ht="63.75" hidden="1">
      <c r="A2502" s="127">
        <v>582</v>
      </c>
      <c r="B2502" s="127"/>
      <c r="C2502" s="128" t="s">
        <v>857</v>
      </c>
      <c r="D2502" s="122">
        <v>42930</v>
      </c>
      <c r="E2502" s="123" t="s">
        <v>6638</v>
      </c>
      <c r="F2502" s="123" t="s">
        <v>3</v>
      </c>
      <c r="G2502" s="123">
        <v>1519491</v>
      </c>
      <c r="H2502" s="127"/>
      <c r="I2502" s="131" t="s">
        <v>6639</v>
      </c>
      <c r="J2502" s="127"/>
      <c r="K2502" s="127"/>
      <c r="L2502" s="127"/>
      <c r="M2502" s="127"/>
      <c r="N2502" s="243">
        <v>0</v>
      </c>
      <c r="O2502" s="243">
        <v>3154.2000000000003</v>
      </c>
      <c r="P2502" s="127" t="s">
        <v>1334</v>
      </c>
    </row>
    <row r="2503" spans="1:16" ht="51" hidden="1">
      <c r="A2503" s="127" t="s">
        <v>620</v>
      </c>
      <c r="B2503" s="127"/>
      <c r="C2503" s="128" t="s">
        <v>714</v>
      </c>
      <c r="D2503" s="122">
        <v>42930</v>
      </c>
      <c r="E2503" s="123" t="s">
        <v>6640</v>
      </c>
      <c r="F2503" s="123" t="s">
        <v>3</v>
      </c>
      <c r="G2503" s="123">
        <v>1519396</v>
      </c>
      <c r="H2503" s="127"/>
      <c r="I2503" s="131" t="s">
        <v>6641</v>
      </c>
      <c r="J2503" s="127"/>
      <c r="K2503" s="127"/>
      <c r="L2503" s="127"/>
      <c r="M2503" s="127"/>
      <c r="N2503" s="243">
        <v>0</v>
      </c>
      <c r="O2503" s="243">
        <v>265.89999999999998</v>
      </c>
      <c r="P2503" s="127" t="s">
        <v>1334</v>
      </c>
    </row>
    <row r="2504" spans="1:16" ht="63.75" hidden="1">
      <c r="A2504" s="127">
        <v>15</v>
      </c>
      <c r="B2504" s="127"/>
      <c r="C2504" s="128" t="s">
        <v>692</v>
      </c>
      <c r="D2504" s="122">
        <v>42930</v>
      </c>
      <c r="E2504" s="123" t="s">
        <v>6642</v>
      </c>
      <c r="F2504" s="123" t="s">
        <v>3</v>
      </c>
      <c r="G2504" s="123">
        <v>1519455</v>
      </c>
      <c r="H2504" s="127"/>
      <c r="I2504" s="131" t="s">
        <v>6643</v>
      </c>
      <c r="J2504" s="127"/>
      <c r="K2504" s="127"/>
      <c r="L2504" s="127"/>
      <c r="M2504" s="127"/>
      <c r="N2504" s="243">
        <v>0</v>
      </c>
      <c r="O2504" s="243">
        <v>0.53</v>
      </c>
      <c r="P2504" s="127" t="s">
        <v>1334</v>
      </c>
    </row>
    <row r="2505" spans="1:16" ht="51" hidden="1">
      <c r="A2505" s="127">
        <v>16</v>
      </c>
      <c r="B2505" s="127"/>
      <c r="C2505" s="128" t="s">
        <v>693</v>
      </c>
      <c r="D2505" s="122">
        <v>42930</v>
      </c>
      <c r="E2505" s="123" t="s">
        <v>6644</v>
      </c>
      <c r="F2505" s="123" t="s">
        <v>3</v>
      </c>
      <c r="G2505" s="123">
        <v>1519489</v>
      </c>
      <c r="H2505" s="127"/>
      <c r="I2505" s="131" t="s">
        <v>6645</v>
      </c>
      <c r="J2505" s="127"/>
      <c r="K2505" s="127"/>
      <c r="L2505" s="127"/>
      <c r="M2505" s="127"/>
      <c r="N2505" s="243">
        <v>0</v>
      </c>
      <c r="O2505" s="243">
        <v>432</v>
      </c>
      <c r="P2505" s="127" t="s">
        <v>1334</v>
      </c>
    </row>
    <row r="2506" spans="1:16" ht="51" hidden="1">
      <c r="A2506" s="127">
        <v>15</v>
      </c>
      <c r="B2506" s="127"/>
      <c r="C2506" s="128" t="s">
        <v>692</v>
      </c>
      <c r="D2506" s="122">
        <v>42930</v>
      </c>
      <c r="E2506" s="123" t="s">
        <v>6646</v>
      </c>
      <c r="F2506" s="123" t="s">
        <v>3</v>
      </c>
      <c r="G2506" s="123">
        <v>1519558</v>
      </c>
      <c r="H2506" s="127"/>
      <c r="I2506" s="131" t="s">
        <v>6647</v>
      </c>
      <c r="J2506" s="127"/>
      <c r="K2506" s="127"/>
      <c r="L2506" s="127"/>
      <c r="M2506" s="127"/>
      <c r="N2506" s="243">
        <v>0</v>
      </c>
      <c r="O2506" s="243">
        <v>0.13</v>
      </c>
      <c r="P2506" s="127" t="s">
        <v>1334</v>
      </c>
    </row>
    <row r="2507" spans="1:16" ht="51" hidden="1">
      <c r="A2507" s="127">
        <v>591</v>
      </c>
      <c r="B2507" s="127"/>
      <c r="C2507" s="128" t="s">
        <v>862</v>
      </c>
      <c r="D2507" s="122">
        <v>42930</v>
      </c>
      <c r="E2507" s="123" t="s">
        <v>6648</v>
      </c>
      <c r="F2507" s="123" t="s">
        <v>3</v>
      </c>
      <c r="G2507" s="123">
        <v>1519576</v>
      </c>
      <c r="H2507" s="127"/>
      <c r="I2507" s="131" t="s">
        <v>6649</v>
      </c>
      <c r="J2507" s="127"/>
      <c r="K2507" s="127"/>
      <c r="L2507" s="127"/>
      <c r="M2507" s="127"/>
      <c r="N2507" s="243">
        <v>0</v>
      </c>
      <c r="O2507" s="243">
        <v>91</v>
      </c>
      <c r="P2507" s="127" t="s">
        <v>1334</v>
      </c>
    </row>
    <row r="2508" spans="1:16" ht="51" hidden="1">
      <c r="A2508" s="127">
        <v>591</v>
      </c>
      <c r="B2508" s="127"/>
      <c r="C2508" s="128" t="s">
        <v>862</v>
      </c>
      <c r="D2508" s="122">
        <v>42930</v>
      </c>
      <c r="E2508" s="123" t="s">
        <v>6650</v>
      </c>
      <c r="F2508" s="123" t="s">
        <v>3</v>
      </c>
      <c r="G2508" s="123">
        <v>1519577</v>
      </c>
      <c r="H2508" s="127"/>
      <c r="I2508" s="131" t="s">
        <v>6651</v>
      </c>
      <c r="J2508" s="127"/>
      <c r="K2508" s="127"/>
      <c r="L2508" s="127"/>
      <c r="M2508" s="127"/>
      <c r="N2508" s="243">
        <v>0</v>
      </c>
      <c r="O2508" s="243">
        <v>126.8</v>
      </c>
      <c r="P2508" s="127" t="s">
        <v>1334</v>
      </c>
    </row>
    <row r="2509" spans="1:16" ht="38.25" hidden="1">
      <c r="A2509" s="127">
        <v>15</v>
      </c>
      <c r="B2509" s="127"/>
      <c r="C2509" s="128" t="s">
        <v>692</v>
      </c>
      <c r="D2509" s="122">
        <v>42930</v>
      </c>
      <c r="E2509" s="123" t="s">
        <v>6652</v>
      </c>
      <c r="F2509" s="123" t="s">
        <v>3</v>
      </c>
      <c r="G2509" s="123">
        <v>1519614</v>
      </c>
      <c r="H2509" s="127"/>
      <c r="I2509" s="131" t="s">
        <v>6653</v>
      </c>
      <c r="J2509" s="127"/>
      <c r="K2509" s="127"/>
      <c r="L2509" s="127"/>
      <c r="M2509" s="127"/>
      <c r="N2509" s="243">
        <v>0</v>
      </c>
      <c r="O2509" s="243">
        <v>3.56</v>
      </c>
      <c r="P2509" s="127" t="s">
        <v>1334</v>
      </c>
    </row>
    <row r="2510" spans="1:16" ht="38.25" hidden="1">
      <c r="A2510" s="127">
        <v>15</v>
      </c>
      <c r="B2510" s="127"/>
      <c r="C2510" s="128" t="s">
        <v>692</v>
      </c>
      <c r="D2510" s="122">
        <v>42930</v>
      </c>
      <c r="E2510" s="123" t="s">
        <v>6654</v>
      </c>
      <c r="F2510" s="123" t="s">
        <v>3</v>
      </c>
      <c r="G2510" s="123">
        <v>1519616</v>
      </c>
      <c r="H2510" s="127"/>
      <c r="I2510" s="131" t="s">
        <v>6655</v>
      </c>
      <c r="J2510" s="127"/>
      <c r="K2510" s="127"/>
      <c r="L2510" s="127"/>
      <c r="M2510" s="127"/>
      <c r="N2510" s="243">
        <v>0</v>
      </c>
      <c r="O2510" s="243">
        <v>0.12</v>
      </c>
      <c r="P2510" s="127" t="s">
        <v>1334</v>
      </c>
    </row>
    <row r="2511" spans="1:16" ht="51" hidden="1">
      <c r="A2511" s="127">
        <v>15</v>
      </c>
      <c r="B2511" s="127"/>
      <c r="C2511" s="128" t="s">
        <v>692</v>
      </c>
      <c r="D2511" s="122">
        <v>42930</v>
      </c>
      <c r="E2511" s="123" t="s">
        <v>6656</v>
      </c>
      <c r="F2511" s="123" t="s">
        <v>3</v>
      </c>
      <c r="G2511" s="123">
        <v>1519617</v>
      </c>
      <c r="H2511" s="127"/>
      <c r="I2511" s="131" t="s">
        <v>6657</v>
      </c>
      <c r="J2511" s="127"/>
      <c r="K2511" s="127"/>
      <c r="L2511" s="127"/>
      <c r="M2511" s="127"/>
      <c r="N2511" s="243">
        <v>0</v>
      </c>
      <c r="O2511" s="243">
        <v>0.27</v>
      </c>
      <c r="P2511" s="127" t="s">
        <v>1334</v>
      </c>
    </row>
    <row r="2512" spans="1:16" ht="51" hidden="1">
      <c r="A2512" s="127">
        <v>670</v>
      </c>
      <c r="B2512" s="127"/>
      <c r="C2512" s="128" t="s">
        <v>236</v>
      </c>
      <c r="D2512" s="122">
        <v>42930</v>
      </c>
      <c r="E2512" s="123" t="s">
        <v>6658</v>
      </c>
      <c r="F2512" s="123" t="s">
        <v>3</v>
      </c>
      <c r="G2512" s="123">
        <v>1519620</v>
      </c>
      <c r="H2512" s="127"/>
      <c r="I2512" s="131" t="s">
        <v>6659</v>
      </c>
      <c r="J2512" s="127"/>
      <c r="K2512" s="127"/>
      <c r="L2512" s="127"/>
      <c r="M2512" s="127"/>
      <c r="N2512" s="243">
        <v>0</v>
      </c>
      <c r="O2512" s="243">
        <v>34.11</v>
      </c>
      <c r="P2512" s="127" t="s">
        <v>17184</v>
      </c>
    </row>
    <row r="2513" spans="1:16" ht="63.75">
      <c r="A2513" s="127">
        <v>35</v>
      </c>
      <c r="B2513" s="127"/>
      <c r="C2513" s="128" t="s">
        <v>697</v>
      </c>
      <c r="D2513" s="122">
        <v>42930</v>
      </c>
      <c r="E2513" s="123" t="s">
        <v>6660</v>
      </c>
      <c r="F2513" s="123" t="s">
        <v>3</v>
      </c>
      <c r="G2513" s="123">
        <v>1519663</v>
      </c>
      <c r="H2513" s="127"/>
      <c r="I2513" s="131" t="s">
        <v>6661</v>
      </c>
      <c r="J2513" s="127"/>
      <c r="K2513" s="127"/>
      <c r="L2513" s="127"/>
      <c r="M2513" s="127"/>
      <c r="N2513" s="243">
        <v>0</v>
      </c>
      <c r="O2513" s="243">
        <v>3774.4500000000003</v>
      </c>
      <c r="P2513" s="127" t="s">
        <v>1334</v>
      </c>
    </row>
    <row r="2514" spans="1:16" ht="51" hidden="1">
      <c r="A2514" s="127">
        <v>86</v>
      </c>
      <c r="B2514" s="127"/>
      <c r="C2514" s="128" t="s">
        <v>711</v>
      </c>
      <c r="D2514" s="122">
        <v>42934</v>
      </c>
      <c r="E2514" s="123" t="s">
        <v>6662</v>
      </c>
      <c r="F2514" s="123" t="s">
        <v>3</v>
      </c>
      <c r="G2514" s="123">
        <v>1519975</v>
      </c>
      <c r="H2514" s="127"/>
      <c r="I2514" s="131" t="s">
        <v>6663</v>
      </c>
      <c r="J2514" s="127"/>
      <c r="K2514" s="127"/>
      <c r="L2514" s="127"/>
      <c r="M2514" s="127"/>
      <c r="N2514" s="243">
        <v>0</v>
      </c>
      <c r="O2514" s="243">
        <v>28427.5</v>
      </c>
      <c r="P2514" s="127" t="s">
        <v>1334</v>
      </c>
    </row>
    <row r="2515" spans="1:16" ht="51" hidden="1">
      <c r="A2515" s="127">
        <v>86</v>
      </c>
      <c r="B2515" s="127"/>
      <c r="C2515" s="128" t="s">
        <v>711</v>
      </c>
      <c r="D2515" s="122">
        <v>42934</v>
      </c>
      <c r="E2515" s="123" t="s">
        <v>6664</v>
      </c>
      <c r="F2515" s="123" t="s">
        <v>3</v>
      </c>
      <c r="G2515" s="123">
        <v>1519988</v>
      </c>
      <c r="H2515" s="127"/>
      <c r="I2515" s="131" t="s">
        <v>6665</v>
      </c>
      <c r="J2515" s="127"/>
      <c r="K2515" s="127"/>
      <c r="L2515" s="127"/>
      <c r="M2515" s="127"/>
      <c r="N2515" s="243">
        <v>0</v>
      </c>
      <c r="O2515" s="243">
        <v>1290446</v>
      </c>
      <c r="P2515" s="127" t="s">
        <v>1334</v>
      </c>
    </row>
    <row r="2516" spans="1:16" ht="51" hidden="1">
      <c r="A2516" s="127">
        <v>86</v>
      </c>
      <c r="B2516" s="127"/>
      <c r="C2516" s="128" t="s">
        <v>711</v>
      </c>
      <c r="D2516" s="122">
        <v>42934</v>
      </c>
      <c r="E2516" s="123" t="s">
        <v>6666</v>
      </c>
      <c r="F2516" s="123" t="s">
        <v>3</v>
      </c>
      <c r="G2516" s="123">
        <v>1519991</v>
      </c>
      <c r="H2516" s="127"/>
      <c r="I2516" s="131" t="s">
        <v>6667</v>
      </c>
      <c r="J2516" s="127"/>
      <c r="K2516" s="127"/>
      <c r="L2516" s="127"/>
      <c r="M2516" s="127"/>
      <c r="N2516" s="243">
        <v>0</v>
      </c>
      <c r="O2516" s="243">
        <v>62896.700000000004</v>
      </c>
      <c r="P2516" s="127" t="s">
        <v>1334</v>
      </c>
    </row>
    <row r="2517" spans="1:16" ht="51" hidden="1">
      <c r="A2517" s="127" t="s">
        <v>620</v>
      </c>
      <c r="B2517" s="127"/>
      <c r="C2517" s="128" t="s">
        <v>714</v>
      </c>
      <c r="D2517" s="122">
        <v>42934</v>
      </c>
      <c r="E2517" s="123" t="s">
        <v>6668</v>
      </c>
      <c r="F2517" s="123" t="s">
        <v>3</v>
      </c>
      <c r="G2517" s="123">
        <v>1519863</v>
      </c>
      <c r="H2517" s="127"/>
      <c r="I2517" s="131" t="s">
        <v>6669</v>
      </c>
      <c r="J2517" s="127"/>
      <c r="K2517" s="127"/>
      <c r="L2517" s="127"/>
      <c r="M2517" s="127"/>
      <c r="N2517" s="243">
        <v>0</v>
      </c>
      <c r="O2517" s="243">
        <v>627.58000000000004</v>
      </c>
      <c r="P2517" s="127" t="s">
        <v>1334</v>
      </c>
    </row>
    <row r="2518" spans="1:16" ht="51" hidden="1">
      <c r="A2518" s="127" t="s">
        <v>620</v>
      </c>
      <c r="B2518" s="127"/>
      <c r="C2518" s="128" t="s">
        <v>714</v>
      </c>
      <c r="D2518" s="122">
        <v>42934</v>
      </c>
      <c r="E2518" s="123" t="s">
        <v>6670</v>
      </c>
      <c r="F2518" s="123" t="s">
        <v>3</v>
      </c>
      <c r="G2518" s="123">
        <v>1519869</v>
      </c>
      <c r="H2518" s="127"/>
      <c r="I2518" s="131" t="s">
        <v>4422</v>
      </c>
      <c r="J2518" s="127"/>
      <c r="K2518" s="127"/>
      <c r="L2518" s="127"/>
      <c r="M2518" s="127"/>
      <c r="N2518" s="243">
        <v>0</v>
      </c>
      <c r="O2518" s="243">
        <v>3400</v>
      </c>
      <c r="P2518" s="127" t="s">
        <v>1334</v>
      </c>
    </row>
    <row r="2519" spans="1:16" ht="63.75" hidden="1">
      <c r="A2519" s="127">
        <v>15</v>
      </c>
      <c r="B2519" s="127"/>
      <c r="C2519" s="128" t="s">
        <v>692</v>
      </c>
      <c r="D2519" s="122">
        <v>42934</v>
      </c>
      <c r="E2519" s="123" t="s">
        <v>6671</v>
      </c>
      <c r="F2519" s="123" t="s">
        <v>3</v>
      </c>
      <c r="G2519" s="123">
        <v>1520001</v>
      </c>
      <c r="H2519" s="127"/>
      <c r="I2519" s="131" t="s">
        <v>6672</v>
      </c>
      <c r="J2519" s="127"/>
      <c r="K2519" s="127"/>
      <c r="L2519" s="127"/>
      <c r="M2519" s="127"/>
      <c r="N2519" s="243">
        <v>0</v>
      </c>
      <c r="O2519" s="243">
        <v>36.6</v>
      </c>
      <c r="P2519" s="127" t="s">
        <v>1334</v>
      </c>
    </row>
    <row r="2520" spans="1:16" ht="51" hidden="1">
      <c r="A2520" s="127" t="s">
        <v>620</v>
      </c>
      <c r="B2520" s="127"/>
      <c r="C2520" s="128" t="s">
        <v>714</v>
      </c>
      <c r="D2520" s="122">
        <v>42934</v>
      </c>
      <c r="E2520" s="123" t="s">
        <v>6673</v>
      </c>
      <c r="F2520" s="123" t="s">
        <v>3</v>
      </c>
      <c r="G2520" s="123">
        <v>1520004</v>
      </c>
      <c r="H2520" s="127"/>
      <c r="I2520" s="131" t="s">
        <v>6674</v>
      </c>
      <c r="J2520" s="127"/>
      <c r="K2520" s="127"/>
      <c r="L2520" s="127"/>
      <c r="M2520" s="127"/>
      <c r="N2520" s="243">
        <v>0</v>
      </c>
      <c r="O2520" s="243">
        <v>835</v>
      </c>
      <c r="P2520" s="127" t="s">
        <v>1334</v>
      </c>
    </row>
    <row r="2521" spans="1:16" ht="51" hidden="1">
      <c r="A2521" s="127" t="s">
        <v>620</v>
      </c>
      <c r="B2521" s="127"/>
      <c r="C2521" s="128" t="s">
        <v>714</v>
      </c>
      <c r="D2521" s="122">
        <v>42934</v>
      </c>
      <c r="E2521" s="123" t="s">
        <v>6675</v>
      </c>
      <c r="F2521" s="123" t="s">
        <v>3</v>
      </c>
      <c r="G2521" s="123">
        <v>1520041</v>
      </c>
      <c r="H2521" s="127"/>
      <c r="I2521" s="131" t="s">
        <v>6676</v>
      </c>
      <c r="J2521" s="127"/>
      <c r="K2521" s="127"/>
      <c r="L2521" s="127"/>
      <c r="M2521" s="127"/>
      <c r="N2521" s="243">
        <v>0</v>
      </c>
      <c r="O2521" s="243">
        <v>10</v>
      </c>
      <c r="P2521" s="127" t="s">
        <v>1334</v>
      </c>
    </row>
    <row r="2522" spans="1:16" ht="51" hidden="1">
      <c r="A2522" s="127" t="s">
        <v>620</v>
      </c>
      <c r="B2522" s="127"/>
      <c r="C2522" s="128" t="s">
        <v>714</v>
      </c>
      <c r="D2522" s="122">
        <v>42934</v>
      </c>
      <c r="E2522" s="123" t="s">
        <v>6677</v>
      </c>
      <c r="F2522" s="123" t="s">
        <v>3</v>
      </c>
      <c r="G2522" s="123">
        <v>1520082</v>
      </c>
      <c r="H2522" s="127"/>
      <c r="I2522" s="131" t="s">
        <v>6678</v>
      </c>
      <c r="J2522" s="127"/>
      <c r="K2522" s="127"/>
      <c r="L2522" s="127"/>
      <c r="M2522" s="127"/>
      <c r="N2522" s="243">
        <v>0</v>
      </c>
      <c r="O2522" s="243">
        <v>1500</v>
      </c>
      <c r="P2522" s="127" t="s">
        <v>1334</v>
      </c>
    </row>
    <row r="2523" spans="1:16" ht="38.25" hidden="1">
      <c r="A2523" s="127">
        <v>290</v>
      </c>
      <c r="B2523" s="127"/>
      <c r="C2523" s="128" t="s">
        <v>794</v>
      </c>
      <c r="D2523" s="122">
        <v>42934</v>
      </c>
      <c r="E2523" s="123" t="s">
        <v>6679</v>
      </c>
      <c r="F2523" s="123" t="s">
        <v>3</v>
      </c>
      <c r="G2523" s="123">
        <v>1520147</v>
      </c>
      <c r="H2523" s="127"/>
      <c r="I2523" s="131" t="s">
        <v>6680</v>
      </c>
      <c r="J2523" s="127"/>
      <c r="K2523" s="127"/>
      <c r="L2523" s="127"/>
      <c r="M2523" s="127"/>
      <c r="N2523" s="243">
        <v>0</v>
      </c>
      <c r="O2523" s="243">
        <v>298</v>
      </c>
      <c r="P2523" s="127" t="s">
        <v>1334</v>
      </c>
    </row>
    <row r="2524" spans="1:16" ht="38.25" hidden="1">
      <c r="A2524" s="127">
        <v>290</v>
      </c>
      <c r="B2524" s="127"/>
      <c r="C2524" s="128" t="s">
        <v>794</v>
      </c>
      <c r="D2524" s="122">
        <v>42934</v>
      </c>
      <c r="E2524" s="123" t="s">
        <v>6681</v>
      </c>
      <c r="F2524" s="123" t="s">
        <v>3</v>
      </c>
      <c r="G2524" s="123">
        <v>1520151</v>
      </c>
      <c r="H2524" s="127"/>
      <c r="I2524" s="131" t="s">
        <v>6682</v>
      </c>
      <c r="J2524" s="127"/>
      <c r="K2524" s="127"/>
      <c r="L2524" s="127"/>
      <c r="M2524" s="127"/>
      <c r="N2524" s="243">
        <v>0</v>
      </c>
      <c r="O2524" s="243">
        <v>298</v>
      </c>
      <c r="P2524" s="127" t="s">
        <v>1334</v>
      </c>
    </row>
    <row r="2525" spans="1:16" ht="51" hidden="1">
      <c r="A2525" s="127" t="s">
        <v>620</v>
      </c>
      <c r="B2525" s="127"/>
      <c r="C2525" s="128" t="s">
        <v>714</v>
      </c>
      <c r="D2525" s="122">
        <v>42935</v>
      </c>
      <c r="E2525" s="123" t="s">
        <v>6683</v>
      </c>
      <c r="F2525" s="123" t="s">
        <v>3</v>
      </c>
      <c r="G2525" s="123">
        <v>1520331</v>
      </c>
      <c r="H2525" s="127"/>
      <c r="I2525" s="131" t="s">
        <v>6684</v>
      </c>
      <c r="J2525" s="127"/>
      <c r="K2525" s="127"/>
      <c r="L2525" s="127"/>
      <c r="M2525" s="127"/>
      <c r="N2525" s="243">
        <v>0</v>
      </c>
      <c r="O2525" s="243">
        <v>2000.22</v>
      </c>
      <c r="P2525" s="127" t="s">
        <v>1334</v>
      </c>
    </row>
    <row r="2526" spans="1:16" ht="51" hidden="1">
      <c r="A2526" s="127">
        <v>591</v>
      </c>
      <c r="B2526" s="127"/>
      <c r="C2526" s="128" t="s">
        <v>862</v>
      </c>
      <c r="D2526" s="122">
        <v>42935</v>
      </c>
      <c r="E2526" s="123" t="s">
        <v>6685</v>
      </c>
      <c r="F2526" s="123" t="s">
        <v>3</v>
      </c>
      <c r="G2526" s="123">
        <v>1520342</v>
      </c>
      <c r="H2526" s="127"/>
      <c r="I2526" s="131" t="s">
        <v>6686</v>
      </c>
      <c r="J2526" s="127"/>
      <c r="K2526" s="127"/>
      <c r="L2526" s="127"/>
      <c r="M2526" s="127"/>
      <c r="N2526" s="243">
        <v>0</v>
      </c>
      <c r="O2526" s="243">
        <v>386.1</v>
      </c>
      <c r="P2526" s="127" t="s">
        <v>1334</v>
      </c>
    </row>
    <row r="2527" spans="1:16" ht="51" hidden="1">
      <c r="A2527" s="127">
        <v>16</v>
      </c>
      <c r="B2527" s="127"/>
      <c r="C2527" s="128" t="s">
        <v>693</v>
      </c>
      <c r="D2527" s="122">
        <v>42935</v>
      </c>
      <c r="E2527" s="123" t="s">
        <v>6687</v>
      </c>
      <c r="F2527" s="123" t="s">
        <v>3</v>
      </c>
      <c r="G2527" s="123">
        <v>1520444</v>
      </c>
      <c r="H2527" s="127"/>
      <c r="I2527" s="131" t="s">
        <v>6688</v>
      </c>
      <c r="J2527" s="127"/>
      <c r="K2527" s="127"/>
      <c r="L2527" s="127"/>
      <c r="M2527" s="127"/>
      <c r="N2527" s="243">
        <v>0</v>
      </c>
      <c r="O2527" s="243">
        <v>121</v>
      </c>
      <c r="P2527" s="127" t="s">
        <v>1334</v>
      </c>
    </row>
    <row r="2528" spans="1:16" ht="51" hidden="1">
      <c r="A2528" s="127">
        <v>234</v>
      </c>
      <c r="B2528" s="127"/>
      <c r="C2528" s="128" t="s">
        <v>124</v>
      </c>
      <c r="D2528" s="122">
        <v>42935</v>
      </c>
      <c r="E2528" s="123" t="s">
        <v>6689</v>
      </c>
      <c r="F2528" s="123" t="s">
        <v>3</v>
      </c>
      <c r="G2528" s="123">
        <v>1520458</v>
      </c>
      <c r="H2528" s="127"/>
      <c r="I2528" s="131" t="s">
        <v>6690</v>
      </c>
      <c r="J2528" s="127"/>
      <c r="K2528" s="127"/>
      <c r="L2528" s="127"/>
      <c r="M2528" s="127"/>
      <c r="N2528" s="243">
        <v>0</v>
      </c>
      <c r="O2528" s="243">
        <v>52</v>
      </c>
      <c r="P2528" s="127" t="s">
        <v>1334</v>
      </c>
    </row>
    <row r="2529" spans="1:16" ht="51" hidden="1">
      <c r="A2529" s="127" t="s">
        <v>620</v>
      </c>
      <c r="B2529" s="127"/>
      <c r="C2529" s="128" t="s">
        <v>714</v>
      </c>
      <c r="D2529" s="122">
        <v>42935</v>
      </c>
      <c r="E2529" s="123" t="s">
        <v>6691</v>
      </c>
      <c r="F2529" s="123" t="s">
        <v>3</v>
      </c>
      <c r="G2529" s="123">
        <v>1520481</v>
      </c>
      <c r="H2529" s="127"/>
      <c r="I2529" s="131" t="s">
        <v>6692</v>
      </c>
      <c r="J2529" s="127"/>
      <c r="K2529" s="127"/>
      <c r="L2529" s="127"/>
      <c r="M2529" s="127"/>
      <c r="N2529" s="243">
        <v>0</v>
      </c>
      <c r="O2529" s="243">
        <v>8893.82</v>
      </c>
      <c r="P2529" s="127" t="s">
        <v>1334</v>
      </c>
    </row>
    <row r="2530" spans="1:16" ht="51" hidden="1">
      <c r="A2530" s="127" t="s">
        <v>620</v>
      </c>
      <c r="B2530" s="127"/>
      <c r="C2530" s="128" t="s">
        <v>714</v>
      </c>
      <c r="D2530" s="122">
        <v>42935</v>
      </c>
      <c r="E2530" s="123" t="s">
        <v>6693</v>
      </c>
      <c r="F2530" s="123" t="s">
        <v>3</v>
      </c>
      <c r="G2530" s="123">
        <v>1520509</v>
      </c>
      <c r="H2530" s="127"/>
      <c r="I2530" s="131" t="s">
        <v>6694</v>
      </c>
      <c r="J2530" s="127"/>
      <c r="K2530" s="127"/>
      <c r="L2530" s="127"/>
      <c r="M2530" s="127"/>
      <c r="N2530" s="243">
        <v>0</v>
      </c>
      <c r="O2530" s="243">
        <v>32277.37</v>
      </c>
      <c r="P2530" s="127" t="s">
        <v>1334</v>
      </c>
    </row>
    <row r="2531" spans="1:16" ht="114.75" hidden="1">
      <c r="A2531" s="127">
        <v>372</v>
      </c>
      <c r="B2531" s="127"/>
      <c r="C2531" s="128" t="s">
        <v>1272</v>
      </c>
      <c r="D2531" s="122">
        <v>42935</v>
      </c>
      <c r="E2531" s="123" t="s">
        <v>6695</v>
      </c>
      <c r="F2531" s="123" t="s">
        <v>3</v>
      </c>
      <c r="G2531" s="123">
        <v>1520533</v>
      </c>
      <c r="H2531" s="127"/>
      <c r="I2531" s="131" t="s">
        <v>6696</v>
      </c>
      <c r="J2531" s="127"/>
      <c r="K2531" s="127"/>
      <c r="L2531" s="127"/>
      <c r="M2531" s="127"/>
      <c r="N2531" s="243">
        <v>0</v>
      </c>
      <c r="O2531" s="243">
        <v>20566.580000000002</v>
      </c>
      <c r="P2531" s="127" t="s">
        <v>1334</v>
      </c>
    </row>
    <row r="2532" spans="1:16" ht="114.75" hidden="1">
      <c r="A2532" s="127">
        <v>372</v>
      </c>
      <c r="B2532" s="127"/>
      <c r="C2532" s="128" t="s">
        <v>1272</v>
      </c>
      <c r="D2532" s="122">
        <v>42935</v>
      </c>
      <c r="E2532" s="123" t="s">
        <v>6697</v>
      </c>
      <c r="F2532" s="123" t="s">
        <v>3</v>
      </c>
      <c r="G2532" s="123">
        <v>1520536</v>
      </c>
      <c r="H2532" s="127"/>
      <c r="I2532" s="131" t="s">
        <v>6698</v>
      </c>
      <c r="J2532" s="127"/>
      <c r="K2532" s="127"/>
      <c r="L2532" s="127"/>
      <c r="M2532" s="127"/>
      <c r="N2532" s="243">
        <v>0</v>
      </c>
      <c r="O2532" s="243">
        <v>454.65000000000003</v>
      </c>
      <c r="P2532" s="127" t="s">
        <v>1334</v>
      </c>
    </row>
    <row r="2533" spans="1:16" ht="51" hidden="1">
      <c r="A2533" s="127" t="s">
        <v>620</v>
      </c>
      <c r="B2533" s="127"/>
      <c r="C2533" s="128" t="s">
        <v>714</v>
      </c>
      <c r="D2533" s="122">
        <v>42935</v>
      </c>
      <c r="E2533" s="123" t="s">
        <v>6699</v>
      </c>
      <c r="F2533" s="123" t="s">
        <v>3</v>
      </c>
      <c r="G2533" s="123">
        <v>1520587</v>
      </c>
      <c r="H2533" s="127"/>
      <c r="I2533" s="131" t="s">
        <v>6700</v>
      </c>
      <c r="J2533" s="127"/>
      <c r="K2533" s="127"/>
      <c r="L2533" s="127"/>
      <c r="M2533" s="127"/>
      <c r="N2533" s="243">
        <v>0</v>
      </c>
      <c r="O2533" s="243">
        <v>1165.08</v>
      </c>
      <c r="P2533" s="127" t="s">
        <v>1334</v>
      </c>
    </row>
    <row r="2534" spans="1:16" ht="51" hidden="1">
      <c r="A2534" s="127">
        <v>582</v>
      </c>
      <c r="B2534" s="127"/>
      <c r="C2534" s="128" t="s">
        <v>857</v>
      </c>
      <c r="D2534" s="122">
        <v>42936</v>
      </c>
      <c r="E2534" s="123" t="s">
        <v>6701</v>
      </c>
      <c r="F2534" s="123" t="s">
        <v>3</v>
      </c>
      <c r="G2534" s="123">
        <v>1520771</v>
      </c>
      <c r="H2534" s="127"/>
      <c r="I2534" s="131" t="s">
        <v>6702</v>
      </c>
      <c r="J2534" s="127"/>
      <c r="K2534" s="127"/>
      <c r="L2534" s="127"/>
      <c r="M2534" s="127"/>
      <c r="N2534" s="243">
        <v>0</v>
      </c>
      <c r="O2534" s="243">
        <v>17759.850000000002</v>
      </c>
      <c r="P2534" s="127" t="s">
        <v>1334</v>
      </c>
    </row>
    <row r="2535" spans="1:16" ht="51" hidden="1">
      <c r="A2535" s="127">
        <v>582</v>
      </c>
      <c r="B2535" s="127"/>
      <c r="C2535" s="128" t="s">
        <v>857</v>
      </c>
      <c r="D2535" s="122">
        <v>42936</v>
      </c>
      <c r="E2535" s="123" t="s">
        <v>6703</v>
      </c>
      <c r="F2535" s="123" t="s">
        <v>3</v>
      </c>
      <c r="G2535" s="123">
        <v>1520772</v>
      </c>
      <c r="H2535" s="127"/>
      <c r="I2535" s="131" t="s">
        <v>6704</v>
      </c>
      <c r="J2535" s="127"/>
      <c r="K2535" s="127"/>
      <c r="L2535" s="127"/>
      <c r="M2535" s="127"/>
      <c r="N2535" s="243">
        <v>0</v>
      </c>
      <c r="O2535" s="243">
        <v>17759.850000000002</v>
      </c>
      <c r="P2535" s="127" t="s">
        <v>1334</v>
      </c>
    </row>
    <row r="2536" spans="1:16" ht="51" hidden="1">
      <c r="A2536" s="127" t="s">
        <v>620</v>
      </c>
      <c r="B2536" s="127"/>
      <c r="C2536" s="128" t="s">
        <v>714</v>
      </c>
      <c r="D2536" s="122">
        <v>42936</v>
      </c>
      <c r="E2536" s="123" t="s">
        <v>6705</v>
      </c>
      <c r="F2536" s="123" t="s">
        <v>3</v>
      </c>
      <c r="G2536" s="123">
        <v>1520779</v>
      </c>
      <c r="H2536" s="127"/>
      <c r="I2536" s="131" t="s">
        <v>6706</v>
      </c>
      <c r="J2536" s="127"/>
      <c r="K2536" s="127"/>
      <c r="L2536" s="127"/>
      <c r="M2536" s="127"/>
      <c r="N2536" s="243">
        <v>0</v>
      </c>
      <c r="O2536" s="243">
        <v>23111.78</v>
      </c>
      <c r="P2536" s="127" t="s">
        <v>1334</v>
      </c>
    </row>
    <row r="2537" spans="1:16" ht="51" hidden="1">
      <c r="A2537" s="127" t="s">
        <v>620</v>
      </c>
      <c r="B2537" s="127"/>
      <c r="C2537" s="128" t="s">
        <v>714</v>
      </c>
      <c r="D2537" s="122">
        <v>42936</v>
      </c>
      <c r="E2537" s="123" t="s">
        <v>6707</v>
      </c>
      <c r="F2537" s="123" t="s">
        <v>3</v>
      </c>
      <c r="G2537" s="123">
        <v>1520781</v>
      </c>
      <c r="H2537" s="127"/>
      <c r="I2537" s="131" t="s">
        <v>6708</v>
      </c>
      <c r="J2537" s="127"/>
      <c r="K2537" s="127"/>
      <c r="L2537" s="127"/>
      <c r="M2537" s="127"/>
      <c r="N2537" s="243">
        <v>0</v>
      </c>
      <c r="O2537" s="243">
        <v>1899.8500000000001</v>
      </c>
      <c r="P2537" s="127" t="s">
        <v>1334</v>
      </c>
    </row>
    <row r="2538" spans="1:16" ht="51" hidden="1">
      <c r="A2538" s="127" t="s">
        <v>620</v>
      </c>
      <c r="B2538" s="127"/>
      <c r="C2538" s="128" t="s">
        <v>714</v>
      </c>
      <c r="D2538" s="122">
        <v>42936</v>
      </c>
      <c r="E2538" s="123" t="s">
        <v>6709</v>
      </c>
      <c r="F2538" s="123" t="s">
        <v>3</v>
      </c>
      <c r="G2538" s="123">
        <v>1520784</v>
      </c>
      <c r="H2538" s="127"/>
      <c r="I2538" s="131" t="s">
        <v>6710</v>
      </c>
      <c r="J2538" s="127"/>
      <c r="K2538" s="127"/>
      <c r="L2538" s="127"/>
      <c r="M2538" s="127"/>
      <c r="N2538" s="243">
        <v>0</v>
      </c>
      <c r="O2538" s="243">
        <v>2810</v>
      </c>
      <c r="P2538" s="127" t="s">
        <v>1334</v>
      </c>
    </row>
    <row r="2539" spans="1:16" ht="51" hidden="1">
      <c r="A2539" s="127" t="s">
        <v>620</v>
      </c>
      <c r="B2539" s="127"/>
      <c r="C2539" s="128" t="s">
        <v>714</v>
      </c>
      <c r="D2539" s="122">
        <v>42936</v>
      </c>
      <c r="E2539" s="123" t="s">
        <v>6711</v>
      </c>
      <c r="F2539" s="123" t="s">
        <v>3</v>
      </c>
      <c r="G2539" s="123">
        <v>1520800</v>
      </c>
      <c r="H2539" s="127"/>
      <c r="I2539" s="131" t="s">
        <v>6712</v>
      </c>
      <c r="J2539" s="127"/>
      <c r="K2539" s="127"/>
      <c r="L2539" s="127"/>
      <c r="M2539" s="127"/>
      <c r="N2539" s="243">
        <v>0</v>
      </c>
      <c r="O2539" s="243">
        <v>2970.96</v>
      </c>
      <c r="P2539" s="127" t="s">
        <v>1334</v>
      </c>
    </row>
    <row r="2540" spans="1:16" ht="63.75" hidden="1">
      <c r="A2540" s="127">
        <v>299</v>
      </c>
      <c r="B2540" s="127"/>
      <c r="C2540" s="128" t="s">
        <v>799</v>
      </c>
      <c r="D2540" s="122">
        <v>42936</v>
      </c>
      <c r="E2540" s="123" t="s">
        <v>6713</v>
      </c>
      <c r="F2540" s="123" t="s">
        <v>3</v>
      </c>
      <c r="G2540" s="123">
        <v>1520861</v>
      </c>
      <c r="H2540" s="127"/>
      <c r="I2540" s="131" t="s">
        <v>6714</v>
      </c>
      <c r="J2540" s="127"/>
      <c r="K2540" s="127"/>
      <c r="L2540" s="127"/>
      <c r="M2540" s="127"/>
      <c r="N2540" s="243">
        <v>0</v>
      </c>
      <c r="O2540" s="243">
        <v>575000</v>
      </c>
      <c r="P2540" s="127" t="s">
        <v>1334</v>
      </c>
    </row>
    <row r="2541" spans="1:16" ht="51" hidden="1">
      <c r="A2541" s="127">
        <v>87</v>
      </c>
      <c r="B2541" s="127"/>
      <c r="C2541" s="128" t="s">
        <v>712</v>
      </c>
      <c r="D2541" s="122">
        <v>42936</v>
      </c>
      <c r="E2541" s="123" t="s">
        <v>6715</v>
      </c>
      <c r="F2541" s="123" t="s">
        <v>3</v>
      </c>
      <c r="G2541" s="123">
        <v>1520751</v>
      </c>
      <c r="H2541" s="127"/>
      <c r="I2541" s="131" t="s">
        <v>6716</v>
      </c>
      <c r="J2541" s="127"/>
      <c r="K2541" s="127"/>
      <c r="L2541" s="127"/>
      <c r="M2541" s="127"/>
      <c r="N2541" s="243">
        <v>0</v>
      </c>
      <c r="O2541" s="243">
        <v>149.97999999999999</v>
      </c>
      <c r="P2541" s="127" t="s">
        <v>1334</v>
      </c>
    </row>
    <row r="2542" spans="1:16" ht="51" hidden="1">
      <c r="A2542" s="127" t="s">
        <v>620</v>
      </c>
      <c r="B2542" s="127"/>
      <c r="C2542" s="128" t="s">
        <v>714</v>
      </c>
      <c r="D2542" s="122">
        <v>42936</v>
      </c>
      <c r="E2542" s="123" t="s">
        <v>6717</v>
      </c>
      <c r="F2542" s="123" t="s">
        <v>3</v>
      </c>
      <c r="G2542" s="123">
        <v>1520767</v>
      </c>
      <c r="H2542" s="127"/>
      <c r="I2542" s="131" t="s">
        <v>6718</v>
      </c>
      <c r="J2542" s="127"/>
      <c r="K2542" s="127"/>
      <c r="L2542" s="127"/>
      <c r="M2542" s="127"/>
      <c r="N2542" s="243">
        <v>0</v>
      </c>
      <c r="O2542" s="243">
        <v>307.45999999999998</v>
      </c>
      <c r="P2542" s="127" t="s">
        <v>1334</v>
      </c>
    </row>
    <row r="2543" spans="1:16" ht="51" hidden="1">
      <c r="A2543" s="127" t="s">
        <v>620</v>
      </c>
      <c r="B2543" s="127"/>
      <c r="C2543" s="128" t="s">
        <v>714</v>
      </c>
      <c r="D2543" s="122">
        <v>42936</v>
      </c>
      <c r="E2543" s="123" t="s">
        <v>6719</v>
      </c>
      <c r="F2543" s="123" t="s">
        <v>3</v>
      </c>
      <c r="G2543" s="123">
        <v>1520769</v>
      </c>
      <c r="H2543" s="127"/>
      <c r="I2543" s="131" t="s">
        <v>6720</v>
      </c>
      <c r="J2543" s="127"/>
      <c r="K2543" s="127"/>
      <c r="L2543" s="127"/>
      <c r="M2543" s="127"/>
      <c r="N2543" s="243">
        <v>0</v>
      </c>
      <c r="O2543" s="243">
        <v>1750</v>
      </c>
      <c r="P2543" s="127" t="s">
        <v>1334</v>
      </c>
    </row>
    <row r="2544" spans="1:16" ht="51" hidden="1">
      <c r="A2544" s="127" t="s">
        <v>620</v>
      </c>
      <c r="B2544" s="127"/>
      <c r="C2544" s="128" t="s">
        <v>714</v>
      </c>
      <c r="D2544" s="122">
        <v>42936</v>
      </c>
      <c r="E2544" s="123" t="s">
        <v>6721</v>
      </c>
      <c r="F2544" s="123" t="s">
        <v>3</v>
      </c>
      <c r="G2544" s="123">
        <v>1520838</v>
      </c>
      <c r="H2544" s="127"/>
      <c r="I2544" s="131" t="s">
        <v>6722</v>
      </c>
      <c r="J2544" s="127"/>
      <c r="K2544" s="127"/>
      <c r="L2544" s="127"/>
      <c r="M2544" s="127"/>
      <c r="N2544" s="243">
        <v>0</v>
      </c>
      <c r="O2544" s="243">
        <v>758</v>
      </c>
      <c r="P2544" s="127" t="s">
        <v>1334</v>
      </c>
    </row>
    <row r="2545" spans="1:16" ht="51" hidden="1">
      <c r="A2545" s="127">
        <v>46</v>
      </c>
      <c r="B2545" s="127"/>
      <c r="C2545" s="128" t="s">
        <v>699</v>
      </c>
      <c r="D2545" s="122">
        <v>42936</v>
      </c>
      <c r="E2545" s="123" t="s">
        <v>6723</v>
      </c>
      <c r="F2545" s="123" t="s">
        <v>3</v>
      </c>
      <c r="G2545" s="123">
        <v>1520862</v>
      </c>
      <c r="H2545" s="127"/>
      <c r="I2545" s="131" t="s">
        <v>6724</v>
      </c>
      <c r="J2545" s="127"/>
      <c r="K2545" s="127"/>
      <c r="L2545" s="127"/>
      <c r="M2545" s="127"/>
      <c r="N2545" s="243">
        <v>0</v>
      </c>
      <c r="O2545" s="243">
        <v>52.4</v>
      </c>
      <c r="P2545" s="127" t="s">
        <v>1334</v>
      </c>
    </row>
    <row r="2546" spans="1:16" ht="51" hidden="1">
      <c r="A2546" s="127">
        <v>46</v>
      </c>
      <c r="B2546" s="127"/>
      <c r="C2546" s="128" t="s">
        <v>699</v>
      </c>
      <c r="D2546" s="122">
        <v>42936</v>
      </c>
      <c r="E2546" s="123" t="s">
        <v>6725</v>
      </c>
      <c r="F2546" s="123" t="s">
        <v>3</v>
      </c>
      <c r="G2546" s="123">
        <v>1520864</v>
      </c>
      <c r="H2546" s="127"/>
      <c r="I2546" s="131" t="s">
        <v>6724</v>
      </c>
      <c r="J2546" s="127"/>
      <c r="K2546" s="127"/>
      <c r="L2546" s="127"/>
      <c r="M2546" s="127"/>
      <c r="N2546" s="243">
        <v>0</v>
      </c>
      <c r="O2546" s="243">
        <v>3293.98</v>
      </c>
      <c r="P2546" s="127" t="s">
        <v>1334</v>
      </c>
    </row>
    <row r="2547" spans="1:16" ht="51" hidden="1">
      <c r="A2547" s="127" t="s">
        <v>620</v>
      </c>
      <c r="B2547" s="127"/>
      <c r="C2547" s="128" t="s">
        <v>714</v>
      </c>
      <c r="D2547" s="122">
        <v>42936</v>
      </c>
      <c r="E2547" s="123" t="s">
        <v>6726</v>
      </c>
      <c r="F2547" s="123" t="s">
        <v>3</v>
      </c>
      <c r="G2547" s="123">
        <v>1520879</v>
      </c>
      <c r="H2547" s="127"/>
      <c r="I2547" s="131" t="s">
        <v>4473</v>
      </c>
      <c r="J2547" s="127"/>
      <c r="K2547" s="127"/>
      <c r="L2547" s="127"/>
      <c r="M2547" s="127"/>
      <c r="N2547" s="243">
        <v>0</v>
      </c>
      <c r="O2547" s="243">
        <v>800</v>
      </c>
      <c r="P2547" s="127" t="s">
        <v>1334</v>
      </c>
    </row>
    <row r="2548" spans="1:16" ht="51" hidden="1">
      <c r="A2548" s="127" t="s">
        <v>620</v>
      </c>
      <c r="B2548" s="127"/>
      <c r="C2548" s="128" t="s">
        <v>714</v>
      </c>
      <c r="D2548" s="122">
        <v>42936</v>
      </c>
      <c r="E2548" s="123" t="s">
        <v>6727</v>
      </c>
      <c r="F2548" s="123" t="s">
        <v>3</v>
      </c>
      <c r="G2548" s="123">
        <v>1520888</v>
      </c>
      <c r="H2548" s="127"/>
      <c r="I2548" s="131" t="s">
        <v>6728</v>
      </c>
      <c r="J2548" s="127"/>
      <c r="K2548" s="127"/>
      <c r="L2548" s="127"/>
      <c r="M2548" s="127"/>
      <c r="N2548" s="243">
        <v>0</v>
      </c>
      <c r="O2548" s="243">
        <v>57.99</v>
      </c>
      <c r="P2548" s="127" t="s">
        <v>1334</v>
      </c>
    </row>
    <row r="2549" spans="1:16" ht="51" hidden="1">
      <c r="A2549" s="127" t="s">
        <v>620</v>
      </c>
      <c r="B2549" s="127"/>
      <c r="C2549" s="128" t="s">
        <v>714</v>
      </c>
      <c r="D2549" s="122">
        <v>42936</v>
      </c>
      <c r="E2549" s="123" t="s">
        <v>6729</v>
      </c>
      <c r="F2549" s="123" t="s">
        <v>3</v>
      </c>
      <c r="G2549" s="123">
        <v>1520910</v>
      </c>
      <c r="H2549" s="127"/>
      <c r="I2549" s="131" t="s">
        <v>6730</v>
      </c>
      <c r="J2549" s="127"/>
      <c r="K2549" s="127"/>
      <c r="L2549" s="127"/>
      <c r="M2549" s="127"/>
      <c r="N2549" s="243">
        <v>0</v>
      </c>
      <c r="O2549" s="243">
        <v>371</v>
      </c>
      <c r="P2549" s="127" t="s">
        <v>1334</v>
      </c>
    </row>
    <row r="2550" spans="1:16" ht="51" hidden="1">
      <c r="A2550" s="127">
        <v>86</v>
      </c>
      <c r="B2550" s="127"/>
      <c r="C2550" s="128" t="s">
        <v>711</v>
      </c>
      <c r="D2550" s="122">
        <v>42937</v>
      </c>
      <c r="E2550" s="123" t="s">
        <v>6731</v>
      </c>
      <c r="F2550" s="123" t="s">
        <v>3</v>
      </c>
      <c r="G2550" s="123">
        <v>1521222</v>
      </c>
      <c r="H2550" s="127"/>
      <c r="I2550" s="131" t="s">
        <v>6732</v>
      </c>
      <c r="J2550" s="127"/>
      <c r="K2550" s="127"/>
      <c r="L2550" s="127"/>
      <c r="M2550" s="127"/>
      <c r="N2550" s="243">
        <v>0</v>
      </c>
      <c r="O2550" s="243">
        <v>67308</v>
      </c>
      <c r="P2550" s="127" t="s">
        <v>1334</v>
      </c>
    </row>
    <row r="2551" spans="1:16" ht="63.75" hidden="1">
      <c r="A2551" s="127">
        <v>670</v>
      </c>
      <c r="B2551" s="127"/>
      <c r="C2551" s="128" t="s">
        <v>236</v>
      </c>
      <c r="D2551" s="122">
        <v>42937</v>
      </c>
      <c r="E2551" s="123" t="s">
        <v>6733</v>
      </c>
      <c r="F2551" s="123" t="s">
        <v>3</v>
      </c>
      <c r="G2551" s="123">
        <v>1521283</v>
      </c>
      <c r="H2551" s="127"/>
      <c r="I2551" s="131" t="s">
        <v>6734</v>
      </c>
      <c r="J2551" s="127"/>
      <c r="K2551" s="127"/>
      <c r="L2551" s="127"/>
      <c r="M2551" s="127"/>
      <c r="N2551" s="243">
        <v>0</v>
      </c>
      <c r="O2551" s="243">
        <v>240</v>
      </c>
      <c r="P2551" s="127" t="s">
        <v>1334</v>
      </c>
    </row>
    <row r="2552" spans="1:16" ht="51" hidden="1">
      <c r="A2552" s="127">
        <v>670</v>
      </c>
      <c r="B2552" s="127"/>
      <c r="C2552" s="128" t="s">
        <v>236</v>
      </c>
      <c r="D2552" s="122">
        <v>42937</v>
      </c>
      <c r="E2552" s="123" t="s">
        <v>6735</v>
      </c>
      <c r="F2552" s="123" t="s">
        <v>3</v>
      </c>
      <c r="G2552" s="123">
        <v>1521284</v>
      </c>
      <c r="H2552" s="127"/>
      <c r="I2552" s="131" t="s">
        <v>6736</v>
      </c>
      <c r="J2552" s="127"/>
      <c r="K2552" s="127"/>
      <c r="L2552" s="127"/>
      <c r="M2552" s="127"/>
      <c r="N2552" s="243">
        <v>0</v>
      </c>
      <c r="O2552" s="243">
        <v>451.25</v>
      </c>
      <c r="P2552" s="127" t="s">
        <v>1334</v>
      </c>
    </row>
    <row r="2553" spans="1:16" ht="38.25" hidden="1">
      <c r="A2553" s="127">
        <v>15</v>
      </c>
      <c r="B2553" s="127"/>
      <c r="C2553" s="128" t="s">
        <v>692</v>
      </c>
      <c r="D2553" s="122">
        <v>42937</v>
      </c>
      <c r="E2553" s="123" t="s">
        <v>6737</v>
      </c>
      <c r="F2553" s="123" t="s">
        <v>3</v>
      </c>
      <c r="G2553" s="123">
        <v>1521161</v>
      </c>
      <c r="H2553" s="127"/>
      <c r="I2553" s="131" t="s">
        <v>6738</v>
      </c>
      <c r="J2553" s="127"/>
      <c r="K2553" s="127"/>
      <c r="L2553" s="127"/>
      <c r="M2553" s="127"/>
      <c r="N2553" s="243">
        <v>0</v>
      </c>
      <c r="O2553" s="243">
        <v>17.13</v>
      </c>
      <c r="P2553" s="127" t="s">
        <v>1334</v>
      </c>
    </row>
    <row r="2554" spans="1:16" ht="51" hidden="1">
      <c r="A2554" s="127">
        <v>70</v>
      </c>
      <c r="B2554" s="127"/>
      <c r="C2554" s="128" t="s">
        <v>706</v>
      </c>
      <c r="D2554" s="122">
        <v>42937</v>
      </c>
      <c r="E2554" s="123" t="s">
        <v>6739</v>
      </c>
      <c r="F2554" s="123" t="s">
        <v>3</v>
      </c>
      <c r="G2554" s="123">
        <v>1521221</v>
      </c>
      <c r="H2554" s="127"/>
      <c r="I2554" s="131" t="s">
        <v>6740</v>
      </c>
      <c r="J2554" s="127"/>
      <c r="K2554" s="127"/>
      <c r="L2554" s="127"/>
      <c r="M2554" s="127"/>
      <c r="N2554" s="243">
        <v>0</v>
      </c>
      <c r="O2554" s="243">
        <v>15</v>
      </c>
      <c r="P2554" s="127" t="s">
        <v>1334</v>
      </c>
    </row>
    <row r="2555" spans="1:16" ht="38.25" hidden="1">
      <c r="A2555" s="127">
        <v>86</v>
      </c>
      <c r="B2555" s="127"/>
      <c r="C2555" s="128" t="s">
        <v>711</v>
      </c>
      <c r="D2555" s="122">
        <v>42937</v>
      </c>
      <c r="E2555" s="123" t="s">
        <v>6741</v>
      </c>
      <c r="F2555" s="123" t="s">
        <v>3</v>
      </c>
      <c r="G2555" s="123">
        <v>1521226</v>
      </c>
      <c r="H2555" s="127"/>
      <c r="I2555" s="131" t="s">
        <v>6742</v>
      </c>
      <c r="J2555" s="127"/>
      <c r="K2555" s="127"/>
      <c r="L2555" s="127"/>
      <c r="M2555" s="127"/>
      <c r="N2555" s="243">
        <v>0</v>
      </c>
      <c r="O2555" s="243">
        <v>3.14</v>
      </c>
      <c r="P2555" s="127" t="s">
        <v>1334</v>
      </c>
    </row>
    <row r="2556" spans="1:16" ht="51" hidden="1">
      <c r="A2556" s="127" t="s">
        <v>620</v>
      </c>
      <c r="B2556" s="127"/>
      <c r="C2556" s="128" t="s">
        <v>714</v>
      </c>
      <c r="D2556" s="122">
        <v>42937</v>
      </c>
      <c r="E2556" s="123" t="s">
        <v>6743</v>
      </c>
      <c r="F2556" s="123" t="s">
        <v>3</v>
      </c>
      <c r="G2556" s="123">
        <v>1521238</v>
      </c>
      <c r="H2556" s="127"/>
      <c r="I2556" s="131" t="s">
        <v>6744</v>
      </c>
      <c r="J2556" s="127"/>
      <c r="K2556" s="127"/>
      <c r="L2556" s="127"/>
      <c r="M2556" s="127"/>
      <c r="N2556" s="243">
        <v>0</v>
      </c>
      <c r="O2556" s="243">
        <v>427.87</v>
      </c>
      <c r="P2556" s="127" t="s">
        <v>1334</v>
      </c>
    </row>
    <row r="2557" spans="1:16" ht="51" hidden="1">
      <c r="A2557" s="127" t="s">
        <v>620</v>
      </c>
      <c r="B2557" s="127"/>
      <c r="C2557" s="128" t="s">
        <v>714</v>
      </c>
      <c r="D2557" s="122">
        <v>42937</v>
      </c>
      <c r="E2557" s="123" t="s">
        <v>6745</v>
      </c>
      <c r="F2557" s="123" t="s">
        <v>3</v>
      </c>
      <c r="G2557" s="123">
        <v>1521242</v>
      </c>
      <c r="H2557" s="127"/>
      <c r="I2557" s="131" t="s">
        <v>6746</v>
      </c>
      <c r="J2557" s="127"/>
      <c r="K2557" s="127"/>
      <c r="L2557" s="127"/>
      <c r="M2557" s="127"/>
      <c r="N2557" s="243">
        <v>0</v>
      </c>
      <c r="O2557" s="243">
        <v>461.73</v>
      </c>
      <c r="P2557" s="127" t="s">
        <v>1334</v>
      </c>
    </row>
    <row r="2558" spans="1:16" ht="51" hidden="1">
      <c r="A2558" s="127">
        <v>70</v>
      </c>
      <c r="B2558" s="127"/>
      <c r="C2558" s="128" t="s">
        <v>706</v>
      </c>
      <c r="D2558" s="122">
        <v>42937</v>
      </c>
      <c r="E2558" s="123" t="s">
        <v>6747</v>
      </c>
      <c r="F2558" s="123" t="s">
        <v>3</v>
      </c>
      <c r="G2558" s="123">
        <v>1521251</v>
      </c>
      <c r="H2558" s="127"/>
      <c r="I2558" s="131" t="s">
        <v>6748</v>
      </c>
      <c r="J2558" s="127"/>
      <c r="K2558" s="127"/>
      <c r="L2558" s="127"/>
      <c r="M2558" s="127"/>
      <c r="N2558" s="243">
        <v>0</v>
      </c>
      <c r="O2558" s="243">
        <v>829.5</v>
      </c>
      <c r="P2558" s="127" t="s">
        <v>1334</v>
      </c>
    </row>
    <row r="2559" spans="1:16" ht="51" hidden="1">
      <c r="A2559" s="127">
        <v>16</v>
      </c>
      <c r="B2559" s="127"/>
      <c r="C2559" s="128" t="s">
        <v>693</v>
      </c>
      <c r="D2559" s="122">
        <v>42937</v>
      </c>
      <c r="E2559" s="123" t="s">
        <v>6749</v>
      </c>
      <c r="F2559" s="123" t="s">
        <v>3</v>
      </c>
      <c r="G2559" s="123">
        <v>1521295</v>
      </c>
      <c r="H2559" s="127"/>
      <c r="I2559" s="131" t="s">
        <v>6750</v>
      </c>
      <c r="J2559" s="127"/>
      <c r="K2559" s="127"/>
      <c r="L2559" s="127"/>
      <c r="M2559" s="127"/>
      <c r="N2559" s="243">
        <v>0</v>
      </c>
      <c r="O2559" s="243">
        <v>3540.48</v>
      </c>
      <c r="P2559" s="127" t="s">
        <v>1334</v>
      </c>
    </row>
    <row r="2560" spans="1:16" ht="51" hidden="1">
      <c r="A2560" s="127" t="s">
        <v>620</v>
      </c>
      <c r="B2560" s="127"/>
      <c r="C2560" s="128" t="s">
        <v>714</v>
      </c>
      <c r="D2560" s="122">
        <v>42937</v>
      </c>
      <c r="E2560" s="123" t="s">
        <v>6751</v>
      </c>
      <c r="F2560" s="123" t="s">
        <v>3</v>
      </c>
      <c r="G2560" s="123">
        <v>1521303</v>
      </c>
      <c r="H2560" s="127"/>
      <c r="I2560" s="131" t="s">
        <v>6752</v>
      </c>
      <c r="J2560" s="127"/>
      <c r="K2560" s="127"/>
      <c r="L2560" s="127"/>
      <c r="M2560" s="127"/>
      <c r="N2560" s="243">
        <v>0</v>
      </c>
      <c r="O2560" s="243">
        <v>7882.4400000000005</v>
      </c>
      <c r="P2560" s="127" t="s">
        <v>1334</v>
      </c>
    </row>
    <row r="2561" spans="1:16" ht="51" hidden="1">
      <c r="A2561" s="127" t="s">
        <v>620</v>
      </c>
      <c r="B2561" s="127"/>
      <c r="C2561" s="128" t="s">
        <v>714</v>
      </c>
      <c r="D2561" s="122">
        <v>42937</v>
      </c>
      <c r="E2561" s="123" t="s">
        <v>6753</v>
      </c>
      <c r="F2561" s="123" t="s">
        <v>3</v>
      </c>
      <c r="G2561" s="123">
        <v>1521315</v>
      </c>
      <c r="H2561" s="127"/>
      <c r="I2561" s="131" t="s">
        <v>6754</v>
      </c>
      <c r="J2561" s="127"/>
      <c r="K2561" s="127"/>
      <c r="L2561" s="127"/>
      <c r="M2561" s="127"/>
      <c r="N2561" s="243">
        <v>0</v>
      </c>
      <c r="O2561" s="243">
        <v>3325</v>
      </c>
      <c r="P2561" s="127" t="s">
        <v>1334</v>
      </c>
    </row>
    <row r="2562" spans="1:16" ht="51" hidden="1">
      <c r="A2562" s="127" t="s">
        <v>620</v>
      </c>
      <c r="B2562" s="127"/>
      <c r="C2562" s="128" t="s">
        <v>714</v>
      </c>
      <c r="D2562" s="122">
        <v>42937</v>
      </c>
      <c r="E2562" s="123" t="s">
        <v>6755</v>
      </c>
      <c r="F2562" s="123" t="s">
        <v>3</v>
      </c>
      <c r="G2562" s="123">
        <v>1521319</v>
      </c>
      <c r="H2562" s="127"/>
      <c r="I2562" s="131" t="s">
        <v>6756</v>
      </c>
      <c r="J2562" s="127"/>
      <c r="K2562" s="127"/>
      <c r="L2562" s="127"/>
      <c r="M2562" s="127"/>
      <c r="N2562" s="243">
        <v>0</v>
      </c>
      <c r="O2562" s="243">
        <v>260</v>
      </c>
      <c r="P2562" s="127" t="s">
        <v>1334</v>
      </c>
    </row>
    <row r="2563" spans="1:16" ht="51" hidden="1">
      <c r="A2563" s="127">
        <v>86</v>
      </c>
      <c r="B2563" s="127"/>
      <c r="C2563" s="128" t="s">
        <v>711</v>
      </c>
      <c r="D2563" s="122">
        <v>42937</v>
      </c>
      <c r="E2563" s="123" t="s">
        <v>6757</v>
      </c>
      <c r="F2563" s="123" t="s">
        <v>3</v>
      </c>
      <c r="G2563" s="123">
        <v>1521335</v>
      </c>
      <c r="H2563" s="127"/>
      <c r="I2563" s="131" t="s">
        <v>6758</v>
      </c>
      <c r="J2563" s="127"/>
      <c r="K2563" s="127"/>
      <c r="L2563" s="127"/>
      <c r="M2563" s="127"/>
      <c r="N2563" s="243">
        <v>0</v>
      </c>
      <c r="O2563" s="243">
        <v>1341.4</v>
      </c>
      <c r="P2563" s="127" t="s">
        <v>1334</v>
      </c>
    </row>
    <row r="2564" spans="1:16" ht="51" hidden="1">
      <c r="A2564" s="127">
        <v>130</v>
      </c>
      <c r="B2564" s="127"/>
      <c r="C2564" s="128" t="s">
        <v>728</v>
      </c>
      <c r="D2564" s="122">
        <v>42937</v>
      </c>
      <c r="E2564" s="123" t="s">
        <v>6759</v>
      </c>
      <c r="F2564" s="123" t="s">
        <v>3</v>
      </c>
      <c r="G2564" s="123">
        <v>1521336</v>
      </c>
      <c r="H2564" s="127"/>
      <c r="I2564" s="131" t="s">
        <v>6760</v>
      </c>
      <c r="J2564" s="127"/>
      <c r="K2564" s="127"/>
      <c r="L2564" s="127"/>
      <c r="M2564" s="127"/>
      <c r="N2564" s="243">
        <v>0</v>
      </c>
      <c r="O2564" s="243">
        <v>91300</v>
      </c>
      <c r="P2564" s="127" t="s">
        <v>1334</v>
      </c>
    </row>
    <row r="2565" spans="1:16" ht="51" hidden="1">
      <c r="A2565" s="127">
        <v>582</v>
      </c>
      <c r="B2565" s="127"/>
      <c r="C2565" s="128" t="s">
        <v>857</v>
      </c>
      <c r="D2565" s="122">
        <v>42937</v>
      </c>
      <c r="E2565" s="123" t="s">
        <v>6761</v>
      </c>
      <c r="F2565" s="123" t="s">
        <v>3</v>
      </c>
      <c r="G2565" s="123">
        <v>1521421</v>
      </c>
      <c r="H2565" s="127"/>
      <c r="I2565" s="131" t="s">
        <v>6762</v>
      </c>
      <c r="J2565" s="127"/>
      <c r="K2565" s="127"/>
      <c r="L2565" s="127"/>
      <c r="M2565" s="127"/>
      <c r="N2565" s="243">
        <v>0</v>
      </c>
      <c r="O2565" s="243">
        <v>45</v>
      </c>
      <c r="P2565" s="127" t="s">
        <v>1334</v>
      </c>
    </row>
    <row r="2566" spans="1:16" ht="51" hidden="1">
      <c r="A2566" s="127" t="s">
        <v>620</v>
      </c>
      <c r="B2566" s="127"/>
      <c r="C2566" s="128" t="s">
        <v>714</v>
      </c>
      <c r="D2566" s="122">
        <v>42937</v>
      </c>
      <c r="E2566" s="123" t="s">
        <v>6763</v>
      </c>
      <c r="F2566" s="123" t="s">
        <v>3</v>
      </c>
      <c r="G2566" s="123">
        <v>1521432</v>
      </c>
      <c r="H2566" s="127"/>
      <c r="I2566" s="131" t="s">
        <v>6764</v>
      </c>
      <c r="J2566" s="127"/>
      <c r="K2566" s="127"/>
      <c r="L2566" s="127"/>
      <c r="M2566" s="127"/>
      <c r="N2566" s="243">
        <v>0</v>
      </c>
      <c r="O2566" s="243">
        <v>7000</v>
      </c>
      <c r="P2566" s="127" t="s">
        <v>1334</v>
      </c>
    </row>
    <row r="2567" spans="1:16" ht="38.25" hidden="1">
      <c r="A2567" s="127">
        <v>70</v>
      </c>
      <c r="B2567" s="127"/>
      <c r="C2567" s="128" t="s">
        <v>706</v>
      </c>
      <c r="D2567" s="122">
        <v>42937</v>
      </c>
      <c r="E2567" s="123" t="s">
        <v>6765</v>
      </c>
      <c r="F2567" s="123" t="s">
        <v>3</v>
      </c>
      <c r="G2567" s="123">
        <v>1521508</v>
      </c>
      <c r="H2567" s="127"/>
      <c r="I2567" s="131" t="s">
        <v>6766</v>
      </c>
      <c r="J2567" s="127"/>
      <c r="K2567" s="127"/>
      <c r="L2567" s="127"/>
      <c r="M2567" s="127"/>
      <c r="N2567" s="243">
        <v>0</v>
      </c>
      <c r="O2567" s="243">
        <v>323</v>
      </c>
      <c r="P2567" s="127" t="s">
        <v>1334</v>
      </c>
    </row>
    <row r="2568" spans="1:16" ht="51" hidden="1">
      <c r="A2568" s="127" t="s">
        <v>620</v>
      </c>
      <c r="B2568" s="127"/>
      <c r="C2568" s="128" t="s">
        <v>714</v>
      </c>
      <c r="D2568" s="122">
        <v>42940</v>
      </c>
      <c r="E2568" s="123" t="s">
        <v>6767</v>
      </c>
      <c r="F2568" s="123" t="s">
        <v>3</v>
      </c>
      <c r="G2568" s="123">
        <v>1521718</v>
      </c>
      <c r="H2568" s="127"/>
      <c r="I2568" s="131" t="s">
        <v>6768</v>
      </c>
      <c r="J2568" s="127"/>
      <c r="K2568" s="127"/>
      <c r="L2568" s="127"/>
      <c r="M2568" s="127"/>
      <c r="N2568" s="243">
        <v>0</v>
      </c>
      <c r="O2568" s="243">
        <v>58852.75</v>
      </c>
      <c r="P2568" s="127" t="s">
        <v>1334</v>
      </c>
    </row>
    <row r="2569" spans="1:16" ht="51" hidden="1">
      <c r="A2569" s="127" t="s">
        <v>620</v>
      </c>
      <c r="B2569" s="127"/>
      <c r="C2569" s="128" t="s">
        <v>714</v>
      </c>
      <c r="D2569" s="122">
        <v>42940</v>
      </c>
      <c r="E2569" s="123" t="s">
        <v>6769</v>
      </c>
      <c r="F2569" s="123" t="s">
        <v>3</v>
      </c>
      <c r="G2569" s="123">
        <v>1521720</v>
      </c>
      <c r="H2569" s="127"/>
      <c r="I2569" s="131" t="s">
        <v>6770</v>
      </c>
      <c r="J2569" s="127"/>
      <c r="K2569" s="127"/>
      <c r="L2569" s="127"/>
      <c r="M2569" s="127"/>
      <c r="N2569" s="243">
        <v>0</v>
      </c>
      <c r="O2569" s="243">
        <v>2111.4</v>
      </c>
      <c r="P2569" s="127" t="s">
        <v>1334</v>
      </c>
    </row>
    <row r="2570" spans="1:16" ht="51" hidden="1">
      <c r="A2570" s="127">
        <v>70</v>
      </c>
      <c r="B2570" s="127"/>
      <c r="C2570" s="128" t="s">
        <v>706</v>
      </c>
      <c r="D2570" s="122">
        <v>42940</v>
      </c>
      <c r="E2570" s="123" t="s">
        <v>6771</v>
      </c>
      <c r="F2570" s="123" t="s">
        <v>3</v>
      </c>
      <c r="G2570" s="123">
        <v>1521756</v>
      </c>
      <c r="H2570" s="127"/>
      <c r="I2570" s="131" t="s">
        <v>6772</v>
      </c>
      <c r="J2570" s="127"/>
      <c r="K2570" s="127"/>
      <c r="L2570" s="127"/>
      <c r="M2570" s="127"/>
      <c r="N2570" s="243">
        <v>0</v>
      </c>
      <c r="O2570" s="243">
        <v>37.25</v>
      </c>
      <c r="P2570" s="127" t="s">
        <v>1334</v>
      </c>
    </row>
    <row r="2571" spans="1:16" ht="63.75" hidden="1">
      <c r="A2571" s="127">
        <v>344</v>
      </c>
      <c r="B2571" s="127"/>
      <c r="C2571" s="128" t="s">
        <v>819</v>
      </c>
      <c r="D2571" s="122">
        <v>42940</v>
      </c>
      <c r="E2571" s="123" t="s">
        <v>6773</v>
      </c>
      <c r="F2571" s="123" t="s">
        <v>3</v>
      </c>
      <c r="G2571" s="123">
        <v>1521645</v>
      </c>
      <c r="H2571" s="127"/>
      <c r="I2571" s="131" t="s">
        <v>6774</v>
      </c>
      <c r="J2571" s="127"/>
      <c r="K2571" s="127"/>
      <c r="L2571" s="127"/>
      <c r="M2571" s="127"/>
      <c r="N2571" s="243">
        <v>0</v>
      </c>
      <c r="O2571" s="243">
        <v>90</v>
      </c>
      <c r="P2571" s="127" t="s">
        <v>1334</v>
      </c>
    </row>
    <row r="2572" spans="1:16" ht="63.75" hidden="1">
      <c r="A2572" s="127" t="s">
        <v>620</v>
      </c>
      <c r="B2572" s="127"/>
      <c r="C2572" s="128" t="s">
        <v>714</v>
      </c>
      <c r="D2572" s="122">
        <v>42940</v>
      </c>
      <c r="E2572" s="123" t="s">
        <v>6775</v>
      </c>
      <c r="F2572" s="123" t="s">
        <v>3</v>
      </c>
      <c r="G2572" s="123">
        <v>1521704</v>
      </c>
      <c r="H2572" s="127"/>
      <c r="I2572" s="131" t="s">
        <v>6776</v>
      </c>
      <c r="J2572" s="127"/>
      <c r="K2572" s="127"/>
      <c r="L2572" s="127"/>
      <c r="M2572" s="127"/>
      <c r="N2572" s="243">
        <v>0</v>
      </c>
      <c r="O2572" s="243">
        <v>183.16</v>
      </c>
      <c r="P2572" s="127" t="s">
        <v>1334</v>
      </c>
    </row>
    <row r="2573" spans="1:16" ht="63.75" hidden="1">
      <c r="A2573" s="127" t="s">
        <v>620</v>
      </c>
      <c r="B2573" s="127"/>
      <c r="C2573" s="128" t="s">
        <v>714</v>
      </c>
      <c r="D2573" s="122">
        <v>42940</v>
      </c>
      <c r="E2573" s="123" t="s">
        <v>6777</v>
      </c>
      <c r="F2573" s="123" t="s">
        <v>3</v>
      </c>
      <c r="G2573" s="123">
        <v>1521707</v>
      </c>
      <c r="H2573" s="127"/>
      <c r="I2573" s="131" t="s">
        <v>6778</v>
      </c>
      <c r="J2573" s="127"/>
      <c r="K2573" s="127"/>
      <c r="L2573" s="127"/>
      <c r="M2573" s="127"/>
      <c r="N2573" s="243">
        <v>0</v>
      </c>
      <c r="O2573" s="243">
        <v>4</v>
      </c>
      <c r="P2573" s="127" t="s">
        <v>1334</v>
      </c>
    </row>
    <row r="2574" spans="1:16" ht="63.75" hidden="1">
      <c r="A2574" s="127" t="s">
        <v>620</v>
      </c>
      <c r="B2574" s="127"/>
      <c r="C2574" s="128" t="s">
        <v>714</v>
      </c>
      <c r="D2574" s="122">
        <v>42940</v>
      </c>
      <c r="E2574" s="123" t="s">
        <v>6779</v>
      </c>
      <c r="F2574" s="123" t="s">
        <v>3</v>
      </c>
      <c r="G2574" s="123">
        <v>1521708</v>
      </c>
      <c r="H2574" s="127"/>
      <c r="I2574" s="131" t="s">
        <v>6780</v>
      </c>
      <c r="J2574" s="127"/>
      <c r="K2574" s="127"/>
      <c r="L2574" s="127"/>
      <c r="M2574" s="127"/>
      <c r="N2574" s="243">
        <v>0</v>
      </c>
      <c r="O2574" s="243">
        <v>86.5</v>
      </c>
      <c r="P2574" s="127" t="s">
        <v>1334</v>
      </c>
    </row>
    <row r="2575" spans="1:16" ht="63.75" hidden="1">
      <c r="A2575" s="127" t="s">
        <v>620</v>
      </c>
      <c r="B2575" s="127"/>
      <c r="C2575" s="128" t="s">
        <v>714</v>
      </c>
      <c r="D2575" s="122">
        <v>42940</v>
      </c>
      <c r="E2575" s="123" t="s">
        <v>6781</v>
      </c>
      <c r="F2575" s="123" t="s">
        <v>3</v>
      </c>
      <c r="G2575" s="123">
        <v>1521709</v>
      </c>
      <c r="H2575" s="127"/>
      <c r="I2575" s="131" t="s">
        <v>6782</v>
      </c>
      <c r="J2575" s="127"/>
      <c r="K2575" s="127"/>
      <c r="L2575" s="127"/>
      <c r="M2575" s="127"/>
      <c r="N2575" s="243">
        <v>0</v>
      </c>
      <c r="O2575" s="243">
        <v>8.34</v>
      </c>
      <c r="P2575" s="127" t="s">
        <v>1334</v>
      </c>
    </row>
    <row r="2576" spans="1:16" ht="51" hidden="1">
      <c r="A2576" s="127" t="s">
        <v>620</v>
      </c>
      <c r="B2576" s="127"/>
      <c r="C2576" s="128" t="s">
        <v>714</v>
      </c>
      <c r="D2576" s="122">
        <v>42940</v>
      </c>
      <c r="E2576" s="123" t="s">
        <v>6783</v>
      </c>
      <c r="F2576" s="123" t="s">
        <v>3</v>
      </c>
      <c r="G2576" s="123">
        <v>1521710</v>
      </c>
      <c r="H2576" s="127"/>
      <c r="I2576" s="131" t="s">
        <v>6784</v>
      </c>
      <c r="J2576" s="127"/>
      <c r="K2576" s="127"/>
      <c r="L2576" s="127"/>
      <c r="M2576" s="127"/>
      <c r="N2576" s="243">
        <v>0</v>
      </c>
      <c r="O2576" s="243">
        <v>56.5</v>
      </c>
      <c r="P2576" s="127" t="s">
        <v>1334</v>
      </c>
    </row>
    <row r="2577" spans="1:16" ht="63.75" hidden="1">
      <c r="A2577" s="127" t="s">
        <v>620</v>
      </c>
      <c r="B2577" s="127"/>
      <c r="C2577" s="128" t="s">
        <v>714</v>
      </c>
      <c r="D2577" s="122">
        <v>42940</v>
      </c>
      <c r="E2577" s="123" t="s">
        <v>6785</v>
      </c>
      <c r="F2577" s="123" t="s">
        <v>3</v>
      </c>
      <c r="G2577" s="123">
        <v>1521712</v>
      </c>
      <c r="H2577" s="127"/>
      <c r="I2577" s="131" t="s">
        <v>6786</v>
      </c>
      <c r="J2577" s="127"/>
      <c r="K2577" s="127"/>
      <c r="L2577" s="127"/>
      <c r="M2577" s="127"/>
      <c r="N2577" s="243">
        <v>0</v>
      </c>
      <c r="O2577" s="243">
        <v>102.15</v>
      </c>
      <c r="P2577" s="127" t="s">
        <v>1334</v>
      </c>
    </row>
    <row r="2578" spans="1:16" ht="51" hidden="1">
      <c r="A2578" s="127" t="s">
        <v>620</v>
      </c>
      <c r="B2578" s="127"/>
      <c r="C2578" s="128" t="s">
        <v>714</v>
      </c>
      <c r="D2578" s="122">
        <v>42940</v>
      </c>
      <c r="E2578" s="123" t="s">
        <v>6787</v>
      </c>
      <c r="F2578" s="123" t="s">
        <v>3</v>
      </c>
      <c r="G2578" s="123">
        <v>1521740</v>
      </c>
      <c r="H2578" s="127"/>
      <c r="I2578" s="131" t="s">
        <v>6788</v>
      </c>
      <c r="J2578" s="127"/>
      <c r="K2578" s="127"/>
      <c r="L2578" s="127"/>
      <c r="M2578" s="127"/>
      <c r="N2578" s="243">
        <v>0</v>
      </c>
      <c r="O2578" s="243">
        <v>43167</v>
      </c>
      <c r="P2578" s="127" t="s">
        <v>1334</v>
      </c>
    </row>
    <row r="2579" spans="1:16" ht="51" hidden="1">
      <c r="A2579" s="127" t="s">
        <v>620</v>
      </c>
      <c r="B2579" s="127"/>
      <c r="C2579" s="128" t="s">
        <v>714</v>
      </c>
      <c r="D2579" s="122">
        <v>42940</v>
      </c>
      <c r="E2579" s="123" t="s">
        <v>6790</v>
      </c>
      <c r="F2579" s="123" t="s">
        <v>3</v>
      </c>
      <c r="G2579" s="123">
        <v>1521772</v>
      </c>
      <c r="H2579" s="127"/>
      <c r="I2579" s="131" t="s">
        <v>6791</v>
      </c>
      <c r="J2579" s="127"/>
      <c r="K2579" s="127"/>
      <c r="L2579" s="127"/>
      <c r="M2579" s="127"/>
      <c r="N2579" s="243">
        <v>0</v>
      </c>
      <c r="O2579" s="243">
        <v>715.08</v>
      </c>
      <c r="P2579" s="127" t="s">
        <v>1334</v>
      </c>
    </row>
    <row r="2580" spans="1:16" ht="51" hidden="1">
      <c r="A2580" s="127" t="s">
        <v>620</v>
      </c>
      <c r="B2580" s="127"/>
      <c r="C2580" s="128" t="s">
        <v>714</v>
      </c>
      <c r="D2580" s="122">
        <v>42940</v>
      </c>
      <c r="E2580" s="123" t="s">
        <v>6792</v>
      </c>
      <c r="F2580" s="123" t="s">
        <v>3</v>
      </c>
      <c r="G2580" s="123">
        <v>1521813</v>
      </c>
      <c r="H2580" s="127"/>
      <c r="I2580" s="131" t="s">
        <v>6793</v>
      </c>
      <c r="J2580" s="127"/>
      <c r="K2580" s="127"/>
      <c r="L2580" s="127"/>
      <c r="M2580" s="127"/>
      <c r="N2580" s="243">
        <v>0</v>
      </c>
      <c r="O2580" s="243">
        <v>185.5</v>
      </c>
      <c r="P2580" s="127" t="s">
        <v>1334</v>
      </c>
    </row>
    <row r="2581" spans="1:16" ht="38.25" hidden="1">
      <c r="A2581" s="127">
        <v>130</v>
      </c>
      <c r="B2581" s="127"/>
      <c r="C2581" s="128" t="s">
        <v>728</v>
      </c>
      <c r="D2581" s="122">
        <v>42940</v>
      </c>
      <c r="E2581" s="123" t="s">
        <v>6794</v>
      </c>
      <c r="F2581" s="123" t="s">
        <v>3</v>
      </c>
      <c r="G2581" s="123">
        <v>1521817</v>
      </c>
      <c r="H2581" s="127"/>
      <c r="I2581" s="131" t="s">
        <v>6795</v>
      </c>
      <c r="J2581" s="127"/>
      <c r="K2581" s="127"/>
      <c r="L2581" s="127"/>
      <c r="M2581" s="127"/>
      <c r="N2581" s="243">
        <v>0</v>
      </c>
      <c r="O2581" s="243">
        <v>36.5</v>
      </c>
      <c r="P2581" s="127" t="s">
        <v>1334</v>
      </c>
    </row>
    <row r="2582" spans="1:16" ht="51" hidden="1">
      <c r="A2582" s="127" t="s">
        <v>620</v>
      </c>
      <c r="B2582" s="127"/>
      <c r="C2582" s="128" t="s">
        <v>714</v>
      </c>
      <c r="D2582" s="122">
        <v>42940</v>
      </c>
      <c r="E2582" s="123" t="s">
        <v>6796</v>
      </c>
      <c r="F2582" s="123" t="s">
        <v>3</v>
      </c>
      <c r="G2582" s="123">
        <v>1521831</v>
      </c>
      <c r="H2582" s="127"/>
      <c r="I2582" s="131" t="s">
        <v>6797</v>
      </c>
      <c r="J2582" s="127"/>
      <c r="K2582" s="127"/>
      <c r="L2582" s="127"/>
      <c r="M2582" s="127"/>
      <c r="N2582" s="243">
        <v>0</v>
      </c>
      <c r="O2582" s="243">
        <v>1103.8</v>
      </c>
      <c r="P2582" s="127" t="s">
        <v>1334</v>
      </c>
    </row>
    <row r="2583" spans="1:16" ht="51" hidden="1">
      <c r="A2583" s="127" t="s">
        <v>620</v>
      </c>
      <c r="B2583" s="127"/>
      <c r="C2583" s="128" t="s">
        <v>714</v>
      </c>
      <c r="D2583" s="122">
        <v>42940</v>
      </c>
      <c r="E2583" s="123" t="s">
        <v>6798</v>
      </c>
      <c r="F2583" s="123" t="s">
        <v>3</v>
      </c>
      <c r="G2583" s="123">
        <v>1521870</v>
      </c>
      <c r="H2583" s="127"/>
      <c r="I2583" s="131" t="s">
        <v>6799</v>
      </c>
      <c r="J2583" s="127"/>
      <c r="K2583" s="127"/>
      <c r="L2583" s="127"/>
      <c r="M2583" s="127"/>
      <c r="N2583" s="243">
        <v>0</v>
      </c>
      <c r="O2583" s="243">
        <v>431</v>
      </c>
      <c r="P2583" s="127" t="s">
        <v>1334</v>
      </c>
    </row>
    <row r="2584" spans="1:16" ht="51" hidden="1">
      <c r="A2584" s="127" t="s">
        <v>620</v>
      </c>
      <c r="B2584" s="127"/>
      <c r="C2584" s="128" t="s">
        <v>714</v>
      </c>
      <c r="D2584" s="122">
        <v>42940</v>
      </c>
      <c r="E2584" s="123" t="s">
        <v>6800</v>
      </c>
      <c r="F2584" s="123" t="s">
        <v>3</v>
      </c>
      <c r="G2584" s="123">
        <v>1521874</v>
      </c>
      <c r="H2584" s="127"/>
      <c r="I2584" s="131" t="s">
        <v>6801</v>
      </c>
      <c r="J2584" s="127"/>
      <c r="K2584" s="127"/>
      <c r="L2584" s="127"/>
      <c r="M2584" s="127"/>
      <c r="N2584" s="243">
        <v>0</v>
      </c>
      <c r="O2584" s="243">
        <v>509.44</v>
      </c>
      <c r="P2584" s="127" t="s">
        <v>1334</v>
      </c>
    </row>
    <row r="2585" spans="1:16" ht="51" hidden="1">
      <c r="A2585" s="127">
        <v>130</v>
      </c>
      <c r="B2585" s="127"/>
      <c r="C2585" s="128" t="s">
        <v>728</v>
      </c>
      <c r="D2585" s="122">
        <v>42940</v>
      </c>
      <c r="E2585" s="123" t="s">
        <v>6802</v>
      </c>
      <c r="F2585" s="123" t="s">
        <v>3</v>
      </c>
      <c r="G2585" s="123">
        <v>1521987</v>
      </c>
      <c r="H2585" s="127"/>
      <c r="I2585" s="131" t="s">
        <v>6803</v>
      </c>
      <c r="J2585" s="127"/>
      <c r="K2585" s="127"/>
      <c r="L2585" s="127"/>
      <c r="M2585" s="127"/>
      <c r="N2585" s="243">
        <v>0</v>
      </c>
      <c r="O2585" s="243">
        <v>295</v>
      </c>
      <c r="P2585" s="127" t="s">
        <v>1334</v>
      </c>
    </row>
    <row r="2586" spans="1:16" ht="51" hidden="1">
      <c r="A2586" s="127">
        <v>130</v>
      </c>
      <c r="B2586" s="127"/>
      <c r="C2586" s="128" t="s">
        <v>728</v>
      </c>
      <c r="D2586" s="122">
        <v>42940</v>
      </c>
      <c r="E2586" s="123" t="s">
        <v>6804</v>
      </c>
      <c r="F2586" s="123" t="s">
        <v>3</v>
      </c>
      <c r="G2586" s="123">
        <v>1521988</v>
      </c>
      <c r="H2586" s="127"/>
      <c r="I2586" s="131" t="s">
        <v>6805</v>
      </c>
      <c r="J2586" s="127"/>
      <c r="K2586" s="127"/>
      <c r="L2586" s="127"/>
      <c r="M2586" s="127"/>
      <c r="N2586" s="243">
        <v>0</v>
      </c>
      <c r="O2586" s="243">
        <v>100</v>
      </c>
      <c r="P2586" s="127" t="s">
        <v>1334</v>
      </c>
    </row>
    <row r="2587" spans="1:16" ht="63.75" hidden="1">
      <c r="A2587" s="127">
        <v>212</v>
      </c>
      <c r="B2587" s="127"/>
      <c r="C2587" s="128" t="s">
        <v>762</v>
      </c>
      <c r="D2587" s="122">
        <v>42941</v>
      </c>
      <c r="E2587" s="123" t="s">
        <v>6806</v>
      </c>
      <c r="F2587" s="123" t="s">
        <v>3</v>
      </c>
      <c r="G2587" s="123">
        <v>1522179</v>
      </c>
      <c r="H2587" s="127"/>
      <c r="I2587" s="131" t="s">
        <v>6807</v>
      </c>
      <c r="J2587" s="127"/>
      <c r="K2587" s="127"/>
      <c r="L2587" s="127"/>
      <c r="M2587" s="127"/>
      <c r="N2587" s="243">
        <v>0</v>
      </c>
      <c r="O2587" s="243">
        <v>3375</v>
      </c>
      <c r="P2587" s="127" t="s">
        <v>1334</v>
      </c>
    </row>
    <row r="2588" spans="1:16" ht="51" hidden="1">
      <c r="A2588" s="127">
        <v>212</v>
      </c>
      <c r="B2588" s="127"/>
      <c r="C2588" s="128" t="s">
        <v>762</v>
      </c>
      <c r="D2588" s="122">
        <v>42941</v>
      </c>
      <c r="E2588" s="123" t="s">
        <v>6808</v>
      </c>
      <c r="F2588" s="123" t="s">
        <v>3</v>
      </c>
      <c r="G2588" s="123">
        <v>1522180</v>
      </c>
      <c r="H2588" s="127"/>
      <c r="I2588" s="131" t="s">
        <v>6809</v>
      </c>
      <c r="J2588" s="127"/>
      <c r="K2588" s="127"/>
      <c r="L2588" s="127"/>
      <c r="M2588" s="127"/>
      <c r="N2588" s="243">
        <v>0</v>
      </c>
      <c r="O2588" s="243">
        <v>6000</v>
      </c>
      <c r="P2588" s="127" t="s">
        <v>1334</v>
      </c>
    </row>
    <row r="2589" spans="1:16" ht="51" hidden="1">
      <c r="A2589" s="127">
        <v>680</v>
      </c>
      <c r="B2589" s="127"/>
      <c r="C2589" s="128" t="s">
        <v>867</v>
      </c>
      <c r="D2589" s="122">
        <v>42941</v>
      </c>
      <c r="E2589" s="123" t="s">
        <v>6810</v>
      </c>
      <c r="F2589" s="123" t="s">
        <v>3</v>
      </c>
      <c r="G2589" s="123">
        <v>1522216</v>
      </c>
      <c r="H2589" s="127"/>
      <c r="I2589" s="131" t="s">
        <v>6811</v>
      </c>
      <c r="J2589" s="127"/>
      <c r="K2589" s="127"/>
      <c r="L2589" s="127"/>
      <c r="M2589" s="127"/>
      <c r="N2589" s="243">
        <v>0</v>
      </c>
      <c r="O2589" s="243">
        <v>1221.7</v>
      </c>
      <c r="P2589" s="127" t="s">
        <v>1334</v>
      </c>
    </row>
    <row r="2590" spans="1:16" ht="51" hidden="1">
      <c r="A2590" s="127">
        <v>680</v>
      </c>
      <c r="B2590" s="127"/>
      <c r="C2590" s="128" t="s">
        <v>867</v>
      </c>
      <c r="D2590" s="122">
        <v>42941</v>
      </c>
      <c r="E2590" s="123" t="s">
        <v>6812</v>
      </c>
      <c r="F2590" s="123" t="s">
        <v>3</v>
      </c>
      <c r="G2590" s="123">
        <v>1522235</v>
      </c>
      <c r="H2590" s="127"/>
      <c r="I2590" s="131" t="s">
        <v>6813</v>
      </c>
      <c r="J2590" s="127"/>
      <c r="K2590" s="127"/>
      <c r="L2590" s="127"/>
      <c r="M2590" s="127"/>
      <c r="N2590" s="243">
        <v>0</v>
      </c>
      <c r="O2590" s="243">
        <v>371</v>
      </c>
      <c r="P2590" s="127" t="s">
        <v>1334</v>
      </c>
    </row>
    <row r="2591" spans="1:16" ht="51" hidden="1">
      <c r="A2591" s="127">
        <v>680</v>
      </c>
      <c r="B2591" s="127"/>
      <c r="C2591" s="128" t="s">
        <v>867</v>
      </c>
      <c r="D2591" s="122">
        <v>42941</v>
      </c>
      <c r="E2591" s="123" t="s">
        <v>6814</v>
      </c>
      <c r="F2591" s="123" t="s">
        <v>3</v>
      </c>
      <c r="G2591" s="123">
        <v>1522239</v>
      </c>
      <c r="H2591" s="127"/>
      <c r="I2591" s="131" t="s">
        <v>6815</v>
      </c>
      <c r="J2591" s="127"/>
      <c r="K2591" s="127"/>
      <c r="L2591" s="127"/>
      <c r="M2591" s="127"/>
      <c r="N2591" s="243">
        <v>0</v>
      </c>
      <c r="O2591" s="243">
        <v>60869.05</v>
      </c>
      <c r="P2591" s="127" t="s">
        <v>1334</v>
      </c>
    </row>
    <row r="2592" spans="1:16" ht="51" hidden="1">
      <c r="A2592" s="127" t="s">
        <v>620</v>
      </c>
      <c r="B2592" s="127"/>
      <c r="C2592" s="128" t="s">
        <v>714</v>
      </c>
      <c r="D2592" s="122">
        <v>42941</v>
      </c>
      <c r="E2592" s="123" t="s">
        <v>6816</v>
      </c>
      <c r="F2592" s="123" t="s">
        <v>3</v>
      </c>
      <c r="G2592" s="123">
        <v>1522130</v>
      </c>
      <c r="H2592" s="127"/>
      <c r="I2592" s="131" t="s">
        <v>6817</v>
      </c>
      <c r="J2592" s="127"/>
      <c r="K2592" s="127"/>
      <c r="L2592" s="127"/>
      <c r="M2592" s="127"/>
      <c r="N2592" s="243">
        <v>0</v>
      </c>
      <c r="O2592" s="243">
        <v>168.3</v>
      </c>
      <c r="P2592" s="127" t="s">
        <v>1334</v>
      </c>
    </row>
    <row r="2593" spans="1:16" ht="51" hidden="1">
      <c r="A2593" s="127">
        <v>340</v>
      </c>
      <c r="B2593" s="127"/>
      <c r="C2593" s="128" t="s">
        <v>815</v>
      </c>
      <c r="D2593" s="122">
        <v>42941</v>
      </c>
      <c r="E2593" s="123" t="s">
        <v>6818</v>
      </c>
      <c r="F2593" s="123" t="s">
        <v>3</v>
      </c>
      <c r="G2593" s="123">
        <v>1522203</v>
      </c>
      <c r="H2593" s="127"/>
      <c r="I2593" s="131" t="s">
        <v>6819</v>
      </c>
      <c r="J2593" s="127"/>
      <c r="K2593" s="127"/>
      <c r="L2593" s="127"/>
      <c r="M2593" s="127"/>
      <c r="N2593" s="243">
        <v>0</v>
      </c>
      <c r="O2593" s="243">
        <v>313.64</v>
      </c>
      <c r="P2593" s="127" t="s">
        <v>1334</v>
      </c>
    </row>
    <row r="2594" spans="1:16" ht="51" hidden="1">
      <c r="A2594" s="127">
        <v>20</v>
      </c>
      <c r="B2594" s="127"/>
      <c r="C2594" s="128" t="s">
        <v>694</v>
      </c>
      <c r="D2594" s="122">
        <v>42941</v>
      </c>
      <c r="E2594" s="123" t="s">
        <v>6820</v>
      </c>
      <c r="F2594" s="123" t="s">
        <v>3</v>
      </c>
      <c r="G2594" s="123">
        <v>1522274</v>
      </c>
      <c r="H2594" s="127"/>
      <c r="I2594" s="131" t="s">
        <v>6821</v>
      </c>
      <c r="J2594" s="127"/>
      <c r="K2594" s="127"/>
      <c r="L2594" s="127"/>
      <c r="M2594" s="127"/>
      <c r="N2594" s="243">
        <v>0</v>
      </c>
      <c r="O2594" s="243">
        <v>17</v>
      </c>
      <c r="P2594" s="127" t="s">
        <v>1334</v>
      </c>
    </row>
    <row r="2595" spans="1:16" ht="38.25" hidden="1">
      <c r="A2595" s="127">
        <v>70</v>
      </c>
      <c r="B2595" s="127"/>
      <c r="C2595" s="128" t="s">
        <v>706</v>
      </c>
      <c r="D2595" s="122">
        <v>42941</v>
      </c>
      <c r="E2595" s="123" t="s">
        <v>6822</v>
      </c>
      <c r="F2595" s="123" t="s">
        <v>3</v>
      </c>
      <c r="G2595" s="123">
        <v>1522304</v>
      </c>
      <c r="H2595" s="127"/>
      <c r="I2595" s="131" t="s">
        <v>6823</v>
      </c>
      <c r="J2595" s="127"/>
      <c r="K2595" s="127"/>
      <c r="L2595" s="127"/>
      <c r="M2595" s="127"/>
      <c r="N2595" s="243">
        <v>0</v>
      </c>
      <c r="O2595" s="243">
        <v>139.20000000000002</v>
      </c>
      <c r="P2595" s="127" t="s">
        <v>1334</v>
      </c>
    </row>
    <row r="2596" spans="1:16" ht="63.75" hidden="1">
      <c r="A2596" s="127">
        <v>20</v>
      </c>
      <c r="B2596" s="127"/>
      <c r="C2596" s="128" t="s">
        <v>694</v>
      </c>
      <c r="D2596" s="122">
        <v>42941</v>
      </c>
      <c r="E2596" s="123" t="s">
        <v>6824</v>
      </c>
      <c r="F2596" s="123" t="s">
        <v>3</v>
      </c>
      <c r="G2596" s="123">
        <v>1522406</v>
      </c>
      <c r="H2596" s="127"/>
      <c r="I2596" s="131" t="s">
        <v>6825</v>
      </c>
      <c r="J2596" s="127"/>
      <c r="K2596" s="127"/>
      <c r="L2596" s="127"/>
      <c r="M2596" s="127"/>
      <c r="N2596" s="243">
        <v>0</v>
      </c>
      <c r="O2596" s="243">
        <v>544</v>
      </c>
      <c r="P2596" s="127" t="s">
        <v>1334</v>
      </c>
    </row>
    <row r="2597" spans="1:16" ht="51" hidden="1">
      <c r="A2597" s="127" t="s">
        <v>620</v>
      </c>
      <c r="B2597" s="127"/>
      <c r="C2597" s="128" t="s">
        <v>714</v>
      </c>
      <c r="D2597" s="122">
        <v>42942</v>
      </c>
      <c r="E2597" s="123" t="s">
        <v>6826</v>
      </c>
      <c r="F2597" s="123" t="s">
        <v>3</v>
      </c>
      <c r="G2597" s="123">
        <v>1522634</v>
      </c>
      <c r="H2597" s="127"/>
      <c r="I2597" s="131" t="s">
        <v>6827</v>
      </c>
      <c r="J2597" s="127"/>
      <c r="K2597" s="127"/>
      <c r="L2597" s="127"/>
      <c r="M2597" s="127"/>
      <c r="N2597" s="243">
        <v>0</v>
      </c>
      <c r="O2597" s="243">
        <v>15250.4</v>
      </c>
      <c r="P2597" s="127" t="s">
        <v>1334</v>
      </c>
    </row>
    <row r="2598" spans="1:16" ht="51" hidden="1">
      <c r="A2598" s="127" t="s">
        <v>620</v>
      </c>
      <c r="B2598" s="127"/>
      <c r="C2598" s="128" t="s">
        <v>714</v>
      </c>
      <c r="D2598" s="122">
        <v>42942</v>
      </c>
      <c r="E2598" s="123" t="s">
        <v>6828</v>
      </c>
      <c r="F2598" s="123" t="s">
        <v>3</v>
      </c>
      <c r="G2598" s="123">
        <v>1522558</v>
      </c>
      <c r="H2598" s="127"/>
      <c r="I2598" s="131" t="s">
        <v>6829</v>
      </c>
      <c r="J2598" s="127"/>
      <c r="K2598" s="127"/>
      <c r="L2598" s="127"/>
      <c r="M2598" s="127"/>
      <c r="N2598" s="243">
        <v>0</v>
      </c>
      <c r="O2598" s="243">
        <v>3709.28</v>
      </c>
      <c r="P2598" s="127" t="s">
        <v>1334</v>
      </c>
    </row>
    <row r="2599" spans="1:16" ht="63.75" hidden="1">
      <c r="A2599" s="127">
        <v>70</v>
      </c>
      <c r="B2599" s="127"/>
      <c r="C2599" s="128" t="s">
        <v>706</v>
      </c>
      <c r="D2599" s="122">
        <v>42942</v>
      </c>
      <c r="E2599" s="123" t="s">
        <v>6830</v>
      </c>
      <c r="F2599" s="123" t="s">
        <v>3</v>
      </c>
      <c r="G2599" s="123">
        <v>1522582</v>
      </c>
      <c r="H2599" s="127"/>
      <c r="I2599" s="131" t="s">
        <v>6831</v>
      </c>
      <c r="J2599" s="127"/>
      <c r="K2599" s="127"/>
      <c r="L2599" s="127"/>
      <c r="M2599" s="127"/>
      <c r="N2599" s="243">
        <v>0</v>
      </c>
      <c r="O2599" s="243">
        <v>685</v>
      </c>
      <c r="P2599" s="127" t="s">
        <v>1334</v>
      </c>
    </row>
    <row r="2600" spans="1:16" ht="51" hidden="1">
      <c r="A2600" s="127" t="s">
        <v>620</v>
      </c>
      <c r="B2600" s="127"/>
      <c r="C2600" s="128" t="s">
        <v>714</v>
      </c>
      <c r="D2600" s="122">
        <v>42942</v>
      </c>
      <c r="E2600" s="123" t="s">
        <v>6832</v>
      </c>
      <c r="F2600" s="123" t="s">
        <v>3</v>
      </c>
      <c r="G2600" s="123">
        <v>1522605</v>
      </c>
      <c r="H2600" s="127"/>
      <c r="I2600" s="131" t="s">
        <v>6833</v>
      </c>
      <c r="J2600" s="127"/>
      <c r="K2600" s="127"/>
      <c r="L2600" s="127"/>
      <c r="M2600" s="127"/>
      <c r="N2600" s="243">
        <v>0</v>
      </c>
      <c r="O2600" s="243">
        <v>316.02</v>
      </c>
      <c r="P2600" s="127" t="s">
        <v>1334</v>
      </c>
    </row>
    <row r="2601" spans="1:16" ht="51" hidden="1">
      <c r="A2601" s="127">
        <v>591</v>
      </c>
      <c r="B2601" s="127"/>
      <c r="C2601" s="128" t="s">
        <v>862</v>
      </c>
      <c r="D2601" s="122">
        <v>42942</v>
      </c>
      <c r="E2601" s="123" t="s">
        <v>6834</v>
      </c>
      <c r="F2601" s="123" t="s">
        <v>3</v>
      </c>
      <c r="G2601" s="123">
        <v>1522707</v>
      </c>
      <c r="H2601" s="127"/>
      <c r="I2601" s="131" t="s">
        <v>6835</v>
      </c>
      <c r="J2601" s="127"/>
      <c r="K2601" s="127"/>
      <c r="L2601" s="127"/>
      <c r="M2601" s="127"/>
      <c r="N2601" s="243">
        <v>0</v>
      </c>
      <c r="O2601" s="243">
        <v>350</v>
      </c>
      <c r="P2601" s="127" t="s">
        <v>1334</v>
      </c>
    </row>
    <row r="2602" spans="1:16" ht="51" hidden="1">
      <c r="A2602" s="127" t="s">
        <v>620</v>
      </c>
      <c r="B2602" s="127"/>
      <c r="C2602" s="128" t="s">
        <v>714</v>
      </c>
      <c r="D2602" s="122">
        <v>42942</v>
      </c>
      <c r="E2602" s="123" t="s">
        <v>6836</v>
      </c>
      <c r="F2602" s="123" t="s">
        <v>3</v>
      </c>
      <c r="G2602" s="123">
        <v>1522733</v>
      </c>
      <c r="H2602" s="127"/>
      <c r="I2602" s="131" t="s">
        <v>6837</v>
      </c>
      <c r="J2602" s="127"/>
      <c r="K2602" s="127"/>
      <c r="L2602" s="127"/>
      <c r="M2602" s="127"/>
      <c r="N2602" s="243">
        <v>0</v>
      </c>
      <c r="O2602" s="243">
        <v>19432</v>
      </c>
      <c r="P2602" s="127" t="s">
        <v>1334</v>
      </c>
    </row>
    <row r="2603" spans="1:16" ht="51" hidden="1">
      <c r="A2603" s="127" t="s">
        <v>620</v>
      </c>
      <c r="B2603" s="127"/>
      <c r="C2603" s="128" t="s">
        <v>714</v>
      </c>
      <c r="D2603" s="122">
        <v>42942</v>
      </c>
      <c r="E2603" s="123" t="s">
        <v>6838</v>
      </c>
      <c r="F2603" s="123" t="s">
        <v>3</v>
      </c>
      <c r="G2603" s="123">
        <v>1522745</v>
      </c>
      <c r="H2603" s="127"/>
      <c r="I2603" s="131" t="s">
        <v>6839</v>
      </c>
      <c r="J2603" s="127"/>
      <c r="K2603" s="127"/>
      <c r="L2603" s="127"/>
      <c r="M2603" s="127"/>
      <c r="N2603" s="243">
        <v>0</v>
      </c>
      <c r="O2603" s="243">
        <v>1</v>
      </c>
      <c r="P2603" s="127" t="s">
        <v>1334</v>
      </c>
    </row>
    <row r="2604" spans="1:16" ht="51" hidden="1">
      <c r="A2604" s="127" t="s">
        <v>620</v>
      </c>
      <c r="B2604" s="127"/>
      <c r="C2604" s="128" t="s">
        <v>714</v>
      </c>
      <c r="D2604" s="122">
        <v>42942</v>
      </c>
      <c r="E2604" s="123" t="s">
        <v>6840</v>
      </c>
      <c r="F2604" s="123" t="s">
        <v>3</v>
      </c>
      <c r="G2604" s="123">
        <v>1522746</v>
      </c>
      <c r="H2604" s="127"/>
      <c r="I2604" s="131" t="s">
        <v>6841</v>
      </c>
      <c r="J2604" s="127"/>
      <c r="K2604" s="127"/>
      <c r="L2604" s="127"/>
      <c r="M2604" s="127"/>
      <c r="N2604" s="243">
        <v>0</v>
      </c>
      <c r="O2604" s="243">
        <v>1</v>
      </c>
      <c r="P2604" s="127" t="s">
        <v>1334</v>
      </c>
    </row>
    <row r="2605" spans="1:16" ht="51" hidden="1">
      <c r="A2605" s="127" t="s">
        <v>620</v>
      </c>
      <c r="B2605" s="127"/>
      <c r="C2605" s="128" t="s">
        <v>714</v>
      </c>
      <c r="D2605" s="122">
        <v>42942</v>
      </c>
      <c r="E2605" s="123" t="s">
        <v>6842</v>
      </c>
      <c r="F2605" s="123" t="s">
        <v>3</v>
      </c>
      <c r="G2605" s="123">
        <v>1522748</v>
      </c>
      <c r="H2605" s="127"/>
      <c r="I2605" s="131" t="s">
        <v>6843</v>
      </c>
      <c r="J2605" s="127"/>
      <c r="K2605" s="127"/>
      <c r="L2605" s="127"/>
      <c r="M2605" s="127"/>
      <c r="N2605" s="243">
        <v>0</v>
      </c>
      <c r="O2605" s="243">
        <v>1</v>
      </c>
      <c r="P2605" s="127" t="s">
        <v>1334</v>
      </c>
    </row>
    <row r="2606" spans="1:16" ht="51" hidden="1">
      <c r="A2606" s="127">
        <v>16</v>
      </c>
      <c r="B2606" s="127"/>
      <c r="C2606" s="128" t="s">
        <v>693</v>
      </c>
      <c r="D2606" s="122">
        <v>42942</v>
      </c>
      <c r="E2606" s="123" t="s">
        <v>6844</v>
      </c>
      <c r="F2606" s="123" t="s">
        <v>3</v>
      </c>
      <c r="G2606" s="123">
        <v>1522759</v>
      </c>
      <c r="H2606" s="127"/>
      <c r="I2606" s="131" t="s">
        <v>6845</v>
      </c>
      <c r="J2606" s="127"/>
      <c r="K2606" s="127"/>
      <c r="L2606" s="127"/>
      <c r="M2606" s="127"/>
      <c r="N2606" s="243">
        <v>0</v>
      </c>
      <c r="O2606" s="243">
        <v>35000</v>
      </c>
      <c r="P2606" s="127" t="s">
        <v>1334</v>
      </c>
    </row>
    <row r="2607" spans="1:16" ht="51" hidden="1">
      <c r="A2607" s="127">
        <v>130</v>
      </c>
      <c r="B2607" s="127"/>
      <c r="C2607" s="128" t="s">
        <v>728</v>
      </c>
      <c r="D2607" s="122">
        <v>42942</v>
      </c>
      <c r="E2607" s="123" t="s">
        <v>6846</v>
      </c>
      <c r="F2607" s="123" t="s">
        <v>3</v>
      </c>
      <c r="G2607" s="123">
        <v>1522793</v>
      </c>
      <c r="H2607" s="127"/>
      <c r="I2607" s="131" t="s">
        <v>6847</v>
      </c>
      <c r="J2607" s="127"/>
      <c r="K2607" s="127"/>
      <c r="L2607" s="127"/>
      <c r="M2607" s="127"/>
      <c r="N2607" s="243">
        <v>0</v>
      </c>
      <c r="O2607" s="243">
        <v>150</v>
      </c>
      <c r="P2607" s="127" t="s">
        <v>1334</v>
      </c>
    </row>
    <row r="2608" spans="1:16" ht="51" hidden="1">
      <c r="A2608" s="127">
        <v>15</v>
      </c>
      <c r="B2608" s="127"/>
      <c r="C2608" s="128" t="s">
        <v>692</v>
      </c>
      <c r="D2608" s="122">
        <v>42942</v>
      </c>
      <c r="E2608" s="123" t="s">
        <v>6848</v>
      </c>
      <c r="F2608" s="123" t="s">
        <v>3</v>
      </c>
      <c r="G2608" s="123">
        <v>1522814</v>
      </c>
      <c r="H2608" s="127"/>
      <c r="I2608" s="131" t="s">
        <v>6849</v>
      </c>
      <c r="J2608" s="127"/>
      <c r="K2608" s="127"/>
      <c r="L2608" s="127"/>
      <c r="M2608" s="127"/>
      <c r="N2608" s="243">
        <v>0</v>
      </c>
      <c r="O2608" s="243">
        <v>15.25</v>
      </c>
      <c r="P2608" s="127" t="s">
        <v>1334</v>
      </c>
    </row>
    <row r="2609" spans="1:16" ht="51" hidden="1">
      <c r="A2609" s="127" t="s">
        <v>620</v>
      </c>
      <c r="B2609" s="127"/>
      <c r="C2609" s="128" t="s">
        <v>714</v>
      </c>
      <c r="D2609" s="122">
        <v>42943</v>
      </c>
      <c r="E2609" s="123" t="s">
        <v>6850</v>
      </c>
      <c r="F2609" s="123" t="s">
        <v>3</v>
      </c>
      <c r="G2609" s="123">
        <v>1522998</v>
      </c>
      <c r="H2609" s="127"/>
      <c r="I2609" s="131" t="s">
        <v>6851</v>
      </c>
      <c r="J2609" s="127"/>
      <c r="K2609" s="127"/>
      <c r="L2609" s="127"/>
      <c r="M2609" s="127"/>
      <c r="N2609" s="243">
        <v>0</v>
      </c>
      <c r="O2609" s="243">
        <v>7219.85</v>
      </c>
      <c r="P2609" s="127" t="s">
        <v>1334</v>
      </c>
    </row>
    <row r="2610" spans="1:16" ht="51" hidden="1">
      <c r="A2610" s="127">
        <v>86</v>
      </c>
      <c r="B2610" s="127"/>
      <c r="C2610" s="128" t="s">
        <v>711</v>
      </c>
      <c r="D2610" s="122">
        <v>42943</v>
      </c>
      <c r="E2610" s="123" t="s">
        <v>6852</v>
      </c>
      <c r="F2610" s="123" t="s">
        <v>3</v>
      </c>
      <c r="G2610" s="123">
        <v>1523033</v>
      </c>
      <c r="H2610" s="127"/>
      <c r="I2610" s="131" t="s">
        <v>6853</v>
      </c>
      <c r="J2610" s="127"/>
      <c r="K2610" s="127"/>
      <c r="L2610" s="127"/>
      <c r="M2610" s="127"/>
      <c r="N2610" s="243">
        <v>0</v>
      </c>
      <c r="O2610" s="243">
        <v>540</v>
      </c>
      <c r="P2610" s="127" t="s">
        <v>1334</v>
      </c>
    </row>
    <row r="2611" spans="1:16" ht="63.75" hidden="1">
      <c r="A2611" s="127">
        <v>20</v>
      </c>
      <c r="B2611" s="127"/>
      <c r="C2611" s="128" t="s">
        <v>694</v>
      </c>
      <c r="D2611" s="122">
        <v>42943</v>
      </c>
      <c r="E2611" s="123" t="s">
        <v>6854</v>
      </c>
      <c r="F2611" s="123" t="s">
        <v>3</v>
      </c>
      <c r="G2611" s="123">
        <v>1523093</v>
      </c>
      <c r="H2611" s="127"/>
      <c r="I2611" s="131" t="s">
        <v>6855</v>
      </c>
      <c r="J2611" s="127"/>
      <c r="K2611" s="127"/>
      <c r="L2611" s="127"/>
      <c r="M2611" s="127"/>
      <c r="N2611" s="243">
        <v>0</v>
      </c>
      <c r="O2611" s="243">
        <v>80</v>
      </c>
      <c r="P2611" s="127" t="s">
        <v>17184</v>
      </c>
    </row>
    <row r="2612" spans="1:16" ht="63.75" hidden="1">
      <c r="A2612" s="127">
        <v>20</v>
      </c>
      <c r="B2612" s="127"/>
      <c r="C2612" s="128" t="s">
        <v>694</v>
      </c>
      <c r="D2612" s="122">
        <v>42943</v>
      </c>
      <c r="E2612" s="123" t="s">
        <v>6856</v>
      </c>
      <c r="F2612" s="123" t="s">
        <v>3</v>
      </c>
      <c r="G2612" s="123">
        <v>1523094</v>
      </c>
      <c r="H2612" s="127"/>
      <c r="I2612" s="131" t="s">
        <v>6857</v>
      </c>
      <c r="J2612" s="127"/>
      <c r="K2612" s="127"/>
      <c r="L2612" s="127"/>
      <c r="M2612" s="127"/>
      <c r="N2612" s="243">
        <v>0</v>
      </c>
      <c r="O2612" s="243">
        <v>305.60000000000002</v>
      </c>
      <c r="P2612" s="127" t="s">
        <v>1334</v>
      </c>
    </row>
    <row r="2613" spans="1:16" ht="63.75" hidden="1">
      <c r="A2613" s="127">
        <v>78</v>
      </c>
      <c r="B2613" s="127"/>
      <c r="C2613" s="128" t="s">
        <v>1599</v>
      </c>
      <c r="D2613" s="122">
        <v>42943</v>
      </c>
      <c r="E2613" s="123" t="s">
        <v>6858</v>
      </c>
      <c r="F2613" s="123" t="s">
        <v>3</v>
      </c>
      <c r="G2613" s="123">
        <v>1523095</v>
      </c>
      <c r="H2613" s="127"/>
      <c r="I2613" s="131" t="s">
        <v>6859</v>
      </c>
      <c r="J2613" s="127"/>
      <c r="K2613" s="127"/>
      <c r="L2613" s="127"/>
      <c r="M2613" s="127"/>
      <c r="N2613" s="243">
        <v>0</v>
      </c>
      <c r="O2613" s="243">
        <v>0.02</v>
      </c>
      <c r="P2613" s="127" t="s">
        <v>17184</v>
      </c>
    </row>
    <row r="2614" spans="1:16" ht="51" hidden="1">
      <c r="A2614" s="127">
        <v>20</v>
      </c>
      <c r="B2614" s="127"/>
      <c r="C2614" s="128" t="s">
        <v>694</v>
      </c>
      <c r="D2614" s="122">
        <v>42943</v>
      </c>
      <c r="E2614" s="123" t="s">
        <v>6860</v>
      </c>
      <c r="F2614" s="123" t="s">
        <v>3</v>
      </c>
      <c r="G2614" s="123">
        <v>1523096</v>
      </c>
      <c r="H2614" s="127"/>
      <c r="I2614" s="131" t="s">
        <v>6861</v>
      </c>
      <c r="J2614" s="127"/>
      <c r="K2614" s="127"/>
      <c r="L2614" s="127"/>
      <c r="M2614" s="127"/>
      <c r="N2614" s="243">
        <v>0</v>
      </c>
      <c r="O2614" s="243">
        <v>1735.76</v>
      </c>
      <c r="P2614" s="127" t="s">
        <v>1334</v>
      </c>
    </row>
    <row r="2615" spans="1:16" ht="51" hidden="1">
      <c r="A2615" s="127">
        <v>130</v>
      </c>
      <c r="B2615" s="127"/>
      <c r="C2615" s="128" t="s">
        <v>728</v>
      </c>
      <c r="D2615" s="122">
        <v>42943</v>
      </c>
      <c r="E2615" s="123" t="s">
        <v>6862</v>
      </c>
      <c r="F2615" s="123" t="s">
        <v>3</v>
      </c>
      <c r="G2615" s="123">
        <v>1522965</v>
      </c>
      <c r="H2615" s="127"/>
      <c r="I2615" s="131" t="s">
        <v>6863</v>
      </c>
      <c r="J2615" s="127"/>
      <c r="K2615" s="127"/>
      <c r="L2615" s="127"/>
      <c r="M2615" s="127"/>
      <c r="N2615" s="243">
        <v>0</v>
      </c>
      <c r="O2615" s="243">
        <v>91000</v>
      </c>
      <c r="P2615" s="127" t="s">
        <v>1334</v>
      </c>
    </row>
    <row r="2616" spans="1:16" ht="51" hidden="1">
      <c r="A2616" s="127" t="s">
        <v>620</v>
      </c>
      <c r="B2616" s="127"/>
      <c r="C2616" s="128" t="s">
        <v>714</v>
      </c>
      <c r="D2616" s="122">
        <v>42943</v>
      </c>
      <c r="E2616" s="123" t="s">
        <v>6864</v>
      </c>
      <c r="F2616" s="123" t="s">
        <v>3</v>
      </c>
      <c r="G2616" s="123">
        <v>1522973</v>
      </c>
      <c r="H2616" s="127"/>
      <c r="I2616" s="131" t="s">
        <v>6865</v>
      </c>
      <c r="J2616" s="127"/>
      <c r="K2616" s="127"/>
      <c r="L2616" s="127"/>
      <c r="M2616" s="127"/>
      <c r="N2616" s="243">
        <v>0</v>
      </c>
      <c r="O2616" s="243">
        <v>4116.12</v>
      </c>
      <c r="P2616" s="127" t="s">
        <v>1334</v>
      </c>
    </row>
    <row r="2617" spans="1:16" ht="51" hidden="1">
      <c r="A2617" s="127">
        <v>15</v>
      </c>
      <c r="B2617" s="127"/>
      <c r="C2617" s="128" t="s">
        <v>692</v>
      </c>
      <c r="D2617" s="122">
        <v>42943</v>
      </c>
      <c r="E2617" s="123" t="s">
        <v>6866</v>
      </c>
      <c r="F2617" s="123" t="s">
        <v>3</v>
      </c>
      <c r="G2617" s="123">
        <v>1522988</v>
      </c>
      <c r="H2617" s="127"/>
      <c r="I2617" s="131" t="s">
        <v>6867</v>
      </c>
      <c r="J2617" s="127"/>
      <c r="K2617" s="127"/>
      <c r="L2617" s="127"/>
      <c r="M2617" s="127"/>
      <c r="N2617" s="243">
        <v>0</v>
      </c>
      <c r="O2617" s="243">
        <v>7.5</v>
      </c>
      <c r="P2617" s="127" t="s">
        <v>1334</v>
      </c>
    </row>
    <row r="2618" spans="1:16" ht="51" hidden="1">
      <c r="A2618" s="127" t="s">
        <v>620</v>
      </c>
      <c r="B2618" s="127"/>
      <c r="C2618" s="128" t="s">
        <v>714</v>
      </c>
      <c r="D2618" s="122">
        <v>42943</v>
      </c>
      <c r="E2618" s="123" t="s">
        <v>6868</v>
      </c>
      <c r="F2618" s="123" t="s">
        <v>3</v>
      </c>
      <c r="G2618" s="123">
        <v>1522997</v>
      </c>
      <c r="H2618" s="127"/>
      <c r="I2618" s="131" t="s">
        <v>6869</v>
      </c>
      <c r="J2618" s="127"/>
      <c r="K2618" s="127"/>
      <c r="L2618" s="127"/>
      <c r="M2618" s="127"/>
      <c r="N2618" s="243">
        <v>0</v>
      </c>
      <c r="O2618" s="243">
        <v>8527.83</v>
      </c>
      <c r="P2618" s="127" t="s">
        <v>1334</v>
      </c>
    </row>
    <row r="2619" spans="1:16" ht="51" hidden="1">
      <c r="A2619" s="127" t="s">
        <v>620</v>
      </c>
      <c r="B2619" s="127"/>
      <c r="C2619" s="128" t="s">
        <v>714</v>
      </c>
      <c r="D2619" s="122">
        <v>42943</v>
      </c>
      <c r="E2619" s="123" t="s">
        <v>6870</v>
      </c>
      <c r="F2619" s="123" t="s">
        <v>3</v>
      </c>
      <c r="G2619" s="123">
        <v>1523084</v>
      </c>
      <c r="H2619" s="127"/>
      <c r="I2619" s="131" t="s">
        <v>6871</v>
      </c>
      <c r="J2619" s="127"/>
      <c r="K2619" s="127"/>
      <c r="L2619" s="127"/>
      <c r="M2619" s="127"/>
      <c r="N2619" s="243">
        <v>0</v>
      </c>
      <c r="O2619" s="243">
        <v>7914.03</v>
      </c>
      <c r="P2619" s="127" t="s">
        <v>1334</v>
      </c>
    </row>
    <row r="2620" spans="1:16" ht="51" hidden="1">
      <c r="A2620" s="127">
        <v>15</v>
      </c>
      <c r="B2620" s="127"/>
      <c r="C2620" s="128" t="s">
        <v>692</v>
      </c>
      <c r="D2620" s="122">
        <v>42943</v>
      </c>
      <c r="E2620" s="123" t="s">
        <v>6872</v>
      </c>
      <c r="F2620" s="123" t="s">
        <v>3</v>
      </c>
      <c r="G2620" s="123">
        <v>1523105</v>
      </c>
      <c r="H2620" s="127"/>
      <c r="I2620" s="131" t="s">
        <v>6873</v>
      </c>
      <c r="J2620" s="127"/>
      <c r="K2620" s="127"/>
      <c r="L2620" s="127"/>
      <c r="M2620" s="127"/>
      <c r="N2620" s="243">
        <v>0</v>
      </c>
      <c r="O2620" s="243">
        <v>0.28000000000000003</v>
      </c>
      <c r="P2620" s="127" t="s">
        <v>1334</v>
      </c>
    </row>
    <row r="2621" spans="1:16" ht="51" hidden="1">
      <c r="A2621" s="127">
        <v>20</v>
      </c>
      <c r="B2621" s="127"/>
      <c r="C2621" s="128" t="s">
        <v>694</v>
      </c>
      <c r="D2621" s="122">
        <v>42943</v>
      </c>
      <c r="E2621" s="123" t="s">
        <v>6874</v>
      </c>
      <c r="F2621" s="123" t="s">
        <v>3</v>
      </c>
      <c r="G2621" s="123">
        <v>1523111</v>
      </c>
      <c r="H2621" s="127"/>
      <c r="I2621" s="131" t="s">
        <v>6875</v>
      </c>
      <c r="J2621" s="127"/>
      <c r="K2621" s="127"/>
      <c r="L2621" s="127"/>
      <c r="M2621" s="127"/>
      <c r="N2621" s="243">
        <v>0</v>
      </c>
      <c r="O2621" s="243">
        <v>54</v>
      </c>
      <c r="P2621" s="127" t="s">
        <v>1334</v>
      </c>
    </row>
    <row r="2622" spans="1:16" ht="51" hidden="1">
      <c r="A2622" s="127">
        <v>20</v>
      </c>
      <c r="B2622" s="127"/>
      <c r="C2622" s="128" t="s">
        <v>694</v>
      </c>
      <c r="D2622" s="122">
        <v>42943</v>
      </c>
      <c r="E2622" s="123" t="s">
        <v>6876</v>
      </c>
      <c r="F2622" s="123" t="s">
        <v>3</v>
      </c>
      <c r="G2622" s="123">
        <v>1523113</v>
      </c>
      <c r="H2622" s="127"/>
      <c r="I2622" s="131" t="s">
        <v>6877</v>
      </c>
      <c r="J2622" s="127"/>
      <c r="K2622" s="127"/>
      <c r="L2622" s="127"/>
      <c r="M2622" s="127"/>
      <c r="N2622" s="243">
        <v>0</v>
      </c>
      <c r="O2622" s="243">
        <v>106</v>
      </c>
      <c r="P2622" s="127" t="s">
        <v>1334</v>
      </c>
    </row>
    <row r="2623" spans="1:16" ht="51" hidden="1">
      <c r="A2623" s="127">
        <v>20</v>
      </c>
      <c r="B2623" s="127"/>
      <c r="C2623" s="128" t="s">
        <v>694</v>
      </c>
      <c r="D2623" s="122">
        <v>42943</v>
      </c>
      <c r="E2623" s="123" t="s">
        <v>6878</v>
      </c>
      <c r="F2623" s="123" t="s">
        <v>3</v>
      </c>
      <c r="G2623" s="123">
        <v>1523115</v>
      </c>
      <c r="H2623" s="127"/>
      <c r="I2623" s="131" t="s">
        <v>6879</v>
      </c>
      <c r="J2623" s="127"/>
      <c r="K2623" s="127"/>
      <c r="L2623" s="127"/>
      <c r="M2623" s="127"/>
      <c r="N2623" s="243">
        <v>0</v>
      </c>
      <c r="O2623" s="243">
        <v>100</v>
      </c>
      <c r="P2623" s="127" t="s">
        <v>1334</v>
      </c>
    </row>
    <row r="2624" spans="1:16" ht="51" hidden="1">
      <c r="A2624" s="127">
        <v>20</v>
      </c>
      <c r="B2624" s="127"/>
      <c r="C2624" s="128" t="s">
        <v>694</v>
      </c>
      <c r="D2624" s="122">
        <v>42943</v>
      </c>
      <c r="E2624" s="123" t="s">
        <v>6880</v>
      </c>
      <c r="F2624" s="123" t="s">
        <v>3</v>
      </c>
      <c r="G2624" s="123">
        <v>1523119</v>
      </c>
      <c r="H2624" s="127"/>
      <c r="I2624" s="131" t="s">
        <v>6879</v>
      </c>
      <c r="J2624" s="127"/>
      <c r="K2624" s="127"/>
      <c r="L2624" s="127"/>
      <c r="M2624" s="127"/>
      <c r="N2624" s="243">
        <v>0</v>
      </c>
      <c r="O2624" s="243">
        <v>46</v>
      </c>
      <c r="P2624" s="127" t="s">
        <v>1334</v>
      </c>
    </row>
    <row r="2625" spans="1:16" ht="51" hidden="1">
      <c r="A2625" s="127">
        <v>20</v>
      </c>
      <c r="B2625" s="127"/>
      <c r="C2625" s="128" t="s">
        <v>694</v>
      </c>
      <c r="D2625" s="122">
        <v>42943</v>
      </c>
      <c r="E2625" s="123" t="s">
        <v>6881</v>
      </c>
      <c r="F2625" s="123" t="s">
        <v>3</v>
      </c>
      <c r="G2625" s="123">
        <v>1523120</v>
      </c>
      <c r="H2625" s="127"/>
      <c r="I2625" s="131" t="s">
        <v>6882</v>
      </c>
      <c r="J2625" s="127"/>
      <c r="K2625" s="127"/>
      <c r="L2625" s="127"/>
      <c r="M2625" s="127"/>
      <c r="N2625" s="243">
        <v>0</v>
      </c>
      <c r="O2625" s="243">
        <v>54</v>
      </c>
      <c r="P2625" s="127" t="s">
        <v>1334</v>
      </c>
    </row>
    <row r="2626" spans="1:16" ht="51" hidden="1">
      <c r="A2626" s="127">
        <v>20</v>
      </c>
      <c r="B2626" s="127"/>
      <c r="C2626" s="128" t="s">
        <v>694</v>
      </c>
      <c r="D2626" s="122">
        <v>42943</v>
      </c>
      <c r="E2626" s="123" t="s">
        <v>6883</v>
      </c>
      <c r="F2626" s="123" t="s">
        <v>3</v>
      </c>
      <c r="G2626" s="123">
        <v>1523122</v>
      </c>
      <c r="H2626" s="127"/>
      <c r="I2626" s="131" t="s">
        <v>6882</v>
      </c>
      <c r="J2626" s="127"/>
      <c r="K2626" s="127"/>
      <c r="L2626" s="127"/>
      <c r="M2626" s="127"/>
      <c r="N2626" s="243">
        <v>0</v>
      </c>
      <c r="O2626" s="243">
        <v>48</v>
      </c>
      <c r="P2626" s="127" t="s">
        <v>1334</v>
      </c>
    </row>
    <row r="2627" spans="1:16" ht="51" hidden="1">
      <c r="A2627" s="127">
        <v>20</v>
      </c>
      <c r="B2627" s="127"/>
      <c r="C2627" s="128" t="s">
        <v>694</v>
      </c>
      <c r="D2627" s="122">
        <v>42943</v>
      </c>
      <c r="E2627" s="123" t="s">
        <v>6884</v>
      </c>
      <c r="F2627" s="123" t="s">
        <v>3</v>
      </c>
      <c r="G2627" s="123">
        <v>1523123</v>
      </c>
      <c r="H2627" s="127"/>
      <c r="I2627" s="131" t="s">
        <v>6885</v>
      </c>
      <c r="J2627" s="127"/>
      <c r="K2627" s="127"/>
      <c r="L2627" s="127"/>
      <c r="M2627" s="127"/>
      <c r="N2627" s="243">
        <v>0</v>
      </c>
      <c r="O2627" s="243">
        <v>53</v>
      </c>
      <c r="P2627" s="127" t="s">
        <v>1334</v>
      </c>
    </row>
    <row r="2628" spans="1:16" ht="51" hidden="1">
      <c r="A2628" s="127">
        <v>20</v>
      </c>
      <c r="B2628" s="127"/>
      <c r="C2628" s="128" t="s">
        <v>694</v>
      </c>
      <c r="D2628" s="122">
        <v>42943</v>
      </c>
      <c r="E2628" s="123" t="s">
        <v>6886</v>
      </c>
      <c r="F2628" s="123" t="s">
        <v>3</v>
      </c>
      <c r="G2628" s="123">
        <v>1523124</v>
      </c>
      <c r="H2628" s="127"/>
      <c r="I2628" s="131" t="s">
        <v>6885</v>
      </c>
      <c r="J2628" s="127"/>
      <c r="K2628" s="127"/>
      <c r="L2628" s="127"/>
      <c r="M2628" s="127"/>
      <c r="N2628" s="243">
        <v>0</v>
      </c>
      <c r="O2628" s="243">
        <v>103</v>
      </c>
      <c r="P2628" s="127" t="s">
        <v>1334</v>
      </c>
    </row>
    <row r="2629" spans="1:16" ht="51" hidden="1">
      <c r="A2629" s="127">
        <v>20</v>
      </c>
      <c r="B2629" s="127"/>
      <c r="C2629" s="128" t="s">
        <v>694</v>
      </c>
      <c r="D2629" s="122">
        <v>42943</v>
      </c>
      <c r="E2629" s="123" t="s">
        <v>6887</v>
      </c>
      <c r="F2629" s="123" t="s">
        <v>3</v>
      </c>
      <c r="G2629" s="123">
        <v>1523125</v>
      </c>
      <c r="H2629" s="127"/>
      <c r="I2629" s="131" t="s">
        <v>6885</v>
      </c>
      <c r="J2629" s="127"/>
      <c r="K2629" s="127"/>
      <c r="L2629" s="127"/>
      <c r="M2629" s="127"/>
      <c r="N2629" s="243">
        <v>0</v>
      </c>
      <c r="O2629" s="243">
        <v>46</v>
      </c>
      <c r="P2629" s="127" t="s">
        <v>1334</v>
      </c>
    </row>
    <row r="2630" spans="1:16" ht="51" hidden="1">
      <c r="A2630" s="127">
        <v>20</v>
      </c>
      <c r="B2630" s="127"/>
      <c r="C2630" s="128" t="s">
        <v>694</v>
      </c>
      <c r="D2630" s="122">
        <v>42943</v>
      </c>
      <c r="E2630" s="123" t="s">
        <v>6888</v>
      </c>
      <c r="F2630" s="123" t="s">
        <v>3</v>
      </c>
      <c r="G2630" s="123">
        <v>1523129</v>
      </c>
      <c r="H2630" s="127"/>
      <c r="I2630" s="131" t="s">
        <v>6889</v>
      </c>
      <c r="J2630" s="127"/>
      <c r="K2630" s="127"/>
      <c r="L2630" s="127"/>
      <c r="M2630" s="127"/>
      <c r="N2630" s="243">
        <v>0</v>
      </c>
      <c r="O2630" s="243">
        <v>48</v>
      </c>
      <c r="P2630" s="127" t="s">
        <v>1334</v>
      </c>
    </row>
    <row r="2631" spans="1:16" ht="51" hidden="1">
      <c r="A2631" s="127" t="s">
        <v>620</v>
      </c>
      <c r="B2631" s="127"/>
      <c r="C2631" s="128" t="s">
        <v>714</v>
      </c>
      <c r="D2631" s="122">
        <v>42943</v>
      </c>
      <c r="E2631" s="123" t="s">
        <v>6890</v>
      </c>
      <c r="F2631" s="123" t="s">
        <v>3</v>
      </c>
      <c r="G2631" s="123">
        <v>1523157</v>
      </c>
      <c r="H2631" s="127"/>
      <c r="I2631" s="131" t="s">
        <v>6891</v>
      </c>
      <c r="J2631" s="127"/>
      <c r="K2631" s="127"/>
      <c r="L2631" s="127"/>
      <c r="M2631" s="127"/>
      <c r="N2631" s="243">
        <v>0</v>
      </c>
      <c r="O2631" s="243">
        <v>17381.04</v>
      </c>
      <c r="P2631" s="127" t="s">
        <v>1334</v>
      </c>
    </row>
    <row r="2632" spans="1:16" ht="51" hidden="1">
      <c r="A2632" s="127" t="s">
        <v>620</v>
      </c>
      <c r="B2632" s="127"/>
      <c r="C2632" s="128" t="s">
        <v>714</v>
      </c>
      <c r="D2632" s="122">
        <v>42943</v>
      </c>
      <c r="E2632" s="123" t="s">
        <v>6892</v>
      </c>
      <c r="F2632" s="123" t="s">
        <v>3</v>
      </c>
      <c r="G2632" s="123">
        <v>1523167</v>
      </c>
      <c r="H2632" s="127"/>
      <c r="I2632" s="131" t="s">
        <v>6893</v>
      </c>
      <c r="J2632" s="127"/>
      <c r="K2632" s="127"/>
      <c r="L2632" s="127"/>
      <c r="M2632" s="127"/>
      <c r="N2632" s="243">
        <v>0</v>
      </c>
      <c r="O2632" s="243">
        <v>2324.34</v>
      </c>
      <c r="P2632" s="127" t="s">
        <v>1334</v>
      </c>
    </row>
    <row r="2633" spans="1:16" ht="51" hidden="1">
      <c r="A2633" s="127" t="s">
        <v>620</v>
      </c>
      <c r="B2633" s="127"/>
      <c r="C2633" s="128" t="s">
        <v>714</v>
      </c>
      <c r="D2633" s="122">
        <v>42943</v>
      </c>
      <c r="E2633" s="123" t="s">
        <v>6894</v>
      </c>
      <c r="F2633" s="123" t="s">
        <v>3</v>
      </c>
      <c r="G2633" s="123">
        <v>1523222</v>
      </c>
      <c r="H2633" s="127"/>
      <c r="I2633" s="131" t="s">
        <v>6895</v>
      </c>
      <c r="J2633" s="127"/>
      <c r="K2633" s="127"/>
      <c r="L2633" s="127"/>
      <c r="M2633" s="127"/>
      <c r="N2633" s="243">
        <v>0</v>
      </c>
      <c r="O2633" s="243">
        <v>130.1</v>
      </c>
      <c r="P2633" s="127" t="s">
        <v>1334</v>
      </c>
    </row>
    <row r="2634" spans="1:16" ht="51" hidden="1">
      <c r="A2634" s="127">
        <v>15</v>
      </c>
      <c r="B2634" s="127"/>
      <c r="C2634" s="128" t="s">
        <v>692</v>
      </c>
      <c r="D2634" s="122">
        <v>42943</v>
      </c>
      <c r="E2634" s="123" t="s">
        <v>6896</v>
      </c>
      <c r="F2634" s="123" t="s">
        <v>3</v>
      </c>
      <c r="G2634" s="123">
        <v>1523225</v>
      </c>
      <c r="H2634" s="127"/>
      <c r="I2634" s="131" t="s">
        <v>6897</v>
      </c>
      <c r="J2634" s="127"/>
      <c r="K2634" s="127"/>
      <c r="L2634" s="127"/>
      <c r="M2634" s="127"/>
      <c r="N2634" s="243">
        <v>0</v>
      </c>
      <c r="O2634" s="243">
        <v>50.51</v>
      </c>
      <c r="P2634" s="127" t="s">
        <v>1334</v>
      </c>
    </row>
    <row r="2635" spans="1:16" ht="51" hidden="1">
      <c r="A2635" s="127">
        <v>130</v>
      </c>
      <c r="B2635" s="127"/>
      <c r="C2635" s="128" t="s">
        <v>728</v>
      </c>
      <c r="D2635" s="122">
        <v>42944</v>
      </c>
      <c r="E2635" s="123" t="s">
        <v>6898</v>
      </c>
      <c r="F2635" s="123" t="s">
        <v>3</v>
      </c>
      <c r="G2635" s="123">
        <v>1523427</v>
      </c>
      <c r="H2635" s="127"/>
      <c r="I2635" s="131" t="s">
        <v>6899</v>
      </c>
      <c r="J2635" s="127"/>
      <c r="K2635" s="127"/>
      <c r="L2635" s="127"/>
      <c r="M2635" s="127"/>
      <c r="N2635" s="243">
        <v>0</v>
      </c>
      <c r="O2635" s="243">
        <v>162017.84</v>
      </c>
      <c r="P2635" s="127" t="s">
        <v>1334</v>
      </c>
    </row>
    <row r="2636" spans="1:16" ht="51" hidden="1">
      <c r="A2636" s="127">
        <v>130</v>
      </c>
      <c r="B2636" s="127"/>
      <c r="C2636" s="128" t="s">
        <v>728</v>
      </c>
      <c r="D2636" s="122">
        <v>42944</v>
      </c>
      <c r="E2636" s="123" t="s">
        <v>6900</v>
      </c>
      <c r="F2636" s="123" t="s">
        <v>3</v>
      </c>
      <c r="G2636" s="123">
        <v>1523429</v>
      </c>
      <c r="H2636" s="127"/>
      <c r="I2636" s="131" t="s">
        <v>6901</v>
      </c>
      <c r="J2636" s="127"/>
      <c r="K2636" s="127"/>
      <c r="L2636" s="127"/>
      <c r="M2636" s="127"/>
      <c r="N2636" s="243">
        <v>0</v>
      </c>
      <c r="O2636" s="243">
        <v>688336.35</v>
      </c>
      <c r="P2636" s="127" t="s">
        <v>1334</v>
      </c>
    </row>
    <row r="2637" spans="1:16" ht="51" hidden="1">
      <c r="A2637" s="127" t="s">
        <v>620</v>
      </c>
      <c r="B2637" s="127"/>
      <c r="C2637" s="128" t="s">
        <v>714</v>
      </c>
      <c r="D2637" s="122">
        <v>42944</v>
      </c>
      <c r="E2637" s="123" t="s">
        <v>6902</v>
      </c>
      <c r="F2637" s="123" t="s">
        <v>3</v>
      </c>
      <c r="G2637" s="123">
        <v>1523407</v>
      </c>
      <c r="H2637" s="127"/>
      <c r="I2637" s="131" t="s">
        <v>6903</v>
      </c>
      <c r="J2637" s="127"/>
      <c r="K2637" s="127"/>
      <c r="L2637" s="127"/>
      <c r="M2637" s="127"/>
      <c r="N2637" s="243">
        <v>0</v>
      </c>
      <c r="O2637" s="243">
        <v>772</v>
      </c>
      <c r="P2637" s="127" t="s">
        <v>1334</v>
      </c>
    </row>
    <row r="2638" spans="1:16" ht="38.25" hidden="1">
      <c r="A2638" s="127">
        <v>15</v>
      </c>
      <c r="B2638" s="127"/>
      <c r="C2638" s="128" t="s">
        <v>692</v>
      </c>
      <c r="D2638" s="122">
        <v>42944</v>
      </c>
      <c r="E2638" s="123" t="s">
        <v>6904</v>
      </c>
      <c r="F2638" s="123" t="s">
        <v>3</v>
      </c>
      <c r="G2638" s="123">
        <v>1523505</v>
      </c>
      <c r="H2638" s="127"/>
      <c r="I2638" s="131" t="s">
        <v>6905</v>
      </c>
      <c r="J2638" s="127"/>
      <c r="K2638" s="127"/>
      <c r="L2638" s="127"/>
      <c r="M2638" s="127"/>
      <c r="N2638" s="243">
        <v>0</v>
      </c>
      <c r="O2638" s="243">
        <v>90000</v>
      </c>
      <c r="P2638" s="127" t="s">
        <v>1334</v>
      </c>
    </row>
    <row r="2639" spans="1:16" ht="38.25" hidden="1">
      <c r="A2639" s="127">
        <v>15</v>
      </c>
      <c r="B2639" s="127"/>
      <c r="C2639" s="128" t="s">
        <v>692</v>
      </c>
      <c r="D2639" s="122">
        <v>42944</v>
      </c>
      <c r="E2639" s="123" t="s">
        <v>6906</v>
      </c>
      <c r="F2639" s="123" t="s">
        <v>3</v>
      </c>
      <c r="G2639" s="123">
        <v>1523508</v>
      </c>
      <c r="H2639" s="127"/>
      <c r="I2639" s="131" t="s">
        <v>6907</v>
      </c>
      <c r="J2639" s="127"/>
      <c r="K2639" s="127"/>
      <c r="L2639" s="127"/>
      <c r="M2639" s="127"/>
      <c r="N2639" s="243">
        <v>0</v>
      </c>
      <c r="O2639" s="243">
        <v>180000</v>
      </c>
      <c r="P2639" s="127" t="s">
        <v>1334</v>
      </c>
    </row>
    <row r="2640" spans="1:16" ht="51" hidden="1">
      <c r="A2640" s="127">
        <v>16</v>
      </c>
      <c r="B2640" s="127"/>
      <c r="C2640" s="128" t="s">
        <v>693</v>
      </c>
      <c r="D2640" s="122">
        <v>42944</v>
      </c>
      <c r="E2640" s="123" t="s">
        <v>6908</v>
      </c>
      <c r="F2640" s="123" t="s">
        <v>3</v>
      </c>
      <c r="G2640" s="123">
        <v>1523544</v>
      </c>
      <c r="H2640" s="127"/>
      <c r="I2640" s="131" t="s">
        <v>6845</v>
      </c>
      <c r="J2640" s="127"/>
      <c r="K2640" s="127"/>
      <c r="L2640" s="127"/>
      <c r="M2640" s="127"/>
      <c r="N2640" s="243">
        <v>0</v>
      </c>
      <c r="O2640" s="243">
        <v>2434</v>
      </c>
      <c r="P2640" s="127" t="s">
        <v>1334</v>
      </c>
    </row>
    <row r="2641" spans="1:16" ht="51" hidden="1">
      <c r="A2641" s="127" t="s">
        <v>620</v>
      </c>
      <c r="B2641" s="127"/>
      <c r="C2641" s="128" t="s">
        <v>714</v>
      </c>
      <c r="D2641" s="122">
        <v>42944</v>
      </c>
      <c r="E2641" s="123" t="s">
        <v>6909</v>
      </c>
      <c r="F2641" s="123" t="s">
        <v>3</v>
      </c>
      <c r="G2641" s="123">
        <v>1523628</v>
      </c>
      <c r="H2641" s="127"/>
      <c r="I2641" s="131" t="s">
        <v>6910</v>
      </c>
      <c r="J2641" s="127"/>
      <c r="K2641" s="127"/>
      <c r="L2641" s="127"/>
      <c r="M2641" s="127"/>
      <c r="N2641" s="243">
        <v>0</v>
      </c>
      <c r="O2641" s="243">
        <v>641.84</v>
      </c>
      <c r="P2641" s="127" t="s">
        <v>1334</v>
      </c>
    </row>
    <row r="2642" spans="1:16" ht="51" hidden="1">
      <c r="A2642" s="127">
        <v>212</v>
      </c>
      <c r="B2642" s="127"/>
      <c r="C2642" s="128" t="s">
        <v>762</v>
      </c>
      <c r="D2642" s="122">
        <v>42944</v>
      </c>
      <c r="E2642" s="123" t="s">
        <v>6911</v>
      </c>
      <c r="F2642" s="123" t="s">
        <v>3</v>
      </c>
      <c r="G2642" s="123">
        <v>1523672</v>
      </c>
      <c r="H2642" s="127"/>
      <c r="I2642" s="131" t="s">
        <v>6912</v>
      </c>
      <c r="J2642" s="127"/>
      <c r="K2642" s="127"/>
      <c r="L2642" s="127"/>
      <c r="M2642" s="127"/>
      <c r="N2642" s="243">
        <v>0</v>
      </c>
      <c r="O2642" s="243">
        <v>130</v>
      </c>
      <c r="P2642" s="127" t="s">
        <v>1334</v>
      </c>
    </row>
    <row r="2643" spans="1:16" ht="38.25" hidden="1">
      <c r="A2643" s="127">
        <v>15</v>
      </c>
      <c r="B2643" s="127"/>
      <c r="C2643" s="128" t="s">
        <v>692</v>
      </c>
      <c r="D2643" s="122">
        <v>42944</v>
      </c>
      <c r="E2643" s="123" t="s">
        <v>6913</v>
      </c>
      <c r="F2643" s="123" t="s">
        <v>3</v>
      </c>
      <c r="G2643" s="123">
        <v>1523719</v>
      </c>
      <c r="H2643" s="127"/>
      <c r="I2643" s="131" t="s">
        <v>6914</v>
      </c>
      <c r="J2643" s="127"/>
      <c r="K2643" s="127"/>
      <c r="L2643" s="127"/>
      <c r="M2643" s="127"/>
      <c r="N2643" s="243">
        <v>0</v>
      </c>
      <c r="O2643" s="243">
        <v>5761.41</v>
      </c>
      <c r="P2643" s="127" t="s">
        <v>1334</v>
      </c>
    </row>
    <row r="2644" spans="1:16" ht="51" hidden="1">
      <c r="A2644" s="127" t="s">
        <v>620</v>
      </c>
      <c r="B2644" s="127"/>
      <c r="C2644" s="128" t="s">
        <v>714</v>
      </c>
      <c r="D2644" s="122">
        <v>42947</v>
      </c>
      <c r="E2644" s="123" t="s">
        <v>6915</v>
      </c>
      <c r="F2644" s="123" t="s">
        <v>3</v>
      </c>
      <c r="G2644" s="123">
        <v>1523941</v>
      </c>
      <c r="H2644" s="127"/>
      <c r="I2644" s="131" t="s">
        <v>6916</v>
      </c>
      <c r="J2644" s="127"/>
      <c r="K2644" s="127"/>
      <c r="L2644" s="127"/>
      <c r="M2644" s="127"/>
      <c r="N2644" s="243">
        <v>0</v>
      </c>
      <c r="O2644" s="243">
        <v>2390.65</v>
      </c>
      <c r="P2644" s="127" t="s">
        <v>1334</v>
      </c>
    </row>
    <row r="2645" spans="1:16" ht="51" hidden="1">
      <c r="A2645" s="127" t="s">
        <v>620</v>
      </c>
      <c r="B2645" s="127"/>
      <c r="C2645" s="128" t="s">
        <v>714</v>
      </c>
      <c r="D2645" s="122">
        <v>42947</v>
      </c>
      <c r="E2645" s="123" t="s">
        <v>6917</v>
      </c>
      <c r="F2645" s="123" t="s">
        <v>3</v>
      </c>
      <c r="G2645" s="123">
        <v>1523944</v>
      </c>
      <c r="H2645" s="127"/>
      <c r="I2645" s="131" t="s">
        <v>6918</v>
      </c>
      <c r="J2645" s="127"/>
      <c r="K2645" s="127"/>
      <c r="L2645" s="127"/>
      <c r="M2645" s="127"/>
      <c r="N2645" s="243">
        <v>0</v>
      </c>
      <c r="O2645" s="243">
        <v>26230.21</v>
      </c>
      <c r="P2645" s="127" t="s">
        <v>1334</v>
      </c>
    </row>
    <row r="2646" spans="1:16" ht="63.75" hidden="1">
      <c r="A2646" s="127">
        <v>290</v>
      </c>
      <c r="B2646" s="127"/>
      <c r="C2646" s="128" t="s">
        <v>794</v>
      </c>
      <c r="D2646" s="122">
        <v>42947</v>
      </c>
      <c r="E2646" s="123" t="s">
        <v>6919</v>
      </c>
      <c r="F2646" s="123" t="s">
        <v>3</v>
      </c>
      <c r="G2646" s="123">
        <v>1524023</v>
      </c>
      <c r="H2646" s="127"/>
      <c r="I2646" s="131" t="s">
        <v>6920</v>
      </c>
      <c r="J2646" s="127"/>
      <c r="K2646" s="127"/>
      <c r="L2646" s="127"/>
      <c r="M2646" s="127"/>
      <c r="N2646" s="243">
        <v>0</v>
      </c>
      <c r="O2646" s="243">
        <v>2351</v>
      </c>
      <c r="P2646" s="127" t="s">
        <v>1334</v>
      </c>
    </row>
    <row r="2647" spans="1:16" ht="63.75" hidden="1">
      <c r="A2647" s="127">
        <v>290</v>
      </c>
      <c r="B2647" s="127"/>
      <c r="C2647" s="128" t="s">
        <v>794</v>
      </c>
      <c r="D2647" s="122">
        <v>42947</v>
      </c>
      <c r="E2647" s="123" t="s">
        <v>6921</v>
      </c>
      <c r="F2647" s="123" t="s">
        <v>3</v>
      </c>
      <c r="G2647" s="123">
        <v>1524024</v>
      </c>
      <c r="H2647" s="127"/>
      <c r="I2647" s="131" t="s">
        <v>6922</v>
      </c>
      <c r="J2647" s="127"/>
      <c r="K2647" s="127"/>
      <c r="L2647" s="127"/>
      <c r="M2647" s="127"/>
      <c r="N2647" s="243">
        <v>0</v>
      </c>
      <c r="O2647" s="243">
        <v>1423</v>
      </c>
      <c r="P2647" s="127" t="s">
        <v>1334</v>
      </c>
    </row>
    <row r="2648" spans="1:16" ht="63.75" hidden="1">
      <c r="A2648" s="127">
        <v>290</v>
      </c>
      <c r="B2648" s="127"/>
      <c r="C2648" s="128" t="s">
        <v>794</v>
      </c>
      <c r="D2648" s="122">
        <v>42947</v>
      </c>
      <c r="E2648" s="123" t="s">
        <v>6923</v>
      </c>
      <c r="F2648" s="123" t="s">
        <v>3</v>
      </c>
      <c r="G2648" s="123">
        <v>1524029</v>
      </c>
      <c r="H2648" s="127"/>
      <c r="I2648" s="131" t="s">
        <v>6924</v>
      </c>
      <c r="J2648" s="127"/>
      <c r="K2648" s="127"/>
      <c r="L2648" s="127"/>
      <c r="M2648" s="127"/>
      <c r="N2648" s="243">
        <v>0</v>
      </c>
      <c r="O2648" s="243">
        <v>27839.03</v>
      </c>
      <c r="P2648" s="127" t="s">
        <v>17184</v>
      </c>
    </row>
    <row r="2649" spans="1:16" ht="63.75" hidden="1">
      <c r="A2649" s="127">
        <v>290</v>
      </c>
      <c r="B2649" s="127"/>
      <c r="C2649" s="128" t="s">
        <v>794</v>
      </c>
      <c r="D2649" s="122">
        <v>42947</v>
      </c>
      <c r="E2649" s="123" t="s">
        <v>6925</v>
      </c>
      <c r="F2649" s="123" t="s">
        <v>3</v>
      </c>
      <c r="G2649" s="123">
        <v>1524032</v>
      </c>
      <c r="H2649" s="127"/>
      <c r="I2649" s="131" t="s">
        <v>6926</v>
      </c>
      <c r="J2649" s="127"/>
      <c r="K2649" s="127"/>
      <c r="L2649" s="127"/>
      <c r="M2649" s="127"/>
      <c r="N2649" s="243">
        <v>0</v>
      </c>
      <c r="O2649" s="243">
        <v>4988.2300000000005</v>
      </c>
      <c r="P2649" s="127" t="s">
        <v>1334</v>
      </c>
    </row>
    <row r="2650" spans="1:16" ht="51" hidden="1">
      <c r="A2650" s="127" t="s">
        <v>620</v>
      </c>
      <c r="B2650" s="127"/>
      <c r="C2650" s="128" t="s">
        <v>714</v>
      </c>
      <c r="D2650" s="122">
        <v>42947</v>
      </c>
      <c r="E2650" s="123" t="s">
        <v>6927</v>
      </c>
      <c r="F2650" s="123" t="s">
        <v>3</v>
      </c>
      <c r="G2650" s="123">
        <v>1523921</v>
      </c>
      <c r="H2650" s="127"/>
      <c r="I2650" s="131" t="s">
        <v>6928</v>
      </c>
      <c r="J2650" s="127"/>
      <c r="K2650" s="127"/>
      <c r="L2650" s="127"/>
      <c r="M2650" s="127"/>
      <c r="N2650" s="243">
        <v>0</v>
      </c>
      <c r="O2650" s="243">
        <v>5411.9800000000005</v>
      </c>
      <c r="P2650" s="127" t="s">
        <v>1334</v>
      </c>
    </row>
    <row r="2651" spans="1:16" ht="51" hidden="1">
      <c r="A2651" s="127" t="s">
        <v>620</v>
      </c>
      <c r="B2651" s="127"/>
      <c r="C2651" s="128" t="s">
        <v>714</v>
      </c>
      <c r="D2651" s="122">
        <v>42947</v>
      </c>
      <c r="E2651" s="123" t="s">
        <v>6929</v>
      </c>
      <c r="F2651" s="123" t="s">
        <v>3</v>
      </c>
      <c r="G2651" s="123">
        <v>1523949</v>
      </c>
      <c r="H2651" s="127"/>
      <c r="I2651" s="131" t="s">
        <v>6930</v>
      </c>
      <c r="J2651" s="127"/>
      <c r="K2651" s="127"/>
      <c r="L2651" s="127"/>
      <c r="M2651" s="127"/>
      <c r="N2651" s="243">
        <v>0</v>
      </c>
      <c r="O2651" s="243">
        <v>1600</v>
      </c>
      <c r="P2651" s="127" t="s">
        <v>1334</v>
      </c>
    </row>
    <row r="2652" spans="1:16" ht="51" hidden="1">
      <c r="A2652" s="127" t="s">
        <v>620</v>
      </c>
      <c r="B2652" s="127"/>
      <c r="C2652" s="128" t="s">
        <v>714</v>
      </c>
      <c r="D2652" s="122">
        <v>42947</v>
      </c>
      <c r="E2652" s="123" t="s">
        <v>6931</v>
      </c>
      <c r="F2652" s="123" t="s">
        <v>3</v>
      </c>
      <c r="G2652" s="123">
        <v>1523957</v>
      </c>
      <c r="H2652" s="127"/>
      <c r="I2652" s="131" t="s">
        <v>6932</v>
      </c>
      <c r="J2652" s="127"/>
      <c r="K2652" s="127"/>
      <c r="L2652" s="127"/>
      <c r="M2652" s="127"/>
      <c r="N2652" s="243">
        <v>0</v>
      </c>
      <c r="O2652" s="243">
        <v>1124.6600000000001</v>
      </c>
      <c r="P2652" s="127" t="s">
        <v>1334</v>
      </c>
    </row>
    <row r="2653" spans="1:16" ht="63.75" hidden="1">
      <c r="A2653" s="127">
        <v>266</v>
      </c>
      <c r="B2653" s="127"/>
      <c r="C2653" s="128" t="s">
        <v>782</v>
      </c>
      <c r="D2653" s="122">
        <v>42947</v>
      </c>
      <c r="E2653" s="123" t="s">
        <v>6933</v>
      </c>
      <c r="F2653" s="123" t="s">
        <v>3</v>
      </c>
      <c r="G2653" s="123">
        <v>1524036</v>
      </c>
      <c r="H2653" s="127"/>
      <c r="I2653" s="131" t="s">
        <v>6934</v>
      </c>
      <c r="J2653" s="127"/>
      <c r="K2653" s="127"/>
      <c r="L2653" s="127"/>
      <c r="M2653" s="127"/>
      <c r="N2653" s="243">
        <v>0</v>
      </c>
      <c r="O2653" s="243">
        <v>3823.65</v>
      </c>
      <c r="P2653" s="127" t="s">
        <v>1334</v>
      </c>
    </row>
    <row r="2654" spans="1:16" ht="51" hidden="1">
      <c r="A2654" s="127">
        <v>78</v>
      </c>
      <c r="B2654" s="127"/>
      <c r="C2654" s="128" t="s">
        <v>1599</v>
      </c>
      <c r="D2654" s="122">
        <v>42947</v>
      </c>
      <c r="E2654" s="123" t="s">
        <v>6935</v>
      </c>
      <c r="F2654" s="123" t="s">
        <v>3</v>
      </c>
      <c r="G2654" s="123">
        <v>1524038</v>
      </c>
      <c r="H2654" s="127"/>
      <c r="I2654" s="131" t="s">
        <v>6936</v>
      </c>
      <c r="J2654" s="127"/>
      <c r="K2654" s="127"/>
      <c r="L2654" s="127"/>
      <c r="M2654" s="127"/>
      <c r="N2654" s="243">
        <v>0</v>
      </c>
      <c r="O2654" s="243">
        <v>198</v>
      </c>
      <c r="P2654" s="127" t="s">
        <v>1334</v>
      </c>
    </row>
    <row r="2655" spans="1:16" ht="51" hidden="1">
      <c r="A2655" s="127" t="s">
        <v>620</v>
      </c>
      <c r="B2655" s="127"/>
      <c r="C2655" s="128" t="s">
        <v>714</v>
      </c>
      <c r="D2655" s="122">
        <v>42947</v>
      </c>
      <c r="E2655" s="123" t="s">
        <v>6937</v>
      </c>
      <c r="F2655" s="123" t="s">
        <v>3</v>
      </c>
      <c r="G2655" s="123">
        <v>1524076</v>
      </c>
      <c r="H2655" s="127"/>
      <c r="I2655" s="131" t="s">
        <v>6938</v>
      </c>
      <c r="J2655" s="127"/>
      <c r="K2655" s="127"/>
      <c r="L2655" s="127"/>
      <c r="M2655" s="127"/>
      <c r="N2655" s="243">
        <v>0</v>
      </c>
      <c r="O2655" s="243">
        <v>59.52</v>
      </c>
      <c r="P2655" s="127" t="s">
        <v>1334</v>
      </c>
    </row>
    <row r="2656" spans="1:16" ht="51" hidden="1">
      <c r="A2656" s="127" t="s">
        <v>620</v>
      </c>
      <c r="B2656" s="127"/>
      <c r="C2656" s="128" t="s">
        <v>714</v>
      </c>
      <c r="D2656" s="122">
        <v>42947</v>
      </c>
      <c r="E2656" s="123" t="s">
        <v>6939</v>
      </c>
      <c r="F2656" s="123" t="s">
        <v>3</v>
      </c>
      <c r="G2656" s="123">
        <v>1524180</v>
      </c>
      <c r="H2656" s="127"/>
      <c r="I2656" s="131" t="s">
        <v>6940</v>
      </c>
      <c r="J2656" s="127"/>
      <c r="K2656" s="127"/>
      <c r="L2656" s="127"/>
      <c r="M2656" s="127"/>
      <c r="N2656" s="245">
        <v>0</v>
      </c>
      <c r="O2656" s="243">
        <v>4458.2</v>
      </c>
      <c r="P2656" s="127" t="s">
        <v>1334</v>
      </c>
    </row>
    <row r="2657" spans="1:16" ht="51" hidden="1">
      <c r="A2657" s="127" t="s">
        <v>620</v>
      </c>
      <c r="B2657" s="127"/>
      <c r="C2657" s="128" t="s">
        <v>714</v>
      </c>
      <c r="D2657" s="122">
        <v>42948</v>
      </c>
      <c r="E2657" s="123" t="s">
        <v>6941</v>
      </c>
      <c r="F2657" s="123" t="s">
        <v>6</v>
      </c>
      <c r="G2657" s="123">
        <v>508546</v>
      </c>
      <c r="H2657" s="127"/>
      <c r="I2657" s="131" t="s">
        <v>6942</v>
      </c>
      <c r="J2657" s="127"/>
      <c r="K2657" s="127"/>
      <c r="L2657" s="127"/>
      <c r="M2657" s="127"/>
      <c r="N2657" s="246">
        <v>0</v>
      </c>
      <c r="O2657" s="246">
        <v>661277.29</v>
      </c>
      <c r="P2657" s="127" t="s">
        <v>1334</v>
      </c>
    </row>
    <row r="2658" spans="1:16" ht="76.5" hidden="1">
      <c r="A2658" s="127" t="s">
        <v>621</v>
      </c>
      <c r="B2658" s="127"/>
      <c r="C2658" s="128" t="s">
        <v>715</v>
      </c>
      <c r="D2658" s="122">
        <v>42948</v>
      </c>
      <c r="E2658" s="123" t="s">
        <v>6943</v>
      </c>
      <c r="F2658" s="123" t="s">
        <v>6</v>
      </c>
      <c r="G2658" s="123">
        <v>868255</v>
      </c>
      <c r="H2658" s="127"/>
      <c r="I2658" s="131" t="s">
        <v>6944</v>
      </c>
      <c r="J2658" s="127"/>
      <c r="K2658" s="127"/>
      <c r="L2658" s="127"/>
      <c r="M2658" s="127"/>
      <c r="N2658" s="246">
        <v>0</v>
      </c>
      <c r="O2658" s="246">
        <v>35000</v>
      </c>
      <c r="P2658" s="127" t="s">
        <v>1334</v>
      </c>
    </row>
    <row r="2659" spans="1:16" ht="63.75" hidden="1">
      <c r="A2659" s="127">
        <v>513</v>
      </c>
      <c r="B2659" s="127"/>
      <c r="C2659" s="128" t="s">
        <v>201</v>
      </c>
      <c r="D2659" s="122">
        <v>42948</v>
      </c>
      <c r="E2659" s="123" t="s">
        <v>6945</v>
      </c>
      <c r="F2659" s="123" t="s">
        <v>1375</v>
      </c>
      <c r="G2659" s="123">
        <v>14319049</v>
      </c>
      <c r="H2659" s="127"/>
      <c r="I2659" s="131" t="s">
        <v>6946</v>
      </c>
      <c r="J2659" s="127"/>
      <c r="K2659" s="127"/>
      <c r="L2659" s="127"/>
      <c r="M2659" s="127"/>
      <c r="N2659" s="246">
        <v>298.39999999999998</v>
      </c>
      <c r="O2659" s="246">
        <v>0</v>
      </c>
      <c r="P2659" s="127" t="s">
        <v>1334</v>
      </c>
    </row>
    <row r="2660" spans="1:16" ht="76.5" hidden="1">
      <c r="A2660" s="127">
        <v>25</v>
      </c>
      <c r="B2660" s="127"/>
      <c r="C2660" s="128" t="s">
        <v>695</v>
      </c>
      <c r="D2660" s="122">
        <v>42948</v>
      </c>
      <c r="E2660" s="123" t="s">
        <v>6947</v>
      </c>
      <c r="F2660" s="123" t="s">
        <v>1375</v>
      </c>
      <c r="G2660" s="123">
        <v>14284268</v>
      </c>
      <c r="H2660" s="127"/>
      <c r="I2660" s="131" t="s">
        <v>6948</v>
      </c>
      <c r="J2660" s="127"/>
      <c r="K2660" s="127"/>
      <c r="L2660" s="127"/>
      <c r="M2660" s="127"/>
      <c r="N2660" s="246">
        <v>89487.8</v>
      </c>
      <c r="O2660" s="246">
        <v>0</v>
      </c>
      <c r="P2660" s="127" t="s">
        <v>1334</v>
      </c>
    </row>
    <row r="2661" spans="1:16" ht="63.75" hidden="1">
      <c r="A2661" s="127">
        <v>513</v>
      </c>
      <c r="B2661" s="127"/>
      <c r="C2661" s="128" t="s">
        <v>201</v>
      </c>
      <c r="D2661" s="122">
        <v>42948</v>
      </c>
      <c r="E2661" s="123" t="s">
        <v>6949</v>
      </c>
      <c r="F2661" s="123" t="s">
        <v>1375</v>
      </c>
      <c r="G2661" s="123">
        <v>14323157</v>
      </c>
      <c r="H2661" s="127"/>
      <c r="I2661" s="131" t="s">
        <v>6950</v>
      </c>
      <c r="J2661" s="127"/>
      <c r="K2661" s="127"/>
      <c r="L2661" s="127"/>
      <c r="M2661" s="127"/>
      <c r="N2661" s="246">
        <v>30000</v>
      </c>
      <c r="O2661" s="246">
        <v>0</v>
      </c>
      <c r="P2661" s="127" t="s">
        <v>1334</v>
      </c>
    </row>
    <row r="2662" spans="1:16" ht="63.75" hidden="1">
      <c r="A2662" s="127">
        <v>513</v>
      </c>
      <c r="B2662" s="127"/>
      <c r="C2662" s="128" t="s">
        <v>201</v>
      </c>
      <c r="D2662" s="122">
        <v>42948</v>
      </c>
      <c r="E2662" s="123" t="s">
        <v>6951</v>
      </c>
      <c r="F2662" s="123" t="s">
        <v>1375</v>
      </c>
      <c r="G2662" s="123">
        <v>14323154</v>
      </c>
      <c r="H2662" s="127"/>
      <c r="I2662" s="131" t="s">
        <v>6952</v>
      </c>
      <c r="J2662" s="127"/>
      <c r="K2662" s="127"/>
      <c r="L2662" s="127"/>
      <c r="M2662" s="127"/>
      <c r="N2662" s="246">
        <v>70699.8</v>
      </c>
      <c r="O2662" s="246">
        <v>0</v>
      </c>
      <c r="P2662" s="127" t="s">
        <v>1334</v>
      </c>
    </row>
    <row r="2663" spans="1:16" ht="89.25" hidden="1">
      <c r="A2663" s="127">
        <v>25</v>
      </c>
      <c r="B2663" s="127"/>
      <c r="C2663" s="128" t="s">
        <v>695</v>
      </c>
      <c r="D2663" s="122">
        <v>42948</v>
      </c>
      <c r="E2663" s="123" t="s">
        <v>6953</v>
      </c>
      <c r="F2663" s="123" t="s">
        <v>15</v>
      </c>
      <c r="G2663" s="123">
        <v>2808</v>
      </c>
      <c r="H2663" s="127"/>
      <c r="I2663" s="131" t="s">
        <v>6954</v>
      </c>
      <c r="J2663" s="127"/>
      <c r="K2663" s="127"/>
      <c r="L2663" s="127"/>
      <c r="M2663" s="127"/>
      <c r="N2663" s="246">
        <v>677.21</v>
      </c>
      <c r="O2663" s="246">
        <v>0</v>
      </c>
      <c r="P2663" s="127" t="s">
        <v>1334</v>
      </c>
    </row>
    <row r="2664" spans="1:16" ht="76.5" hidden="1">
      <c r="A2664" s="127">
        <v>291</v>
      </c>
      <c r="B2664" s="127"/>
      <c r="C2664" s="128" t="s">
        <v>795</v>
      </c>
      <c r="D2664" s="122">
        <v>42948</v>
      </c>
      <c r="E2664" s="123" t="s">
        <v>6955</v>
      </c>
      <c r="F2664" s="123" t="s">
        <v>11</v>
      </c>
      <c r="G2664" s="123">
        <v>508440</v>
      </c>
      <c r="H2664" s="127"/>
      <c r="I2664" s="131" t="s">
        <v>6956</v>
      </c>
      <c r="J2664" s="127"/>
      <c r="K2664" s="127"/>
      <c r="L2664" s="127"/>
      <c r="M2664" s="127"/>
      <c r="N2664" s="246">
        <v>50</v>
      </c>
      <c r="O2664" s="246">
        <v>0</v>
      </c>
      <c r="P2664" s="127" t="s">
        <v>1334</v>
      </c>
    </row>
    <row r="2665" spans="1:16" ht="76.5" hidden="1">
      <c r="A2665" s="127">
        <v>291</v>
      </c>
      <c r="B2665" s="127"/>
      <c r="C2665" s="128" t="s">
        <v>795</v>
      </c>
      <c r="D2665" s="122">
        <v>42948</v>
      </c>
      <c r="E2665" s="123" t="s">
        <v>6957</v>
      </c>
      <c r="F2665" s="123" t="s">
        <v>11</v>
      </c>
      <c r="G2665" s="123">
        <v>508441</v>
      </c>
      <c r="H2665" s="127"/>
      <c r="I2665" s="131" t="s">
        <v>6958</v>
      </c>
      <c r="J2665" s="127"/>
      <c r="K2665" s="127"/>
      <c r="L2665" s="127"/>
      <c r="M2665" s="127"/>
      <c r="N2665" s="246">
        <v>50</v>
      </c>
      <c r="O2665" s="246">
        <v>0</v>
      </c>
      <c r="P2665" s="127" t="s">
        <v>1334</v>
      </c>
    </row>
    <row r="2666" spans="1:16" ht="76.5" hidden="1">
      <c r="A2666" s="127">
        <v>291</v>
      </c>
      <c r="B2666" s="127"/>
      <c r="C2666" s="128" t="s">
        <v>795</v>
      </c>
      <c r="D2666" s="122">
        <v>42948</v>
      </c>
      <c r="E2666" s="123" t="s">
        <v>6959</v>
      </c>
      <c r="F2666" s="123" t="s">
        <v>11</v>
      </c>
      <c r="G2666" s="123">
        <v>508442</v>
      </c>
      <c r="H2666" s="127"/>
      <c r="I2666" s="131" t="s">
        <v>6960</v>
      </c>
      <c r="J2666" s="127"/>
      <c r="K2666" s="127"/>
      <c r="L2666" s="127"/>
      <c r="M2666" s="127"/>
      <c r="N2666" s="246">
        <v>50</v>
      </c>
      <c r="O2666" s="246">
        <v>0</v>
      </c>
      <c r="P2666" s="127" t="s">
        <v>1334</v>
      </c>
    </row>
    <row r="2667" spans="1:16" ht="76.5" hidden="1">
      <c r="A2667" s="127">
        <v>291</v>
      </c>
      <c r="B2667" s="127"/>
      <c r="C2667" s="128" t="s">
        <v>795</v>
      </c>
      <c r="D2667" s="122">
        <v>42948</v>
      </c>
      <c r="E2667" s="123" t="s">
        <v>6961</v>
      </c>
      <c r="F2667" s="123" t="s">
        <v>11</v>
      </c>
      <c r="G2667" s="123">
        <v>508443</v>
      </c>
      <c r="H2667" s="127"/>
      <c r="I2667" s="131" t="s">
        <v>6962</v>
      </c>
      <c r="J2667" s="127"/>
      <c r="K2667" s="127"/>
      <c r="L2667" s="127"/>
      <c r="M2667" s="127"/>
      <c r="N2667" s="246">
        <v>50</v>
      </c>
      <c r="O2667" s="246">
        <v>0</v>
      </c>
      <c r="P2667" s="127" t="s">
        <v>1334</v>
      </c>
    </row>
    <row r="2668" spans="1:16" ht="76.5" hidden="1">
      <c r="A2668" s="127" t="s">
        <v>621</v>
      </c>
      <c r="B2668" s="127"/>
      <c r="C2668" s="128" t="s">
        <v>715</v>
      </c>
      <c r="D2668" s="122">
        <v>42949</v>
      </c>
      <c r="E2668" s="123" t="s">
        <v>6963</v>
      </c>
      <c r="F2668" s="123" t="s">
        <v>1375</v>
      </c>
      <c r="G2668" s="123">
        <v>14306303</v>
      </c>
      <c r="H2668" s="127"/>
      <c r="I2668" s="131" t="s">
        <v>6964</v>
      </c>
      <c r="J2668" s="127"/>
      <c r="K2668" s="127"/>
      <c r="L2668" s="127"/>
      <c r="M2668" s="127"/>
      <c r="N2668" s="246">
        <v>0</v>
      </c>
      <c r="O2668" s="246">
        <v>9217456.75</v>
      </c>
      <c r="P2668" s="127" t="s">
        <v>1334</v>
      </c>
    </row>
    <row r="2669" spans="1:16" ht="76.5" hidden="1">
      <c r="A2669" s="127" t="s">
        <v>621</v>
      </c>
      <c r="B2669" s="127"/>
      <c r="C2669" s="128" t="s">
        <v>715</v>
      </c>
      <c r="D2669" s="122">
        <v>42949</v>
      </c>
      <c r="E2669" s="123" t="s">
        <v>6965</v>
      </c>
      <c r="F2669" s="123" t="s">
        <v>1375</v>
      </c>
      <c r="G2669" s="123">
        <v>14306302</v>
      </c>
      <c r="H2669" s="127"/>
      <c r="I2669" s="131" t="s">
        <v>6966</v>
      </c>
      <c r="J2669" s="127"/>
      <c r="K2669" s="127"/>
      <c r="L2669" s="127"/>
      <c r="M2669" s="127"/>
      <c r="N2669" s="246">
        <v>0</v>
      </c>
      <c r="O2669" s="246">
        <v>1271504.1100000001</v>
      </c>
      <c r="P2669" s="127" t="s">
        <v>1334</v>
      </c>
    </row>
    <row r="2670" spans="1:16" ht="76.5" hidden="1">
      <c r="A2670" s="127" t="s">
        <v>621</v>
      </c>
      <c r="B2670" s="127"/>
      <c r="C2670" s="128" t="s">
        <v>715</v>
      </c>
      <c r="D2670" s="122">
        <v>42949</v>
      </c>
      <c r="E2670" s="123" t="s">
        <v>6967</v>
      </c>
      <c r="F2670" s="123" t="s">
        <v>1375</v>
      </c>
      <c r="G2670" s="123">
        <v>14306301</v>
      </c>
      <c r="H2670" s="127"/>
      <c r="I2670" s="131" t="s">
        <v>6968</v>
      </c>
      <c r="J2670" s="127"/>
      <c r="K2670" s="127"/>
      <c r="L2670" s="127"/>
      <c r="M2670" s="127"/>
      <c r="N2670" s="246">
        <v>0</v>
      </c>
      <c r="O2670" s="246">
        <v>21445493.5</v>
      </c>
      <c r="P2670" s="127" t="s">
        <v>1334</v>
      </c>
    </row>
    <row r="2671" spans="1:16" ht="76.5" hidden="1">
      <c r="A2671" s="127" t="s">
        <v>621</v>
      </c>
      <c r="B2671" s="127"/>
      <c r="C2671" s="128" t="s">
        <v>715</v>
      </c>
      <c r="D2671" s="122">
        <v>42949</v>
      </c>
      <c r="E2671" s="123" t="s">
        <v>6969</v>
      </c>
      <c r="F2671" s="123" t="s">
        <v>1375</v>
      </c>
      <c r="G2671" s="123">
        <v>14306299</v>
      </c>
      <c r="H2671" s="127"/>
      <c r="I2671" s="131" t="s">
        <v>6970</v>
      </c>
      <c r="J2671" s="127"/>
      <c r="K2671" s="127"/>
      <c r="L2671" s="127"/>
      <c r="M2671" s="127"/>
      <c r="N2671" s="246">
        <v>0</v>
      </c>
      <c r="O2671" s="246">
        <v>5435846.5700000003</v>
      </c>
      <c r="P2671" s="127" t="s">
        <v>1334</v>
      </c>
    </row>
    <row r="2672" spans="1:16" ht="76.5" hidden="1">
      <c r="A2672" s="127" t="s">
        <v>621</v>
      </c>
      <c r="B2672" s="127"/>
      <c r="C2672" s="128" t="s">
        <v>715</v>
      </c>
      <c r="D2672" s="122">
        <v>42949</v>
      </c>
      <c r="E2672" s="123" t="s">
        <v>6971</v>
      </c>
      <c r="F2672" s="123" t="s">
        <v>1375</v>
      </c>
      <c r="G2672" s="123">
        <v>14306300</v>
      </c>
      <c r="H2672" s="127"/>
      <c r="I2672" s="131" t="s">
        <v>6972</v>
      </c>
      <c r="J2672" s="127"/>
      <c r="K2672" s="127"/>
      <c r="L2672" s="127"/>
      <c r="M2672" s="127"/>
      <c r="N2672" s="246">
        <v>0</v>
      </c>
      <c r="O2672" s="246">
        <v>2962628.72</v>
      </c>
      <c r="P2672" s="127" t="s">
        <v>1334</v>
      </c>
    </row>
    <row r="2673" spans="1:16" ht="51" hidden="1">
      <c r="A2673" s="127" t="s">
        <v>623</v>
      </c>
      <c r="B2673" s="127"/>
      <c r="C2673" s="128" t="s">
        <v>716</v>
      </c>
      <c r="D2673" s="122">
        <v>42949</v>
      </c>
      <c r="E2673" s="123" t="s">
        <v>6973</v>
      </c>
      <c r="F2673" s="123" t="s">
        <v>6</v>
      </c>
      <c r="G2673" s="123">
        <v>868698</v>
      </c>
      <c r="H2673" s="127"/>
      <c r="I2673" s="131" t="s">
        <v>5113</v>
      </c>
      <c r="J2673" s="127"/>
      <c r="K2673" s="127"/>
      <c r="L2673" s="127"/>
      <c r="M2673" s="127"/>
      <c r="N2673" s="246">
        <v>0</v>
      </c>
      <c r="O2673" s="246">
        <v>1363.35</v>
      </c>
      <c r="P2673" s="127" t="s">
        <v>1334</v>
      </c>
    </row>
    <row r="2674" spans="1:16" ht="63.75" hidden="1">
      <c r="A2674" s="127">
        <v>117</v>
      </c>
      <c r="B2674" s="127"/>
      <c r="C2674" s="128" t="s">
        <v>723</v>
      </c>
      <c r="D2674" s="122">
        <v>42949</v>
      </c>
      <c r="E2674" s="123" t="s">
        <v>6974</v>
      </c>
      <c r="F2674" s="123" t="s">
        <v>11</v>
      </c>
      <c r="G2674" s="123">
        <v>894669</v>
      </c>
      <c r="H2674" s="127"/>
      <c r="I2674" s="131" t="s">
        <v>6975</v>
      </c>
      <c r="J2674" s="127"/>
      <c r="K2674" s="127"/>
      <c r="L2674" s="127"/>
      <c r="M2674" s="127"/>
      <c r="N2674" s="246">
        <v>50</v>
      </c>
      <c r="O2674" s="246">
        <v>0</v>
      </c>
      <c r="P2674" s="127" t="s">
        <v>1334</v>
      </c>
    </row>
    <row r="2675" spans="1:16" ht="89.25" hidden="1">
      <c r="A2675" s="127" t="s">
        <v>621</v>
      </c>
      <c r="B2675" s="127"/>
      <c r="C2675" s="128" t="s">
        <v>715</v>
      </c>
      <c r="D2675" s="122">
        <v>42949</v>
      </c>
      <c r="E2675" s="123" t="s">
        <v>6976</v>
      </c>
      <c r="F2675" s="123" t="s">
        <v>13</v>
      </c>
      <c r="G2675" s="123">
        <v>894671</v>
      </c>
      <c r="H2675" s="127"/>
      <c r="I2675" s="131" t="s">
        <v>6977</v>
      </c>
      <c r="J2675" s="127"/>
      <c r="K2675" s="127"/>
      <c r="L2675" s="127"/>
      <c r="M2675" s="127"/>
      <c r="N2675" s="246">
        <v>99984.2</v>
      </c>
      <c r="O2675" s="246">
        <v>0</v>
      </c>
      <c r="P2675" s="127" t="s">
        <v>1334</v>
      </c>
    </row>
    <row r="2676" spans="1:16" ht="89.25" hidden="1">
      <c r="A2676" s="127" t="s">
        <v>621</v>
      </c>
      <c r="B2676" s="127"/>
      <c r="C2676" s="128" t="s">
        <v>715</v>
      </c>
      <c r="D2676" s="122">
        <v>42949</v>
      </c>
      <c r="E2676" s="123" t="s">
        <v>6978</v>
      </c>
      <c r="F2676" s="123" t="s">
        <v>11</v>
      </c>
      <c r="G2676" s="123">
        <v>894671</v>
      </c>
      <c r="H2676" s="127"/>
      <c r="I2676" s="131" t="s">
        <v>6979</v>
      </c>
      <c r="J2676" s="127"/>
      <c r="K2676" s="127"/>
      <c r="L2676" s="127"/>
      <c r="M2676" s="127"/>
      <c r="N2676" s="246">
        <v>50</v>
      </c>
      <c r="O2676" s="246">
        <v>0</v>
      </c>
      <c r="P2676" s="127" t="s">
        <v>1334</v>
      </c>
    </row>
    <row r="2677" spans="1:16" ht="89.25" hidden="1">
      <c r="A2677" s="127" t="s">
        <v>621</v>
      </c>
      <c r="B2677" s="127"/>
      <c r="C2677" s="128" t="s">
        <v>715</v>
      </c>
      <c r="D2677" s="122">
        <v>42949</v>
      </c>
      <c r="E2677" s="123" t="s">
        <v>6980</v>
      </c>
      <c r="F2677" s="123" t="s">
        <v>11</v>
      </c>
      <c r="G2677" s="123">
        <v>894673</v>
      </c>
      <c r="H2677" s="127"/>
      <c r="I2677" s="131" t="s">
        <v>6981</v>
      </c>
      <c r="J2677" s="127"/>
      <c r="K2677" s="127"/>
      <c r="L2677" s="127"/>
      <c r="M2677" s="127"/>
      <c r="N2677" s="246">
        <v>50</v>
      </c>
      <c r="O2677" s="246">
        <v>0</v>
      </c>
      <c r="P2677" s="127" t="s">
        <v>1334</v>
      </c>
    </row>
    <row r="2678" spans="1:16" ht="38.25" hidden="1">
      <c r="A2678" s="127">
        <v>117</v>
      </c>
      <c r="B2678" s="127"/>
      <c r="C2678" s="128" t="s">
        <v>723</v>
      </c>
      <c r="D2678" s="122">
        <v>42949</v>
      </c>
      <c r="E2678" s="123" t="s">
        <v>6982</v>
      </c>
      <c r="F2678" s="123" t="s">
        <v>11</v>
      </c>
      <c r="G2678" s="123">
        <v>894674</v>
      </c>
      <c r="H2678" s="127"/>
      <c r="I2678" s="131" t="s">
        <v>6983</v>
      </c>
      <c r="J2678" s="127"/>
      <c r="K2678" s="127"/>
      <c r="L2678" s="127"/>
      <c r="M2678" s="127"/>
      <c r="N2678" s="246">
        <v>50</v>
      </c>
      <c r="O2678" s="246">
        <v>0</v>
      </c>
      <c r="P2678" s="127" t="s">
        <v>1334</v>
      </c>
    </row>
    <row r="2679" spans="1:16" ht="51" hidden="1">
      <c r="A2679" s="127">
        <v>117</v>
      </c>
      <c r="B2679" s="127"/>
      <c r="C2679" s="128" t="s">
        <v>723</v>
      </c>
      <c r="D2679" s="122">
        <v>42949</v>
      </c>
      <c r="E2679" s="123" t="s">
        <v>6984</v>
      </c>
      <c r="F2679" s="123" t="s">
        <v>11</v>
      </c>
      <c r="G2679" s="123">
        <v>894688</v>
      </c>
      <c r="H2679" s="127"/>
      <c r="I2679" s="131" t="s">
        <v>6985</v>
      </c>
      <c r="J2679" s="127"/>
      <c r="K2679" s="127"/>
      <c r="L2679" s="127"/>
      <c r="M2679" s="127"/>
      <c r="N2679" s="246">
        <v>50</v>
      </c>
      <c r="O2679" s="246">
        <v>0</v>
      </c>
      <c r="P2679" s="127" t="s">
        <v>1334</v>
      </c>
    </row>
    <row r="2680" spans="1:16" ht="76.5" hidden="1">
      <c r="A2680" s="127">
        <v>25</v>
      </c>
      <c r="B2680" s="127"/>
      <c r="C2680" s="128" t="s">
        <v>695</v>
      </c>
      <c r="D2680" s="122">
        <v>42949</v>
      </c>
      <c r="E2680" s="123" t="s">
        <v>6986</v>
      </c>
      <c r="F2680" s="123" t="s">
        <v>1375</v>
      </c>
      <c r="G2680" s="123">
        <v>14339349</v>
      </c>
      <c r="H2680" s="127"/>
      <c r="I2680" s="131" t="s">
        <v>6987</v>
      </c>
      <c r="J2680" s="127"/>
      <c r="K2680" s="127"/>
      <c r="L2680" s="127"/>
      <c r="M2680" s="127"/>
      <c r="N2680" s="246">
        <v>508500.46</v>
      </c>
      <c r="O2680" s="246">
        <v>0</v>
      </c>
      <c r="P2680" s="127" t="s">
        <v>1334</v>
      </c>
    </row>
    <row r="2681" spans="1:16" ht="89.25" hidden="1">
      <c r="A2681" s="127">
        <v>25</v>
      </c>
      <c r="B2681" s="127"/>
      <c r="C2681" s="128" t="s">
        <v>695</v>
      </c>
      <c r="D2681" s="122">
        <v>42949</v>
      </c>
      <c r="E2681" s="123" t="s">
        <v>6988</v>
      </c>
      <c r="F2681" s="123" t="s">
        <v>15</v>
      </c>
      <c r="G2681" s="123">
        <v>2852</v>
      </c>
      <c r="H2681" s="127"/>
      <c r="I2681" s="131" t="s">
        <v>6989</v>
      </c>
      <c r="J2681" s="127"/>
      <c r="K2681" s="127"/>
      <c r="L2681" s="127"/>
      <c r="M2681" s="127"/>
      <c r="N2681" s="246">
        <v>408.85</v>
      </c>
      <c r="O2681" s="246">
        <v>0</v>
      </c>
      <c r="P2681" s="127" t="s">
        <v>1334</v>
      </c>
    </row>
    <row r="2682" spans="1:16" ht="89.25" hidden="1">
      <c r="A2682" s="127">
        <v>197</v>
      </c>
      <c r="B2682" s="127"/>
      <c r="C2682" s="128" t="s">
        <v>755</v>
      </c>
      <c r="D2682" s="122">
        <v>42949</v>
      </c>
      <c r="E2682" s="123" t="s">
        <v>6990</v>
      </c>
      <c r="F2682" s="123" t="s">
        <v>15</v>
      </c>
      <c r="G2682" s="123">
        <v>2849</v>
      </c>
      <c r="H2682" s="127"/>
      <c r="I2682" s="131" t="s">
        <v>6991</v>
      </c>
      <c r="J2682" s="127"/>
      <c r="K2682" s="127"/>
      <c r="L2682" s="127"/>
      <c r="M2682" s="127"/>
      <c r="N2682" s="246">
        <v>281.18</v>
      </c>
      <c r="O2682" s="246">
        <v>0</v>
      </c>
      <c r="P2682" s="127" t="s">
        <v>1334</v>
      </c>
    </row>
    <row r="2683" spans="1:16" ht="63.75" hidden="1">
      <c r="A2683" s="127">
        <v>291</v>
      </c>
      <c r="B2683" s="127"/>
      <c r="C2683" s="128" t="s">
        <v>795</v>
      </c>
      <c r="D2683" s="122">
        <v>42949</v>
      </c>
      <c r="E2683" s="123" t="s">
        <v>6992</v>
      </c>
      <c r="F2683" s="123" t="s">
        <v>11</v>
      </c>
      <c r="G2683" s="123">
        <v>509505</v>
      </c>
      <c r="H2683" s="127"/>
      <c r="I2683" s="131" t="s">
        <v>6993</v>
      </c>
      <c r="J2683" s="127"/>
      <c r="K2683" s="127"/>
      <c r="L2683" s="127"/>
      <c r="M2683" s="127"/>
      <c r="N2683" s="246">
        <v>50</v>
      </c>
      <c r="O2683" s="246">
        <v>0</v>
      </c>
      <c r="P2683" s="127" t="s">
        <v>1334</v>
      </c>
    </row>
    <row r="2684" spans="1:16" ht="76.5" hidden="1">
      <c r="A2684" s="127" t="s">
        <v>621</v>
      </c>
      <c r="B2684" s="127"/>
      <c r="C2684" s="128" t="s">
        <v>715</v>
      </c>
      <c r="D2684" s="122">
        <v>42950</v>
      </c>
      <c r="E2684" s="123" t="s">
        <v>6994</v>
      </c>
      <c r="F2684" s="123" t="s">
        <v>6</v>
      </c>
      <c r="G2684" s="123">
        <v>869178</v>
      </c>
      <c r="H2684" s="127"/>
      <c r="I2684" s="131" t="s">
        <v>6995</v>
      </c>
      <c r="J2684" s="127"/>
      <c r="K2684" s="127"/>
      <c r="L2684" s="127"/>
      <c r="M2684" s="127"/>
      <c r="N2684" s="246">
        <v>0</v>
      </c>
      <c r="O2684" s="246">
        <v>30000</v>
      </c>
      <c r="P2684" s="127" t="s">
        <v>1334</v>
      </c>
    </row>
    <row r="2685" spans="1:16" ht="63.75" hidden="1">
      <c r="A2685" s="127">
        <v>513</v>
      </c>
      <c r="B2685" s="127"/>
      <c r="C2685" s="128" t="s">
        <v>201</v>
      </c>
      <c r="D2685" s="122">
        <v>42950</v>
      </c>
      <c r="E2685" s="123" t="s">
        <v>6996</v>
      </c>
      <c r="F2685" s="123" t="s">
        <v>1375</v>
      </c>
      <c r="G2685" s="123">
        <v>14370172</v>
      </c>
      <c r="H2685" s="127"/>
      <c r="I2685" s="131" t="s">
        <v>6997</v>
      </c>
      <c r="J2685" s="127"/>
      <c r="K2685" s="127"/>
      <c r="L2685" s="127"/>
      <c r="M2685" s="127"/>
      <c r="N2685" s="246">
        <v>17962.36</v>
      </c>
      <c r="O2685" s="246">
        <v>0</v>
      </c>
      <c r="P2685" s="127" t="s">
        <v>1334</v>
      </c>
    </row>
    <row r="2686" spans="1:16" ht="63.75" hidden="1">
      <c r="A2686" s="127">
        <v>513</v>
      </c>
      <c r="B2686" s="127"/>
      <c r="C2686" s="128" t="s">
        <v>201</v>
      </c>
      <c r="D2686" s="122">
        <v>42950</v>
      </c>
      <c r="E2686" s="123" t="s">
        <v>6998</v>
      </c>
      <c r="F2686" s="123" t="s">
        <v>1375</v>
      </c>
      <c r="G2686" s="123">
        <v>14369934</v>
      </c>
      <c r="H2686" s="127"/>
      <c r="I2686" s="131" t="s">
        <v>6999</v>
      </c>
      <c r="J2686" s="127"/>
      <c r="K2686" s="127"/>
      <c r="L2686" s="127"/>
      <c r="M2686" s="127"/>
      <c r="N2686" s="246">
        <v>198151.98</v>
      </c>
      <c r="O2686" s="246">
        <v>0</v>
      </c>
      <c r="P2686" s="127" t="s">
        <v>1334</v>
      </c>
    </row>
    <row r="2687" spans="1:16" ht="102" hidden="1">
      <c r="A2687" s="127">
        <v>197</v>
      </c>
      <c r="B2687" s="127"/>
      <c r="C2687" s="128" t="s">
        <v>755</v>
      </c>
      <c r="D2687" s="122">
        <v>42950</v>
      </c>
      <c r="E2687" s="123" t="s">
        <v>7000</v>
      </c>
      <c r="F2687" s="123" t="s">
        <v>1261</v>
      </c>
      <c r="G2687" s="123">
        <v>2848</v>
      </c>
      <c r="H2687" s="127"/>
      <c r="I2687" s="131" t="s">
        <v>7001</v>
      </c>
      <c r="J2687" s="127"/>
      <c r="K2687" s="127"/>
      <c r="L2687" s="127"/>
      <c r="M2687" s="127"/>
      <c r="N2687" s="246">
        <v>134.13</v>
      </c>
      <c r="O2687" s="246">
        <v>0</v>
      </c>
      <c r="P2687" s="127" t="s">
        <v>1334</v>
      </c>
    </row>
    <row r="2688" spans="1:16" ht="89.25" hidden="1">
      <c r="A2688" s="127">
        <v>197</v>
      </c>
      <c r="B2688" s="127"/>
      <c r="C2688" s="128" t="s">
        <v>755</v>
      </c>
      <c r="D2688" s="122">
        <v>42950</v>
      </c>
      <c r="E2688" s="123" t="s">
        <v>7002</v>
      </c>
      <c r="F2688" s="123" t="s">
        <v>15</v>
      </c>
      <c r="G2688" s="123">
        <v>2848</v>
      </c>
      <c r="H2688" s="127"/>
      <c r="I2688" s="131" t="s">
        <v>7003</v>
      </c>
      <c r="J2688" s="127"/>
      <c r="K2688" s="127"/>
      <c r="L2688" s="127"/>
      <c r="M2688" s="127"/>
      <c r="N2688" s="246">
        <v>278.02999999999997</v>
      </c>
      <c r="O2688" s="246">
        <v>0</v>
      </c>
      <c r="P2688" s="127" t="s">
        <v>1334</v>
      </c>
    </row>
    <row r="2689" spans="1:16" ht="76.5" hidden="1">
      <c r="A2689" s="127" t="s">
        <v>621</v>
      </c>
      <c r="B2689" s="127"/>
      <c r="C2689" s="128" t="s">
        <v>715</v>
      </c>
      <c r="D2689" s="122">
        <v>42951</v>
      </c>
      <c r="E2689" s="123" t="s">
        <v>7004</v>
      </c>
      <c r="F2689" s="123" t="s">
        <v>6</v>
      </c>
      <c r="G2689" s="123">
        <v>869767</v>
      </c>
      <c r="H2689" s="127"/>
      <c r="I2689" s="131" t="s">
        <v>7005</v>
      </c>
      <c r="J2689" s="127"/>
      <c r="K2689" s="127"/>
      <c r="L2689" s="127"/>
      <c r="M2689" s="127"/>
      <c r="N2689" s="246">
        <v>0</v>
      </c>
      <c r="O2689" s="246">
        <v>244000</v>
      </c>
      <c r="P2689" s="127" t="s">
        <v>1334</v>
      </c>
    </row>
    <row r="2690" spans="1:16" ht="76.5" hidden="1">
      <c r="A2690" s="127">
        <v>291</v>
      </c>
      <c r="B2690" s="127"/>
      <c r="C2690" s="128" t="s">
        <v>795</v>
      </c>
      <c r="D2690" s="122">
        <v>42951</v>
      </c>
      <c r="E2690" s="123" t="s">
        <v>7006</v>
      </c>
      <c r="F2690" s="123" t="s">
        <v>11</v>
      </c>
      <c r="G2690" s="123">
        <v>511533</v>
      </c>
      <c r="H2690" s="127"/>
      <c r="I2690" s="131" t="s">
        <v>7007</v>
      </c>
      <c r="J2690" s="127"/>
      <c r="K2690" s="127"/>
      <c r="L2690" s="127"/>
      <c r="M2690" s="127"/>
      <c r="N2690" s="246">
        <v>50</v>
      </c>
      <c r="O2690" s="246">
        <v>0</v>
      </c>
      <c r="P2690" s="127" t="s">
        <v>1334</v>
      </c>
    </row>
    <row r="2691" spans="1:16" ht="63.75" hidden="1">
      <c r="A2691" s="127" t="s">
        <v>621</v>
      </c>
      <c r="B2691" s="127"/>
      <c r="C2691" s="128" t="s">
        <v>715</v>
      </c>
      <c r="D2691" s="122">
        <v>42955</v>
      </c>
      <c r="E2691" s="123" t="s">
        <v>7008</v>
      </c>
      <c r="F2691" s="123" t="s">
        <v>6</v>
      </c>
      <c r="G2691" s="123">
        <v>513397</v>
      </c>
      <c r="H2691" s="127"/>
      <c r="I2691" s="131" t="s">
        <v>7009</v>
      </c>
      <c r="J2691" s="127"/>
      <c r="K2691" s="127"/>
      <c r="L2691" s="127"/>
      <c r="M2691" s="127"/>
      <c r="N2691" s="246">
        <v>0</v>
      </c>
      <c r="O2691" s="246">
        <v>169970.09</v>
      </c>
      <c r="P2691" s="127" t="s">
        <v>1334</v>
      </c>
    </row>
    <row r="2692" spans="1:16" ht="51" hidden="1">
      <c r="A2692" s="127" t="s">
        <v>621</v>
      </c>
      <c r="B2692" s="127"/>
      <c r="C2692" s="128" t="s">
        <v>715</v>
      </c>
      <c r="D2692" s="122">
        <v>42955</v>
      </c>
      <c r="E2692" s="123" t="s">
        <v>7010</v>
      </c>
      <c r="F2692" s="123" t="s">
        <v>6</v>
      </c>
      <c r="G2692" s="123">
        <v>513398</v>
      </c>
      <c r="H2692" s="127"/>
      <c r="I2692" s="131" t="s">
        <v>7011</v>
      </c>
      <c r="J2692" s="127"/>
      <c r="K2692" s="127"/>
      <c r="L2692" s="127"/>
      <c r="M2692" s="127"/>
      <c r="N2692" s="246">
        <v>0</v>
      </c>
      <c r="O2692" s="246">
        <v>4339686.43</v>
      </c>
      <c r="P2692" s="127" t="s">
        <v>1334</v>
      </c>
    </row>
    <row r="2693" spans="1:16" ht="76.5" hidden="1">
      <c r="A2693" s="127" t="s">
        <v>621</v>
      </c>
      <c r="B2693" s="127"/>
      <c r="C2693" s="128" t="s">
        <v>715</v>
      </c>
      <c r="D2693" s="122">
        <v>42955</v>
      </c>
      <c r="E2693" s="123" t="s">
        <v>7012</v>
      </c>
      <c r="F2693" s="123" t="s">
        <v>6</v>
      </c>
      <c r="G2693" s="123">
        <v>870353</v>
      </c>
      <c r="H2693" s="127"/>
      <c r="I2693" s="131" t="s">
        <v>7013</v>
      </c>
      <c r="J2693" s="127"/>
      <c r="K2693" s="127"/>
      <c r="L2693" s="127"/>
      <c r="M2693" s="127"/>
      <c r="N2693" s="246">
        <v>0</v>
      </c>
      <c r="O2693" s="246">
        <v>70000</v>
      </c>
      <c r="P2693" s="127" t="s">
        <v>1334</v>
      </c>
    </row>
    <row r="2694" spans="1:16" ht="63.75" hidden="1">
      <c r="A2694" s="127">
        <v>291</v>
      </c>
      <c r="B2694" s="127"/>
      <c r="C2694" s="128" t="s">
        <v>795</v>
      </c>
      <c r="D2694" s="122">
        <v>42955</v>
      </c>
      <c r="E2694" s="123" t="s">
        <v>7014</v>
      </c>
      <c r="F2694" s="123" t="s">
        <v>11</v>
      </c>
      <c r="G2694" s="123">
        <v>895012</v>
      </c>
      <c r="H2694" s="127"/>
      <c r="I2694" s="131" t="s">
        <v>7015</v>
      </c>
      <c r="J2694" s="127"/>
      <c r="K2694" s="127"/>
      <c r="L2694" s="127"/>
      <c r="M2694" s="127"/>
      <c r="N2694" s="246">
        <v>50</v>
      </c>
      <c r="O2694" s="246">
        <v>0</v>
      </c>
      <c r="P2694" s="127" t="s">
        <v>1334</v>
      </c>
    </row>
    <row r="2695" spans="1:16" ht="89.25" hidden="1">
      <c r="A2695" s="127" t="s">
        <v>621</v>
      </c>
      <c r="B2695" s="127"/>
      <c r="C2695" s="128" t="s">
        <v>715</v>
      </c>
      <c r="D2695" s="122">
        <v>42955</v>
      </c>
      <c r="E2695" s="123" t="s">
        <v>7016</v>
      </c>
      <c r="F2695" s="123" t="s">
        <v>13</v>
      </c>
      <c r="G2695" s="123">
        <v>895015</v>
      </c>
      <c r="H2695" s="127"/>
      <c r="I2695" s="131" t="s">
        <v>7017</v>
      </c>
      <c r="J2695" s="127"/>
      <c r="K2695" s="127"/>
      <c r="L2695" s="127"/>
      <c r="M2695" s="127"/>
      <c r="N2695" s="246">
        <v>7170639</v>
      </c>
      <c r="O2695" s="246">
        <v>0</v>
      </c>
      <c r="P2695" s="127" t="s">
        <v>1334</v>
      </c>
    </row>
    <row r="2696" spans="1:16" ht="89.25" hidden="1">
      <c r="A2696" s="127" t="s">
        <v>621</v>
      </c>
      <c r="B2696" s="127"/>
      <c r="C2696" s="128" t="s">
        <v>715</v>
      </c>
      <c r="D2696" s="122">
        <v>42955</v>
      </c>
      <c r="E2696" s="123" t="s">
        <v>7018</v>
      </c>
      <c r="F2696" s="123" t="s">
        <v>11</v>
      </c>
      <c r="G2696" s="123">
        <v>895015</v>
      </c>
      <c r="H2696" s="127"/>
      <c r="I2696" s="131" t="s">
        <v>7019</v>
      </c>
      <c r="J2696" s="127"/>
      <c r="K2696" s="127"/>
      <c r="L2696" s="127"/>
      <c r="M2696" s="127"/>
      <c r="N2696" s="246">
        <v>50</v>
      </c>
      <c r="O2696" s="246">
        <v>0</v>
      </c>
      <c r="P2696" s="127" t="s">
        <v>1334</v>
      </c>
    </row>
    <row r="2697" spans="1:16" ht="38.25" hidden="1">
      <c r="A2697" s="127">
        <v>291</v>
      </c>
      <c r="B2697" s="127"/>
      <c r="C2697" s="128" t="s">
        <v>795</v>
      </c>
      <c r="D2697" s="122">
        <v>42956</v>
      </c>
      <c r="E2697" s="123" t="s">
        <v>7020</v>
      </c>
      <c r="F2697" s="123" t="s">
        <v>6</v>
      </c>
      <c r="G2697" s="123">
        <v>870461</v>
      </c>
      <c r="H2697" s="127"/>
      <c r="I2697" s="131" t="s">
        <v>7021</v>
      </c>
      <c r="J2697" s="127"/>
      <c r="K2697" s="127"/>
      <c r="L2697" s="127"/>
      <c r="M2697" s="127"/>
      <c r="N2697" s="246">
        <v>0</v>
      </c>
      <c r="O2697" s="246">
        <v>8585000</v>
      </c>
      <c r="P2697" s="127" t="s">
        <v>1334</v>
      </c>
    </row>
    <row r="2698" spans="1:16" ht="76.5" hidden="1">
      <c r="A2698" s="127" t="s">
        <v>621</v>
      </c>
      <c r="B2698" s="127"/>
      <c r="C2698" s="128" t="s">
        <v>715</v>
      </c>
      <c r="D2698" s="122">
        <v>42956</v>
      </c>
      <c r="E2698" s="123" t="s">
        <v>7022</v>
      </c>
      <c r="F2698" s="123" t="s">
        <v>6</v>
      </c>
      <c r="G2698" s="123">
        <v>870959</v>
      </c>
      <c r="H2698" s="127"/>
      <c r="I2698" s="131" t="s">
        <v>7023</v>
      </c>
      <c r="J2698" s="127"/>
      <c r="K2698" s="127"/>
      <c r="L2698" s="127"/>
      <c r="M2698" s="127"/>
      <c r="N2698" s="246">
        <v>0</v>
      </c>
      <c r="O2698" s="246">
        <v>40000</v>
      </c>
      <c r="P2698" s="127" t="s">
        <v>1334</v>
      </c>
    </row>
    <row r="2699" spans="1:16" ht="102" hidden="1">
      <c r="A2699" s="127" t="s">
        <v>620</v>
      </c>
      <c r="B2699" s="127"/>
      <c r="C2699" s="128" t="s">
        <v>714</v>
      </c>
      <c r="D2699" s="122">
        <v>42956</v>
      </c>
      <c r="E2699" s="123" t="s">
        <v>7024</v>
      </c>
      <c r="F2699" s="123" t="s">
        <v>6</v>
      </c>
      <c r="G2699" s="123">
        <v>895123</v>
      </c>
      <c r="H2699" s="127"/>
      <c r="I2699" s="131" t="s">
        <v>7025</v>
      </c>
      <c r="J2699" s="127"/>
      <c r="K2699" s="127"/>
      <c r="L2699" s="127"/>
      <c r="M2699" s="127"/>
      <c r="N2699" s="246">
        <v>0</v>
      </c>
      <c r="O2699" s="246">
        <v>2370.31</v>
      </c>
      <c r="P2699" s="127" t="s">
        <v>1334</v>
      </c>
    </row>
    <row r="2700" spans="1:16" ht="102" hidden="1">
      <c r="A2700" s="127" t="s">
        <v>620</v>
      </c>
      <c r="B2700" s="127"/>
      <c r="C2700" s="128" t="s">
        <v>714</v>
      </c>
      <c r="D2700" s="122">
        <v>42956</v>
      </c>
      <c r="E2700" s="123" t="s">
        <v>7026</v>
      </c>
      <c r="F2700" s="123" t="s">
        <v>6</v>
      </c>
      <c r="G2700" s="123">
        <v>895123</v>
      </c>
      <c r="H2700" s="127"/>
      <c r="I2700" s="131" t="s">
        <v>7027</v>
      </c>
      <c r="J2700" s="127"/>
      <c r="K2700" s="127"/>
      <c r="L2700" s="127"/>
      <c r="M2700" s="127"/>
      <c r="N2700" s="246">
        <v>0</v>
      </c>
      <c r="O2700" s="246">
        <v>7565.15</v>
      </c>
      <c r="P2700" s="127" t="s">
        <v>1334</v>
      </c>
    </row>
    <row r="2701" spans="1:16" ht="76.5" hidden="1">
      <c r="A2701" s="127">
        <v>86</v>
      </c>
      <c r="B2701" s="127"/>
      <c r="C2701" s="128" t="s">
        <v>711</v>
      </c>
      <c r="D2701" s="122">
        <v>42956</v>
      </c>
      <c r="E2701" s="123" t="s">
        <v>7028</v>
      </c>
      <c r="F2701" s="123" t="s">
        <v>6</v>
      </c>
      <c r="G2701" s="123">
        <v>895243</v>
      </c>
      <c r="H2701" s="127"/>
      <c r="I2701" s="131" t="s">
        <v>7029</v>
      </c>
      <c r="J2701" s="127"/>
      <c r="K2701" s="127"/>
      <c r="L2701" s="127"/>
      <c r="M2701" s="127"/>
      <c r="N2701" s="246">
        <v>0</v>
      </c>
      <c r="O2701" s="246">
        <v>10000</v>
      </c>
      <c r="P2701" s="127" t="s">
        <v>1334</v>
      </c>
    </row>
    <row r="2702" spans="1:16" ht="89.25" hidden="1">
      <c r="A2702" s="127">
        <v>132</v>
      </c>
      <c r="B2702" s="127"/>
      <c r="C2702" s="128" t="s">
        <v>729</v>
      </c>
      <c r="D2702" s="122">
        <v>42956</v>
      </c>
      <c r="E2702" s="123" t="s">
        <v>7030</v>
      </c>
      <c r="F2702" s="123" t="s">
        <v>11</v>
      </c>
      <c r="G2702" s="123">
        <v>895022</v>
      </c>
      <c r="H2702" s="127"/>
      <c r="I2702" s="131" t="s">
        <v>7031</v>
      </c>
      <c r="J2702" s="127"/>
      <c r="K2702" s="127"/>
      <c r="L2702" s="127"/>
      <c r="M2702" s="127"/>
      <c r="N2702" s="246">
        <v>1616.89</v>
      </c>
      <c r="O2702" s="246">
        <v>0</v>
      </c>
      <c r="P2702" s="127" t="s">
        <v>1334</v>
      </c>
    </row>
    <row r="2703" spans="1:16" ht="76.5" hidden="1">
      <c r="A2703" s="127" t="s">
        <v>620</v>
      </c>
      <c r="B2703" s="127"/>
      <c r="C2703" s="128" t="s">
        <v>714</v>
      </c>
      <c r="D2703" s="122">
        <v>42956</v>
      </c>
      <c r="E2703" s="123" t="s">
        <v>7032</v>
      </c>
      <c r="F2703" s="123" t="s">
        <v>13</v>
      </c>
      <c r="G2703" s="123">
        <v>895138</v>
      </c>
      <c r="H2703" s="127"/>
      <c r="I2703" s="131" t="s">
        <v>7033</v>
      </c>
      <c r="J2703" s="127"/>
      <c r="K2703" s="127"/>
      <c r="L2703" s="127"/>
      <c r="M2703" s="127"/>
      <c r="N2703" s="246">
        <v>122.64</v>
      </c>
      <c r="O2703" s="246">
        <v>0</v>
      </c>
      <c r="P2703" s="127" t="s">
        <v>1334</v>
      </c>
    </row>
    <row r="2704" spans="1:16" ht="89.25" hidden="1">
      <c r="A2704" s="127" t="s">
        <v>620</v>
      </c>
      <c r="B2704" s="127"/>
      <c r="C2704" s="128" t="s">
        <v>714</v>
      </c>
      <c r="D2704" s="122">
        <v>42956</v>
      </c>
      <c r="E2704" s="123" t="s">
        <v>7034</v>
      </c>
      <c r="F2704" s="123" t="s">
        <v>11</v>
      </c>
      <c r="G2704" s="123">
        <v>895138</v>
      </c>
      <c r="H2704" s="127"/>
      <c r="I2704" s="131" t="s">
        <v>7035</v>
      </c>
      <c r="J2704" s="127"/>
      <c r="K2704" s="127"/>
      <c r="L2704" s="127"/>
      <c r="M2704" s="127"/>
      <c r="N2704" s="246">
        <v>50</v>
      </c>
      <c r="O2704" s="246">
        <v>0</v>
      </c>
      <c r="P2704" s="127" t="s">
        <v>1334</v>
      </c>
    </row>
    <row r="2705" spans="1:16" ht="76.5" hidden="1">
      <c r="A2705" s="127" t="s">
        <v>620</v>
      </c>
      <c r="B2705" s="127"/>
      <c r="C2705" s="128" t="s">
        <v>714</v>
      </c>
      <c r="D2705" s="122">
        <v>42956</v>
      </c>
      <c r="E2705" s="123" t="s">
        <v>7036</v>
      </c>
      <c r="F2705" s="123" t="s">
        <v>13</v>
      </c>
      <c r="G2705" s="123">
        <v>895159</v>
      </c>
      <c r="H2705" s="127"/>
      <c r="I2705" s="131" t="s">
        <v>7037</v>
      </c>
      <c r="J2705" s="127"/>
      <c r="K2705" s="127"/>
      <c r="L2705" s="127"/>
      <c r="M2705" s="127"/>
      <c r="N2705" s="246">
        <v>102.24</v>
      </c>
      <c r="O2705" s="246">
        <v>0</v>
      </c>
      <c r="P2705" s="127" t="s">
        <v>1334</v>
      </c>
    </row>
    <row r="2706" spans="1:16" ht="63.75" hidden="1">
      <c r="A2706" s="127" t="s">
        <v>620</v>
      </c>
      <c r="B2706" s="127"/>
      <c r="C2706" s="128" t="s">
        <v>714</v>
      </c>
      <c r="D2706" s="122">
        <v>42956</v>
      </c>
      <c r="E2706" s="123" t="s">
        <v>7038</v>
      </c>
      <c r="F2706" s="123" t="s">
        <v>11</v>
      </c>
      <c r="G2706" s="123">
        <v>895159</v>
      </c>
      <c r="H2706" s="127"/>
      <c r="I2706" s="131" t="s">
        <v>7039</v>
      </c>
      <c r="J2706" s="127"/>
      <c r="K2706" s="127"/>
      <c r="L2706" s="127"/>
      <c r="M2706" s="127"/>
      <c r="N2706" s="246">
        <v>50</v>
      </c>
      <c r="O2706" s="246">
        <v>0</v>
      </c>
      <c r="P2706" s="127" t="s">
        <v>1334</v>
      </c>
    </row>
    <row r="2707" spans="1:16" ht="76.5" hidden="1">
      <c r="A2707" s="127" t="s">
        <v>621</v>
      </c>
      <c r="B2707" s="127"/>
      <c r="C2707" s="128" t="s">
        <v>715</v>
      </c>
      <c r="D2707" s="122">
        <v>42957</v>
      </c>
      <c r="E2707" s="123" t="s">
        <v>7040</v>
      </c>
      <c r="F2707" s="123" t="s">
        <v>6</v>
      </c>
      <c r="G2707" s="123">
        <v>871453</v>
      </c>
      <c r="H2707" s="127"/>
      <c r="I2707" s="131" t="s">
        <v>7041</v>
      </c>
      <c r="J2707" s="127"/>
      <c r="K2707" s="127"/>
      <c r="L2707" s="127"/>
      <c r="M2707" s="127"/>
      <c r="N2707" s="246">
        <v>0</v>
      </c>
      <c r="O2707" s="246">
        <v>174000</v>
      </c>
      <c r="P2707" s="127" t="s">
        <v>1334</v>
      </c>
    </row>
    <row r="2708" spans="1:16" ht="89.25" hidden="1">
      <c r="A2708" s="127">
        <v>513</v>
      </c>
      <c r="B2708" s="127"/>
      <c r="C2708" s="128" t="s">
        <v>201</v>
      </c>
      <c r="D2708" s="122">
        <v>42957</v>
      </c>
      <c r="E2708" s="123" t="s">
        <v>7042</v>
      </c>
      <c r="F2708" s="123" t="s">
        <v>15</v>
      </c>
      <c r="G2708" s="123">
        <v>2898</v>
      </c>
      <c r="H2708" s="127"/>
      <c r="I2708" s="131" t="s">
        <v>7043</v>
      </c>
      <c r="J2708" s="127"/>
      <c r="K2708" s="127"/>
      <c r="L2708" s="127"/>
      <c r="M2708" s="127"/>
      <c r="N2708" s="246">
        <v>4503.72</v>
      </c>
      <c r="O2708" s="246">
        <v>0</v>
      </c>
      <c r="P2708" s="127" t="s">
        <v>1334</v>
      </c>
    </row>
    <row r="2709" spans="1:16" ht="63.75" hidden="1">
      <c r="A2709" s="127" t="s">
        <v>620</v>
      </c>
      <c r="B2709" s="127"/>
      <c r="C2709" s="128" t="s">
        <v>714</v>
      </c>
      <c r="D2709" s="122">
        <v>42958</v>
      </c>
      <c r="E2709" s="123" t="s">
        <v>7044</v>
      </c>
      <c r="F2709" s="123" t="s">
        <v>1375</v>
      </c>
      <c r="G2709" s="123">
        <v>14431922</v>
      </c>
      <c r="H2709" s="127"/>
      <c r="I2709" s="131" t="s">
        <v>7045</v>
      </c>
      <c r="J2709" s="127"/>
      <c r="K2709" s="127"/>
      <c r="L2709" s="127"/>
      <c r="M2709" s="127"/>
      <c r="N2709" s="246">
        <v>0</v>
      </c>
      <c r="O2709" s="246">
        <v>25116</v>
      </c>
      <c r="P2709" s="127" t="s">
        <v>1334</v>
      </c>
    </row>
    <row r="2710" spans="1:16" ht="76.5" hidden="1">
      <c r="A2710" s="127" t="s">
        <v>620</v>
      </c>
      <c r="B2710" s="127"/>
      <c r="C2710" s="128" t="s">
        <v>714</v>
      </c>
      <c r="D2710" s="122">
        <v>42958</v>
      </c>
      <c r="E2710" s="123" t="s">
        <v>7046</v>
      </c>
      <c r="F2710" s="123" t="s">
        <v>1375</v>
      </c>
      <c r="G2710" s="123">
        <v>14431993</v>
      </c>
      <c r="H2710" s="127"/>
      <c r="I2710" s="131" t="s">
        <v>7047</v>
      </c>
      <c r="J2710" s="127"/>
      <c r="K2710" s="127"/>
      <c r="L2710" s="127"/>
      <c r="M2710" s="127"/>
      <c r="N2710" s="246">
        <v>0</v>
      </c>
      <c r="O2710" s="246">
        <v>697234.51</v>
      </c>
      <c r="P2710" s="127" t="s">
        <v>1334</v>
      </c>
    </row>
    <row r="2711" spans="1:16" ht="76.5" hidden="1">
      <c r="A2711" s="127">
        <v>25</v>
      </c>
      <c r="B2711" s="127"/>
      <c r="C2711" s="128" t="s">
        <v>695</v>
      </c>
      <c r="D2711" s="122">
        <v>42958</v>
      </c>
      <c r="E2711" s="123" t="s">
        <v>7048</v>
      </c>
      <c r="F2711" s="123" t="s">
        <v>1260</v>
      </c>
      <c r="G2711" s="123">
        <v>14352968</v>
      </c>
      <c r="H2711" s="127"/>
      <c r="I2711" s="131" t="s">
        <v>7049</v>
      </c>
      <c r="J2711" s="127"/>
      <c r="K2711" s="127"/>
      <c r="L2711" s="127"/>
      <c r="M2711" s="127"/>
      <c r="N2711" s="246">
        <v>0</v>
      </c>
      <c r="O2711" s="246">
        <v>420034.82</v>
      </c>
      <c r="P2711" s="127" t="s">
        <v>1334</v>
      </c>
    </row>
    <row r="2712" spans="1:16" ht="76.5" hidden="1">
      <c r="A2712" s="127" t="s">
        <v>621</v>
      </c>
      <c r="B2712" s="127"/>
      <c r="C2712" s="128" t="s">
        <v>715</v>
      </c>
      <c r="D2712" s="122">
        <v>42958</v>
      </c>
      <c r="E2712" s="123" t="s">
        <v>7050</v>
      </c>
      <c r="F2712" s="123" t="s">
        <v>6</v>
      </c>
      <c r="G2712" s="123">
        <v>871922</v>
      </c>
      <c r="H2712" s="127"/>
      <c r="I2712" s="131" t="s">
        <v>7051</v>
      </c>
      <c r="J2712" s="127"/>
      <c r="K2712" s="127"/>
      <c r="L2712" s="127"/>
      <c r="M2712" s="127"/>
      <c r="N2712" s="246">
        <v>0</v>
      </c>
      <c r="O2712" s="246">
        <v>170000</v>
      </c>
      <c r="P2712" s="127" t="s">
        <v>1334</v>
      </c>
    </row>
    <row r="2713" spans="1:16" ht="51" hidden="1">
      <c r="A2713" s="127" t="s">
        <v>620</v>
      </c>
      <c r="B2713" s="127"/>
      <c r="C2713" s="128" t="s">
        <v>714</v>
      </c>
      <c r="D2713" s="122">
        <v>42958</v>
      </c>
      <c r="E2713" s="123" t="s">
        <v>7052</v>
      </c>
      <c r="F2713" s="123" t="s">
        <v>6</v>
      </c>
      <c r="G2713" s="123">
        <v>871926</v>
      </c>
      <c r="H2713" s="127"/>
      <c r="I2713" s="131" t="s">
        <v>7053</v>
      </c>
      <c r="J2713" s="127"/>
      <c r="K2713" s="127"/>
      <c r="L2713" s="127"/>
      <c r="M2713" s="127"/>
      <c r="N2713" s="246">
        <v>0</v>
      </c>
      <c r="O2713" s="246">
        <v>799.33</v>
      </c>
      <c r="P2713" s="127" t="s">
        <v>1334</v>
      </c>
    </row>
    <row r="2714" spans="1:16" ht="76.5" hidden="1">
      <c r="A2714" s="127" t="s">
        <v>623</v>
      </c>
      <c r="B2714" s="127"/>
      <c r="C2714" s="128" t="s">
        <v>716</v>
      </c>
      <c r="D2714" s="122">
        <v>42958</v>
      </c>
      <c r="E2714" s="123" t="s">
        <v>7054</v>
      </c>
      <c r="F2714" s="123" t="s">
        <v>6</v>
      </c>
      <c r="G2714" s="123">
        <v>871976</v>
      </c>
      <c r="H2714" s="127"/>
      <c r="I2714" s="131" t="s">
        <v>7055</v>
      </c>
      <c r="J2714" s="127"/>
      <c r="K2714" s="127"/>
      <c r="L2714" s="127"/>
      <c r="M2714" s="127"/>
      <c r="N2714" s="246">
        <v>0</v>
      </c>
      <c r="O2714" s="246">
        <v>5666.89</v>
      </c>
      <c r="P2714" s="127" t="s">
        <v>1334</v>
      </c>
    </row>
    <row r="2715" spans="1:16" ht="51" hidden="1">
      <c r="A2715" s="127" t="s">
        <v>620</v>
      </c>
      <c r="B2715" s="127"/>
      <c r="C2715" s="128" t="s">
        <v>714</v>
      </c>
      <c r="D2715" s="122">
        <v>42958</v>
      </c>
      <c r="E2715" s="123" t="s">
        <v>7056</v>
      </c>
      <c r="F2715" s="123" t="s">
        <v>6</v>
      </c>
      <c r="G2715" s="123">
        <v>871981</v>
      </c>
      <c r="H2715" s="127"/>
      <c r="I2715" s="131" t="s">
        <v>7057</v>
      </c>
      <c r="J2715" s="127"/>
      <c r="K2715" s="127"/>
      <c r="L2715" s="127"/>
      <c r="M2715" s="127"/>
      <c r="N2715" s="246">
        <v>0</v>
      </c>
      <c r="O2715" s="246">
        <v>9412.0300000000007</v>
      </c>
      <c r="P2715" s="127" t="s">
        <v>1334</v>
      </c>
    </row>
    <row r="2716" spans="1:16" ht="51" hidden="1">
      <c r="A2716" s="127" t="s">
        <v>620</v>
      </c>
      <c r="B2716" s="127"/>
      <c r="C2716" s="128" t="s">
        <v>714</v>
      </c>
      <c r="D2716" s="122">
        <v>42958</v>
      </c>
      <c r="E2716" s="123" t="s">
        <v>7058</v>
      </c>
      <c r="F2716" s="123" t="s">
        <v>6</v>
      </c>
      <c r="G2716" s="123">
        <v>871983</v>
      </c>
      <c r="H2716" s="127"/>
      <c r="I2716" s="131" t="s">
        <v>7059</v>
      </c>
      <c r="J2716" s="127"/>
      <c r="K2716" s="127"/>
      <c r="L2716" s="127"/>
      <c r="M2716" s="127"/>
      <c r="N2716" s="246">
        <v>0</v>
      </c>
      <c r="O2716" s="246">
        <v>603.17999999999995</v>
      </c>
      <c r="P2716" s="127" t="s">
        <v>1334</v>
      </c>
    </row>
    <row r="2717" spans="1:16" ht="63.75" hidden="1">
      <c r="A2717" s="127" t="s">
        <v>621</v>
      </c>
      <c r="B2717" s="127"/>
      <c r="C2717" s="128" t="s">
        <v>715</v>
      </c>
      <c r="D2717" s="122">
        <v>42958</v>
      </c>
      <c r="E2717" s="123" t="s">
        <v>7060</v>
      </c>
      <c r="F2717" s="123" t="s">
        <v>6</v>
      </c>
      <c r="G2717" s="123">
        <v>871998</v>
      </c>
      <c r="H2717" s="127"/>
      <c r="I2717" s="131" t="s">
        <v>7061</v>
      </c>
      <c r="J2717" s="127"/>
      <c r="K2717" s="127"/>
      <c r="L2717" s="127"/>
      <c r="M2717" s="127"/>
      <c r="N2717" s="246">
        <v>0</v>
      </c>
      <c r="O2717" s="246">
        <v>2516681.87</v>
      </c>
      <c r="P2717" s="127" t="s">
        <v>1334</v>
      </c>
    </row>
    <row r="2718" spans="1:16" ht="38.25" hidden="1">
      <c r="A2718" s="127">
        <v>117</v>
      </c>
      <c r="B2718" s="127"/>
      <c r="C2718" s="128" t="s">
        <v>723</v>
      </c>
      <c r="D2718" s="122">
        <v>42958</v>
      </c>
      <c r="E2718" s="123" t="s">
        <v>7062</v>
      </c>
      <c r="F2718" s="123" t="s">
        <v>11</v>
      </c>
      <c r="G2718" s="123">
        <v>895416</v>
      </c>
      <c r="H2718" s="127"/>
      <c r="I2718" s="131" t="s">
        <v>7063</v>
      </c>
      <c r="J2718" s="127"/>
      <c r="K2718" s="127"/>
      <c r="L2718" s="127"/>
      <c r="M2718" s="127"/>
      <c r="N2718" s="246">
        <v>50</v>
      </c>
      <c r="O2718" s="246">
        <v>0</v>
      </c>
      <c r="P2718" s="127" t="s">
        <v>1334</v>
      </c>
    </row>
    <row r="2719" spans="1:16" ht="63.75" hidden="1">
      <c r="A2719" s="127">
        <v>378</v>
      </c>
      <c r="B2719" s="127"/>
      <c r="C2719" s="128" t="s">
        <v>1278</v>
      </c>
      <c r="D2719" s="122">
        <v>42958</v>
      </c>
      <c r="E2719" s="123" t="s">
        <v>7064</v>
      </c>
      <c r="F2719" s="123" t="s">
        <v>11</v>
      </c>
      <c r="G2719" s="123">
        <v>895467</v>
      </c>
      <c r="H2719" s="127"/>
      <c r="I2719" s="131" t="s">
        <v>7065</v>
      </c>
      <c r="J2719" s="127"/>
      <c r="K2719" s="127"/>
      <c r="L2719" s="127"/>
      <c r="M2719" s="127"/>
      <c r="N2719" s="246">
        <v>50</v>
      </c>
      <c r="O2719" s="246">
        <v>0</v>
      </c>
      <c r="P2719" s="127" t="s">
        <v>1334</v>
      </c>
    </row>
    <row r="2720" spans="1:16" ht="89.25" hidden="1">
      <c r="A2720" s="127">
        <v>197</v>
      </c>
      <c r="B2720" s="127"/>
      <c r="C2720" s="128" t="s">
        <v>755</v>
      </c>
      <c r="D2720" s="122">
        <v>42958</v>
      </c>
      <c r="E2720" s="123" t="s">
        <v>7066</v>
      </c>
      <c r="F2720" s="123" t="s">
        <v>1261</v>
      </c>
      <c r="G2720" s="123">
        <v>2896</v>
      </c>
      <c r="H2720" s="127"/>
      <c r="I2720" s="131" t="s">
        <v>7067</v>
      </c>
      <c r="J2720" s="127"/>
      <c r="K2720" s="127"/>
      <c r="L2720" s="127"/>
      <c r="M2720" s="127"/>
      <c r="N2720" s="246">
        <v>3421.12</v>
      </c>
      <c r="O2720" s="246">
        <v>0</v>
      </c>
      <c r="P2720" s="127" t="s">
        <v>1334</v>
      </c>
    </row>
    <row r="2721" spans="1:16" ht="89.25" hidden="1">
      <c r="A2721" s="127">
        <v>197</v>
      </c>
      <c r="B2721" s="127"/>
      <c r="C2721" s="128" t="s">
        <v>755</v>
      </c>
      <c r="D2721" s="122">
        <v>42958</v>
      </c>
      <c r="E2721" s="123" t="s">
        <v>7068</v>
      </c>
      <c r="F2721" s="123" t="s">
        <v>15</v>
      </c>
      <c r="G2721" s="123">
        <v>2896</v>
      </c>
      <c r="H2721" s="127"/>
      <c r="I2721" s="131" t="s">
        <v>7069</v>
      </c>
      <c r="J2721" s="127"/>
      <c r="K2721" s="127"/>
      <c r="L2721" s="127"/>
      <c r="M2721" s="127"/>
      <c r="N2721" s="246">
        <v>475.8</v>
      </c>
      <c r="O2721" s="246">
        <v>0</v>
      </c>
      <c r="P2721" s="127" t="s">
        <v>1334</v>
      </c>
    </row>
    <row r="2722" spans="1:16" ht="63.75" hidden="1">
      <c r="A2722" s="127">
        <v>513</v>
      </c>
      <c r="B2722" s="127"/>
      <c r="C2722" s="128" t="s">
        <v>201</v>
      </c>
      <c r="D2722" s="122">
        <v>42958</v>
      </c>
      <c r="E2722" s="123" t="s">
        <v>7070</v>
      </c>
      <c r="F2722" s="123" t="s">
        <v>1375</v>
      </c>
      <c r="G2722" s="123">
        <v>14431485</v>
      </c>
      <c r="H2722" s="127"/>
      <c r="I2722" s="131" t="s">
        <v>7071</v>
      </c>
      <c r="J2722" s="127"/>
      <c r="K2722" s="127"/>
      <c r="L2722" s="127"/>
      <c r="M2722" s="127"/>
      <c r="N2722" s="246">
        <v>265842.12</v>
      </c>
      <c r="O2722" s="246">
        <v>0</v>
      </c>
      <c r="P2722" s="127" t="s">
        <v>1334</v>
      </c>
    </row>
    <row r="2723" spans="1:16" ht="51" hidden="1">
      <c r="A2723" s="127">
        <v>513</v>
      </c>
      <c r="B2723" s="127"/>
      <c r="C2723" s="128" t="s">
        <v>201</v>
      </c>
      <c r="D2723" s="122">
        <v>42958</v>
      </c>
      <c r="E2723" s="123" t="s">
        <v>7072</v>
      </c>
      <c r="F2723" s="123" t="s">
        <v>1375</v>
      </c>
      <c r="G2723" s="123">
        <v>14430968</v>
      </c>
      <c r="H2723" s="127"/>
      <c r="I2723" s="131" t="s">
        <v>7073</v>
      </c>
      <c r="J2723" s="127"/>
      <c r="K2723" s="127"/>
      <c r="L2723" s="127"/>
      <c r="M2723" s="127"/>
      <c r="N2723" s="246">
        <v>834.5</v>
      </c>
      <c r="O2723" s="246">
        <v>0</v>
      </c>
      <c r="P2723" s="127" t="s">
        <v>1334</v>
      </c>
    </row>
    <row r="2724" spans="1:16" ht="51" hidden="1">
      <c r="A2724" s="127">
        <v>513</v>
      </c>
      <c r="B2724" s="127"/>
      <c r="C2724" s="128" t="s">
        <v>201</v>
      </c>
      <c r="D2724" s="122">
        <v>42958</v>
      </c>
      <c r="E2724" s="123" t="s">
        <v>7074</v>
      </c>
      <c r="F2724" s="123" t="s">
        <v>1375</v>
      </c>
      <c r="G2724" s="123">
        <v>14431593</v>
      </c>
      <c r="H2724" s="127"/>
      <c r="I2724" s="131" t="s">
        <v>7075</v>
      </c>
      <c r="J2724" s="127"/>
      <c r="K2724" s="127"/>
      <c r="L2724" s="127"/>
      <c r="M2724" s="127"/>
      <c r="N2724" s="246">
        <v>38947.800000000003</v>
      </c>
      <c r="O2724" s="246">
        <v>0</v>
      </c>
      <c r="P2724" s="127" t="s">
        <v>1334</v>
      </c>
    </row>
    <row r="2725" spans="1:16" ht="76.5" hidden="1">
      <c r="A2725" s="127" t="s">
        <v>620</v>
      </c>
      <c r="B2725" s="127"/>
      <c r="C2725" s="128" t="s">
        <v>714</v>
      </c>
      <c r="D2725" s="122">
        <v>42958</v>
      </c>
      <c r="E2725" s="123" t="s">
        <v>7076</v>
      </c>
      <c r="F2725" s="123" t="s">
        <v>1375</v>
      </c>
      <c r="G2725" s="123">
        <v>14446888</v>
      </c>
      <c r="H2725" s="127"/>
      <c r="I2725" s="131" t="s">
        <v>7077</v>
      </c>
      <c r="J2725" s="127"/>
      <c r="K2725" s="127"/>
      <c r="L2725" s="127"/>
      <c r="M2725" s="127"/>
      <c r="N2725" s="246">
        <v>0.6</v>
      </c>
      <c r="O2725" s="246">
        <v>0</v>
      </c>
      <c r="P2725" s="127" t="s">
        <v>1334</v>
      </c>
    </row>
    <row r="2726" spans="1:16" ht="76.5" hidden="1">
      <c r="A2726" s="127" t="s">
        <v>621</v>
      </c>
      <c r="B2726" s="127"/>
      <c r="C2726" s="128" t="s">
        <v>715</v>
      </c>
      <c r="D2726" s="122">
        <v>42961</v>
      </c>
      <c r="E2726" s="123" t="s">
        <v>7078</v>
      </c>
      <c r="F2726" s="123" t="s">
        <v>6</v>
      </c>
      <c r="G2726" s="123">
        <v>872611</v>
      </c>
      <c r="H2726" s="127"/>
      <c r="I2726" s="131" t="s">
        <v>7079</v>
      </c>
      <c r="J2726" s="127"/>
      <c r="K2726" s="127"/>
      <c r="L2726" s="127"/>
      <c r="M2726" s="127"/>
      <c r="N2726" s="246">
        <v>0</v>
      </c>
      <c r="O2726" s="246">
        <v>270000</v>
      </c>
      <c r="P2726" s="127" t="s">
        <v>1334</v>
      </c>
    </row>
    <row r="2727" spans="1:16" ht="76.5" hidden="1">
      <c r="A2727" s="127">
        <v>25</v>
      </c>
      <c r="B2727" s="127"/>
      <c r="C2727" s="128" t="s">
        <v>695</v>
      </c>
      <c r="D2727" s="122">
        <v>42961</v>
      </c>
      <c r="E2727" s="123" t="s">
        <v>7080</v>
      </c>
      <c r="F2727" s="123" t="s">
        <v>6</v>
      </c>
      <c r="G2727" s="123">
        <v>872791</v>
      </c>
      <c r="H2727" s="127"/>
      <c r="I2727" s="131" t="s">
        <v>7081</v>
      </c>
      <c r="J2727" s="127"/>
      <c r="K2727" s="127"/>
      <c r="L2727" s="127"/>
      <c r="M2727" s="127"/>
      <c r="N2727" s="246">
        <v>0</v>
      </c>
      <c r="O2727" s="246">
        <v>275278</v>
      </c>
      <c r="P2727" s="127" t="s">
        <v>1334</v>
      </c>
    </row>
    <row r="2728" spans="1:16" ht="76.5" hidden="1">
      <c r="A2728" s="127" t="s">
        <v>621</v>
      </c>
      <c r="B2728" s="127"/>
      <c r="C2728" s="128" t="s">
        <v>715</v>
      </c>
      <c r="D2728" s="122">
        <v>42962</v>
      </c>
      <c r="E2728" s="123" t="s">
        <v>7082</v>
      </c>
      <c r="F2728" s="123" t="s">
        <v>6</v>
      </c>
      <c r="G2728" s="123">
        <v>873270</v>
      </c>
      <c r="H2728" s="127"/>
      <c r="I2728" s="131" t="s">
        <v>7083</v>
      </c>
      <c r="J2728" s="127"/>
      <c r="K2728" s="127"/>
      <c r="L2728" s="127"/>
      <c r="M2728" s="127"/>
      <c r="N2728" s="246">
        <v>0</v>
      </c>
      <c r="O2728" s="246">
        <v>108000</v>
      </c>
      <c r="P2728" s="127" t="s">
        <v>1334</v>
      </c>
    </row>
    <row r="2729" spans="1:16" ht="51" hidden="1">
      <c r="A2729" s="127" t="s">
        <v>620</v>
      </c>
      <c r="B2729" s="127"/>
      <c r="C2729" s="128" t="s">
        <v>714</v>
      </c>
      <c r="D2729" s="122">
        <v>42962</v>
      </c>
      <c r="E2729" s="123" t="s">
        <v>7084</v>
      </c>
      <c r="F2729" s="123" t="s">
        <v>6</v>
      </c>
      <c r="G2729" s="123">
        <v>873280</v>
      </c>
      <c r="H2729" s="127"/>
      <c r="I2729" s="131" t="s">
        <v>7085</v>
      </c>
      <c r="J2729" s="127"/>
      <c r="K2729" s="127"/>
      <c r="L2729" s="127"/>
      <c r="M2729" s="127"/>
      <c r="N2729" s="246">
        <v>0</v>
      </c>
      <c r="O2729" s="246">
        <v>12329.6</v>
      </c>
      <c r="P2729" s="127" t="s">
        <v>1334</v>
      </c>
    </row>
    <row r="2730" spans="1:16" ht="51" hidden="1">
      <c r="A2730" s="127" t="s">
        <v>623</v>
      </c>
      <c r="B2730" s="127"/>
      <c r="C2730" s="128" t="s">
        <v>716</v>
      </c>
      <c r="D2730" s="122">
        <v>42962</v>
      </c>
      <c r="E2730" s="123" t="s">
        <v>7086</v>
      </c>
      <c r="F2730" s="123" t="s">
        <v>6</v>
      </c>
      <c r="G2730" s="123">
        <v>873292</v>
      </c>
      <c r="H2730" s="127"/>
      <c r="I2730" s="131" t="s">
        <v>7087</v>
      </c>
      <c r="J2730" s="127"/>
      <c r="K2730" s="127"/>
      <c r="L2730" s="127"/>
      <c r="M2730" s="127"/>
      <c r="N2730" s="246">
        <v>0</v>
      </c>
      <c r="O2730" s="246">
        <v>1212.69</v>
      </c>
      <c r="P2730" s="127" t="s">
        <v>1334</v>
      </c>
    </row>
    <row r="2731" spans="1:16" ht="89.25" hidden="1">
      <c r="A2731" s="127">
        <v>87</v>
      </c>
      <c r="B2731" s="127"/>
      <c r="C2731" s="128" t="s">
        <v>712</v>
      </c>
      <c r="D2731" s="122">
        <v>42962</v>
      </c>
      <c r="E2731" s="123" t="s">
        <v>7088</v>
      </c>
      <c r="F2731" s="123" t="s">
        <v>11</v>
      </c>
      <c r="G2731" s="123">
        <v>895595</v>
      </c>
      <c r="H2731" s="127"/>
      <c r="I2731" s="131" t="s">
        <v>7089</v>
      </c>
      <c r="J2731" s="127"/>
      <c r="K2731" s="127"/>
      <c r="L2731" s="127"/>
      <c r="M2731" s="127"/>
      <c r="N2731" s="246">
        <v>5329.11</v>
      </c>
      <c r="O2731" s="246">
        <v>0</v>
      </c>
      <c r="P2731" s="127" t="s">
        <v>1334</v>
      </c>
    </row>
    <row r="2732" spans="1:16" ht="76.5" hidden="1">
      <c r="A2732" s="127">
        <v>378</v>
      </c>
      <c r="B2732" s="127"/>
      <c r="C2732" s="128" t="s">
        <v>1278</v>
      </c>
      <c r="D2732" s="122">
        <v>42962</v>
      </c>
      <c r="E2732" s="123" t="s">
        <v>7090</v>
      </c>
      <c r="F2732" s="123" t="s">
        <v>11</v>
      </c>
      <c r="G2732" s="123">
        <v>895637</v>
      </c>
      <c r="H2732" s="127"/>
      <c r="I2732" s="131" t="s">
        <v>7091</v>
      </c>
      <c r="J2732" s="127"/>
      <c r="K2732" s="127"/>
      <c r="L2732" s="127"/>
      <c r="M2732" s="127"/>
      <c r="N2732" s="246">
        <v>50</v>
      </c>
      <c r="O2732" s="246">
        <v>0</v>
      </c>
      <c r="P2732" s="127" t="s">
        <v>1334</v>
      </c>
    </row>
    <row r="2733" spans="1:16" ht="51" hidden="1">
      <c r="A2733" s="127">
        <v>117</v>
      </c>
      <c r="B2733" s="127"/>
      <c r="C2733" s="128" t="s">
        <v>723</v>
      </c>
      <c r="D2733" s="122">
        <v>42962</v>
      </c>
      <c r="E2733" s="123" t="s">
        <v>7092</v>
      </c>
      <c r="F2733" s="123" t="s">
        <v>11</v>
      </c>
      <c r="G2733" s="123">
        <v>895652</v>
      </c>
      <c r="H2733" s="127"/>
      <c r="I2733" s="131" t="s">
        <v>7093</v>
      </c>
      <c r="J2733" s="127"/>
      <c r="K2733" s="127"/>
      <c r="L2733" s="127"/>
      <c r="M2733" s="127"/>
      <c r="N2733" s="246">
        <v>50</v>
      </c>
      <c r="O2733" s="246">
        <v>0</v>
      </c>
      <c r="P2733" s="127" t="s">
        <v>1334</v>
      </c>
    </row>
    <row r="2734" spans="1:16" ht="102" hidden="1">
      <c r="A2734" s="127">
        <v>197</v>
      </c>
      <c r="B2734" s="127"/>
      <c r="C2734" s="128" t="s">
        <v>755</v>
      </c>
      <c r="D2734" s="122">
        <v>42962</v>
      </c>
      <c r="E2734" s="123" t="s">
        <v>7094</v>
      </c>
      <c r="F2734" s="123" t="s">
        <v>1261</v>
      </c>
      <c r="G2734" s="123">
        <v>2902</v>
      </c>
      <c r="H2734" s="127"/>
      <c r="I2734" s="131" t="s">
        <v>7095</v>
      </c>
      <c r="J2734" s="127"/>
      <c r="K2734" s="127"/>
      <c r="L2734" s="127"/>
      <c r="M2734" s="127"/>
      <c r="N2734" s="246">
        <v>342.66</v>
      </c>
      <c r="O2734" s="246">
        <v>0</v>
      </c>
      <c r="P2734" s="127" t="s">
        <v>1334</v>
      </c>
    </row>
    <row r="2735" spans="1:16" ht="102" hidden="1">
      <c r="A2735" s="127">
        <v>197</v>
      </c>
      <c r="B2735" s="127"/>
      <c r="C2735" s="128" t="s">
        <v>755</v>
      </c>
      <c r="D2735" s="122">
        <v>42962</v>
      </c>
      <c r="E2735" s="123" t="s">
        <v>7096</v>
      </c>
      <c r="F2735" s="123" t="s">
        <v>15</v>
      </c>
      <c r="G2735" s="123">
        <v>2902</v>
      </c>
      <c r="H2735" s="127"/>
      <c r="I2735" s="131" t="s">
        <v>7097</v>
      </c>
      <c r="J2735" s="127"/>
      <c r="K2735" s="127"/>
      <c r="L2735" s="127"/>
      <c r="M2735" s="127"/>
      <c r="N2735" s="246">
        <v>290.24</v>
      </c>
      <c r="O2735" s="246">
        <v>0</v>
      </c>
      <c r="P2735" s="127" t="s">
        <v>1334</v>
      </c>
    </row>
    <row r="2736" spans="1:16" ht="102" hidden="1">
      <c r="A2736" s="127">
        <v>197</v>
      </c>
      <c r="B2736" s="127"/>
      <c r="C2736" s="128" t="s">
        <v>755</v>
      </c>
      <c r="D2736" s="122">
        <v>42962</v>
      </c>
      <c r="E2736" s="123" t="s">
        <v>7098</v>
      </c>
      <c r="F2736" s="123" t="s">
        <v>1261</v>
      </c>
      <c r="G2736" s="123">
        <v>2903</v>
      </c>
      <c r="H2736" s="127"/>
      <c r="I2736" s="131" t="s">
        <v>7099</v>
      </c>
      <c r="J2736" s="127"/>
      <c r="K2736" s="127"/>
      <c r="L2736" s="127"/>
      <c r="M2736" s="127"/>
      <c r="N2736" s="246">
        <v>32099.73</v>
      </c>
      <c r="O2736" s="246">
        <v>0</v>
      </c>
      <c r="P2736" s="127" t="s">
        <v>1334</v>
      </c>
    </row>
    <row r="2737" spans="1:16" ht="89.25" hidden="1">
      <c r="A2737" s="127">
        <v>197</v>
      </c>
      <c r="B2737" s="127"/>
      <c r="C2737" s="128" t="s">
        <v>755</v>
      </c>
      <c r="D2737" s="122">
        <v>42962</v>
      </c>
      <c r="E2737" s="123" t="s">
        <v>7100</v>
      </c>
      <c r="F2737" s="123" t="s">
        <v>15</v>
      </c>
      <c r="G2737" s="123">
        <v>2903</v>
      </c>
      <c r="H2737" s="127"/>
      <c r="I2737" s="131" t="s">
        <v>7101</v>
      </c>
      <c r="J2737" s="127"/>
      <c r="K2737" s="127"/>
      <c r="L2737" s="127"/>
      <c r="M2737" s="127"/>
      <c r="N2737" s="246">
        <v>2163.4299999999998</v>
      </c>
      <c r="O2737" s="246">
        <v>0</v>
      </c>
      <c r="P2737" s="127" t="s">
        <v>1334</v>
      </c>
    </row>
    <row r="2738" spans="1:16" ht="76.5" hidden="1">
      <c r="A2738" s="127" t="s">
        <v>620</v>
      </c>
      <c r="B2738" s="127"/>
      <c r="C2738" s="128" t="s">
        <v>714</v>
      </c>
      <c r="D2738" s="122">
        <v>42962</v>
      </c>
      <c r="E2738" s="123" t="s">
        <v>7102</v>
      </c>
      <c r="F2738" s="123" t="s">
        <v>15</v>
      </c>
      <c r="G2738" s="123">
        <v>2910</v>
      </c>
      <c r="H2738" s="127"/>
      <c r="I2738" s="131" t="s">
        <v>7103</v>
      </c>
      <c r="J2738" s="127"/>
      <c r="K2738" s="127"/>
      <c r="L2738" s="127"/>
      <c r="M2738" s="127"/>
      <c r="N2738" s="246">
        <v>572.79999999999995</v>
      </c>
      <c r="O2738" s="246">
        <v>0</v>
      </c>
      <c r="P2738" s="127" t="s">
        <v>1334</v>
      </c>
    </row>
    <row r="2739" spans="1:16" ht="76.5" hidden="1">
      <c r="A2739" s="127">
        <v>25</v>
      </c>
      <c r="B2739" s="127"/>
      <c r="C2739" s="128" t="s">
        <v>695</v>
      </c>
      <c r="D2739" s="122">
        <v>42963</v>
      </c>
      <c r="E2739" s="123" t="s">
        <v>7104</v>
      </c>
      <c r="F2739" s="123" t="s">
        <v>1260</v>
      </c>
      <c r="G2739" s="123">
        <v>14445368</v>
      </c>
      <c r="H2739" s="127"/>
      <c r="I2739" s="131" t="s">
        <v>7105</v>
      </c>
      <c r="J2739" s="127"/>
      <c r="K2739" s="127"/>
      <c r="L2739" s="127"/>
      <c r="M2739" s="127"/>
      <c r="N2739" s="246">
        <v>0</v>
      </c>
      <c r="O2739" s="246">
        <v>28952.080000000002</v>
      </c>
      <c r="P2739" s="127" t="s">
        <v>1334</v>
      </c>
    </row>
    <row r="2740" spans="1:16" ht="63.75" hidden="1">
      <c r="A2740" s="127" t="s">
        <v>621</v>
      </c>
      <c r="B2740" s="127"/>
      <c r="C2740" s="128" t="s">
        <v>715</v>
      </c>
      <c r="D2740" s="122">
        <v>42963</v>
      </c>
      <c r="E2740" s="123" t="s">
        <v>7106</v>
      </c>
      <c r="F2740" s="123" t="s">
        <v>6</v>
      </c>
      <c r="G2740" s="123">
        <v>873832</v>
      </c>
      <c r="H2740" s="127"/>
      <c r="I2740" s="131" t="s">
        <v>7107</v>
      </c>
      <c r="J2740" s="127"/>
      <c r="K2740" s="127"/>
      <c r="L2740" s="127"/>
      <c r="M2740" s="127"/>
      <c r="N2740" s="246">
        <v>0</v>
      </c>
      <c r="O2740" s="246">
        <v>234000</v>
      </c>
      <c r="P2740" s="127" t="s">
        <v>1334</v>
      </c>
    </row>
    <row r="2741" spans="1:16" ht="38.25" hidden="1">
      <c r="A2741" s="127">
        <v>117</v>
      </c>
      <c r="B2741" s="127"/>
      <c r="C2741" s="128" t="s">
        <v>723</v>
      </c>
      <c r="D2741" s="122">
        <v>42963</v>
      </c>
      <c r="E2741" s="123" t="s">
        <v>7108</v>
      </c>
      <c r="F2741" s="123" t="s">
        <v>11</v>
      </c>
      <c r="G2741" s="123">
        <v>895721</v>
      </c>
      <c r="H2741" s="127"/>
      <c r="I2741" s="131" t="s">
        <v>7109</v>
      </c>
      <c r="J2741" s="127"/>
      <c r="K2741" s="127"/>
      <c r="L2741" s="127"/>
      <c r="M2741" s="127"/>
      <c r="N2741" s="246">
        <v>50</v>
      </c>
      <c r="O2741" s="246">
        <v>0</v>
      </c>
      <c r="P2741" s="127" t="s">
        <v>1334</v>
      </c>
    </row>
    <row r="2742" spans="1:16" ht="76.5" hidden="1">
      <c r="A2742" s="127">
        <v>15</v>
      </c>
      <c r="B2742" s="127"/>
      <c r="C2742" s="128" t="s">
        <v>692</v>
      </c>
      <c r="D2742" s="122">
        <v>42963</v>
      </c>
      <c r="E2742" s="123" t="s">
        <v>7110</v>
      </c>
      <c r="F2742" s="123" t="s">
        <v>15</v>
      </c>
      <c r="G2742" s="123">
        <v>2931</v>
      </c>
      <c r="H2742" s="127"/>
      <c r="I2742" s="131" t="s">
        <v>7111</v>
      </c>
      <c r="J2742" s="127"/>
      <c r="K2742" s="127"/>
      <c r="L2742" s="127"/>
      <c r="M2742" s="127"/>
      <c r="N2742" s="246">
        <v>1071.45</v>
      </c>
      <c r="O2742" s="246">
        <v>0</v>
      </c>
      <c r="P2742" s="127" t="s">
        <v>1334</v>
      </c>
    </row>
    <row r="2743" spans="1:16" ht="76.5" hidden="1">
      <c r="A2743" s="127">
        <v>287</v>
      </c>
      <c r="B2743" s="127"/>
      <c r="C2743" s="128" t="s">
        <v>791</v>
      </c>
      <c r="D2743" s="122">
        <v>42963</v>
      </c>
      <c r="E2743" s="123" t="s">
        <v>7112</v>
      </c>
      <c r="F2743" s="123" t="s">
        <v>11</v>
      </c>
      <c r="G2743" s="123">
        <v>520543</v>
      </c>
      <c r="H2743" s="127"/>
      <c r="I2743" s="131" t="s">
        <v>7113</v>
      </c>
      <c r="J2743" s="127"/>
      <c r="K2743" s="127"/>
      <c r="L2743" s="127"/>
      <c r="M2743" s="127"/>
      <c r="N2743" s="246">
        <v>50</v>
      </c>
      <c r="O2743" s="246">
        <v>0</v>
      </c>
      <c r="P2743" s="127" t="s">
        <v>1334</v>
      </c>
    </row>
    <row r="2744" spans="1:16" ht="76.5" hidden="1">
      <c r="A2744" s="127" t="s">
        <v>620</v>
      </c>
      <c r="B2744" s="127"/>
      <c r="C2744" s="128" t="s">
        <v>714</v>
      </c>
      <c r="D2744" s="122">
        <v>42963</v>
      </c>
      <c r="E2744" s="123" t="s">
        <v>7114</v>
      </c>
      <c r="F2744" s="123" t="s">
        <v>1375</v>
      </c>
      <c r="G2744" s="123">
        <v>14495929</v>
      </c>
      <c r="H2744" s="127"/>
      <c r="I2744" s="131" t="s">
        <v>7115</v>
      </c>
      <c r="J2744" s="127"/>
      <c r="K2744" s="127"/>
      <c r="L2744" s="127"/>
      <c r="M2744" s="127"/>
      <c r="N2744" s="246">
        <v>6355.34</v>
      </c>
      <c r="O2744" s="246">
        <v>0</v>
      </c>
      <c r="P2744" s="127" t="s">
        <v>1334</v>
      </c>
    </row>
    <row r="2745" spans="1:16" ht="38.25" hidden="1">
      <c r="A2745" s="127">
        <v>117</v>
      </c>
      <c r="B2745" s="127"/>
      <c r="C2745" s="128" t="s">
        <v>723</v>
      </c>
      <c r="D2745" s="122">
        <v>42963</v>
      </c>
      <c r="E2745" s="123" t="s">
        <v>7116</v>
      </c>
      <c r="F2745" s="123" t="s">
        <v>11</v>
      </c>
      <c r="G2745" s="123">
        <v>895660</v>
      </c>
      <c r="H2745" s="127"/>
      <c r="I2745" s="131" t="s">
        <v>7117</v>
      </c>
      <c r="J2745" s="127"/>
      <c r="K2745" s="127"/>
      <c r="L2745" s="127"/>
      <c r="M2745" s="127"/>
      <c r="N2745" s="246">
        <v>50</v>
      </c>
      <c r="O2745" s="246">
        <v>0</v>
      </c>
      <c r="P2745" s="127" t="s">
        <v>1334</v>
      </c>
    </row>
    <row r="2746" spans="1:16" ht="89.25" hidden="1">
      <c r="A2746" s="127" t="s">
        <v>620</v>
      </c>
      <c r="B2746" s="127"/>
      <c r="C2746" s="128" t="s">
        <v>714</v>
      </c>
      <c r="D2746" s="122">
        <v>42964</v>
      </c>
      <c r="E2746" s="123" t="s">
        <v>7118</v>
      </c>
      <c r="F2746" s="123" t="s">
        <v>1375</v>
      </c>
      <c r="G2746" s="123">
        <v>14479419</v>
      </c>
      <c r="H2746" s="127"/>
      <c r="I2746" s="131" t="s">
        <v>7119</v>
      </c>
      <c r="J2746" s="127"/>
      <c r="K2746" s="127"/>
      <c r="L2746" s="127"/>
      <c r="M2746" s="127"/>
      <c r="N2746" s="246">
        <v>0</v>
      </c>
      <c r="O2746" s="246">
        <v>7135</v>
      </c>
      <c r="P2746" s="127" t="s">
        <v>1334</v>
      </c>
    </row>
    <row r="2747" spans="1:16" ht="76.5" hidden="1">
      <c r="A2747" s="127">
        <v>582</v>
      </c>
      <c r="B2747" s="127"/>
      <c r="C2747" s="128" t="s">
        <v>857</v>
      </c>
      <c r="D2747" s="122">
        <v>42964</v>
      </c>
      <c r="E2747" s="123" t="s">
        <v>7120</v>
      </c>
      <c r="F2747" s="123" t="s">
        <v>1375</v>
      </c>
      <c r="G2747" s="123">
        <v>14479420</v>
      </c>
      <c r="H2747" s="127"/>
      <c r="I2747" s="131" t="s">
        <v>7121</v>
      </c>
      <c r="J2747" s="127"/>
      <c r="K2747" s="127"/>
      <c r="L2747" s="127"/>
      <c r="M2747" s="127"/>
      <c r="N2747" s="246">
        <v>0</v>
      </c>
      <c r="O2747" s="246">
        <v>4869</v>
      </c>
      <c r="P2747" s="127" t="s">
        <v>1334</v>
      </c>
    </row>
    <row r="2748" spans="1:16" ht="63.75" hidden="1">
      <c r="A2748" s="127">
        <v>132</v>
      </c>
      <c r="B2748" s="127"/>
      <c r="C2748" s="128" t="s">
        <v>729</v>
      </c>
      <c r="D2748" s="122">
        <v>42964</v>
      </c>
      <c r="E2748" s="123" t="s">
        <v>7122</v>
      </c>
      <c r="F2748" s="123" t="s">
        <v>6</v>
      </c>
      <c r="G2748" s="123">
        <v>895741</v>
      </c>
      <c r="H2748" s="127"/>
      <c r="I2748" s="131" t="s">
        <v>7123</v>
      </c>
      <c r="J2748" s="127"/>
      <c r="K2748" s="127"/>
      <c r="L2748" s="127"/>
      <c r="M2748" s="127"/>
      <c r="N2748" s="246">
        <v>0</v>
      </c>
      <c r="O2748" s="246">
        <v>6077615.5700000003</v>
      </c>
      <c r="P2748" s="127" t="s">
        <v>1334</v>
      </c>
    </row>
    <row r="2749" spans="1:16" ht="76.5" hidden="1">
      <c r="A2749" s="127">
        <v>15</v>
      </c>
      <c r="B2749" s="127"/>
      <c r="C2749" s="128" t="s">
        <v>692</v>
      </c>
      <c r="D2749" s="122">
        <v>42964</v>
      </c>
      <c r="E2749" s="123" t="s">
        <v>7124</v>
      </c>
      <c r="F2749" s="123" t="s">
        <v>1375</v>
      </c>
      <c r="G2749" s="123">
        <v>14464181</v>
      </c>
      <c r="H2749" s="127"/>
      <c r="I2749" s="131" t="s">
        <v>7125</v>
      </c>
      <c r="J2749" s="127"/>
      <c r="K2749" s="127"/>
      <c r="L2749" s="127"/>
      <c r="M2749" s="127"/>
      <c r="N2749" s="246">
        <v>15000</v>
      </c>
      <c r="O2749" s="246">
        <v>0</v>
      </c>
      <c r="P2749" s="127" t="s">
        <v>1334</v>
      </c>
    </row>
    <row r="2750" spans="1:16" ht="76.5" hidden="1">
      <c r="A2750" s="127">
        <v>15</v>
      </c>
      <c r="B2750" s="127"/>
      <c r="C2750" s="128" t="s">
        <v>692</v>
      </c>
      <c r="D2750" s="122">
        <v>42964</v>
      </c>
      <c r="E2750" s="123" t="s">
        <v>7126</v>
      </c>
      <c r="F2750" s="123" t="s">
        <v>1375</v>
      </c>
      <c r="G2750" s="123">
        <v>14464182</v>
      </c>
      <c r="H2750" s="127"/>
      <c r="I2750" s="131" t="s">
        <v>7127</v>
      </c>
      <c r="J2750" s="127"/>
      <c r="K2750" s="127"/>
      <c r="L2750" s="127"/>
      <c r="M2750" s="127"/>
      <c r="N2750" s="246">
        <v>17706.419999999998</v>
      </c>
      <c r="O2750" s="246">
        <v>0</v>
      </c>
      <c r="P2750" s="127" t="s">
        <v>1334</v>
      </c>
    </row>
    <row r="2751" spans="1:16" ht="76.5" hidden="1">
      <c r="A2751" s="127">
        <v>15</v>
      </c>
      <c r="B2751" s="127"/>
      <c r="C2751" s="128" t="s">
        <v>692</v>
      </c>
      <c r="D2751" s="122">
        <v>42964</v>
      </c>
      <c r="E2751" s="123" t="s">
        <v>7128</v>
      </c>
      <c r="F2751" s="123" t="s">
        <v>1375</v>
      </c>
      <c r="G2751" s="123">
        <v>14464183</v>
      </c>
      <c r="H2751" s="127"/>
      <c r="I2751" s="131" t="s">
        <v>7127</v>
      </c>
      <c r="J2751" s="127"/>
      <c r="K2751" s="127"/>
      <c r="L2751" s="127"/>
      <c r="M2751" s="127"/>
      <c r="N2751" s="246">
        <v>2675</v>
      </c>
      <c r="O2751" s="246">
        <v>0</v>
      </c>
      <c r="P2751" s="127" t="s">
        <v>1334</v>
      </c>
    </row>
    <row r="2752" spans="1:16" ht="76.5" hidden="1">
      <c r="A2752" s="127">
        <v>15</v>
      </c>
      <c r="B2752" s="127"/>
      <c r="C2752" s="128" t="s">
        <v>692</v>
      </c>
      <c r="D2752" s="122">
        <v>42964</v>
      </c>
      <c r="E2752" s="123" t="s">
        <v>7129</v>
      </c>
      <c r="F2752" s="123" t="s">
        <v>1375</v>
      </c>
      <c r="G2752" s="123">
        <v>14464184</v>
      </c>
      <c r="H2752" s="127"/>
      <c r="I2752" s="131" t="s">
        <v>7127</v>
      </c>
      <c r="J2752" s="127"/>
      <c r="K2752" s="127"/>
      <c r="L2752" s="127"/>
      <c r="M2752" s="127"/>
      <c r="N2752" s="246">
        <v>5500</v>
      </c>
      <c r="O2752" s="246">
        <v>0</v>
      </c>
      <c r="P2752" s="127" t="s">
        <v>1334</v>
      </c>
    </row>
    <row r="2753" spans="1:16" ht="51" hidden="1">
      <c r="A2753" s="127">
        <v>117</v>
      </c>
      <c r="B2753" s="127"/>
      <c r="C2753" s="128" t="s">
        <v>723</v>
      </c>
      <c r="D2753" s="122">
        <v>42964</v>
      </c>
      <c r="E2753" s="123" t="s">
        <v>7130</v>
      </c>
      <c r="F2753" s="123" t="s">
        <v>11</v>
      </c>
      <c r="G2753" s="123">
        <v>895757</v>
      </c>
      <c r="H2753" s="127"/>
      <c r="I2753" s="131" t="s">
        <v>7131</v>
      </c>
      <c r="J2753" s="127"/>
      <c r="K2753" s="127"/>
      <c r="L2753" s="127"/>
      <c r="M2753" s="127"/>
      <c r="N2753" s="246">
        <v>50</v>
      </c>
      <c r="O2753" s="246">
        <v>0</v>
      </c>
      <c r="P2753" s="127" t="s">
        <v>1334</v>
      </c>
    </row>
    <row r="2754" spans="1:16" ht="51" hidden="1">
      <c r="A2754" s="127">
        <v>117</v>
      </c>
      <c r="B2754" s="127"/>
      <c r="C2754" s="128" t="s">
        <v>723</v>
      </c>
      <c r="D2754" s="122">
        <v>42964</v>
      </c>
      <c r="E2754" s="123" t="s">
        <v>7132</v>
      </c>
      <c r="F2754" s="123" t="s">
        <v>11</v>
      </c>
      <c r="G2754" s="123">
        <v>895759</v>
      </c>
      <c r="H2754" s="127"/>
      <c r="I2754" s="131" t="s">
        <v>7133</v>
      </c>
      <c r="J2754" s="127"/>
      <c r="K2754" s="127"/>
      <c r="L2754" s="127"/>
      <c r="M2754" s="127"/>
      <c r="N2754" s="246">
        <v>50</v>
      </c>
      <c r="O2754" s="246">
        <v>0</v>
      </c>
      <c r="P2754" s="127" t="s">
        <v>1334</v>
      </c>
    </row>
    <row r="2755" spans="1:16" ht="89.25" hidden="1">
      <c r="A2755" s="127">
        <v>513</v>
      </c>
      <c r="B2755" s="127"/>
      <c r="C2755" s="128" t="s">
        <v>201</v>
      </c>
      <c r="D2755" s="122">
        <v>42964</v>
      </c>
      <c r="E2755" s="123" t="s">
        <v>7134</v>
      </c>
      <c r="F2755" s="123" t="s">
        <v>11</v>
      </c>
      <c r="G2755" s="123">
        <v>895793</v>
      </c>
      <c r="H2755" s="127"/>
      <c r="I2755" s="131" t="s">
        <v>7135</v>
      </c>
      <c r="J2755" s="127"/>
      <c r="K2755" s="127"/>
      <c r="L2755" s="127"/>
      <c r="M2755" s="127"/>
      <c r="N2755" s="246">
        <v>14658.23</v>
      </c>
      <c r="O2755" s="246">
        <v>0</v>
      </c>
      <c r="P2755" s="127" t="s">
        <v>1334</v>
      </c>
    </row>
    <row r="2756" spans="1:16" ht="51" hidden="1">
      <c r="A2756" s="127">
        <v>117</v>
      </c>
      <c r="B2756" s="127"/>
      <c r="C2756" s="128" t="s">
        <v>723</v>
      </c>
      <c r="D2756" s="122">
        <v>42964</v>
      </c>
      <c r="E2756" s="123" t="s">
        <v>7136</v>
      </c>
      <c r="F2756" s="123" t="s">
        <v>11</v>
      </c>
      <c r="G2756" s="123">
        <v>895806</v>
      </c>
      <c r="H2756" s="127"/>
      <c r="I2756" s="131" t="s">
        <v>7137</v>
      </c>
      <c r="J2756" s="127"/>
      <c r="K2756" s="127"/>
      <c r="L2756" s="127"/>
      <c r="M2756" s="127"/>
      <c r="N2756" s="246">
        <v>50</v>
      </c>
      <c r="O2756" s="246">
        <v>0</v>
      </c>
      <c r="P2756" s="127" t="s">
        <v>1334</v>
      </c>
    </row>
    <row r="2757" spans="1:16" ht="102" hidden="1">
      <c r="A2757" s="127">
        <v>513</v>
      </c>
      <c r="B2757" s="127"/>
      <c r="C2757" s="128" t="s">
        <v>201</v>
      </c>
      <c r="D2757" s="122">
        <v>42964</v>
      </c>
      <c r="E2757" s="123" t="s">
        <v>7138</v>
      </c>
      <c r="F2757" s="123" t="s">
        <v>15</v>
      </c>
      <c r="G2757" s="123">
        <v>2948</v>
      </c>
      <c r="H2757" s="127"/>
      <c r="I2757" s="131" t="s">
        <v>7139</v>
      </c>
      <c r="J2757" s="127"/>
      <c r="K2757" s="127"/>
      <c r="L2757" s="127"/>
      <c r="M2757" s="127"/>
      <c r="N2757" s="246">
        <v>709.79</v>
      </c>
      <c r="O2757" s="246">
        <v>0</v>
      </c>
      <c r="P2757" s="127" t="s">
        <v>1334</v>
      </c>
    </row>
    <row r="2758" spans="1:16" ht="102" hidden="1">
      <c r="A2758" s="127">
        <v>513</v>
      </c>
      <c r="B2758" s="127"/>
      <c r="C2758" s="128" t="s">
        <v>201</v>
      </c>
      <c r="D2758" s="122">
        <v>42964</v>
      </c>
      <c r="E2758" s="123" t="s">
        <v>7140</v>
      </c>
      <c r="F2758" s="123" t="s">
        <v>15</v>
      </c>
      <c r="G2758" s="123">
        <v>2944</v>
      </c>
      <c r="H2758" s="127"/>
      <c r="I2758" s="131" t="s">
        <v>7141</v>
      </c>
      <c r="J2758" s="127"/>
      <c r="K2758" s="127"/>
      <c r="L2758" s="127"/>
      <c r="M2758" s="127"/>
      <c r="N2758" s="246">
        <v>32490.05</v>
      </c>
      <c r="O2758" s="246">
        <v>0</v>
      </c>
      <c r="P2758" s="127" t="s">
        <v>1334</v>
      </c>
    </row>
    <row r="2759" spans="1:16" ht="89.25" hidden="1">
      <c r="A2759" s="127">
        <v>513</v>
      </c>
      <c r="B2759" s="127"/>
      <c r="C2759" s="128" t="s">
        <v>201</v>
      </c>
      <c r="D2759" s="122">
        <v>42964</v>
      </c>
      <c r="E2759" s="123" t="s">
        <v>7142</v>
      </c>
      <c r="F2759" s="123" t="s">
        <v>15</v>
      </c>
      <c r="G2759" s="123">
        <v>2945</v>
      </c>
      <c r="H2759" s="127"/>
      <c r="I2759" s="131" t="s">
        <v>7143</v>
      </c>
      <c r="J2759" s="127"/>
      <c r="K2759" s="127"/>
      <c r="L2759" s="127"/>
      <c r="M2759" s="127"/>
      <c r="N2759" s="246">
        <v>98754.9</v>
      </c>
      <c r="O2759" s="246">
        <v>0</v>
      </c>
      <c r="P2759" s="127" t="s">
        <v>1334</v>
      </c>
    </row>
    <row r="2760" spans="1:16" ht="102" hidden="1">
      <c r="A2760" s="127">
        <v>513</v>
      </c>
      <c r="B2760" s="127"/>
      <c r="C2760" s="128" t="s">
        <v>201</v>
      </c>
      <c r="D2760" s="122">
        <v>42964</v>
      </c>
      <c r="E2760" s="123" t="s">
        <v>7144</v>
      </c>
      <c r="F2760" s="123" t="s">
        <v>15</v>
      </c>
      <c r="G2760" s="123">
        <v>2946</v>
      </c>
      <c r="H2760" s="127"/>
      <c r="I2760" s="131" t="s">
        <v>7145</v>
      </c>
      <c r="J2760" s="127"/>
      <c r="K2760" s="127"/>
      <c r="L2760" s="127"/>
      <c r="M2760" s="127"/>
      <c r="N2760" s="246">
        <v>102634.65</v>
      </c>
      <c r="O2760" s="246">
        <v>0</v>
      </c>
      <c r="P2760" s="127" t="s">
        <v>1334</v>
      </c>
    </row>
    <row r="2761" spans="1:16" ht="51" hidden="1">
      <c r="A2761" s="127">
        <v>10</v>
      </c>
      <c r="B2761" s="127"/>
      <c r="C2761" s="128" t="s">
        <v>691</v>
      </c>
      <c r="D2761" s="122">
        <v>42965</v>
      </c>
      <c r="E2761" s="123" t="s">
        <v>7146</v>
      </c>
      <c r="F2761" s="123" t="s">
        <v>6</v>
      </c>
      <c r="G2761" s="123">
        <v>874581</v>
      </c>
      <c r="H2761" s="127"/>
      <c r="I2761" s="131" t="s">
        <v>7147</v>
      </c>
      <c r="J2761" s="127"/>
      <c r="K2761" s="127"/>
      <c r="L2761" s="127"/>
      <c r="M2761" s="127"/>
      <c r="N2761" s="246">
        <v>0</v>
      </c>
      <c r="O2761" s="246">
        <v>0.01</v>
      </c>
      <c r="P2761" s="127" t="s">
        <v>1334</v>
      </c>
    </row>
    <row r="2762" spans="1:16" ht="51" hidden="1">
      <c r="A2762" s="127" t="s">
        <v>620</v>
      </c>
      <c r="B2762" s="127"/>
      <c r="C2762" s="128" t="s">
        <v>714</v>
      </c>
      <c r="D2762" s="122">
        <v>42965</v>
      </c>
      <c r="E2762" s="123" t="s">
        <v>7148</v>
      </c>
      <c r="F2762" s="123" t="s">
        <v>6</v>
      </c>
      <c r="G2762" s="123">
        <v>874583</v>
      </c>
      <c r="H2762" s="127"/>
      <c r="I2762" s="131" t="s">
        <v>7149</v>
      </c>
      <c r="J2762" s="127"/>
      <c r="K2762" s="127"/>
      <c r="L2762" s="127"/>
      <c r="M2762" s="127"/>
      <c r="N2762" s="246">
        <v>0</v>
      </c>
      <c r="O2762" s="246">
        <v>0.01</v>
      </c>
      <c r="P2762" s="127" t="s">
        <v>1334</v>
      </c>
    </row>
    <row r="2763" spans="1:16" ht="76.5" hidden="1">
      <c r="A2763" s="127" t="s">
        <v>621</v>
      </c>
      <c r="B2763" s="127"/>
      <c r="C2763" s="128" t="s">
        <v>715</v>
      </c>
      <c r="D2763" s="122">
        <v>42965</v>
      </c>
      <c r="E2763" s="123" t="s">
        <v>7150</v>
      </c>
      <c r="F2763" s="123" t="s">
        <v>6</v>
      </c>
      <c r="G2763" s="123">
        <v>874671</v>
      </c>
      <c r="H2763" s="127"/>
      <c r="I2763" s="131" t="s">
        <v>7151</v>
      </c>
      <c r="J2763" s="127"/>
      <c r="K2763" s="127"/>
      <c r="L2763" s="127"/>
      <c r="M2763" s="127"/>
      <c r="N2763" s="246">
        <v>0</v>
      </c>
      <c r="O2763" s="246">
        <v>128000</v>
      </c>
      <c r="P2763" s="127" t="s">
        <v>1334</v>
      </c>
    </row>
    <row r="2764" spans="1:16" ht="63.75" hidden="1">
      <c r="A2764" s="127" t="s">
        <v>620</v>
      </c>
      <c r="B2764" s="127"/>
      <c r="C2764" s="128" t="s">
        <v>714</v>
      </c>
      <c r="D2764" s="122">
        <v>42965</v>
      </c>
      <c r="E2764" s="123" t="s">
        <v>7152</v>
      </c>
      <c r="F2764" s="123" t="s">
        <v>6</v>
      </c>
      <c r="G2764" s="123">
        <v>874743</v>
      </c>
      <c r="H2764" s="127"/>
      <c r="I2764" s="131" t="s">
        <v>7153</v>
      </c>
      <c r="J2764" s="127"/>
      <c r="K2764" s="127"/>
      <c r="L2764" s="127"/>
      <c r="M2764" s="127"/>
      <c r="N2764" s="246">
        <v>0</v>
      </c>
      <c r="O2764" s="246">
        <v>174336.33</v>
      </c>
      <c r="P2764" s="127" t="s">
        <v>1334</v>
      </c>
    </row>
    <row r="2765" spans="1:16" ht="51" hidden="1">
      <c r="A2765" s="127" t="s">
        <v>623</v>
      </c>
      <c r="B2765" s="127"/>
      <c r="C2765" s="128" t="s">
        <v>716</v>
      </c>
      <c r="D2765" s="122">
        <v>42965</v>
      </c>
      <c r="E2765" s="123" t="s">
        <v>7154</v>
      </c>
      <c r="F2765" s="123" t="s">
        <v>6</v>
      </c>
      <c r="G2765" s="123">
        <v>874744</v>
      </c>
      <c r="H2765" s="127"/>
      <c r="I2765" s="131" t="s">
        <v>7155</v>
      </c>
      <c r="J2765" s="127"/>
      <c r="K2765" s="127"/>
      <c r="L2765" s="127"/>
      <c r="M2765" s="127"/>
      <c r="N2765" s="246">
        <v>0</v>
      </c>
      <c r="O2765" s="246">
        <v>3208.94</v>
      </c>
      <c r="P2765" s="127" t="s">
        <v>1334</v>
      </c>
    </row>
    <row r="2766" spans="1:16" ht="51" hidden="1">
      <c r="A2766" s="127">
        <v>117</v>
      </c>
      <c r="B2766" s="127"/>
      <c r="C2766" s="128" t="s">
        <v>723</v>
      </c>
      <c r="D2766" s="122">
        <v>42965</v>
      </c>
      <c r="E2766" s="123" t="s">
        <v>7156</v>
      </c>
      <c r="F2766" s="123" t="s">
        <v>11</v>
      </c>
      <c r="G2766" s="123">
        <v>895866</v>
      </c>
      <c r="H2766" s="127"/>
      <c r="I2766" s="131" t="s">
        <v>7157</v>
      </c>
      <c r="J2766" s="127"/>
      <c r="K2766" s="127"/>
      <c r="L2766" s="127"/>
      <c r="M2766" s="127"/>
      <c r="N2766" s="246">
        <v>50</v>
      </c>
      <c r="O2766" s="246">
        <v>0</v>
      </c>
      <c r="P2766" s="127" t="s">
        <v>1334</v>
      </c>
    </row>
    <row r="2767" spans="1:16" ht="38.25" hidden="1">
      <c r="A2767" s="127">
        <v>117</v>
      </c>
      <c r="B2767" s="127"/>
      <c r="C2767" s="128" t="s">
        <v>723</v>
      </c>
      <c r="D2767" s="122">
        <v>42965</v>
      </c>
      <c r="E2767" s="123" t="s">
        <v>7158</v>
      </c>
      <c r="F2767" s="123" t="s">
        <v>11</v>
      </c>
      <c r="G2767" s="123">
        <v>895872</v>
      </c>
      <c r="H2767" s="127"/>
      <c r="I2767" s="131" t="s">
        <v>7159</v>
      </c>
      <c r="J2767" s="127"/>
      <c r="K2767" s="127"/>
      <c r="L2767" s="127"/>
      <c r="M2767" s="127"/>
      <c r="N2767" s="246">
        <v>50</v>
      </c>
      <c r="O2767" s="246">
        <v>0</v>
      </c>
      <c r="P2767" s="127" t="s">
        <v>1334</v>
      </c>
    </row>
    <row r="2768" spans="1:16" ht="76.5" hidden="1">
      <c r="A2768" s="127">
        <v>582</v>
      </c>
      <c r="B2768" s="127"/>
      <c r="C2768" s="128" t="s">
        <v>857</v>
      </c>
      <c r="D2768" s="122">
        <v>42965</v>
      </c>
      <c r="E2768" s="123" t="s">
        <v>7160</v>
      </c>
      <c r="F2768" s="123" t="s">
        <v>15</v>
      </c>
      <c r="G2768" s="123">
        <v>2952</v>
      </c>
      <c r="H2768" s="127"/>
      <c r="I2768" s="131" t="s">
        <v>7161</v>
      </c>
      <c r="J2768" s="127"/>
      <c r="K2768" s="127"/>
      <c r="L2768" s="127"/>
      <c r="M2768" s="127"/>
      <c r="N2768" s="246">
        <v>316.37</v>
      </c>
      <c r="O2768" s="246">
        <v>0</v>
      </c>
      <c r="P2768" s="127" t="s">
        <v>1334</v>
      </c>
    </row>
    <row r="2769" spans="1:16" ht="51" hidden="1">
      <c r="A2769" s="127" t="s">
        <v>620</v>
      </c>
      <c r="B2769" s="127"/>
      <c r="C2769" s="128" t="s">
        <v>714</v>
      </c>
      <c r="D2769" s="122">
        <v>42965</v>
      </c>
      <c r="E2769" s="123" t="s">
        <v>7162</v>
      </c>
      <c r="F2769" s="123" t="s">
        <v>11</v>
      </c>
      <c r="G2769" s="123">
        <v>9686</v>
      </c>
      <c r="H2769" s="127"/>
      <c r="I2769" s="131" t="s">
        <v>7163</v>
      </c>
      <c r="J2769" s="127"/>
      <c r="K2769" s="127"/>
      <c r="L2769" s="127"/>
      <c r="M2769" s="127"/>
      <c r="N2769" s="246">
        <v>321.72000000000003</v>
      </c>
      <c r="O2769" s="246">
        <v>0</v>
      </c>
      <c r="P2769" s="127" t="s">
        <v>1334</v>
      </c>
    </row>
    <row r="2770" spans="1:16" ht="51" hidden="1">
      <c r="A2770" s="127" t="s">
        <v>620</v>
      </c>
      <c r="B2770" s="127"/>
      <c r="C2770" s="128" t="s">
        <v>714</v>
      </c>
      <c r="D2770" s="122">
        <v>42968</v>
      </c>
      <c r="E2770" s="123" t="s">
        <v>7164</v>
      </c>
      <c r="F2770" s="123" t="s">
        <v>1375</v>
      </c>
      <c r="G2770" s="123">
        <v>14495936</v>
      </c>
      <c r="H2770" s="127"/>
      <c r="I2770" s="131" t="s">
        <v>7165</v>
      </c>
      <c r="J2770" s="127"/>
      <c r="K2770" s="127"/>
      <c r="L2770" s="127"/>
      <c r="M2770" s="127"/>
      <c r="N2770" s="246">
        <v>0</v>
      </c>
      <c r="O2770" s="246">
        <v>304.70999999999998</v>
      </c>
      <c r="P2770" s="127" t="s">
        <v>1334</v>
      </c>
    </row>
    <row r="2771" spans="1:16" ht="51" hidden="1">
      <c r="A2771" s="127" t="s">
        <v>620</v>
      </c>
      <c r="B2771" s="127"/>
      <c r="C2771" s="128" t="s">
        <v>714</v>
      </c>
      <c r="D2771" s="122">
        <v>42968</v>
      </c>
      <c r="E2771" s="123" t="s">
        <v>7166</v>
      </c>
      <c r="F2771" s="123" t="s">
        <v>1375</v>
      </c>
      <c r="G2771" s="123">
        <v>14495935</v>
      </c>
      <c r="H2771" s="127"/>
      <c r="I2771" s="131" t="s">
        <v>7167</v>
      </c>
      <c r="J2771" s="127"/>
      <c r="K2771" s="127"/>
      <c r="L2771" s="127"/>
      <c r="M2771" s="127"/>
      <c r="N2771" s="246">
        <v>0</v>
      </c>
      <c r="O2771" s="246">
        <v>27125.51</v>
      </c>
      <c r="P2771" s="127" t="s">
        <v>1334</v>
      </c>
    </row>
    <row r="2772" spans="1:16" ht="38.25" hidden="1">
      <c r="A2772" s="127" t="s">
        <v>621</v>
      </c>
      <c r="B2772" s="127"/>
      <c r="C2772" s="128" t="s">
        <v>715</v>
      </c>
      <c r="D2772" s="122">
        <v>42968</v>
      </c>
      <c r="E2772" s="123" t="s">
        <v>7168</v>
      </c>
      <c r="F2772" s="123" t="s">
        <v>1375</v>
      </c>
      <c r="G2772" s="123">
        <v>14495934</v>
      </c>
      <c r="H2772" s="127"/>
      <c r="I2772" s="131" t="s">
        <v>7169</v>
      </c>
      <c r="J2772" s="127"/>
      <c r="K2772" s="127"/>
      <c r="L2772" s="127"/>
      <c r="M2772" s="127"/>
      <c r="N2772" s="246">
        <v>0</v>
      </c>
      <c r="O2772" s="246">
        <v>943.31</v>
      </c>
      <c r="P2772" s="127" t="s">
        <v>1334</v>
      </c>
    </row>
    <row r="2773" spans="1:16" ht="76.5" hidden="1">
      <c r="A2773" s="127" t="s">
        <v>621</v>
      </c>
      <c r="B2773" s="127"/>
      <c r="C2773" s="128" t="s">
        <v>715</v>
      </c>
      <c r="D2773" s="122">
        <v>42968</v>
      </c>
      <c r="E2773" s="123" t="s">
        <v>7170</v>
      </c>
      <c r="F2773" s="123" t="s">
        <v>6</v>
      </c>
      <c r="G2773" s="123">
        <v>875314</v>
      </c>
      <c r="H2773" s="127"/>
      <c r="I2773" s="131" t="s">
        <v>7171</v>
      </c>
      <c r="J2773" s="127"/>
      <c r="K2773" s="127"/>
      <c r="L2773" s="127"/>
      <c r="M2773" s="127"/>
      <c r="N2773" s="246">
        <v>0</v>
      </c>
      <c r="O2773" s="246">
        <v>349000</v>
      </c>
      <c r="P2773" s="127" t="s">
        <v>1334</v>
      </c>
    </row>
    <row r="2774" spans="1:16" ht="38.25" hidden="1">
      <c r="A2774" s="127">
        <v>86</v>
      </c>
      <c r="B2774" s="127"/>
      <c r="C2774" s="128" t="s">
        <v>711</v>
      </c>
      <c r="D2774" s="122">
        <v>42968</v>
      </c>
      <c r="E2774" s="123" t="s">
        <v>7172</v>
      </c>
      <c r="F2774" s="123" t="s">
        <v>6</v>
      </c>
      <c r="G2774" s="123">
        <v>875318</v>
      </c>
      <c r="H2774" s="127"/>
      <c r="I2774" s="131" t="s">
        <v>7173</v>
      </c>
      <c r="J2774" s="127"/>
      <c r="K2774" s="127"/>
      <c r="L2774" s="127"/>
      <c r="M2774" s="127"/>
      <c r="N2774" s="246">
        <v>0</v>
      </c>
      <c r="O2774" s="246">
        <v>1000000</v>
      </c>
      <c r="P2774" s="127" t="s">
        <v>1334</v>
      </c>
    </row>
    <row r="2775" spans="1:16" ht="76.5" hidden="1">
      <c r="A2775" s="127">
        <v>25</v>
      </c>
      <c r="B2775" s="127"/>
      <c r="C2775" s="128" t="s">
        <v>695</v>
      </c>
      <c r="D2775" s="122">
        <v>42968</v>
      </c>
      <c r="E2775" s="123" t="s">
        <v>7174</v>
      </c>
      <c r="F2775" s="123" t="s">
        <v>6</v>
      </c>
      <c r="G2775" s="123">
        <v>895939</v>
      </c>
      <c r="H2775" s="127"/>
      <c r="I2775" s="131" t="s">
        <v>7175</v>
      </c>
      <c r="J2775" s="127"/>
      <c r="K2775" s="127"/>
      <c r="L2775" s="127"/>
      <c r="M2775" s="127"/>
      <c r="N2775" s="246">
        <v>0</v>
      </c>
      <c r="O2775" s="246">
        <v>2744.9</v>
      </c>
      <c r="P2775" s="127" t="s">
        <v>1334</v>
      </c>
    </row>
    <row r="2776" spans="1:16" ht="89.25" hidden="1">
      <c r="A2776" s="127">
        <v>513</v>
      </c>
      <c r="B2776" s="127"/>
      <c r="C2776" s="128" t="s">
        <v>201</v>
      </c>
      <c r="D2776" s="122">
        <v>42968</v>
      </c>
      <c r="E2776" s="123" t="s">
        <v>7176</v>
      </c>
      <c r="F2776" s="123" t="s">
        <v>15</v>
      </c>
      <c r="G2776" s="123">
        <v>2964</v>
      </c>
      <c r="H2776" s="127"/>
      <c r="I2776" s="131" t="s">
        <v>7177</v>
      </c>
      <c r="J2776" s="127"/>
      <c r="K2776" s="127"/>
      <c r="L2776" s="127"/>
      <c r="M2776" s="127"/>
      <c r="N2776" s="246">
        <v>542.54999999999995</v>
      </c>
      <c r="O2776" s="246">
        <v>0</v>
      </c>
      <c r="P2776" s="127" t="s">
        <v>1334</v>
      </c>
    </row>
    <row r="2777" spans="1:16" ht="63.75" hidden="1">
      <c r="A2777" s="127">
        <v>291</v>
      </c>
      <c r="B2777" s="127"/>
      <c r="C2777" s="128" t="s">
        <v>795</v>
      </c>
      <c r="D2777" s="122">
        <v>42968</v>
      </c>
      <c r="E2777" s="123" t="s">
        <v>7178</v>
      </c>
      <c r="F2777" s="123" t="s">
        <v>11</v>
      </c>
      <c r="G2777" s="123">
        <v>523768</v>
      </c>
      <c r="H2777" s="127"/>
      <c r="I2777" s="131" t="s">
        <v>7179</v>
      </c>
      <c r="J2777" s="127"/>
      <c r="K2777" s="127"/>
      <c r="L2777" s="127"/>
      <c r="M2777" s="127"/>
      <c r="N2777" s="246">
        <v>50</v>
      </c>
      <c r="O2777" s="246">
        <v>0</v>
      </c>
      <c r="P2777" s="127" t="s">
        <v>1334</v>
      </c>
    </row>
    <row r="2778" spans="1:16" ht="38.25" hidden="1">
      <c r="A2778" s="127">
        <v>117</v>
      </c>
      <c r="B2778" s="127"/>
      <c r="C2778" s="128" t="s">
        <v>723</v>
      </c>
      <c r="D2778" s="122">
        <v>42968</v>
      </c>
      <c r="E2778" s="123" t="s">
        <v>7180</v>
      </c>
      <c r="F2778" s="123" t="s">
        <v>11</v>
      </c>
      <c r="G2778" s="123">
        <v>895929</v>
      </c>
      <c r="H2778" s="127"/>
      <c r="I2778" s="131" t="s">
        <v>7181</v>
      </c>
      <c r="J2778" s="127"/>
      <c r="K2778" s="127"/>
      <c r="L2778" s="127"/>
      <c r="M2778" s="127"/>
      <c r="N2778" s="246">
        <v>50</v>
      </c>
      <c r="O2778" s="246">
        <v>0</v>
      </c>
      <c r="P2778" s="127" t="s">
        <v>1334</v>
      </c>
    </row>
    <row r="2779" spans="1:16" ht="51" hidden="1">
      <c r="A2779" s="127">
        <v>342</v>
      </c>
      <c r="B2779" s="127"/>
      <c r="C2779" s="128" t="s">
        <v>817</v>
      </c>
      <c r="D2779" s="122">
        <v>42969</v>
      </c>
      <c r="E2779" s="123" t="s">
        <v>7182</v>
      </c>
      <c r="F2779" s="123" t="s">
        <v>6</v>
      </c>
      <c r="G2779" s="123">
        <v>875829</v>
      </c>
      <c r="H2779" s="127"/>
      <c r="I2779" s="131" t="s">
        <v>7183</v>
      </c>
      <c r="J2779" s="127"/>
      <c r="K2779" s="127"/>
      <c r="L2779" s="127"/>
      <c r="M2779" s="127"/>
      <c r="N2779" s="246">
        <v>0</v>
      </c>
      <c r="O2779" s="246">
        <v>5079485.5599999996</v>
      </c>
      <c r="P2779" s="127" t="s">
        <v>1334</v>
      </c>
    </row>
    <row r="2780" spans="1:16" ht="63.75" hidden="1">
      <c r="A2780" s="127" t="s">
        <v>621</v>
      </c>
      <c r="B2780" s="127"/>
      <c r="C2780" s="128" t="s">
        <v>715</v>
      </c>
      <c r="D2780" s="122">
        <v>42969</v>
      </c>
      <c r="E2780" s="123" t="s">
        <v>7184</v>
      </c>
      <c r="F2780" s="123" t="s">
        <v>6</v>
      </c>
      <c r="G2780" s="123">
        <v>875847</v>
      </c>
      <c r="H2780" s="127"/>
      <c r="I2780" s="131" t="s">
        <v>7185</v>
      </c>
      <c r="J2780" s="127"/>
      <c r="K2780" s="127"/>
      <c r="L2780" s="127"/>
      <c r="M2780" s="127"/>
      <c r="N2780" s="246">
        <v>0</v>
      </c>
      <c r="O2780" s="246">
        <v>140000</v>
      </c>
      <c r="P2780" s="127" t="s">
        <v>1334</v>
      </c>
    </row>
    <row r="2781" spans="1:16" ht="38.25" hidden="1">
      <c r="A2781" s="127">
        <v>117</v>
      </c>
      <c r="B2781" s="127"/>
      <c r="C2781" s="128" t="s">
        <v>723</v>
      </c>
      <c r="D2781" s="122">
        <v>42969</v>
      </c>
      <c r="E2781" s="123" t="s">
        <v>7186</v>
      </c>
      <c r="F2781" s="123" t="s">
        <v>11</v>
      </c>
      <c r="G2781" s="123">
        <v>896057</v>
      </c>
      <c r="H2781" s="127"/>
      <c r="I2781" s="131" t="s">
        <v>7187</v>
      </c>
      <c r="J2781" s="127"/>
      <c r="K2781" s="127"/>
      <c r="L2781" s="127"/>
      <c r="M2781" s="127"/>
      <c r="N2781" s="246">
        <v>50</v>
      </c>
      <c r="O2781" s="246">
        <v>0</v>
      </c>
      <c r="P2781" s="127" t="s">
        <v>1334</v>
      </c>
    </row>
    <row r="2782" spans="1:16" ht="76.5" hidden="1">
      <c r="A2782" s="127">
        <v>513</v>
      </c>
      <c r="B2782" s="127"/>
      <c r="C2782" s="128" t="s">
        <v>201</v>
      </c>
      <c r="D2782" s="122">
        <v>42969</v>
      </c>
      <c r="E2782" s="123" t="s">
        <v>7188</v>
      </c>
      <c r="F2782" s="123" t="s">
        <v>15</v>
      </c>
      <c r="G2782" s="123">
        <v>2969</v>
      </c>
      <c r="H2782" s="127"/>
      <c r="I2782" s="131" t="s">
        <v>7189</v>
      </c>
      <c r="J2782" s="127"/>
      <c r="K2782" s="127"/>
      <c r="L2782" s="127"/>
      <c r="M2782" s="127"/>
      <c r="N2782" s="246">
        <v>50</v>
      </c>
      <c r="O2782" s="246">
        <v>0</v>
      </c>
      <c r="P2782" s="127" t="s">
        <v>1334</v>
      </c>
    </row>
    <row r="2783" spans="1:16" ht="89.25" hidden="1">
      <c r="A2783" s="127">
        <v>222</v>
      </c>
      <c r="B2783" s="127"/>
      <c r="C2783" s="128" t="s">
        <v>765</v>
      </c>
      <c r="D2783" s="122">
        <v>42969</v>
      </c>
      <c r="E2783" s="123" t="s">
        <v>7190</v>
      </c>
      <c r="F2783" s="123" t="s">
        <v>15</v>
      </c>
      <c r="G2783" s="123">
        <v>2970</v>
      </c>
      <c r="H2783" s="127"/>
      <c r="I2783" s="131" t="s">
        <v>7191</v>
      </c>
      <c r="J2783" s="127"/>
      <c r="K2783" s="127"/>
      <c r="L2783" s="127"/>
      <c r="M2783" s="127"/>
      <c r="N2783" s="246">
        <v>1538.21</v>
      </c>
      <c r="O2783" s="246">
        <v>0</v>
      </c>
      <c r="P2783" s="127" t="s">
        <v>1334</v>
      </c>
    </row>
    <row r="2784" spans="1:16" ht="89.25" hidden="1">
      <c r="A2784" s="127">
        <v>222</v>
      </c>
      <c r="B2784" s="127"/>
      <c r="C2784" s="128" t="s">
        <v>765</v>
      </c>
      <c r="D2784" s="122">
        <v>42969</v>
      </c>
      <c r="E2784" s="123" t="s">
        <v>7192</v>
      </c>
      <c r="F2784" s="123" t="s">
        <v>15</v>
      </c>
      <c r="G2784" s="123">
        <v>2971</v>
      </c>
      <c r="H2784" s="127"/>
      <c r="I2784" s="131" t="s">
        <v>7193</v>
      </c>
      <c r="J2784" s="127"/>
      <c r="K2784" s="127"/>
      <c r="L2784" s="127"/>
      <c r="M2784" s="127"/>
      <c r="N2784" s="246">
        <v>287.77</v>
      </c>
      <c r="O2784" s="246">
        <v>0</v>
      </c>
      <c r="P2784" s="127" t="s">
        <v>1334</v>
      </c>
    </row>
    <row r="2785" spans="1:16" ht="89.25" hidden="1">
      <c r="A2785" s="127">
        <v>197</v>
      </c>
      <c r="B2785" s="127"/>
      <c r="C2785" s="128" t="s">
        <v>755</v>
      </c>
      <c r="D2785" s="122">
        <v>42969</v>
      </c>
      <c r="E2785" s="123" t="s">
        <v>7194</v>
      </c>
      <c r="F2785" s="123" t="s">
        <v>13</v>
      </c>
      <c r="G2785" s="123">
        <v>895964</v>
      </c>
      <c r="H2785" s="127"/>
      <c r="I2785" s="131" t="s">
        <v>7195</v>
      </c>
      <c r="J2785" s="127"/>
      <c r="K2785" s="127"/>
      <c r="L2785" s="127"/>
      <c r="M2785" s="127"/>
      <c r="N2785" s="246">
        <v>55.26</v>
      </c>
      <c r="O2785" s="246">
        <v>0</v>
      </c>
      <c r="P2785" s="127" t="s">
        <v>1334</v>
      </c>
    </row>
    <row r="2786" spans="1:16" ht="89.25" hidden="1">
      <c r="A2786" s="127">
        <v>197</v>
      </c>
      <c r="B2786" s="127"/>
      <c r="C2786" s="128" t="s">
        <v>755</v>
      </c>
      <c r="D2786" s="122">
        <v>42969</v>
      </c>
      <c r="E2786" s="123" t="s">
        <v>7196</v>
      </c>
      <c r="F2786" s="123" t="s">
        <v>11</v>
      </c>
      <c r="G2786" s="123">
        <v>895964</v>
      </c>
      <c r="H2786" s="127"/>
      <c r="I2786" s="131" t="s">
        <v>7197</v>
      </c>
      <c r="J2786" s="127"/>
      <c r="K2786" s="127"/>
      <c r="L2786" s="127"/>
      <c r="M2786" s="127"/>
      <c r="N2786" s="246">
        <v>50</v>
      </c>
      <c r="O2786" s="246">
        <v>0</v>
      </c>
      <c r="P2786" s="127" t="s">
        <v>1334</v>
      </c>
    </row>
    <row r="2787" spans="1:16" ht="76.5" hidden="1">
      <c r="A2787" s="127" t="s">
        <v>621</v>
      </c>
      <c r="B2787" s="127"/>
      <c r="C2787" s="128" t="s">
        <v>715</v>
      </c>
      <c r="D2787" s="122">
        <v>42970</v>
      </c>
      <c r="E2787" s="123" t="s">
        <v>7198</v>
      </c>
      <c r="F2787" s="123" t="s">
        <v>6</v>
      </c>
      <c r="G2787" s="123">
        <v>876281</v>
      </c>
      <c r="H2787" s="127"/>
      <c r="I2787" s="131" t="s">
        <v>7199</v>
      </c>
      <c r="J2787" s="127"/>
      <c r="K2787" s="127"/>
      <c r="L2787" s="127"/>
      <c r="M2787" s="127"/>
      <c r="N2787" s="246">
        <v>0</v>
      </c>
      <c r="O2787" s="246">
        <v>10000</v>
      </c>
      <c r="P2787" s="127" t="s">
        <v>1334</v>
      </c>
    </row>
    <row r="2788" spans="1:16" ht="38.25" hidden="1">
      <c r="A2788" s="127">
        <v>340</v>
      </c>
      <c r="B2788" s="127"/>
      <c r="C2788" s="128" t="s">
        <v>815</v>
      </c>
      <c r="D2788" s="122">
        <v>42970</v>
      </c>
      <c r="E2788" s="123" t="s">
        <v>7200</v>
      </c>
      <c r="F2788" s="123" t="s">
        <v>6</v>
      </c>
      <c r="G2788" s="123">
        <v>876353</v>
      </c>
      <c r="H2788" s="127"/>
      <c r="I2788" s="131" t="s">
        <v>7201</v>
      </c>
      <c r="J2788" s="127"/>
      <c r="K2788" s="127"/>
      <c r="L2788" s="127"/>
      <c r="M2788" s="127"/>
      <c r="N2788" s="246">
        <v>0</v>
      </c>
      <c r="O2788" s="246">
        <v>527.66</v>
      </c>
      <c r="P2788" s="127" t="s">
        <v>1334</v>
      </c>
    </row>
    <row r="2789" spans="1:16" ht="76.5" hidden="1">
      <c r="A2789" s="127" t="s">
        <v>620</v>
      </c>
      <c r="B2789" s="127"/>
      <c r="C2789" s="128" t="s">
        <v>714</v>
      </c>
      <c r="D2789" s="122">
        <v>42970</v>
      </c>
      <c r="E2789" s="123" t="s">
        <v>7202</v>
      </c>
      <c r="F2789" s="123" t="s">
        <v>15</v>
      </c>
      <c r="G2789" s="123">
        <v>2955</v>
      </c>
      <c r="H2789" s="127"/>
      <c r="I2789" s="131" t="s">
        <v>7203</v>
      </c>
      <c r="J2789" s="127"/>
      <c r="K2789" s="127"/>
      <c r="L2789" s="127"/>
      <c r="M2789" s="127"/>
      <c r="N2789" s="246">
        <v>517.37</v>
      </c>
      <c r="O2789" s="246">
        <v>0</v>
      </c>
      <c r="P2789" s="127" t="s">
        <v>1334</v>
      </c>
    </row>
    <row r="2790" spans="1:16" ht="89.25" hidden="1">
      <c r="A2790" s="127">
        <v>197</v>
      </c>
      <c r="B2790" s="127"/>
      <c r="C2790" s="128" t="s">
        <v>755</v>
      </c>
      <c r="D2790" s="122">
        <v>42970</v>
      </c>
      <c r="E2790" s="123" t="s">
        <v>7204</v>
      </c>
      <c r="F2790" s="123" t="s">
        <v>15</v>
      </c>
      <c r="G2790" s="123">
        <v>2976</v>
      </c>
      <c r="H2790" s="127"/>
      <c r="I2790" s="131" t="s">
        <v>7205</v>
      </c>
      <c r="J2790" s="127"/>
      <c r="K2790" s="127"/>
      <c r="L2790" s="127"/>
      <c r="M2790" s="127"/>
      <c r="N2790" s="246">
        <v>306.14999999999998</v>
      </c>
      <c r="O2790" s="246">
        <v>0</v>
      </c>
      <c r="P2790" s="127" t="s">
        <v>1334</v>
      </c>
    </row>
    <row r="2791" spans="1:16" ht="63.75" hidden="1">
      <c r="A2791" s="127" t="s">
        <v>620</v>
      </c>
      <c r="B2791" s="127"/>
      <c r="C2791" s="128" t="s">
        <v>714</v>
      </c>
      <c r="D2791" s="122">
        <v>42971</v>
      </c>
      <c r="E2791" s="123" t="s">
        <v>7206</v>
      </c>
      <c r="F2791" s="123" t="s">
        <v>1375</v>
      </c>
      <c r="G2791" s="123">
        <v>14596490</v>
      </c>
      <c r="H2791" s="127"/>
      <c r="I2791" s="131" t="s">
        <v>7207</v>
      </c>
      <c r="J2791" s="127"/>
      <c r="K2791" s="127"/>
      <c r="L2791" s="127"/>
      <c r="M2791" s="127"/>
      <c r="N2791" s="246">
        <v>0</v>
      </c>
      <c r="O2791" s="246">
        <v>55314.42</v>
      </c>
      <c r="P2791" s="127" t="s">
        <v>1334</v>
      </c>
    </row>
    <row r="2792" spans="1:16" ht="51" hidden="1">
      <c r="A2792" s="127" t="s">
        <v>620</v>
      </c>
      <c r="B2792" s="127"/>
      <c r="C2792" s="128" t="s">
        <v>714</v>
      </c>
      <c r="D2792" s="122">
        <v>42971</v>
      </c>
      <c r="E2792" s="123" t="s">
        <v>7208</v>
      </c>
      <c r="F2792" s="123" t="s">
        <v>1375</v>
      </c>
      <c r="G2792" s="123">
        <v>14596460</v>
      </c>
      <c r="H2792" s="127"/>
      <c r="I2792" s="131" t="s">
        <v>7209</v>
      </c>
      <c r="J2792" s="127"/>
      <c r="K2792" s="127"/>
      <c r="L2792" s="127"/>
      <c r="M2792" s="127"/>
      <c r="N2792" s="246">
        <v>0</v>
      </c>
      <c r="O2792" s="246">
        <v>288038.76</v>
      </c>
      <c r="P2792" s="127" t="s">
        <v>1334</v>
      </c>
    </row>
    <row r="2793" spans="1:16" ht="63.75" hidden="1">
      <c r="A2793" s="127" t="s">
        <v>620</v>
      </c>
      <c r="B2793" s="127"/>
      <c r="C2793" s="128" t="s">
        <v>714</v>
      </c>
      <c r="D2793" s="122">
        <v>42971</v>
      </c>
      <c r="E2793" s="123" t="s">
        <v>7210</v>
      </c>
      <c r="F2793" s="123" t="s">
        <v>1375</v>
      </c>
      <c r="G2793" s="123">
        <v>14596459</v>
      </c>
      <c r="H2793" s="127"/>
      <c r="I2793" s="131" t="s">
        <v>7211</v>
      </c>
      <c r="J2793" s="127"/>
      <c r="K2793" s="127"/>
      <c r="L2793" s="127"/>
      <c r="M2793" s="127"/>
      <c r="N2793" s="246">
        <v>0</v>
      </c>
      <c r="O2793" s="246">
        <v>141577.07999999999</v>
      </c>
      <c r="P2793" s="127" t="s">
        <v>1334</v>
      </c>
    </row>
    <row r="2794" spans="1:16" ht="76.5" hidden="1">
      <c r="A2794" s="127" t="s">
        <v>620</v>
      </c>
      <c r="B2794" s="127"/>
      <c r="C2794" s="128" t="s">
        <v>714</v>
      </c>
      <c r="D2794" s="122">
        <v>42971</v>
      </c>
      <c r="E2794" s="123" t="s">
        <v>7212</v>
      </c>
      <c r="F2794" s="123" t="s">
        <v>1375</v>
      </c>
      <c r="G2794" s="123">
        <v>14596458</v>
      </c>
      <c r="H2794" s="127"/>
      <c r="I2794" s="131" t="s">
        <v>7213</v>
      </c>
      <c r="J2794" s="127"/>
      <c r="K2794" s="127"/>
      <c r="L2794" s="127"/>
      <c r="M2794" s="127"/>
      <c r="N2794" s="246">
        <v>0</v>
      </c>
      <c r="O2794" s="246">
        <v>101138.36</v>
      </c>
      <c r="P2794" s="127" t="s">
        <v>1334</v>
      </c>
    </row>
    <row r="2795" spans="1:16" ht="76.5" hidden="1">
      <c r="A2795" s="127" t="s">
        <v>620</v>
      </c>
      <c r="B2795" s="127"/>
      <c r="C2795" s="128" t="s">
        <v>714</v>
      </c>
      <c r="D2795" s="122">
        <v>42971</v>
      </c>
      <c r="E2795" s="123" t="s">
        <v>7214</v>
      </c>
      <c r="F2795" s="123" t="s">
        <v>1375</v>
      </c>
      <c r="G2795" s="123">
        <v>14596457</v>
      </c>
      <c r="H2795" s="127"/>
      <c r="I2795" s="131" t="s">
        <v>7215</v>
      </c>
      <c r="J2795" s="127"/>
      <c r="K2795" s="127"/>
      <c r="L2795" s="127"/>
      <c r="M2795" s="127"/>
      <c r="N2795" s="246">
        <v>0</v>
      </c>
      <c r="O2795" s="246">
        <v>12021.11</v>
      </c>
      <c r="P2795" s="127" t="s">
        <v>1334</v>
      </c>
    </row>
    <row r="2796" spans="1:16" ht="63.75" hidden="1">
      <c r="A2796" s="127" t="s">
        <v>620</v>
      </c>
      <c r="B2796" s="127"/>
      <c r="C2796" s="128" t="s">
        <v>714</v>
      </c>
      <c r="D2796" s="122">
        <v>42971</v>
      </c>
      <c r="E2796" s="123" t="s">
        <v>7216</v>
      </c>
      <c r="F2796" s="123" t="s">
        <v>1375</v>
      </c>
      <c r="G2796" s="123">
        <v>14596456</v>
      </c>
      <c r="H2796" s="127"/>
      <c r="I2796" s="131" t="s">
        <v>7217</v>
      </c>
      <c r="J2796" s="127"/>
      <c r="K2796" s="127"/>
      <c r="L2796" s="127"/>
      <c r="M2796" s="127"/>
      <c r="N2796" s="246">
        <v>0</v>
      </c>
      <c r="O2796" s="246">
        <v>5185.2299999999996</v>
      </c>
      <c r="P2796" s="127" t="s">
        <v>1334</v>
      </c>
    </row>
    <row r="2797" spans="1:16" ht="63.75" hidden="1">
      <c r="A2797" s="127" t="s">
        <v>621</v>
      </c>
      <c r="B2797" s="127"/>
      <c r="C2797" s="128" t="s">
        <v>715</v>
      </c>
      <c r="D2797" s="122">
        <v>42971</v>
      </c>
      <c r="E2797" s="123" t="s">
        <v>7218</v>
      </c>
      <c r="F2797" s="123" t="s">
        <v>11</v>
      </c>
      <c r="G2797" s="123">
        <v>896201</v>
      </c>
      <c r="H2797" s="127"/>
      <c r="I2797" s="131" t="s">
        <v>7219</v>
      </c>
      <c r="J2797" s="127"/>
      <c r="K2797" s="127"/>
      <c r="L2797" s="127"/>
      <c r="M2797" s="127"/>
      <c r="N2797" s="246">
        <v>50</v>
      </c>
      <c r="O2797" s="246">
        <v>0</v>
      </c>
      <c r="P2797" s="127" t="s">
        <v>1334</v>
      </c>
    </row>
    <row r="2798" spans="1:16" ht="51" hidden="1">
      <c r="A2798" s="127">
        <v>117</v>
      </c>
      <c r="B2798" s="127"/>
      <c r="C2798" s="128" t="s">
        <v>723</v>
      </c>
      <c r="D2798" s="122">
        <v>42971</v>
      </c>
      <c r="E2798" s="123" t="s">
        <v>7220</v>
      </c>
      <c r="F2798" s="123" t="s">
        <v>11</v>
      </c>
      <c r="G2798" s="123">
        <v>896150</v>
      </c>
      <c r="H2798" s="127"/>
      <c r="I2798" s="131" t="s">
        <v>7221</v>
      </c>
      <c r="J2798" s="127"/>
      <c r="K2798" s="127"/>
      <c r="L2798" s="127"/>
      <c r="M2798" s="127"/>
      <c r="N2798" s="246">
        <v>50</v>
      </c>
      <c r="O2798" s="246">
        <v>0</v>
      </c>
      <c r="P2798" s="127" t="s">
        <v>1334</v>
      </c>
    </row>
    <row r="2799" spans="1:16" ht="63.75" hidden="1">
      <c r="A2799" s="127" t="s">
        <v>621</v>
      </c>
      <c r="B2799" s="127"/>
      <c r="C2799" s="128" t="s">
        <v>715</v>
      </c>
      <c r="D2799" s="122">
        <v>42971</v>
      </c>
      <c r="E2799" s="123" t="s">
        <v>7222</v>
      </c>
      <c r="F2799" s="123" t="s">
        <v>13</v>
      </c>
      <c r="G2799" s="123">
        <v>896201</v>
      </c>
      <c r="H2799" s="127"/>
      <c r="I2799" s="131" t="s">
        <v>7223</v>
      </c>
      <c r="J2799" s="127"/>
      <c r="K2799" s="127"/>
      <c r="L2799" s="127"/>
      <c r="M2799" s="127"/>
      <c r="N2799" s="246">
        <v>3995723.83</v>
      </c>
      <c r="O2799" s="246">
        <v>0</v>
      </c>
      <c r="P2799" s="127" t="s">
        <v>1334</v>
      </c>
    </row>
    <row r="2800" spans="1:16" ht="102" hidden="1">
      <c r="A2800" s="127">
        <v>197</v>
      </c>
      <c r="B2800" s="127"/>
      <c r="C2800" s="128" t="s">
        <v>755</v>
      </c>
      <c r="D2800" s="122">
        <v>42972</v>
      </c>
      <c r="E2800" s="123" t="s">
        <v>7224</v>
      </c>
      <c r="F2800" s="123" t="s">
        <v>6</v>
      </c>
      <c r="G2800" s="123">
        <v>2980</v>
      </c>
      <c r="H2800" s="127"/>
      <c r="I2800" s="131" t="s">
        <v>7225</v>
      </c>
      <c r="J2800" s="127"/>
      <c r="K2800" s="127"/>
      <c r="L2800" s="127"/>
      <c r="M2800" s="127"/>
      <c r="N2800" s="246">
        <v>0</v>
      </c>
      <c r="O2800" s="246">
        <v>60.69</v>
      </c>
      <c r="P2800" s="127" t="s">
        <v>1334</v>
      </c>
    </row>
    <row r="2801" spans="1:16" ht="76.5" hidden="1">
      <c r="A2801" s="127" t="s">
        <v>621</v>
      </c>
      <c r="B2801" s="127"/>
      <c r="C2801" s="128" t="s">
        <v>715</v>
      </c>
      <c r="D2801" s="122">
        <v>42972</v>
      </c>
      <c r="E2801" s="123" t="s">
        <v>7226</v>
      </c>
      <c r="F2801" s="123" t="s">
        <v>6</v>
      </c>
      <c r="G2801" s="123">
        <v>877209</v>
      </c>
      <c r="H2801" s="127"/>
      <c r="I2801" s="131" t="s">
        <v>7227</v>
      </c>
      <c r="J2801" s="127"/>
      <c r="K2801" s="127"/>
      <c r="L2801" s="127"/>
      <c r="M2801" s="127"/>
      <c r="N2801" s="246">
        <v>0</v>
      </c>
      <c r="O2801" s="246">
        <v>72000</v>
      </c>
      <c r="P2801" s="127" t="s">
        <v>1334</v>
      </c>
    </row>
    <row r="2802" spans="1:16" ht="89.25" hidden="1">
      <c r="A2802" s="127">
        <v>586</v>
      </c>
      <c r="B2802" s="127"/>
      <c r="C2802" s="128" t="s">
        <v>223</v>
      </c>
      <c r="D2802" s="122">
        <v>42972</v>
      </c>
      <c r="E2802" s="123" t="s">
        <v>7228</v>
      </c>
      <c r="F2802" s="123" t="s">
        <v>11</v>
      </c>
      <c r="G2802" s="123">
        <v>896269</v>
      </c>
      <c r="H2802" s="127"/>
      <c r="I2802" s="131" t="s">
        <v>7229</v>
      </c>
      <c r="J2802" s="127"/>
      <c r="K2802" s="127"/>
      <c r="L2802" s="127"/>
      <c r="M2802" s="127"/>
      <c r="N2802" s="246">
        <v>639.69000000000005</v>
      </c>
      <c r="O2802" s="246">
        <v>0</v>
      </c>
      <c r="P2802" s="127" t="s">
        <v>1334</v>
      </c>
    </row>
    <row r="2803" spans="1:16" ht="51" hidden="1">
      <c r="A2803" s="127">
        <v>117</v>
      </c>
      <c r="B2803" s="127"/>
      <c r="C2803" s="128" t="s">
        <v>723</v>
      </c>
      <c r="D2803" s="122">
        <v>42972</v>
      </c>
      <c r="E2803" s="123" t="s">
        <v>7230</v>
      </c>
      <c r="F2803" s="123" t="s">
        <v>11</v>
      </c>
      <c r="G2803" s="123">
        <v>896296</v>
      </c>
      <c r="H2803" s="127"/>
      <c r="I2803" s="131" t="s">
        <v>7231</v>
      </c>
      <c r="J2803" s="127"/>
      <c r="K2803" s="127"/>
      <c r="L2803" s="127"/>
      <c r="M2803" s="127"/>
      <c r="N2803" s="246">
        <v>50</v>
      </c>
      <c r="O2803" s="246">
        <v>0</v>
      </c>
      <c r="P2803" s="127" t="s">
        <v>1334</v>
      </c>
    </row>
    <row r="2804" spans="1:16" ht="89.25" hidden="1">
      <c r="A2804" s="127">
        <v>197</v>
      </c>
      <c r="B2804" s="127"/>
      <c r="C2804" s="128" t="s">
        <v>755</v>
      </c>
      <c r="D2804" s="122">
        <v>42972</v>
      </c>
      <c r="E2804" s="123" t="s">
        <v>7232</v>
      </c>
      <c r="F2804" s="123" t="s">
        <v>15</v>
      </c>
      <c r="G2804" s="123">
        <v>2980</v>
      </c>
      <c r="H2804" s="127"/>
      <c r="I2804" s="131" t="s">
        <v>7233</v>
      </c>
      <c r="J2804" s="127"/>
      <c r="K2804" s="127"/>
      <c r="L2804" s="127"/>
      <c r="M2804" s="127"/>
      <c r="N2804" s="246">
        <v>310.2</v>
      </c>
      <c r="O2804" s="246">
        <v>0</v>
      </c>
      <c r="P2804" s="127" t="s">
        <v>1334</v>
      </c>
    </row>
    <row r="2805" spans="1:16" ht="89.25" hidden="1">
      <c r="A2805" s="127">
        <v>25</v>
      </c>
      <c r="B2805" s="127"/>
      <c r="C2805" s="128" t="s">
        <v>695</v>
      </c>
      <c r="D2805" s="122">
        <v>42972</v>
      </c>
      <c r="E2805" s="123" t="s">
        <v>7234</v>
      </c>
      <c r="F2805" s="123" t="s">
        <v>15</v>
      </c>
      <c r="G2805" s="123">
        <v>2992</v>
      </c>
      <c r="H2805" s="127"/>
      <c r="I2805" s="131" t="s">
        <v>7235</v>
      </c>
      <c r="J2805" s="127"/>
      <c r="K2805" s="127"/>
      <c r="L2805" s="127"/>
      <c r="M2805" s="127"/>
      <c r="N2805" s="246">
        <v>334</v>
      </c>
      <c r="O2805" s="246">
        <v>0</v>
      </c>
      <c r="P2805" s="127" t="s">
        <v>1334</v>
      </c>
    </row>
    <row r="2806" spans="1:16" ht="89.25" hidden="1">
      <c r="A2806" s="127">
        <v>25</v>
      </c>
      <c r="B2806" s="127"/>
      <c r="C2806" s="128" t="s">
        <v>695</v>
      </c>
      <c r="D2806" s="122">
        <v>42972</v>
      </c>
      <c r="E2806" s="123" t="s">
        <v>7236</v>
      </c>
      <c r="F2806" s="123" t="s">
        <v>15</v>
      </c>
      <c r="G2806" s="123">
        <v>2991</v>
      </c>
      <c r="H2806" s="127"/>
      <c r="I2806" s="131" t="s">
        <v>7237</v>
      </c>
      <c r="J2806" s="127"/>
      <c r="K2806" s="127"/>
      <c r="L2806" s="127"/>
      <c r="M2806" s="127"/>
      <c r="N2806" s="246">
        <v>512.09</v>
      </c>
      <c r="O2806" s="246">
        <v>0</v>
      </c>
      <c r="P2806" s="127" t="s">
        <v>1334</v>
      </c>
    </row>
    <row r="2807" spans="1:16" ht="89.25" hidden="1">
      <c r="A2807" s="127">
        <v>25</v>
      </c>
      <c r="B2807" s="127"/>
      <c r="C2807" s="128" t="s">
        <v>695</v>
      </c>
      <c r="D2807" s="122">
        <v>42972</v>
      </c>
      <c r="E2807" s="123" t="s">
        <v>7238</v>
      </c>
      <c r="F2807" s="123" t="s">
        <v>15</v>
      </c>
      <c r="G2807" s="123">
        <v>2993</v>
      </c>
      <c r="H2807" s="127"/>
      <c r="I2807" s="131" t="s">
        <v>7239</v>
      </c>
      <c r="J2807" s="127"/>
      <c r="K2807" s="127"/>
      <c r="L2807" s="127"/>
      <c r="M2807" s="127"/>
      <c r="N2807" s="246">
        <v>729.62</v>
      </c>
      <c r="O2807" s="246">
        <v>0</v>
      </c>
      <c r="P2807" s="127" t="s">
        <v>1334</v>
      </c>
    </row>
    <row r="2808" spans="1:16" ht="76.5" hidden="1">
      <c r="A2808" s="127">
        <v>25</v>
      </c>
      <c r="B2808" s="127"/>
      <c r="C2808" s="128" t="s">
        <v>695</v>
      </c>
      <c r="D2808" s="122">
        <v>42975</v>
      </c>
      <c r="E2808" s="123" t="s">
        <v>7240</v>
      </c>
      <c r="F2808" s="123" t="s">
        <v>1260</v>
      </c>
      <c r="G2808" s="123">
        <v>14542058</v>
      </c>
      <c r="H2808" s="127"/>
      <c r="I2808" s="131" t="s">
        <v>7241</v>
      </c>
      <c r="J2808" s="127"/>
      <c r="K2808" s="127"/>
      <c r="L2808" s="127"/>
      <c r="M2808" s="127"/>
      <c r="N2808" s="246">
        <v>0</v>
      </c>
      <c r="O2808" s="246">
        <v>63988.11</v>
      </c>
      <c r="P2808" s="127" t="s">
        <v>1334</v>
      </c>
    </row>
    <row r="2809" spans="1:16" ht="76.5" hidden="1">
      <c r="A2809" s="127">
        <v>25</v>
      </c>
      <c r="B2809" s="127"/>
      <c r="C2809" s="128" t="s">
        <v>695</v>
      </c>
      <c r="D2809" s="122">
        <v>42975</v>
      </c>
      <c r="E2809" s="123" t="s">
        <v>7242</v>
      </c>
      <c r="F2809" s="123" t="s">
        <v>1260</v>
      </c>
      <c r="G2809" s="123">
        <v>14541418</v>
      </c>
      <c r="H2809" s="127"/>
      <c r="I2809" s="131" t="s">
        <v>7243</v>
      </c>
      <c r="J2809" s="127"/>
      <c r="K2809" s="127"/>
      <c r="L2809" s="127"/>
      <c r="M2809" s="127"/>
      <c r="N2809" s="246">
        <v>0</v>
      </c>
      <c r="O2809" s="246">
        <v>12320</v>
      </c>
      <c r="P2809" s="127" t="s">
        <v>1334</v>
      </c>
    </row>
    <row r="2810" spans="1:16" ht="76.5" hidden="1">
      <c r="A2810" s="127" t="s">
        <v>621</v>
      </c>
      <c r="B2810" s="127"/>
      <c r="C2810" s="128" t="s">
        <v>715</v>
      </c>
      <c r="D2810" s="122">
        <v>42975</v>
      </c>
      <c r="E2810" s="123" t="s">
        <v>7244</v>
      </c>
      <c r="F2810" s="123" t="s">
        <v>6</v>
      </c>
      <c r="G2810" s="123">
        <v>877878</v>
      </c>
      <c r="H2810" s="127"/>
      <c r="I2810" s="131" t="s">
        <v>7245</v>
      </c>
      <c r="J2810" s="127"/>
      <c r="K2810" s="127"/>
      <c r="L2810" s="127"/>
      <c r="M2810" s="127"/>
      <c r="N2810" s="246">
        <v>0</v>
      </c>
      <c r="O2810" s="246">
        <v>184000</v>
      </c>
      <c r="P2810" s="127" t="s">
        <v>1334</v>
      </c>
    </row>
    <row r="2811" spans="1:16" ht="51" hidden="1">
      <c r="A2811" s="127" t="s">
        <v>620</v>
      </c>
      <c r="B2811" s="127"/>
      <c r="C2811" s="128" t="s">
        <v>714</v>
      </c>
      <c r="D2811" s="122">
        <v>42975</v>
      </c>
      <c r="E2811" s="123" t="s">
        <v>7246</v>
      </c>
      <c r="F2811" s="123" t="s">
        <v>6</v>
      </c>
      <c r="G2811" s="123">
        <v>877911</v>
      </c>
      <c r="H2811" s="127"/>
      <c r="I2811" s="131" t="s">
        <v>7247</v>
      </c>
      <c r="J2811" s="127"/>
      <c r="K2811" s="127"/>
      <c r="L2811" s="127"/>
      <c r="M2811" s="127"/>
      <c r="N2811" s="246">
        <v>0</v>
      </c>
      <c r="O2811" s="246">
        <v>1310.1300000000001</v>
      </c>
      <c r="P2811" s="127" t="s">
        <v>1334</v>
      </c>
    </row>
    <row r="2812" spans="1:16" ht="76.5" hidden="1">
      <c r="A2812" s="127">
        <v>513</v>
      </c>
      <c r="B2812" s="127"/>
      <c r="C2812" s="128" t="s">
        <v>201</v>
      </c>
      <c r="D2812" s="122">
        <v>42975</v>
      </c>
      <c r="E2812" s="123" t="s">
        <v>7248</v>
      </c>
      <c r="F2812" s="123" t="s">
        <v>11</v>
      </c>
      <c r="G2812" s="123">
        <v>896444</v>
      </c>
      <c r="H2812" s="127"/>
      <c r="I2812" s="131" t="s">
        <v>7249</v>
      </c>
      <c r="J2812" s="127"/>
      <c r="K2812" s="127"/>
      <c r="L2812" s="127"/>
      <c r="M2812" s="127"/>
      <c r="N2812" s="246">
        <v>1953.17</v>
      </c>
      <c r="O2812" s="246">
        <v>0</v>
      </c>
      <c r="P2812" s="127" t="s">
        <v>1334</v>
      </c>
    </row>
    <row r="2813" spans="1:16" ht="38.25" hidden="1">
      <c r="A2813" s="127">
        <v>117</v>
      </c>
      <c r="B2813" s="127"/>
      <c r="C2813" s="128" t="s">
        <v>723</v>
      </c>
      <c r="D2813" s="122">
        <v>42975</v>
      </c>
      <c r="E2813" s="123" t="s">
        <v>7250</v>
      </c>
      <c r="F2813" s="123" t="s">
        <v>11</v>
      </c>
      <c r="G2813" s="123">
        <v>896486</v>
      </c>
      <c r="H2813" s="127"/>
      <c r="I2813" s="131" t="s">
        <v>7251</v>
      </c>
      <c r="J2813" s="127"/>
      <c r="K2813" s="127"/>
      <c r="L2813" s="127"/>
      <c r="M2813" s="127"/>
      <c r="N2813" s="246">
        <v>50</v>
      </c>
      <c r="O2813" s="246">
        <v>0</v>
      </c>
      <c r="P2813" s="127" t="s">
        <v>1334</v>
      </c>
    </row>
    <row r="2814" spans="1:16" ht="51" hidden="1">
      <c r="A2814" s="127">
        <v>117</v>
      </c>
      <c r="B2814" s="127"/>
      <c r="C2814" s="128" t="s">
        <v>723</v>
      </c>
      <c r="D2814" s="122">
        <v>42975</v>
      </c>
      <c r="E2814" s="123" t="s">
        <v>7252</v>
      </c>
      <c r="F2814" s="123" t="s">
        <v>11</v>
      </c>
      <c r="G2814" s="123">
        <v>896492</v>
      </c>
      <c r="H2814" s="127"/>
      <c r="I2814" s="131" t="s">
        <v>7253</v>
      </c>
      <c r="J2814" s="127"/>
      <c r="K2814" s="127"/>
      <c r="L2814" s="127"/>
      <c r="M2814" s="127"/>
      <c r="N2814" s="246">
        <v>50</v>
      </c>
      <c r="O2814" s="246">
        <v>0</v>
      </c>
      <c r="P2814" s="127" t="s">
        <v>1334</v>
      </c>
    </row>
    <row r="2815" spans="1:16" ht="102" hidden="1">
      <c r="A2815" s="127">
        <v>197</v>
      </c>
      <c r="B2815" s="127"/>
      <c r="C2815" s="128" t="s">
        <v>755</v>
      </c>
      <c r="D2815" s="122">
        <v>42975</v>
      </c>
      <c r="E2815" s="123" t="s">
        <v>7254</v>
      </c>
      <c r="F2815" s="123" t="s">
        <v>1261</v>
      </c>
      <c r="G2815" s="123">
        <v>2979</v>
      </c>
      <c r="H2815" s="127"/>
      <c r="I2815" s="131" t="s">
        <v>7255</v>
      </c>
      <c r="J2815" s="127"/>
      <c r="K2815" s="127"/>
      <c r="L2815" s="127"/>
      <c r="M2815" s="127"/>
      <c r="N2815" s="246">
        <v>278.33</v>
      </c>
      <c r="O2815" s="246">
        <v>0</v>
      </c>
      <c r="P2815" s="127" t="s">
        <v>1334</v>
      </c>
    </row>
    <row r="2816" spans="1:16" ht="89.25" hidden="1">
      <c r="A2816" s="127">
        <v>197</v>
      </c>
      <c r="B2816" s="127"/>
      <c r="C2816" s="128" t="s">
        <v>755</v>
      </c>
      <c r="D2816" s="122">
        <v>42975</v>
      </c>
      <c r="E2816" s="123" t="s">
        <v>7256</v>
      </c>
      <c r="F2816" s="123" t="s">
        <v>15</v>
      </c>
      <c r="G2816" s="123">
        <v>2979</v>
      </c>
      <c r="H2816" s="127"/>
      <c r="I2816" s="131" t="s">
        <v>7257</v>
      </c>
      <c r="J2816" s="127"/>
      <c r="K2816" s="127"/>
      <c r="L2816" s="127"/>
      <c r="M2816" s="127"/>
      <c r="N2816" s="246">
        <v>290.44</v>
      </c>
      <c r="O2816" s="246">
        <v>0</v>
      </c>
      <c r="P2816" s="127" t="s">
        <v>1334</v>
      </c>
    </row>
    <row r="2817" spans="1:16" ht="89.25" hidden="1">
      <c r="A2817" s="127">
        <v>340</v>
      </c>
      <c r="B2817" s="127"/>
      <c r="C2817" s="128" t="s">
        <v>815</v>
      </c>
      <c r="D2817" s="122">
        <v>42975</v>
      </c>
      <c r="E2817" s="123" t="s">
        <v>7258</v>
      </c>
      <c r="F2817" s="123" t="s">
        <v>15</v>
      </c>
      <c r="G2817" s="123">
        <v>2999</v>
      </c>
      <c r="H2817" s="127"/>
      <c r="I2817" s="131" t="s">
        <v>7259</v>
      </c>
      <c r="J2817" s="127"/>
      <c r="K2817" s="127"/>
      <c r="L2817" s="127"/>
      <c r="M2817" s="127"/>
      <c r="N2817" s="246">
        <v>301.35000000000002</v>
      </c>
      <c r="O2817" s="246">
        <v>0</v>
      </c>
      <c r="P2817" s="127" t="s">
        <v>1334</v>
      </c>
    </row>
    <row r="2818" spans="1:16" ht="63.75" hidden="1">
      <c r="A2818" s="127">
        <v>513</v>
      </c>
      <c r="B2818" s="127"/>
      <c r="C2818" s="128" t="s">
        <v>201</v>
      </c>
      <c r="D2818" s="122">
        <v>42975</v>
      </c>
      <c r="E2818" s="123" t="s">
        <v>7260</v>
      </c>
      <c r="F2818" s="123" t="s">
        <v>15</v>
      </c>
      <c r="G2818" s="123">
        <v>529203</v>
      </c>
      <c r="H2818" s="127"/>
      <c r="I2818" s="131" t="s">
        <v>7261</v>
      </c>
      <c r="J2818" s="127"/>
      <c r="K2818" s="127"/>
      <c r="L2818" s="127"/>
      <c r="M2818" s="127"/>
      <c r="N2818" s="246">
        <v>50</v>
      </c>
      <c r="O2818" s="246">
        <v>0</v>
      </c>
      <c r="P2818" s="127" t="s">
        <v>1334</v>
      </c>
    </row>
    <row r="2819" spans="1:16" ht="89.25" hidden="1">
      <c r="A2819" s="127">
        <v>340</v>
      </c>
      <c r="B2819" s="127"/>
      <c r="C2819" s="128" t="s">
        <v>815</v>
      </c>
      <c r="D2819" s="122">
        <v>42975</v>
      </c>
      <c r="E2819" s="123" t="s">
        <v>7262</v>
      </c>
      <c r="F2819" s="123" t="s">
        <v>15</v>
      </c>
      <c r="G2819" s="123">
        <v>2997</v>
      </c>
      <c r="H2819" s="127"/>
      <c r="I2819" s="131" t="s">
        <v>7263</v>
      </c>
      <c r="J2819" s="127"/>
      <c r="K2819" s="127"/>
      <c r="L2819" s="127"/>
      <c r="M2819" s="127"/>
      <c r="N2819" s="246">
        <v>293.32</v>
      </c>
      <c r="O2819" s="246">
        <v>0</v>
      </c>
      <c r="P2819" s="127" t="s">
        <v>1334</v>
      </c>
    </row>
    <row r="2820" spans="1:16" ht="89.25" hidden="1">
      <c r="A2820" s="127">
        <v>340</v>
      </c>
      <c r="B2820" s="127"/>
      <c r="C2820" s="128" t="s">
        <v>815</v>
      </c>
      <c r="D2820" s="122">
        <v>42975</v>
      </c>
      <c r="E2820" s="123" t="s">
        <v>7264</v>
      </c>
      <c r="F2820" s="123" t="s">
        <v>15</v>
      </c>
      <c r="G2820" s="123">
        <v>2998</v>
      </c>
      <c r="H2820" s="127"/>
      <c r="I2820" s="131" t="s">
        <v>7265</v>
      </c>
      <c r="J2820" s="127"/>
      <c r="K2820" s="127"/>
      <c r="L2820" s="127"/>
      <c r="M2820" s="127"/>
      <c r="N2820" s="246">
        <v>293.32</v>
      </c>
      <c r="O2820" s="246">
        <v>0</v>
      </c>
      <c r="P2820" s="127" t="s">
        <v>1334</v>
      </c>
    </row>
    <row r="2821" spans="1:16" ht="89.25" hidden="1">
      <c r="A2821" s="127">
        <v>340</v>
      </c>
      <c r="B2821" s="127"/>
      <c r="C2821" s="128" t="s">
        <v>815</v>
      </c>
      <c r="D2821" s="122">
        <v>42975</v>
      </c>
      <c r="E2821" s="123" t="s">
        <v>7266</v>
      </c>
      <c r="F2821" s="123" t="s">
        <v>15</v>
      </c>
      <c r="G2821" s="123">
        <v>3001</v>
      </c>
      <c r="H2821" s="127"/>
      <c r="I2821" s="131" t="s">
        <v>7267</v>
      </c>
      <c r="J2821" s="127"/>
      <c r="K2821" s="127"/>
      <c r="L2821" s="127"/>
      <c r="M2821" s="127"/>
      <c r="N2821" s="246">
        <v>301.35000000000002</v>
      </c>
      <c r="O2821" s="246">
        <v>0</v>
      </c>
      <c r="P2821" s="127" t="s">
        <v>1334</v>
      </c>
    </row>
    <row r="2822" spans="1:16" ht="89.25" hidden="1">
      <c r="A2822" s="127">
        <v>340</v>
      </c>
      <c r="B2822" s="127"/>
      <c r="C2822" s="128" t="s">
        <v>815</v>
      </c>
      <c r="D2822" s="122">
        <v>42975</v>
      </c>
      <c r="E2822" s="123" t="s">
        <v>7268</v>
      </c>
      <c r="F2822" s="123" t="s">
        <v>15</v>
      </c>
      <c r="G2822" s="123">
        <v>3002</v>
      </c>
      <c r="H2822" s="127"/>
      <c r="I2822" s="131" t="s">
        <v>7269</v>
      </c>
      <c r="J2822" s="127"/>
      <c r="K2822" s="127"/>
      <c r="L2822" s="127"/>
      <c r="M2822" s="127"/>
      <c r="N2822" s="246">
        <v>275.63</v>
      </c>
      <c r="O2822" s="246">
        <v>0</v>
      </c>
      <c r="P2822" s="127" t="s">
        <v>1334</v>
      </c>
    </row>
    <row r="2823" spans="1:16" ht="89.25" hidden="1">
      <c r="A2823" s="127">
        <v>340</v>
      </c>
      <c r="B2823" s="127"/>
      <c r="C2823" s="128" t="s">
        <v>815</v>
      </c>
      <c r="D2823" s="122">
        <v>42975</v>
      </c>
      <c r="E2823" s="123" t="s">
        <v>7270</v>
      </c>
      <c r="F2823" s="123" t="s">
        <v>15</v>
      </c>
      <c r="G2823" s="123">
        <v>3000</v>
      </c>
      <c r="H2823" s="127"/>
      <c r="I2823" s="131" t="s">
        <v>7271</v>
      </c>
      <c r="J2823" s="127"/>
      <c r="K2823" s="127"/>
      <c r="L2823" s="127"/>
      <c r="M2823" s="127"/>
      <c r="N2823" s="246">
        <v>281.39</v>
      </c>
      <c r="O2823" s="246">
        <v>0</v>
      </c>
      <c r="P2823" s="127" t="s">
        <v>1334</v>
      </c>
    </row>
    <row r="2824" spans="1:16" ht="102" hidden="1">
      <c r="A2824" s="127">
        <v>41</v>
      </c>
      <c r="B2824" s="127"/>
      <c r="C2824" s="128" t="s">
        <v>698</v>
      </c>
      <c r="D2824" s="122">
        <v>42975</v>
      </c>
      <c r="E2824" s="123" t="s">
        <v>7272</v>
      </c>
      <c r="F2824" s="123" t="s">
        <v>1261</v>
      </c>
      <c r="G2824" s="123">
        <v>2987</v>
      </c>
      <c r="H2824" s="127"/>
      <c r="I2824" s="131" t="s">
        <v>7273</v>
      </c>
      <c r="J2824" s="127"/>
      <c r="K2824" s="127"/>
      <c r="L2824" s="127"/>
      <c r="M2824" s="127"/>
      <c r="N2824" s="246">
        <v>5393.74</v>
      </c>
      <c r="O2824" s="246">
        <v>0</v>
      </c>
      <c r="P2824" s="127" t="s">
        <v>1334</v>
      </c>
    </row>
    <row r="2825" spans="1:16" ht="51" hidden="1">
      <c r="A2825" s="127">
        <v>81</v>
      </c>
      <c r="B2825" s="127"/>
      <c r="C2825" s="128" t="s">
        <v>710</v>
      </c>
      <c r="D2825" s="122">
        <v>42976</v>
      </c>
      <c r="E2825" s="123" t="s">
        <v>7274</v>
      </c>
      <c r="F2825" s="123" t="s">
        <v>6</v>
      </c>
      <c r="G2825" s="123">
        <v>878422</v>
      </c>
      <c r="H2825" s="127"/>
      <c r="I2825" s="131" t="s">
        <v>7275</v>
      </c>
      <c r="J2825" s="127"/>
      <c r="K2825" s="127"/>
      <c r="L2825" s="127"/>
      <c r="M2825" s="127"/>
      <c r="N2825" s="246">
        <v>0</v>
      </c>
      <c r="O2825" s="246">
        <v>61124.34</v>
      </c>
      <c r="P2825" s="127" t="s">
        <v>1334</v>
      </c>
    </row>
    <row r="2826" spans="1:16" ht="63.75" hidden="1">
      <c r="A2826" s="127">
        <v>291</v>
      </c>
      <c r="B2826" s="127"/>
      <c r="C2826" s="128" t="s">
        <v>795</v>
      </c>
      <c r="D2826" s="122">
        <v>42976</v>
      </c>
      <c r="E2826" s="123" t="s">
        <v>7276</v>
      </c>
      <c r="F2826" s="123" t="s">
        <v>11</v>
      </c>
      <c r="G2826" s="123">
        <v>531001</v>
      </c>
      <c r="H2826" s="127"/>
      <c r="I2826" s="131" t="s">
        <v>7277</v>
      </c>
      <c r="J2826" s="127"/>
      <c r="K2826" s="127"/>
      <c r="L2826" s="127"/>
      <c r="M2826" s="127"/>
      <c r="N2826" s="246">
        <v>50</v>
      </c>
      <c r="O2826" s="246">
        <v>0</v>
      </c>
      <c r="P2826" s="127" t="s">
        <v>1334</v>
      </c>
    </row>
    <row r="2827" spans="1:16" ht="63.75" hidden="1">
      <c r="A2827" s="127" t="s">
        <v>620</v>
      </c>
      <c r="B2827" s="127"/>
      <c r="C2827" s="128" t="s">
        <v>714</v>
      </c>
      <c r="D2827" s="122">
        <v>42976</v>
      </c>
      <c r="E2827" s="123" t="s">
        <v>7278</v>
      </c>
      <c r="F2827" s="123" t="s">
        <v>11</v>
      </c>
      <c r="G2827" s="123">
        <v>896675</v>
      </c>
      <c r="H2827" s="127"/>
      <c r="I2827" s="131" t="s">
        <v>7279</v>
      </c>
      <c r="J2827" s="127"/>
      <c r="K2827" s="127"/>
      <c r="L2827" s="127"/>
      <c r="M2827" s="127"/>
      <c r="N2827" s="246">
        <v>50</v>
      </c>
      <c r="O2827" s="246">
        <v>0</v>
      </c>
      <c r="P2827" s="127" t="s">
        <v>1334</v>
      </c>
    </row>
    <row r="2828" spans="1:16" ht="38.25" hidden="1">
      <c r="A2828" s="127">
        <v>117</v>
      </c>
      <c r="B2828" s="127"/>
      <c r="C2828" s="128" t="s">
        <v>723</v>
      </c>
      <c r="D2828" s="122">
        <v>42976</v>
      </c>
      <c r="E2828" s="123" t="s">
        <v>7280</v>
      </c>
      <c r="F2828" s="123" t="s">
        <v>11</v>
      </c>
      <c r="G2828" s="123">
        <v>896676</v>
      </c>
      <c r="H2828" s="127"/>
      <c r="I2828" s="131" t="s">
        <v>7281</v>
      </c>
      <c r="J2828" s="127"/>
      <c r="K2828" s="127"/>
      <c r="L2828" s="127"/>
      <c r="M2828" s="127"/>
      <c r="N2828" s="246">
        <v>50</v>
      </c>
      <c r="O2828" s="246">
        <v>0</v>
      </c>
      <c r="P2828" s="127" t="s">
        <v>1334</v>
      </c>
    </row>
    <row r="2829" spans="1:16" ht="38.25" hidden="1">
      <c r="A2829" s="127">
        <v>117</v>
      </c>
      <c r="B2829" s="127"/>
      <c r="C2829" s="128" t="s">
        <v>723</v>
      </c>
      <c r="D2829" s="122">
        <v>42976</v>
      </c>
      <c r="E2829" s="123" t="s">
        <v>7282</v>
      </c>
      <c r="F2829" s="123" t="s">
        <v>11</v>
      </c>
      <c r="G2829" s="123">
        <v>896677</v>
      </c>
      <c r="H2829" s="127"/>
      <c r="I2829" s="131" t="s">
        <v>7283</v>
      </c>
      <c r="J2829" s="127"/>
      <c r="K2829" s="127"/>
      <c r="L2829" s="127"/>
      <c r="M2829" s="127"/>
      <c r="N2829" s="246">
        <v>50</v>
      </c>
      <c r="O2829" s="246">
        <v>0</v>
      </c>
      <c r="P2829" s="127" t="s">
        <v>1334</v>
      </c>
    </row>
    <row r="2830" spans="1:16" ht="76.5" hidden="1">
      <c r="A2830" s="127" t="s">
        <v>621</v>
      </c>
      <c r="B2830" s="127"/>
      <c r="C2830" s="128" t="s">
        <v>715</v>
      </c>
      <c r="D2830" s="122">
        <v>42977</v>
      </c>
      <c r="E2830" s="123" t="s">
        <v>7284</v>
      </c>
      <c r="F2830" s="123" t="s">
        <v>6</v>
      </c>
      <c r="G2830" s="123">
        <v>879063</v>
      </c>
      <c r="H2830" s="127"/>
      <c r="I2830" s="131" t="s">
        <v>7285</v>
      </c>
      <c r="J2830" s="127"/>
      <c r="K2830" s="127"/>
      <c r="L2830" s="127"/>
      <c r="M2830" s="127"/>
      <c r="N2830" s="246">
        <v>0</v>
      </c>
      <c r="O2830" s="246">
        <v>530000</v>
      </c>
      <c r="P2830" s="127" t="s">
        <v>1334</v>
      </c>
    </row>
    <row r="2831" spans="1:16" ht="51" hidden="1">
      <c r="A2831" s="127">
        <v>342</v>
      </c>
      <c r="B2831" s="127"/>
      <c r="C2831" s="128" t="s">
        <v>817</v>
      </c>
      <c r="D2831" s="122">
        <v>42977</v>
      </c>
      <c r="E2831" s="123" t="s">
        <v>7286</v>
      </c>
      <c r="F2831" s="123" t="s">
        <v>6</v>
      </c>
      <c r="G2831" s="123">
        <v>879079</v>
      </c>
      <c r="H2831" s="127"/>
      <c r="I2831" s="131" t="s">
        <v>7183</v>
      </c>
      <c r="J2831" s="127"/>
      <c r="K2831" s="127"/>
      <c r="L2831" s="127"/>
      <c r="M2831" s="127"/>
      <c r="N2831" s="246">
        <v>0</v>
      </c>
      <c r="O2831" s="246">
        <v>849508.42</v>
      </c>
      <c r="P2831" s="127" t="s">
        <v>1334</v>
      </c>
    </row>
    <row r="2832" spans="1:16" ht="63.75" hidden="1">
      <c r="A2832" s="127">
        <v>117</v>
      </c>
      <c r="B2832" s="127"/>
      <c r="C2832" s="128" t="s">
        <v>723</v>
      </c>
      <c r="D2832" s="122">
        <v>42977</v>
      </c>
      <c r="E2832" s="123" t="s">
        <v>7287</v>
      </c>
      <c r="F2832" s="123" t="s">
        <v>11</v>
      </c>
      <c r="G2832" s="123">
        <v>896894</v>
      </c>
      <c r="H2832" s="127"/>
      <c r="I2832" s="131" t="s">
        <v>7288</v>
      </c>
      <c r="J2832" s="127"/>
      <c r="K2832" s="127"/>
      <c r="L2832" s="127"/>
      <c r="M2832" s="127"/>
      <c r="N2832" s="246">
        <v>50</v>
      </c>
      <c r="O2832" s="246">
        <v>0</v>
      </c>
      <c r="P2832" s="127" t="s">
        <v>1334</v>
      </c>
    </row>
    <row r="2833" spans="1:16" ht="76.5" hidden="1">
      <c r="A2833" s="127">
        <v>513</v>
      </c>
      <c r="B2833" s="127"/>
      <c r="C2833" s="128" t="s">
        <v>201</v>
      </c>
      <c r="D2833" s="122">
        <v>42977</v>
      </c>
      <c r="E2833" s="123" t="s">
        <v>7289</v>
      </c>
      <c r="F2833" s="123" t="s">
        <v>1375</v>
      </c>
      <c r="G2833" s="123">
        <v>14646848</v>
      </c>
      <c r="H2833" s="127"/>
      <c r="I2833" s="131" t="s">
        <v>7290</v>
      </c>
      <c r="J2833" s="127"/>
      <c r="K2833" s="127"/>
      <c r="L2833" s="127"/>
      <c r="M2833" s="127"/>
      <c r="N2833" s="246">
        <v>37209.03</v>
      </c>
      <c r="O2833" s="246">
        <v>0</v>
      </c>
      <c r="P2833" s="127" t="s">
        <v>1334</v>
      </c>
    </row>
    <row r="2834" spans="1:16" ht="51" hidden="1">
      <c r="A2834" s="127">
        <v>117</v>
      </c>
      <c r="B2834" s="127"/>
      <c r="C2834" s="128" t="s">
        <v>723</v>
      </c>
      <c r="D2834" s="122">
        <v>42977</v>
      </c>
      <c r="E2834" s="123" t="s">
        <v>7291</v>
      </c>
      <c r="F2834" s="123" t="s">
        <v>11</v>
      </c>
      <c r="G2834" s="123">
        <v>896871</v>
      </c>
      <c r="H2834" s="127"/>
      <c r="I2834" s="131" t="s">
        <v>7292</v>
      </c>
      <c r="J2834" s="127"/>
      <c r="K2834" s="127"/>
      <c r="L2834" s="127"/>
      <c r="M2834" s="127"/>
      <c r="N2834" s="246">
        <v>50</v>
      </c>
      <c r="O2834" s="246">
        <v>0</v>
      </c>
      <c r="P2834" s="127" t="s">
        <v>1334</v>
      </c>
    </row>
    <row r="2835" spans="1:16" ht="76.5" hidden="1">
      <c r="A2835" s="127">
        <v>25</v>
      </c>
      <c r="B2835" s="127"/>
      <c r="C2835" s="128" t="s">
        <v>695</v>
      </c>
      <c r="D2835" s="122">
        <v>42978</v>
      </c>
      <c r="E2835" s="123" t="s">
        <v>7293</v>
      </c>
      <c r="F2835" s="123" t="s">
        <v>1260</v>
      </c>
      <c r="G2835" s="123">
        <v>14629306</v>
      </c>
      <c r="H2835" s="127"/>
      <c r="I2835" s="131" t="s">
        <v>7294</v>
      </c>
      <c r="J2835" s="127"/>
      <c r="K2835" s="127"/>
      <c r="L2835" s="127"/>
      <c r="M2835" s="127"/>
      <c r="N2835" s="246">
        <v>0</v>
      </c>
      <c r="O2835" s="246">
        <v>892550.8</v>
      </c>
      <c r="P2835" s="127" t="s">
        <v>1334</v>
      </c>
    </row>
    <row r="2836" spans="1:16" ht="76.5" hidden="1">
      <c r="A2836" s="127">
        <v>25</v>
      </c>
      <c r="B2836" s="127"/>
      <c r="C2836" s="128" t="s">
        <v>695</v>
      </c>
      <c r="D2836" s="122">
        <v>42978</v>
      </c>
      <c r="E2836" s="123" t="s">
        <v>7295</v>
      </c>
      <c r="F2836" s="123" t="s">
        <v>6</v>
      </c>
      <c r="G2836" s="123">
        <v>897037</v>
      </c>
      <c r="H2836" s="127"/>
      <c r="I2836" s="131" t="s">
        <v>7296</v>
      </c>
      <c r="J2836" s="127"/>
      <c r="K2836" s="127"/>
      <c r="L2836" s="127"/>
      <c r="M2836" s="127"/>
      <c r="N2836" s="246">
        <v>0</v>
      </c>
      <c r="O2836" s="246">
        <v>16273.54</v>
      </c>
      <c r="P2836" s="127" t="s">
        <v>1334</v>
      </c>
    </row>
    <row r="2837" spans="1:16" ht="76.5" hidden="1">
      <c r="A2837" s="127">
        <v>20</v>
      </c>
      <c r="B2837" s="127"/>
      <c r="C2837" s="128" t="s">
        <v>694</v>
      </c>
      <c r="D2837" s="122">
        <v>42978</v>
      </c>
      <c r="E2837" s="123" t="s">
        <v>7297</v>
      </c>
      <c r="F2837" s="123" t="s">
        <v>11</v>
      </c>
      <c r="G2837" s="123">
        <v>897004</v>
      </c>
      <c r="H2837" s="127"/>
      <c r="I2837" s="131" t="s">
        <v>7298</v>
      </c>
      <c r="J2837" s="127"/>
      <c r="K2837" s="127"/>
      <c r="L2837" s="127"/>
      <c r="M2837" s="127"/>
      <c r="N2837" s="246">
        <v>2525.02</v>
      </c>
      <c r="O2837" s="246">
        <v>0</v>
      </c>
      <c r="P2837" s="127" t="s">
        <v>1334</v>
      </c>
    </row>
    <row r="2838" spans="1:16" ht="76.5" hidden="1">
      <c r="A2838" s="127">
        <v>378</v>
      </c>
      <c r="B2838" s="127"/>
      <c r="C2838" s="128" t="s">
        <v>1278</v>
      </c>
      <c r="D2838" s="122">
        <v>42978</v>
      </c>
      <c r="E2838" s="123" t="s">
        <v>7299</v>
      </c>
      <c r="F2838" s="123" t="s">
        <v>13</v>
      </c>
      <c r="G2838" s="123">
        <v>897062</v>
      </c>
      <c r="H2838" s="127"/>
      <c r="I2838" s="131" t="s">
        <v>7300</v>
      </c>
      <c r="J2838" s="127"/>
      <c r="K2838" s="127"/>
      <c r="L2838" s="127"/>
      <c r="M2838" s="127"/>
      <c r="N2838" s="246">
        <v>50</v>
      </c>
      <c r="O2838" s="246">
        <v>0</v>
      </c>
      <c r="P2838" s="127" t="s">
        <v>1334</v>
      </c>
    </row>
    <row r="2839" spans="1:16" ht="38.25" hidden="1">
      <c r="A2839" s="127">
        <v>117</v>
      </c>
      <c r="B2839" s="127"/>
      <c r="C2839" s="128" t="s">
        <v>723</v>
      </c>
      <c r="D2839" s="122">
        <v>42978</v>
      </c>
      <c r="E2839" s="123" t="s">
        <v>7301</v>
      </c>
      <c r="F2839" s="123" t="s">
        <v>11</v>
      </c>
      <c r="G2839" s="123">
        <v>897064</v>
      </c>
      <c r="H2839" s="127"/>
      <c r="I2839" s="131" t="s">
        <v>7302</v>
      </c>
      <c r="J2839" s="127"/>
      <c r="K2839" s="127"/>
      <c r="L2839" s="127"/>
      <c r="M2839" s="127"/>
      <c r="N2839" s="246">
        <v>50</v>
      </c>
      <c r="O2839" s="246">
        <v>0</v>
      </c>
      <c r="P2839" s="127" t="s">
        <v>1334</v>
      </c>
    </row>
    <row r="2840" spans="1:16" ht="38.25" hidden="1">
      <c r="A2840" s="127">
        <v>117</v>
      </c>
      <c r="B2840" s="127"/>
      <c r="C2840" s="128" t="s">
        <v>723</v>
      </c>
      <c r="D2840" s="122">
        <v>42978</v>
      </c>
      <c r="E2840" s="123" t="s">
        <v>7303</v>
      </c>
      <c r="F2840" s="123" t="s">
        <v>11</v>
      </c>
      <c r="G2840" s="123">
        <v>897065</v>
      </c>
      <c r="H2840" s="127"/>
      <c r="I2840" s="131" t="s">
        <v>7304</v>
      </c>
      <c r="J2840" s="127"/>
      <c r="K2840" s="127"/>
      <c r="L2840" s="127"/>
      <c r="M2840" s="127"/>
      <c r="N2840" s="246">
        <v>50</v>
      </c>
      <c r="O2840" s="246">
        <v>0</v>
      </c>
      <c r="P2840" s="127" t="s">
        <v>1334</v>
      </c>
    </row>
    <row r="2841" spans="1:16" ht="51" hidden="1">
      <c r="A2841" s="127">
        <v>117</v>
      </c>
      <c r="B2841" s="127"/>
      <c r="C2841" s="128" t="s">
        <v>723</v>
      </c>
      <c r="D2841" s="122">
        <v>42978</v>
      </c>
      <c r="E2841" s="123" t="s">
        <v>7305</v>
      </c>
      <c r="F2841" s="123" t="s">
        <v>11</v>
      </c>
      <c r="G2841" s="123">
        <v>897066</v>
      </c>
      <c r="H2841" s="127"/>
      <c r="I2841" s="131" t="s">
        <v>7306</v>
      </c>
      <c r="J2841" s="127"/>
      <c r="K2841" s="127"/>
      <c r="L2841" s="127"/>
      <c r="M2841" s="127"/>
      <c r="N2841" s="246">
        <v>50</v>
      </c>
      <c r="O2841" s="246">
        <v>0</v>
      </c>
      <c r="P2841" s="127" t="s">
        <v>1334</v>
      </c>
    </row>
    <row r="2842" spans="1:16" ht="51" hidden="1">
      <c r="A2842" s="127" t="s">
        <v>620</v>
      </c>
      <c r="B2842" s="127"/>
      <c r="C2842" s="128" t="s">
        <v>714</v>
      </c>
      <c r="D2842" s="122">
        <v>42948</v>
      </c>
      <c r="E2842" s="123" t="s">
        <v>7307</v>
      </c>
      <c r="F2842" s="123" t="s">
        <v>3</v>
      </c>
      <c r="G2842" s="123">
        <v>1524316</v>
      </c>
      <c r="H2842" s="127"/>
      <c r="I2842" s="131" t="s">
        <v>7308</v>
      </c>
      <c r="J2842" s="127"/>
      <c r="K2842" s="127"/>
      <c r="L2842" s="127"/>
      <c r="M2842" s="127"/>
      <c r="N2842" s="246">
        <v>0</v>
      </c>
      <c r="O2842" s="243">
        <v>78.739999999999995</v>
      </c>
      <c r="P2842" s="127" t="s">
        <v>1334</v>
      </c>
    </row>
    <row r="2843" spans="1:16" ht="51" hidden="1">
      <c r="A2843" s="127" t="s">
        <v>620</v>
      </c>
      <c r="B2843" s="127"/>
      <c r="C2843" s="128" t="s">
        <v>714</v>
      </c>
      <c r="D2843" s="122">
        <v>42948</v>
      </c>
      <c r="E2843" s="123" t="s">
        <v>7309</v>
      </c>
      <c r="F2843" s="123" t="s">
        <v>3</v>
      </c>
      <c r="G2843" s="123">
        <v>1524326</v>
      </c>
      <c r="H2843" s="127"/>
      <c r="I2843" s="131" t="s">
        <v>6938</v>
      </c>
      <c r="J2843" s="127"/>
      <c r="K2843" s="127"/>
      <c r="L2843" s="127"/>
      <c r="M2843" s="127"/>
      <c r="N2843" s="246">
        <v>0</v>
      </c>
      <c r="O2843" s="243">
        <v>1.1599999999999999</v>
      </c>
      <c r="P2843" s="127" t="s">
        <v>1334</v>
      </c>
    </row>
    <row r="2844" spans="1:16" ht="51" hidden="1">
      <c r="A2844" s="127" t="s">
        <v>620</v>
      </c>
      <c r="B2844" s="127"/>
      <c r="C2844" s="128" t="s">
        <v>714</v>
      </c>
      <c r="D2844" s="122">
        <v>42948</v>
      </c>
      <c r="E2844" s="123" t="s">
        <v>7310</v>
      </c>
      <c r="F2844" s="123" t="s">
        <v>3</v>
      </c>
      <c r="G2844" s="123">
        <v>1524377</v>
      </c>
      <c r="H2844" s="127"/>
      <c r="I2844" s="131" t="s">
        <v>4173</v>
      </c>
      <c r="J2844" s="127"/>
      <c r="K2844" s="127"/>
      <c r="L2844" s="127"/>
      <c r="M2844" s="127"/>
      <c r="N2844" s="246">
        <v>0</v>
      </c>
      <c r="O2844" s="243">
        <v>1839.23</v>
      </c>
      <c r="P2844" s="127" t="s">
        <v>1334</v>
      </c>
    </row>
    <row r="2845" spans="1:16" ht="51" hidden="1">
      <c r="A2845" s="127" t="s">
        <v>620</v>
      </c>
      <c r="B2845" s="127"/>
      <c r="C2845" s="128" t="s">
        <v>714</v>
      </c>
      <c r="D2845" s="122">
        <v>42948</v>
      </c>
      <c r="E2845" s="123" t="s">
        <v>7311</v>
      </c>
      <c r="F2845" s="123" t="s">
        <v>3</v>
      </c>
      <c r="G2845" s="123">
        <v>1524378</v>
      </c>
      <c r="H2845" s="127"/>
      <c r="I2845" s="131" t="s">
        <v>7312</v>
      </c>
      <c r="J2845" s="127"/>
      <c r="K2845" s="127"/>
      <c r="L2845" s="127"/>
      <c r="M2845" s="127"/>
      <c r="N2845" s="246">
        <v>0</v>
      </c>
      <c r="O2845" s="243">
        <v>815.45</v>
      </c>
      <c r="P2845" s="127" t="s">
        <v>1334</v>
      </c>
    </row>
    <row r="2846" spans="1:16" ht="51" hidden="1">
      <c r="A2846" s="127" t="s">
        <v>620</v>
      </c>
      <c r="B2846" s="127"/>
      <c r="C2846" s="128" t="s">
        <v>714</v>
      </c>
      <c r="D2846" s="122">
        <v>42948</v>
      </c>
      <c r="E2846" s="123" t="s">
        <v>7313</v>
      </c>
      <c r="F2846" s="123" t="s">
        <v>3</v>
      </c>
      <c r="G2846" s="123">
        <v>1524406</v>
      </c>
      <c r="H2846" s="127"/>
      <c r="I2846" s="131" t="s">
        <v>7314</v>
      </c>
      <c r="J2846" s="127"/>
      <c r="K2846" s="127"/>
      <c r="L2846" s="127"/>
      <c r="M2846" s="127"/>
      <c r="N2846" s="246">
        <v>0</v>
      </c>
      <c r="O2846" s="243">
        <v>11724.380000000001</v>
      </c>
      <c r="P2846" s="127" t="s">
        <v>1334</v>
      </c>
    </row>
    <row r="2847" spans="1:16" ht="51" hidden="1">
      <c r="A2847" s="127" t="s">
        <v>620</v>
      </c>
      <c r="B2847" s="127"/>
      <c r="C2847" s="128" t="s">
        <v>714</v>
      </c>
      <c r="D2847" s="122">
        <v>42948</v>
      </c>
      <c r="E2847" s="123" t="s">
        <v>7315</v>
      </c>
      <c r="F2847" s="123" t="s">
        <v>3</v>
      </c>
      <c r="G2847" s="123">
        <v>1524411</v>
      </c>
      <c r="H2847" s="127"/>
      <c r="I2847" s="131" t="s">
        <v>3021</v>
      </c>
      <c r="J2847" s="127"/>
      <c r="K2847" s="127"/>
      <c r="L2847" s="127"/>
      <c r="M2847" s="127"/>
      <c r="N2847" s="246">
        <v>0</v>
      </c>
      <c r="O2847" s="243">
        <v>1000</v>
      </c>
      <c r="P2847" s="127" t="s">
        <v>1334</v>
      </c>
    </row>
    <row r="2848" spans="1:16" ht="51" hidden="1">
      <c r="A2848" s="127" t="s">
        <v>620</v>
      </c>
      <c r="B2848" s="127"/>
      <c r="C2848" s="128" t="s">
        <v>714</v>
      </c>
      <c r="D2848" s="122">
        <v>42948</v>
      </c>
      <c r="E2848" s="123" t="s">
        <v>7316</v>
      </c>
      <c r="F2848" s="123" t="s">
        <v>3</v>
      </c>
      <c r="G2848" s="123">
        <v>1524437</v>
      </c>
      <c r="H2848" s="127"/>
      <c r="I2848" s="131" t="s">
        <v>7317</v>
      </c>
      <c r="J2848" s="127"/>
      <c r="K2848" s="127"/>
      <c r="L2848" s="127"/>
      <c r="M2848" s="127"/>
      <c r="N2848" s="246">
        <v>0</v>
      </c>
      <c r="O2848" s="243">
        <v>56.5</v>
      </c>
      <c r="P2848" s="127" t="s">
        <v>1334</v>
      </c>
    </row>
    <row r="2849" spans="1:16" ht="51" hidden="1">
      <c r="A2849" s="127" t="s">
        <v>620</v>
      </c>
      <c r="B2849" s="127"/>
      <c r="C2849" s="128" t="s">
        <v>714</v>
      </c>
      <c r="D2849" s="122">
        <v>42948</v>
      </c>
      <c r="E2849" s="123" t="s">
        <v>7318</v>
      </c>
      <c r="F2849" s="123" t="s">
        <v>3</v>
      </c>
      <c r="G2849" s="123">
        <v>1524450</v>
      </c>
      <c r="H2849" s="127"/>
      <c r="I2849" s="131" t="s">
        <v>7319</v>
      </c>
      <c r="J2849" s="127"/>
      <c r="K2849" s="127"/>
      <c r="L2849" s="127"/>
      <c r="M2849" s="127"/>
      <c r="N2849" s="246">
        <v>0</v>
      </c>
      <c r="O2849" s="243">
        <v>77</v>
      </c>
      <c r="P2849" s="127" t="s">
        <v>1334</v>
      </c>
    </row>
    <row r="2850" spans="1:16" ht="51" hidden="1">
      <c r="A2850" s="127" t="s">
        <v>620</v>
      </c>
      <c r="B2850" s="127"/>
      <c r="C2850" s="128" t="s">
        <v>714</v>
      </c>
      <c r="D2850" s="122">
        <v>42948</v>
      </c>
      <c r="E2850" s="123" t="s">
        <v>7320</v>
      </c>
      <c r="F2850" s="123" t="s">
        <v>3</v>
      </c>
      <c r="G2850" s="123">
        <v>1524497</v>
      </c>
      <c r="H2850" s="127"/>
      <c r="I2850" s="131" t="s">
        <v>7321</v>
      </c>
      <c r="J2850" s="127"/>
      <c r="K2850" s="127"/>
      <c r="L2850" s="127"/>
      <c r="M2850" s="127"/>
      <c r="N2850" s="246">
        <v>0</v>
      </c>
      <c r="O2850" s="243">
        <v>5</v>
      </c>
      <c r="P2850" s="127" t="s">
        <v>1334</v>
      </c>
    </row>
    <row r="2851" spans="1:16" ht="51" hidden="1">
      <c r="A2851" s="127" t="s">
        <v>620</v>
      </c>
      <c r="B2851" s="127"/>
      <c r="C2851" s="128" t="s">
        <v>714</v>
      </c>
      <c r="D2851" s="122">
        <v>42948</v>
      </c>
      <c r="E2851" s="123" t="s">
        <v>7322</v>
      </c>
      <c r="F2851" s="123" t="s">
        <v>3</v>
      </c>
      <c r="G2851" s="123">
        <v>1524524</v>
      </c>
      <c r="H2851" s="127"/>
      <c r="I2851" s="131" t="s">
        <v>2821</v>
      </c>
      <c r="J2851" s="127"/>
      <c r="K2851" s="127"/>
      <c r="L2851" s="127"/>
      <c r="M2851" s="127"/>
      <c r="N2851" s="246">
        <v>0</v>
      </c>
      <c r="O2851" s="243">
        <v>1000</v>
      </c>
      <c r="P2851" s="127" t="s">
        <v>1334</v>
      </c>
    </row>
    <row r="2852" spans="1:16" ht="51" hidden="1">
      <c r="A2852" s="127">
        <v>15</v>
      </c>
      <c r="B2852" s="127"/>
      <c r="C2852" s="128" t="s">
        <v>692</v>
      </c>
      <c r="D2852" s="122">
        <v>42948</v>
      </c>
      <c r="E2852" s="123" t="s">
        <v>7323</v>
      </c>
      <c r="F2852" s="123" t="s">
        <v>3</v>
      </c>
      <c r="G2852" s="123">
        <v>1524588</v>
      </c>
      <c r="H2852" s="127"/>
      <c r="I2852" s="131" t="s">
        <v>7324</v>
      </c>
      <c r="J2852" s="127"/>
      <c r="K2852" s="127"/>
      <c r="L2852" s="127"/>
      <c r="M2852" s="127"/>
      <c r="N2852" s="246">
        <v>0</v>
      </c>
      <c r="O2852" s="243">
        <v>10.84</v>
      </c>
      <c r="P2852" s="127" t="s">
        <v>1334</v>
      </c>
    </row>
    <row r="2853" spans="1:16" ht="63.75" hidden="1">
      <c r="A2853" s="127">
        <v>212</v>
      </c>
      <c r="B2853" s="127"/>
      <c r="C2853" s="128" t="s">
        <v>762</v>
      </c>
      <c r="D2853" s="122">
        <v>42949</v>
      </c>
      <c r="E2853" s="123" t="s">
        <v>7325</v>
      </c>
      <c r="F2853" s="123" t="s">
        <v>3</v>
      </c>
      <c r="G2853" s="123">
        <v>1524787</v>
      </c>
      <c r="H2853" s="127"/>
      <c r="I2853" s="131" t="s">
        <v>7326</v>
      </c>
      <c r="J2853" s="127"/>
      <c r="K2853" s="127"/>
      <c r="L2853" s="127"/>
      <c r="M2853" s="127"/>
      <c r="N2853" s="246">
        <v>0</v>
      </c>
      <c r="O2853" s="243">
        <v>863</v>
      </c>
      <c r="P2853" s="127" t="s">
        <v>1334</v>
      </c>
    </row>
    <row r="2854" spans="1:16" ht="63.75" hidden="1">
      <c r="A2854" s="127">
        <v>212</v>
      </c>
      <c r="B2854" s="127"/>
      <c r="C2854" s="128" t="s">
        <v>762</v>
      </c>
      <c r="D2854" s="122">
        <v>42949</v>
      </c>
      <c r="E2854" s="123" t="s">
        <v>7327</v>
      </c>
      <c r="F2854" s="123" t="s">
        <v>3</v>
      </c>
      <c r="G2854" s="123">
        <v>1524794</v>
      </c>
      <c r="H2854" s="127"/>
      <c r="I2854" s="131" t="s">
        <v>7328</v>
      </c>
      <c r="J2854" s="127"/>
      <c r="K2854" s="127"/>
      <c r="L2854" s="127"/>
      <c r="M2854" s="127"/>
      <c r="N2854" s="246">
        <v>0</v>
      </c>
      <c r="O2854" s="243">
        <v>387</v>
      </c>
      <c r="P2854" s="127" t="s">
        <v>1334</v>
      </c>
    </row>
    <row r="2855" spans="1:16" ht="51" hidden="1">
      <c r="A2855" s="127">
        <v>15</v>
      </c>
      <c r="B2855" s="127"/>
      <c r="C2855" s="128" t="s">
        <v>692</v>
      </c>
      <c r="D2855" s="122">
        <v>42949</v>
      </c>
      <c r="E2855" s="123" t="s">
        <v>7329</v>
      </c>
      <c r="F2855" s="123" t="s">
        <v>3</v>
      </c>
      <c r="G2855" s="123">
        <v>1524777</v>
      </c>
      <c r="H2855" s="127"/>
      <c r="I2855" s="131" t="s">
        <v>7330</v>
      </c>
      <c r="J2855" s="127"/>
      <c r="K2855" s="127"/>
      <c r="L2855" s="127"/>
      <c r="M2855" s="127"/>
      <c r="N2855" s="246">
        <v>0</v>
      </c>
      <c r="O2855" s="243">
        <v>28</v>
      </c>
      <c r="P2855" s="127" t="s">
        <v>1334</v>
      </c>
    </row>
    <row r="2856" spans="1:16" ht="38.25" hidden="1">
      <c r="A2856" s="127">
        <v>292</v>
      </c>
      <c r="B2856" s="127"/>
      <c r="C2856" s="128" t="s">
        <v>152</v>
      </c>
      <c r="D2856" s="122">
        <v>42949</v>
      </c>
      <c r="E2856" s="123" t="s">
        <v>7331</v>
      </c>
      <c r="F2856" s="123" t="s">
        <v>3</v>
      </c>
      <c r="G2856" s="123">
        <v>1524784</v>
      </c>
      <c r="H2856" s="127"/>
      <c r="I2856" s="131" t="s">
        <v>7332</v>
      </c>
      <c r="J2856" s="127"/>
      <c r="K2856" s="127"/>
      <c r="L2856" s="127"/>
      <c r="M2856" s="127"/>
      <c r="N2856" s="246">
        <v>0</v>
      </c>
      <c r="O2856" s="243">
        <v>7409.18</v>
      </c>
      <c r="P2856" s="127" t="s">
        <v>1334</v>
      </c>
    </row>
    <row r="2857" spans="1:16" ht="51" hidden="1">
      <c r="A2857" s="127" t="s">
        <v>620</v>
      </c>
      <c r="B2857" s="127"/>
      <c r="C2857" s="128" t="s">
        <v>714</v>
      </c>
      <c r="D2857" s="122">
        <v>42949</v>
      </c>
      <c r="E2857" s="123" t="s">
        <v>7333</v>
      </c>
      <c r="F2857" s="123" t="s">
        <v>3</v>
      </c>
      <c r="G2857" s="123">
        <v>1524834</v>
      </c>
      <c r="H2857" s="127"/>
      <c r="I2857" s="131" t="s">
        <v>7334</v>
      </c>
      <c r="J2857" s="127"/>
      <c r="K2857" s="127"/>
      <c r="L2857" s="127"/>
      <c r="M2857" s="127"/>
      <c r="N2857" s="246">
        <v>0</v>
      </c>
      <c r="O2857" s="243">
        <v>3984.84</v>
      </c>
      <c r="P2857" s="127" t="s">
        <v>1334</v>
      </c>
    </row>
    <row r="2858" spans="1:16" ht="38.25" hidden="1">
      <c r="A2858" s="127">
        <v>292</v>
      </c>
      <c r="B2858" s="127"/>
      <c r="C2858" s="128" t="s">
        <v>152</v>
      </c>
      <c r="D2858" s="122">
        <v>42949</v>
      </c>
      <c r="E2858" s="123" t="s">
        <v>7335</v>
      </c>
      <c r="F2858" s="123" t="s">
        <v>3</v>
      </c>
      <c r="G2858" s="123">
        <v>1524889</v>
      </c>
      <c r="H2858" s="127"/>
      <c r="I2858" s="131" t="s">
        <v>7336</v>
      </c>
      <c r="J2858" s="127"/>
      <c r="K2858" s="127"/>
      <c r="L2858" s="127"/>
      <c r="M2858" s="127"/>
      <c r="N2858" s="246">
        <v>0</v>
      </c>
      <c r="O2858" s="243">
        <v>116</v>
      </c>
      <c r="P2858" s="127" t="s">
        <v>1334</v>
      </c>
    </row>
    <row r="2859" spans="1:16" ht="51" hidden="1">
      <c r="A2859" s="127" t="s">
        <v>620</v>
      </c>
      <c r="B2859" s="127"/>
      <c r="C2859" s="128" t="s">
        <v>714</v>
      </c>
      <c r="D2859" s="122">
        <v>42949</v>
      </c>
      <c r="E2859" s="123" t="s">
        <v>7337</v>
      </c>
      <c r="F2859" s="123" t="s">
        <v>3</v>
      </c>
      <c r="G2859" s="123">
        <v>1524892</v>
      </c>
      <c r="H2859" s="127"/>
      <c r="I2859" s="131" t="s">
        <v>7338</v>
      </c>
      <c r="J2859" s="127"/>
      <c r="K2859" s="127"/>
      <c r="L2859" s="127"/>
      <c r="M2859" s="127"/>
      <c r="N2859" s="246">
        <v>0</v>
      </c>
      <c r="O2859" s="243">
        <v>1702</v>
      </c>
      <c r="P2859" s="127" t="s">
        <v>1334</v>
      </c>
    </row>
    <row r="2860" spans="1:16" ht="51" hidden="1">
      <c r="A2860" s="127">
        <v>20</v>
      </c>
      <c r="B2860" s="127"/>
      <c r="C2860" s="128" t="s">
        <v>694</v>
      </c>
      <c r="D2860" s="122">
        <v>42949</v>
      </c>
      <c r="E2860" s="123" t="s">
        <v>7339</v>
      </c>
      <c r="F2860" s="123" t="s">
        <v>3</v>
      </c>
      <c r="G2860" s="123">
        <v>1524918</v>
      </c>
      <c r="H2860" s="127"/>
      <c r="I2860" s="131" t="s">
        <v>7340</v>
      </c>
      <c r="J2860" s="127"/>
      <c r="K2860" s="127"/>
      <c r="L2860" s="127"/>
      <c r="M2860" s="127"/>
      <c r="N2860" s="246">
        <v>0</v>
      </c>
      <c r="O2860" s="243">
        <v>2242</v>
      </c>
      <c r="P2860" s="127" t="s">
        <v>1334</v>
      </c>
    </row>
    <row r="2861" spans="1:16" ht="38.25" hidden="1">
      <c r="A2861" s="127">
        <v>290</v>
      </c>
      <c r="B2861" s="127"/>
      <c r="C2861" s="128" t="s">
        <v>794</v>
      </c>
      <c r="D2861" s="122">
        <v>42949</v>
      </c>
      <c r="E2861" s="123" t="s">
        <v>7341</v>
      </c>
      <c r="F2861" s="123" t="s">
        <v>3</v>
      </c>
      <c r="G2861" s="123">
        <v>1524944</v>
      </c>
      <c r="H2861" s="127"/>
      <c r="I2861" s="131" t="s">
        <v>7342</v>
      </c>
      <c r="J2861" s="127"/>
      <c r="K2861" s="127"/>
      <c r="L2861" s="127"/>
      <c r="M2861" s="127"/>
      <c r="N2861" s="246">
        <v>0</v>
      </c>
      <c r="O2861" s="243">
        <v>371</v>
      </c>
      <c r="P2861" s="127" t="s">
        <v>1334</v>
      </c>
    </row>
    <row r="2862" spans="1:16" ht="51" hidden="1">
      <c r="A2862" s="127" t="s">
        <v>620</v>
      </c>
      <c r="B2862" s="127"/>
      <c r="C2862" s="128" t="s">
        <v>714</v>
      </c>
      <c r="D2862" s="122">
        <v>42949</v>
      </c>
      <c r="E2862" s="123" t="s">
        <v>7343</v>
      </c>
      <c r="F2862" s="123" t="s">
        <v>3</v>
      </c>
      <c r="G2862" s="123">
        <v>1525002</v>
      </c>
      <c r="H2862" s="127"/>
      <c r="I2862" s="131" t="s">
        <v>6421</v>
      </c>
      <c r="J2862" s="127"/>
      <c r="K2862" s="127"/>
      <c r="L2862" s="127"/>
      <c r="M2862" s="127"/>
      <c r="N2862" s="246">
        <v>0</v>
      </c>
      <c r="O2862" s="243">
        <v>4748.6000000000004</v>
      </c>
      <c r="P2862" s="127" t="s">
        <v>1334</v>
      </c>
    </row>
    <row r="2863" spans="1:16" ht="51" hidden="1">
      <c r="A2863" s="127" t="s">
        <v>620</v>
      </c>
      <c r="B2863" s="127"/>
      <c r="C2863" s="128" t="s">
        <v>714</v>
      </c>
      <c r="D2863" s="122">
        <v>42949</v>
      </c>
      <c r="E2863" s="123" t="s">
        <v>7344</v>
      </c>
      <c r="F2863" s="123" t="s">
        <v>3</v>
      </c>
      <c r="G2863" s="123">
        <v>1525011</v>
      </c>
      <c r="H2863" s="127"/>
      <c r="I2863" s="131" t="s">
        <v>7345</v>
      </c>
      <c r="J2863" s="127"/>
      <c r="K2863" s="127"/>
      <c r="L2863" s="127"/>
      <c r="M2863" s="127"/>
      <c r="N2863" s="246">
        <v>0</v>
      </c>
      <c r="O2863" s="243">
        <v>3658.1</v>
      </c>
      <c r="P2863" s="127" t="s">
        <v>1334</v>
      </c>
    </row>
    <row r="2864" spans="1:16" ht="51" hidden="1">
      <c r="A2864" s="127" t="s">
        <v>620</v>
      </c>
      <c r="B2864" s="127"/>
      <c r="C2864" s="128" t="s">
        <v>714</v>
      </c>
      <c r="D2864" s="122">
        <v>42949</v>
      </c>
      <c r="E2864" s="123" t="s">
        <v>7346</v>
      </c>
      <c r="F2864" s="123" t="s">
        <v>3</v>
      </c>
      <c r="G2864" s="123">
        <v>1525012</v>
      </c>
      <c r="H2864" s="127"/>
      <c r="I2864" s="131" t="s">
        <v>7347</v>
      </c>
      <c r="J2864" s="127"/>
      <c r="K2864" s="127"/>
      <c r="L2864" s="127"/>
      <c r="M2864" s="127"/>
      <c r="N2864" s="246">
        <v>0</v>
      </c>
      <c r="O2864" s="243">
        <v>3658.1</v>
      </c>
      <c r="P2864" s="127" t="s">
        <v>1334</v>
      </c>
    </row>
    <row r="2865" spans="1:16" ht="51" hidden="1">
      <c r="A2865" s="127" t="s">
        <v>620</v>
      </c>
      <c r="B2865" s="127"/>
      <c r="C2865" s="128" t="s">
        <v>714</v>
      </c>
      <c r="D2865" s="122">
        <v>42949</v>
      </c>
      <c r="E2865" s="123" t="s">
        <v>7348</v>
      </c>
      <c r="F2865" s="123" t="s">
        <v>3</v>
      </c>
      <c r="G2865" s="123">
        <v>1525013</v>
      </c>
      <c r="H2865" s="127"/>
      <c r="I2865" s="131" t="s">
        <v>7349</v>
      </c>
      <c r="J2865" s="127"/>
      <c r="K2865" s="127"/>
      <c r="L2865" s="127"/>
      <c r="M2865" s="127"/>
      <c r="N2865" s="246">
        <v>0</v>
      </c>
      <c r="O2865" s="243">
        <v>3658.1</v>
      </c>
      <c r="P2865" s="127" t="s">
        <v>1334</v>
      </c>
    </row>
    <row r="2866" spans="1:16" ht="51" hidden="1">
      <c r="A2866" s="127" t="s">
        <v>620</v>
      </c>
      <c r="B2866" s="127"/>
      <c r="C2866" s="128" t="s">
        <v>714</v>
      </c>
      <c r="D2866" s="122">
        <v>42949</v>
      </c>
      <c r="E2866" s="123" t="s">
        <v>7350</v>
      </c>
      <c r="F2866" s="123" t="s">
        <v>3</v>
      </c>
      <c r="G2866" s="123">
        <v>1525015</v>
      </c>
      <c r="H2866" s="127"/>
      <c r="I2866" s="131" t="s">
        <v>7351</v>
      </c>
      <c r="J2866" s="127"/>
      <c r="K2866" s="127"/>
      <c r="L2866" s="127"/>
      <c r="M2866" s="127"/>
      <c r="N2866" s="246">
        <v>0</v>
      </c>
      <c r="O2866" s="243">
        <v>3658.1</v>
      </c>
      <c r="P2866" s="127" t="s">
        <v>1334</v>
      </c>
    </row>
    <row r="2867" spans="1:16" ht="51" hidden="1">
      <c r="A2867" s="127" t="s">
        <v>620</v>
      </c>
      <c r="B2867" s="127"/>
      <c r="C2867" s="128" t="s">
        <v>714</v>
      </c>
      <c r="D2867" s="122">
        <v>42949</v>
      </c>
      <c r="E2867" s="123" t="s">
        <v>7352</v>
      </c>
      <c r="F2867" s="123" t="s">
        <v>3</v>
      </c>
      <c r="G2867" s="123">
        <v>1525016</v>
      </c>
      <c r="H2867" s="127"/>
      <c r="I2867" s="131" t="s">
        <v>7353</v>
      </c>
      <c r="J2867" s="127"/>
      <c r="K2867" s="127"/>
      <c r="L2867" s="127"/>
      <c r="M2867" s="127"/>
      <c r="N2867" s="246">
        <v>0</v>
      </c>
      <c r="O2867" s="243">
        <v>3658.1</v>
      </c>
      <c r="P2867" s="127" t="s">
        <v>1334</v>
      </c>
    </row>
    <row r="2868" spans="1:16" ht="63.75" hidden="1">
      <c r="A2868" s="127" t="s">
        <v>620</v>
      </c>
      <c r="B2868" s="127"/>
      <c r="C2868" s="128" t="s">
        <v>714</v>
      </c>
      <c r="D2868" s="122">
        <v>42950</v>
      </c>
      <c r="E2868" s="123" t="s">
        <v>7354</v>
      </c>
      <c r="F2868" s="123" t="s">
        <v>3</v>
      </c>
      <c r="G2868" s="123">
        <v>1525162</v>
      </c>
      <c r="H2868" s="127"/>
      <c r="I2868" s="131" t="s">
        <v>7355</v>
      </c>
      <c r="J2868" s="127"/>
      <c r="K2868" s="127"/>
      <c r="L2868" s="127"/>
      <c r="M2868" s="127"/>
      <c r="N2868" s="246">
        <v>0</v>
      </c>
      <c r="O2868" s="243">
        <v>11810.9</v>
      </c>
      <c r="P2868" s="127" t="s">
        <v>1334</v>
      </c>
    </row>
    <row r="2869" spans="1:16" ht="63.75" hidden="1">
      <c r="A2869" s="127">
        <v>680</v>
      </c>
      <c r="B2869" s="127"/>
      <c r="C2869" s="128" t="s">
        <v>867</v>
      </c>
      <c r="D2869" s="122">
        <v>42950</v>
      </c>
      <c r="E2869" s="123" t="s">
        <v>7356</v>
      </c>
      <c r="F2869" s="123" t="s">
        <v>3</v>
      </c>
      <c r="G2869" s="123">
        <v>1525185</v>
      </c>
      <c r="H2869" s="127"/>
      <c r="I2869" s="131" t="s">
        <v>7357</v>
      </c>
      <c r="J2869" s="127"/>
      <c r="K2869" s="127"/>
      <c r="L2869" s="127"/>
      <c r="M2869" s="127"/>
      <c r="N2869" s="246">
        <v>0</v>
      </c>
      <c r="O2869" s="243">
        <v>2639.83</v>
      </c>
      <c r="P2869" s="127" t="s">
        <v>1334</v>
      </c>
    </row>
    <row r="2870" spans="1:16" ht="63.75" hidden="1">
      <c r="A2870" s="127">
        <v>680</v>
      </c>
      <c r="B2870" s="127"/>
      <c r="C2870" s="128" t="s">
        <v>867</v>
      </c>
      <c r="D2870" s="122">
        <v>42950</v>
      </c>
      <c r="E2870" s="123" t="s">
        <v>7358</v>
      </c>
      <c r="F2870" s="123" t="s">
        <v>3</v>
      </c>
      <c r="G2870" s="123">
        <v>1525188</v>
      </c>
      <c r="H2870" s="127"/>
      <c r="I2870" s="131" t="s">
        <v>7359</v>
      </c>
      <c r="J2870" s="127"/>
      <c r="K2870" s="127"/>
      <c r="L2870" s="127"/>
      <c r="M2870" s="127"/>
      <c r="N2870" s="246">
        <v>0</v>
      </c>
      <c r="O2870" s="243">
        <v>167.01</v>
      </c>
      <c r="P2870" s="127" t="s">
        <v>1334</v>
      </c>
    </row>
    <row r="2871" spans="1:16" ht="63.75" hidden="1">
      <c r="A2871" s="127">
        <v>16</v>
      </c>
      <c r="B2871" s="127"/>
      <c r="C2871" s="128" t="s">
        <v>693</v>
      </c>
      <c r="D2871" s="122">
        <v>42950</v>
      </c>
      <c r="E2871" s="123" t="s">
        <v>7360</v>
      </c>
      <c r="F2871" s="123" t="s">
        <v>3</v>
      </c>
      <c r="G2871" s="123">
        <v>1525196</v>
      </c>
      <c r="H2871" s="127"/>
      <c r="I2871" s="131" t="s">
        <v>7361</v>
      </c>
      <c r="J2871" s="127"/>
      <c r="K2871" s="127"/>
      <c r="L2871" s="127"/>
      <c r="M2871" s="127"/>
      <c r="N2871" s="246">
        <v>0</v>
      </c>
      <c r="O2871" s="243">
        <v>865</v>
      </c>
      <c r="P2871" s="127" t="s">
        <v>1334</v>
      </c>
    </row>
    <row r="2872" spans="1:16" ht="63.75">
      <c r="A2872" s="127">
        <v>35</v>
      </c>
      <c r="B2872" s="127"/>
      <c r="C2872" s="128" t="s">
        <v>697</v>
      </c>
      <c r="D2872" s="122">
        <v>42950</v>
      </c>
      <c r="E2872" s="123" t="s">
        <v>7362</v>
      </c>
      <c r="F2872" s="123" t="s">
        <v>3</v>
      </c>
      <c r="G2872" s="123">
        <v>1525212</v>
      </c>
      <c r="H2872" s="127"/>
      <c r="I2872" s="131" t="s">
        <v>7363</v>
      </c>
      <c r="J2872" s="127"/>
      <c r="K2872" s="127"/>
      <c r="L2872" s="127"/>
      <c r="M2872" s="127"/>
      <c r="N2872" s="246">
        <v>0</v>
      </c>
      <c r="O2872" s="243">
        <v>64</v>
      </c>
      <c r="P2872" s="127" t="s">
        <v>1334</v>
      </c>
    </row>
    <row r="2873" spans="1:16" ht="51" hidden="1">
      <c r="A2873" s="127">
        <v>292</v>
      </c>
      <c r="B2873" s="127"/>
      <c r="C2873" s="128" t="s">
        <v>152</v>
      </c>
      <c r="D2873" s="122">
        <v>42950</v>
      </c>
      <c r="E2873" s="123" t="s">
        <v>7364</v>
      </c>
      <c r="F2873" s="123" t="s">
        <v>3</v>
      </c>
      <c r="G2873" s="123">
        <v>1525236</v>
      </c>
      <c r="H2873" s="127"/>
      <c r="I2873" s="131" t="s">
        <v>7365</v>
      </c>
      <c r="J2873" s="127"/>
      <c r="K2873" s="127"/>
      <c r="L2873" s="127"/>
      <c r="M2873" s="127"/>
      <c r="N2873" s="246">
        <v>0</v>
      </c>
      <c r="O2873" s="243">
        <v>735</v>
      </c>
      <c r="P2873" s="127" t="s">
        <v>1334</v>
      </c>
    </row>
    <row r="2874" spans="1:16" ht="51" hidden="1">
      <c r="A2874" s="127">
        <v>292</v>
      </c>
      <c r="B2874" s="127"/>
      <c r="C2874" s="128" t="s">
        <v>152</v>
      </c>
      <c r="D2874" s="122">
        <v>42950</v>
      </c>
      <c r="E2874" s="123" t="s">
        <v>7366</v>
      </c>
      <c r="F2874" s="123" t="s">
        <v>3</v>
      </c>
      <c r="G2874" s="123">
        <v>1525237</v>
      </c>
      <c r="H2874" s="127"/>
      <c r="I2874" s="131" t="s">
        <v>7367</v>
      </c>
      <c r="J2874" s="127"/>
      <c r="K2874" s="127"/>
      <c r="L2874" s="127"/>
      <c r="M2874" s="127"/>
      <c r="N2874" s="246">
        <v>0</v>
      </c>
      <c r="O2874" s="243">
        <v>324</v>
      </c>
      <c r="P2874" s="127" t="s">
        <v>1334</v>
      </c>
    </row>
    <row r="2875" spans="1:16" ht="51" hidden="1">
      <c r="A2875" s="127">
        <v>292</v>
      </c>
      <c r="B2875" s="127"/>
      <c r="C2875" s="128" t="s">
        <v>152</v>
      </c>
      <c r="D2875" s="122">
        <v>42950</v>
      </c>
      <c r="E2875" s="123" t="s">
        <v>7368</v>
      </c>
      <c r="F2875" s="123" t="s">
        <v>3</v>
      </c>
      <c r="G2875" s="123">
        <v>1525239</v>
      </c>
      <c r="H2875" s="127"/>
      <c r="I2875" s="131" t="s">
        <v>7369</v>
      </c>
      <c r="J2875" s="127"/>
      <c r="K2875" s="127"/>
      <c r="L2875" s="127"/>
      <c r="M2875" s="127"/>
      <c r="N2875" s="246">
        <v>0</v>
      </c>
      <c r="O2875" s="243">
        <v>1190</v>
      </c>
      <c r="P2875" s="127" t="s">
        <v>1334</v>
      </c>
    </row>
    <row r="2876" spans="1:16" ht="51" hidden="1">
      <c r="A2876" s="127">
        <v>292</v>
      </c>
      <c r="B2876" s="127"/>
      <c r="C2876" s="128" t="s">
        <v>152</v>
      </c>
      <c r="D2876" s="122">
        <v>42950</v>
      </c>
      <c r="E2876" s="123" t="s">
        <v>7370</v>
      </c>
      <c r="F2876" s="123" t="s">
        <v>3</v>
      </c>
      <c r="G2876" s="123">
        <v>1525240</v>
      </c>
      <c r="H2876" s="127"/>
      <c r="I2876" s="131" t="s">
        <v>7371</v>
      </c>
      <c r="J2876" s="127"/>
      <c r="K2876" s="127"/>
      <c r="L2876" s="127"/>
      <c r="M2876" s="127"/>
      <c r="N2876" s="246">
        <v>0</v>
      </c>
      <c r="O2876" s="243">
        <v>674</v>
      </c>
      <c r="P2876" s="127" t="s">
        <v>1334</v>
      </c>
    </row>
    <row r="2877" spans="1:16" ht="63.75" hidden="1">
      <c r="A2877" s="127" t="s">
        <v>627</v>
      </c>
      <c r="B2877" s="127"/>
      <c r="C2877" s="128" t="s">
        <v>1235</v>
      </c>
      <c r="D2877" s="122">
        <v>42950</v>
      </c>
      <c r="E2877" s="123" t="s">
        <v>7372</v>
      </c>
      <c r="F2877" s="123" t="s">
        <v>3</v>
      </c>
      <c r="G2877" s="123">
        <v>1525255</v>
      </c>
      <c r="H2877" s="127"/>
      <c r="I2877" s="131" t="s">
        <v>7373</v>
      </c>
      <c r="J2877" s="127"/>
      <c r="K2877" s="127"/>
      <c r="L2877" s="127"/>
      <c r="M2877" s="127"/>
      <c r="N2877" s="246">
        <v>0</v>
      </c>
      <c r="O2877" s="243">
        <v>20242.73</v>
      </c>
      <c r="P2877" s="127" t="s">
        <v>1334</v>
      </c>
    </row>
    <row r="2878" spans="1:16" ht="51" hidden="1">
      <c r="A2878" s="127" t="s">
        <v>620</v>
      </c>
      <c r="B2878" s="127"/>
      <c r="C2878" s="128" t="s">
        <v>714</v>
      </c>
      <c r="D2878" s="122">
        <v>42950</v>
      </c>
      <c r="E2878" s="123" t="s">
        <v>7374</v>
      </c>
      <c r="F2878" s="123" t="s">
        <v>3</v>
      </c>
      <c r="G2878" s="123">
        <v>1525141</v>
      </c>
      <c r="H2878" s="127"/>
      <c r="I2878" s="131" t="s">
        <v>5401</v>
      </c>
      <c r="J2878" s="127"/>
      <c r="K2878" s="127"/>
      <c r="L2878" s="127"/>
      <c r="M2878" s="127"/>
      <c r="N2878" s="246">
        <v>0</v>
      </c>
      <c r="O2878" s="243">
        <v>609.73</v>
      </c>
      <c r="P2878" s="127" t="s">
        <v>1334</v>
      </c>
    </row>
    <row r="2879" spans="1:16" ht="51" hidden="1">
      <c r="A2879" s="127" t="s">
        <v>620</v>
      </c>
      <c r="B2879" s="127"/>
      <c r="C2879" s="128" t="s">
        <v>714</v>
      </c>
      <c r="D2879" s="122">
        <v>42950</v>
      </c>
      <c r="E2879" s="123" t="s">
        <v>7375</v>
      </c>
      <c r="F2879" s="123" t="s">
        <v>3</v>
      </c>
      <c r="G2879" s="123">
        <v>1525153</v>
      </c>
      <c r="H2879" s="127"/>
      <c r="I2879" s="131" t="s">
        <v>7376</v>
      </c>
      <c r="J2879" s="127"/>
      <c r="K2879" s="127"/>
      <c r="L2879" s="127"/>
      <c r="M2879" s="127"/>
      <c r="N2879" s="246">
        <v>0</v>
      </c>
      <c r="O2879" s="243">
        <v>150</v>
      </c>
      <c r="P2879" s="127" t="s">
        <v>1334</v>
      </c>
    </row>
    <row r="2880" spans="1:16" ht="51" hidden="1">
      <c r="A2880" s="127" t="s">
        <v>620</v>
      </c>
      <c r="B2880" s="127"/>
      <c r="C2880" s="128" t="s">
        <v>714</v>
      </c>
      <c r="D2880" s="122">
        <v>42950</v>
      </c>
      <c r="E2880" s="123" t="s">
        <v>7377</v>
      </c>
      <c r="F2880" s="123" t="s">
        <v>3</v>
      </c>
      <c r="G2880" s="123">
        <v>1525157</v>
      </c>
      <c r="H2880" s="127"/>
      <c r="I2880" s="131" t="s">
        <v>7378</v>
      </c>
      <c r="J2880" s="127"/>
      <c r="K2880" s="127"/>
      <c r="L2880" s="127"/>
      <c r="M2880" s="127"/>
      <c r="N2880" s="246">
        <v>0</v>
      </c>
      <c r="O2880" s="243">
        <v>1083.18</v>
      </c>
      <c r="P2880" s="127" t="s">
        <v>1334</v>
      </c>
    </row>
    <row r="2881" spans="1:16" ht="51" hidden="1">
      <c r="A2881" s="127" t="s">
        <v>620</v>
      </c>
      <c r="B2881" s="127"/>
      <c r="C2881" s="128" t="s">
        <v>714</v>
      </c>
      <c r="D2881" s="122">
        <v>42950</v>
      </c>
      <c r="E2881" s="123" t="s">
        <v>7379</v>
      </c>
      <c r="F2881" s="123" t="s">
        <v>3</v>
      </c>
      <c r="G2881" s="123">
        <v>1525198</v>
      </c>
      <c r="H2881" s="127"/>
      <c r="I2881" s="131" t="s">
        <v>3931</v>
      </c>
      <c r="J2881" s="127"/>
      <c r="K2881" s="127"/>
      <c r="L2881" s="127"/>
      <c r="M2881" s="127"/>
      <c r="N2881" s="246">
        <v>0</v>
      </c>
      <c r="O2881" s="243">
        <v>1278</v>
      </c>
      <c r="P2881" s="127" t="s">
        <v>1334</v>
      </c>
    </row>
    <row r="2882" spans="1:16" ht="51" hidden="1">
      <c r="A2882" s="127" t="s">
        <v>620</v>
      </c>
      <c r="B2882" s="127"/>
      <c r="C2882" s="128" t="s">
        <v>714</v>
      </c>
      <c r="D2882" s="122">
        <v>42950</v>
      </c>
      <c r="E2882" s="123" t="s">
        <v>7380</v>
      </c>
      <c r="F2882" s="123" t="s">
        <v>3</v>
      </c>
      <c r="G2882" s="123">
        <v>1525199</v>
      </c>
      <c r="H2882" s="127"/>
      <c r="I2882" s="131" t="s">
        <v>7381</v>
      </c>
      <c r="J2882" s="127"/>
      <c r="K2882" s="127"/>
      <c r="L2882" s="127"/>
      <c r="M2882" s="127"/>
      <c r="N2882" s="246">
        <v>0</v>
      </c>
      <c r="O2882" s="243">
        <v>800</v>
      </c>
      <c r="P2882" s="127" t="s">
        <v>1334</v>
      </c>
    </row>
    <row r="2883" spans="1:16" ht="51" hidden="1">
      <c r="A2883" s="127" t="s">
        <v>620</v>
      </c>
      <c r="B2883" s="127"/>
      <c r="C2883" s="128" t="s">
        <v>714</v>
      </c>
      <c r="D2883" s="122">
        <v>42950</v>
      </c>
      <c r="E2883" s="123" t="s">
        <v>7382</v>
      </c>
      <c r="F2883" s="123" t="s">
        <v>3</v>
      </c>
      <c r="G2883" s="123">
        <v>1525230</v>
      </c>
      <c r="H2883" s="127"/>
      <c r="I2883" s="131" t="s">
        <v>7383</v>
      </c>
      <c r="J2883" s="127"/>
      <c r="K2883" s="127"/>
      <c r="L2883" s="127"/>
      <c r="M2883" s="127"/>
      <c r="N2883" s="246">
        <v>0</v>
      </c>
      <c r="O2883" s="243">
        <v>1721.46</v>
      </c>
      <c r="P2883" s="127" t="s">
        <v>1334</v>
      </c>
    </row>
    <row r="2884" spans="1:16" ht="38.25" hidden="1">
      <c r="A2884" s="127">
        <v>130</v>
      </c>
      <c r="B2884" s="127"/>
      <c r="C2884" s="128" t="s">
        <v>728</v>
      </c>
      <c r="D2884" s="122">
        <v>42950</v>
      </c>
      <c r="E2884" s="123" t="s">
        <v>7384</v>
      </c>
      <c r="F2884" s="123" t="s">
        <v>3</v>
      </c>
      <c r="G2884" s="123">
        <v>1525256</v>
      </c>
      <c r="H2884" s="127"/>
      <c r="I2884" s="131" t="s">
        <v>7385</v>
      </c>
      <c r="J2884" s="127"/>
      <c r="K2884" s="127"/>
      <c r="L2884" s="127"/>
      <c r="M2884" s="127"/>
      <c r="N2884" s="246">
        <v>0</v>
      </c>
      <c r="O2884" s="243">
        <v>34</v>
      </c>
      <c r="P2884" s="127" t="s">
        <v>1334</v>
      </c>
    </row>
    <row r="2885" spans="1:16" ht="51" hidden="1">
      <c r="A2885" s="127" t="s">
        <v>620</v>
      </c>
      <c r="B2885" s="127"/>
      <c r="C2885" s="128" t="s">
        <v>714</v>
      </c>
      <c r="D2885" s="122">
        <v>42950</v>
      </c>
      <c r="E2885" s="123" t="s">
        <v>7386</v>
      </c>
      <c r="F2885" s="123" t="s">
        <v>3</v>
      </c>
      <c r="G2885" s="123">
        <v>1525265</v>
      </c>
      <c r="H2885" s="127"/>
      <c r="I2885" s="131" t="s">
        <v>7387</v>
      </c>
      <c r="J2885" s="127"/>
      <c r="K2885" s="127"/>
      <c r="L2885" s="127"/>
      <c r="M2885" s="127"/>
      <c r="N2885" s="246">
        <v>0</v>
      </c>
      <c r="O2885" s="243">
        <v>310</v>
      </c>
      <c r="P2885" s="127" t="s">
        <v>1334</v>
      </c>
    </row>
    <row r="2886" spans="1:16" ht="38.25" hidden="1">
      <c r="A2886" s="127">
        <v>130</v>
      </c>
      <c r="B2886" s="127"/>
      <c r="C2886" s="128" t="s">
        <v>728</v>
      </c>
      <c r="D2886" s="122">
        <v>42950</v>
      </c>
      <c r="E2886" s="123" t="s">
        <v>7388</v>
      </c>
      <c r="F2886" s="123" t="s">
        <v>3</v>
      </c>
      <c r="G2886" s="123">
        <v>1525274</v>
      </c>
      <c r="H2886" s="127"/>
      <c r="I2886" s="131" t="s">
        <v>7389</v>
      </c>
      <c r="J2886" s="127"/>
      <c r="K2886" s="127"/>
      <c r="L2886" s="127"/>
      <c r="M2886" s="127"/>
      <c r="N2886" s="246">
        <v>0</v>
      </c>
      <c r="O2886" s="243">
        <v>742</v>
      </c>
      <c r="P2886" s="127" t="s">
        <v>1334</v>
      </c>
    </row>
    <row r="2887" spans="1:16" ht="38.25" hidden="1">
      <c r="A2887" s="127">
        <v>130</v>
      </c>
      <c r="B2887" s="127"/>
      <c r="C2887" s="128" t="s">
        <v>728</v>
      </c>
      <c r="D2887" s="122">
        <v>42950</v>
      </c>
      <c r="E2887" s="123" t="s">
        <v>7390</v>
      </c>
      <c r="F2887" s="123" t="s">
        <v>3</v>
      </c>
      <c r="G2887" s="123">
        <v>1525275</v>
      </c>
      <c r="H2887" s="127"/>
      <c r="I2887" s="131" t="s">
        <v>7391</v>
      </c>
      <c r="J2887" s="127"/>
      <c r="K2887" s="127"/>
      <c r="L2887" s="127"/>
      <c r="M2887" s="127"/>
      <c r="N2887" s="246">
        <v>0</v>
      </c>
      <c r="O2887" s="243">
        <v>200</v>
      </c>
      <c r="P2887" s="127" t="s">
        <v>1334</v>
      </c>
    </row>
    <row r="2888" spans="1:16" ht="38.25" hidden="1">
      <c r="A2888" s="127">
        <v>130</v>
      </c>
      <c r="B2888" s="127"/>
      <c r="C2888" s="128" t="s">
        <v>728</v>
      </c>
      <c r="D2888" s="122">
        <v>42950</v>
      </c>
      <c r="E2888" s="123" t="s">
        <v>7392</v>
      </c>
      <c r="F2888" s="123" t="s">
        <v>3</v>
      </c>
      <c r="G2888" s="123">
        <v>1525276</v>
      </c>
      <c r="H2888" s="127"/>
      <c r="I2888" s="131" t="s">
        <v>6795</v>
      </c>
      <c r="J2888" s="127"/>
      <c r="K2888" s="127"/>
      <c r="L2888" s="127"/>
      <c r="M2888" s="127"/>
      <c r="N2888" s="246">
        <v>0</v>
      </c>
      <c r="O2888" s="243">
        <v>16</v>
      </c>
      <c r="P2888" s="127" t="s">
        <v>1334</v>
      </c>
    </row>
    <row r="2889" spans="1:16" ht="51" hidden="1">
      <c r="A2889" s="127" t="s">
        <v>620</v>
      </c>
      <c r="B2889" s="127"/>
      <c r="C2889" s="128" t="s">
        <v>714</v>
      </c>
      <c r="D2889" s="122">
        <v>42950</v>
      </c>
      <c r="E2889" s="123" t="s">
        <v>7393</v>
      </c>
      <c r="F2889" s="123" t="s">
        <v>3</v>
      </c>
      <c r="G2889" s="123">
        <v>1525319</v>
      </c>
      <c r="H2889" s="127"/>
      <c r="I2889" s="131" t="s">
        <v>3034</v>
      </c>
      <c r="J2889" s="127"/>
      <c r="K2889" s="127"/>
      <c r="L2889" s="127"/>
      <c r="M2889" s="127"/>
      <c r="N2889" s="246">
        <v>0</v>
      </c>
      <c r="O2889" s="243">
        <v>500</v>
      </c>
      <c r="P2889" s="127" t="s">
        <v>1334</v>
      </c>
    </row>
    <row r="2890" spans="1:16" ht="51" hidden="1">
      <c r="A2890" s="127" t="s">
        <v>620</v>
      </c>
      <c r="B2890" s="127"/>
      <c r="C2890" s="128" t="s">
        <v>714</v>
      </c>
      <c r="D2890" s="122">
        <v>42950</v>
      </c>
      <c r="E2890" s="123" t="s">
        <v>7394</v>
      </c>
      <c r="F2890" s="123" t="s">
        <v>3</v>
      </c>
      <c r="G2890" s="123">
        <v>1525337</v>
      </c>
      <c r="H2890" s="127"/>
      <c r="I2890" s="131" t="s">
        <v>7395</v>
      </c>
      <c r="J2890" s="127"/>
      <c r="K2890" s="127"/>
      <c r="L2890" s="127"/>
      <c r="M2890" s="127"/>
      <c r="N2890" s="246">
        <v>0</v>
      </c>
      <c r="O2890" s="243">
        <v>16.03</v>
      </c>
      <c r="P2890" s="127" t="s">
        <v>1334</v>
      </c>
    </row>
    <row r="2891" spans="1:16" ht="51" hidden="1">
      <c r="A2891" s="127" t="s">
        <v>620</v>
      </c>
      <c r="B2891" s="127"/>
      <c r="C2891" s="128" t="s">
        <v>714</v>
      </c>
      <c r="D2891" s="122">
        <v>42950</v>
      </c>
      <c r="E2891" s="123" t="s">
        <v>7396</v>
      </c>
      <c r="F2891" s="123" t="s">
        <v>3</v>
      </c>
      <c r="G2891" s="123">
        <v>1525338</v>
      </c>
      <c r="H2891" s="127"/>
      <c r="I2891" s="131" t="s">
        <v>7397</v>
      </c>
      <c r="J2891" s="127"/>
      <c r="K2891" s="127"/>
      <c r="L2891" s="127"/>
      <c r="M2891" s="127"/>
      <c r="N2891" s="246">
        <v>0</v>
      </c>
      <c r="O2891" s="243">
        <v>20.150000000000002</v>
      </c>
      <c r="P2891" s="127" t="s">
        <v>1334</v>
      </c>
    </row>
    <row r="2892" spans="1:16" ht="51" hidden="1">
      <c r="A2892" s="127" t="s">
        <v>620</v>
      </c>
      <c r="B2892" s="127"/>
      <c r="C2892" s="128" t="s">
        <v>714</v>
      </c>
      <c r="D2892" s="122">
        <v>42950</v>
      </c>
      <c r="E2892" s="123" t="s">
        <v>7398</v>
      </c>
      <c r="F2892" s="123" t="s">
        <v>3</v>
      </c>
      <c r="G2892" s="123">
        <v>1525339</v>
      </c>
      <c r="H2892" s="127"/>
      <c r="I2892" s="131" t="s">
        <v>7399</v>
      </c>
      <c r="J2892" s="127"/>
      <c r="K2892" s="127"/>
      <c r="L2892" s="127"/>
      <c r="M2892" s="127"/>
      <c r="N2892" s="246">
        <v>0</v>
      </c>
      <c r="O2892" s="243">
        <v>38.07</v>
      </c>
      <c r="P2892" s="127" t="s">
        <v>1334</v>
      </c>
    </row>
    <row r="2893" spans="1:16" ht="51" hidden="1">
      <c r="A2893" s="127" t="s">
        <v>620</v>
      </c>
      <c r="B2893" s="127"/>
      <c r="C2893" s="128" t="s">
        <v>714</v>
      </c>
      <c r="D2893" s="122">
        <v>42950</v>
      </c>
      <c r="E2893" s="123" t="s">
        <v>7400</v>
      </c>
      <c r="F2893" s="123" t="s">
        <v>3</v>
      </c>
      <c r="G2893" s="123">
        <v>1525340</v>
      </c>
      <c r="H2893" s="127"/>
      <c r="I2893" s="131" t="s">
        <v>7401</v>
      </c>
      <c r="J2893" s="127"/>
      <c r="K2893" s="127"/>
      <c r="L2893" s="127"/>
      <c r="M2893" s="127"/>
      <c r="N2893" s="246">
        <v>0</v>
      </c>
      <c r="O2893" s="243">
        <v>17.38</v>
      </c>
      <c r="P2893" s="127" t="s">
        <v>1334</v>
      </c>
    </row>
    <row r="2894" spans="1:16" ht="51" hidden="1">
      <c r="A2894" s="127" t="s">
        <v>620</v>
      </c>
      <c r="B2894" s="127"/>
      <c r="C2894" s="128" t="s">
        <v>714</v>
      </c>
      <c r="D2894" s="122">
        <v>42950</v>
      </c>
      <c r="E2894" s="123" t="s">
        <v>7402</v>
      </c>
      <c r="F2894" s="123" t="s">
        <v>3</v>
      </c>
      <c r="G2894" s="123">
        <v>1525342</v>
      </c>
      <c r="H2894" s="127"/>
      <c r="I2894" s="131" t="s">
        <v>7403</v>
      </c>
      <c r="J2894" s="127"/>
      <c r="K2894" s="127"/>
      <c r="L2894" s="127"/>
      <c r="M2894" s="127"/>
      <c r="N2894" s="246">
        <v>0</v>
      </c>
      <c r="O2894" s="243">
        <v>39.950000000000003</v>
      </c>
      <c r="P2894" s="127" t="s">
        <v>1334</v>
      </c>
    </row>
    <row r="2895" spans="1:16" ht="51" hidden="1">
      <c r="A2895" s="127" t="s">
        <v>620</v>
      </c>
      <c r="B2895" s="127"/>
      <c r="C2895" s="128" t="s">
        <v>714</v>
      </c>
      <c r="D2895" s="122">
        <v>42950</v>
      </c>
      <c r="E2895" s="123" t="s">
        <v>7404</v>
      </c>
      <c r="F2895" s="123" t="s">
        <v>3</v>
      </c>
      <c r="G2895" s="123">
        <v>1525343</v>
      </c>
      <c r="H2895" s="127"/>
      <c r="I2895" s="131" t="s">
        <v>7405</v>
      </c>
      <c r="J2895" s="127"/>
      <c r="K2895" s="127"/>
      <c r="L2895" s="127"/>
      <c r="M2895" s="127"/>
      <c r="N2895" s="246">
        <v>0</v>
      </c>
      <c r="O2895" s="243">
        <v>11.99</v>
      </c>
      <c r="P2895" s="127" t="s">
        <v>1334</v>
      </c>
    </row>
    <row r="2896" spans="1:16" ht="51" hidden="1">
      <c r="A2896" s="127" t="s">
        <v>620</v>
      </c>
      <c r="B2896" s="127"/>
      <c r="C2896" s="128" t="s">
        <v>714</v>
      </c>
      <c r="D2896" s="122">
        <v>42950</v>
      </c>
      <c r="E2896" s="123" t="s">
        <v>7406</v>
      </c>
      <c r="F2896" s="123" t="s">
        <v>3</v>
      </c>
      <c r="G2896" s="123">
        <v>1525344</v>
      </c>
      <c r="H2896" s="127"/>
      <c r="I2896" s="131" t="s">
        <v>7407</v>
      </c>
      <c r="J2896" s="127"/>
      <c r="K2896" s="127"/>
      <c r="L2896" s="127"/>
      <c r="M2896" s="127"/>
      <c r="N2896" s="246">
        <v>0</v>
      </c>
      <c r="O2896" s="243">
        <v>32.980000000000004</v>
      </c>
      <c r="P2896" s="127" t="s">
        <v>1334</v>
      </c>
    </row>
    <row r="2897" spans="1:16" ht="51" hidden="1">
      <c r="A2897" s="127">
        <v>591</v>
      </c>
      <c r="B2897" s="127"/>
      <c r="C2897" s="128" t="s">
        <v>862</v>
      </c>
      <c r="D2897" s="122">
        <v>42950</v>
      </c>
      <c r="E2897" s="123" t="s">
        <v>7408</v>
      </c>
      <c r="F2897" s="123" t="s">
        <v>3</v>
      </c>
      <c r="G2897" s="123">
        <v>1525386</v>
      </c>
      <c r="H2897" s="127"/>
      <c r="I2897" s="131" t="s">
        <v>7409</v>
      </c>
      <c r="J2897" s="127"/>
      <c r="K2897" s="127"/>
      <c r="L2897" s="127"/>
      <c r="M2897" s="127"/>
      <c r="N2897" s="246">
        <v>0</v>
      </c>
      <c r="O2897" s="243">
        <v>3134.78</v>
      </c>
      <c r="P2897" s="127" t="s">
        <v>1334</v>
      </c>
    </row>
    <row r="2898" spans="1:16" ht="51" hidden="1">
      <c r="A2898" s="127">
        <v>292</v>
      </c>
      <c r="B2898" s="127"/>
      <c r="C2898" s="128" t="s">
        <v>152</v>
      </c>
      <c r="D2898" s="122">
        <v>42950</v>
      </c>
      <c r="E2898" s="123" t="s">
        <v>7410</v>
      </c>
      <c r="F2898" s="123" t="s">
        <v>3</v>
      </c>
      <c r="G2898" s="123">
        <v>1525403</v>
      </c>
      <c r="H2898" s="127"/>
      <c r="I2898" s="131" t="s">
        <v>7411</v>
      </c>
      <c r="J2898" s="127"/>
      <c r="K2898" s="127"/>
      <c r="L2898" s="127"/>
      <c r="M2898" s="127"/>
      <c r="N2898" s="246">
        <v>0</v>
      </c>
      <c r="O2898" s="243">
        <v>105</v>
      </c>
      <c r="P2898" s="127" t="s">
        <v>1334</v>
      </c>
    </row>
    <row r="2899" spans="1:16" ht="51" hidden="1">
      <c r="A2899" s="127">
        <v>292</v>
      </c>
      <c r="B2899" s="127"/>
      <c r="C2899" s="128" t="s">
        <v>152</v>
      </c>
      <c r="D2899" s="122">
        <v>42950</v>
      </c>
      <c r="E2899" s="123" t="s">
        <v>7412</v>
      </c>
      <c r="F2899" s="123" t="s">
        <v>3</v>
      </c>
      <c r="G2899" s="123">
        <v>1525410</v>
      </c>
      <c r="H2899" s="127"/>
      <c r="I2899" s="131" t="s">
        <v>7411</v>
      </c>
      <c r="J2899" s="127"/>
      <c r="K2899" s="127"/>
      <c r="L2899" s="127"/>
      <c r="M2899" s="127"/>
      <c r="N2899" s="246">
        <v>0</v>
      </c>
      <c r="O2899" s="243">
        <v>109</v>
      </c>
      <c r="P2899" s="127" t="s">
        <v>1334</v>
      </c>
    </row>
    <row r="2900" spans="1:16" ht="63.75">
      <c r="A2900" s="127">
        <v>35</v>
      </c>
      <c r="B2900" s="127"/>
      <c r="C2900" s="128" t="s">
        <v>697</v>
      </c>
      <c r="D2900" s="122">
        <v>42951</v>
      </c>
      <c r="E2900" s="123" t="s">
        <v>7413</v>
      </c>
      <c r="F2900" s="123" t="s">
        <v>3</v>
      </c>
      <c r="G2900" s="123">
        <v>1525639</v>
      </c>
      <c r="H2900" s="127"/>
      <c r="I2900" s="131" t="s">
        <v>7414</v>
      </c>
      <c r="J2900" s="127"/>
      <c r="K2900" s="127"/>
      <c r="L2900" s="127"/>
      <c r="M2900" s="127"/>
      <c r="N2900" s="246">
        <v>0</v>
      </c>
      <c r="O2900" s="243">
        <v>456.8</v>
      </c>
      <c r="P2900" s="127" t="s">
        <v>17184</v>
      </c>
    </row>
    <row r="2901" spans="1:16" ht="63.75" hidden="1">
      <c r="A2901" s="127" t="s">
        <v>620</v>
      </c>
      <c r="B2901" s="127"/>
      <c r="C2901" s="128" t="s">
        <v>714</v>
      </c>
      <c r="D2901" s="122">
        <v>42951</v>
      </c>
      <c r="E2901" s="123" t="s">
        <v>7415</v>
      </c>
      <c r="F2901" s="123" t="s">
        <v>3</v>
      </c>
      <c r="G2901" s="123">
        <v>1525717</v>
      </c>
      <c r="H2901" s="127"/>
      <c r="I2901" s="131" t="s">
        <v>7416</v>
      </c>
      <c r="J2901" s="127"/>
      <c r="K2901" s="127"/>
      <c r="L2901" s="127"/>
      <c r="M2901" s="127"/>
      <c r="N2901" s="246">
        <v>0</v>
      </c>
      <c r="O2901" s="243">
        <v>1342.75</v>
      </c>
      <c r="P2901" s="127" t="s">
        <v>1334</v>
      </c>
    </row>
    <row r="2902" spans="1:16" ht="51" hidden="1">
      <c r="A2902" s="127" t="s">
        <v>620</v>
      </c>
      <c r="B2902" s="127"/>
      <c r="C2902" s="128" t="s">
        <v>714</v>
      </c>
      <c r="D2902" s="122">
        <v>42951</v>
      </c>
      <c r="E2902" s="123" t="s">
        <v>7417</v>
      </c>
      <c r="F2902" s="123" t="s">
        <v>3</v>
      </c>
      <c r="G2902" s="123">
        <v>1525589</v>
      </c>
      <c r="H2902" s="127"/>
      <c r="I2902" s="131" t="s">
        <v>7418</v>
      </c>
      <c r="J2902" s="127"/>
      <c r="K2902" s="127"/>
      <c r="L2902" s="127"/>
      <c r="M2902" s="127"/>
      <c r="N2902" s="246">
        <v>0</v>
      </c>
      <c r="O2902" s="243">
        <v>377</v>
      </c>
      <c r="P2902" s="127" t="s">
        <v>1334</v>
      </c>
    </row>
    <row r="2903" spans="1:16" ht="51" hidden="1">
      <c r="A2903" s="127" t="s">
        <v>620</v>
      </c>
      <c r="B2903" s="127"/>
      <c r="C2903" s="128" t="s">
        <v>714</v>
      </c>
      <c r="D2903" s="122">
        <v>42951</v>
      </c>
      <c r="E2903" s="123" t="s">
        <v>7419</v>
      </c>
      <c r="F2903" s="123" t="s">
        <v>3</v>
      </c>
      <c r="G2903" s="123">
        <v>1525601</v>
      </c>
      <c r="H2903" s="127"/>
      <c r="I2903" s="131" t="s">
        <v>7420</v>
      </c>
      <c r="J2903" s="127"/>
      <c r="K2903" s="127"/>
      <c r="L2903" s="127"/>
      <c r="M2903" s="127"/>
      <c r="N2903" s="246">
        <v>0</v>
      </c>
      <c r="O2903" s="243">
        <v>1506</v>
      </c>
      <c r="P2903" s="127" t="s">
        <v>1334</v>
      </c>
    </row>
    <row r="2904" spans="1:16" ht="51" hidden="1">
      <c r="A2904" s="127" t="s">
        <v>620</v>
      </c>
      <c r="B2904" s="127"/>
      <c r="C2904" s="128" t="s">
        <v>714</v>
      </c>
      <c r="D2904" s="122">
        <v>42951</v>
      </c>
      <c r="E2904" s="123" t="s">
        <v>7421</v>
      </c>
      <c r="F2904" s="123" t="s">
        <v>3</v>
      </c>
      <c r="G2904" s="123">
        <v>1525641</v>
      </c>
      <c r="H2904" s="127"/>
      <c r="I2904" s="131" t="s">
        <v>7422</v>
      </c>
      <c r="J2904" s="127"/>
      <c r="K2904" s="127"/>
      <c r="L2904" s="127"/>
      <c r="M2904" s="127"/>
      <c r="N2904" s="246">
        <v>0</v>
      </c>
      <c r="O2904" s="243">
        <v>771.66</v>
      </c>
      <c r="P2904" s="127" t="s">
        <v>1334</v>
      </c>
    </row>
    <row r="2905" spans="1:16" ht="51" hidden="1">
      <c r="A2905" s="127" t="s">
        <v>620</v>
      </c>
      <c r="B2905" s="127"/>
      <c r="C2905" s="128" t="s">
        <v>714</v>
      </c>
      <c r="D2905" s="122">
        <v>42951</v>
      </c>
      <c r="E2905" s="123" t="s">
        <v>7423</v>
      </c>
      <c r="F2905" s="123" t="s">
        <v>3</v>
      </c>
      <c r="G2905" s="123">
        <v>1525675</v>
      </c>
      <c r="H2905" s="127"/>
      <c r="I2905" s="131" t="s">
        <v>7424</v>
      </c>
      <c r="J2905" s="127"/>
      <c r="K2905" s="127"/>
      <c r="L2905" s="127"/>
      <c r="M2905" s="127"/>
      <c r="N2905" s="246">
        <v>0</v>
      </c>
      <c r="O2905" s="243">
        <v>24</v>
      </c>
      <c r="P2905" s="127" t="s">
        <v>1334</v>
      </c>
    </row>
    <row r="2906" spans="1:16" ht="51" hidden="1">
      <c r="A2906" s="127" t="s">
        <v>620</v>
      </c>
      <c r="B2906" s="127"/>
      <c r="C2906" s="128" t="s">
        <v>714</v>
      </c>
      <c r="D2906" s="122">
        <v>42951</v>
      </c>
      <c r="E2906" s="123" t="s">
        <v>7425</v>
      </c>
      <c r="F2906" s="123" t="s">
        <v>3</v>
      </c>
      <c r="G2906" s="123">
        <v>1525724</v>
      </c>
      <c r="H2906" s="127"/>
      <c r="I2906" s="131" t="s">
        <v>3114</v>
      </c>
      <c r="J2906" s="127"/>
      <c r="K2906" s="127"/>
      <c r="L2906" s="127"/>
      <c r="M2906" s="127"/>
      <c r="N2906" s="246">
        <v>0</v>
      </c>
      <c r="O2906" s="243">
        <v>1713</v>
      </c>
      <c r="P2906" s="127" t="s">
        <v>1334</v>
      </c>
    </row>
    <row r="2907" spans="1:16" ht="51" hidden="1">
      <c r="A2907" s="127" t="s">
        <v>620</v>
      </c>
      <c r="B2907" s="127"/>
      <c r="C2907" s="128" t="s">
        <v>714</v>
      </c>
      <c r="D2907" s="122">
        <v>42951</v>
      </c>
      <c r="E2907" s="123" t="s">
        <v>7426</v>
      </c>
      <c r="F2907" s="123" t="s">
        <v>3</v>
      </c>
      <c r="G2907" s="123">
        <v>1525731</v>
      </c>
      <c r="H2907" s="127"/>
      <c r="I2907" s="131" t="s">
        <v>5355</v>
      </c>
      <c r="J2907" s="127"/>
      <c r="K2907" s="127"/>
      <c r="L2907" s="127"/>
      <c r="M2907" s="127"/>
      <c r="N2907" s="246">
        <v>0</v>
      </c>
      <c r="O2907" s="243">
        <v>1277</v>
      </c>
      <c r="P2907" s="127" t="s">
        <v>1334</v>
      </c>
    </row>
    <row r="2908" spans="1:16" ht="51" hidden="1">
      <c r="A2908" s="127" t="s">
        <v>620</v>
      </c>
      <c r="B2908" s="127"/>
      <c r="C2908" s="128" t="s">
        <v>714</v>
      </c>
      <c r="D2908" s="122">
        <v>42951</v>
      </c>
      <c r="E2908" s="123" t="s">
        <v>7427</v>
      </c>
      <c r="F2908" s="123" t="s">
        <v>3</v>
      </c>
      <c r="G2908" s="123">
        <v>1525732</v>
      </c>
      <c r="H2908" s="127"/>
      <c r="I2908" s="131" t="s">
        <v>7428</v>
      </c>
      <c r="J2908" s="127"/>
      <c r="K2908" s="127"/>
      <c r="L2908" s="127"/>
      <c r="M2908" s="127"/>
      <c r="N2908" s="246">
        <v>0</v>
      </c>
      <c r="O2908" s="243">
        <v>5669.4800000000005</v>
      </c>
      <c r="P2908" s="127" t="s">
        <v>1334</v>
      </c>
    </row>
    <row r="2909" spans="1:16" ht="51" hidden="1">
      <c r="A2909" s="127" t="s">
        <v>620</v>
      </c>
      <c r="B2909" s="127"/>
      <c r="C2909" s="128" t="s">
        <v>714</v>
      </c>
      <c r="D2909" s="122">
        <v>42951</v>
      </c>
      <c r="E2909" s="123" t="s">
        <v>7429</v>
      </c>
      <c r="F2909" s="123" t="s">
        <v>3</v>
      </c>
      <c r="G2909" s="123">
        <v>1525740</v>
      </c>
      <c r="H2909" s="127"/>
      <c r="I2909" s="131" t="s">
        <v>2479</v>
      </c>
      <c r="J2909" s="127"/>
      <c r="K2909" s="127"/>
      <c r="L2909" s="127"/>
      <c r="M2909" s="127"/>
      <c r="N2909" s="246">
        <v>0</v>
      </c>
      <c r="O2909" s="243">
        <v>711.18000000000006</v>
      </c>
      <c r="P2909" s="127" t="s">
        <v>1334</v>
      </c>
    </row>
    <row r="2910" spans="1:16" ht="51" hidden="1">
      <c r="A2910" s="127" t="s">
        <v>620</v>
      </c>
      <c r="B2910" s="127"/>
      <c r="C2910" s="128" t="s">
        <v>714</v>
      </c>
      <c r="D2910" s="122">
        <v>42951</v>
      </c>
      <c r="E2910" s="123" t="s">
        <v>7430</v>
      </c>
      <c r="F2910" s="123" t="s">
        <v>3</v>
      </c>
      <c r="G2910" s="123">
        <v>1525742</v>
      </c>
      <c r="H2910" s="127"/>
      <c r="I2910" s="131" t="s">
        <v>4190</v>
      </c>
      <c r="J2910" s="127"/>
      <c r="K2910" s="127"/>
      <c r="L2910" s="127"/>
      <c r="M2910" s="127"/>
      <c r="N2910" s="246">
        <v>0</v>
      </c>
      <c r="O2910" s="243">
        <v>545</v>
      </c>
      <c r="P2910" s="127" t="s">
        <v>1334</v>
      </c>
    </row>
    <row r="2911" spans="1:16" ht="51" hidden="1">
      <c r="A2911" s="127">
        <v>223</v>
      </c>
      <c r="B2911" s="127"/>
      <c r="C2911" s="128" t="s">
        <v>766</v>
      </c>
      <c r="D2911" s="122">
        <v>42951</v>
      </c>
      <c r="E2911" s="123" t="s">
        <v>7431</v>
      </c>
      <c r="F2911" s="123" t="s">
        <v>3</v>
      </c>
      <c r="G2911" s="123">
        <v>1525754</v>
      </c>
      <c r="H2911" s="127"/>
      <c r="I2911" s="131" t="s">
        <v>7432</v>
      </c>
      <c r="J2911" s="127"/>
      <c r="K2911" s="127"/>
      <c r="L2911" s="127"/>
      <c r="M2911" s="127"/>
      <c r="N2911" s="246">
        <v>0</v>
      </c>
      <c r="O2911" s="243">
        <v>457</v>
      </c>
      <c r="P2911" s="127" t="s">
        <v>1334</v>
      </c>
    </row>
    <row r="2912" spans="1:16" ht="51" hidden="1">
      <c r="A2912" s="127">
        <v>16</v>
      </c>
      <c r="B2912" s="127"/>
      <c r="C2912" s="128" t="s">
        <v>693</v>
      </c>
      <c r="D2912" s="122">
        <v>42951</v>
      </c>
      <c r="E2912" s="123" t="s">
        <v>7433</v>
      </c>
      <c r="F2912" s="123" t="s">
        <v>3</v>
      </c>
      <c r="G2912" s="123">
        <v>1525859</v>
      </c>
      <c r="H2912" s="127"/>
      <c r="I2912" s="131" t="s">
        <v>7434</v>
      </c>
      <c r="J2912" s="127"/>
      <c r="K2912" s="127"/>
      <c r="L2912" s="127"/>
      <c r="M2912" s="127"/>
      <c r="N2912" s="246">
        <v>0</v>
      </c>
      <c r="O2912" s="243">
        <v>24858</v>
      </c>
      <c r="P2912" s="127" t="s">
        <v>1334</v>
      </c>
    </row>
    <row r="2913" spans="1:16" ht="51" hidden="1">
      <c r="A2913" s="127" t="s">
        <v>620</v>
      </c>
      <c r="B2913" s="127"/>
      <c r="C2913" s="128" t="s">
        <v>714</v>
      </c>
      <c r="D2913" s="122">
        <v>42951</v>
      </c>
      <c r="E2913" s="123" t="s">
        <v>7435</v>
      </c>
      <c r="F2913" s="123" t="s">
        <v>3</v>
      </c>
      <c r="G2913" s="123">
        <v>1525979</v>
      </c>
      <c r="H2913" s="127"/>
      <c r="I2913" s="131" t="s">
        <v>7436</v>
      </c>
      <c r="J2913" s="127"/>
      <c r="K2913" s="127"/>
      <c r="L2913" s="127"/>
      <c r="M2913" s="127"/>
      <c r="N2913" s="246">
        <v>0</v>
      </c>
      <c r="O2913" s="243">
        <v>11507.48</v>
      </c>
      <c r="P2913" s="127" t="s">
        <v>1334</v>
      </c>
    </row>
    <row r="2914" spans="1:16" ht="63.75" hidden="1">
      <c r="A2914" s="127">
        <v>16</v>
      </c>
      <c r="B2914" s="127"/>
      <c r="C2914" s="128" t="s">
        <v>693</v>
      </c>
      <c r="D2914" s="122">
        <v>42951</v>
      </c>
      <c r="E2914" s="123" t="s">
        <v>7437</v>
      </c>
      <c r="F2914" s="123" t="s">
        <v>3</v>
      </c>
      <c r="G2914" s="123">
        <v>1526027</v>
      </c>
      <c r="H2914" s="127"/>
      <c r="I2914" s="131" t="s">
        <v>7438</v>
      </c>
      <c r="J2914" s="127"/>
      <c r="K2914" s="127"/>
      <c r="L2914" s="127"/>
      <c r="M2914" s="127"/>
      <c r="N2914" s="246">
        <v>0</v>
      </c>
      <c r="O2914" s="243">
        <v>6060.62</v>
      </c>
      <c r="P2914" s="127" t="s">
        <v>1334</v>
      </c>
    </row>
    <row r="2915" spans="1:16" ht="51" hidden="1">
      <c r="A2915" s="127" t="s">
        <v>620</v>
      </c>
      <c r="B2915" s="127"/>
      <c r="C2915" s="128" t="s">
        <v>714</v>
      </c>
      <c r="D2915" s="122">
        <v>42951</v>
      </c>
      <c r="E2915" s="123" t="s">
        <v>7439</v>
      </c>
      <c r="F2915" s="123" t="s">
        <v>3</v>
      </c>
      <c r="G2915" s="123">
        <v>1526094</v>
      </c>
      <c r="H2915" s="127"/>
      <c r="I2915" s="131" t="s">
        <v>7440</v>
      </c>
      <c r="J2915" s="127"/>
      <c r="K2915" s="127"/>
      <c r="L2915" s="127"/>
      <c r="M2915" s="127"/>
      <c r="N2915" s="246">
        <v>0</v>
      </c>
      <c r="O2915" s="243">
        <v>102</v>
      </c>
      <c r="P2915" s="127" t="s">
        <v>1334</v>
      </c>
    </row>
    <row r="2916" spans="1:16" ht="51" hidden="1">
      <c r="A2916" s="127">
        <v>70</v>
      </c>
      <c r="B2916" s="127"/>
      <c r="C2916" s="128" t="s">
        <v>706</v>
      </c>
      <c r="D2916" s="122">
        <v>42955</v>
      </c>
      <c r="E2916" s="123" t="s">
        <v>7441</v>
      </c>
      <c r="F2916" s="123" t="s">
        <v>3</v>
      </c>
      <c r="G2916" s="123">
        <v>1526422</v>
      </c>
      <c r="H2916" s="127"/>
      <c r="I2916" s="131" t="s">
        <v>7442</v>
      </c>
      <c r="J2916" s="127"/>
      <c r="K2916" s="127"/>
      <c r="L2916" s="127"/>
      <c r="M2916" s="127"/>
      <c r="N2916" s="246">
        <v>0</v>
      </c>
      <c r="O2916" s="243">
        <v>220</v>
      </c>
      <c r="P2916" s="127" t="s">
        <v>1334</v>
      </c>
    </row>
    <row r="2917" spans="1:16" ht="51" hidden="1">
      <c r="A2917" s="127" t="s">
        <v>620</v>
      </c>
      <c r="B2917" s="127"/>
      <c r="C2917" s="128" t="s">
        <v>714</v>
      </c>
      <c r="D2917" s="122">
        <v>42955</v>
      </c>
      <c r="E2917" s="123" t="s">
        <v>7443</v>
      </c>
      <c r="F2917" s="123" t="s">
        <v>3</v>
      </c>
      <c r="G2917" s="123">
        <v>1526266</v>
      </c>
      <c r="H2917" s="127"/>
      <c r="I2917" s="131" t="s">
        <v>7444</v>
      </c>
      <c r="J2917" s="127"/>
      <c r="K2917" s="127"/>
      <c r="L2917" s="127"/>
      <c r="M2917" s="127"/>
      <c r="N2917" s="246">
        <v>0</v>
      </c>
      <c r="O2917" s="243">
        <v>410</v>
      </c>
      <c r="P2917" s="127" t="s">
        <v>1334</v>
      </c>
    </row>
    <row r="2918" spans="1:16" ht="51" hidden="1">
      <c r="A2918" s="127" t="s">
        <v>620</v>
      </c>
      <c r="B2918" s="127"/>
      <c r="C2918" s="128" t="s">
        <v>714</v>
      </c>
      <c r="D2918" s="122">
        <v>42955</v>
      </c>
      <c r="E2918" s="123" t="s">
        <v>7445</v>
      </c>
      <c r="F2918" s="123" t="s">
        <v>3</v>
      </c>
      <c r="G2918" s="123">
        <v>1526278</v>
      </c>
      <c r="H2918" s="127"/>
      <c r="I2918" s="131" t="s">
        <v>7446</v>
      </c>
      <c r="J2918" s="127"/>
      <c r="K2918" s="127"/>
      <c r="L2918" s="127"/>
      <c r="M2918" s="127"/>
      <c r="N2918" s="246">
        <v>0</v>
      </c>
      <c r="O2918" s="243">
        <v>7941.43</v>
      </c>
      <c r="P2918" s="127" t="s">
        <v>1334</v>
      </c>
    </row>
    <row r="2919" spans="1:16" ht="51" hidden="1">
      <c r="A2919" s="127" t="s">
        <v>620</v>
      </c>
      <c r="B2919" s="127"/>
      <c r="C2919" s="128" t="s">
        <v>714</v>
      </c>
      <c r="D2919" s="122">
        <v>42955</v>
      </c>
      <c r="E2919" s="123" t="s">
        <v>7447</v>
      </c>
      <c r="F2919" s="123" t="s">
        <v>3</v>
      </c>
      <c r="G2919" s="123">
        <v>1526291</v>
      </c>
      <c r="H2919" s="127"/>
      <c r="I2919" s="131" t="s">
        <v>7448</v>
      </c>
      <c r="J2919" s="127"/>
      <c r="K2919" s="127"/>
      <c r="L2919" s="127"/>
      <c r="M2919" s="127"/>
      <c r="N2919" s="246">
        <v>0</v>
      </c>
      <c r="O2919" s="243">
        <v>1694.2</v>
      </c>
      <c r="P2919" s="127" t="s">
        <v>1334</v>
      </c>
    </row>
    <row r="2920" spans="1:16" ht="51">
      <c r="A2920" s="127">
        <v>35</v>
      </c>
      <c r="B2920" s="127"/>
      <c r="C2920" s="128" t="s">
        <v>697</v>
      </c>
      <c r="D2920" s="122">
        <v>42955</v>
      </c>
      <c r="E2920" s="123" t="s">
        <v>7449</v>
      </c>
      <c r="F2920" s="123" t="s">
        <v>3</v>
      </c>
      <c r="G2920" s="123">
        <v>1526303</v>
      </c>
      <c r="H2920" s="127"/>
      <c r="I2920" s="131" t="s">
        <v>7450</v>
      </c>
      <c r="J2920" s="127"/>
      <c r="K2920" s="127"/>
      <c r="L2920" s="127"/>
      <c r="M2920" s="127"/>
      <c r="N2920" s="246">
        <v>0</v>
      </c>
      <c r="O2920" s="243">
        <v>1500</v>
      </c>
      <c r="P2920" s="127" t="s">
        <v>1334</v>
      </c>
    </row>
    <row r="2921" spans="1:16" ht="51" hidden="1">
      <c r="A2921" s="127" t="s">
        <v>620</v>
      </c>
      <c r="B2921" s="127"/>
      <c r="C2921" s="128" t="s">
        <v>714</v>
      </c>
      <c r="D2921" s="122">
        <v>42955</v>
      </c>
      <c r="E2921" s="123" t="s">
        <v>7451</v>
      </c>
      <c r="F2921" s="123" t="s">
        <v>3</v>
      </c>
      <c r="G2921" s="123">
        <v>1526313</v>
      </c>
      <c r="H2921" s="127"/>
      <c r="I2921" s="131" t="s">
        <v>7452</v>
      </c>
      <c r="J2921" s="127"/>
      <c r="K2921" s="127"/>
      <c r="L2921" s="127"/>
      <c r="M2921" s="127"/>
      <c r="N2921" s="246">
        <v>0</v>
      </c>
      <c r="O2921" s="243">
        <v>10166</v>
      </c>
      <c r="P2921" s="127" t="s">
        <v>1334</v>
      </c>
    </row>
    <row r="2922" spans="1:16" ht="51" hidden="1">
      <c r="A2922" s="127" t="s">
        <v>620</v>
      </c>
      <c r="B2922" s="127"/>
      <c r="C2922" s="128" t="s">
        <v>714</v>
      </c>
      <c r="D2922" s="122">
        <v>42955</v>
      </c>
      <c r="E2922" s="123" t="s">
        <v>7453</v>
      </c>
      <c r="F2922" s="123" t="s">
        <v>3</v>
      </c>
      <c r="G2922" s="123">
        <v>1526361</v>
      </c>
      <c r="H2922" s="127"/>
      <c r="I2922" s="131" t="s">
        <v>7454</v>
      </c>
      <c r="J2922" s="127"/>
      <c r="K2922" s="127"/>
      <c r="L2922" s="127"/>
      <c r="M2922" s="127"/>
      <c r="N2922" s="246">
        <v>0</v>
      </c>
      <c r="O2922" s="243">
        <v>3561.05</v>
      </c>
      <c r="P2922" s="127" t="s">
        <v>1334</v>
      </c>
    </row>
    <row r="2923" spans="1:16" ht="51" hidden="1">
      <c r="A2923" s="127" t="s">
        <v>620</v>
      </c>
      <c r="B2923" s="127"/>
      <c r="C2923" s="128" t="s">
        <v>714</v>
      </c>
      <c r="D2923" s="122">
        <v>42955</v>
      </c>
      <c r="E2923" s="123" t="s">
        <v>7455</v>
      </c>
      <c r="F2923" s="123" t="s">
        <v>3</v>
      </c>
      <c r="G2923" s="123">
        <v>1526367</v>
      </c>
      <c r="H2923" s="127"/>
      <c r="I2923" s="131" t="s">
        <v>7456</v>
      </c>
      <c r="J2923" s="127"/>
      <c r="K2923" s="127"/>
      <c r="L2923" s="127"/>
      <c r="M2923" s="127"/>
      <c r="N2923" s="246">
        <v>0</v>
      </c>
      <c r="O2923" s="243">
        <v>33383.89</v>
      </c>
      <c r="P2923" s="127" t="s">
        <v>1334</v>
      </c>
    </row>
    <row r="2924" spans="1:16" ht="51" hidden="1">
      <c r="A2924" s="127" t="s">
        <v>620</v>
      </c>
      <c r="B2924" s="127"/>
      <c r="C2924" s="128" t="s">
        <v>714</v>
      </c>
      <c r="D2924" s="122">
        <v>42955</v>
      </c>
      <c r="E2924" s="123" t="s">
        <v>7457</v>
      </c>
      <c r="F2924" s="123" t="s">
        <v>3</v>
      </c>
      <c r="G2924" s="123">
        <v>1526370</v>
      </c>
      <c r="H2924" s="127"/>
      <c r="I2924" s="131" t="s">
        <v>7458</v>
      </c>
      <c r="J2924" s="127"/>
      <c r="K2924" s="127"/>
      <c r="L2924" s="127"/>
      <c r="M2924" s="127"/>
      <c r="N2924" s="246">
        <v>0</v>
      </c>
      <c r="O2924" s="243">
        <v>1800</v>
      </c>
      <c r="P2924" s="127" t="s">
        <v>1334</v>
      </c>
    </row>
    <row r="2925" spans="1:16" ht="51" hidden="1">
      <c r="A2925" s="127" t="s">
        <v>620</v>
      </c>
      <c r="B2925" s="127"/>
      <c r="C2925" s="128" t="s">
        <v>714</v>
      </c>
      <c r="D2925" s="122">
        <v>42955</v>
      </c>
      <c r="E2925" s="123" t="s">
        <v>7459</v>
      </c>
      <c r="F2925" s="123" t="s">
        <v>3</v>
      </c>
      <c r="G2925" s="123">
        <v>1526371</v>
      </c>
      <c r="H2925" s="127"/>
      <c r="I2925" s="131" t="s">
        <v>7460</v>
      </c>
      <c r="J2925" s="127"/>
      <c r="K2925" s="127"/>
      <c r="L2925" s="127"/>
      <c r="M2925" s="127"/>
      <c r="N2925" s="246">
        <v>0</v>
      </c>
      <c r="O2925" s="243">
        <v>5544.59</v>
      </c>
      <c r="P2925" s="127" t="s">
        <v>1334</v>
      </c>
    </row>
    <row r="2926" spans="1:16" ht="51" hidden="1">
      <c r="A2926" s="127" t="s">
        <v>620</v>
      </c>
      <c r="B2926" s="127"/>
      <c r="C2926" s="128" t="s">
        <v>714</v>
      </c>
      <c r="D2926" s="122">
        <v>42955</v>
      </c>
      <c r="E2926" s="123" t="s">
        <v>7461</v>
      </c>
      <c r="F2926" s="123" t="s">
        <v>3</v>
      </c>
      <c r="G2926" s="123">
        <v>1526373</v>
      </c>
      <c r="H2926" s="127"/>
      <c r="I2926" s="131" t="s">
        <v>7462</v>
      </c>
      <c r="J2926" s="127"/>
      <c r="K2926" s="127"/>
      <c r="L2926" s="127"/>
      <c r="M2926" s="127"/>
      <c r="N2926" s="246">
        <v>0</v>
      </c>
      <c r="O2926" s="243">
        <v>144</v>
      </c>
      <c r="P2926" s="127" t="s">
        <v>1334</v>
      </c>
    </row>
    <row r="2927" spans="1:16" ht="51" hidden="1">
      <c r="A2927" s="127" t="s">
        <v>620</v>
      </c>
      <c r="B2927" s="127"/>
      <c r="C2927" s="128" t="s">
        <v>714</v>
      </c>
      <c r="D2927" s="122">
        <v>42955</v>
      </c>
      <c r="E2927" s="123" t="s">
        <v>7463</v>
      </c>
      <c r="F2927" s="123" t="s">
        <v>3</v>
      </c>
      <c r="G2927" s="123">
        <v>1526375</v>
      </c>
      <c r="H2927" s="127"/>
      <c r="I2927" s="131" t="s">
        <v>7464</v>
      </c>
      <c r="J2927" s="127"/>
      <c r="K2927" s="127"/>
      <c r="L2927" s="127"/>
      <c r="M2927" s="127"/>
      <c r="N2927" s="246">
        <v>0</v>
      </c>
      <c r="O2927" s="243">
        <v>1697</v>
      </c>
      <c r="P2927" s="127" t="s">
        <v>1334</v>
      </c>
    </row>
    <row r="2928" spans="1:16" ht="51" hidden="1">
      <c r="A2928" s="127" t="s">
        <v>620</v>
      </c>
      <c r="B2928" s="127"/>
      <c r="C2928" s="128" t="s">
        <v>714</v>
      </c>
      <c r="D2928" s="122">
        <v>42955</v>
      </c>
      <c r="E2928" s="123" t="s">
        <v>7465</v>
      </c>
      <c r="F2928" s="123" t="s">
        <v>3</v>
      </c>
      <c r="G2928" s="123">
        <v>1526379</v>
      </c>
      <c r="H2928" s="127"/>
      <c r="I2928" s="131" t="s">
        <v>5353</v>
      </c>
      <c r="J2928" s="127"/>
      <c r="K2928" s="127"/>
      <c r="L2928" s="127"/>
      <c r="M2928" s="127"/>
      <c r="N2928" s="246">
        <v>0</v>
      </c>
      <c r="O2928" s="243">
        <v>1412</v>
      </c>
      <c r="P2928" s="127" t="s">
        <v>1334</v>
      </c>
    </row>
    <row r="2929" spans="1:16" ht="51" hidden="1">
      <c r="A2929" s="127">
        <v>15</v>
      </c>
      <c r="B2929" s="127"/>
      <c r="C2929" s="128" t="s">
        <v>692</v>
      </c>
      <c r="D2929" s="122">
        <v>42955</v>
      </c>
      <c r="E2929" s="123" t="s">
        <v>7466</v>
      </c>
      <c r="F2929" s="123" t="s">
        <v>3</v>
      </c>
      <c r="G2929" s="123">
        <v>1526388</v>
      </c>
      <c r="H2929" s="127"/>
      <c r="I2929" s="131" t="s">
        <v>7467</v>
      </c>
      <c r="J2929" s="127"/>
      <c r="K2929" s="127"/>
      <c r="L2929" s="127"/>
      <c r="M2929" s="127"/>
      <c r="N2929" s="246">
        <v>0</v>
      </c>
      <c r="O2929" s="243">
        <v>11.120000000000001</v>
      </c>
      <c r="P2929" s="127" t="s">
        <v>1334</v>
      </c>
    </row>
    <row r="2930" spans="1:16" ht="51" hidden="1">
      <c r="A2930" s="127" t="s">
        <v>620</v>
      </c>
      <c r="B2930" s="127"/>
      <c r="C2930" s="128" t="s">
        <v>714</v>
      </c>
      <c r="D2930" s="122">
        <v>42955</v>
      </c>
      <c r="E2930" s="123" t="s">
        <v>7468</v>
      </c>
      <c r="F2930" s="123" t="s">
        <v>3</v>
      </c>
      <c r="G2930" s="123">
        <v>1526423</v>
      </c>
      <c r="H2930" s="127"/>
      <c r="I2930" s="131" t="s">
        <v>7469</v>
      </c>
      <c r="J2930" s="127"/>
      <c r="K2930" s="127"/>
      <c r="L2930" s="127"/>
      <c r="M2930" s="127"/>
      <c r="N2930" s="246">
        <v>0</v>
      </c>
      <c r="O2930" s="243">
        <v>860.16</v>
      </c>
      <c r="P2930" s="127" t="s">
        <v>1334</v>
      </c>
    </row>
    <row r="2931" spans="1:16" ht="51" hidden="1">
      <c r="A2931" s="127" t="s">
        <v>620</v>
      </c>
      <c r="B2931" s="127"/>
      <c r="C2931" s="128" t="s">
        <v>714</v>
      </c>
      <c r="D2931" s="122">
        <v>42955</v>
      </c>
      <c r="E2931" s="123" t="s">
        <v>7470</v>
      </c>
      <c r="F2931" s="123" t="s">
        <v>3</v>
      </c>
      <c r="G2931" s="123">
        <v>1526447</v>
      </c>
      <c r="H2931" s="127"/>
      <c r="I2931" s="131" t="s">
        <v>7471</v>
      </c>
      <c r="J2931" s="127"/>
      <c r="K2931" s="127"/>
      <c r="L2931" s="127"/>
      <c r="M2931" s="127"/>
      <c r="N2931" s="246">
        <v>0</v>
      </c>
      <c r="O2931" s="243">
        <v>1726</v>
      </c>
      <c r="P2931" s="127" t="s">
        <v>1334</v>
      </c>
    </row>
    <row r="2932" spans="1:16" ht="51" hidden="1">
      <c r="A2932" s="127" t="s">
        <v>620</v>
      </c>
      <c r="B2932" s="127"/>
      <c r="C2932" s="128" t="s">
        <v>714</v>
      </c>
      <c r="D2932" s="122">
        <v>42955</v>
      </c>
      <c r="E2932" s="123" t="s">
        <v>7472</v>
      </c>
      <c r="F2932" s="123" t="s">
        <v>3</v>
      </c>
      <c r="G2932" s="123">
        <v>1526455</v>
      </c>
      <c r="H2932" s="127"/>
      <c r="I2932" s="131" t="s">
        <v>7473</v>
      </c>
      <c r="J2932" s="127"/>
      <c r="K2932" s="127"/>
      <c r="L2932" s="127"/>
      <c r="M2932" s="127"/>
      <c r="N2932" s="246">
        <v>0</v>
      </c>
      <c r="O2932" s="243">
        <v>2501.04</v>
      </c>
      <c r="P2932" s="127" t="s">
        <v>1334</v>
      </c>
    </row>
    <row r="2933" spans="1:16" ht="51" hidden="1">
      <c r="A2933" s="127" t="s">
        <v>620</v>
      </c>
      <c r="B2933" s="127"/>
      <c r="C2933" s="128" t="s">
        <v>714</v>
      </c>
      <c r="D2933" s="122">
        <v>42955</v>
      </c>
      <c r="E2933" s="123" t="s">
        <v>7474</v>
      </c>
      <c r="F2933" s="123" t="s">
        <v>3</v>
      </c>
      <c r="G2933" s="123">
        <v>1526461</v>
      </c>
      <c r="H2933" s="127"/>
      <c r="I2933" s="131" t="s">
        <v>7475</v>
      </c>
      <c r="J2933" s="127"/>
      <c r="K2933" s="127"/>
      <c r="L2933" s="127"/>
      <c r="M2933" s="127"/>
      <c r="N2933" s="246">
        <v>0</v>
      </c>
      <c r="O2933" s="243">
        <v>1018</v>
      </c>
      <c r="P2933" s="127" t="s">
        <v>1334</v>
      </c>
    </row>
    <row r="2934" spans="1:16" ht="51" hidden="1">
      <c r="A2934" s="127">
        <v>292</v>
      </c>
      <c r="B2934" s="127"/>
      <c r="C2934" s="128" t="s">
        <v>152</v>
      </c>
      <c r="D2934" s="122">
        <v>42955</v>
      </c>
      <c r="E2934" s="123" t="s">
        <v>7476</v>
      </c>
      <c r="F2934" s="123" t="s">
        <v>3</v>
      </c>
      <c r="G2934" s="123">
        <v>1526496</v>
      </c>
      <c r="H2934" s="127"/>
      <c r="I2934" s="131" t="s">
        <v>7477</v>
      </c>
      <c r="J2934" s="127"/>
      <c r="K2934" s="127"/>
      <c r="L2934" s="127"/>
      <c r="M2934" s="127"/>
      <c r="N2934" s="246">
        <v>0</v>
      </c>
      <c r="O2934" s="243">
        <v>115</v>
      </c>
      <c r="P2934" s="127" t="s">
        <v>1334</v>
      </c>
    </row>
    <row r="2935" spans="1:16" ht="51" hidden="1">
      <c r="A2935" s="127">
        <v>292</v>
      </c>
      <c r="B2935" s="127"/>
      <c r="C2935" s="128" t="s">
        <v>152</v>
      </c>
      <c r="D2935" s="122">
        <v>42955</v>
      </c>
      <c r="E2935" s="123" t="s">
        <v>7478</v>
      </c>
      <c r="F2935" s="123" t="s">
        <v>3</v>
      </c>
      <c r="G2935" s="123">
        <v>1526497</v>
      </c>
      <c r="H2935" s="127"/>
      <c r="I2935" s="131" t="s">
        <v>7477</v>
      </c>
      <c r="J2935" s="127"/>
      <c r="K2935" s="127"/>
      <c r="L2935" s="127"/>
      <c r="M2935" s="127"/>
      <c r="N2935" s="246">
        <v>0</v>
      </c>
      <c r="O2935" s="243">
        <v>104</v>
      </c>
      <c r="P2935" s="127" t="s">
        <v>1334</v>
      </c>
    </row>
    <row r="2936" spans="1:16" ht="51" hidden="1">
      <c r="A2936" s="127">
        <v>292</v>
      </c>
      <c r="B2936" s="127"/>
      <c r="C2936" s="128" t="s">
        <v>152</v>
      </c>
      <c r="D2936" s="122">
        <v>42955</v>
      </c>
      <c r="E2936" s="123" t="s">
        <v>7479</v>
      </c>
      <c r="F2936" s="123" t="s">
        <v>3</v>
      </c>
      <c r="G2936" s="123">
        <v>1526498</v>
      </c>
      <c r="H2936" s="127"/>
      <c r="I2936" s="131" t="s">
        <v>7477</v>
      </c>
      <c r="J2936" s="127"/>
      <c r="K2936" s="127"/>
      <c r="L2936" s="127"/>
      <c r="M2936" s="127"/>
      <c r="N2936" s="246">
        <v>0</v>
      </c>
      <c r="O2936" s="243">
        <v>98</v>
      </c>
      <c r="P2936" s="127" t="s">
        <v>1334</v>
      </c>
    </row>
    <row r="2937" spans="1:16" ht="51" hidden="1">
      <c r="A2937" s="127">
        <v>292</v>
      </c>
      <c r="B2937" s="127"/>
      <c r="C2937" s="128" t="s">
        <v>152</v>
      </c>
      <c r="D2937" s="122">
        <v>42955</v>
      </c>
      <c r="E2937" s="123" t="s">
        <v>7480</v>
      </c>
      <c r="F2937" s="123" t="s">
        <v>3</v>
      </c>
      <c r="G2937" s="123">
        <v>1526499</v>
      </c>
      <c r="H2937" s="127"/>
      <c r="I2937" s="131" t="s">
        <v>7477</v>
      </c>
      <c r="J2937" s="127"/>
      <c r="K2937" s="127"/>
      <c r="L2937" s="127"/>
      <c r="M2937" s="127"/>
      <c r="N2937" s="246">
        <v>0</v>
      </c>
      <c r="O2937" s="243">
        <v>92</v>
      </c>
      <c r="P2937" s="127" t="s">
        <v>1334</v>
      </c>
    </row>
    <row r="2938" spans="1:16" ht="51" hidden="1">
      <c r="A2938" s="127">
        <v>292</v>
      </c>
      <c r="B2938" s="127"/>
      <c r="C2938" s="128" t="s">
        <v>152</v>
      </c>
      <c r="D2938" s="122">
        <v>42955</v>
      </c>
      <c r="E2938" s="123" t="s">
        <v>7481</v>
      </c>
      <c r="F2938" s="123" t="s">
        <v>3</v>
      </c>
      <c r="G2938" s="123">
        <v>1526500</v>
      </c>
      <c r="H2938" s="127"/>
      <c r="I2938" s="131" t="s">
        <v>7477</v>
      </c>
      <c r="J2938" s="127"/>
      <c r="K2938" s="127"/>
      <c r="L2938" s="127"/>
      <c r="M2938" s="127"/>
      <c r="N2938" s="246">
        <v>0</v>
      </c>
      <c r="O2938" s="243">
        <v>68</v>
      </c>
      <c r="P2938" s="127" t="s">
        <v>1334</v>
      </c>
    </row>
    <row r="2939" spans="1:16" ht="51" hidden="1">
      <c r="A2939" s="127" t="s">
        <v>620</v>
      </c>
      <c r="B2939" s="127"/>
      <c r="C2939" s="128" t="s">
        <v>714</v>
      </c>
      <c r="D2939" s="122">
        <v>42955</v>
      </c>
      <c r="E2939" s="123" t="s">
        <v>7482</v>
      </c>
      <c r="F2939" s="123" t="s">
        <v>3</v>
      </c>
      <c r="G2939" s="123">
        <v>1526544</v>
      </c>
      <c r="H2939" s="127"/>
      <c r="I2939" s="131" t="s">
        <v>7483</v>
      </c>
      <c r="J2939" s="127"/>
      <c r="K2939" s="127"/>
      <c r="L2939" s="127"/>
      <c r="M2939" s="127"/>
      <c r="N2939" s="246">
        <v>0</v>
      </c>
      <c r="O2939" s="243">
        <v>14631.43</v>
      </c>
      <c r="P2939" s="127" t="s">
        <v>1334</v>
      </c>
    </row>
    <row r="2940" spans="1:16" ht="51" hidden="1">
      <c r="A2940" s="127" t="s">
        <v>620</v>
      </c>
      <c r="B2940" s="127"/>
      <c r="C2940" s="128" t="s">
        <v>714</v>
      </c>
      <c r="D2940" s="122">
        <v>42955</v>
      </c>
      <c r="E2940" s="123" t="s">
        <v>7484</v>
      </c>
      <c r="F2940" s="123" t="s">
        <v>3</v>
      </c>
      <c r="G2940" s="123">
        <v>1526547</v>
      </c>
      <c r="H2940" s="127"/>
      <c r="I2940" s="131" t="s">
        <v>7485</v>
      </c>
      <c r="J2940" s="127"/>
      <c r="K2940" s="127"/>
      <c r="L2940" s="127"/>
      <c r="M2940" s="127"/>
      <c r="N2940" s="246">
        <v>0</v>
      </c>
      <c r="O2940" s="243">
        <v>105</v>
      </c>
      <c r="P2940" s="127" t="s">
        <v>1334</v>
      </c>
    </row>
    <row r="2941" spans="1:16" ht="63.75" hidden="1">
      <c r="A2941" s="127" t="s">
        <v>620</v>
      </c>
      <c r="B2941" s="127"/>
      <c r="C2941" s="128" t="s">
        <v>714</v>
      </c>
      <c r="D2941" s="122">
        <v>42955</v>
      </c>
      <c r="E2941" s="123" t="s">
        <v>7486</v>
      </c>
      <c r="F2941" s="123" t="s">
        <v>3</v>
      </c>
      <c r="G2941" s="123">
        <v>1526639</v>
      </c>
      <c r="H2941" s="127"/>
      <c r="I2941" s="131" t="s">
        <v>7487</v>
      </c>
      <c r="J2941" s="127"/>
      <c r="K2941" s="127"/>
      <c r="L2941" s="127"/>
      <c r="M2941" s="127"/>
      <c r="N2941" s="246">
        <v>0</v>
      </c>
      <c r="O2941" s="243">
        <v>29846.27</v>
      </c>
      <c r="P2941" s="127" t="s">
        <v>1334</v>
      </c>
    </row>
    <row r="2942" spans="1:16" ht="63.75" hidden="1">
      <c r="A2942" s="127">
        <v>20</v>
      </c>
      <c r="B2942" s="127"/>
      <c r="C2942" s="128" t="s">
        <v>694</v>
      </c>
      <c r="D2942" s="122">
        <v>42956</v>
      </c>
      <c r="E2942" s="123" t="s">
        <v>7488</v>
      </c>
      <c r="F2942" s="123" t="s">
        <v>3</v>
      </c>
      <c r="G2942" s="123">
        <v>1527015</v>
      </c>
      <c r="H2942" s="127"/>
      <c r="I2942" s="131" t="s">
        <v>7489</v>
      </c>
      <c r="J2942" s="127"/>
      <c r="K2942" s="127"/>
      <c r="L2942" s="127"/>
      <c r="M2942" s="127"/>
      <c r="N2942" s="246">
        <v>0</v>
      </c>
      <c r="O2942" s="243">
        <v>80</v>
      </c>
      <c r="P2942" s="127" t="s">
        <v>17184</v>
      </c>
    </row>
    <row r="2943" spans="1:16" ht="51" hidden="1">
      <c r="A2943" s="127">
        <v>46</v>
      </c>
      <c r="B2943" s="127"/>
      <c r="C2943" s="128" t="s">
        <v>699</v>
      </c>
      <c r="D2943" s="122">
        <v>42956</v>
      </c>
      <c r="E2943" s="123" t="s">
        <v>7490</v>
      </c>
      <c r="F2943" s="123" t="s">
        <v>3</v>
      </c>
      <c r="G2943" s="123">
        <v>1527040</v>
      </c>
      <c r="H2943" s="127"/>
      <c r="I2943" s="131" t="s">
        <v>7491</v>
      </c>
      <c r="J2943" s="127"/>
      <c r="K2943" s="127"/>
      <c r="L2943" s="127"/>
      <c r="M2943" s="127"/>
      <c r="N2943" s="246">
        <v>0</v>
      </c>
      <c r="O2943" s="243">
        <v>50000</v>
      </c>
      <c r="P2943" s="127" t="s">
        <v>1334</v>
      </c>
    </row>
    <row r="2944" spans="1:16" ht="51" hidden="1">
      <c r="A2944" s="127" t="s">
        <v>620</v>
      </c>
      <c r="B2944" s="127"/>
      <c r="C2944" s="128" t="s">
        <v>714</v>
      </c>
      <c r="D2944" s="122">
        <v>42956</v>
      </c>
      <c r="E2944" s="123" t="s">
        <v>7492</v>
      </c>
      <c r="F2944" s="123" t="s">
        <v>3</v>
      </c>
      <c r="G2944" s="123">
        <v>1526951</v>
      </c>
      <c r="H2944" s="127"/>
      <c r="I2944" s="131" t="s">
        <v>7493</v>
      </c>
      <c r="J2944" s="127"/>
      <c r="K2944" s="127"/>
      <c r="L2944" s="127"/>
      <c r="M2944" s="127"/>
      <c r="N2944" s="246">
        <v>0</v>
      </c>
      <c r="O2944" s="243">
        <v>384</v>
      </c>
      <c r="P2944" s="127" t="s">
        <v>1334</v>
      </c>
    </row>
    <row r="2945" spans="1:16" ht="51" hidden="1">
      <c r="A2945" s="127">
        <v>20</v>
      </c>
      <c r="B2945" s="127"/>
      <c r="C2945" s="128" t="s">
        <v>694</v>
      </c>
      <c r="D2945" s="122">
        <v>42956</v>
      </c>
      <c r="E2945" s="123" t="s">
        <v>7494</v>
      </c>
      <c r="F2945" s="123" t="s">
        <v>3</v>
      </c>
      <c r="G2945" s="123">
        <v>1526974</v>
      </c>
      <c r="H2945" s="127"/>
      <c r="I2945" s="131" t="s">
        <v>7495</v>
      </c>
      <c r="J2945" s="127"/>
      <c r="K2945" s="127"/>
      <c r="L2945" s="127"/>
      <c r="M2945" s="127"/>
      <c r="N2945" s="246">
        <v>0</v>
      </c>
      <c r="O2945" s="243">
        <v>373</v>
      </c>
      <c r="P2945" s="127" t="s">
        <v>1334</v>
      </c>
    </row>
    <row r="2946" spans="1:16" ht="51" hidden="1">
      <c r="A2946" s="127">
        <v>586</v>
      </c>
      <c r="B2946" s="127"/>
      <c r="C2946" s="128" t="s">
        <v>223</v>
      </c>
      <c r="D2946" s="122">
        <v>42956</v>
      </c>
      <c r="E2946" s="123" t="s">
        <v>7496</v>
      </c>
      <c r="F2946" s="123" t="s">
        <v>3</v>
      </c>
      <c r="G2946" s="123">
        <v>1526976</v>
      </c>
      <c r="H2946" s="127"/>
      <c r="I2946" s="131" t="s">
        <v>7497</v>
      </c>
      <c r="J2946" s="127"/>
      <c r="K2946" s="127"/>
      <c r="L2946" s="127"/>
      <c r="M2946" s="127"/>
      <c r="N2946" s="246">
        <v>0</v>
      </c>
      <c r="O2946" s="243">
        <v>143</v>
      </c>
      <c r="P2946" s="127" t="s">
        <v>1334</v>
      </c>
    </row>
    <row r="2947" spans="1:16" ht="51" hidden="1">
      <c r="A2947" s="127">
        <v>586</v>
      </c>
      <c r="B2947" s="127"/>
      <c r="C2947" s="128" t="s">
        <v>223</v>
      </c>
      <c r="D2947" s="122">
        <v>42956</v>
      </c>
      <c r="E2947" s="123" t="s">
        <v>7498</v>
      </c>
      <c r="F2947" s="123" t="s">
        <v>3</v>
      </c>
      <c r="G2947" s="123">
        <v>1526980</v>
      </c>
      <c r="H2947" s="127"/>
      <c r="I2947" s="131" t="s">
        <v>7499</v>
      </c>
      <c r="J2947" s="127"/>
      <c r="K2947" s="127"/>
      <c r="L2947" s="127"/>
      <c r="M2947" s="127"/>
      <c r="N2947" s="246">
        <v>0</v>
      </c>
      <c r="O2947" s="243">
        <v>221</v>
      </c>
      <c r="P2947" s="127" t="s">
        <v>1334</v>
      </c>
    </row>
    <row r="2948" spans="1:16" ht="51" hidden="1">
      <c r="A2948" s="127">
        <v>586</v>
      </c>
      <c r="B2948" s="127"/>
      <c r="C2948" s="128" t="s">
        <v>223</v>
      </c>
      <c r="D2948" s="122">
        <v>42956</v>
      </c>
      <c r="E2948" s="123" t="s">
        <v>7500</v>
      </c>
      <c r="F2948" s="123" t="s">
        <v>3</v>
      </c>
      <c r="G2948" s="123">
        <v>1526982</v>
      </c>
      <c r="H2948" s="127"/>
      <c r="I2948" s="131" t="s">
        <v>7501</v>
      </c>
      <c r="J2948" s="127"/>
      <c r="K2948" s="127"/>
      <c r="L2948" s="127"/>
      <c r="M2948" s="127"/>
      <c r="N2948" s="246">
        <v>0</v>
      </c>
      <c r="O2948" s="243">
        <v>234</v>
      </c>
      <c r="P2948" s="127" t="s">
        <v>1334</v>
      </c>
    </row>
    <row r="2949" spans="1:16" ht="51" hidden="1">
      <c r="A2949" s="127">
        <v>586</v>
      </c>
      <c r="B2949" s="127"/>
      <c r="C2949" s="128" t="s">
        <v>223</v>
      </c>
      <c r="D2949" s="122">
        <v>42956</v>
      </c>
      <c r="E2949" s="123" t="s">
        <v>7502</v>
      </c>
      <c r="F2949" s="123" t="s">
        <v>3</v>
      </c>
      <c r="G2949" s="123">
        <v>1526984</v>
      </c>
      <c r="H2949" s="127"/>
      <c r="I2949" s="131" t="s">
        <v>7503</v>
      </c>
      <c r="J2949" s="127"/>
      <c r="K2949" s="127"/>
      <c r="L2949" s="127"/>
      <c r="M2949" s="127"/>
      <c r="N2949" s="246">
        <v>0</v>
      </c>
      <c r="O2949" s="243">
        <v>143</v>
      </c>
      <c r="P2949" s="127" t="s">
        <v>1334</v>
      </c>
    </row>
    <row r="2950" spans="1:16" ht="51" hidden="1">
      <c r="A2950" s="127" t="s">
        <v>620</v>
      </c>
      <c r="B2950" s="127"/>
      <c r="C2950" s="128" t="s">
        <v>714</v>
      </c>
      <c r="D2950" s="122">
        <v>42956</v>
      </c>
      <c r="E2950" s="123" t="s">
        <v>7504</v>
      </c>
      <c r="F2950" s="123" t="s">
        <v>3</v>
      </c>
      <c r="G2950" s="123">
        <v>1526994</v>
      </c>
      <c r="H2950" s="127"/>
      <c r="I2950" s="131" t="s">
        <v>7505</v>
      </c>
      <c r="J2950" s="127"/>
      <c r="K2950" s="127"/>
      <c r="L2950" s="127"/>
      <c r="M2950" s="127"/>
      <c r="N2950" s="246">
        <v>0</v>
      </c>
      <c r="O2950" s="243">
        <v>30</v>
      </c>
      <c r="P2950" s="127" t="s">
        <v>1334</v>
      </c>
    </row>
    <row r="2951" spans="1:16" ht="51" hidden="1">
      <c r="A2951" s="127">
        <v>86</v>
      </c>
      <c r="B2951" s="127"/>
      <c r="C2951" s="128" t="s">
        <v>711</v>
      </c>
      <c r="D2951" s="122">
        <v>42956</v>
      </c>
      <c r="E2951" s="123" t="s">
        <v>7506</v>
      </c>
      <c r="F2951" s="123" t="s">
        <v>3</v>
      </c>
      <c r="G2951" s="123">
        <v>1527029</v>
      </c>
      <c r="H2951" s="127"/>
      <c r="I2951" s="131" t="s">
        <v>7507</v>
      </c>
      <c r="J2951" s="127"/>
      <c r="K2951" s="127"/>
      <c r="L2951" s="127"/>
      <c r="M2951" s="127"/>
      <c r="N2951" s="246">
        <v>0</v>
      </c>
      <c r="O2951" s="243">
        <v>358</v>
      </c>
      <c r="P2951" s="127" t="s">
        <v>1334</v>
      </c>
    </row>
    <row r="2952" spans="1:16" ht="51" hidden="1">
      <c r="A2952" s="127">
        <v>20</v>
      </c>
      <c r="B2952" s="127"/>
      <c r="C2952" s="128" t="s">
        <v>694</v>
      </c>
      <c r="D2952" s="122">
        <v>42956</v>
      </c>
      <c r="E2952" s="123" t="s">
        <v>7508</v>
      </c>
      <c r="F2952" s="123" t="s">
        <v>3</v>
      </c>
      <c r="G2952" s="123">
        <v>1527055</v>
      </c>
      <c r="H2952" s="127"/>
      <c r="I2952" s="131" t="s">
        <v>7509</v>
      </c>
      <c r="J2952" s="127"/>
      <c r="K2952" s="127"/>
      <c r="L2952" s="127"/>
      <c r="M2952" s="127"/>
      <c r="N2952" s="246">
        <v>0</v>
      </c>
      <c r="O2952" s="243">
        <v>391</v>
      </c>
      <c r="P2952" s="127" t="s">
        <v>1334</v>
      </c>
    </row>
    <row r="2953" spans="1:16" ht="51" hidden="1">
      <c r="A2953" s="127" t="s">
        <v>620</v>
      </c>
      <c r="B2953" s="127"/>
      <c r="C2953" s="128" t="s">
        <v>714</v>
      </c>
      <c r="D2953" s="122">
        <v>42956</v>
      </c>
      <c r="E2953" s="123" t="s">
        <v>7510</v>
      </c>
      <c r="F2953" s="123" t="s">
        <v>3</v>
      </c>
      <c r="G2953" s="123">
        <v>1527070</v>
      </c>
      <c r="H2953" s="127"/>
      <c r="I2953" s="131" t="s">
        <v>7511</v>
      </c>
      <c r="J2953" s="127"/>
      <c r="K2953" s="127"/>
      <c r="L2953" s="127"/>
      <c r="M2953" s="127"/>
      <c r="N2953" s="246">
        <v>0</v>
      </c>
      <c r="O2953" s="243">
        <v>460</v>
      </c>
      <c r="P2953" s="127" t="s">
        <v>1334</v>
      </c>
    </row>
    <row r="2954" spans="1:16" ht="51" hidden="1">
      <c r="A2954" s="127" t="s">
        <v>620</v>
      </c>
      <c r="B2954" s="127"/>
      <c r="C2954" s="128" t="s">
        <v>714</v>
      </c>
      <c r="D2954" s="122">
        <v>42956</v>
      </c>
      <c r="E2954" s="123" t="s">
        <v>7512</v>
      </c>
      <c r="F2954" s="123" t="s">
        <v>3</v>
      </c>
      <c r="G2954" s="123">
        <v>1527086</v>
      </c>
      <c r="H2954" s="127"/>
      <c r="I2954" s="131" t="s">
        <v>7513</v>
      </c>
      <c r="J2954" s="127"/>
      <c r="K2954" s="127"/>
      <c r="L2954" s="127"/>
      <c r="M2954" s="127"/>
      <c r="N2954" s="246">
        <v>0</v>
      </c>
      <c r="O2954" s="243">
        <v>3048.76</v>
      </c>
      <c r="P2954" s="127" t="s">
        <v>1334</v>
      </c>
    </row>
    <row r="2955" spans="1:16" ht="51" hidden="1">
      <c r="A2955" s="127" t="s">
        <v>620</v>
      </c>
      <c r="B2955" s="127"/>
      <c r="C2955" s="128" t="s">
        <v>714</v>
      </c>
      <c r="D2955" s="122">
        <v>42956</v>
      </c>
      <c r="E2955" s="123" t="s">
        <v>7514</v>
      </c>
      <c r="F2955" s="123" t="s">
        <v>3</v>
      </c>
      <c r="G2955" s="123">
        <v>1527098</v>
      </c>
      <c r="H2955" s="127"/>
      <c r="I2955" s="131" t="s">
        <v>7515</v>
      </c>
      <c r="J2955" s="127"/>
      <c r="K2955" s="127"/>
      <c r="L2955" s="127"/>
      <c r="M2955" s="127"/>
      <c r="N2955" s="246">
        <v>0</v>
      </c>
      <c r="O2955" s="243">
        <v>5399.74</v>
      </c>
      <c r="P2955" s="127" t="s">
        <v>1334</v>
      </c>
    </row>
    <row r="2956" spans="1:16" ht="51" hidden="1">
      <c r="A2956" s="127">
        <v>222</v>
      </c>
      <c r="B2956" s="127"/>
      <c r="C2956" s="128" t="s">
        <v>765</v>
      </c>
      <c r="D2956" s="122">
        <v>42957</v>
      </c>
      <c r="E2956" s="123" t="s">
        <v>7516</v>
      </c>
      <c r="F2956" s="123" t="s">
        <v>3</v>
      </c>
      <c r="G2956" s="123">
        <v>1527307</v>
      </c>
      <c r="H2956" s="127"/>
      <c r="I2956" s="131" t="s">
        <v>7517</v>
      </c>
      <c r="J2956" s="127"/>
      <c r="K2956" s="127"/>
      <c r="L2956" s="127"/>
      <c r="M2956" s="127"/>
      <c r="N2956" s="246">
        <v>0</v>
      </c>
      <c r="O2956" s="243">
        <v>3567.2200000000003</v>
      </c>
      <c r="P2956" s="127" t="s">
        <v>17184</v>
      </c>
    </row>
    <row r="2957" spans="1:16" ht="51" hidden="1">
      <c r="A2957" s="127">
        <v>222</v>
      </c>
      <c r="B2957" s="127"/>
      <c r="C2957" s="128" t="s">
        <v>765</v>
      </c>
      <c r="D2957" s="122">
        <v>42957</v>
      </c>
      <c r="E2957" s="123" t="s">
        <v>7518</v>
      </c>
      <c r="F2957" s="123" t="s">
        <v>3</v>
      </c>
      <c r="G2957" s="123">
        <v>1527309</v>
      </c>
      <c r="H2957" s="127"/>
      <c r="I2957" s="131" t="s">
        <v>7519</v>
      </c>
      <c r="J2957" s="127"/>
      <c r="K2957" s="127"/>
      <c r="L2957" s="127"/>
      <c r="M2957" s="127"/>
      <c r="N2957" s="246">
        <v>0</v>
      </c>
      <c r="O2957" s="243">
        <v>661</v>
      </c>
      <c r="P2957" s="127" t="s">
        <v>1334</v>
      </c>
    </row>
    <row r="2958" spans="1:16" ht="51" hidden="1">
      <c r="A2958" s="127">
        <v>222</v>
      </c>
      <c r="B2958" s="127"/>
      <c r="C2958" s="128" t="s">
        <v>765</v>
      </c>
      <c r="D2958" s="122">
        <v>42957</v>
      </c>
      <c r="E2958" s="123" t="s">
        <v>7520</v>
      </c>
      <c r="F2958" s="123" t="s">
        <v>3</v>
      </c>
      <c r="G2958" s="123">
        <v>1527310</v>
      </c>
      <c r="H2958" s="127"/>
      <c r="I2958" s="131" t="s">
        <v>7521</v>
      </c>
      <c r="J2958" s="127"/>
      <c r="K2958" s="127"/>
      <c r="L2958" s="127"/>
      <c r="M2958" s="127"/>
      <c r="N2958" s="246">
        <v>0</v>
      </c>
      <c r="O2958" s="243">
        <v>475.5</v>
      </c>
      <c r="P2958" s="127" t="s">
        <v>1334</v>
      </c>
    </row>
    <row r="2959" spans="1:16" ht="51" hidden="1">
      <c r="A2959" s="127" t="s">
        <v>620</v>
      </c>
      <c r="B2959" s="127"/>
      <c r="C2959" s="128" t="s">
        <v>714</v>
      </c>
      <c r="D2959" s="122">
        <v>42957</v>
      </c>
      <c r="E2959" s="123" t="s">
        <v>7522</v>
      </c>
      <c r="F2959" s="123" t="s">
        <v>3</v>
      </c>
      <c r="G2959" s="123">
        <v>1527395</v>
      </c>
      <c r="H2959" s="127"/>
      <c r="I2959" s="131" t="s">
        <v>7523</v>
      </c>
      <c r="J2959" s="127"/>
      <c r="K2959" s="127"/>
      <c r="L2959" s="127"/>
      <c r="M2959" s="127"/>
      <c r="N2959" s="246">
        <v>0</v>
      </c>
      <c r="O2959" s="243">
        <v>19278.25</v>
      </c>
      <c r="P2959" s="127" t="s">
        <v>1334</v>
      </c>
    </row>
    <row r="2960" spans="1:16" ht="51" hidden="1">
      <c r="A2960" s="127">
        <v>46</v>
      </c>
      <c r="B2960" s="127"/>
      <c r="C2960" s="128" t="s">
        <v>699</v>
      </c>
      <c r="D2960" s="122">
        <v>42957</v>
      </c>
      <c r="E2960" s="123" t="s">
        <v>7524</v>
      </c>
      <c r="F2960" s="123" t="s">
        <v>3</v>
      </c>
      <c r="G2960" s="123">
        <v>1527431</v>
      </c>
      <c r="H2960" s="127"/>
      <c r="I2960" s="131" t="s">
        <v>7525</v>
      </c>
      <c r="J2960" s="127"/>
      <c r="K2960" s="127"/>
      <c r="L2960" s="127"/>
      <c r="M2960" s="127"/>
      <c r="N2960" s="246">
        <v>0</v>
      </c>
      <c r="O2960" s="243">
        <v>5200</v>
      </c>
      <c r="P2960" s="127" t="s">
        <v>1334</v>
      </c>
    </row>
    <row r="2961" spans="1:16" ht="51" hidden="1">
      <c r="A2961" s="127">
        <v>46</v>
      </c>
      <c r="B2961" s="127"/>
      <c r="C2961" s="128" t="s">
        <v>699</v>
      </c>
      <c r="D2961" s="122">
        <v>42957</v>
      </c>
      <c r="E2961" s="123" t="s">
        <v>7526</v>
      </c>
      <c r="F2961" s="123" t="s">
        <v>3</v>
      </c>
      <c r="G2961" s="123">
        <v>1527435</v>
      </c>
      <c r="H2961" s="127"/>
      <c r="I2961" s="131" t="s">
        <v>7527</v>
      </c>
      <c r="J2961" s="127"/>
      <c r="K2961" s="127"/>
      <c r="L2961" s="127"/>
      <c r="M2961" s="127"/>
      <c r="N2961" s="246">
        <v>0</v>
      </c>
      <c r="O2961" s="243">
        <v>1108</v>
      </c>
      <c r="P2961" s="127" t="s">
        <v>1334</v>
      </c>
    </row>
    <row r="2962" spans="1:16" ht="51" hidden="1">
      <c r="A2962" s="127">
        <v>513</v>
      </c>
      <c r="B2962" s="127"/>
      <c r="C2962" s="128" t="s">
        <v>201</v>
      </c>
      <c r="D2962" s="122">
        <v>42957</v>
      </c>
      <c r="E2962" s="123" t="s">
        <v>7528</v>
      </c>
      <c r="F2962" s="123" t="s">
        <v>3</v>
      </c>
      <c r="G2962" s="123">
        <v>1527441</v>
      </c>
      <c r="H2962" s="127"/>
      <c r="I2962" s="131" t="s">
        <v>7529</v>
      </c>
      <c r="J2962" s="127"/>
      <c r="K2962" s="127"/>
      <c r="L2962" s="127"/>
      <c r="M2962" s="127"/>
      <c r="N2962" s="246">
        <v>0</v>
      </c>
      <c r="O2962" s="243">
        <v>3496.8</v>
      </c>
      <c r="P2962" s="127" t="s">
        <v>1334</v>
      </c>
    </row>
    <row r="2963" spans="1:16" ht="63.75" hidden="1">
      <c r="A2963" s="127">
        <v>580</v>
      </c>
      <c r="B2963" s="127"/>
      <c r="C2963" s="128" t="s">
        <v>218</v>
      </c>
      <c r="D2963" s="122">
        <v>42957</v>
      </c>
      <c r="E2963" s="123" t="s">
        <v>7530</v>
      </c>
      <c r="F2963" s="123" t="s">
        <v>3</v>
      </c>
      <c r="G2963" s="123">
        <v>1527446</v>
      </c>
      <c r="H2963" s="127"/>
      <c r="I2963" s="131" t="s">
        <v>7531</v>
      </c>
      <c r="J2963" s="127"/>
      <c r="K2963" s="127"/>
      <c r="L2963" s="127"/>
      <c r="M2963" s="127"/>
      <c r="N2963" s="246">
        <v>0</v>
      </c>
      <c r="O2963" s="243">
        <v>39</v>
      </c>
      <c r="P2963" s="127" t="s">
        <v>1334</v>
      </c>
    </row>
    <row r="2964" spans="1:16" ht="63.75" hidden="1">
      <c r="A2964" s="127">
        <v>580</v>
      </c>
      <c r="B2964" s="127"/>
      <c r="C2964" s="128" t="s">
        <v>218</v>
      </c>
      <c r="D2964" s="122">
        <v>42957</v>
      </c>
      <c r="E2964" s="123" t="s">
        <v>7532</v>
      </c>
      <c r="F2964" s="123" t="s">
        <v>3</v>
      </c>
      <c r="G2964" s="123">
        <v>1527447</v>
      </c>
      <c r="H2964" s="127"/>
      <c r="I2964" s="131" t="s">
        <v>7533</v>
      </c>
      <c r="J2964" s="127"/>
      <c r="K2964" s="127"/>
      <c r="L2964" s="127"/>
      <c r="M2964" s="127"/>
      <c r="N2964" s="246">
        <v>0</v>
      </c>
      <c r="O2964" s="243">
        <v>1431.64</v>
      </c>
      <c r="P2964" s="127" t="s">
        <v>1334</v>
      </c>
    </row>
    <row r="2965" spans="1:16" ht="51" hidden="1">
      <c r="A2965" s="127">
        <v>580</v>
      </c>
      <c r="B2965" s="127"/>
      <c r="C2965" s="128" t="s">
        <v>218</v>
      </c>
      <c r="D2965" s="122">
        <v>42957</v>
      </c>
      <c r="E2965" s="123" t="s">
        <v>7534</v>
      </c>
      <c r="F2965" s="123" t="s">
        <v>3</v>
      </c>
      <c r="G2965" s="123">
        <v>1527450</v>
      </c>
      <c r="H2965" s="127"/>
      <c r="I2965" s="131" t="s">
        <v>7535</v>
      </c>
      <c r="J2965" s="127"/>
      <c r="K2965" s="127"/>
      <c r="L2965" s="127"/>
      <c r="M2965" s="127"/>
      <c r="N2965" s="246">
        <v>0</v>
      </c>
      <c r="O2965" s="243">
        <v>1418.25</v>
      </c>
      <c r="P2965" s="127" t="s">
        <v>1334</v>
      </c>
    </row>
    <row r="2966" spans="1:16" ht="51" hidden="1">
      <c r="A2966" s="127">
        <v>580</v>
      </c>
      <c r="B2966" s="127"/>
      <c r="C2966" s="128" t="s">
        <v>218</v>
      </c>
      <c r="D2966" s="122">
        <v>42957</v>
      </c>
      <c r="E2966" s="123" t="s">
        <v>7536</v>
      </c>
      <c r="F2966" s="123" t="s">
        <v>3</v>
      </c>
      <c r="G2966" s="123">
        <v>1527453</v>
      </c>
      <c r="H2966" s="127"/>
      <c r="I2966" s="131" t="s">
        <v>7537</v>
      </c>
      <c r="J2966" s="127"/>
      <c r="K2966" s="127"/>
      <c r="L2966" s="127"/>
      <c r="M2966" s="127"/>
      <c r="N2966" s="246">
        <v>0</v>
      </c>
      <c r="O2966" s="243">
        <v>8152</v>
      </c>
      <c r="P2966" s="127" t="s">
        <v>1334</v>
      </c>
    </row>
    <row r="2967" spans="1:16" ht="63.75" hidden="1">
      <c r="A2967" s="127" t="s">
        <v>627</v>
      </c>
      <c r="B2967" s="127"/>
      <c r="C2967" s="128" t="s">
        <v>1235</v>
      </c>
      <c r="D2967" s="122">
        <v>42957</v>
      </c>
      <c r="E2967" s="123" t="s">
        <v>7538</v>
      </c>
      <c r="F2967" s="123" t="s">
        <v>3</v>
      </c>
      <c r="G2967" s="123">
        <v>1527462</v>
      </c>
      <c r="H2967" s="127"/>
      <c r="I2967" s="131" t="s">
        <v>7539</v>
      </c>
      <c r="J2967" s="127"/>
      <c r="K2967" s="127"/>
      <c r="L2967" s="127"/>
      <c r="M2967" s="127"/>
      <c r="N2967" s="246">
        <v>0</v>
      </c>
      <c r="O2967" s="243">
        <v>3389.9300000000003</v>
      </c>
      <c r="P2967" s="127" t="s">
        <v>1334</v>
      </c>
    </row>
    <row r="2968" spans="1:16" ht="51" hidden="1">
      <c r="A2968" s="127" t="s">
        <v>620</v>
      </c>
      <c r="B2968" s="127"/>
      <c r="C2968" s="128" t="s">
        <v>714</v>
      </c>
      <c r="D2968" s="122">
        <v>42957</v>
      </c>
      <c r="E2968" s="123" t="s">
        <v>7540</v>
      </c>
      <c r="F2968" s="123" t="s">
        <v>3</v>
      </c>
      <c r="G2968" s="123">
        <v>1527392</v>
      </c>
      <c r="H2968" s="127"/>
      <c r="I2968" s="131" t="s">
        <v>7541</v>
      </c>
      <c r="J2968" s="127"/>
      <c r="K2968" s="127"/>
      <c r="L2968" s="127"/>
      <c r="M2968" s="127"/>
      <c r="N2968" s="246">
        <v>0</v>
      </c>
      <c r="O2968" s="243">
        <v>242</v>
      </c>
      <c r="P2968" s="127" t="s">
        <v>1334</v>
      </c>
    </row>
    <row r="2969" spans="1:16" ht="51" hidden="1">
      <c r="A2969" s="127">
        <v>234</v>
      </c>
      <c r="B2969" s="127"/>
      <c r="C2969" s="128" t="s">
        <v>124</v>
      </c>
      <c r="D2969" s="122">
        <v>42957</v>
      </c>
      <c r="E2969" s="123" t="s">
        <v>7542</v>
      </c>
      <c r="F2969" s="123" t="s">
        <v>3</v>
      </c>
      <c r="G2969" s="123">
        <v>1527514</v>
      </c>
      <c r="H2969" s="127"/>
      <c r="I2969" s="131" t="s">
        <v>7543</v>
      </c>
      <c r="J2969" s="127"/>
      <c r="K2969" s="127"/>
      <c r="L2969" s="127"/>
      <c r="M2969" s="127"/>
      <c r="N2969" s="246">
        <v>0</v>
      </c>
      <c r="O2969" s="243">
        <v>2868.9</v>
      </c>
      <c r="P2969" s="127" t="s">
        <v>1334</v>
      </c>
    </row>
    <row r="2970" spans="1:16" ht="51" hidden="1">
      <c r="A2970" s="127">
        <v>20</v>
      </c>
      <c r="B2970" s="127"/>
      <c r="C2970" s="128" t="s">
        <v>694</v>
      </c>
      <c r="D2970" s="122">
        <v>42957</v>
      </c>
      <c r="E2970" s="123" t="s">
        <v>7544</v>
      </c>
      <c r="F2970" s="123" t="s">
        <v>3</v>
      </c>
      <c r="G2970" s="123">
        <v>1527532</v>
      </c>
      <c r="H2970" s="127"/>
      <c r="I2970" s="131" t="s">
        <v>7545</v>
      </c>
      <c r="J2970" s="127"/>
      <c r="K2970" s="127"/>
      <c r="L2970" s="127"/>
      <c r="M2970" s="127"/>
      <c r="N2970" s="246">
        <v>0</v>
      </c>
      <c r="O2970" s="243">
        <v>217</v>
      </c>
      <c r="P2970" s="127" t="s">
        <v>1334</v>
      </c>
    </row>
    <row r="2971" spans="1:16" ht="51" hidden="1">
      <c r="A2971" s="127">
        <v>41</v>
      </c>
      <c r="B2971" s="127"/>
      <c r="C2971" s="128" t="s">
        <v>698</v>
      </c>
      <c r="D2971" s="122">
        <v>42957</v>
      </c>
      <c r="E2971" s="123" t="s">
        <v>7546</v>
      </c>
      <c r="F2971" s="123" t="s">
        <v>3</v>
      </c>
      <c r="G2971" s="123">
        <v>1527543</v>
      </c>
      <c r="H2971" s="127"/>
      <c r="I2971" s="131" t="s">
        <v>7547</v>
      </c>
      <c r="J2971" s="127"/>
      <c r="K2971" s="127"/>
      <c r="L2971" s="127"/>
      <c r="M2971" s="127"/>
      <c r="N2971" s="246">
        <v>0</v>
      </c>
      <c r="O2971" s="243">
        <v>1738</v>
      </c>
      <c r="P2971" s="127" t="s">
        <v>1334</v>
      </c>
    </row>
    <row r="2972" spans="1:16" ht="51" hidden="1">
      <c r="A2972" s="127">
        <v>586</v>
      </c>
      <c r="B2972" s="127"/>
      <c r="C2972" s="128" t="s">
        <v>223</v>
      </c>
      <c r="D2972" s="122">
        <v>42957</v>
      </c>
      <c r="E2972" s="123" t="s">
        <v>7548</v>
      </c>
      <c r="F2972" s="123" t="s">
        <v>3</v>
      </c>
      <c r="G2972" s="123">
        <v>1527547</v>
      </c>
      <c r="H2972" s="127"/>
      <c r="I2972" s="131" t="s">
        <v>7549</v>
      </c>
      <c r="J2972" s="127"/>
      <c r="K2972" s="127"/>
      <c r="L2972" s="127"/>
      <c r="M2972" s="127"/>
      <c r="N2972" s="246">
        <v>0</v>
      </c>
      <c r="O2972" s="243">
        <v>10241.969999999999</v>
      </c>
      <c r="P2972" s="127" t="s">
        <v>1334</v>
      </c>
    </row>
    <row r="2973" spans="1:16" ht="51" hidden="1">
      <c r="A2973" s="127" t="s">
        <v>620</v>
      </c>
      <c r="B2973" s="127"/>
      <c r="C2973" s="128" t="s">
        <v>714</v>
      </c>
      <c r="D2973" s="122">
        <v>42957</v>
      </c>
      <c r="E2973" s="123" t="s">
        <v>7550</v>
      </c>
      <c r="F2973" s="123" t="s">
        <v>3</v>
      </c>
      <c r="G2973" s="123">
        <v>1527548</v>
      </c>
      <c r="H2973" s="127"/>
      <c r="I2973" s="131" t="s">
        <v>7551</v>
      </c>
      <c r="J2973" s="127"/>
      <c r="K2973" s="127"/>
      <c r="L2973" s="127"/>
      <c r="M2973" s="127"/>
      <c r="N2973" s="246">
        <v>0</v>
      </c>
      <c r="O2973" s="243">
        <v>36</v>
      </c>
      <c r="P2973" s="127" t="s">
        <v>1334</v>
      </c>
    </row>
    <row r="2974" spans="1:16" ht="38.25" hidden="1">
      <c r="A2974" s="127" t="s">
        <v>621</v>
      </c>
      <c r="B2974" s="127"/>
      <c r="C2974" s="128" t="s">
        <v>715</v>
      </c>
      <c r="D2974" s="122">
        <v>42957</v>
      </c>
      <c r="E2974" s="123" t="s">
        <v>7552</v>
      </c>
      <c r="F2974" s="123" t="s">
        <v>3</v>
      </c>
      <c r="G2974" s="123">
        <v>1527549</v>
      </c>
      <c r="H2974" s="127"/>
      <c r="I2974" s="131" t="s">
        <v>7553</v>
      </c>
      <c r="J2974" s="127"/>
      <c r="K2974" s="127"/>
      <c r="L2974" s="127"/>
      <c r="M2974" s="127"/>
      <c r="N2974" s="246">
        <v>0</v>
      </c>
      <c r="O2974" s="243">
        <v>3.87</v>
      </c>
      <c r="P2974" s="127" t="s">
        <v>1334</v>
      </c>
    </row>
    <row r="2975" spans="1:16" ht="38.25" hidden="1">
      <c r="A2975" s="127" t="s">
        <v>627</v>
      </c>
      <c r="B2975" s="127"/>
      <c r="C2975" s="128" t="s">
        <v>1235</v>
      </c>
      <c r="D2975" s="122">
        <v>42957</v>
      </c>
      <c r="E2975" s="123" t="s">
        <v>7554</v>
      </c>
      <c r="F2975" s="123" t="s">
        <v>3</v>
      </c>
      <c r="G2975" s="123">
        <v>1527550</v>
      </c>
      <c r="H2975" s="127"/>
      <c r="I2975" s="131" t="s">
        <v>7555</v>
      </c>
      <c r="J2975" s="127"/>
      <c r="K2975" s="127"/>
      <c r="L2975" s="127"/>
      <c r="M2975" s="127"/>
      <c r="N2975" s="246">
        <v>0</v>
      </c>
      <c r="O2975" s="243">
        <v>5.8100000000000005</v>
      </c>
      <c r="P2975" s="127" t="s">
        <v>1334</v>
      </c>
    </row>
    <row r="2976" spans="1:16" ht="51" hidden="1">
      <c r="A2976" s="127" t="s">
        <v>620</v>
      </c>
      <c r="B2976" s="127"/>
      <c r="C2976" s="128" t="s">
        <v>714</v>
      </c>
      <c r="D2976" s="122">
        <v>42957</v>
      </c>
      <c r="E2976" s="123" t="s">
        <v>7556</v>
      </c>
      <c r="F2976" s="123" t="s">
        <v>3</v>
      </c>
      <c r="G2976" s="123">
        <v>1527552</v>
      </c>
      <c r="H2976" s="127"/>
      <c r="I2976" s="131" t="s">
        <v>7557</v>
      </c>
      <c r="J2976" s="127"/>
      <c r="K2976" s="127"/>
      <c r="L2976" s="127"/>
      <c r="M2976" s="127"/>
      <c r="N2976" s="246">
        <v>0</v>
      </c>
      <c r="O2976" s="243">
        <v>3.87</v>
      </c>
      <c r="P2976" s="127" t="s">
        <v>1334</v>
      </c>
    </row>
    <row r="2977" spans="1:16" ht="51" hidden="1">
      <c r="A2977" s="127" t="s">
        <v>620</v>
      </c>
      <c r="B2977" s="127"/>
      <c r="C2977" s="128" t="s">
        <v>714</v>
      </c>
      <c r="D2977" s="122">
        <v>42957</v>
      </c>
      <c r="E2977" s="123" t="s">
        <v>7558</v>
      </c>
      <c r="F2977" s="123" t="s">
        <v>3</v>
      </c>
      <c r="G2977" s="123">
        <v>1527554</v>
      </c>
      <c r="H2977" s="127"/>
      <c r="I2977" s="131" t="s">
        <v>7559</v>
      </c>
      <c r="J2977" s="127"/>
      <c r="K2977" s="127"/>
      <c r="L2977" s="127"/>
      <c r="M2977" s="127"/>
      <c r="N2977" s="246">
        <v>0</v>
      </c>
      <c r="O2977" s="243">
        <v>193.93</v>
      </c>
      <c r="P2977" s="127" t="s">
        <v>1334</v>
      </c>
    </row>
    <row r="2978" spans="1:16" ht="51" hidden="1">
      <c r="A2978" s="127" t="s">
        <v>620</v>
      </c>
      <c r="B2978" s="127"/>
      <c r="C2978" s="128" t="s">
        <v>714</v>
      </c>
      <c r="D2978" s="122">
        <v>42957</v>
      </c>
      <c r="E2978" s="123" t="s">
        <v>7560</v>
      </c>
      <c r="F2978" s="123" t="s">
        <v>3</v>
      </c>
      <c r="G2978" s="123">
        <v>1527559</v>
      </c>
      <c r="H2978" s="127"/>
      <c r="I2978" s="131" t="s">
        <v>7561</v>
      </c>
      <c r="J2978" s="127"/>
      <c r="K2978" s="127"/>
      <c r="L2978" s="127"/>
      <c r="M2978" s="127"/>
      <c r="N2978" s="246">
        <v>0</v>
      </c>
      <c r="O2978" s="243">
        <v>19.39</v>
      </c>
      <c r="P2978" s="127" t="s">
        <v>1334</v>
      </c>
    </row>
    <row r="2979" spans="1:16" ht="51" hidden="1">
      <c r="A2979" s="127" t="s">
        <v>620</v>
      </c>
      <c r="B2979" s="127"/>
      <c r="C2979" s="128" t="s">
        <v>714</v>
      </c>
      <c r="D2979" s="122">
        <v>42957</v>
      </c>
      <c r="E2979" s="123" t="s">
        <v>7562</v>
      </c>
      <c r="F2979" s="123" t="s">
        <v>3</v>
      </c>
      <c r="G2979" s="123">
        <v>1527561</v>
      </c>
      <c r="H2979" s="127"/>
      <c r="I2979" s="131" t="s">
        <v>7557</v>
      </c>
      <c r="J2979" s="127"/>
      <c r="K2979" s="127"/>
      <c r="L2979" s="127"/>
      <c r="M2979" s="127"/>
      <c r="N2979" s="246">
        <v>0</v>
      </c>
      <c r="O2979" s="243">
        <v>3.31</v>
      </c>
      <c r="P2979" s="127" t="s">
        <v>1334</v>
      </c>
    </row>
    <row r="2980" spans="1:16" ht="51" hidden="1">
      <c r="A2980" s="127">
        <v>378</v>
      </c>
      <c r="B2980" s="127"/>
      <c r="C2980" s="128" t="s">
        <v>1278</v>
      </c>
      <c r="D2980" s="122">
        <v>42957</v>
      </c>
      <c r="E2980" s="123" t="s">
        <v>7563</v>
      </c>
      <c r="F2980" s="123" t="s">
        <v>3</v>
      </c>
      <c r="G2980" s="123">
        <v>1527597</v>
      </c>
      <c r="H2980" s="127"/>
      <c r="I2980" s="131" t="s">
        <v>7564</v>
      </c>
      <c r="J2980" s="127"/>
      <c r="K2980" s="127"/>
      <c r="L2980" s="127"/>
      <c r="M2980" s="127"/>
      <c r="N2980" s="246">
        <v>0</v>
      </c>
      <c r="O2980" s="243">
        <v>360.56</v>
      </c>
      <c r="P2980" s="127" t="s">
        <v>1334</v>
      </c>
    </row>
    <row r="2981" spans="1:16" ht="51" hidden="1">
      <c r="A2981" s="127" t="s">
        <v>620</v>
      </c>
      <c r="B2981" s="127"/>
      <c r="C2981" s="128" t="s">
        <v>714</v>
      </c>
      <c r="D2981" s="122">
        <v>42958</v>
      </c>
      <c r="E2981" s="123" t="s">
        <v>7565</v>
      </c>
      <c r="F2981" s="123" t="s">
        <v>3</v>
      </c>
      <c r="G2981" s="123">
        <v>1527820</v>
      </c>
      <c r="H2981" s="127"/>
      <c r="I2981" s="131" t="s">
        <v>7566</v>
      </c>
      <c r="J2981" s="127"/>
      <c r="K2981" s="127"/>
      <c r="L2981" s="127"/>
      <c r="M2981" s="127"/>
      <c r="N2981" s="246">
        <v>0</v>
      </c>
      <c r="O2981" s="243">
        <v>1137.77</v>
      </c>
      <c r="P2981" s="127" t="s">
        <v>1334</v>
      </c>
    </row>
    <row r="2982" spans="1:16" ht="51" hidden="1">
      <c r="A2982" s="127">
        <v>680</v>
      </c>
      <c r="B2982" s="127"/>
      <c r="C2982" s="128" t="s">
        <v>867</v>
      </c>
      <c r="D2982" s="122">
        <v>42958</v>
      </c>
      <c r="E2982" s="123" t="s">
        <v>7567</v>
      </c>
      <c r="F2982" s="123" t="s">
        <v>3</v>
      </c>
      <c r="G2982" s="123">
        <v>1527893</v>
      </c>
      <c r="H2982" s="127"/>
      <c r="I2982" s="131" t="s">
        <v>7568</v>
      </c>
      <c r="J2982" s="127"/>
      <c r="K2982" s="127"/>
      <c r="L2982" s="127"/>
      <c r="M2982" s="127"/>
      <c r="N2982" s="246">
        <v>0</v>
      </c>
      <c r="O2982" s="243">
        <v>2000</v>
      </c>
      <c r="P2982" s="127" t="s">
        <v>1334</v>
      </c>
    </row>
    <row r="2983" spans="1:16" ht="51" hidden="1">
      <c r="A2983" s="127" t="s">
        <v>627</v>
      </c>
      <c r="B2983" s="127"/>
      <c r="C2983" s="128" t="s">
        <v>1235</v>
      </c>
      <c r="D2983" s="122">
        <v>42958</v>
      </c>
      <c r="E2983" s="123" t="s">
        <v>7569</v>
      </c>
      <c r="F2983" s="123" t="s">
        <v>3</v>
      </c>
      <c r="G2983" s="123">
        <v>1527964</v>
      </c>
      <c r="H2983" s="127"/>
      <c r="I2983" s="131" t="s">
        <v>7570</v>
      </c>
      <c r="J2983" s="127"/>
      <c r="K2983" s="127"/>
      <c r="L2983" s="127"/>
      <c r="M2983" s="127"/>
      <c r="N2983" s="246">
        <v>0</v>
      </c>
      <c r="O2983" s="243">
        <v>3220.83</v>
      </c>
      <c r="P2983" s="127" t="s">
        <v>1334</v>
      </c>
    </row>
    <row r="2984" spans="1:16" ht="51" hidden="1">
      <c r="A2984" s="127" t="s">
        <v>627</v>
      </c>
      <c r="B2984" s="127"/>
      <c r="C2984" s="128" t="s">
        <v>1235</v>
      </c>
      <c r="D2984" s="122">
        <v>42958</v>
      </c>
      <c r="E2984" s="123" t="s">
        <v>7571</v>
      </c>
      <c r="F2984" s="123" t="s">
        <v>3</v>
      </c>
      <c r="G2984" s="123">
        <v>1527967</v>
      </c>
      <c r="H2984" s="127"/>
      <c r="I2984" s="131" t="s">
        <v>7572</v>
      </c>
      <c r="J2984" s="127"/>
      <c r="K2984" s="127"/>
      <c r="L2984" s="127"/>
      <c r="M2984" s="127"/>
      <c r="N2984" s="246">
        <v>0</v>
      </c>
      <c r="O2984" s="243">
        <v>205010.79</v>
      </c>
      <c r="P2984" s="127" t="s">
        <v>1334</v>
      </c>
    </row>
    <row r="2985" spans="1:16" ht="51" hidden="1">
      <c r="A2985" s="127" t="s">
        <v>620</v>
      </c>
      <c r="B2985" s="127"/>
      <c r="C2985" s="128" t="s">
        <v>714</v>
      </c>
      <c r="D2985" s="122">
        <v>42958</v>
      </c>
      <c r="E2985" s="123" t="s">
        <v>7573</v>
      </c>
      <c r="F2985" s="123" t="s">
        <v>3</v>
      </c>
      <c r="G2985" s="123">
        <v>1527763</v>
      </c>
      <c r="H2985" s="127"/>
      <c r="I2985" s="131" t="s">
        <v>7574</v>
      </c>
      <c r="J2985" s="127"/>
      <c r="K2985" s="127"/>
      <c r="L2985" s="127"/>
      <c r="M2985" s="127"/>
      <c r="N2985" s="246">
        <v>0</v>
      </c>
      <c r="O2985" s="243">
        <v>4220</v>
      </c>
      <c r="P2985" s="127" t="s">
        <v>1334</v>
      </c>
    </row>
    <row r="2986" spans="1:16" ht="51" hidden="1">
      <c r="A2986" s="127">
        <v>16</v>
      </c>
      <c r="B2986" s="127"/>
      <c r="C2986" s="128" t="s">
        <v>693</v>
      </c>
      <c r="D2986" s="122">
        <v>42958</v>
      </c>
      <c r="E2986" s="123" t="s">
        <v>7575</v>
      </c>
      <c r="F2986" s="123" t="s">
        <v>3</v>
      </c>
      <c r="G2986" s="123">
        <v>1527780</v>
      </c>
      <c r="H2986" s="127"/>
      <c r="I2986" s="131" t="s">
        <v>7576</v>
      </c>
      <c r="J2986" s="127"/>
      <c r="K2986" s="127"/>
      <c r="L2986" s="127"/>
      <c r="M2986" s="127"/>
      <c r="N2986" s="246">
        <v>0</v>
      </c>
      <c r="O2986" s="243">
        <v>350</v>
      </c>
      <c r="P2986" s="127" t="s">
        <v>1334</v>
      </c>
    </row>
    <row r="2987" spans="1:16" ht="51" hidden="1">
      <c r="A2987" s="127" t="s">
        <v>620</v>
      </c>
      <c r="B2987" s="127"/>
      <c r="C2987" s="128" t="s">
        <v>714</v>
      </c>
      <c r="D2987" s="122">
        <v>42958</v>
      </c>
      <c r="E2987" s="123" t="s">
        <v>7577</v>
      </c>
      <c r="F2987" s="123" t="s">
        <v>3</v>
      </c>
      <c r="G2987" s="123">
        <v>1527977</v>
      </c>
      <c r="H2987" s="127"/>
      <c r="I2987" s="131" t="s">
        <v>7578</v>
      </c>
      <c r="J2987" s="127"/>
      <c r="K2987" s="127"/>
      <c r="L2987" s="127"/>
      <c r="M2987" s="127"/>
      <c r="N2987" s="246">
        <v>0</v>
      </c>
      <c r="O2987" s="243">
        <v>2521.7200000000003</v>
      </c>
      <c r="P2987" s="127" t="s">
        <v>1334</v>
      </c>
    </row>
    <row r="2988" spans="1:16" ht="51" hidden="1">
      <c r="A2988" s="127" t="s">
        <v>620</v>
      </c>
      <c r="B2988" s="127"/>
      <c r="C2988" s="128" t="s">
        <v>714</v>
      </c>
      <c r="D2988" s="122">
        <v>42958</v>
      </c>
      <c r="E2988" s="123" t="s">
        <v>7579</v>
      </c>
      <c r="F2988" s="123" t="s">
        <v>3</v>
      </c>
      <c r="G2988" s="123">
        <v>1528103</v>
      </c>
      <c r="H2988" s="127"/>
      <c r="I2988" s="131" t="s">
        <v>7580</v>
      </c>
      <c r="J2988" s="127"/>
      <c r="K2988" s="127"/>
      <c r="L2988" s="127"/>
      <c r="M2988" s="127"/>
      <c r="N2988" s="246">
        <v>0</v>
      </c>
      <c r="O2988" s="243">
        <v>0.4</v>
      </c>
      <c r="P2988" s="127" t="s">
        <v>17184</v>
      </c>
    </row>
    <row r="2989" spans="1:16" ht="51" hidden="1">
      <c r="A2989" s="127">
        <v>292</v>
      </c>
      <c r="B2989" s="127"/>
      <c r="C2989" s="128" t="s">
        <v>152</v>
      </c>
      <c r="D2989" s="122">
        <v>42958</v>
      </c>
      <c r="E2989" s="123" t="s">
        <v>7581</v>
      </c>
      <c r="F2989" s="123" t="s">
        <v>3</v>
      </c>
      <c r="G2989" s="123">
        <v>1528159</v>
      </c>
      <c r="H2989" s="127"/>
      <c r="I2989" s="131" t="s">
        <v>7477</v>
      </c>
      <c r="J2989" s="127"/>
      <c r="K2989" s="127"/>
      <c r="L2989" s="127"/>
      <c r="M2989" s="127"/>
      <c r="N2989" s="246">
        <v>0</v>
      </c>
      <c r="O2989" s="243">
        <v>125</v>
      </c>
      <c r="P2989" s="127" t="s">
        <v>1334</v>
      </c>
    </row>
    <row r="2990" spans="1:16" ht="51" hidden="1">
      <c r="A2990" s="127">
        <v>292</v>
      </c>
      <c r="B2990" s="127"/>
      <c r="C2990" s="128" t="s">
        <v>152</v>
      </c>
      <c r="D2990" s="122">
        <v>42958</v>
      </c>
      <c r="E2990" s="123" t="s">
        <v>7582</v>
      </c>
      <c r="F2990" s="123" t="s">
        <v>3</v>
      </c>
      <c r="G2990" s="123">
        <v>1528162</v>
      </c>
      <c r="H2990" s="127"/>
      <c r="I2990" s="131" t="s">
        <v>7477</v>
      </c>
      <c r="J2990" s="127"/>
      <c r="K2990" s="127"/>
      <c r="L2990" s="127"/>
      <c r="M2990" s="127"/>
      <c r="N2990" s="246">
        <v>0</v>
      </c>
      <c r="O2990" s="243">
        <v>133</v>
      </c>
      <c r="P2990" s="127" t="s">
        <v>1334</v>
      </c>
    </row>
    <row r="2991" spans="1:16" ht="51" hidden="1">
      <c r="A2991" s="127">
        <v>292</v>
      </c>
      <c r="B2991" s="127"/>
      <c r="C2991" s="128" t="s">
        <v>152</v>
      </c>
      <c r="D2991" s="122">
        <v>42958</v>
      </c>
      <c r="E2991" s="123" t="s">
        <v>7583</v>
      </c>
      <c r="F2991" s="123" t="s">
        <v>3</v>
      </c>
      <c r="G2991" s="123">
        <v>1528164</v>
      </c>
      <c r="H2991" s="127"/>
      <c r="I2991" s="131" t="s">
        <v>7477</v>
      </c>
      <c r="J2991" s="127"/>
      <c r="K2991" s="127"/>
      <c r="L2991" s="127"/>
      <c r="M2991" s="127"/>
      <c r="N2991" s="246">
        <v>0</v>
      </c>
      <c r="O2991" s="243">
        <v>124</v>
      </c>
      <c r="P2991" s="127" t="s">
        <v>1334</v>
      </c>
    </row>
    <row r="2992" spans="1:16" ht="38.25" hidden="1">
      <c r="A2992" s="127">
        <v>52</v>
      </c>
      <c r="B2992" s="127"/>
      <c r="C2992" s="128" t="s">
        <v>704</v>
      </c>
      <c r="D2992" s="122">
        <v>42958</v>
      </c>
      <c r="E2992" s="123" t="s">
        <v>7584</v>
      </c>
      <c r="F2992" s="123" t="s">
        <v>3</v>
      </c>
      <c r="G2992" s="123">
        <v>1528166</v>
      </c>
      <c r="H2992" s="127"/>
      <c r="I2992" s="131" t="s">
        <v>7585</v>
      </c>
      <c r="J2992" s="127"/>
      <c r="K2992" s="127"/>
      <c r="L2992" s="127"/>
      <c r="M2992" s="127"/>
      <c r="N2992" s="246">
        <v>0</v>
      </c>
      <c r="O2992" s="243">
        <v>1115</v>
      </c>
      <c r="P2992" s="127" t="s">
        <v>1334</v>
      </c>
    </row>
    <row r="2993" spans="1:16" ht="63.75" hidden="1">
      <c r="A2993" s="127">
        <v>344</v>
      </c>
      <c r="B2993" s="127"/>
      <c r="C2993" s="128" t="s">
        <v>819</v>
      </c>
      <c r="D2993" s="122">
        <v>42958</v>
      </c>
      <c r="E2993" s="123" t="s">
        <v>7586</v>
      </c>
      <c r="F2993" s="123" t="s">
        <v>3</v>
      </c>
      <c r="G2993" s="123">
        <v>1528223</v>
      </c>
      <c r="H2993" s="127"/>
      <c r="I2993" s="131" t="s">
        <v>7587</v>
      </c>
      <c r="J2993" s="127"/>
      <c r="K2993" s="127"/>
      <c r="L2993" s="127"/>
      <c r="M2993" s="127"/>
      <c r="N2993" s="246">
        <v>0</v>
      </c>
      <c r="O2993" s="243">
        <v>2790</v>
      </c>
      <c r="P2993" s="127" t="s">
        <v>1334</v>
      </c>
    </row>
    <row r="2994" spans="1:16" ht="63.75" hidden="1">
      <c r="A2994" s="127" t="s">
        <v>620</v>
      </c>
      <c r="B2994" s="127"/>
      <c r="C2994" s="128" t="s">
        <v>714</v>
      </c>
      <c r="D2994" s="122">
        <v>42961</v>
      </c>
      <c r="E2994" s="123" t="s">
        <v>7588</v>
      </c>
      <c r="F2994" s="123" t="s">
        <v>3</v>
      </c>
      <c r="G2994" s="123">
        <v>1528476</v>
      </c>
      <c r="H2994" s="127"/>
      <c r="I2994" s="131" t="s">
        <v>7589</v>
      </c>
      <c r="J2994" s="127"/>
      <c r="K2994" s="127"/>
      <c r="L2994" s="127"/>
      <c r="M2994" s="127"/>
      <c r="N2994" s="246">
        <v>0</v>
      </c>
      <c r="O2994" s="243">
        <v>9003.32</v>
      </c>
      <c r="P2994" s="127" t="s">
        <v>1334</v>
      </c>
    </row>
    <row r="2995" spans="1:16" ht="63.75" hidden="1">
      <c r="A2995" s="127" t="s">
        <v>620</v>
      </c>
      <c r="B2995" s="127"/>
      <c r="C2995" s="128" t="s">
        <v>714</v>
      </c>
      <c r="D2995" s="122">
        <v>42961</v>
      </c>
      <c r="E2995" s="123" t="s">
        <v>7590</v>
      </c>
      <c r="F2995" s="123" t="s">
        <v>3</v>
      </c>
      <c r="G2995" s="123">
        <v>1528478</v>
      </c>
      <c r="H2995" s="127"/>
      <c r="I2995" s="131" t="s">
        <v>7591</v>
      </c>
      <c r="J2995" s="127"/>
      <c r="K2995" s="127"/>
      <c r="L2995" s="127"/>
      <c r="M2995" s="127"/>
      <c r="N2995" s="246">
        <v>0</v>
      </c>
      <c r="O2995" s="243">
        <v>630.58000000000004</v>
      </c>
      <c r="P2995" s="127" t="s">
        <v>1334</v>
      </c>
    </row>
    <row r="2996" spans="1:16" ht="63.75" hidden="1">
      <c r="A2996" s="127" t="s">
        <v>620</v>
      </c>
      <c r="B2996" s="127"/>
      <c r="C2996" s="128" t="s">
        <v>714</v>
      </c>
      <c r="D2996" s="122">
        <v>42961</v>
      </c>
      <c r="E2996" s="123" t="s">
        <v>7592</v>
      </c>
      <c r="F2996" s="123" t="s">
        <v>3</v>
      </c>
      <c r="G2996" s="123">
        <v>1528481</v>
      </c>
      <c r="H2996" s="127"/>
      <c r="I2996" s="131" t="s">
        <v>7593</v>
      </c>
      <c r="J2996" s="127"/>
      <c r="K2996" s="127"/>
      <c r="L2996" s="127"/>
      <c r="M2996" s="127"/>
      <c r="N2996" s="246">
        <v>0</v>
      </c>
      <c r="O2996" s="243">
        <v>920.53</v>
      </c>
      <c r="P2996" s="127" t="s">
        <v>1334</v>
      </c>
    </row>
    <row r="2997" spans="1:16" ht="51" hidden="1">
      <c r="A2997" s="127" t="s">
        <v>620</v>
      </c>
      <c r="B2997" s="127"/>
      <c r="C2997" s="128" t="s">
        <v>714</v>
      </c>
      <c r="D2997" s="122">
        <v>42961</v>
      </c>
      <c r="E2997" s="123" t="s">
        <v>7594</v>
      </c>
      <c r="F2997" s="123" t="s">
        <v>3</v>
      </c>
      <c r="G2997" s="123">
        <v>1528436</v>
      </c>
      <c r="H2997" s="127"/>
      <c r="I2997" s="131" t="s">
        <v>2471</v>
      </c>
      <c r="J2997" s="127"/>
      <c r="K2997" s="127"/>
      <c r="L2997" s="127"/>
      <c r="M2997" s="127"/>
      <c r="N2997" s="246">
        <v>0</v>
      </c>
      <c r="O2997" s="243">
        <v>1016</v>
      </c>
      <c r="P2997" s="127" t="s">
        <v>1334</v>
      </c>
    </row>
    <row r="2998" spans="1:16" ht="51" hidden="1">
      <c r="A2998" s="127" t="s">
        <v>620</v>
      </c>
      <c r="B2998" s="127"/>
      <c r="C2998" s="128" t="s">
        <v>714</v>
      </c>
      <c r="D2998" s="122">
        <v>42961</v>
      </c>
      <c r="E2998" s="123" t="s">
        <v>7595</v>
      </c>
      <c r="F2998" s="123" t="s">
        <v>3</v>
      </c>
      <c r="G2998" s="123">
        <v>1528439</v>
      </c>
      <c r="H2998" s="127"/>
      <c r="I2998" s="131" t="s">
        <v>7596</v>
      </c>
      <c r="J2998" s="127"/>
      <c r="K2998" s="127"/>
      <c r="L2998" s="127"/>
      <c r="M2998" s="127"/>
      <c r="N2998" s="246">
        <v>0</v>
      </c>
      <c r="O2998" s="243">
        <v>10341.719999999999</v>
      </c>
      <c r="P2998" s="127" t="s">
        <v>1334</v>
      </c>
    </row>
    <row r="2999" spans="1:16" ht="51" hidden="1">
      <c r="A2999" s="127" t="s">
        <v>620</v>
      </c>
      <c r="B2999" s="127"/>
      <c r="C2999" s="128" t="s">
        <v>714</v>
      </c>
      <c r="D2999" s="122">
        <v>42961</v>
      </c>
      <c r="E2999" s="123" t="s">
        <v>7597</v>
      </c>
      <c r="F2999" s="123" t="s">
        <v>3</v>
      </c>
      <c r="G2999" s="123">
        <v>1528510</v>
      </c>
      <c r="H2999" s="127"/>
      <c r="I2999" s="131" t="s">
        <v>7598</v>
      </c>
      <c r="J2999" s="127"/>
      <c r="K2999" s="127"/>
      <c r="L2999" s="127"/>
      <c r="M2999" s="127"/>
      <c r="N2999" s="246">
        <v>0</v>
      </c>
      <c r="O2999" s="243">
        <v>5000</v>
      </c>
      <c r="P2999" s="127" t="s">
        <v>1334</v>
      </c>
    </row>
    <row r="3000" spans="1:16" ht="51" hidden="1">
      <c r="A3000" s="127" t="s">
        <v>620</v>
      </c>
      <c r="B3000" s="127"/>
      <c r="C3000" s="128" t="s">
        <v>714</v>
      </c>
      <c r="D3000" s="122">
        <v>42961</v>
      </c>
      <c r="E3000" s="123" t="s">
        <v>7599</v>
      </c>
      <c r="F3000" s="123" t="s">
        <v>3</v>
      </c>
      <c r="G3000" s="123">
        <v>1528697</v>
      </c>
      <c r="H3000" s="127"/>
      <c r="I3000" s="131" t="s">
        <v>7600</v>
      </c>
      <c r="J3000" s="127"/>
      <c r="K3000" s="127"/>
      <c r="L3000" s="127"/>
      <c r="M3000" s="127"/>
      <c r="N3000" s="246">
        <v>0</v>
      </c>
      <c r="O3000" s="243">
        <v>313</v>
      </c>
      <c r="P3000" s="127" t="s">
        <v>1334</v>
      </c>
    </row>
    <row r="3001" spans="1:16" ht="51" hidden="1">
      <c r="A3001" s="127" t="s">
        <v>620</v>
      </c>
      <c r="B3001" s="127"/>
      <c r="C3001" s="128" t="s">
        <v>714</v>
      </c>
      <c r="D3001" s="122">
        <v>42961</v>
      </c>
      <c r="E3001" s="123" t="s">
        <v>7601</v>
      </c>
      <c r="F3001" s="123" t="s">
        <v>3</v>
      </c>
      <c r="G3001" s="123">
        <v>1528760</v>
      </c>
      <c r="H3001" s="127"/>
      <c r="I3001" s="131" t="s">
        <v>7602</v>
      </c>
      <c r="J3001" s="127"/>
      <c r="K3001" s="127"/>
      <c r="L3001" s="127"/>
      <c r="M3001" s="127"/>
      <c r="N3001" s="246">
        <v>0</v>
      </c>
      <c r="O3001" s="243">
        <v>2044.52</v>
      </c>
      <c r="P3001" s="127" t="s">
        <v>1334</v>
      </c>
    </row>
    <row r="3002" spans="1:16" ht="51" hidden="1">
      <c r="A3002" s="127" t="s">
        <v>620</v>
      </c>
      <c r="B3002" s="127"/>
      <c r="C3002" s="128" t="s">
        <v>714</v>
      </c>
      <c r="D3002" s="122">
        <v>42961</v>
      </c>
      <c r="E3002" s="123" t="s">
        <v>7603</v>
      </c>
      <c r="F3002" s="123" t="s">
        <v>3</v>
      </c>
      <c r="G3002" s="123">
        <v>1528796</v>
      </c>
      <c r="H3002" s="127"/>
      <c r="I3002" s="131" t="s">
        <v>7604</v>
      </c>
      <c r="J3002" s="127"/>
      <c r="K3002" s="127"/>
      <c r="L3002" s="127"/>
      <c r="M3002" s="127"/>
      <c r="N3002" s="246">
        <v>0</v>
      </c>
      <c r="O3002" s="243">
        <v>153.15</v>
      </c>
      <c r="P3002" s="127" t="s">
        <v>1334</v>
      </c>
    </row>
    <row r="3003" spans="1:16" ht="51" hidden="1">
      <c r="A3003" s="127">
        <v>292</v>
      </c>
      <c r="B3003" s="127"/>
      <c r="C3003" s="128" t="s">
        <v>152</v>
      </c>
      <c r="D3003" s="122">
        <v>42961</v>
      </c>
      <c r="E3003" s="123" t="s">
        <v>7605</v>
      </c>
      <c r="F3003" s="123" t="s">
        <v>3</v>
      </c>
      <c r="G3003" s="123">
        <v>1528846</v>
      </c>
      <c r="H3003" s="127"/>
      <c r="I3003" s="131" t="s">
        <v>7606</v>
      </c>
      <c r="J3003" s="127"/>
      <c r="K3003" s="127"/>
      <c r="L3003" s="127"/>
      <c r="M3003" s="127"/>
      <c r="N3003" s="246">
        <v>0</v>
      </c>
      <c r="O3003" s="243">
        <v>118</v>
      </c>
      <c r="P3003" s="127" t="s">
        <v>1334</v>
      </c>
    </row>
    <row r="3004" spans="1:16" ht="51" hidden="1">
      <c r="A3004" s="127">
        <v>292</v>
      </c>
      <c r="B3004" s="127"/>
      <c r="C3004" s="128" t="s">
        <v>152</v>
      </c>
      <c r="D3004" s="122">
        <v>42961</v>
      </c>
      <c r="E3004" s="123" t="s">
        <v>7607</v>
      </c>
      <c r="F3004" s="123" t="s">
        <v>3</v>
      </c>
      <c r="G3004" s="123">
        <v>1528847</v>
      </c>
      <c r="H3004" s="127"/>
      <c r="I3004" s="131" t="s">
        <v>7606</v>
      </c>
      <c r="J3004" s="127"/>
      <c r="K3004" s="127"/>
      <c r="L3004" s="127"/>
      <c r="M3004" s="127"/>
      <c r="N3004" s="246">
        <v>0</v>
      </c>
      <c r="O3004" s="243">
        <v>94</v>
      </c>
      <c r="P3004" s="127" t="s">
        <v>1334</v>
      </c>
    </row>
    <row r="3005" spans="1:16" ht="51" hidden="1">
      <c r="A3005" s="127">
        <v>292</v>
      </c>
      <c r="B3005" s="127"/>
      <c r="C3005" s="128" t="s">
        <v>152</v>
      </c>
      <c r="D3005" s="122">
        <v>42961</v>
      </c>
      <c r="E3005" s="123" t="s">
        <v>7608</v>
      </c>
      <c r="F3005" s="123" t="s">
        <v>3</v>
      </c>
      <c r="G3005" s="123">
        <v>1528849</v>
      </c>
      <c r="H3005" s="127"/>
      <c r="I3005" s="131" t="s">
        <v>7606</v>
      </c>
      <c r="J3005" s="127"/>
      <c r="K3005" s="127"/>
      <c r="L3005" s="127"/>
      <c r="M3005" s="127"/>
      <c r="N3005" s="246">
        <v>0</v>
      </c>
      <c r="O3005" s="243">
        <v>84</v>
      </c>
      <c r="P3005" s="127" t="s">
        <v>1334</v>
      </c>
    </row>
    <row r="3006" spans="1:16" ht="51" hidden="1">
      <c r="A3006" s="127">
        <v>155</v>
      </c>
      <c r="B3006" s="127"/>
      <c r="C3006" s="128" t="s">
        <v>745</v>
      </c>
      <c r="D3006" s="122">
        <v>42962</v>
      </c>
      <c r="E3006" s="123" t="s">
        <v>7609</v>
      </c>
      <c r="F3006" s="123" t="s">
        <v>3</v>
      </c>
      <c r="G3006" s="123">
        <v>1529034</v>
      </c>
      <c r="H3006" s="127"/>
      <c r="I3006" s="131" t="s">
        <v>7610</v>
      </c>
      <c r="J3006" s="127"/>
      <c r="K3006" s="127"/>
      <c r="L3006" s="127"/>
      <c r="M3006" s="127"/>
      <c r="N3006" s="246">
        <v>0</v>
      </c>
      <c r="O3006" s="243">
        <v>14060</v>
      </c>
      <c r="P3006" s="127" t="s">
        <v>1334</v>
      </c>
    </row>
    <row r="3007" spans="1:16" ht="51" hidden="1">
      <c r="A3007" s="127" t="s">
        <v>620</v>
      </c>
      <c r="B3007" s="127"/>
      <c r="C3007" s="128" t="s">
        <v>714</v>
      </c>
      <c r="D3007" s="122">
        <v>42962</v>
      </c>
      <c r="E3007" s="123" t="s">
        <v>7611</v>
      </c>
      <c r="F3007" s="123" t="s">
        <v>3</v>
      </c>
      <c r="G3007" s="123">
        <v>1529042</v>
      </c>
      <c r="H3007" s="127"/>
      <c r="I3007" s="131" t="s">
        <v>7612</v>
      </c>
      <c r="J3007" s="127"/>
      <c r="K3007" s="127"/>
      <c r="L3007" s="127"/>
      <c r="M3007" s="127"/>
      <c r="N3007" s="246">
        <v>0</v>
      </c>
      <c r="O3007" s="243">
        <v>3595.4</v>
      </c>
      <c r="P3007" s="127" t="s">
        <v>1334</v>
      </c>
    </row>
    <row r="3008" spans="1:16" ht="63.75" hidden="1">
      <c r="A3008" s="127" t="s">
        <v>620</v>
      </c>
      <c r="B3008" s="127"/>
      <c r="C3008" s="128" t="s">
        <v>714</v>
      </c>
      <c r="D3008" s="122">
        <v>42962</v>
      </c>
      <c r="E3008" s="123" t="s">
        <v>7613</v>
      </c>
      <c r="F3008" s="123" t="s">
        <v>3</v>
      </c>
      <c r="G3008" s="123">
        <v>1529064</v>
      </c>
      <c r="H3008" s="127"/>
      <c r="I3008" s="131" t="s">
        <v>7614</v>
      </c>
      <c r="J3008" s="127"/>
      <c r="K3008" s="127"/>
      <c r="L3008" s="127"/>
      <c r="M3008" s="127"/>
      <c r="N3008" s="246">
        <v>0</v>
      </c>
      <c r="O3008" s="243">
        <v>25394.28</v>
      </c>
      <c r="P3008" s="127" t="s">
        <v>1334</v>
      </c>
    </row>
    <row r="3009" spans="1:16" ht="63.75" hidden="1">
      <c r="A3009" s="127" t="s">
        <v>620</v>
      </c>
      <c r="B3009" s="127"/>
      <c r="C3009" s="128" t="s">
        <v>714</v>
      </c>
      <c r="D3009" s="122">
        <v>42962</v>
      </c>
      <c r="E3009" s="123" t="s">
        <v>7615</v>
      </c>
      <c r="F3009" s="123" t="s">
        <v>3</v>
      </c>
      <c r="G3009" s="123">
        <v>1529067</v>
      </c>
      <c r="H3009" s="127"/>
      <c r="I3009" s="131" t="s">
        <v>7616</v>
      </c>
      <c r="J3009" s="127"/>
      <c r="K3009" s="127"/>
      <c r="L3009" s="127"/>
      <c r="M3009" s="127"/>
      <c r="N3009" s="246">
        <v>0</v>
      </c>
      <c r="O3009" s="243">
        <v>253259.2</v>
      </c>
      <c r="P3009" s="127" t="s">
        <v>1334</v>
      </c>
    </row>
    <row r="3010" spans="1:16" ht="63.75" hidden="1">
      <c r="A3010" s="127" t="s">
        <v>620</v>
      </c>
      <c r="B3010" s="127"/>
      <c r="C3010" s="128" t="s">
        <v>714</v>
      </c>
      <c r="D3010" s="122">
        <v>42962</v>
      </c>
      <c r="E3010" s="123" t="s">
        <v>7617</v>
      </c>
      <c r="F3010" s="123" t="s">
        <v>3</v>
      </c>
      <c r="G3010" s="123">
        <v>1529068</v>
      </c>
      <c r="H3010" s="127"/>
      <c r="I3010" s="131" t="s">
        <v>7618</v>
      </c>
      <c r="J3010" s="127"/>
      <c r="K3010" s="127"/>
      <c r="L3010" s="127"/>
      <c r="M3010" s="127"/>
      <c r="N3010" s="246">
        <v>0</v>
      </c>
      <c r="O3010" s="243">
        <v>127188.44</v>
      </c>
      <c r="P3010" s="127" t="s">
        <v>17184</v>
      </c>
    </row>
    <row r="3011" spans="1:16" ht="63.75" hidden="1">
      <c r="A3011" s="127" t="s">
        <v>620</v>
      </c>
      <c r="B3011" s="127"/>
      <c r="C3011" s="128" t="s">
        <v>714</v>
      </c>
      <c r="D3011" s="122">
        <v>42962</v>
      </c>
      <c r="E3011" s="123" t="s">
        <v>7619</v>
      </c>
      <c r="F3011" s="123" t="s">
        <v>3</v>
      </c>
      <c r="G3011" s="123">
        <v>1529069</v>
      </c>
      <c r="H3011" s="127"/>
      <c r="I3011" s="131" t="s">
        <v>7620</v>
      </c>
      <c r="J3011" s="127"/>
      <c r="K3011" s="127"/>
      <c r="L3011" s="127"/>
      <c r="M3011" s="127"/>
      <c r="N3011" s="246">
        <v>0</v>
      </c>
      <c r="O3011" s="243">
        <v>645060.19000000006</v>
      </c>
      <c r="P3011" s="127" t="s">
        <v>17184</v>
      </c>
    </row>
    <row r="3012" spans="1:16" ht="63.75" hidden="1">
      <c r="A3012" s="127" t="s">
        <v>620</v>
      </c>
      <c r="B3012" s="127"/>
      <c r="C3012" s="128" t="s">
        <v>714</v>
      </c>
      <c r="D3012" s="122">
        <v>42962</v>
      </c>
      <c r="E3012" s="123" t="s">
        <v>7621</v>
      </c>
      <c r="F3012" s="123" t="s">
        <v>3</v>
      </c>
      <c r="G3012" s="123">
        <v>1529072</v>
      </c>
      <c r="H3012" s="127"/>
      <c r="I3012" s="131" t="s">
        <v>7622</v>
      </c>
      <c r="J3012" s="127"/>
      <c r="K3012" s="127"/>
      <c r="L3012" s="127"/>
      <c r="M3012" s="127"/>
      <c r="N3012" s="246">
        <v>0</v>
      </c>
      <c r="O3012" s="243">
        <v>12722.85</v>
      </c>
      <c r="P3012" s="127" t="s">
        <v>1334</v>
      </c>
    </row>
    <row r="3013" spans="1:16" ht="63.75" hidden="1">
      <c r="A3013" s="127" t="s">
        <v>620</v>
      </c>
      <c r="B3013" s="127"/>
      <c r="C3013" s="128" t="s">
        <v>714</v>
      </c>
      <c r="D3013" s="122">
        <v>42962</v>
      </c>
      <c r="E3013" s="123" t="s">
        <v>7623</v>
      </c>
      <c r="F3013" s="123" t="s">
        <v>3</v>
      </c>
      <c r="G3013" s="123">
        <v>1529073</v>
      </c>
      <c r="H3013" s="127"/>
      <c r="I3013" s="131" t="s">
        <v>7624</v>
      </c>
      <c r="J3013" s="127"/>
      <c r="K3013" s="127"/>
      <c r="L3013" s="127"/>
      <c r="M3013" s="127"/>
      <c r="N3013" s="246">
        <v>0</v>
      </c>
      <c r="O3013" s="243">
        <v>206798.32</v>
      </c>
      <c r="P3013" s="127" t="s">
        <v>17184</v>
      </c>
    </row>
    <row r="3014" spans="1:16" ht="63.75" hidden="1">
      <c r="A3014" s="127">
        <v>15</v>
      </c>
      <c r="B3014" s="127"/>
      <c r="C3014" s="128" t="s">
        <v>692</v>
      </c>
      <c r="D3014" s="122">
        <v>42962</v>
      </c>
      <c r="E3014" s="123" t="s">
        <v>7625</v>
      </c>
      <c r="F3014" s="123" t="s">
        <v>3</v>
      </c>
      <c r="G3014" s="123">
        <v>1529077</v>
      </c>
      <c r="H3014" s="127"/>
      <c r="I3014" s="131" t="s">
        <v>7626</v>
      </c>
      <c r="J3014" s="127"/>
      <c r="K3014" s="127"/>
      <c r="L3014" s="127"/>
      <c r="M3014" s="127"/>
      <c r="N3014" s="246">
        <v>0</v>
      </c>
      <c r="O3014" s="243">
        <v>316.18</v>
      </c>
      <c r="P3014" s="127" t="s">
        <v>1334</v>
      </c>
    </row>
    <row r="3015" spans="1:16" ht="63.75" hidden="1">
      <c r="A3015" s="127">
        <v>16</v>
      </c>
      <c r="B3015" s="127"/>
      <c r="C3015" s="128" t="s">
        <v>693</v>
      </c>
      <c r="D3015" s="122">
        <v>42962</v>
      </c>
      <c r="E3015" s="123" t="s">
        <v>7627</v>
      </c>
      <c r="F3015" s="123" t="s">
        <v>3</v>
      </c>
      <c r="G3015" s="123">
        <v>1529080</v>
      </c>
      <c r="H3015" s="127"/>
      <c r="I3015" s="131" t="s">
        <v>7628</v>
      </c>
      <c r="J3015" s="127"/>
      <c r="K3015" s="127"/>
      <c r="L3015" s="127"/>
      <c r="M3015" s="127"/>
      <c r="N3015" s="246">
        <v>0</v>
      </c>
      <c r="O3015" s="243">
        <v>310183.88</v>
      </c>
      <c r="P3015" s="127" t="s">
        <v>1334</v>
      </c>
    </row>
    <row r="3016" spans="1:16" ht="63.75" hidden="1">
      <c r="A3016" s="127">
        <v>47</v>
      </c>
      <c r="B3016" s="127"/>
      <c r="C3016" s="128" t="s">
        <v>700</v>
      </c>
      <c r="D3016" s="122">
        <v>42962</v>
      </c>
      <c r="E3016" s="123" t="s">
        <v>7627</v>
      </c>
      <c r="F3016" s="123" t="s">
        <v>3</v>
      </c>
      <c r="G3016" s="123">
        <v>1529080</v>
      </c>
      <c r="H3016" s="127"/>
      <c r="I3016" s="131" t="s">
        <v>7628</v>
      </c>
      <c r="J3016" s="127"/>
      <c r="K3016" s="127"/>
      <c r="L3016" s="127"/>
      <c r="M3016" s="127"/>
      <c r="N3016" s="246">
        <v>0</v>
      </c>
      <c r="O3016" s="243">
        <v>7684.2</v>
      </c>
      <c r="P3016" s="127" t="s">
        <v>1334</v>
      </c>
    </row>
    <row r="3017" spans="1:16" ht="63.75" hidden="1">
      <c r="A3017" s="127">
        <v>660</v>
      </c>
      <c r="B3017" s="127"/>
      <c r="C3017" s="128" t="s">
        <v>234</v>
      </c>
      <c r="D3017" s="122">
        <v>42962</v>
      </c>
      <c r="E3017" s="123" t="s">
        <v>7627</v>
      </c>
      <c r="F3017" s="123" t="s">
        <v>3</v>
      </c>
      <c r="G3017" s="123">
        <v>1529080</v>
      </c>
      <c r="H3017" s="127"/>
      <c r="I3017" s="131" t="s">
        <v>7628</v>
      </c>
      <c r="J3017" s="127"/>
      <c r="K3017" s="127"/>
      <c r="L3017" s="127"/>
      <c r="M3017" s="127"/>
      <c r="N3017" s="246">
        <v>0</v>
      </c>
      <c r="O3017" s="243">
        <v>20159.68</v>
      </c>
      <c r="P3017" s="127" t="s">
        <v>1334</v>
      </c>
    </row>
    <row r="3018" spans="1:16" ht="63.75" hidden="1">
      <c r="A3018" s="127">
        <v>269</v>
      </c>
      <c r="B3018" s="127"/>
      <c r="C3018" s="128" t="s">
        <v>785</v>
      </c>
      <c r="D3018" s="122">
        <v>42962</v>
      </c>
      <c r="E3018" s="123" t="s">
        <v>7627</v>
      </c>
      <c r="F3018" s="123" t="s">
        <v>3</v>
      </c>
      <c r="G3018" s="123">
        <v>1529080</v>
      </c>
      <c r="H3018" s="127"/>
      <c r="I3018" s="131" t="s">
        <v>7628</v>
      </c>
      <c r="J3018" s="127"/>
      <c r="K3018" s="127"/>
      <c r="L3018" s="127"/>
      <c r="M3018" s="127"/>
      <c r="N3018" s="246">
        <v>0</v>
      </c>
      <c r="O3018" s="243">
        <v>113641.34000000001</v>
      </c>
      <c r="P3018" s="127" t="s">
        <v>1334</v>
      </c>
    </row>
    <row r="3019" spans="1:16" ht="63.75" hidden="1">
      <c r="A3019" s="127">
        <v>15</v>
      </c>
      <c r="B3019" s="127"/>
      <c r="C3019" s="128" t="s">
        <v>692</v>
      </c>
      <c r="D3019" s="122">
        <v>42962</v>
      </c>
      <c r="E3019" s="123" t="s">
        <v>7629</v>
      </c>
      <c r="F3019" s="123" t="s">
        <v>3</v>
      </c>
      <c r="G3019" s="123">
        <v>1529082</v>
      </c>
      <c r="H3019" s="127"/>
      <c r="I3019" s="131" t="s">
        <v>7630</v>
      </c>
      <c r="J3019" s="127"/>
      <c r="K3019" s="127"/>
      <c r="L3019" s="127"/>
      <c r="M3019" s="127"/>
      <c r="N3019" s="246">
        <v>0</v>
      </c>
      <c r="O3019" s="243">
        <v>8325.7000000000007</v>
      </c>
      <c r="P3019" s="127" t="s">
        <v>1334</v>
      </c>
    </row>
    <row r="3020" spans="1:16" ht="63.75" hidden="1">
      <c r="A3020" s="127">
        <v>47</v>
      </c>
      <c r="B3020" s="127"/>
      <c r="C3020" s="128" t="s">
        <v>700</v>
      </c>
      <c r="D3020" s="122">
        <v>42962</v>
      </c>
      <c r="E3020" s="123" t="s">
        <v>7629</v>
      </c>
      <c r="F3020" s="123" t="s">
        <v>3</v>
      </c>
      <c r="G3020" s="123">
        <v>1529082</v>
      </c>
      <c r="H3020" s="127"/>
      <c r="I3020" s="131" t="s">
        <v>7630</v>
      </c>
      <c r="J3020" s="127"/>
      <c r="K3020" s="127"/>
      <c r="L3020" s="127"/>
      <c r="M3020" s="127"/>
      <c r="N3020" s="246">
        <v>0</v>
      </c>
      <c r="O3020" s="243">
        <v>782.65</v>
      </c>
      <c r="P3020" s="127" t="s">
        <v>1334</v>
      </c>
    </row>
    <row r="3021" spans="1:16" ht="63.75" hidden="1">
      <c r="A3021" s="127">
        <v>660</v>
      </c>
      <c r="B3021" s="127"/>
      <c r="C3021" s="128" t="s">
        <v>234</v>
      </c>
      <c r="D3021" s="122">
        <v>42962</v>
      </c>
      <c r="E3021" s="123" t="s">
        <v>7629</v>
      </c>
      <c r="F3021" s="123" t="s">
        <v>3</v>
      </c>
      <c r="G3021" s="123">
        <v>1529082</v>
      </c>
      <c r="H3021" s="127"/>
      <c r="I3021" s="131" t="s">
        <v>7630</v>
      </c>
      <c r="J3021" s="127"/>
      <c r="K3021" s="127"/>
      <c r="L3021" s="127"/>
      <c r="M3021" s="127"/>
      <c r="N3021" s="246">
        <v>0</v>
      </c>
      <c r="O3021" s="243">
        <v>3645</v>
      </c>
      <c r="P3021" s="127" t="s">
        <v>1334</v>
      </c>
    </row>
    <row r="3022" spans="1:16" ht="63.75" hidden="1">
      <c r="A3022" s="127">
        <v>16</v>
      </c>
      <c r="B3022" s="127"/>
      <c r="C3022" s="128" t="s">
        <v>693</v>
      </c>
      <c r="D3022" s="122">
        <v>42962</v>
      </c>
      <c r="E3022" s="123" t="s">
        <v>7629</v>
      </c>
      <c r="F3022" s="123" t="s">
        <v>3</v>
      </c>
      <c r="G3022" s="123">
        <v>1529082</v>
      </c>
      <c r="H3022" s="127"/>
      <c r="I3022" s="131" t="s">
        <v>7630</v>
      </c>
      <c r="J3022" s="127"/>
      <c r="K3022" s="127"/>
      <c r="L3022" s="127"/>
      <c r="M3022" s="127"/>
      <c r="N3022" s="246">
        <v>0</v>
      </c>
      <c r="O3022" s="243">
        <v>405.6</v>
      </c>
      <c r="P3022" s="127" t="s">
        <v>1334</v>
      </c>
    </row>
    <row r="3023" spans="1:16" ht="63.75" hidden="1">
      <c r="A3023" s="127">
        <v>269</v>
      </c>
      <c r="B3023" s="127"/>
      <c r="C3023" s="128" t="s">
        <v>785</v>
      </c>
      <c r="D3023" s="122">
        <v>42962</v>
      </c>
      <c r="E3023" s="123" t="s">
        <v>7629</v>
      </c>
      <c r="F3023" s="123" t="s">
        <v>3</v>
      </c>
      <c r="G3023" s="123">
        <v>1529082</v>
      </c>
      <c r="H3023" s="127"/>
      <c r="I3023" s="131" t="s">
        <v>7630</v>
      </c>
      <c r="J3023" s="127"/>
      <c r="K3023" s="127"/>
      <c r="L3023" s="127"/>
      <c r="M3023" s="127"/>
      <c r="N3023" s="246">
        <v>0</v>
      </c>
      <c r="O3023" s="243">
        <v>173.28</v>
      </c>
      <c r="P3023" s="127" t="s">
        <v>1334</v>
      </c>
    </row>
    <row r="3024" spans="1:16" ht="51" hidden="1">
      <c r="A3024" s="127">
        <v>86</v>
      </c>
      <c r="B3024" s="127"/>
      <c r="C3024" s="128" t="s">
        <v>711</v>
      </c>
      <c r="D3024" s="122">
        <v>42962</v>
      </c>
      <c r="E3024" s="123" t="s">
        <v>7631</v>
      </c>
      <c r="F3024" s="123" t="s">
        <v>3</v>
      </c>
      <c r="G3024" s="123">
        <v>1529093</v>
      </c>
      <c r="H3024" s="127"/>
      <c r="I3024" s="131" t="s">
        <v>7632</v>
      </c>
      <c r="J3024" s="127"/>
      <c r="K3024" s="127"/>
      <c r="L3024" s="127"/>
      <c r="M3024" s="127"/>
      <c r="N3024" s="246">
        <v>0</v>
      </c>
      <c r="O3024" s="243">
        <v>704</v>
      </c>
      <c r="P3024" s="127" t="s">
        <v>1334</v>
      </c>
    </row>
    <row r="3025" spans="1:16" ht="51" hidden="1">
      <c r="A3025" s="127">
        <v>86</v>
      </c>
      <c r="B3025" s="127"/>
      <c r="C3025" s="128" t="s">
        <v>711</v>
      </c>
      <c r="D3025" s="122">
        <v>42962</v>
      </c>
      <c r="E3025" s="123" t="s">
        <v>7633</v>
      </c>
      <c r="F3025" s="123" t="s">
        <v>3</v>
      </c>
      <c r="G3025" s="123">
        <v>1529095</v>
      </c>
      <c r="H3025" s="127"/>
      <c r="I3025" s="131" t="s">
        <v>7634</v>
      </c>
      <c r="J3025" s="127"/>
      <c r="K3025" s="127"/>
      <c r="L3025" s="127"/>
      <c r="M3025" s="127"/>
      <c r="N3025" s="246">
        <v>0</v>
      </c>
      <c r="O3025" s="243">
        <v>731.6</v>
      </c>
      <c r="P3025" s="127" t="s">
        <v>1334</v>
      </c>
    </row>
    <row r="3026" spans="1:16" ht="63.75" hidden="1">
      <c r="A3026" s="127">
        <v>340</v>
      </c>
      <c r="B3026" s="127"/>
      <c r="C3026" s="128" t="s">
        <v>815</v>
      </c>
      <c r="D3026" s="122">
        <v>42962</v>
      </c>
      <c r="E3026" s="123" t="s">
        <v>7635</v>
      </c>
      <c r="F3026" s="123" t="s">
        <v>3</v>
      </c>
      <c r="G3026" s="123">
        <v>1529103</v>
      </c>
      <c r="H3026" s="127"/>
      <c r="I3026" s="131" t="s">
        <v>7636</v>
      </c>
      <c r="J3026" s="127"/>
      <c r="K3026" s="127"/>
      <c r="L3026" s="127"/>
      <c r="M3026" s="127"/>
      <c r="N3026" s="246">
        <v>0</v>
      </c>
      <c r="O3026" s="243">
        <v>315</v>
      </c>
      <c r="P3026" s="127" t="s">
        <v>1334</v>
      </c>
    </row>
    <row r="3027" spans="1:16" ht="51" hidden="1">
      <c r="A3027" s="127" t="s">
        <v>627</v>
      </c>
      <c r="B3027" s="127"/>
      <c r="C3027" s="128" t="s">
        <v>1235</v>
      </c>
      <c r="D3027" s="122">
        <v>42962</v>
      </c>
      <c r="E3027" s="123" t="s">
        <v>7637</v>
      </c>
      <c r="F3027" s="123" t="s">
        <v>3</v>
      </c>
      <c r="G3027" s="123">
        <v>1529149</v>
      </c>
      <c r="H3027" s="127"/>
      <c r="I3027" s="131" t="s">
        <v>7638</v>
      </c>
      <c r="J3027" s="127"/>
      <c r="K3027" s="127"/>
      <c r="L3027" s="127"/>
      <c r="M3027" s="127"/>
      <c r="N3027" s="246">
        <v>0</v>
      </c>
      <c r="O3027" s="243">
        <v>382.40000000000003</v>
      </c>
      <c r="P3027" s="127" t="s">
        <v>17184</v>
      </c>
    </row>
    <row r="3028" spans="1:16" ht="51" hidden="1">
      <c r="A3028" s="127">
        <v>592</v>
      </c>
      <c r="B3028" s="127"/>
      <c r="C3028" s="128" t="s">
        <v>863</v>
      </c>
      <c r="D3028" s="122">
        <v>42962</v>
      </c>
      <c r="E3028" s="123" t="s">
        <v>7639</v>
      </c>
      <c r="F3028" s="123" t="s">
        <v>3</v>
      </c>
      <c r="G3028" s="123">
        <v>1529125</v>
      </c>
      <c r="H3028" s="127"/>
      <c r="I3028" s="131" t="s">
        <v>7640</v>
      </c>
      <c r="J3028" s="127"/>
      <c r="K3028" s="127"/>
      <c r="L3028" s="127"/>
      <c r="M3028" s="127"/>
      <c r="N3028" s="246">
        <v>0</v>
      </c>
      <c r="O3028" s="243">
        <v>39457.79</v>
      </c>
      <c r="P3028" s="127" t="s">
        <v>1334</v>
      </c>
    </row>
    <row r="3029" spans="1:16" ht="63.75" hidden="1">
      <c r="A3029" s="127">
        <v>15</v>
      </c>
      <c r="B3029" s="127"/>
      <c r="C3029" s="128" t="s">
        <v>692</v>
      </c>
      <c r="D3029" s="122">
        <v>42962</v>
      </c>
      <c r="E3029" s="123" t="s">
        <v>7641</v>
      </c>
      <c r="F3029" s="123" t="s">
        <v>3</v>
      </c>
      <c r="G3029" s="123">
        <v>1529146</v>
      </c>
      <c r="H3029" s="127"/>
      <c r="I3029" s="131" t="s">
        <v>7642</v>
      </c>
      <c r="J3029" s="127"/>
      <c r="K3029" s="127"/>
      <c r="L3029" s="127"/>
      <c r="M3029" s="127"/>
      <c r="N3029" s="246">
        <v>0</v>
      </c>
      <c r="O3029" s="243">
        <v>98.31</v>
      </c>
      <c r="P3029" s="127" t="s">
        <v>1334</v>
      </c>
    </row>
    <row r="3030" spans="1:16" ht="51" hidden="1">
      <c r="A3030" s="127">
        <v>25</v>
      </c>
      <c r="B3030" s="127"/>
      <c r="C3030" s="128" t="s">
        <v>695</v>
      </c>
      <c r="D3030" s="122">
        <v>42962</v>
      </c>
      <c r="E3030" s="123" t="s">
        <v>7643</v>
      </c>
      <c r="F3030" s="123" t="s">
        <v>3</v>
      </c>
      <c r="G3030" s="123">
        <v>1529171</v>
      </c>
      <c r="H3030" s="127"/>
      <c r="I3030" s="131" t="s">
        <v>7644</v>
      </c>
      <c r="J3030" s="127"/>
      <c r="K3030" s="127"/>
      <c r="L3030" s="127"/>
      <c r="M3030" s="127"/>
      <c r="N3030" s="246">
        <v>0</v>
      </c>
      <c r="O3030" s="243">
        <v>28.86</v>
      </c>
      <c r="P3030" s="127" t="s">
        <v>17184</v>
      </c>
    </row>
    <row r="3031" spans="1:16" ht="51" hidden="1">
      <c r="A3031" s="127" t="s">
        <v>620</v>
      </c>
      <c r="B3031" s="127"/>
      <c r="C3031" s="128" t="s">
        <v>714</v>
      </c>
      <c r="D3031" s="122">
        <v>42962</v>
      </c>
      <c r="E3031" s="123" t="s">
        <v>7645</v>
      </c>
      <c r="F3031" s="123" t="s">
        <v>3</v>
      </c>
      <c r="G3031" s="123">
        <v>1529195</v>
      </c>
      <c r="H3031" s="127"/>
      <c r="I3031" s="131" t="s">
        <v>7646</v>
      </c>
      <c r="J3031" s="127"/>
      <c r="K3031" s="127"/>
      <c r="L3031" s="127"/>
      <c r="M3031" s="127"/>
      <c r="N3031" s="246">
        <v>0</v>
      </c>
      <c r="O3031" s="243">
        <v>11400</v>
      </c>
      <c r="P3031" s="127" t="s">
        <v>1334</v>
      </c>
    </row>
    <row r="3032" spans="1:16" ht="51" hidden="1">
      <c r="A3032" s="127" t="s">
        <v>620</v>
      </c>
      <c r="B3032" s="127"/>
      <c r="C3032" s="128" t="s">
        <v>714</v>
      </c>
      <c r="D3032" s="122">
        <v>42962</v>
      </c>
      <c r="E3032" s="123" t="s">
        <v>7647</v>
      </c>
      <c r="F3032" s="123" t="s">
        <v>3</v>
      </c>
      <c r="G3032" s="123">
        <v>1529200</v>
      </c>
      <c r="H3032" s="127"/>
      <c r="I3032" s="131" t="s">
        <v>7648</v>
      </c>
      <c r="J3032" s="127"/>
      <c r="K3032" s="127"/>
      <c r="L3032" s="127"/>
      <c r="M3032" s="127"/>
      <c r="N3032" s="246">
        <v>0</v>
      </c>
      <c r="O3032" s="243">
        <v>676</v>
      </c>
      <c r="P3032" s="127" t="s">
        <v>1334</v>
      </c>
    </row>
    <row r="3033" spans="1:16" ht="51" hidden="1">
      <c r="A3033" s="127" t="s">
        <v>620</v>
      </c>
      <c r="B3033" s="127"/>
      <c r="C3033" s="128" t="s">
        <v>714</v>
      </c>
      <c r="D3033" s="122">
        <v>42962</v>
      </c>
      <c r="E3033" s="123" t="s">
        <v>7649</v>
      </c>
      <c r="F3033" s="123" t="s">
        <v>3</v>
      </c>
      <c r="G3033" s="123">
        <v>1529242</v>
      </c>
      <c r="H3033" s="127"/>
      <c r="I3033" s="131" t="s">
        <v>4762</v>
      </c>
      <c r="J3033" s="127"/>
      <c r="K3033" s="127"/>
      <c r="L3033" s="127"/>
      <c r="M3033" s="127"/>
      <c r="N3033" s="246">
        <v>0</v>
      </c>
      <c r="O3033" s="243">
        <v>1200</v>
      </c>
      <c r="P3033" s="127" t="s">
        <v>1334</v>
      </c>
    </row>
    <row r="3034" spans="1:16" ht="51" hidden="1">
      <c r="A3034" s="127" t="s">
        <v>620</v>
      </c>
      <c r="B3034" s="127"/>
      <c r="C3034" s="128" t="s">
        <v>714</v>
      </c>
      <c r="D3034" s="122">
        <v>42962</v>
      </c>
      <c r="E3034" s="123" t="s">
        <v>7650</v>
      </c>
      <c r="F3034" s="123" t="s">
        <v>3</v>
      </c>
      <c r="G3034" s="123">
        <v>1529281</v>
      </c>
      <c r="H3034" s="127"/>
      <c r="I3034" s="131" t="s">
        <v>7651</v>
      </c>
      <c r="J3034" s="127"/>
      <c r="K3034" s="127"/>
      <c r="L3034" s="127"/>
      <c r="M3034" s="127"/>
      <c r="N3034" s="246">
        <v>0</v>
      </c>
      <c r="O3034" s="243">
        <v>20</v>
      </c>
      <c r="P3034" s="127" t="s">
        <v>1334</v>
      </c>
    </row>
    <row r="3035" spans="1:16" ht="38.25" hidden="1">
      <c r="A3035" s="127">
        <v>15</v>
      </c>
      <c r="B3035" s="127"/>
      <c r="C3035" s="128" t="s">
        <v>692</v>
      </c>
      <c r="D3035" s="122">
        <v>42962</v>
      </c>
      <c r="E3035" s="123" t="s">
        <v>7652</v>
      </c>
      <c r="F3035" s="123" t="s">
        <v>3</v>
      </c>
      <c r="G3035" s="123">
        <v>1529290</v>
      </c>
      <c r="H3035" s="127"/>
      <c r="I3035" s="131" t="s">
        <v>7653</v>
      </c>
      <c r="J3035" s="127"/>
      <c r="K3035" s="127"/>
      <c r="L3035" s="127"/>
      <c r="M3035" s="127"/>
      <c r="N3035" s="246">
        <v>0</v>
      </c>
      <c r="O3035" s="243">
        <v>5761.41</v>
      </c>
      <c r="P3035" s="127" t="s">
        <v>1334</v>
      </c>
    </row>
    <row r="3036" spans="1:16" ht="51" hidden="1">
      <c r="A3036" s="127" t="s">
        <v>620</v>
      </c>
      <c r="B3036" s="127"/>
      <c r="C3036" s="128" t="s">
        <v>714</v>
      </c>
      <c r="D3036" s="122">
        <v>42962</v>
      </c>
      <c r="E3036" s="123" t="s">
        <v>7654</v>
      </c>
      <c r="F3036" s="123" t="s">
        <v>3</v>
      </c>
      <c r="G3036" s="123">
        <v>1529292</v>
      </c>
      <c r="H3036" s="127"/>
      <c r="I3036" s="131" t="s">
        <v>7655</v>
      </c>
      <c r="J3036" s="127"/>
      <c r="K3036" s="127"/>
      <c r="L3036" s="127"/>
      <c r="M3036" s="127"/>
      <c r="N3036" s="246">
        <v>0</v>
      </c>
      <c r="O3036" s="243">
        <v>672.87</v>
      </c>
      <c r="P3036" s="127" t="s">
        <v>1334</v>
      </c>
    </row>
    <row r="3037" spans="1:16" ht="51" hidden="1">
      <c r="A3037" s="127" t="s">
        <v>620</v>
      </c>
      <c r="B3037" s="127"/>
      <c r="C3037" s="128" t="s">
        <v>714</v>
      </c>
      <c r="D3037" s="122">
        <v>42962</v>
      </c>
      <c r="E3037" s="123" t="s">
        <v>7656</v>
      </c>
      <c r="F3037" s="123" t="s">
        <v>3</v>
      </c>
      <c r="G3037" s="123">
        <v>1529316</v>
      </c>
      <c r="H3037" s="127"/>
      <c r="I3037" s="131" t="s">
        <v>7657</v>
      </c>
      <c r="J3037" s="127"/>
      <c r="K3037" s="127"/>
      <c r="L3037" s="127"/>
      <c r="M3037" s="127"/>
      <c r="N3037" s="246">
        <v>0</v>
      </c>
      <c r="O3037" s="243">
        <v>17834.8</v>
      </c>
      <c r="P3037" s="127" t="s">
        <v>1334</v>
      </c>
    </row>
    <row r="3038" spans="1:16" ht="51" hidden="1">
      <c r="A3038" s="127" t="s">
        <v>620</v>
      </c>
      <c r="B3038" s="127"/>
      <c r="C3038" s="128" t="s">
        <v>714</v>
      </c>
      <c r="D3038" s="122">
        <v>42962</v>
      </c>
      <c r="E3038" s="123" t="s">
        <v>7658</v>
      </c>
      <c r="F3038" s="123" t="s">
        <v>3</v>
      </c>
      <c r="G3038" s="123">
        <v>1529369</v>
      </c>
      <c r="H3038" s="127"/>
      <c r="I3038" s="131" t="s">
        <v>7659</v>
      </c>
      <c r="J3038" s="127"/>
      <c r="K3038" s="127"/>
      <c r="L3038" s="127"/>
      <c r="M3038" s="127"/>
      <c r="N3038" s="246">
        <v>0</v>
      </c>
      <c r="O3038" s="243">
        <v>29.5</v>
      </c>
      <c r="P3038" s="127" t="s">
        <v>1334</v>
      </c>
    </row>
    <row r="3039" spans="1:16" ht="63.75" hidden="1">
      <c r="A3039" s="127">
        <v>287</v>
      </c>
      <c r="B3039" s="127"/>
      <c r="C3039" s="128" t="s">
        <v>791</v>
      </c>
      <c r="D3039" s="122">
        <v>42963</v>
      </c>
      <c r="E3039" s="123" t="s">
        <v>7660</v>
      </c>
      <c r="F3039" s="123" t="s">
        <v>3</v>
      </c>
      <c r="G3039" s="123">
        <v>1529505</v>
      </c>
      <c r="H3039" s="127"/>
      <c r="I3039" s="131" t="s">
        <v>7661</v>
      </c>
      <c r="J3039" s="127"/>
      <c r="K3039" s="127"/>
      <c r="L3039" s="127"/>
      <c r="M3039" s="127"/>
      <c r="N3039" s="246">
        <v>0</v>
      </c>
      <c r="O3039" s="243">
        <v>19218.810000000001</v>
      </c>
      <c r="P3039" s="127" t="s">
        <v>1334</v>
      </c>
    </row>
    <row r="3040" spans="1:16" ht="51" hidden="1">
      <c r="A3040" s="127" t="s">
        <v>620</v>
      </c>
      <c r="B3040" s="127"/>
      <c r="C3040" s="128" t="s">
        <v>714</v>
      </c>
      <c r="D3040" s="122">
        <v>42963</v>
      </c>
      <c r="E3040" s="123" t="s">
        <v>7662</v>
      </c>
      <c r="F3040" s="123" t="s">
        <v>3</v>
      </c>
      <c r="G3040" s="123">
        <v>1529508</v>
      </c>
      <c r="H3040" s="127"/>
      <c r="I3040" s="131" t="s">
        <v>7663</v>
      </c>
      <c r="J3040" s="127"/>
      <c r="K3040" s="127"/>
      <c r="L3040" s="127"/>
      <c r="M3040" s="127"/>
      <c r="N3040" s="246">
        <v>0</v>
      </c>
      <c r="O3040" s="243">
        <v>62.93</v>
      </c>
      <c r="P3040" s="127" t="s">
        <v>1334</v>
      </c>
    </row>
    <row r="3041" spans="1:16" ht="38.25" hidden="1">
      <c r="A3041" s="127">
        <v>133</v>
      </c>
      <c r="B3041" s="127"/>
      <c r="C3041" s="128" t="s">
        <v>730</v>
      </c>
      <c r="D3041" s="122">
        <v>42963</v>
      </c>
      <c r="E3041" s="123" t="s">
        <v>7664</v>
      </c>
      <c r="F3041" s="123" t="s">
        <v>3</v>
      </c>
      <c r="G3041" s="123">
        <v>1529531</v>
      </c>
      <c r="H3041" s="127"/>
      <c r="I3041" s="131" t="s">
        <v>7665</v>
      </c>
      <c r="J3041" s="127"/>
      <c r="K3041" s="127"/>
      <c r="L3041" s="127"/>
      <c r="M3041" s="127"/>
      <c r="N3041" s="246">
        <v>0</v>
      </c>
      <c r="O3041" s="243">
        <v>4000</v>
      </c>
      <c r="P3041" s="127" t="s">
        <v>1334</v>
      </c>
    </row>
    <row r="3042" spans="1:16" ht="38.25" hidden="1">
      <c r="A3042" s="127">
        <v>133</v>
      </c>
      <c r="B3042" s="127"/>
      <c r="C3042" s="128" t="s">
        <v>730</v>
      </c>
      <c r="D3042" s="122">
        <v>42963</v>
      </c>
      <c r="E3042" s="123" t="s">
        <v>7666</v>
      </c>
      <c r="F3042" s="123" t="s">
        <v>3</v>
      </c>
      <c r="G3042" s="123">
        <v>1529546</v>
      </c>
      <c r="H3042" s="127"/>
      <c r="I3042" s="131" t="s">
        <v>7667</v>
      </c>
      <c r="J3042" s="127"/>
      <c r="K3042" s="127"/>
      <c r="L3042" s="127"/>
      <c r="M3042" s="127"/>
      <c r="N3042" s="246">
        <v>0</v>
      </c>
      <c r="O3042" s="243">
        <v>1000</v>
      </c>
      <c r="P3042" s="127" t="s">
        <v>1334</v>
      </c>
    </row>
    <row r="3043" spans="1:16" ht="63.75" hidden="1">
      <c r="A3043" s="127" t="s">
        <v>620</v>
      </c>
      <c r="B3043" s="127"/>
      <c r="C3043" s="128" t="s">
        <v>714</v>
      </c>
      <c r="D3043" s="122">
        <v>42963</v>
      </c>
      <c r="E3043" s="123" t="s">
        <v>7668</v>
      </c>
      <c r="F3043" s="123" t="s">
        <v>3</v>
      </c>
      <c r="G3043" s="123">
        <v>1529674</v>
      </c>
      <c r="H3043" s="127"/>
      <c r="I3043" s="131" t="s">
        <v>7669</v>
      </c>
      <c r="J3043" s="127"/>
      <c r="K3043" s="127"/>
      <c r="L3043" s="127"/>
      <c r="M3043" s="127"/>
      <c r="N3043" s="246">
        <v>0</v>
      </c>
      <c r="O3043" s="243">
        <v>3774.4500000000003</v>
      </c>
      <c r="P3043" s="127" t="s">
        <v>1334</v>
      </c>
    </row>
    <row r="3044" spans="1:16" ht="51" hidden="1">
      <c r="A3044" s="127" t="s">
        <v>620</v>
      </c>
      <c r="B3044" s="127"/>
      <c r="C3044" s="128" t="s">
        <v>714</v>
      </c>
      <c r="D3044" s="122">
        <v>42963</v>
      </c>
      <c r="E3044" s="123" t="s">
        <v>7670</v>
      </c>
      <c r="F3044" s="123" t="s">
        <v>3</v>
      </c>
      <c r="G3044" s="123">
        <v>1529683</v>
      </c>
      <c r="H3044" s="127"/>
      <c r="I3044" s="131" t="s">
        <v>7671</v>
      </c>
      <c r="J3044" s="127"/>
      <c r="K3044" s="127"/>
      <c r="L3044" s="127"/>
      <c r="M3044" s="127"/>
      <c r="N3044" s="246">
        <v>0</v>
      </c>
      <c r="O3044" s="243">
        <v>6262</v>
      </c>
      <c r="P3044" s="127" t="s">
        <v>1334</v>
      </c>
    </row>
    <row r="3045" spans="1:16" ht="51" hidden="1">
      <c r="A3045" s="127">
        <v>592</v>
      </c>
      <c r="B3045" s="127"/>
      <c r="C3045" s="128" t="s">
        <v>863</v>
      </c>
      <c r="D3045" s="122">
        <v>42963</v>
      </c>
      <c r="E3045" s="123" t="s">
        <v>7672</v>
      </c>
      <c r="F3045" s="123" t="s">
        <v>3</v>
      </c>
      <c r="G3045" s="123">
        <v>1529700</v>
      </c>
      <c r="H3045" s="127"/>
      <c r="I3045" s="131" t="s">
        <v>7673</v>
      </c>
      <c r="J3045" s="127"/>
      <c r="K3045" s="127"/>
      <c r="L3045" s="127"/>
      <c r="M3045" s="127"/>
      <c r="N3045" s="246">
        <v>0</v>
      </c>
      <c r="O3045" s="243">
        <v>516</v>
      </c>
      <c r="P3045" s="127" t="s">
        <v>1334</v>
      </c>
    </row>
    <row r="3046" spans="1:16" ht="51" hidden="1">
      <c r="A3046" s="127" t="s">
        <v>620</v>
      </c>
      <c r="B3046" s="127"/>
      <c r="C3046" s="128" t="s">
        <v>714</v>
      </c>
      <c r="D3046" s="122">
        <v>42963</v>
      </c>
      <c r="E3046" s="123" t="s">
        <v>7674</v>
      </c>
      <c r="F3046" s="123" t="s">
        <v>3</v>
      </c>
      <c r="G3046" s="123">
        <v>1529766</v>
      </c>
      <c r="H3046" s="127"/>
      <c r="I3046" s="131" t="s">
        <v>7675</v>
      </c>
      <c r="J3046" s="127"/>
      <c r="K3046" s="127"/>
      <c r="L3046" s="127"/>
      <c r="M3046" s="127"/>
      <c r="N3046" s="246">
        <v>0</v>
      </c>
      <c r="O3046" s="243">
        <v>5</v>
      </c>
      <c r="P3046" s="127" t="s">
        <v>1334</v>
      </c>
    </row>
    <row r="3047" spans="1:16" ht="51" hidden="1">
      <c r="A3047" s="127" t="s">
        <v>620</v>
      </c>
      <c r="B3047" s="127"/>
      <c r="C3047" s="128" t="s">
        <v>714</v>
      </c>
      <c r="D3047" s="122">
        <v>42963</v>
      </c>
      <c r="E3047" s="123" t="s">
        <v>7676</v>
      </c>
      <c r="F3047" s="123" t="s">
        <v>3</v>
      </c>
      <c r="G3047" s="123">
        <v>1529769</v>
      </c>
      <c r="H3047" s="127"/>
      <c r="I3047" s="131" t="s">
        <v>7677</v>
      </c>
      <c r="J3047" s="127"/>
      <c r="K3047" s="127"/>
      <c r="L3047" s="127"/>
      <c r="M3047" s="127"/>
      <c r="N3047" s="246">
        <v>0</v>
      </c>
      <c r="O3047" s="243">
        <v>5</v>
      </c>
      <c r="P3047" s="127" t="s">
        <v>1334</v>
      </c>
    </row>
    <row r="3048" spans="1:16" ht="51" hidden="1">
      <c r="A3048" s="127">
        <v>46</v>
      </c>
      <c r="B3048" s="127"/>
      <c r="C3048" s="128" t="s">
        <v>699</v>
      </c>
      <c r="D3048" s="122">
        <v>42964</v>
      </c>
      <c r="E3048" s="123" t="s">
        <v>7678</v>
      </c>
      <c r="F3048" s="123" t="s">
        <v>3</v>
      </c>
      <c r="G3048" s="123">
        <v>1529999</v>
      </c>
      <c r="H3048" s="127"/>
      <c r="I3048" s="131" t="s">
        <v>7679</v>
      </c>
      <c r="J3048" s="127"/>
      <c r="K3048" s="127"/>
      <c r="L3048" s="127"/>
      <c r="M3048" s="127"/>
      <c r="N3048" s="246">
        <v>0</v>
      </c>
      <c r="O3048" s="243">
        <v>100000</v>
      </c>
      <c r="P3048" s="127" t="s">
        <v>1334</v>
      </c>
    </row>
    <row r="3049" spans="1:16" ht="51" hidden="1">
      <c r="A3049" s="127" t="s">
        <v>627</v>
      </c>
      <c r="B3049" s="127"/>
      <c r="C3049" s="128" t="s">
        <v>1235</v>
      </c>
      <c r="D3049" s="122">
        <v>42964</v>
      </c>
      <c r="E3049" s="123" t="s">
        <v>7680</v>
      </c>
      <c r="F3049" s="123" t="s">
        <v>3</v>
      </c>
      <c r="G3049" s="123">
        <v>1530049</v>
      </c>
      <c r="H3049" s="127"/>
      <c r="I3049" s="131" t="s">
        <v>7681</v>
      </c>
      <c r="J3049" s="127"/>
      <c r="K3049" s="127"/>
      <c r="L3049" s="127"/>
      <c r="M3049" s="127"/>
      <c r="N3049" s="246">
        <v>0</v>
      </c>
      <c r="O3049" s="243">
        <v>866.83</v>
      </c>
      <c r="P3049" s="127" t="s">
        <v>1334</v>
      </c>
    </row>
    <row r="3050" spans="1:16" ht="51" hidden="1">
      <c r="A3050" s="127" t="s">
        <v>627</v>
      </c>
      <c r="B3050" s="127"/>
      <c r="C3050" s="128" t="s">
        <v>1235</v>
      </c>
      <c r="D3050" s="122">
        <v>42964</v>
      </c>
      <c r="E3050" s="123" t="s">
        <v>7682</v>
      </c>
      <c r="F3050" s="123" t="s">
        <v>3</v>
      </c>
      <c r="G3050" s="123">
        <v>1530050</v>
      </c>
      <c r="H3050" s="127"/>
      <c r="I3050" s="131" t="s">
        <v>7683</v>
      </c>
      <c r="J3050" s="127"/>
      <c r="K3050" s="127"/>
      <c r="L3050" s="127"/>
      <c r="M3050" s="127"/>
      <c r="N3050" s="246">
        <v>0</v>
      </c>
      <c r="O3050" s="243">
        <v>731.79</v>
      </c>
      <c r="P3050" s="127" t="s">
        <v>1334</v>
      </c>
    </row>
    <row r="3051" spans="1:16" ht="51" hidden="1">
      <c r="A3051" s="127" t="s">
        <v>627</v>
      </c>
      <c r="B3051" s="127"/>
      <c r="C3051" s="128" t="s">
        <v>1235</v>
      </c>
      <c r="D3051" s="122">
        <v>42964</v>
      </c>
      <c r="E3051" s="123" t="s">
        <v>7684</v>
      </c>
      <c r="F3051" s="123" t="s">
        <v>3</v>
      </c>
      <c r="G3051" s="123">
        <v>1530054</v>
      </c>
      <c r="H3051" s="127"/>
      <c r="I3051" s="131" t="s">
        <v>7685</v>
      </c>
      <c r="J3051" s="127"/>
      <c r="K3051" s="127"/>
      <c r="L3051" s="127"/>
      <c r="M3051" s="127"/>
      <c r="N3051" s="246">
        <v>0</v>
      </c>
      <c r="O3051" s="243">
        <v>40955.660000000003</v>
      </c>
      <c r="P3051" s="127" t="s">
        <v>1334</v>
      </c>
    </row>
    <row r="3052" spans="1:16" ht="51" hidden="1">
      <c r="A3052" s="127" t="s">
        <v>627</v>
      </c>
      <c r="B3052" s="127"/>
      <c r="C3052" s="128" t="s">
        <v>1235</v>
      </c>
      <c r="D3052" s="122">
        <v>42964</v>
      </c>
      <c r="E3052" s="123" t="s">
        <v>7686</v>
      </c>
      <c r="F3052" s="123" t="s">
        <v>3</v>
      </c>
      <c r="G3052" s="123">
        <v>1530056</v>
      </c>
      <c r="H3052" s="127"/>
      <c r="I3052" s="131" t="s">
        <v>7687</v>
      </c>
      <c r="J3052" s="127"/>
      <c r="K3052" s="127"/>
      <c r="L3052" s="127"/>
      <c r="M3052" s="127"/>
      <c r="N3052" s="246">
        <v>0</v>
      </c>
      <c r="O3052" s="243">
        <v>44821.01</v>
      </c>
      <c r="P3052" s="127" t="s">
        <v>1334</v>
      </c>
    </row>
    <row r="3053" spans="1:16" ht="51" hidden="1">
      <c r="A3053" s="127" t="s">
        <v>627</v>
      </c>
      <c r="B3053" s="127"/>
      <c r="C3053" s="128" t="s">
        <v>1235</v>
      </c>
      <c r="D3053" s="122">
        <v>42964</v>
      </c>
      <c r="E3053" s="123" t="s">
        <v>7688</v>
      </c>
      <c r="F3053" s="123" t="s">
        <v>3</v>
      </c>
      <c r="G3053" s="123">
        <v>1530057</v>
      </c>
      <c r="H3053" s="127"/>
      <c r="I3053" s="131" t="s">
        <v>7689</v>
      </c>
      <c r="J3053" s="127"/>
      <c r="K3053" s="127"/>
      <c r="L3053" s="127"/>
      <c r="M3053" s="127"/>
      <c r="N3053" s="246">
        <v>0</v>
      </c>
      <c r="O3053" s="243">
        <v>4102.79</v>
      </c>
      <c r="P3053" s="127" t="s">
        <v>1334</v>
      </c>
    </row>
    <row r="3054" spans="1:16" ht="51" hidden="1">
      <c r="A3054" s="127" t="s">
        <v>627</v>
      </c>
      <c r="B3054" s="127"/>
      <c r="C3054" s="128" t="s">
        <v>1235</v>
      </c>
      <c r="D3054" s="122">
        <v>42964</v>
      </c>
      <c r="E3054" s="123" t="s">
        <v>7690</v>
      </c>
      <c r="F3054" s="123" t="s">
        <v>3</v>
      </c>
      <c r="G3054" s="123">
        <v>1530061</v>
      </c>
      <c r="H3054" s="127"/>
      <c r="I3054" s="131" t="s">
        <v>7691</v>
      </c>
      <c r="J3054" s="127"/>
      <c r="K3054" s="127"/>
      <c r="L3054" s="127"/>
      <c r="M3054" s="127"/>
      <c r="N3054" s="246">
        <v>0</v>
      </c>
      <c r="O3054" s="243">
        <v>28271</v>
      </c>
      <c r="P3054" s="127" t="s">
        <v>1334</v>
      </c>
    </row>
    <row r="3055" spans="1:16" ht="51" hidden="1">
      <c r="A3055" s="127" t="s">
        <v>627</v>
      </c>
      <c r="B3055" s="127"/>
      <c r="C3055" s="128" t="s">
        <v>1235</v>
      </c>
      <c r="D3055" s="122">
        <v>42964</v>
      </c>
      <c r="E3055" s="123" t="s">
        <v>7692</v>
      </c>
      <c r="F3055" s="123" t="s">
        <v>3</v>
      </c>
      <c r="G3055" s="123">
        <v>1530064</v>
      </c>
      <c r="H3055" s="127"/>
      <c r="I3055" s="131" t="s">
        <v>7693</v>
      </c>
      <c r="J3055" s="127"/>
      <c r="K3055" s="127"/>
      <c r="L3055" s="127"/>
      <c r="M3055" s="127"/>
      <c r="N3055" s="246">
        <v>0</v>
      </c>
      <c r="O3055" s="243">
        <v>4730.26</v>
      </c>
      <c r="P3055" s="127" t="s">
        <v>1334</v>
      </c>
    </row>
    <row r="3056" spans="1:16" ht="51" hidden="1">
      <c r="A3056" s="127" t="s">
        <v>627</v>
      </c>
      <c r="B3056" s="127"/>
      <c r="C3056" s="128" t="s">
        <v>1235</v>
      </c>
      <c r="D3056" s="122">
        <v>42964</v>
      </c>
      <c r="E3056" s="123" t="s">
        <v>7694</v>
      </c>
      <c r="F3056" s="123" t="s">
        <v>3</v>
      </c>
      <c r="G3056" s="123">
        <v>1530066</v>
      </c>
      <c r="H3056" s="127"/>
      <c r="I3056" s="131" t="s">
        <v>7695</v>
      </c>
      <c r="J3056" s="127"/>
      <c r="K3056" s="127"/>
      <c r="L3056" s="127"/>
      <c r="M3056" s="127"/>
      <c r="N3056" s="246">
        <v>0</v>
      </c>
      <c r="O3056" s="243">
        <v>40642.22</v>
      </c>
      <c r="P3056" s="127" t="s">
        <v>1334</v>
      </c>
    </row>
    <row r="3057" spans="1:16" ht="51" hidden="1">
      <c r="A3057" s="127">
        <v>86</v>
      </c>
      <c r="B3057" s="127"/>
      <c r="C3057" s="128" t="s">
        <v>711</v>
      </c>
      <c r="D3057" s="122">
        <v>42964</v>
      </c>
      <c r="E3057" s="123" t="s">
        <v>7696</v>
      </c>
      <c r="F3057" s="123" t="s">
        <v>3</v>
      </c>
      <c r="G3057" s="123">
        <v>1530071</v>
      </c>
      <c r="H3057" s="127"/>
      <c r="I3057" s="131" t="s">
        <v>7697</v>
      </c>
      <c r="J3057" s="127"/>
      <c r="K3057" s="127"/>
      <c r="L3057" s="127"/>
      <c r="M3057" s="127"/>
      <c r="N3057" s="246">
        <v>0</v>
      </c>
      <c r="O3057" s="243">
        <v>396</v>
      </c>
      <c r="P3057" s="127" t="s">
        <v>1334</v>
      </c>
    </row>
    <row r="3058" spans="1:16" ht="51" hidden="1">
      <c r="A3058" s="127">
        <v>86</v>
      </c>
      <c r="B3058" s="127"/>
      <c r="C3058" s="128" t="s">
        <v>711</v>
      </c>
      <c r="D3058" s="122">
        <v>42964</v>
      </c>
      <c r="E3058" s="123" t="s">
        <v>7698</v>
      </c>
      <c r="F3058" s="123" t="s">
        <v>3</v>
      </c>
      <c r="G3058" s="123">
        <v>1530074</v>
      </c>
      <c r="H3058" s="127"/>
      <c r="I3058" s="131" t="s">
        <v>7699</v>
      </c>
      <c r="J3058" s="127"/>
      <c r="K3058" s="127"/>
      <c r="L3058" s="127"/>
      <c r="M3058" s="127"/>
      <c r="N3058" s="246">
        <v>0</v>
      </c>
      <c r="O3058" s="243">
        <v>22500</v>
      </c>
      <c r="P3058" s="127" t="s">
        <v>1334</v>
      </c>
    </row>
    <row r="3059" spans="1:16" ht="51" hidden="1">
      <c r="A3059" s="127">
        <v>86</v>
      </c>
      <c r="B3059" s="127"/>
      <c r="C3059" s="128" t="s">
        <v>711</v>
      </c>
      <c r="D3059" s="122">
        <v>42964</v>
      </c>
      <c r="E3059" s="123" t="s">
        <v>7700</v>
      </c>
      <c r="F3059" s="123" t="s">
        <v>3</v>
      </c>
      <c r="G3059" s="123">
        <v>1530077</v>
      </c>
      <c r="H3059" s="127"/>
      <c r="I3059" s="131" t="s">
        <v>7701</v>
      </c>
      <c r="J3059" s="127"/>
      <c r="K3059" s="127"/>
      <c r="L3059" s="127"/>
      <c r="M3059" s="127"/>
      <c r="N3059" s="246">
        <v>0</v>
      </c>
      <c r="O3059" s="243">
        <v>1200</v>
      </c>
      <c r="P3059" s="127" t="s">
        <v>1334</v>
      </c>
    </row>
    <row r="3060" spans="1:16" ht="51" hidden="1">
      <c r="A3060" s="127">
        <v>86</v>
      </c>
      <c r="B3060" s="127"/>
      <c r="C3060" s="128" t="s">
        <v>711</v>
      </c>
      <c r="D3060" s="122">
        <v>42964</v>
      </c>
      <c r="E3060" s="123" t="s">
        <v>7702</v>
      </c>
      <c r="F3060" s="123" t="s">
        <v>3</v>
      </c>
      <c r="G3060" s="123">
        <v>1530078</v>
      </c>
      <c r="H3060" s="127"/>
      <c r="I3060" s="131" t="s">
        <v>7703</v>
      </c>
      <c r="J3060" s="127"/>
      <c r="K3060" s="127"/>
      <c r="L3060" s="127"/>
      <c r="M3060" s="127"/>
      <c r="N3060" s="246">
        <v>0</v>
      </c>
      <c r="O3060" s="243">
        <v>5000</v>
      </c>
      <c r="P3060" s="127" t="s">
        <v>1334</v>
      </c>
    </row>
    <row r="3061" spans="1:16" ht="51" hidden="1">
      <c r="A3061" s="127">
        <v>86</v>
      </c>
      <c r="B3061" s="127"/>
      <c r="C3061" s="128" t="s">
        <v>711</v>
      </c>
      <c r="D3061" s="122">
        <v>42964</v>
      </c>
      <c r="E3061" s="123" t="s">
        <v>7704</v>
      </c>
      <c r="F3061" s="123" t="s">
        <v>3</v>
      </c>
      <c r="G3061" s="123">
        <v>1530079</v>
      </c>
      <c r="H3061" s="127"/>
      <c r="I3061" s="131" t="s">
        <v>7705</v>
      </c>
      <c r="J3061" s="127"/>
      <c r="K3061" s="127"/>
      <c r="L3061" s="127"/>
      <c r="M3061" s="127"/>
      <c r="N3061" s="246">
        <v>0</v>
      </c>
      <c r="O3061" s="243">
        <v>1500</v>
      </c>
      <c r="P3061" s="127" t="s">
        <v>1334</v>
      </c>
    </row>
    <row r="3062" spans="1:16" ht="51" hidden="1">
      <c r="A3062" s="127">
        <v>222</v>
      </c>
      <c r="B3062" s="127"/>
      <c r="C3062" s="128" t="s">
        <v>765</v>
      </c>
      <c r="D3062" s="122">
        <v>42964</v>
      </c>
      <c r="E3062" s="123" t="s">
        <v>7706</v>
      </c>
      <c r="F3062" s="123" t="s">
        <v>3</v>
      </c>
      <c r="G3062" s="123">
        <v>1530085</v>
      </c>
      <c r="H3062" s="127"/>
      <c r="I3062" s="131" t="s">
        <v>7707</v>
      </c>
      <c r="J3062" s="127"/>
      <c r="K3062" s="127"/>
      <c r="L3062" s="127"/>
      <c r="M3062" s="127"/>
      <c r="N3062" s="246">
        <v>0</v>
      </c>
      <c r="O3062" s="243">
        <v>16</v>
      </c>
      <c r="P3062" s="127" t="s">
        <v>1334</v>
      </c>
    </row>
    <row r="3063" spans="1:16" ht="51" hidden="1">
      <c r="A3063" s="127">
        <v>222</v>
      </c>
      <c r="B3063" s="127"/>
      <c r="C3063" s="128" t="s">
        <v>765</v>
      </c>
      <c r="D3063" s="122">
        <v>42964</v>
      </c>
      <c r="E3063" s="123" t="s">
        <v>7708</v>
      </c>
      <c r="F3063" s="123" t="s">
        <v>3</v>
      </c>
      <c r="G3063" s="123">
        <v>1530086</v>
      </c>
      <c r="H3063" s="127"/>
      <c r="I3063" s="131" t="s">
        <v>7709</v>
      </c>
      <c r="J3063" s="127"/>
      <c r="K3063" s="127"/>
      <c r="L3063" s="127"/>
      <c r="M3063" s="127"/>
      <c r="N3063" s="246">
        <v>0</v>
      </c>
      <c r="O3063" s="243">
        <v>278.40000000000003</v>
      </c>
      <c r="P3063" s="127" t="s">
        <v>1334</v>
      </c>
    </row>
    <row r="3064" spans="1:16" ht="51" hidden="1">
      <c r="A3064" s="127">
        <v>203</v>
      </c>
      <c r="B3064" s="127"/>
      <c r="C3064" s="128" t="s">
        <v>758</v>
      </c>
      <c r="D3064" s="122">
        <v>42964</v>
      </c>
      <c r="E3064" s="123" t="s">
        <v>7710</v>
      </c>
      <c r="F3064" s="123" t="s">
        <v>3</v>
      </c>
      <c r="G3064" s="123">
        <v>1529975</v>
      </c>
      <c r="H3064" s="127"/>
      <c r="I3064" s="131" t="s">
        <v>7711</v>
      </c>
      <c r="J3064" s="127"/>
      <c r="K3064" s="127"/>
      <c r="L3064" s="127"/>
      <c r="M3064" s="127"/>
      <c r="N3064" s="246">
        <v>0</v>
      </c>
      <c r="O3064" s="243">
        <v>15</v>
      </c>
      <c r="P3064" s="127" t="s">
        <v>1334</v>
      </c>
    </row>
    <row r="3065" spans="1:16" ht="51" hidden="1">
      <c r="A3065" s="127">
        <v>203</v>
      </c>
      <c r="B3065" s="127"/>
      <c r="C3065" s="128" t="s">
        <v>758</v>
      </c>
      <c r="D3065" s="122">
        <v>42964</v>
      </c>
      <c r="E3065" s="123" t="s">
        <v>7712</v>
      </c>
      <c r="F3065" s="123" t="s">
        <v>3</v>
      </c>
      <c r="G3065" s="123">
        <v>1529983</v>
      </c>
      <c r="H3065" s="127"/>
      <c r="I3065" s="131" t="s">
        <v>7713</v>
      </c>
      <c r="J3065" s="127"/>
      <c r="K3065" s="127"/>
      <c r="L3065" s="127"/>
      <c r="M3065" s="127"/>
      <c r="N3065" s="246">
        <v>0</v>
      </c>
      <c r="O3065" s="243">
        <v>55</v>
      </c>
      <c r="P3065" s="127" t="s">
        <v>1334</v>
      </c>
    </row>
    <row r="3066" spans="1:16" ht="51" hidden="1">
      <c r="A3066" s="127" t="s">
        <v>620</v>
      </c>
      <c r="B3066" s="127"/>
      <c r="C3066" s="128" t="s">
        <v>714</v>
      </c>
      <c r="D3066" s="122">
        <v>42964</v>
      </c>
      <c r="E3066" s="123" t="s">
        <v>7714</v>
      </c>
      <c r="F3066" s="123" t="s">
        <v>3</v>
      </c>
      <c r="G3066" s="123">
        <v>1529984</v>
      </c>
      <c r="H3066" s="127"/>
      <c r="I3066" s="131" t="s">
        <v>7715</v>
      </c>
      <c r="J3066" s="127"/>
      <c r="K3066" s="127"/>
      <c r="L3066" s="127"/>
      <c r="M3066" s="127"/>
      <c r="N3066" s="246">
        <v>0</v>
      </c>
      <c r="O3066" s="243">
        <v>3116.54</v>
      </c>
      <c r="P3066" s="127" t="s">
        <v>1334</v>
      </c>
    </row>
    <row r="3067" spans="1:16" ht="51" hidden="1">
      <c r="A3067" s="127">
        <v>15</v>
      </c>
      <c r="B3067" s="127"/>
      <c r="C3067" s="128" t="s">
        <v>692</v>
      </c>
      <c r="D3067" s="122">
        <v>42964</v>
      </c>
      <c r="E3067" s="123" t="s">
        <v>7716</v>
      </c>
      <c r="F3067" s="123" t="s">
        <v>3</v>
      </c>
      <c r="G3067" s="123">
        <v>1530018</v>
      </c>
      <c r="H3067" s="127"/>
      <c r="I3067" s="131" t="s">
        <v>7717</v>
      </c>
      <c r="J3067" s="127"/>
      <c r="K3067" s="127"/>
      <c r="L3067" s="127"/>
      <c r="M3067" s="127"/>
      <c r="N3067" s="246">
        <v>0</v>
      </c>
      <c r="O3067" s="243">
        <v>0.09</v>
      </c>
      <c r="P3067" s="127" t="s">
        <v>1334</v>
      </c>
    </row>
    <row r="3068" spans="1:16" ht="51" hidden="1">
      <c r="A3068" s="127" t="s">
        <v>620</v>
      </c>
      <c r="B3068" s="127"/>
      <c r="C3068" s="128" t="s">
        <v>714</v>
      </c>
      <c r="D3068" s="122">
        <v>42964</v>
      </c>
      <c r="E3068" s="123" t="s">
        <v>7718</v>
      </c>
      <c r="F3068" s="123" t="s">
        <v>3</v>
      </c>
      <c r="G3068" s="123">
        <v>1530022</v>
      </c>
      <c r="H3068" s="127"/>
      <c r="I3068" s="131" t="s">
        <v>7719</v>
      </c>
      <c r="J3068" s="127"/>
      <c r="K3068" s="127"/>
      <c r="L3068" s="127"/>
      <c r="M3068" s="127"/>
      <c r="N3068" s="246">
        <v>0</v>
      </c>
      <c r="O3068" s="243">
        <v>230000</v>
      </c>
      <c r="P3068" s="127" t="s">
        <v>1334</v>
      </c>
    </row>
    <row r="3069" spans="1:16" ht="51" hidden="1">
      <c r="A3069" s="127">
        <v>15</v>
      </c>
      <c r="B3069" s="127"/>
      <c r="C3069" s="128" t="s">
        <v>692</v>
      </c>
      <c r="D3069" s="122">
        <v>42964</v>
      </c>
      <c r="E3069" s="123" t="s">
        <v>7720</v>
      </c>
      <c r="F3069" s="123" t="s">
        <v>3</v>
      </c>
      <c r="G3069" s="123">
        <v>1530082</v>
      </c>
      <c r="H3069" s="127"/>
      <c r="I3069" s="131" t="s">
        <v>7721</v>
      </c>
      <c r="J3069" s="127"/>
      <c r="K3069" s="127"/>
      <c r="L3069" s="127"/>
      <c r="M3069" s="127"/>
      <c r="N3069" s="246">
        <v>0</v>
      </c>
      <c r="O3069" s="243">
        <v>17.34</v>
      </c>
      <c r="P3069" s="127" t="s">
        <v>1334</v>
      </c>
    </row>
    <row r="3070" spans="1:16" ht="51" hidden="1">
      <c r="A3070" s="127" t="s">
        <v>620</v>
      </c>
      <c r="B3070" s="127"/>
      <c r="C3070" s="128" t="s">
        <v>714</v>
      </c>
      <c r="D3070" s="122">
        <v>42964</v>
      </c>
      <c r="E3070" s="123" t="s">
        <v>7722</v>
      </c>
      <c r="F3070" s="123" t="s">
        <v>3</v>
      </c>
      <c r="G3070" s="123">
        <v>1530098</v>
      </c>
      <c r="H3070" s="127"/>
      <c r="I3070" s="131" t="s">
        <v>7723</v>
      </c>
      <c r="J3070" s="127"/>
      <c r="K3070" s="127"/>
      <c r="L3070" s="127"/>
      <c r="M3070" s="127"/>
      <c r="N3070" s="246">
        <v>0</v>
      </c>
      <c r="O3070" s="243">
        <v>151.46</v>
      </c>
      <c r="P3070" s="127" t="s">
        <v>17184</v>
      </c>
    </row>
    <row r="3071" spans="1:16" ht="51" hidden="1">
      <c r="A3071" s="127">
        <v>86</v>
      </c>
      <c r="B3071" s="127"/>
      <c r="C3071" s="128" t="s">
        <v>711</v>
      </c>
      <c r="D3071" s="122">
        <v>42964</v>
      </c>
      <c r="E3071" s="123" t="s">
        <v>7724</v>
      </c>
      <c r="F3071" s="123" t="s">
        <v>3</v>
      </c>
      <c r="G3071" s="123">
        <v>1530142</v>
      </c>
      <c r="H3071" s="127"/>
      <c r="I3071" s="131" t="s">
        <v>7725</v>
      </c>
      <c r="J3071" s="127"/>
      <c r="K3071" s="127"/>
      <c r="L3071" s="127"/>
      <c r="M3071" s="127"/>
      <c r="N3071" s="246">
        <v>0</v>
      </c>
      <c r="O3071" s="243">
        <v>2122</v>
      </c>
      <c r="P3071" s="127" t="s">
        <v>1334</v>
      </c>
    </row>
    <row r="3072" spans="1:16" ht="51" hidden="1">
      <c r="A3072" s="127">
        <v>15</v>
      </c>
      <c r="B3072" s="127"/>
      <c r="C3072" s="128" t="s">
        <v>692</v>
      </c>
      <c r="D3072" s="122">
        <v>42964</v>
      </c>
      <c r="E3072" s="123" t="s">
        <v>7726</v>
      </c>
      <c r="F3072" s="123" t="s">
        <v>3</v>
      </c>
      <c r="G3072" s="123">
        <v>1530177</v>
      </c>
      <c r="H3072" s="127"/>
      <c r="I3072" s="131" t="s">
        <v>7727</v>
      </c>
      <c r="J3072" s="127"/>
      <c r="K3072" s="127"/>
      <c r="L3072" s="127"/>
      <c r="M3072" s="127"/>
      <c r="N3072" s="246">
        <v>0</v>
      </c>
      <c r="O3072" s="243">
        <v>0.25</v>
      </c>
      <c r="P3072" s="127" t="s">
        <v>1334</v>
      </c>
    </row>
    <row r="3073" spans="1:16" ht="51" hidden="1">
      <c r="A3073" s="127">
        <v>16</v>
      </c>
      <c r="B3073" s="127"/>
      <c r="C3073" s="128" t="s">
        <v>693</v>
      </c>
      <c r="D3073" s="122">
        <v>42964</v>
      </c>
      <c r="E3073" s="123" t="s">
        <v>7728</v>
      </c>
      <c r="F3073" s="123" t="s">
        <v>3</v>
      </c>
      <c r="G3073" s="123">
        <v>1530204</v>
      </c>
      <c r="H3073" s="127"/>
      <c r="I3073" s="131" t="s">
        <v>7729</v>
      </c>
      <c r="J3073" s="127"/>
      <c r="K3073" s="127"/>
      <c r="L3073" s="127"/>
      <c r="M3073" s="127"/>
      <c r="N3073" s="246">
        <v>0</v>
      </c>
      <c r="O3073" s="243">
        <v>5498.5</v>
      </c>
      <c r="P3073" s="127" t="s">
        <v>1334</v>
      </c>
    </row>
    <row r="3074" spans="1:16" ht="51" hidden="1">
      <c r="A3074" s="127">
        <v>291</v>
      </c>
      <c r="B3074" s="127"/>
      <c r="C3074" s="128" t="s">
        <v>795</v>
      </c>
      <c r="D3074" s="122">
        <v>42964</v>
      </c>
      <c r="E3074" s="123" t="s">
        <v>7730</v>
      </c>
      <c r="F3074" s="123" t="s">
        <v>3</v>
      </c>
      <c r="G3074" s="123">
        <v>1530216</v>
      </c>
      <c r="H3074" s="127"/>
      <c r="I3074" s="131" t="s">
        <v>7731</v>
      </c>
      <c r="J3074" s="127"/>
      <c r="K3074" s="127"/>
      <c r="L3074" s="127"/>
      <c r="M3074" s="127"/>
      <c r="N3074" s="246">
        <v>0</v>
      </c>
      <c r="O3074" s="243">
        <v>3609.1</v>
      </c>
      <c r="P3074" s="127" t="s">
        <v>1334</v>
      </c>
    </row>
    <row r="3075" spans="1:16" ht="51" hidden="1">
      <c r="A3075" s="127">
        <v>292</v>
      </c>
      <c r="B3075" s="127"/>
      <c r="C3075" s="128" t="s">
        <v>152</v>
      </c>
      <c r="D3075" s="122">
        <v>42964</v>
      </c>
      <c r="E3075" s="123" t="s">
        <v>7732</v>
      </c>
      <c r="F3075" s="123" t="s">
        <v>3</v>
      </c>
      <c r="G3075" s="123">
        <v>1530300</v>
      </c>
      <c r="H3075" s="127"/>
      <c r="I3075" s="131" t="s">
        <v>7733</v>
      </c>
      <c r="J3075" s="127"/>
      <c r="K3075" s="127"/>
      <c r="L3075" s="127"/>
      <c r="M3075" s="127"/>
      <c r="N3075" s="246">
        <v>0</v>
      </c>
      <c r="O3075" s="243">
        <v>120</v>
      </c>
      <c r="P3075" s="127" t="s">
        <v>1334</v>
      </c>
    </row>
    <row r="3076" spans="1:16" ht="51" hidden="1">
      <c r="A3076" s="127">
        <v>292</v>
      </c>
      <c r="B3076" s="127"/>
      <c r="C3076" s="128" t="s">
        <v>152</v>
      </c>
      <c r="D3076" s="122">
        <v>42964</v>
      </c>
      <c r="E3076" s="123" t="s">
        <v>7734</v>
      </c>
      <c r="F3076" s="123" t="s">
        <v>3</v>
      </c>
      <c r="G3076" s="123">
        <v>1530301</v>
      </c>
      <c r="H3076" s="127"/>
      <c r="I3076" s="131" t="s">
        <v>7733</v>
      </c>
      <c r="J3076" s="127"/>
      <c r="K3076" s="127"/>
      <c r="L3076" s="127"/>
      <c r="M3076" s="127"/>
      <c r="N3076" s="246">
        <v>0</v>
      </c>
      <c r="O3076" s="243">
        <v>108</v>
      </c>
      <c r="P3076" s="127" t="s">
        <v>1334</v>
      </c>
    </row>
    <row r="3077" spans="1:16" ht="51" hidden="1">
      <c r="A3077" s="127" t="s">
        <v>620</v>
      </c>
      <c r="B3077" s="127"/>
      <c r="C3077" s="128" t="s">
        <v>714</v>
      </c>
      <c r="D3077" s="122">
        <v>42965</v>
      </c>
      <c r="E3077" s="123" t="s">
        <v>7735</v>
      </c>
      <c r="F3077" s="123" t="s">
        <v>3</v>
      </c>
      <c r="G3077" s="123">
        <v>1530526</v>
      </c>
      <c r="H3077" s="127"/>
      <c r="I3077" s="131" t="s">
        <v>7736</v>
      </c>
      <c r="J3077" s="127"/>
      <c r="K3077" s="127"/>
      <c r="L3077" s="127"/>
      <c r="M3077" s="127"/>
      <c r="N3077" s="246">
        <v>0</v>
      </c>
      <c r="O3077" s="243">
        <v>6218</v>
      </c>
      <c r="P3077" s="127" t="s">
        <v>1334</v>
      </c>
    </row>
    <row r="3078" spans="1:16" ht="63.75" hidden="1">
      <c r="A3078" s="127" t="s">
        <v>620</v>
      </c>
      <c r="B3078" s="127"/>
      <c r="C3078" s="128" t="s">
        <v>714</v>
      </c>
      <c r="D3078" s="122">
        <v>42965</v>
      </c>
      <c r="E3078" s="123" t="s">
        <v>7737</v>
      </c>
      <c r="F3078" s="123" t="s">
        <v>3</v>
      </c>
      <c r="G3078" s="123">
        <v>1530529</v>
      </c>
      <c r="H3078" s="127"/>
      <c r="I3078" s="131" t="s">
        <v>7738</v>
      </c>
      <c r="J3078" s="127"/>
      <c r="K3078" s="127"/>
      <c r="L3078" s="127"/>
      <c r="M3078" s="127"/>
      <c r="N3078" s="246">
        <v>0</v>
      </c>
      <c r="O3078" s="243">
        <v>8409.09</v>
      </c>
      <c r="P3078" s="127" t="s">
        <v>1334</v>
      </c>
    </row>
    <row r="3079" spans="1:16" ht="51" hidden="1">
      <c r="A3079" s="127">
        <v>201</v>
      </c>
      <c r="B3079" s="127"/>
      <c r="C3079" s="128" t="s">
        <v>757</v>
      </c>
      <c r="D3079" s="122">
        <v>42965</v>
      </c>
      <c r="E3079" s="123" t="s">
        <v>7739</v>
      </c>
      <c r="F3079" s="123" t="s">
        <v>3</v>
      </c>
      <c r="G3079" s="123">
        <v>1530616</v>
      </c>
      <c r="H3079" s="127"/>
      <c r="I3079" s="131" t="s">
        <v>7740</v>
      </c>
      <c r="J3079" s="127"/>
      <c r="K3079" s="127"/>
      <c r="L3079" s="127"/>
      <c r="M3079" s="127"/>
      <c r="N3079" s="246">
        <v>0</v>
      </c>
      <c r="O3079" s="243">
        <v>3818.9300000000003</v>
      </c>
      <c r="P3079" s="127" t="s">
        <v>1334</v>
      </c>
    </row>
    <row r="3080" spans="1:16" ht="51" hidden="1">
      <c r="A3080" s="127">
        <v>15</v>
      </c>
      <c r="B3080" s="127"/>
      <c r="C3080" s="128" t="s">
        <v>692</v>
      </c>
      <c r="D3080" s="122">
        <v>42965</v>
      </c>
      <c r="E3080" s="123" t="s">
        <v>7741</v>
      </c>
      <c r="F3080" s="123" t="s">
        <v>3</v>
      </c>
      <c r="G3080" s="123">
        <v>1530654</v>
      </c>
      <c r="H3080" s="127"/>
      <c r="I3080" s="131" t="s">
        <v>7742</v>
      </c>
      <c r="J3080" s="127"/>
      <c r="K3080" s="127"/>
      <c r="L3080" s="127"/>
      <c r="M3080" s="127"/>
      <c r="N3080" s="246">
        <v>0</v>
      </c>
      <c r="O3080" s="243">
        <v>2.36</v>
      </c>
      <c r="P3080" s="127" t="s">
        <v>1334</v>
      </c>
    </row>
    <row r="3081" spans="1:16" ht="51" hidden="1">
      <c r="A3081" s="127" t="s">
        <v>620</v>
      </c>
      <c r="B3081" s="127"/>
      <c r="C3081" s="128" t="s">
        <v>714</v>
      </c>
      <c r="D3081" s="122">
        <v>42965</v>
      </c>
      <c r="E3081" s="123" t="s">
        <v>7743</v>
      </c>
      <c r="F3081" s="123" t="s">
        <v>3</v>
      </c>
      <c r="G3081" s="123">
        <v>1530721</v>
      </c>
      <c r="H3081" s="127"/>
      <c r="I3081" s="131" t="s">
        <v>7744</v>
      </c>
      <c r="J3081" s="127"/>
      <c r="K3081" s="127"/>
      <c r="L3081" s="127"/>
      <c r="M3081" s="127"/>
      <c r="N3081" s="246">
        <v>0</v>
      </c>
      <c r="O3081" s="243">
        <v>7123.1900000000005</v>
      </c>
      <c r="P3081" s="127" t="s">
        <v>1334</v>
      </c>
    </row>
    <row r="3082" spans="1:16" ht="51" hidden="1">
      <c r="A3082" s="127" t="s">
        <v>620</v>
      </c>
      <c r="B3082" s="127"/>
      <c r="C3082" s="128" t="s">
        <v>714</v>
      </c>
      <c r="D3082" s="122">
        <v>42965</v>
      </c>
      <c r="E3082" s="123" t="s">
        <v>7745</v>
      </c>
      <c r="F3082" s="123" t="s">
        <v>3</v>
      </c>
      <c r="G3082" s="123">
        <v>1530767</v>
      </c>
      <c r="H3082" s="127"/>
      <c r="I3082" s="131" t="s">
        <v>7746</v>
      </c>
      <c r="J3082" s="127"/>
      <c r="K3082" s="127"/>
      <c r="L3082" s="127"/>
      <c r="M3082" s="127"/>
      <c r="N3082" s="246">
        <v>0</v>
      </c>
      <c r="O3082" s="243">
        <v>30</v>
      </c>
      <c r="P3082" s="127" t="s">
        <v>1334</v>
      </c>
    </row>
    <row r="3083" spans="1:16" ht="63.75" hidden="1">
      <c r="A3083" s="127">
        <v>46</v>
      </c>
      <c r="B3083" s="127"/>
      <c r="C3083" s="128" t="s">
        <v>699</v>
      </c>
      <c r="D3083" s="122">
        <v>42968</v>
      </c>
      <c r="E3083" s="123" t="s">
        <v>7747</v>
      </c>
      <c r="F3083" s="123" t="s">
        <v>3</v>
      </c>
      <c r="G3083" s="123">
        <v>1531127</v>
      </c>
      <c r="H3083" s="127"/>
      <c r="I3083" s="131" t="s">
        <v>7748</v>
      </c>
      <c r="J3083" s="127"/>
      <c r="K3083" s="127"/>
      <c r="L3083" s="127"/>
      <c r="M3083" s="127"/>
      <c r="N3083" s="246">
        <v>0</v>
      </c>
      <c r="O3083" s="243">
        <v>439014.5</v>
      </c>
      <c r="P3083" s="127" t="s">
        <v>1334</v>
      </c>
    </row>
    <row r="3084" spans="1:16" ht="51" hidden="1">
      <c r="A3084" s="127" t="s">
        <v>620</v>
      </c>
      <c r="B3084" s="127"/>
      <c r="C3084" s="128" t="s">
        <v>714</v>
      </c>
      <c r="D3084" s="122">
        <v>42968</v>
      </c>
      <c r="E3084" s="123" t="s">
        <v>7749</v>
      </c>
      <c r="F3084" s="123" t="s">
        <v>3</v>
      </c>
      <c r="G3084" s="123">
        <v>1531161</v>
      </c>
      <c r="H3084" s="127"/>
      <c r="I3084" s="131" t="s">
        <v>7750</v>
      </c>
      <c r="J3084" s="127"/>
      <c r="K3084" s="127"/>
      <c r="L3084" s="127"/>
      <c r="M3084" s="127"/>
      <c r="N3084" s="246">
        <v>0</v>
      </c>
      <c r="O3084" s="243">
        <v>4158.8599999999997</v>
      </c>
      <c r="P3084" s="127" t="s">
        <v>1334</v>
      </c>
    </row>
    <row r="3085" spans="1:16" ht="51" hidden="1">
      <c r="A3085" s="127" t="s">
        <v>620</v>
      </c>
      <c r="B3085" s="127"/>
      <c r="C3085" s="128" t="s">
        <v>714</v>
      </c>
      <c r="D3085" s="122">
        <v>42968</v>
      </c>
      <c r="E3085" s="123" t="s">
        <v>7751</v>
      </c>
      <c r="F3085" s="123" t="s">
        <v>3</v>
      </c>
      <c r="G3085" s="123">
        <v>1531164</v>
      </c>
      <c r="H3085" s="127"/>
      <c r="I3085" s="131" t="s">
        <v>7752</v>
      </c>
      <c r="J3085" s="127"/>
      <c r="K3085" s="127"/>
      <c r="L3085" s="127"/>
      <c r="M3085" s="127"/>
      <c r="N3085" s="246">
        <v>0</v>
      </c>
      <c r="O3085" s="243">
        <v>3917.63</v>
      </c>
      <c r="P3085" s="127" t="s">
        <v>1334</v>
      </c>
    </row>
    <row r="3086" spans="1:16" ht="51" hidden="1">
      <c r="A3086" s="127" t="s">
        <v>620</v>
      </c>
      <c r="B3086" s="127"/>
      <c r="C3086" s="128" t="s">
        <v>714</v>
      </c>
      <c r="D3086" s="122">
        <v>42968</v>
      </c>
      <c r="E3086" s="123" t="s">
        <v>7753</v>
      </c>
      <c r="F3086" s="123" t="s">
        <v>3</v>
      </c>
      <c r="G3086" s="123">
        <v>1531166</v>
      </c>
      <c r="H3086" s="127"/>
      <c r="I3086" s="131" t="s">
        <v>7754</v>
      </c>
      <c r="J3086" s="127"/>
      <c r="K3086" s="127"/>
      <c r="L3086" s="127"/>
      <c r="M3086" s="127"/>
      <c r="N3086" s="246">
        <v>0</v>
      </c>
      <c r="O3086" s="243">
        <v>1529.9</v>
      </c>
      <c r="P3086" s="127" t="s">
        <v>1334</v>
      </c>
    </row>
    <row r="3087" spans="1:16" ht="51" hidden="1">
      <c r="A3087" s="127">
        <v>234</v>
      </c>
      <c r="B3087" s="127"/>
      <c r="C3087" s="128" t="s">
        <v>124</v>
      </c>
      <c r="D3087" s="122">
        <v>42968</v>
      </c>
      <c r="E3087" s="123" t="s">
        <v>7755</v>
      </c>
      <c r="F3087" s="123" t="s">
        <v>3</v>
      </c>
      <c r="G3087" s="123">
        <v>1531172</v>
      </c>
      <c r="H3087" s="127"/>
      <c r="I3087" s="131" t="s">
        <v>7756</v>
      </c>
      <c r="J3087" s="127"/>
      <c r="K3087" s="127"/>
      <c r="L3087" s="127"/>
      <c r="M3087" s="127"/>
      <c r="N3087" s="246">
        <v>0</v>
      </c>
      <c r="O3087" s="243">
        <v>6</v>
      </c>
      <c r="P3087" s="127" t="s">
        <v>1334</v>
      </c>
    </row>
    <row r="3088" spans="1:16" ht="63.75" hidden="1">
      <c r="A3088" s="127">
        <v>130</v>
      </c>
      <c r="B3088" s="127"/>
      <c r="C3088" s="128" t="s">
        <v>728</v>
      </c>
      <c r="D3088" s="122">
        <v>42968</v>
      </c>
      <c r="E3088" s="123" t="s">
        <v>7757</v>
      </c>
      <c r="F3088" s="123" t="s">
        <v>3</v>
      </c>
      <c r="G3088" s="123">
        <v>1531199</v>
      </c>
      <c r="H3088" s="127"/>
      <c r="I3088" s="131" t="s">
        <v>7758</v>
      </c>
      <c r="J3088" s="127"/>
      <c r="K3088" s="127"/>
      <c r="L3088" s="127"/>
      <c r="M3088" s="127"/>
      <c r="N3088" s="246">
        <v>0</v>
      </c>
      <c r="O3088" s="243">
        <v>5670</v>
      </c>
      <c r="P3088" s="127" t="s">
        <v>1334</v>
      </c>
    </row>
    <row r="3089" spans="1:16" ht="63.75" hidden="1">
      <c r="A3089" s="127">
        <v>130</v>
      </c>
      <c r="B3089" s="127"/>
      <c r="C3089" s="128" t="s">
        <v>728</v>
      </c>
      <c r="D3089" s="122">
        <v>42968</v>
      </c>
      <c r="E3089" s="123" t="s">
        <v>7759</v>
      </c>
      <c r="F3089" s="123" t="s">
        <v>3</v>
      </c>
      <c r="G3089" s="123">
        <v>1531200</v>
      </c>
      <c r="H3089" s="127"/>
      <c r="I3089" s="131" t="s">
        <v>7760</v>
      </c>
      <c r="J3089" s="127"/>
      <c r="K3089" s="127"/>
      <c r="L3089" s="127"/>
      <c r="M3089" s="127"/>
      <c r="N3089" s="246">
        <v>0</v>
      </c>
      <c r="O3089" s="243">
        <v>6845</v>
      </c>
      <c r="P3089" s="127" t="s">
        <v>1334</v>
      </c>
    </row>
    <row r="3090" spans="1:16" ht="51" hidden="1">
      <c r="A3090" s="127" t="s">
        <v>620</v>
      </c>
      <c r="B3090" s="127"/>
      <c r="C3090" s="128" t="s">
        <v>714</v>
      </c>
      <c r="D3090" s="122">
        <v>42968</v>
      </c>
      <c r="E3090" s="123" t="s">
        <v>7761</v>
      </c>
      <c r="F3090" s="123" t="s">
        <v>3</v>
      </c>
      <c r="G3090" s="123">
        <v>1531098</v>
      </c>
      <c r="H3090" s="127"/>
      <c r="I3090" s="131" t="s">
        <v>4422</v>
      </c>
      <c r="J3090" s="127"/>
      <c r="K3090" s="127"/>
      <c r="L3090" s="127"/>
      <c r="M3090" s="127"/>
      <c r="N3090" s="246">
        <v>0</v>
      </c>
      <c r="O3090" s="243">
        <v>3400</v>
      </c>
      <c r="P3090" s="127" t="s">
        <v>1334</v>
      </c>
    </row>
    <row r="3091" spans="1:16" ht="63.75" hidden="1">
      <c r="A3091" s="127">
        <v>512</v>
      </c>
      <c r="B3091" s="127"/>
      <c r="C3091" s="128" t="s">
        <v>841</v>
      </c>
      <c r="D3091" s="122">
        <v>42968</v>
      </c>
      <c r="E3091" s="123" t="s">
        <v>7762</v>
      </c>
      <c r="F3091" s="123" t="s">
        <v>3</v>
      </c>
      <c r="G3091" s="123">
        <v>1531134</v>
      </c>
      <c r="H3091" s="127"/>
      <c r="I3091" s="131" t="s">
        <v>7763</v>
      </c>
      <c r="J3091" s="127"/>
      <c r="K3091" s="127"/>
      <c r="L3091" s="127"/>
      <c r="M3091" s="127"/>
      <c r="N3091" s="246">
        <v>0</v>
      </c>
      <c r="O3091" s="243">
        <v>320</v>
      </c>
      <c r="P3091" s="127" t="s">
        <v>1334</v>
      </c>
    </row>
    <row r="3092" spans="1:16" ht="51" hidden="1">
      <c r="A3092" s="127" t="s">
        <v>620</v>
      </c>
      <c r="B3092" s="127"/>
      <c r="C3092" s="128" t="s">
        <v>714</v>
      </c>
      <c r="D3092" s="122">
        <v>42968</v>
      </c>
      <c r="E3092" s="123" t="s">
        <v>7764</v>
      </c>
      <c r="F3092" s="123" t="s">
        <v>3</v>
      </c>
      <c r="G3092" s="123">
        <v>1531159</v>
      </c>
      <c r="H3092" s="127"/>
      <c r="I3092" s="131" t="s">
        <v>7765</v>
      </c>
      <c r="J3092" s="127"/>
      <c r="K3092" s="127"/>
      <c r="L3092" s="127"/>
      <c r="M3092" s="127"/>
      <c r="N3092" s="246">
        <v>0</v>
      </c>
      <c r="O3092" s="243">
        <v>3471</v>
      </c>
      <c r="P3092" s="127" t="s">
        <v>1334</v>
      </c>
    </row>
    <row r="3093" spans="1:16" ht="51" hidden="1">
      <c r="A3093" s="127" t="s">
        <v>620</v>
      </c>
      <c r="B3093" s="127"/>
      <c r="C3093" s="128" t="s">
        <v>714</v>
      </c>
      <c r="D3093" s="122">
        <v>42968</v>
      </c>
      <c r="E3093" s="123" t="s">
        <v>7766</v>
      </c>
      <c r="F3093" s="123" t="s">
        <v>3</v>
      </c>
      <c r="G3093" s="123">
        <v>1531180</v>
      </c>
      <c r="H3093" s="127"/>
      <c r="I3093" s="131" t="s">
        <v>7767</v>
      </c>
      <c r="J3093" s="127"/>
      <c r="K3093" s="127"/>
      <c r="L3093" s="127"/>
      <c r="M3093" s="127"/>
      <c r="N3093" s="246">
        <v>0</v>
      </c>
      <c r="O3093" s="243">
        <v>960.36</v>
      </c>
      <c r="P3093" s="127" t="s">
        <v>1334</v>
      </c>
    </row>
    <row r="3094" spans="1:16" ht="51" hidden="1">
      <c r="A3094" s="127">
        <v>10</v>
      </c>
      <c r="B3094" s="127"/>
      <c r="C3094" s="128" t="s">
        <v>691</v>
      </c>
      <c r="D3094" s="122">
        <v>42968</v>
      </c>
      <c r="E3094" s="123" t="s">
        <v>7768</v>
      </c>
      <c r="F3094" s="123" t="s">
        <v>3</v>
      </c>
      <c r="G3094" s="123">
        <v>1531228</v>
      </c>
      <c r="H3094" s="127"/>
      <c r="I3094" s="131" t="s">
        <v>7769</v>
      </c>
      <c r="J3094" s="127"/>
      <c r="K3094" s="127"/>
      <c r="L3094" s="127"/>
      <c r="M3094" s="127"/>
      <c r="N3094" s="246">
        <v>0</v>
      </c>
      <c r="O3094" s="243">
        <v>32339.780000000002</v>
      </c>
      <c r="P3094" s="127" t="s">
        <v>1334</v>
      </c>
    </row>
    <row r="3095" spans="1:16" ht="51" hidden="1">
      <c r="A3095" s="127" t="s">
        <v>620</v>
      </c>
      <c r="B3095" s="127"/>
      <c r="C3095" s="128" t="s">
        <v>714</v>
      </c>
      <c r="D3095" s="122">
        <v>42968</v>
      </c>
      <c r="E3095" s="123" t="s">
        <v>7770</v>
      </c>
      <c r="F3095" s="123" t="s">
        <v>3</v>
      </c>
      <c r="G3095" s="123">
        <v>1531231</v>
      </c>
      <c r="H3095" s="127"/>
      <c r="I3095" s="131" t="s">
        <v>7771</v>
      </c>
      <c r="J3095" s="127"/>
      <c r="K3095" s="127"/>
      <c r="L3095" s="127"/>
      <c r="M3095" s="127"/>
      <c r="N3095" s="246">
        <v>0</v>
      </c>
      <c r="O3095" s="243">
        <v>800</v>
      </c>
      <c r="P3095" s="127" t="s">
        <v>1334</v>
      </c>
    </row>
    <row r="3096" spans="1:16" ht="51" hidden="1">
      <c r="A3096" s="127">
        <v>15</v>
      </c>
      <c r="B3096" s="127"/>
      <c r="C3096" s="128" t="s">
        <v>692</v>
      </c>
      <c r="D3096" s="122">
        <v>42968</v>
      </c>
      <c r="E3096" s="123" t="s">
        <v>7772</v>
      </c>
      <c r="F3096" s="123" t="s">
        <v>3</v>
      </c>
      <c r="G3096" s="123">
        <v>1531233</v>
      </c>
      <c r="H3096" s="127"/>
      <c r="I3096" s="131" t="s">
        <v>7773</v>
      </c>
      <c r="J3096" s="127"/>
      <c r="K3096" s="127"/>
      <c r="L3096" s="127"/>
      <c r="M3096" s="127"/>
      <c r="N3096" s="246">
        <v>0</v>
      </c>
      <c r="O3096" s="243">
        <v>51.78</v>
      </c>
      <c r="P3096" s="127" t="s">
        <v>1334</v>
      </c>
    </row>
    <row r="3097" spans="1:16" ht="63.75" hidden="1">
      <c r="A3097" s="127" t="s">
        <v>620</v>
      </c>
      <c r="B3097" s="127"/>
      <c r="C3097" s="128" t="s">
        <v>714</v>
      </c>
      <c r="D3097" s="122">
        <v>42968</v>
      </c>
      <c r="E3097" s="123" t="s">
        <v>7774</v>
      </c>
      <c r="F3097" s="123" t="s">
        <v>3</v>
      </c>
      <c r="G3097" s="123">
        <v>1531307</v>
      </c>
      <c r="H3097" s="127"/>
      <c r="I3097" s="131" t="s">
        <v>7775</v>
      </c>
      <c r="J3097" s="127"/>
      <c r="K3097" s="127"/>
      <c r="L3097" s="127"/>
      <c r="M3097" s="127"/>
      <c r="N3097" s="246">
        <v>0</v>
      </c>
      <c r="O3097" s="243">
        <v>810</v>
      </c>
      <c r="P3097" s="127" t="s">
        <v>1334</v>
      </c>
    </row>
    <row r="3098" spans="1:16" ht="51" hidden="1">
      <c r="A3098" s="127">
        <v>15</v>
      </c>
      <c r="B3098" s="127"/>
      <c r="C3098" s="128" t="s">
        <v>692</v>
      </c>
      <c r="D3098" s="122">
        <v>42968</v>
      </c>
      <c r="E3098" s="123" t="s">
        <v>7776</v>
      </c>
      <c r="F3098" s="123" t="s">
        <v>3</v>
      </c>
      <c r="G3098" s="123">
        <v>1531340</v>
      </c>
      <c r="H3098" s="127"/>
      <c r="I3098" s="131" t="s">
        <v>7777</v>
      </c>
      <c r="J3098" s="127"/>
      <c r="K3098" s="127"/>
      <c r="L3098" s="127"/>
      <c r="M3098" s="127"/>
      <c r="N3098" s="246">
        <v>0</v>
      </c>
      <c r="O3098" s="243">
        <v>1.01</v>
      </c>
      <c r="P3098" s="127" t="s">
        <v>1334</v>
      </c>
    </row>
    <row r="3099" spans="1:16" ht="51" hidden="1">
      <c r="A3099" s="127">
        <v>15</v>
      </c>
      <c r="B3099" s="127"/>
      <c r="C3099" s="128" t="s">
        <v>692</v>
      </c>
      <c r="D3099" s="122">
        <v>42968</v>
      </c>
      <c r="E3099" s="123" t="s">
        <v>7778</v>
      </c>
      <c r="F3099" s="123" t="s">
        <v>3</v>
      </c>
      <c r="G3099" s="123">
        <v>1531368</v>
      </c>
      <c r="H3099" s="127"/>
      <c r="I3099" s="131" t="s">
        <v>7779</v>
      </c>
      <c r="J3099" s="127"/>
      <c r="K3099" s="127"/>
      <c r="L3099" s="127"/>
      <c r="M3099" s="127"/>
      <c r="N3099" s="246">
        <v>0</v>
      </c>
      <c r="O3099" s="243">
        <v>1.6600000000000001</v>
      </c>
      <c r="P3099" s="127" t="s">
        <v>1334</v>
      </c>
    </row>
    <row r="3100" spans="1:16" ht="51" hidden="1">
      <c r="A3100" s="127" t="s">
        <v>620</v>
      </c>
      <c r="B3100" s="127"/>
      <c r="C3100" s="128" t="s">
        <v>714</v>
      </c>
      <c r="D3100" s="122">
        <v>42968</v>
      </c>
      <c r="E3100" s="123" t="s">
        <v>7780</v>
      </c>
      <c r="F3100" s="123" t="s">
        <v>3</v>
      </c>
      <c r="G3100" s="123">
        <v>1531399</v>
      </c>
      <c r="H3100" s="127"/>
      <c r="I3100" s="131" t="s">
        <v>7781</v>
      </c>
      <c r="J3100" s="127"/>
      <c r="K3100" s="127"/>
      <c r="L3100" s="127"/>
      <c r="M3100" s="127"/>
      <c r="N3100" s="246">
        <v>0</v>
      </c>
      <c r="O3100" s="243">
        <v>25.09</v>
      </c>
      <c r="P3100" s="127" t="s">
        <v>1334</v>
      </c>
    </row>
    <row r="3101" spans="1:16" ht="51" hidden="1">
      <c r="A3101" s="127">
        <v>15</v>
      </c>
      <c r="B3101" s="127"/>
      <c r="C3101" s="128" t="s">
        <v>692</v>
      </c>
      <c r="D3101" s="122">
        <v>42968</v>
      </c>
      <c r="E3101" s="123" t="s">
        <v>7782</v>
      </c>
      <c r="F3101" s="123" t="s">
        <v>3</v>
      </c>
      <c r="G3101" s="123">
        <v>1531401</v>
      </c>
      <c r="H3101" s="127"/>
      <c r="I3101" s="131" t="s">
        <v>7783</v>
      </c>
      <c r="J3101" s="127"/>
      <c r="K3101" s="127"/>
      <c r="L3101" s="127"/>
      <c r="M3101" s="127"/>
      <c r="N3101" s="246">
        <v>0</v>
      </c>
      <c r="O3101" s="243">
        <v>0.6</v>
      </c>
      <c r="P3101" s="127" t="s">
        <v>1334</v>
      </c>
    </row>
    <row r="3102" spans="1:16" ht="51" hidden="1">
      <c r="A3102" s="127">
        <v>292</v>
      </c>
      <c r="B3102" s="127"/>
      <c r="C3102" s="128" t="s">
        <v>152</v>
      </c>
      <c r="D3102" s="122">
        <v>42968</v>
      </c>
      <c r="E3102" s="123" t="s">
        <v>7784</v>
      </c>
      <c r="F3102" s="123" t="s">
        <v>3</v>
      </c>
      <c r="G3102" s="123">
        <v>1531417</v>
      </c>
      <c r="H3102" s="127"/>
      <c r="I3102" s="131" t="s">
        <v>7785</v>
      </c>
      <c r="J3102" s="127"/>
      <c r="K3102" s="127"/>
      <c r="L3102" s="127"/>
      <c r="M3102" s="127"/>
      <c r="N3102" s="246">
        <v>0</v>
      </c>
      <c r="O3102" s="243">
        <v>102</v>
      </c>
      <c r="P3102" s="127" t="s">
        <v>1334</v>
      </c>
    </row>
    <row r="3103" spans="1:16" ht="51" hidden="1">
      <c r="A3103" s="127">
        <v>292</v>
      </c>
      <c r="B3103" s="127"/>
      <c r="C3103" s="128" t="s">
        <v>152</v>
      </c>
      <c r="D3103" s="122">
        <v>42968</v>
      </c>
      <c r="E3103" s="123" t="s">
        <v>7786</v>
      </c>
      <c r="F3103" s="123" t="s">
        <v>3</v>
      </c>
      <c r="G3103" s="123">
        <v>1531421</v>
      </c>
      <c r="H3103" s="127"/>
      <c r="I3103" s="131" t="s">
        <v>7733</v>
      </c>
      <c r="J3103" s="127"/>
      <c r="K3103" s="127"/>
      <c r="L3103" s="127"/>
      <c r="M3103" s="127"/>
      <c r="N3103" s="246">
        <v>0</v>
      </c>
      <c r="O3103" s="243">
        <v>115</v>
      </c>
      <c r="P3103" s="127" t="s">
        <v>1334</v>
      </c>
    </row>
    <row r="3104" spans="1:16" ht="51" hidden="1">
      <c r="A3104" s="127">
        <v>292</v>
      </c>
      <c r="B3104" s="127"/>
      <c r="C3104" s="128" t="s">
        <v>152</v>
      </c>
      <c r="D3104" s="122">
        <v>42968</v>
      </c>
      <c r="E3104" s="123" t="s">
        <v>7787</v>
      </c>
      <c r="F3104" s="123" t="s">
        <v>3</v>
      </c>
      <c r="G3104" s="123">
        <v>1531422</v>
      </c>
      <c r="H3104" s="127"/>
      <c r="I3104" s="131" t="s">
        <v>7733</v>
      </c>
      <c r="J3104" s="127"/>
      <c r="K3104" s="127"/>
      <c r="L3104" s="127"/>
      <c r="M3104" s="127"/>
      <c r="N3104" s="246">
        <v>0</v>
      </c>
      <c r="O3104" s="243">
        <v>124</v>
      </c>
      <c r="P3104" s="127" t="s">
        <v>1334</v>
      </c>
    </row>
    <row r="3105" spans="1:16" ht="51" hidden="1">
      <c r="A3105" s="127">
        <v>292</v>
      </c>
      <c r="B3105" s="127"/>
      <c r="C3105" s="128" t="s">
        <v>152</v>
      </c>
      <c r="D3105" s="122">
        <v>42968</v>
      </c>
      <c r="E3105" s="123" t="s">
        <v>7788</v>
      </c>
      <c r="F3105" s="123" t="s">
        <v>3</v>
      </c>
      <c r="G3105" s="123">
        <v>1531423</v>
      </c>
      <c r="H3105" s="127"/>
      <c r="I3105" s="131" t="s">
        <v>7733</v>
      </c>
      <c r="J3105" s="127"/>
      <c r="K3105" s="127"/>
      <c r="L3105" s="127"/>
      <c r="M3105" s="127"/>
      <c r="N3105" s="246">
        <v>0</v>
      </c>
      <c r="O3105" s="243">
        <v>92</v>
      </c>
      <c r="P3105" s="127" t="s">
        <v>1334</v>
      </c>
    </row>
    <row r="3106" spans="1:16" ht="51" hidden="1">
      <c r="A3106" s="127">
        <v>292</v>
      </c>
      <c r="B3106" s="127"/>
      <c r="C3106" s="128" t="s">
        <v>152</v>
      </c>
      <c r="D3106" s="122">
        <v>42968</v>
      </c>
      <c r="E3106" s="123" t="s">
        <v>7789</v>
      </c>
      <c r="F3106" s="123" t="s">
        <v>3</v>
      </c>
      <c r="G3106" s="123">
        <v>1531425</v>
      </c>
      <c r="H3106" s="127"/>
      <c r="I3106" s="131" t="s">
        <v>7733</v>
      </c>
      <c r="J3106" s="127"/>
      <c r="K3106" s="127"/>
      <c r="L3106" s="127"/>
      <c r="M3106" s="127"/>
      <c r="N3106" s="246">
        <v>0</v>
      </c>
      <c r="O3106" s="243">
        <v>75</v>
      </c>
      <c r="P3106" s="127" t="s">
        <v>1334</v>
      </c>
    </row>
    <row r="3107" spans="1:16" ht="63.75" hidden="1">
      <c r="A3107" s="127" t="s">
        <v>620</v>
      </c>
      <c r="B3107" s="127"/>
      <c r="C3107" s="128" t="s">
        <v>714</v>
      </c>
      <c r="D3107" s="122">
        <v>42969</v>
      </c>
      <c r="E3107" s="123" t="s">
        <v>7790</v>
      </c>
      <c r="F3107" s="123" t="s">
        <v>3</v>
      </c>
      <c r="G3107" s="123">
        <v>1531632</v>
      </c>
      <c r="H3107" s="127"/>
      <c r="I3107" s="131" t="s">
        <v>7791</v>
      </c>
      <c r="J3107" s="127"/>
      <c r="K3107" s="127"/>
      <c r="L3107" s="127"/>
      <c r="M3107" s="127"/>
      <c r="N3107" s="246">
        <v>0</v>
      </c>
      <c r="O3107" s="243">
        <v>372217.93</v>
      </c>
      <c r="P3107" s="127" t="s">
        <v>1334</v>
      </c>
    </row>
    <row r="3108" spans="1:16" ht="63.75" hidden="1">
      <c r="A3108" s="127" t="s">
        <v>620</v>
      </c>
      <c r="B3108" s="127"/>
      <c r="C3108" s="128" t="s">
        <v>714</v>
      </c>
      <c r="D3108" s="122">
        <v>42969</v>
      </c>
      <c r="E3108" s="123" t="s">
        <v>7792</v>
      </c>
      <c r="F3108" s="123" t="s">
        <v>3</v>
      </c>
      <c r="G3108" s="123">
        <v>1531635</v>
      </c>
      <c r="H3108" s="127"/>
      <c r="I3108" s="131" t="s">
        <v>7793</v>
      </c>
      <c r="J3108" s="127"/>
      <c r="K3108" s="127"/>
      <c r="L3108" s="127"/>
      <c r="M3108" s="127"/>
      <c r="N3108" s="246">
        <v>0</v>
      </c>
      <c r="O3108" s="243">
        <v>80830.650000000009</v>
      </c>
      <c r="P3108" s="127" t="s">
        <v>1334</v>
      </c>
    </row>
    <row r="3109" spans="1:16" ht="63.75" hidden="1">
      <c r="A3109" s="127" t="s">
        <v>620</v>
      </c>
      <c r="B3109" s="127"/>
      <c r="C3109" s="128" t="s">
        <v>714</v>
      </c>
      <c r="D3109" s="122">
        <v>42969</v>
      </c>
      <c r="E3109" s="123" t="s">
        <v>7794</v>
      </c>
      <c r="F3109" s="123" t="s">
        <v>3</v>
      </c>
      <c r="G3109" s="123">
        <v>1531636</v>
      </c>
      <c r="H3109" s="127"/>
      <c r="I3109" s="131" t="s">
        <v>7795</v>
      </c>
      <c r="J3109" s="127"/>
      <c r="K3109" s="127"/>
      <c r="L3109" s="127"/>
      <c r="M3109" s="127"/>
      <c r="N3109" s="246">
        <v>0</v>
      </c>
      <c r="O3109" s="243">
        <v>218736.61000000002</v>
      </c>
      <c r="P3109" s="127" t="s">
        <v>1334</v>
      </c>
    </row>
    <row r="3110" spans="1:16" ht="63.75" hidden="1">
      <c r="A3110" s="127" t="s">
        <v>620</v>
      </c>
      <c r="B3110" s="127"/>
      <c r="C3110" s="128" t="s">
        <v>714</v>
      </c>
      <c r="D3110" s="122">
        <v>42969</v>
      </c>
      <c r="E3110" s="123" t="s">
        <v>7796</v>
      </c>
      <c r="F3110" s="123" t="s">
        <v>3</v>
      </c>
      <c r="G3110" s="123">
        <v>1531639</v>
      </c>
      <c r="H3110" s="127"/>
      <c r="I3110" s="131" t="s">
        <v>7797</v>
      </c>
      <c r="J3110" s="127"/>
      <c r="K3110" s="127"/>
      <c r="L3110" s="127"/>
      <c r="M3110" s="127"/>
      <c r="N3110" s="246">
        <v>0</v>
      </c>
      <c r="O3110" s="243">
        <v>138459.14000000001</v>
      </c>
      <c r="P3110" s="127" t="s">
        <v>1334</v>
      </c>
    </row>
    <row r="3111" spans="1:16" ht="63.75" hidden="1">
      <c r="A3111" s="127" t="s">
        <v>620</v>
      </c>
      <c r="B3111" s="127"/>
      <c r="C3111" s="128" t="s">
        <v>714</v>
      </c>
      <c r="D3111" s="122">
        <v>42969</v>
      </c>
      <c r="E3111" s="123" t="s">
        <v>7798</v>
      </c>
      <c r="F3111" s="123" t="s">
        <v>3</v>
      </c>
      <c r="G3111" s="123">
        <v>1531640</v>
      </c>
      <c r="H3111" s="127"/>
      <c r="I3111" s="131" t="s">
        <v>7799</v>
      </c>
      <c r="J3111" s="127"/>
      <c r="K3111" s="127"/>
      <c r="L3111" s="127"/>
      <c r="M3111" s="127"/>
      <c r="N3111" s="246">
        <v>0</v>
      </c>
      <c r="O3111" s="243">
        <v>34724.25</v>
      </c>
      <c r="P3111" s="127" t="s">
        <v>1334</v>
      </c>
    </row>
    <row r="3112" spans="1:16" ht="63.75" hidden="1">
      <c r="A3112" s="127" t="s">
        <v>620</v>
      </c>
      <c r="B3112" s="127"/>
      <c r="C3112" s="128" t="s">
        <v>714</v>
      </c>
      <c r="D3112" s="122">
        <v>42969</v>
      </c>
      <c r="E3112" s="123" t="s">
        <v>7800</v>
      </c>
      <c r="F3112" s="123" t="s">
        <v>3</v>
      </c>
      <c r="G3112" s="123">
        <v>1531647</v>
      </c>
      <c r="H3112" s="127"/>
      <c r="I3112" s="131" t="s">
        <v>7801</v>
      </c>
      <c r="J3112" s="127"/>
      <c r="K3112" s="127"/>
      <c r="L3112" s="127"/>
      <c r="M3112" s="127"/>
      <c r="N3112" s="246">
        <v>0</v>
      </c>
      <c r="O3112" s="243">
        <v>38850.43</v>
      </c>
      <c r="P3112" s="127" t="s">
        <v>1334</v>
      </c>
    </row>
    <row r="3113" spans="1:16" ht="51" hidden="1">
      <c r="A3113" s="127" t="s">
        <v>620</v>
      </c>
      <c r="B3113" s="127"/>
      <c r="C3113" s="128" t="s">
        <v>714</v>
      </c>
      <c r="D3113" s="122">
        <v>42969</v>
      </c>
      <c r="E3113" s="123" t="s">
        <v>7802</v>
      </c>
      <c r="F3113" s="123" t="s">
        <v>3</v>
      </c>
      <c r="G3113" s="123">
        <v>1531651</v>
      </c>
      <c r="H3113" s="127"/>
      <c r="I3113" s="131" t="s">
        <v>7803</v>
      </c>
      <c r="J3113" s="127"/>
      <c r="K3113" s="127"/>
      <c r="L3113" s="127"/>
      <c r="M3113" s="127"/>
      <c r="N3113" s="246">
        <v>0</v>
      </c>
      <c r="O3113" s="243">
        <v>5099.8500000000004</v>
      </c>
      <c r="P3113" s="127" t="s">
        <v>1334</v>
      </c>
    </row>
    <row r="3114" spans="1:16" ht="51" hidden="1">
      <c r="A3114" s="127">
        <v>70</v>
      </c>
      <c r="B3114" s="127"/>
      <c r="C3114" s="128" t="s">
        <v>706</v>
      </c>
      <c r="D3114" s="122">
        <v>42969</v>
      </c>
      <c r="E3114" s="123" t="s">
        <v>7804</v>
      </c>
      <c r="F3114" s="123" t="s">
        <v>3</v>
      </c>
      <c r="G3114" s="123">
        <v>1531745</v>
      </c>
      <c r="H3114" s="127"/>
      <c r="I3114" s="131" t="s">
        <v>7805</v>
      </c>
      <c r="J3114" s="127"/>
      <c r="K3114" s="127"/>
      <c r="L3114" s="127"/>
      <c r="M3114" s="127"/>
      <c r="N3114" s="246">
        <v>0</v>
      </c>
      <c r="O3114" s="243">
        <v>100</v>
      </c>
      <c r="P3114" s="127" t="s">
        <v>1334</v>
      </c>
    </row>
    <row r="3115" spans="1:16" ht="51" hidden="1">
      <c r="A3115" s="127">
        <v>70</v>
      </c>
      <c r="B3115" s="127"/>
      <c r="C3115" s="128" t="s">
        <v>706</v>
      </c>
      <c r="D3115" s="122">
        <v>42969</v>
      </c>
      <c r="E3115" s="123" t="s">
        <v>7806</v>
      </c>
      <c r="F3115" s="123" t="s">
        <v>3</v>
      </c>
      <c r="G3115" s="123">
        <v>1531748</v>
      </c>
      <c r="H3115" s="127"/>
      <c r="I3115" s="131" t="s">
        <v>7807</v>
      </c>
      <c r="J3115" s="127"/>
      <c r="K3115" s="127"/>
      <c r="L3115" s="127"/>
      <c r="M3115" s="127"/>
      <c r="N3115" s="246">
        <v>0</v>
      </c>
      <c r="O3115" s="243">
        <v>4.37</v>
      </c>
      <c r="P3115" s="127" t="s">
        <v>1334</v>
      </c>
    </row>
    <row r="3116" spans="1:16" ht="51" hidden="1">
      <c r="A3116" s="127">
        <v>70</v>
      </c>
      <c r="B3116" s="127"/>
      <c r="C3116" s="128" t="s">
        <v>706</v>
      </c>
      <c r="D3116" s="122">
        <v>42969</v>
      </c>
      <c r="E3116" s="123" t="s">
        <v>7808</v>
      </c>
      <c r="F3116" s="123" t="s">
        <v>3</v>
      </c>
      <c r="G3116" s="123">
        <v>1531751</v>
      </c>
      <c r="H3116" s="127"/>
      <c r="I3116" s="131" t="s">
        <v>7809</v>
      </c>
      <c r="J3116" s="127"/>
      <c r="K3116" s="127"/>
      <c r="L3116" s="127"/>
      <c r="M3116" s="127"/>
      <c r="N3116" s="246">
        <v>0</v>
      </c>
      <c r="O3116" s="243">
        <v>15</v>
      </c>
      <c r="P3116" s="127" t="s">
        <v>1334</v>
      </c>
    </row>
    <row r="3117" spans="1:16" ht="51" hidden="1">
      <c r="A3117" s="127" t="s">
        <v>620</v>
      </c>
      <c r="B3117" s="127"/>
      <c r="C3117" s="128" t="s">
        <v>714</v>
      </c>
      <c r="D3117" s="122">
        <v>42969</v>
      </c>
      <c r="E3117" s="123" t="s">
        <v>7810</v>
      </c>
      <c r="F3117" s="123" t="s">
        <v>3</v>
      </c>
      <c r="G3117" s="123">
        <v>1531590</v>
      </c>
      <c r="H3117" s="127"/>
      <c r="I3117" s="131" t="s">
        <v>7811</v>
      </c>
      <c r="J3117" s="127"/>
      <c r="K3117" s="127"/>
      <c r="L3117" s="127"/>
      <c r="M3117" s="127"/>
      <c r="N3117" s="246">
        <v>0</v>
      </c>
      <c r="O3117" s="243">
        <v>1</v>
      </c>
      <c r="P3117" s="127" t="s">
        <v>1334</v>
      </c>
    </row>
    <row r="3118" spans="1:16" ht="51" hidden="1">
      <c r="A3118" s="127">
        <v>41</v>
      </c>
      <c r="B3118" s="127"/>
      <c r="C3118" s="128" t="s">
        <v>698</v>
      </c>
      <c r="D3118" s="122">
        <v>42969</v>
      </c>
      <c r="E3118" s="123" t="s">
        <v>7812</v>
      </c>
      <c r="F3118" s="123" t="s">
        <v>3</v>
      </c>
      <c r="G3118" s="123">
        <v>1531634</v>
      </c>
      <c r="H3118" s="127"/>
      <c r="I3118" s="131" t="s">
        <v>7813</v>
      </c>
      <c r="J3118" s="127"/>
      <c r="K3118" s="127"/>
      <c r="L3118" s="127"/>
      <c r="M3118" s="127"/>
      <c r="N3118" s="246">
        <v>0</v>
      </c>
      <c r="O3118" s="243">
        <v>0.77</v>
      </c>
      <c r="P3118" s="127" t="s">
        <v>1334</v>
      </c>
    </row>
    <row r="3119" spans="1:16" ht="51" hidden="1">
      <c r="A3119" s="127">
        <v>86</v>
      </c>
      <c r="B3119" s="127"/>
      <c r="C3119" s="128" t="s">
        <v>711</v>
      </c>
      <c r="D3119" s="122">
        <v>42969</v>
      </c>
      <c r="E3119" s="123" t="s">
        <v>7814</v>
      </c>
      <c r="F3119" s="123" t="s">
        <v>3</v>
      </c>
      <c r="G3119" s="123">
        <v>1531667</v>
      </c>
      <c r="H3119" s="127"/>
      <c r="I3119" s="131" t="s">
        <v>7815</v>
      </c>
      <c r="J3119" s="127"/>
      <c r="K3119" s="127"/>
      <c r="L3119" s="127"/>
      <c r="M3119" s="127"/>
      <c r="N3119" s="246">
        <v>0</v>
      </c>
      <c r="O3119" s="243">
        <v>476</v>
      </c>
      <c r="P3119" s="127" t="s">
        <v>1334</v>
      </c>
    </row>
    <row r="3120" spans="1:16" ht="51" hidden="1">
      <c r="A3120" s="127">
        <v>86</v>
      </c>
      <c r="B3120" s="127"/>
      <c r="C3120" s="128" t="s">
        <v>711</v>
      </c>
      <c r="D3120" s="122">
        <v>42969</v>
      </c>
      <c r="E3120" s="123" t="s">
        <v>7816</v>
      </c>
      <c r="F3120" s="123" t="s">
        <v>3</v>
      </c>
      <c r="G3120" s="123">
        <v>1531668</v>
      </c>
      <c r="H3120" s="127"/>
      <c r="I3120" s="131" t="s">
        <v>7817</v>
      </c>
      <c r="J3120" s="127"/>
      <c r="K3120" s="127"/>
      <c r="L3120" s="127"/>
      <c r="M3120" s="127"/>
      <c r="N3120" s="246">
        <v>0</v>
      </c>
      <c r="O3120" s="243">
        <v>396</v>
      </c>
      <c r="P3120" s="127" t="s">
        <v>1334</v>
      </c>
    </row>
    <row r="3121" spans="1:16" ht="63.75" hidden="1">
      <c r="A3121" s="127">
        <v>582</v>
      </c>
      <c r="B3121" s="127"/>
      <c r="C3121" s="128" t="s">
        <v>857</v>
      </c>
      <c r="D3121" s="122">
        <v>42969</v>
      </c>
      <c r="E3121" s="123" t="s">
        <v>7818</v>
      </c>
      <c r="F3121" s="123" t="s">
        <v>3</v>
      </c>
      <c r="G3121" s="123">
        <v>1531674</v>
      </c>
      <c r="H3121" s="127"/>
      <c r="I3121" s="131" t="s">
        <v>7819</v>
      </c>
      <c r="J3121" s="127"/>
      <c r="K3121" s="127"/>
      <c r="L3121" s="127"/>
      <c r="M3121" s="127"/>
      <c r="N3121" s="246">
        <v>0</v>
      </c>
      <c r="O3121" s="243">
        <v>90</v>
      </c>
      <c r="P3121" s="127" t="s">
        <v>1334</v>
      </c>
    </row>
    <row r="3122" spans="1:16" ht="51" hidden="1">
      <c r="A3122" s="127" t="s">
        <v>620</v>
      </c>
      <c r="B3122" s="127"/>
      <c r="C3122" s="128" t="s">
        <v>714</v>
      </c>
      <c r="D3122" s="122">
        <v>42969</v>
      </c>
      <c r="E3122" s="123" t="s">
        <v>7820</v>
      </c>
      <c r="F3122" s="123" t="s">
        <v>3</v>
      </c>
      <c r="G3122" s="123">
        <v>1531679</v>
      </c>
      <c r="H3122" s="127"/>
      <c r="I3122" s="131" t="s">
        <v>7821</v>
      </c>
      <c r="J3122" s="127"/>
      <c r="K3122" s="127"/>
      <c r="L3122" s="127"/>
      <c r="M3122" s="127"/>
      <c r="N3122" s="246">
        <v>0</v>
      </c>
      <c r="O3122" s="243">
        <v>20</v>
      </c>
      <c r="P3122" s="127" t="s">
        <v>1334</v>
      </c>
    </row>
    <row r="3123" spans="1:16" ht="51" hidden="1">
      <c r="A3123" s="127" t="s">
        <v>620</v>
      </c>
      <c r="B3123" s="127"/>
      <c r="C3123" s="128" t="s">
        <v>714</v>
      </c>
      <c r="D3123" s="122">
        <v>42969</v>
      </c>
      <c r="E3123" s="123" t="s">
        <v>7822</v>
      </c>
      <c r="F3123" s="123" t="s">
        <v>3</v>
      </c>
      <c r="G3123" s="123">
        <v>1531696</v>
      </c>
      <c r="H3123" s="127"/>
      <c r="I3123" s="131" t="s">
        <v>7823</v>
      </c>
      <c r="J3123" s="127"/>
      <c r="K3123" s="127"/>
      <c r="L3123" s="127"/>
      <c r="M3123" s="127"/>
      <c r="N3123" s="246">
        <v>0</v>
      </c>
      <c r="O3123" s="243">
        <v>363.48</v>
      </c>
      <c r="P3123" s="127" t="s">
        <v>1334</v>
      </c>
    </row>
    <row r="3124" spans="1:16" ht="51" hidden="1">
      <c r="A3124" s="127" t="s">
        <v>620</v>
      </c>
      <c r="B3124" s="127"/>
      <c r="C3124" s="128" t="s">
        <v>714</v>
      </c>
      <c r="D3124" s="122">
        <v>42969</v>
      </c>
      <c r="E3124" s="123" t="s">
        <v>7824</v>
      </c>
      <c r="F3124" s="123" t="s">
        <v>3</v>
      </c>
      <c r="G3124" s="123">
        <v>1531716</v>
      </c>
      <c r="H3124" s="127"/>
      <c r="I3124" s="131" t="s">
        <v>7825</v>
      </c>
      <c r="J3124" s="127"/>
      <c r="K3124" s="127"/>
      <c r="L3124" s="127"/>
      <c r="M3124" s="127"/>
      <c r="N3124" s="246">
        <v>0</v>
      </c>
      <c r="O3124" s="243">
        <v>261</v>
      </c>
      <c r="P3124" s="127" t="s">
        <v>1334</v>
      </c>
    </row>
    <row r="3125" spans="1:16" ht="51" hidden="1">
      <c r="A3125" s="127" t="s">
        <v>620</v>
      </c>
      <c r="B3125" s="127"/>
      <c r="C3125" s="128" t="s">
        <v>714</v>
      </c>
      <c r="D3125" s="122">
        <v>42969</v>
      </c>
      <c r="E3125" s="123" t="s">
        <v>7826</v>
      </c>
      <c r="F3125" s="123" t="s">
        <v>3</v>
      </c>
      <c r="G3125" s="123">
        <v>1531719</v>
      </c>
      <c r="H3125" s="127"/>
      <c r="I3125" s="131" t="s">
        <v>7827</v>
      </c>
      <c r="J3125" s="127"/>
      <c r="K3125" s="127"/>
      <c r="L3125" s="127"/>
      <c r="M3125" s="127"/>
      <c r="N3125" s="246">
        <v>0</v>
      </c>
      <c r="O3125" s="243">
        <v>200</v>
      </c>
      <c r="P3125" s="127" t="s">
        <v>1334</v>
      </c>
    </row>
    <row r="3126" spans="1:16" ht="51" hidden="1">
      <c r="A3126" s="127" t="s">
        <v>620</v>
      </c>
      <c r="B3126" s="127"/>
      <c r="C3126" s="128" t="s">
        <v>714</v>
      </c>
      <c r="D3126" s="122">
        <v>42969</v>
      </c>
      <c r="E3126" s="123" t="s">
        <v>7828</v>
      </c>
      <c r="F3126" s="123" t="s">
        <v>3</v>
      </c>
      <c r="G3126" s="123">
        <v>1531720</v>
      </c>
      <c r="H3126" s="127"/>
      <c r="I3126" s="131" t="s">
        <v>7829</v>
      </c>
      <c r="J3126" s="127"/>
      <c r="K3126" s="127"/>
      <c r="L3126" s="127"/>
      <c r="M3126" s="127"/>
      <c r="N3126" s="246">
        <v>0</v>
      </c>
      <c r="O3126" s="243">
        <v>522</v>
      </c>
      <c r="P3126" s="127" t="s">
        <v>1334</v>
      </c>
    </row>
    <row r="3127" spans="1:16" ht="51" hidden="1">
      <c r="A3127" s="127" t="s">
        <v>620</v>
      </c>
      <c r="B3127" s="127"/>
      <c r="C3127" s="128" t="s">
        <v>714</v>
      </c>
      <c r="D3127" s="122">
        <v>42969</v>
      </c>
      <c r="E3127" s="123" t="s">
        <v>7830</v>
      </c>
      <c r="F3127" s="123" t="s">
        <v>3</v>
      </c>
      <c r="G3127" s="123">
        <v>1531779</v>
      </c>
      <c r="H3127" s="127"/>
      <c r="I3127" s="131" t="s">
        <v>7831</v>
      </c>
      <c r="J3127" s="127"/>
      <c r="K3127" s="127"/>
      <c r="L3127" s="127"/>
      <c r="M3127" s="127"/>
      <c r="N3127" s="246">
        <v>0</v>
      </c>
      <c r="O3127" s="243">
        <v>371</v>
      </c>
      <c r="P3127" s="127" t="s">
        <v>1334</v>
      </c>
    </row>
    <row r="3128" spans="1:16" ht="51" hidden="1">
      <c r="A3128" s="127" t="s">
        <v>620</v>
      </c>
      <c r="B3128" s="127"/>
      <c r="C3128" s="128" t="s">
        <v>714</v>
      </c>
      <c r="D3128" s="122">
        <v>42969</v>
      </c>
      <c r="E3128" s="123" t="s">
        <v>7832</v>
      </c>
      <c r="F3128" s="123" t="s">
        <v>3</v>
      </c>
      <c r="G3128" s="123">
        <v>1531830</v>
      </c>
      <c r="H3128" s="127"/>
      <c r="I3128" s="131" t="s">
        <v>7833</v>
      </c>
      <c r="J3128" s="127"/>
      <c r="K3128" s="127"/>
      <c r="L3128" s="127"/>
      <c r="M3128" s="127"/>
      <c r="N3128" s="246">
        <v>0</v>
      </c>
      <c r="O3128" s="243">
        <v>1305.4000000000001</v>
      </c>
      <c r="P3128" s="127" t="s">
        <v>1334</v>
      </c>
    </row>
    <row r="3129" spans="1:16" ht="51" hidden="1">
      <c r="A3129" s="127" t="s">
        <v>620</v>
      </c>
      <c r="B3129" s="127"/>
      <c r="C3129" s="128" t="s">
        <v>714</v>
      </c>
      <c r="D3129" s="122">
        <v>42969</v>
      </c>
      <c r="E3129" s="123" t="s">
        <v>7834</v>
      </c>
      <c r="F3129" s="123" t="s">
        <v>3</v>
      </c>
      <c r="G3129" s="123">
        <v>1531849</v>
      </c>
      <c r="H3129" s="127"/>
      <c r="I3129" s="131" t="s">
        <v>7835</v>
      </c>
      <c r="J3129" s="127"/>
      <c r="K3129" s="127"/>
      <c r="L3129" s="127"/>
      <c r="M3129" s="127"/>
      <c r="N3129" s="246">
        <v>0</v>
      </c>
      <c r="O3129" s="243">
        <v>1151.6400000000001</v>
      </c>
      <c r="P3129" s="127" t="s">
        <v>1334</v>
      </c>
    </row>
    <row r="3130" spans="1:16" ht="51" hidden="1">
      <c r="A3130" s="127">
        <v>292</v>
      </c>
      <c r="B3130" s="127"/>
      <c r="C3130" s="128" t="s">
        <v>152</v>
      </c>
      <c r="D3130" s="122">
        <v>42970</v>
      </c>
      <c r="E3130" s="123" t="s">
        <v>7836</v>
      </c>
      <c r="F3130" s="123" t="s">
        <v>3</v>
      </c>
      <c r="G3130" s="123">
        <v>1532036</v>
      </c>
      <c r="H3130" s="127"/>
      <c r="I3130" s="131" t="s">
        <v>7837</v>
      </c>
      <c r="J3130" s="127"/>
      <c r="K3130" s="127"/>
      <c r="L3130" s="127"/>
      <c r="M3130" s="127"/>
      <c r="N3130" s="246">
        <v>0</v>
      </c>
      <c r="O3130" s="243">
        <v>1656</v>
      </c>
      <c r="P3130" s="127" t="s">
        <v>1334</v>
      </c>
    </row>
    <row r="3131" spans="1:16" ht="63.75" hidden="1">
      <c r="A3131" s="127">
        <v>52</v>
      </c>
      <c r="B3131" s="127"/>
      <c r="C3131" s="128" t="s">
        <v>704</v>
      </c>
      <c r="D3131" s="122">
        <v>42970</v>
      </c>
      <c r="E3131" s="123" t="s">
        <v>7838</v>
      </c>
      <c r="F3131" s="123" t="s">
        <v>3</v>
      </c>
      <c r="G3131" s="123">
        <v>1532037</v>
      </c>
      <c r="H3131" s="127"/>
      <c r="I3131" s="131" t="s">
        <v>7839</v>
      </c>
      <c r="J3131" s="127"/>
      <c r="K3131" s="127"/>
      <c r="L3131" s="127"/>
      <c r="M3131" s="127"/>
      <c r="N3131" s="246">
        <v>0</v>
      </c>
      <c r="O3131" s="243">
        <v>41031</v>
      </c>
      <c r="P3131" s="127" t="s">
        <v>1334</v>
      </c>
    </row>
    <row r="3132" spans="1:16" ht="63.75" hidden="1">
      <c r="A3132" s="127">
        <v>526</v>
      </c>
      <c r="B3132" s="127"/>
      <c r="C3132" s="128" t="s">
        <v>847</v>
      </c>
      <c r="D3132" s="122">
        <v>42970</v>
      </c>
      <c r="E3132" s="123" t="s">
        <v>7840</v>
      </c>
      <c r="F3132" s="123" t="s">
        <v>3</v>
      </c>
      <c r="G3132" s="123">
        <v>1532042</v>
      </c>
      <c r="H3132" s="127"/>
      <c r="I3132" s="131" t="s">
        <v>7841</v>
      </c>
      <c r="J3132" s="127"/>
      <c r="K3132" s="127"/>
      <c r="L3132" s="127"/>
      <c r="M3132" s="127"/>
      <c r="N3132" s="246">
        <v>0</v>
      </c>
      <c r="O3132" s="243">
        <v>4.0999999999999996</v>
      </c>
      <c r="P3132" s="127" t="s">
        <v>17184</v>
      </c>
    </row>
    <row r="3133" spans="1:16" ht="63.75" hidden="1">
      <c r="A3133" s="127">
        <v>41</v>
      </c>
      <c r="B3133" s="127"/>
      <c r="C3133" s="128" t="s">
        <v>698</v>
      </c>
      <c r="D3133" s="122">
        <v>42970</v>
      </c>
      <c r="E3133" s="123" t="s">
        <v>7842</v>
      </c>
      <c r="F3133" s="123" t="s">
        <v>3</v>
      </c>
      <c r="G3133" s="123">
        <v>1532140</v>
      </c>
      <c r="H3133" s="127"/>
      <c r="I3133" s="131" t="s">
        <v>7843</v>
      </c>
      <c r="J3133" s="127"/>
      <c r="K3133" s="127"/>
      <c r="L3133" s="127"/>
      <c r="M3133" s="127"/>
      <c r="N3133" s="246">
        <v>0</v>
      </c>
      <c r="O3133" s="243">
        <v>504722.37</v>
      </c>
      <c r="P3133" s="127" t="s">
        <v>1334</v>
      </c>
    </row>
    <row r="3134" spans="1:16" ht="63.75" hidden="1">
      <c r="A3134" s="127">
        <v>41</v>
      </c>
      <c r="B3134" s="127"/>
      <c r="C3134" s="128" t="s">
        <v>698</v>
      </c>
      <c r="D3134" s="122">
        <v>42970</v>
      </c>
      <c r="E3134" s="123" t="s">
        <v>7844</v>
      </c>
      <c r="F3134" s="123" t="s">
        <v>3</v>
      </c>
      <c r="G3134" s="123">
        <v>1532142</v>
      </c>
      <c r="H3134" s="127"/>
      <c r="I3134" s="131" t="s">
        <v>7845</v>
      </c>
      <c r="J3134" s="127"/>
      <c r="K3134" s="127"/>
      <c r="L3134" s="127"/>
      <c r="M3134" s="127"/>
      <c r="N3134" s="246">
        <v>0</v>
      </c>
      <c r="O3134" s="243">
        <v>115009.34</v>
      </c>
      <c r="P3134" s="127" t="s">
        <v>1334</v>
      </c>
    </row>
    <row r="3135" spans="1:16" ht="51" hidden="1">
      <c r="A3135" s="127">
        <v>291</v>
      </c>
      <c r="B3135" s="127"/>
      <c r="C3135" s="128" t="s">
        <v>795</v>
      </c>
      <c r="D3135" s="122">
        <v>42970</v>
      </c>
      <c r="E3135" s="123" t="s">
        <v>7846</v>
      </c>
      <c r="F3135" s="123" t="s">
        <v>3</v>
      </c>
      <c r="G3135" s="123">
        <v>1532163</v>
      </c>
      <c r="H3135" s="127"/>
      <c r="I3135" s="131" t="s">
        <v>7847</v>
      </c>
      <c r="J3135" s="127"/>
      <c r="K3135" s="127"/>
      <c r="L3135" s="127"/>
      <c r="M3135" s="127"/>
      <c r="N3135" s="246">
        <v>0</v>
      </c>
      <c r="O3135" s="243">
        <v>4794.38</v>
      </c>
      <c r="P3135" s="127" t="s">
        <v>1334</v>
      </c>
    </row>
    <row r="3136" spans="1:16" ht="51" hidden="1">
      <c r="A3136" s="127">
        <v>16</v>
      </c>
      <c r="B3136" s="127"/>
      <c r="C3136" s="128" t="s">
        <v>693</v>
      </c>
      <c r="D3136" s="122">
        <v>42970</v>
      </c>
      <c r="E3136" s="123" t="s">
        <v>7848</v>
      </c>
      <c r="F3136" s="123" t="s">
        <v>3</v>
      </c>
      <c r="G3136" s="123">
        <v>1532171</v>
      </c>
      <c r="H3136" s="127"/>
      <c r="I3136" s="131" t="s">
        <v>7849</v>
      </c>
      <c r="J3136" s="127"/>
      <c r="K3136" s="127"/>
      <c r="L3136" s="127"/>
      <c r="M3136" s="127"/>
      <c r="N3136" s="246">
        <v>0</v>
      </c>
      <c r="O3136" s="243">
        <v>244336.4</v>
      </c>
      <c r="P3136" s="127" t="s">
        <v>1334</v>
      </c>
    </row>
    <row r="3137" spans="1:16" ht="38.25" hidden="1">
      <c r="A3137" s="127">
        <v>15</v>
      </c>
      <c r="B3137" s="127"/>
      <c r="C3137" s="128" t="s">
        <v>692</v>
      </c>
      <c r="D3137" s="122">
        <v>42970</v>
      </c>
      <c r="E3137" s="123" t="s">
        <v>7850</v>
      </c>
      <c r="F3137" s="123" t="s">
        <v>3</v>
      </c>
      <c r="G3137" s="123">
        <v>1532050</v>
      </c>
      <c r="H3137" s="127"/>
      <c r="I3137" s="131" t="s">
        <v>7851</v>
      </c>
      <c r="J3137" s="127"/>
      <c r="K3137" s="127"/>
      <c r="L3137" s="127"/>
      <c r="M3137" s="127"/>
      <c r="N3137" s="246">
        <v>0</v>
      </c>
      <c r="O3137" s="243">
        <v>19.59</v>
      </c>
      <c r="P3137" s="127" t="s">
        <v>1334</v>
      </c>
    </row>
    <row r="3138" spans="1:16" ht="51" hidden="1">
      <c r="A3138" s="127" t="s">
        <v>620</v>
      </c>
      <c r="B3138" s="127"/>
      <c r="C3138" s="128" t="s">
        <v>714</v>
      </c>
      <c r="D3138" s="122">
        <v>42970</v>
      </c>
      <c r="E3138" s="123" t="s">
        <v>7852</v>
      </c>
      <c r="F3138" s="123" t="s">
        <v>3</v>
      </c>
      <c r="G3138" s="123">
        <v>1532053</v>
      </c>
      <c r="H3138" s="127"/>
      <c r="I3138" s="131" t="s">
        <v>7853</v>
      </c>
      <c r="J3138" s="127"/>
      <c r="K3138" s="127"/>
      <c r="L3138" s="127"/>
      <c r="M3138" s="127"/>
      <c r="N3138" s="246">
        <v>0</v>
      </c>
      <c r="O3138" s="243">
        <v>3309.94</v>
      </c>
      <c r="P3138" s="127" t="s">
        <v>1334</v>
      </c>
    </row>
    <row r="3139" spans="1:16" ht="51" hidden="1">
      <c r="A3139" s="127" t="s">
        <v>620</v>
      </c>
      <c r="B3139" s="127"/>
      <c r="C3139" s="128" t="s">
        <v>714</v>
      </c>
      <c r="D3139" s="122">
        <v>42970</v>
      </c>
      <c r="E3139" s="123" t="s">
        <v>7854</v>
      </c>
      <c r="F3139" s="123" t="s">
        <v>3</v>
      </c>
      <c r="G3139" s="123">
        <v>1532070</v>
      </c>
      <c r="H3139" s="127"/>
      <c r="I3139" s="131" t="s">
        <v>7855</v>
      </c>
      <c r="J3139" s="127"/>
      <c r="K3139" s="127"/>
      <c r="L3139" s="127"/>
      <c r="M3139" s="127"/>
      <c r="N3139" s="246">
        <v>0</v>
      </c>
      <c r="O3139" s="243">
        <v>437.79</v>
      </c>
      <c r="P3139" s="127" t="s">
        <v>17184</v>
      </c>
    </row>
    <row r="3140" spans="1:16" ht="51" hidden="1">
      <c r="A3140" s="127" t="s">
        <v>620</v>
      </c>
      <c r="B3140" s="127"/>
      <c r="C3140" s="128" t="s">
        <v>714</v>
      </c>
      <c r="D3140" s="122">
        <v>42970</v>
      </c>
      <c r="E3140" s="123" t="s">
        <v>7856</v>
      </c>
      <c r="F3140" s="123" t="s">
        <v>3</v>
      </c>
      <c r="G3140" s="123">
        <v>1532173</v>
      </c>
      <c r="H3140" s="127"/>
      <c r="I3140" s="131" t="s">
        <v>7857</v>
      </c>
      <c r="J3140" s="127"/>
      <c r="K3140" s="127"/>
      <c r="L3140" s="127"/>
      <c r="M3140" s="127"/>
      <c r="N3140" s="246">
        <v>0</v>
      </c>
      <c r="O3140" s="243">
        <v>6251.6100000000006</v>
      </c>
      <c r="P3140" s="127" t="s">
        <v>1334</v>
      </c>
    </row>
    <row r="3141" spans="1:16" ht="63.75" hidden="1">
      <c r="A3141" s="127">
        <v>15</v>
      </c>
      <c r="B3141" s="127"/>
      <c r="C3141" s="128" t="s">
        <v>692</v>
      </c>
      <c r="D3141" s="122">
        <v>42970</v>
      </c>
      <c r="E3141" s="123" t="s">
        <v>7858</v>
      </c>
      <c r="F3141" s="123" t="s">
        <v>3</v>
      </c>
      <c r="G3141" s="123">
        <v>1532177</v>
      </c>
      <c r="H3141" s="127"/>
      <c r="I3141" s="131" t="s">
        <v>7859</v>
      </c>
      <c r="J3141" s="127"/>
      <c r="K3141" s="127"/>
      <c r="L3141" s="127"/>
      <c r="M3141" s="127"/>
      <c r="N3141" s="246">
        <v>0</v>
      </c>
      <c r="O3141" s="243">
        <v>1.48</v>
      </c>
      <c r="P3141" s="127" t="s">
        <v>1334</v>
      </c>
    </row>
    <row r="3142" spans="1:16" ht="51" hidden="1">
      <c r="A3142" s="127">
        <v>203</v>
      </c>
      <c r="B3142" s="127"/>
      <c r="C3142" s="128" t="s">
        <v>758</v>
      </c>
      <c r="D3142" s="122">
        <v>42970</v>
      </c>
      <c r="E3142" s="123" t="s">
        <v>7860</v>
      </c>
      <c r="F3142" s="123" t="s">
        <v>3</v>
      </c>
      <c r="G3142" s="123">
        <v>1532219</v>
      </c>
      <c r="H3142" s="127"/>
      <c r="I3142" s="131" t="s">
        <v>7861</v>
      </c>
      <c r="J3142" s="127"/>
      <c r="K3142" s="127"/>
      <c r="L3142" s="127"/>
      <c r="M3142" s="127"/>
      <c r="N3142" s="246">
        <v>0</v>
      </c>
      <c r="O3142" s="243">
        <v>371</v>
      </c>
      <c r="P3142" s="127" t="s">
        <v>1334</v>
      </c>
    </row>
    <row r="3143" spans="1:16" ht="51" hidden="1">
      <c r="A3143" s="127">
        <v>203</v>
      </c>
      <c r="B3143" s="127"/>
      <c r="C3143" s="128" t="s">
        <v>758</v>
      </c>
      <c r="D3143" s="122">
        <v>42970</v>
      </c>
      <c r="E3143" s="123" t="s">
        <v>7862</v>
      </c>
      <c r="F3143" s="123" t="s">
        <v>3</v>
      </c>
      <c r="G3143" s="123">
        <v>1532230</v>
      </c>
      <c r="H3143" s="127"/>
      <c r="I3143" s="131" t="s">
        <v>7863</v>
      </c>
      <c r="J3143" s="127"/>
      <c r="K3143" s="127"/>
      <c r="L3143" s="127"/>
      <c r="M3143" s="127"/>
      <c r="N3143" s="246">
        <v>0</v>
      </c>
      <c r="O3143" s="243">
        <v>30</v>
      </c>
      <c r="P3143" s="127" t="s">
        <v>1334</v>
      </c>
    </row>
    <row r="3144" spans="1:16" ht="51" hidden="1">
      <c r="A3144" s="127">
        <v>20</v>
      </c>
      <c r="B3144" s="127"/>
      <c r="C3144" s="128" t="s">
        <v>694</v>
      </c>
      <c r="D3144" s="122">
        <v>42970</v>
      </c>
      <c r="E3144" s="123" t="s">
        <v>7864</v>
      </c>
      <c r="F3144" s="123" t="s">
        <v>3</v>
      </c>
      <c r="G3144" s="123">
        <v>1532231</v>
      </c>
      <c r="H3144" s="127"/>
      <c r="I3144" s="131" t="s">
        <v>7865</v>
      </c>
      <c r="J3144" s="127"/>
      <c r="K3144" s="127"/>
      <c r="L3144" s="127"/>
      <c r="M3144" s="127"/>
      <c r="N3144" s="246">
        <v>0</v>
      </c>
      <c r="O3144" s="243">
        <v>63.24</v>
      </c>
      <c r="P3144" s="127" t="s">
        <v>1334</v>
      </c>
    </row>
    <row r="3145" spans="1:16" ht="51" hidden="1">
      <c r="A3145" s="127">
        <v>15</v>
      </c>
      <c r="B3145" s="127"/>
      <c r="C3145" s="128" t="s">
        <v>692</v>
      </c>
      <c r="D3145" s="122">
        <v>42970</v>
      </c>
      <c r="E3145" s="123" t="s">
        <v>7866</v>
      </c>
      <c r="F3145" s="123" t="s">
        <v>3</v>
      </c>
      <c r="G3145" s="123">
        <v>1532260</v>
      </c>
      <c r="H3145" s="127"/>
      <c r="I3145" s="131" t="s">
        <v>7867</v>
      </c>
      <c r="J3145" s="127"/>
      <c r="K3145" s="127"/>
      <c r="L3145" s="127"/>
      <c r="M3145" s="127"/>
      <c r="N3145" s="246">
        <v>0</v>
      </c>
      <c r="O3145" s="243">
        <v>38.22</v>
      </c>
      <c r="P3145" s="127" t="s">
        <v>1334</v>
      </c>
    </row>
    <row r="3146" spans="1:16" ht="51" hidden="1">
      <c r="A3146" s="127" t="s">
        <v>620</v>
      </c>
      <c r="B3146" s="127"/>
      <c r="C3146" s="128" t="s">
        <v>714</v>
      </c>
      <c r="D3146" s="122">
        <v>42970</v>
      </c>
      <c r="E3146" s="123" t="s">
        <v>7868</v>
      </c>
      <c r="F3146" s="123" t="s">
        <v>3</v>
      </c>
      <c r="G3146" s="123">
        <v>1532276</v>
      </c>
      <c r="H3146" s="127"/>
      <c r="I3146" s="131" t="s">
        <v>7869</v>
      </c>
      <c r="J3146" s="127"/>
      <c r="K3146" s="127"/>
      <c r="L3146" s="127"/>
      <c r="M3146" s="127"/>
      <c r="N3146" s="246">
        <v>0</v>
      </c>
      <c r="O3146" s="243">
        <v>5</v>
      </c>
      <c r="P3146" s="127" t="s">
        <v>1334</v>
      </c>
    </row>
    <row r="3147" spans="1:16" ht="38.25" hidden="1">
      <c r="A3147" s="127">
        <v>15</v>
      </c>
      <c r="B3147" s="127"/>
      <c r="C3147" s="128" t="s">
        <v>692</v>
      </c>
      <c r="D3147" s="122">
        <v>42970</v>
      </c>
      <c r="E3147" s="123" t="s">
        <v>7870</v>
      </c>
      <c r="F3147" s="123" t="s">
        <v>3</v>
      </c>
      <c r="G3147" s="123">
        <v>1532280</v>
      </c>
      <c r="H3147" s="127"/>
      <c r="I3147" s="131" t="s">
        <v>7871</v>
      </c>
      <c r="J3147" s="127"/>
      <c r="K3147" s="127"/>
      <c r="L3147" s="127"/>
      <c r="M3147" s="127"/>
      <c r="N3147" s="246">
        <v>0</v>
      </c>
      <c r="O3147" s="243">
        <v>0.04</v>
      </c>
      <c r="P3147" s="127" t="s">
        <v>1334</v>
      </c>
    </row>
    <row r="3148" spans="1:16" ht="51" hidden="1">
      <c r="A3148" s="127">
        <v>222</v>
      </c>
      <c r="B3148" s="127"/>
      <c r="C3148" s="128" t="s">
        <v>765</v>
      </c>
      <c r="D3148" s="122">
        <v>42971</v>
      </c>
      <c r="E3148" s="123" t="s">
        <v>7872</v>
      </c>
      <c r="F3148" s="123" t="s">
        <v>3</v>
      </c>
      <c r="G3148" s="123">
        <v>1532534</v>
      </c>
      <c r="H3148" s="127"/>
      <c r="I3148" s="131" t="s">
        <v>7873</v>
      </c>
      <c r="J3148" s="127"/>
      <c r="K3148" s="127"/>
      <c r="L3148" s="127"/>
      <c r="M3148" s="127"/>
      <c r="N3148" s="246">
        <v>0</v>
      </c>
      <c r="O3148" s="243">
        <v>2</v>
      </c>
      <c r="P3148" s="127" t="s">
        <v>1334</v>
      </c>
    </row>
    <row r="3149" spans="1:16" ht="51" hidden="1">
      <c r="A3149" s="127">
        <v>222</v>
      </c>
      <c r="B3149" s="127"/>
      <c r="C3149" s="128" t="s">
        <v>765</v>
      </c>
      <c r="D3149" s="122">
        <v>42971</v>
      </c>
      <c r="E3149" s="123" t="s">
        <v>7874</v>
      </c>
      <c r="F3149" s="123" t="s">
        <v>3</v>
      </c>
      <c r="G3149" s="123">
        <v>1532546</v>
      </c>
      <c r="H3149" s="127"/>
      <c r="I3149" s="131" t="s">
        <v>7875</v>
      </c>
      <c r="J3149" s="127"/>
      <c r="K3149" s="127"/>
      <c r="L3149" s="127"/>
      <c r="M3149" s="127"/>
      <c r="N3149" s="246">
        <v>0</v>
      </c>
      <c r="O3149" s="243">
        <v>500</v>
      </c>
      <c r="P3149" s="127" t="s">
        <v>1334</v>
      </c>
    </row>
    <row r="3150" spans="1:16" ht="63.75" hidden="1">
      <c r="A3150" s="127" t="s">
        <v>620</v>
      </c>
      <c r="B3150" s="127"/>
      <c r="C3150" s="128" t="s">
        <v>714</v>
      </c>
      <c r="D3150" s="122">
        <v>42971</v>
      </c>
      <c r="E3150" s="123" t="s">
        <v>7876</v>
      </c>
      <c r="F3150" s="123" t="s">
        <v>3</v>
      </c>
      <c r="G3150" s="123">
        <v>1532549</v>
      </c>
      <c r="H3150" s="127"/>
      <c r="I3150" s="131" t="s">
        <v>7877</v>
      </c>
      <c r="J3150" s="127"/>
      <c r="K3150" s="127"/>
      <c r="L3150" s="127"/>
      <c r="M3150" s="127"/>
      <c r="N3150" s="246">
        <v>0</v>
      </c>
      <c r="O3150" s="243">
        <v>33224.559999999998</v>
      </c>
      <c r="P3150" s="127" t="s">
        <v>1334</v>
      </c>
    </row>
    <row r="3151" spans="1:16" ht="63.75" hidden="1">
      <c r="A3151" s="127" t="s">
        <v>620</v>
      </c>
      <c r="B3151" s="127"/>
      <c r="C3151" s="128" t="s">
        <v>714</v>
      </c>
      <c r="D3151" s="122">
        <v>42971</v>
      </c>
      <c r="E3151" s="123" t="s">
        <v>7878</v>
      </c>
      <c r="F3151" s="123" t="s">
        <v>3</v>
      </c>
      <c r="G3151" s="123">
        <v>1532552</v>
      </c>
      <c r="H3151" s="127"/>
      <c r="I3151" s="131" t="s">
        <v>7879</v>
      </c>
      <c r="J3151" s="127"/>
      <c r="K3151" s="127"/>
      <c r="L3151" s="127"/>
      <c r="M3151" s="127"/>
      <c r="N3151" s="246">
        <v>0</v>
      </c>
      <c r="O3151" s="243">
        <v>158694.15</v>
      </c>
      <c r="P3151" s="127" t="s">
        <v>1334</v>
      </c>
    </row>
    <row r="3152" spans="1:16" ht="63.75" hidden="1">
      <c r="A3152" s="127" t="s">
        <v>620</v>
      </c>
      <c r="B3152" s="127"/>
      <c r="C3152" s="128" t="s">
        <v>714</v>
      </c>
      <c r="D3152" s="122">
        <v>42971</v>
      </c>
      <c r="E3152" s="123" t="s">
        <v>7880</v>
      </c>
      <c r="F3152" s="123" t="s">
        <v>3</v>
      </c>
      <c r="G3152" s="123">
        <v>1532557</v>
      </c>
      <c r="H3152" s="127"/>
      <c r="I3152" s="131" t="s">
        <v>7881</v>
      </c>
      <c r="J3152" s="127"/>
      <c r="K3152" s="127"/>
      <c r="L3152" s="127"/>
      <c r="M3152" s="127"/>
      <c r="N3152" s="246">
        <v>0</v>
      </c>
      <c r="O3152" s="243">
        <v>457897.56</v>
      </c>
      <c r="P3152" s="127" t="s">
        <v>1334</v>
      </c>
    </row>
    <row r="3153" spans="1:16" ht="63.75" hidden="1">
      <c r="A3153" s="127" t="s">
        <v>620</v>
      </c>
      <c r="B3153" s="127"/>
      <c r="C3153" s="128" t="s">
        <v>714</v>
      </c>
      <c r="D3153" s="122">
        <v>42971</v>
      </c>
      <c r="E3153" s="123" t="s">
        <v>7882</v>
      </c>
      <c r="F3153" s="123" t="s">
        <v>3</v>
      </c>
      <c r="G3153" s="123">
        <v>1532562</v>
      </c>
      <c r="H3153" s="127"/>
      <c r="I3153" s="131" t="s">
        <v>7883</v>
      </c>
      <c r="J3153" s="127"/>
      <c r="K3153" s="127"/>
      <c r="L3153" s="127"/>
      <c r="M3153" s="127"/>
      <c r="N3153" s="246">
        <v>0</v>
      </c>
      <c r="O3153" s="243">
        <v>216650.82</v>
      </c>
      <c r="P3153" s="127" t="s">
        <v>1334</v>
      </c>
    </row>
    <row r="3154" spans="1:16" ht="63.75" hidden="1">
      <c r="A3154" s="127" t="s">
        <v>620</v>
      </c>
      <c r="B3154" s="127"/>
      <c r="C3154" s="128" t="s">
        <v>714</v>
      </c>
      <c r="D3154" s="122">
        <v>42971</v>
      </c>
      <c r="E3154" s="123" t="s">
        <v>7884</v>
      </c>
      <c r="F3154" s="123" t="s">
        <v>3</v>
      </c>
      <c r="G3154" s="123">
        <v>1532567</v>
      </c>
      <c r="H3154" s="127"/>
      <c r="I3154" s="131" t="s">
        <v>7885</v>
      </c>
      <c r="J3154" s="127"/>
      <c r="K3154" s="127"/>
      <c r="L3154" s="127"/>
      <c r="M3154" s="127"/>
      <c r="N3154" s="246">
        <v>0</v>
      </c>
      <c r="O3154" s="243">
        <v>29453.920000000002</v>
      </c>
      <c r="P3154" s="127" t="s">
        <v>1334</v>
      </c>
    </row>
    <row r="3155" spans="1:16" ht="63.75" hidden="1">
      <c r="A3155" s="127" t="s">
        <v>620</v>
      </c>
      <c r="B3155" s="127"/>
      <c r="C3155" s="128" t="s">
        <v>714</v>
      </c>
      <c r="D3155" s="122">
        <v>42971</v>
      </c>
      <c r="E3155" s="123" t="s">
        <v>7886</v>
      </c>
      <c r="F3155" s="123" t="s">
        <v>3</v>
      </c>
      <c r="G3155" s="123">
        <v>1532571</v>
      </c>
      <c r="H3155" s="127"/>
      <c r="I3155" s="131" t="s">
        <v>7887</v>
      </c>
      <c r="J3155" s="127"/>
      <c r="K3155" s="127"/>
      <c r="L3155" s="127"/>
      <c r="M3155" s="127"/>
      <c r="N3155" s="246">
        <v>0</v>
      </c>
      <c r="O3155" s="243">
        <v>985079.77</v>
      </c>
      <c r="P3155" s="127" t="s">
        <v>1334</v>
      </c>
    </row>
    <row r="3156" spans="1:16" ht="63.75" hidden="1">
      <c r="A3156" s="127" t="s">
        <v>620</v>
      </c>
      <c r="B3156" s="127"/>
      <c r="C3156" s="128" t="s">
        <v>714</v>
      </c>
      <c r="D3156" s="122">
        <v>42971</v>
      </c>
      <c r="E3156" s="123" t="s">
        <v>7888</v>
      </c>
      <c r="F3156" s="123" t="s">
        <v>3</v>
      </c>
      <c r="G3156" s="123">
        <v>1532575</v>
      </c>
      <c r="H3156" s="127"/>
      <c r="I3156" s="131" t="s">
        <v>7889</v>
      </c>
      <c r="J3156" s="127"/>
      <c r="K3156" s="127"/>
      <c r="L3156" s="127"/>
      <c r="M3156" s="127"/>
      <c r="N3156" s="246">
        <v>0</v>
      </c>
      <c r="O3156" s="243">
        <v>81231.42</v>
      </c>
      <c r="P3156" s="127" t="s">
        <v>1334</v>
      </c>
    </row>
    <row r="3157" spans="1:16" ht="63.75" hidden="1">
      <c r="A3157" s="127" t="s">
        <v>620</v>
      </c>
      <c r="B3157" s="127"/>
      <c r="C3157" s="128" t="s">
        <v>714</v>
      </c>
      <c r="D3157" s="122">
        <v>42971</v>
      </c>
      <c r="E3157" s="123" t="s">
        <v>7890</v>
      </c>
      <c r="F3157" s="123" t="s">
        <v>3</v>
      </c>
      <c r="G3157" s="123">
        <v>1532580</v>
      </c>
      <c r="H3157" s="127"/>
      <c r="I3157" s="131" t="s">
        <v>7891</v>
      </c>
      <c r="J3157" s="127"/>
      <c r="K3157" s="127"/>
      <c r="L3157" s="127"/>
      <c r="M3157" s="127"/>
      <c r="N3157" s="246">
        <v>0</v>
      </c>
      <c r="O3157" s="243">
        <v>314611.28000000003</v>
      </c>
      <c r="P3157" s="127" t="s">
        <v>1334</v>
      </c>
    </row>
    <row r="3158" spans="1:16" ht="51" hidden="1">
      <c r="A3158" s="127">
        <v>46</v>
      </c>
      <c r="B3158" s="127"/>
      <c r="C3158" s="128" t="s">
        <v>699</v>
      </c>
      <c r="D3158" s="122">
        <v>42971</v>
      </c>
      <c r="E3158" s="123" t="s">
        <v>7892</v>
      </c>
      <c r="F3158" s="123" t="s">
        <v>3</v>
      </c>
      <c r="G3158" s="123">
        <v>1532592</v>
      </c>
      <c r="H3158" s="127"/>
      <c r="I3158" s="131" t="s">
        <v>7893</v>
      </c>
      <c r="J3158" s="127"/>
      <c r="K3158" s="127"/>
      <c r="L3158" s="127"/>
      <c r="M3158" s="127"/>
      <c r="N3158" s="246">
        <v>0</v>
      </c>
      <c r="O3158" s="243">
        <v>55000</v>
      </c>
      <c r="P3158" s="127" t="s">
        <v>1334</v>
      </c>
    </row>
    <row r="3159" spans="1:16" ht="51" hidden="1">
      <c r="A3159" s="127">
        <v>130</v>
      </c>
      <c r="B3159" s="127"/>
      <c r="C3159" s="128" t="s">
        <v>728</v>
      </c>
      <c r="D3159" s="122">
        <v>42971</v>
      </c>
      <c r="E3159" s="123" t="s">
        <v>7894</v>
      </c>
      <c r="F3159" s="123" t="s">
        <v>3</v>
      </c>
      <c r="G3159" s="123">
        <v>1532600</v>
      </c>
      <c r="H3159" s="127"/>
      <c r="I3159" s="131" t="s">
        <v>7895</v>
      </c>
      <c r="J3159" s="127"/>
      <c r="K3159" s="127"/>
      <c r="L3159" s="127"/>
      <c r="M3159" s="127"/>
      <c r="N3159" s="246">
        <v>0</v>
      </c>
      <c r="O3159" s="243">
        <v>688336.35</v>
      </c>
      <c r="P3159" s="127" t="s">
        <v>1334</v>
      </c>
    </row>
    <row r="3160" spans="1:16" ht="51" hidden="1">
      <c r="A3160" s="127">
        <v>130</v>
      </c>
      <c r="B3160" s="127"/>
      <c r="C3160" s="128" t="s">
        <v>728</v>
      </c>
      <c r="D3160" s="122">
        <v>42971</v>
      </c>
      <c r="E3160" s="123" t="s">
        <v>7896</v>
      </c>
      <c r="F3160" s="123" t="s">
        <v>3</v>
      </c>
      <c r="G3160" s="123">
        <v>1532602</v>
      </c>
      <c r="H3160" s="127"/>
      <c r="I3160" s="131" t="s">
        <v>7897</v>
      </c>
      <c r="J3160" s="127"/>
      <c r="K3160" s="127"/>
      <c r="L3160" s="127"/>
      <c r="M3160" s="127"/>
      <c r="N3160" s="246">
        <v>0</v>
      </c>
      <c r="O3160" s="243">
        <v>149713.16</v>
      </c>
      <c r="P3160" s="127" t="s">
        <v>1334</v>
      </c>
    </row>
    <row r="3161" spans="1:16" ht="51" hidden="1">
      <c r="A3161" s="127" t="s">
        <v>620</v>
      </c>
      <c r="B3161" s="127"/>
      <c r="C3161" s="128" t="s">
        <v>714</v>
      </c>
      <c r="D3161" s="122">
        <v>42971</v>
      </c>
      <c r="E3161" s="123" t="s">
        <v>7898</v>
      </c>
      <c r="F3161" s="123" t="s">
        <v>3</v>
      </c>
      <c r="G3161" s="123">
        <v>1532510</v>
      </c>
      <c r="H3161" s="127"/>
      <c r="I3161" s="131" t="s">
        <v>7899</v>
      </c>
      <c r="J3161" s="127"/>
      <c r="K3161" s="127"/>
      <c r="L3161" s="127"/>
      <c r="M3161" s="127"/>
      <c r="N3161" s="246">
        <v>0</v>
      </c>
      <c r="O3161" s="243">
        <v>1</v>
      </c>
      <c r="P3161" s="127" t="s">
        <v>1334</v>
      </c>
    </row>
    <row r="3162" spans="1:16" ht="51" hidden="1">
      <c r="A3162" s="127" t="s">
        <v>620</v>
      </c>
      <c r="B3162" s="127"/>
      <c r="C3162" s="128" t="s">
        <v>714</v>
      </c>
      <c r="D3162" s="122">
        <v>42971</v>
      </c>
      <c r="E3162" s="123" t="s">
        <v>7900</v>
      </c>
      <c r="F3162" s="123" t="s">
        <v>3</v>
      </c>
      <c r="G3162" s="123">
        <v>1532525</v>
      </c>
      <c r="H3162" s="127"/>
      <c r="I3162" s="131" t="s">
        <v>7901</v>
      </c>
      <c r="J3162" s="127"/>
      <c r="K3162" s="127"/>
      <c r="L3162" s="127"/>
      <c r="M3162" s="127"/>
      <c r="N3162" s="246">
        <v>0</v>
      </c>
      <c r="O3162" s="243">
        <v>8718.3700000000008</v>
      </c>
      <c r="P3162" s="127" t="s">
        <v>1334</v>
      </c>
    </row>
    <row r="3163" spans="1:16" ht="51" hidden="1">
      <c r="A3163" s="127" t="s">
        <v>620</v>
      </c>
      <c r="B3163" s="127"/>
      <c r="C3163" s="128" t="s">
        <v>714</v>
      </c>
      <c r="D3163" s="122">
        <v>42971</v>
      </c>
      <c r="E3163" s="123" t="s">
        <v>7902</v>
      </c>
      <c r="F3163" s="123" t="s">
        <v>3</v>
      </c>
      <c r="G3163" s="123">
        <v>1532559</v>
      </c>
      <c r="H3163" s="127"/>
      <c r="I3163" s="131" t="s">
        <v>7903</v>
      </c>
      <c r="J3163" s="127"/>
      <c r="K3163" s="127"/>
      <c r="L3163" s="127"/>
      <c r="M3163" s="127"/>
      <c r="N3163" s="246">
        <v>0</v>
      </c>
      <c r="O3163" s="243">
        <v>569.81000000000006</v>
      </c>
      <c r="P3163" s="127" t="s">
        <v>1334</v>
      </c>
    </row>
    <row r="3164" spans="1:16" ht="51" hidden="1">
      <c r="A3164" s="127" t="s">
        <v>620</v>
      </c>
      <c r="B3164" s="127"/>
      <c r="C3164" s="128" t="s">
        <v>714</v>
      </c>
      <c r="D3164" s="122">
        <v>42971</v>
      </c>
      <c r="E3164" s="123" t="s">
        <v>7904</v>
      </c>
      <c r="F3164" s="123" t="s">
        <v>3</v>
      </c>
      <c r="G3164" s="123">
        <v>1532633</v>
      </c>
      <c r="H3164" s="127"/>
      <c r="I3164" s="131" t="s">
        <v>7905</v>
      </c>
      <c r="J3164" s="127"/>
      <c r="K3164" s="127"/>
      <c r="L3164" s="127"/>
      <c r="M3164" s="127"/>
      <c r="N3164" s="246">
        <v>0</v>
      </c>
      <c r="O3164" s="243">
        <v>4780.24</v>
      </c>
      <c r="P3164" s="127" t="s">
        <v>1334</v>
      </c>
    </row>
    <row r="3165" spans="1:16" ht="51" hidden="1">
      <c r="A3165" s="127" t="s">
        <v>620</v>
      </c>
      <c r="B3165" s="127"/>
      <c r="C3165" s="128" t="s">
        <v>714</v>
      </c>
      <c r="D3165" s="122">
        <v>42971</v>
      </c>
      <c r="E3165" s="123" t="s">
        <v>7906</v>
      </c>
      <c r="F3165" s="123" t="s">
        <v>3</v>
      </c>
      <c r="G3165" s="123">
        <v>1532749</v>
      </c>
      <c r="H3165" s="127"/>
      <c r="I3165" s="131" t="s">
        <v>7907</v>
      </c>
      <c r="J3165" s="127"/>
      <c r="K3165" s="127"/>
      <c r="L3165" s="127"/>
      <c r="M3165" s="127"/>
      <c r="N3165" s="246">
        <v>0</v>
      </c>
      <c r="O3165" s="243">
        <v>162</v>
      </c>
      <c r="P3165" s="127" t="s">
        <v>1334</v>
      </c>
    </row>
    <row r="3166" spans="1:16" ht="51" hidden="1">
      <c r="A3166" s="127" t="s">
        <v>620</v>
      </c>
      <c r="B3166" s="127"/>
      <c r="C3166" s="128" t="s">
        <v>714</v>
      </c>
      <c r="D3166" s="122">
        <v>42972</v>
      </c>
      <c r="E3166" s="123" t="s">
        <v>7908</v>
      </c>
      <c r="F3166" s="123" t="s">
        <v>3</v>
      </c>
      <c r="G3166" s="123">
        <v>1533016</v>
      </c>
      <c r="H3166" s="127"/>
      <c r="I3166" s="131" t="s">
        <v>7909</v>
      </c>
      <c r="J3166" s="127"/>
      <c r="K3166" s="127"/>
      <c r="L3166" s="127"/>
      <c r="M3166" s="127"/>
      <c r="N3166" s="246">
        <v>0</v>
      </c>
      <c r="O3166" s="243">
        <v>604.76</v>
      </c>
      <c r="P3166" s="127" t="s">
        <v>1334</v>
      </c>
    </row>
    <row r="3167" spans="1:16" ht="51" hidden="1">
      <c r="A3167" s="127" t="s">
        <v>620</v>
      </c>
      <c r="B3167" s="127"/>
      <c r="C3167" s="128" t="s">
        <v>714</v>
      </c>
      <c r="D3167" s="122">
        <v>42972</v>
      </c>
      <c r="E3167" s="123" t="s">
        <v>7910</v>
      </c>
      <c r="F3167" s="123" t="s">
        <v>3</v>
      </c>
      <c r="G3167" s="123">
        <v>1533139</v>
      </c>
      <c r="H3167" s="127"/>
      <c r="I3167" s="131" t="s">
        <v>7911</v>
      </c>
      <c r="J3167" s="127"/>
      <c r="K3167" s="127"/>
      <c r="L3167" s="127"/>
      <c r="M3167" s="127"/>
      <c r="N3167" s="246">
        <v>0</v>
      </c>
      <c r="O3167" s="243">
        <v>7882.4400000000005</v>
      </c>
      <c r="P3167" s="127" t="s">
        <v>1334</v>
      </c>
    </row>
    <row r="3168" spans="1:16" ht="51" hidden="1">
      <c r="A3168" s="127" t="s">
        <v>620</v>
      </c>
      <c r="B3168" s="127"/>
      <c r="C3168" s="128" t="s">
        <v>714</v>
      </c>
      <c r="D3168" s="122">
        <v>42972</v>
      </c>
      <c r="E3168" s="123" t="s">
        <v>7912</v>
      </c>
      <c r="F3168" s="123" t="s">
        <v>3</v>
      </c>
      <c r="G3168" s="123">
        <v>1533151</v>
      </c>
      <c r="H3168" s="127"/>
      <c r="I3168" s="131" t="s">
        <v>7913</v>
      </c>
      <c r="J3168" s="127"/>
      <c r="K3168" s="127"/>
      <c r="L3168" s="127"/>
      <c r="M3168" s="127"/>
      <c r="N3168" s="246">
        <v>0</v>
      </c>
      <c r="O3168" s="243">
        <v>5590</v>
      </c>
      <c r="P3168" s="127" t="s">
        <v>1334</v>
      </c>
    </row>
    <row r="3169" spans="1:16" ht="51" hidden="1">
      <c r="A3169" s="127">
        <v>586</v>
      </c>
      <c r="B3169" s="127"/>
      <c r="C3169" s="128" t="s">
        <v>223</v>
      </c>
      <c r="D3169" s="122">
        <v>42972</v>
      </c>
      <c r="E3169" s="123" t="s">
        <v>7914</v>
      </c>
      <c r="F3169" s="123" t="s">
        <v>3</v>
      </c>
      <c r="G3169" s="123">
        <v>1533312</v>
      </c>
      <c r="H3169" s="127"/>
      <c r="I3169" s="131" t="s">
        <v>7915</v>
      </c>
      <c r="J3169" s="127"/>
      <c r="K3169" s="127"/>
      <c r="L3169" s="127"/>
      <c r="M3169" s="127"/>
      <c r="N3169" s="246">
        <v>0</v>
      </c>
      <c r="O3169" s="243">
        <v>3110</v>
      </c>
      <c r="P3169" s="127" t="s">
        <v>1334</v>
      </c>
    </row>
    <row r="3170" spans="1:16" ht="51" hidden="1">
      <c r="A3170" s="127">
        <v>586</v>
      </c>
      <c r="B3170" s="127"/>
      <c r="C3170" s="128" t="s">
        <v>223</v>
      </c>
      <c r="D3170" s="122">
        <v>42972</v>
      </c>
      <c r="E3170" s="123" t="s">
        <v>7916</v>
      </c>
      <c r="F3170" s="123" t="s">
        <v>3</v>
      </c>
      <c r="G3170" s="123">
        <v>1533317</v>
      </c>
      <c r="H3170" s="127"/>
      <c r="I3170" s="131" t="s">
        <v>7917</v>
      </c>
      <c r="J3170" s="127"/>
      <c r="K3170" s="127"/>
      <c r="L3170" s="127"/>
      <c r="M3170" s="127"/>
      <c r="N3170" s="246">
        <v>0</v>
      </c>
      <c r="O3170" s="243">
        <v>324.40000000000003</v>
      </c>
      <c r="P3170" s="127" t="s">
        <v>1334</v>
      </c>
    </row>
    <row r="3171" spans="1:16" ht="51" hidden="1">
      <c r="A3171" s="127" t="s">
        <v>620</v>
      </c>
      <c r="B3171" s="127"/>
      <c r="C3171" s="128" t="s">
        <v>714</v>
      </c>
      <c r="D3171" s="122">
        <v>42972</v>
      </c>
      <c r="E3171" s="123" t="s">
        <v>7918</v>
      </c>
      <c r="F3171" s="123" t="s">
        <v>3</v>
      </c>
      <c r="G3171" s="123">
        <v>1533346</v>
      </c>
      <c r="H3171" s="127"/>
      <c r="I3171" s="131" t="s">
        <v>7919</v>
      </c>
      <c r="J3171" s="127"/>
      <c r="K3171" s="127"/>
      <c r="L3171" s="127"/>
      <c r="M3171" s="127"/>
      <c r="N3171" s="246">
        <v>0</v>
      </c>
      <c r="O3171" s="243">
        <v>14000</v>
      </c>
      <c r="P3171" s="127" t="s">
        <v>1334</v>
      </c>
    </row>
    <row r="3172" spans="1:16" ht="51" hidden="1">
      <c r="A3172" s="127">
        <v>292</v>
      </c>
      <c r="B3172" s="127"/>
      <c r="C3172" s="128" t="s">
        <v>152</v>
      </c>
      <c r="D3172" s="122">
        <v>42972</v>
      </c>
      <c r="E3172" s="123" t="s">
        <v>7920</v>
      </c>
      <c r="F3172" s="123" t="s">
        <v>3</v>
      </c>
      <c r="G3172" s="123">
        <v>1533350</v>
      </c>
      <c r="H3172" s="127"/>
      <c r="I3172" s="131" t="s">
        <v>7733</v>
      </c>
      <c r="J3172" s="127"/>
      <c r="K3172" s="127"/>
      <c r="L3172" s="127"/>
      <c r="M3172" s="127"/>
      <c r="N3172" s="246">
        <v>0</v>
      </c>
      <c r="O3172" s="243">
        <v>110</v>
      </c>
      <c r="P3172" s="127" t="s">
        <v>1334</v>
      </c>
    </row>
    <row r="3173" spans="1:16" ht="51" hidden="1">
      <c r="A3173" s="127">
        <v>292</v>
      </c>
      <c r="B3173" s="127"/>
      <c r="C3173" s="128" t="s">
        <v>152</v>
      </c>
      <c r="D3173" s="122">
        <v>42972</v>
      </c>
      <c r="E3173" s="123" t="s">
        <v>7921</v>
      </c>
      <c r="F3173" s="123" t="s">
        <v>3</v>
      </c>
      <c r="G3173" s="123">
        <v>1533351</v>
      </c>
      <c r="H3173" s="127"/>
      <c r="I3173" s="131" t="s">
        <v>7733</v>
      </c>
      <c r="J3173" s="127"/>
      <c r="K3173" s="127"/>
      <c r="L3173" s="127"/>
      <c r="M3173" s="127"/>
      <c r="N3173" s="246">
        <v>0</v>
      </c>
      <c r="O3173" s="243">
        <v>127</v>
      </c>
      <c r="P3173" s="127" t="s">
        <v>1334</v>
      </c>
    </row>
    <row r="3174" spans="1:16" ht="51" hidden="1">
      <c r="A3174" s="127">
        <v>292</v>
      </c>
      <c r="B3174" s="127"/>
      <c r="C3174" s="128" t="s">
        <v>152</v>
      </c>
      <c r="D3174" s="122">
        <v>42972</v>
      </c>
      <c r="E3174" s="123" t="s">
        <v>7922</v>
      </c>
      <c r="F3174" s="123" t="s">
        <v>3</v>
      </c>
      <c r="G3174" s="123">
        <v>1533354</v>
      </c>
      <c r="H3174" s="127"/>
      <c r="I3174" s="131" t="s">
        <v>7733</v>
      </c>
      <c r="J3174" s="127"/>
      <c r="K3174" s="127"/>
      <c r="L3174" s="127"/>
      <c r="M3174" s="127"/>
      <c r="N3174" s="246">
        <v>0</v>
      </c>
      <c r="O3174" s="243">
        <v>125</v>
      </c>
      <c r="P3174" s="127" t="s">
        <v>1334</v>
      </c>
    </row>
    <row r="3175" spans="1:16" ht="51" hidden="1">
      <c r="A3175" s="127">
        <v>292</v>
      </c>
      <c r="B3175" s="127"/>
      <c r="C3175" s="128" t="s">
        <v>152</v>
      </c>
      <c r="D3175" s="122">
        <v>42972</v>
      </c>
      <c r="E3175" s="123" t="s">
        <v>7923</v>
      </c>
      <c r="F3175" s="123" t="s">
        <v>3</v>
      </c>
      <c r="G3175" s="123">
        <v>1533356</v>
      </c>
      <c r="H3175" s="127"/>
      <c r="I3175" s="131" t="s">
        <v>7733</v>
      </c>
      <c r="J3175" s="127"/>
      <c r="K3175" s="127"/>
      <c r="L3175" s="127"/>
      <c r="M3175" s="127"/>
      <c r="N3175" s="246">
        <v>0</v>
      </c>
      <c r="O3175" s="243">
        <v>139</v>
      </c>
      <c r="P3175" s="127" t="s">
        <v>1334</v>
      </c>
    </row>
    <row r="3176" spans="1:16" ht="51" hidden="1">
      <c r="A3176" s="127" t="s">
        <v>620</v>
      </c>
      <c r="B3176" s="127"/>
      <c r="C3176" s="128" t="s">
        <v>714</v>
      </c>
      <c r="D3176" s="122">
        <v>42972</v>
      </c>
      <c r="E3176" s="123" t="s">
        <v>7924</v>
      </c>
      <c r="F3176" s="123" t="s">
        <v>3</v>
      </c>
      <c r="G3176" s="123">
        <v>1533402</v>
      </c>
      <c r="H3176" s="127"/>
      <c r="I3176" s="131" t="s">
        <v>7925</v>
      </c>
      <c r="J3176" s="127"/>
      <c r="K3176" s="127"/>
      <c r="L3176" s="127"/>
      <c r="M3176" s="127"/>
      <c r="N3176" s="246">
        <v>0</v>
      </c>
      <c r="O3176" s="243">
        <v>244</v>
      </c>
      <c r="P3176" s="127" t="s">
        <v>1334</v>
      </c>
    </row>
    <row r="3177" spans="1:16" ht="51" hidden="1">
      <c r="A3177" s="127">
        <v>86</v>
      </c>
      <c r="B3177" s="127"/>
      <c r="C3177" s="128" t="s">
        <v>711</v>
      </c>
      <c r="D3177" s="122">
        <v>42975</v>
      </c>
      <c r="E3177" s="123" t="s">
        <v>7926</v>
      </c>
      <c r="F3177" s="123" t="s">
        <v>3</v>
      </c>
      <c r="G3177" s="123">
        <v>1533611</v>
      </c>
      <c r="H3177" s="127"/>
      <c r="I3177" s="131" t="s">
        <v>7927</v>
      </c>
      <c r="J3177" s="127"/>
      <c r="K3177" s="127"/>
      <c r="L3177" s="127"/>
      <c r="M3177" s="127"/>
      <c r="N3177" s="246">
        <v>0</v>
      </c>
      <c r="O3177" s="243">
        <v>119758.55</v>
      </c>
      <c r="P3177" s="127" t="s">
        <v>1334</v>
      </c>
    </row>
    <row r="3178" spans="1:16" ht="51" hidden="1">
      <c r="A3178" s="127">
        <v>86</v>
      </c>
      <c r="B3178" s="127"/>
      <c r="C3178" s="128" t="s">
        <v>711</v>
      </c>
      <c r="D3178" s="122">
        <v>42975</v>
      </c>
      <c r="E3178" s="123" t="s">
        <v>7928</v>
      </c>
      <c r="F3178" s="123" t="s">
        <v>3</v>
      </c>
      <c r="G3178" s="123">
        <v>1533612</v>
      </c>
      <c r="H3178" s="127"/>
      <c r="I3178" s="131" t="s">
        <v>7929</v>
      </c>
      <c r="J3178" s="127"/>
      <c r="K3178" s="127"/>
      <c r="L3178" s="127"/>
      <c r="M3178" s="127"/>
      <c r="N3178" s="246">
        <v>0</v>
      </c>
      <c r="O3178" s="243">
        <v>1335750</v>
      </c>
      <c r="P3178" s="127" t="s">
        <v>1334</v>
      </c>
    </row>
    <row r="3179" spans="1:16" ht="51" hidden="1">
      <c r="A3179" s="127">
        <v>86</v>
      </c>
      <c r="B3179" s="127"/>
      <c r="C3179" s="128" t="s">
        <v>711</v>
      </c>
      <c r="D3179" s="122">
        <v>42975</v>
      </c>
      <c r="E3179" s="123" t="s">
        <v>7930</v>
      </c>
      <c r="F3179" s="123" t="s">
        <v>3</v>
      </c>
      <c r="G3179" s="123">
        <v>1533613</v>
      </c>
      <c r="H3179" s="127"/>
      <c r="I3179" s="131" t="s">
        <v>7931</v>
      </c>
      <c r="J3179" s="127"/>
      <c r="K3179" s="127"/>
      <c r="L3179" s="127"/>
      <c r="M3179" s="127"/>
      <c r="N3179" s="246">
        <v>0</v>
      </c>
      <c r="O3179" s="243">
        <v>191457.5</v>
      </c>
      <c r="P3179" s="127" t="s">
        <v>1334</v>
      </c>
    </row>
    <row r="3180" spans="1:16" ht="51" hidden="1">
      <c r="A3180" s="127">
        <v>680</v>
      </c>
      <c r="B3180" s="127"/>
      <c r="C3180" s="128" t="s">
        <v>867</v>
      </c>
      <c r="D3180" s="122">
        <v>42975</v>
      </c>
      <c r="E3180" s="123" t="s">
        <v>7932</v>
      </c>
      <c r="F3180" s="123" t="s">
        <v>3</v>
      </c>
      <c r="G3180" s="123">
        <v>1533620</v>
      </c>
      <c r="H3180" s="127"/>
      <c r="I3180" s="131" t="s">
        <v>7933</v>
      </c>
      <c r="J3180" s="127"/>
      <c r="K3180" s="127"/>
      <c r="L3180" s="127"/>
      <c r="M3180" s="127"/>
      <c r="N3180" s="246">
        <v>0</v>
      </c>
      <c r="O3180" s="243">
        <v>3120.8</v>
      </c>
      <c r="P3180" s="127" t="s">
        <v>1334</v>
      </c>
    </row>
    <row r="3181" spans="1:16" ht="63.75" hidden="1">
      <c r="A3181" s="127">
        <v>660</v>
      </c>
      <c r="B3181" s="127"/>
      <c r="C3181" s="128" t="s">
        <v>234</v>
      </c>
      <c r="D3181" s="122">
        <v>42975</v>
      </c>
      <c r="E3181" s="123" t="s">
        <v>7934</v>
      </c>
      <c r="F3181" s="123" t="s">
        <v>3</v>
      </c>
      <c r="G3181" s="123">
        <v>1533706</v>
      </c>
      <c r="H3181" s="127"/>
      <c r="I3181" s="131" t="s">
        <v>7935</v>
      </c>
      <c r="J3181" s="127"/>
      <c r="K3181" s="127"/>
      <c r="L3181" s="127"/>
      <c r="M3181" s="127"/>
      <c r="N3181" s="246">
        <v>0</v>
      </c>
      <c r="O3181" s="243">
        <v>860</v>
      </c>
      <c r="P3181" s="127" t="s">
        <v>1334</v>
      </c>
    </row>
    <row r="3182" spans="1:16" ht="51" hidden="1">
      <c r="A3182" s="127" t="s">
        <v>620</v>
      </c>
      <c r="B3182" s="127"/>
      <c r="C3182" s="128" t="s">
        <v>714</v>
      </c>
      <c r="D3182" s="122">
        <v>42975</v>
      </c>
      <c r="E3182" s="123" t="s">
        <v>7936</v>
      </c>
      <c r="F3182" s="123" t="s">
        <v>3</v>
      </c>
      <c r="G3182" s="123">
        <v>1533574</v>
      </c>
      <c r="H3182" s="127"/>
      <c r="I3182" s="131" t="s">
        <v>7937</v>
      </c>
      <c r="J3182" s="127"/>
      <c r="K3182" s="127"/>
      <c r="L3182" s="127"/>
      <c r="M3182" s="127"/>
      <c r="N3182" s="246">
        <v>0</v>
      </c>
      <c r="O3182" s="243">
        <v>5</v>
      </c>
      <c r="P3182" s="127" t="s">
        <v>1334</v>
      </c>
    </row>
    <row r="3183" spans="1:16" ht="51" hidden="1">
      <c r="A3183" s="127" t="s">
        <v>620</v>
      </c>
      <c r="B3183" s="127"/>
      <c r="C3183" s="128" t="s">
        <v>714</v>
      </c>
      <c r="D3183" s="122">
        <v>42975</v>
      </c>
      <c r="E3183" s="123" t="s">
        <v>7938</v>
      </c>
      <c r="F3183" s="123" t="s">
        <v>3</v>
      </c>
      <c r="G3183" s="123">
        <v>1533617</v>
      </c>
      <c r="H3183" s="127"/>
      <c r="I3183" s="131" t="s">
        <v>7939</v>
      </c>
      <c r="J3183" s="127"/>
      <c r="K3183" s="127"/>
      <c r="L3183" s="127"/>
      <c r="M3183" s="127"/>
      <c r="N3183" s="246">
        <v>0</v>
      </c>
      <c r="O3183" s="243">
        <v>5000</v>
      </c>
      <c r="P3183" s="127" t="s">
        <v>1334</v>
      </c>
    </row>
    <row r="3184" spans="1:16" ht="51" hidden="1">
      <c r="A3184" s="127" t="s">
        <v>620</v>
      </c>
      <c r="B3184" s="127"/>
      <c r="C3184" s="128" t="s">
        <v>714</v>
      </c>
      <c r="D3184" s="122">
        <v>42975</v>
      </c>
      <c r="E3184" s="123" t="s">
        <v>7940</v>
      </c>
      <c r="F3184" s="123" t="s">
        <v>3</v>
      </c>
      <c r="G3184" s="123">
        <v>1533621</v>
      </c>
      <c r="H3184" s="127"/>
      <c r="I3184" s="131" t="s">
        <v>7941</v>
      </c>
      <c r="J3184" s="127"/>
      <c r="K3184" s="127"/>
      <c r="L3184" s="127"/>
      <c r="M3184" s="127"/>
      <c r="N3184" s="246">
        <v>0</v>
      </c>
      <c r="O3184" s="243">
        <v>10000</v>
      </c>
      <c r="P3184" s="127" t="s">
        <v>1334</v>
      </c>
    </row>
    <row r="3185" spans="1:16" ht="51" hidden="1">
      <c r="A3185" s="127">
        <v>76</v>
      </c>
      <c r="B3185" s="127"/>
      <c r="C3185" s="128" t="s">
        <v>707</v>
      </c>
      <c r="D3185" s="122">
        <v>42975</v>
      </c>
      <c r="E3185" s="123" t="s">
        <v>7942</v>
      </c>
      <c r="F3185" s="123" t="s">
        <v>3</v>
      </c>
      <c r="G3185" s="123">
        <v>1533654</v>
      </c>
      <c r="H3185" s="127"/>
      <c r="I3185" s="131" t="s">
        <v>7943</v>
      </c>
      <c r="J3185" s="127"/>
      <c r="K3185" s="127"/>
      <c r="L3185" s="127"/>
      <c r="M3185" s="127"/>
      <c r="N3185" s="246">
        <v>0</v>
      </c>
      <c r="O3185" s="243">
        <v>388.2</v>
      </c>
      <c r="P3185" s="127" t="s">
        <v>1334</v>
      </c>
    </row>
    <row r="3186" spans="1:16" ht="51" hidden="1">
      <c r="A3186" s="127" t="s">
        <v>620</v>
      </c>
      <c r="B3186" s="127"/>
      <c r="C3186" s="128" t="s">
        <v>714</v>
      </c>
      <c r="D3186" s="122">
        <v>42975</v>
      </c>
      <c r="E3186" s="123" t="s">
        <v>7944</v>
      </c>
      <c r="F3186" s="123" t="s">
        <v>3</v>
      </c>
      <c r="G3186" s="123">
        <v>1533708</v>
      </c>
      <c r="H3186" s="127"/>
      <c r="I3186" s="131" t="s">
        <v>7945</v>
      </c>
      <c r="J3186" s="127"/>
      <c r="K3186" s="127"/>
      <c r="L3186" s="127"/>
      <c r="M3186" s="127"/>
      <c r="N3186" s="246">
        <v>0</v>
      </c>
      <c r="O3186" s="243">
        <v>300</v>
      </c>
      <c r="P3186" s="127" t="s">
        <v>1334</v>
      </c>
    </row>
    <row r="3187" spans="1:16" ht="51" hidden="1">
      <c r="A3187" s="127">
        <v>586</v>
      </c>
      <c r="B3187" s="127"/>
      <c r="C3187" s="128" t="s">
        <v>223</v>
      </c>
      <c r="D3187" s="122">
        <v>42975</v>
      </c>
      <c r="E3187" s="123" t="s">
        <v>7946</v>
      </c>
      <c r="F3187" s="123" t="s">
        <v>3</v>
      </c>
      <c r="G3187" s="123">
        <v>1533709</v>
      </c>
      <c r="H3187" s="127"/>
      <c r="I3187" s="131" t="s">
        <v>7947</v>
      </c>
      <c r="J3187" s="127"/>
      <c r="K3187" s="127"/>
      <c r="L3187" s="127"/>
      <c r="M3187" s="127"/>
      <c r="N3187" s="246">
        <v>0</v>
      </c>
      <c r="O3187" s="243">
        <v>382</v>
      </c>
      <c r="P3187" s="127" t="s">
        <v>1334</v>
      </c>
    </row>
    <row r="3188" spans="1:16" ht="51" hidden="1">
      <c r="A3188" s="127" t="s">
        <v>620</v>
      </c>
      <c r="B3188" s="127"/>
      <c r="C3188" s="128" t="s">
        <v>714</v>
      </c>
      <c r="D3188" s="122">
        <v>42975</v>
      </c>
      <c r="E3188" s="123" t="s">
        <v>7948</v>
      </c>
      <c r="F3188" s="123" t="s">
        <v>3</v>
      </c>
      <c r="G3188" s="123">
        <v>1533868</v>
      </c>
      <c r="H3188" s="127"/>
      <c r="I3188" s="131" t="s">
        <v>7949</v>
      </c>
      <c r="J3188" s="127"/>
      <c r="K3188" s="127"/>
      <c r="L3188" s="127"/>
      <c r="M3188" s="127"/>
      <c r="N3188" s="246">
        <v>0</v>
      </c>
      <c r="O3188" s="243">
        <v>147</v>
      </c>
      <c r="P3188" s="127" t="s">
        <v>1334</v>
      </c>
    </row>
    <row r="3189" spans="1:16" ht="38.25" hidden="1">
      <c r="A3189" s="127">
        <v>290</v>
      </c>
      <c r="B3189" s="127"/>
      <c r="C3189" s="128" t="s">
        <v>794</v>
      </c>
      <c r="D3189" s="122">
        <v>42975</v>
      </c>
      <c r="E3189" s="123" t="s">
        <v>7950</v>
      </c>
      <c r="F3189" s="123" t="s">
        <v>3</v>
      </c>
      <c r="G3189" s="123">
        <v>1533895</v>
      </c>
      <c r="H3189" s="127"/>
      <c r="I3189" s="131" t="s">
        <v>7951</v>
      </c>
      <c r="J3189" s="127"/>
      <c r="K3189" s="127"/>
      <c r="L3189" s="127"/>
      <c r="M3189" s="127"/>
      <c r="N3189" s="246">
        <v>0</v>
      </c>
      <c r="O3189" s="243">
        <v>15</v>
      </c>
      <c r="P3189" s="127" t="s">
        <v>1334</v>
      </c>
    </row>
    <row r="3190" spans="1:16" ht="63.75" hidden="1">
      <c r="A3190" s="127" t="s">
        <v>620</v>
      </c>
      <c r="B3190" s="127"/>
      <c r="C3190" s="128" t="s">
        <v>714</v>
      </c>
      <c r="D3190" s="122">
        <v>42975</v>
      </c>
      <c r="E3190" s="123" t="s">
        <v>7952</v>
      </c>
      <c r="F3190" s="123" t="s">
        <v>3</v>
      </c>
      <c r="G3190" s="123">
        <v>1533901</v>
      </c>
      <c r="H3190" s="127"/>
      <c r="I3190" s="131" t="s">
        <v>7953</v>
      </c>
      <c r="J3190" s="127"/>
      <c r="K3190" s="127"/>
      <c r="L3190" s="127"/>
      <c r="M3190" s="127"/>
      <c r="N3190" s="246">
        <v>0</v>
      </c>
      <c r="O3190" s="243">
        <v>1636</v>
      </c>
      <c r="P3190" s="127" t="s">
        <v>1334</v>
      </c>
    </row>
    <row r="3191" spans="1:16" ht="51" hidden="1">
      <c r="A3191" s="127">
        <v>292</v>
      </c>
      <c r="B3191" s="127"/>
      <c r="C3191" s="128" t="s">
        <v>152</v>
      </c>
      <c r="D3191" s="122">
        <v>42975</v>
      </c>
      <c r="E3191" s="123" t="s">
        <v>7954</v>
      </c>
      <c r="F3191" s="123" t="s">
        <v>3</v>
      </c>
      <c r="G3191" s="123">
        <v>1533929</v>
      </c>
      <c r="H3191" s="127"/>
      <c r="I3191" s="131" t="s">
        <v>7411</v>
      </c>
      <c r="J3191" s="127"/>
      <c r="K3191" s="127"/>
      <c r="L3191" s="127"/>
      <c r="M3191" s="127"/>
      <c r="N3191" s="246">
        <v>0</v>
      </c>
      <c r="O3191" s="243">
        <v>133</v>
      </c>
      <c r="P3191" s="127" t="s">
        <v>1334</v>
      </c>
    </row>
    <row r="3192" spans="1:16" ht="51" hidden="1">
      <c r="A3192" s="127">
        <v>292</v>
      </c>
      <c r="B3192" s="127"/>
      <c r="C3192" s="128" t="s">
        <v>152</v>
      </c>
      <c r="D3192" s="122">
        <v>42975</v>
      </c>
      <c r="E3192" s="123" t="s">
        <v>7955</v>
      </c>
      <c r="F3192" s="123" t="s">
        <v>3</v>
      </c>
      <c r="G3192" s="123">
        <v>1533930</v>
      </c>
      <c r="H3192" s="127"/>
      <c r="I3192" s="131" t="s">
        <v>7411</v>
      </c>
      <c r="J3192" s="127"/>
      <c r="K3192" s="127"/>
      <c r="L3192" s="127"/>
      <c r="M3192" s="127"/>
      <c r="N3192" s="246">
        <v>0</v>
      </c>
      <c r="O3192" s="243">
        <v>104</v>
      </c>
      <c r="P3192" s="127" t="s">
        <v>1334</v>
      </c>
    </row>
    <row r="3193" spans="1:16" ht="51" hidden="1">
      <c r="A3193" s="127">
        <v>292</v>
      </c>
      <c r="B3193" s="127"/>
      <c r="C3193" s="128" t="s">
        <v>152</v>
      </c>
      <c r="D3193" s="122">
        <v>42975</v>
      </c>
      <c r="E3193" s="123" t="s">
        <v>7956</v>
      </c>
      <c r="F3193" s="123" t="s">
        <v>3</v>
      </c>
      <c r="G3193" s="123">
        <v>1533933</v>
      </c>
      <c r="H3193" s="127"/>
      <c r="I3193" s="131" t="s">
        <v>7411</v>
      </c>
      <c r="J3193" s="127"/>
      <c r="K3193" s="127"/>
      <c r="L3193" s="127"/>
      <c r="M3193" s="127"/>
      <c r="N3193" s="246">
        <v>0</v>
      </c>
      <c r="O3193" s="243">
        <v>90</v>
      </c>
      <c r="P3193" s="127" t="s">
        <v>1334</v>
      </c>
    </row>
    <row r="3194" spans="1:16" ht="51" hidden="1">
      <c r="A3194" s="127">
        <v>346</v>
      </c>
      <c r="B3194" s="127"/>
      <c r="C3194" s="128" t="s">
        <v>821</v>
      </c>
      <c r="D3194" s="122">
        <v>42976</v>
      </c>
      <c r="E3194" s="123" t="s">
        <v>7957</v>
      </c>
      <c r="F3194" s="123" t="s">
        <v>3</v>
      </c>
      <c r="G3194" s="123">
        <v>1534070</v>
      </c>
      <c r="H3194" s="127"/>
      <c r="I3194" s="131" t="s">
        <v>7958</v>
      </c>
      <c r="J3194" s="127"/>
      <c r="K3194" s="127"/>
      <c r="L3194" s="127"/>
      <c r="M3194" s="127"/>
      <c r="N3194" s="246">
        <v>0</v>
      </c>
      <c r="O3194" s="243">
        <v>19576.98</v>
      </c>
      <c r="P3194" s="127" t="s">
        <v>1334</v>
      </c>
    </row>
    <row r="3195" spans="1:16" ht="63.75" hidden="1">
      <c r="A3195" s="127">
        <v>340</v>
      </c>
      <c r="B3195" s="127"/>
      <c r="C3195" s="128" t="s">
        <v>815</v>
      </c>
      <c r="D3195" s="122">
        <v>42976</v>
      </c>
      <c r="E3195" s="123" t="s">
        <v>7959</v>
      </c>
      <c r="F3195" s="123" t="s">
        <v>3</v>
      </c>
      <c r="G3195" s="123">
        <v>1534126</v>
      </c>
      <c r="H3195" s="127"/>
      <c r="I3195" s="131" t="s">
        <v>7960</v>
      </c>
      <c r="J3195" s="127"/>
      <c r="K3195" s="127"/>
      <c r="L3195" s="127"/>
      <c r="M3195" s="127"/>
      <c r="N3195" s="246">
        <v>0</v>
      </c>
      <c r="O3195" s="243">
        <v>270.72000000000003</v>
      </c>
      <c r="P3195" s="127" t="s">
        <v>1334</v>
      </c>
    </row>
    <row r="3196" spans="1:16" ht="51" hidden="1">
      <c r="A3196" s="127" t="s">
        <v>620</v>
      </c>
      <c r="B3196" s="127"/>
      <c r="C3196" s="128" t="s">
        <v>714</v>
      </c>
      <c r="D3196" s="122">
        <v>42976</v>
      </c>
      <c r="E3196" s="123" t="s">
        <v>7961</v>
      </c>
      <c r="F3196" s="123" t="s">
        <v>3</v>
      </c>
      <c r="G3196" s="123">
        <v>1534182</v>
      </c>
      <c r="H3196" s="127"/>
      <c r="I3196" s="131" t="s">
        <v>7962</v>
      </c>
      <c r="J3196" s="127"/>
      <c r="K3196" s="127"/>
      <c r="L3196" s="127"/>
      <c r="M3196" s="127"/>
      <c r="N3196" s="246">
        <v>0</v>
      </c>
      <c r="O3196" s="243">
        <v>3743.26</v>
      </c>
      <c r="P3196" s="127" t="s">
        <v>1334</v>
      </c>
    </row>
    <row r="3197" spans="1:16" ht="51" hidden="1">
      <c r="A3197" s="127" t="s">
        <v>620</v>
      </c>
      <c r="B3197" s="127"/>
      <c r="C3197" s="128" t="s">
        <v>714</v>
      </c>
      <c r="D3197" s="122">
        <v>42976</v>
      </c>
      <c r="E3197" s="123" t="s">
        <v>7963</v>
      </c>
      <c r="F3197" s="123" t="s">
        <v>3</v>
      </c>
      <c r="G3197" s="123">
        <v>1534184</v>
      </c>
      <c r="H3197" s="127"/>
      <c r="I3197" s="131" t="s">
        <v>7964</v>
      </c>
      <c r="J3197" s="127"/>
      <c r="K3197" s="127"/>
      <c r="L3197" s="127"/>
      <c r="M3197" s="127"/>
      <c r="N3197" s="246">
        <v>0</v>
      </c>
      <c r="O3197" s="243">
        <v>2262.17</v>
      </c>
      <c r="P3197" s="127" t="s">
        <v>1334</v>
      </c>
    </row>
    <row r="3198" spans="1:16" ht="51" hidden="1">
      <c r="A3198" s="127">
        <v>680</v>
      </c>
      <c r="B3198" s="127"/>
      <c r="C3198" s="128" t="s">
        <v>867</v>
      </c>
      <c r="D3198" s="122">
        <v>42976</v>
      </c>
      <c r="E3198" s="123" t="s">
        <v>7965</v>
      </c>
      <c r="F3198" s="123" t="s">
        <v>3</v>
      </c>
      <c r="G3198" s="123">
        <v>1534229</v>
      </c>
      <c r="H3198" s="127"/>
      <c r="I3198" s="131" t="s">
        <v>7966</v>
      </c>
      <c r="J3198" s="127"/>
      <c r="K3198" s="127"/>
      <c r="L3198" s="127"/>
      <c r="M3198" s="127"/>
      <c r="N3198" s="246">
        <v>0</v>
      </c>
      <c r="O3198" s="243">
        <v>5798.9800000000005</v>
      </c>
      <c r="P3198" s="127" t="s">
        <v>1334</v>
      </c>
    </row>
    <row r="3199" spans="1:16" ht="63.75" hidden="1">
      <c r="A3199" s="127">
        <v>290</v>
      </c>
      <c r="B3199" s="127"/>
      <c r="C3199" s="128" t="s">
        <v>794</v>
      </c>
      <c r="D3199" s="122">
        <v>42976</v>
      </c>
      <c r="E3199" s="123" t="s">
        <v>7967</v>
      </c>
      <c r="F3199" s="123" t="s">
        <v>3</v>
      </c>
      <c r="G3199" s="123">
        <v>1534265</v>
      </c>
      <c r="H3199" s="127"/>
      <c r="I3199" s="131" t="s">
        <v>7968</v>
      </c>
      <c r="J3199" s="127"/>
      <c r="K3199" s="127"/>
      <c r="L3199" s="127"/>
      <c r="M3199" s="127"/>
      <c r="N3199" s="246">
        <v>0</v>
      </c>
      <c r="O3199" s="243">
        <v>112007.94</v>
      </c>
      <c r="P3199" s="127" t="s">
        <v>1334</v>
      </c>
    </row>
    <row r="3200" spans="1:16" ht="63.75" hidden="1">
      <c r="A3200" s="127">
        <v>290</v>
      </c>
      <c r="B3200" s="127"/>
      <c r="C3200" s="128" t="s">
        <v>794</v>
      </c>
      <c r="D3200" s="122">
        <v>42976</v>
      </c>
      <c r="E3200" s="123" t="s">
        <v>7969</v>
      </c>
      <c r="F3200" s="123" t="s">
        <v>3</v>
      </c>
      <c r="G3200" s="123">
        <v>1534273</v>
      </c>
      <c r="H3200" s="127"/>
      <c r="I3200" s="131" t="s">
        <v>7970</v>
      </c>
      <c r="J3200" s="127"/>
      <c r="K3200" s="127"/>
      <c r="L3200" s="127"/>
      <c r="M3200" s="127"/>
      <c r="N3200" s="246">
        <v>0</v>
      </c>
      <c r="O3200" s="243">
        <v>7600.12</v>
      </c>
      <c r="P3200" s="127" t="s">
        <v>1334</v>
      </c>
    </row>
    <row r="3201" spans="1:16" ht="51" hidden="1">
      <c r="A3201" s="127" t="s">
        <v>620</v>
      </c>
      <c r="B3201" s="127"/>
      <c r="C3201" s="128" t="s">
        <v>714</v>
      </c>
      <c r="D3201" s="122">
        <v>42976</v>
      </c>
      <c r="E3201" s="123" t="s">
        <v>7971</v>
      </c>
      <c r="F3201" s="123" t="s">
        <v>3</v>
      </c>
      <c r="G3201" s="123">
        <v>1534127</v>
      </c>
      <c r="H3201" s="127"/>
      <c r="I3201" s="131" t="s">
        <v>7972</v>
      </c>
      <c r="J3201" s="127"/>
      <c r="K3201" s="127"/>
      <c r="L3201" s="127"/>
      <c r="M3201" s="127"/>
      <c r="N3201" s="246">
        <v>0</v>
      </c>
      <c r="O3201" s="243">
        <v>87</v>
      </c>
      <c r="P3201" s="127" t="s">
        <v>1334</v>
      </c>
    </row>
    <row r="3202" spans="1:16" ht="51" hidden="1">
      <c r="A3202" s="127" t="s">
        <v>620</v>
      </c>
      <c r="B3202" s="127"/>
      <c r="C3202" s="128" t="s">
        <v>714</v>
      </c>
      <c r="D3202" s="122">
        <v>42976</v>
      </c>
      <c r="E3202" s="123" t="s">
        <v>7973</v>
      </c>
      <c r="F3202" s="123" t="s">
        <v>3</v>
      </c>
      <c r="G3202" s="123">
        <v>1534171</v>
      </c>
      <c r="H3202" s="127"/>
      <c r="I3202" s="131" t="s">
        <v>7974</v>
      </c>
      <c r="J3202" s="127"/>
      <c r="K3202" s="127"/>
      <c r="L3202" s="127"/>
      <c r="M3202" s="127"/>
      <c r="N3202" s="246">
        <v>0</v>
      </c>
      <c r="O3202" s="243">
        <v>5327.59</v>
      </c>
      <c r="P3202" s="127" t="s">
        <v>1334</v>
      </c>
    </row>
    <row r="3203" spans="1:16" ht="63.75" hidden="1">
      <c r="A3203" s="127" t="s">
        <v>620</v>
      </c>
      <c r="B3203" s="127"/>
      <c r="C3203" s="128" t="s">
        <v>714</v>
      </c>
      <c r="D3203" s="122">
        <v>42976</v>
      </c>
      <c r="E3203" s="123" t="s">
        <v>7975</v>
      </c>
      <c r="F3203" s="123" t="s">
        <v>3</v>
      </c>
      <c r="G3203" s="123">
        <v>1534213</v>
      </c>
      <c r="H3203" s="127"/>
      <c r="I3203" s="131" t="s">
        <v>7976</v>
      </c>
      <c r="J3203" s="127"/>
      <c r="K3203" s="127"/>
      <c r="L3203" s="127"/>
      <c r="M3203" s="127"/>
      <c r="N3203" s="246">
        <v>0</v>
      </c>
      <c r="O3203" s="243">
        <v>1129.05</v>
      </c>
      <c r="P3203" s="127" t="s">
        <v>1334</v>
      </c>
    </row>
    <row r="3204" spans="1:16" ht="51" hidden="1">
      <c r="A3204" s="127" t="s">
        <v>620</v>
      </c>
      <c r="B3204" s="127"/>
      <c r="C3204" s="128" t="s">
        <v>714</v>
      </c>
      <c r="D3204" s="122">
        <v>42976</v>
      </c>
      <c r="E3204" s="123" t="s">
        <v>7977</v>
      </c>
      <c r="F3204" s="123" t="s">
        <v>3</v>
      </c>
      <c r="G3204" s="123">
        <v>1534225</v>
      </c>
      <c r="H3204" s="127"/>
      <c r="I3204" s="131" t="s">
        <v>7978</v>
      </c>
      <c r="J3204" s="127"/>
      <c r="K3204" s="127"/>
      <c r="L3204" s="127"/>
      <c r="M3204" s="127"/>
      <c r="N3204" s="246">
        <v>0</v>
      </c>
      <c r="O3204" s="243">
        <v>7737.26</v>
      </c>
      <c r="P3204" s="127" t="s">
        <v>1334</v>
      </c>
    </row>
    <row r="3205" spans="1:16" ht="51" hidden="1">
      <c r="A3205" s="127">
        <v>41</v>
      </c>
      <c r="B3205" s="127"/>
      <c r="C3205" s="128" t="s">
        <v>698</v>
      </c>
      <c r="D3205" s="122">
        <v>42976</v>
      </c>
      <c r="E3205" s="123" t="s">
        <v>7979</v>
      </c>
      <c r="F3205" s="123" t="s">
        <v>3</v>
      </c>
      <c r="G3205" s="123">
        <v>1534242</v>
      </c>
      <c r="H3205" s="127"/>
      <c r="I3205" s="131" t="s">
        <v>7980</v>
      </c>
      <c r="J3205" s="127"/>
      <c r="K3205" s="127"/>
      <c r="L3205" s="127"/>
      <c r="M3205" s="127"/>
      <c r="N3205" s="246">
        <v>0</v>
      </c>
      <c r="O3205" s="243">
        <v>8335</v>
      </c>
      <c r="P3205" s="127" t="s">
        <v>1334</v>
      </c>
    </row>
    <row r="3206" spans="1:16" ht="51" hidden="1">
      <c r="A3206" s="127">
        <v>41</v>
      </c>
      <c r="B3206" s="127"/>
      <c r="C3206" s="128" t="s">
        <v>698</v>
      </c>
      <c r="D3206" s="122">
        <v>42976</v>
      </c>
      <c r="E3206" s="123" t="s">
        <v>7981</v>
      </c>
      <c r="F3206" s="123" t="s">
        <v>3</v>
      </c>
      <c r="G3206" s="123">
        <v>1534244</v>
      </c>
      <c r="H3206" s="127"/>
      <c r="I3206" s="131" t="s">
        <v>7980</v>
      </c>
      <c r="J3206" s="127"/>
      <c r="K3206" s="127"/>
      <c r="L3206" s="127"/>
      <c r="M3206" s="127"/>
      <c r="N3206" s="246">
        <v>0</v>
      </c>
      <c r="O3206" s="243">
        <v>228</v>
      </c>
      <c r="P3206" s="127" t="s">
        <v>1334</v>
      </c>
    </row>
    <row r="3207" spans="1:16" ht="51" hidden="1">
      <c r="A3207" s="127">
        <v>41</v>
      </c>
      <c r="B3207" s="127"/>
      <c r="C3207" s="128" t="s">
        <v>698</v>
      </c>
      <c r="D3207" s="122">
        <v>42976</v>
      </c>
      <c r="E3207" s="123" t="s">
        <v>7982</v>
      </c>
      <c r="F3207" s="123" t="s">
        <v>3</v>
      </c>
      <c r="G3207" s="123">
        <v>1534247</v>
      </c>
      <c r="H3207" s="127"/>
      <c r="I3207" s="131" t="s">
        <v>7980</v>
      </c>
      <c r="J3207" s="127"/>
      <c r="K3207" s="127"/>
      <c r="L3207" s="127"/>
      <c r="M3207" s="127"/>
      <c r="N3207" s="246">
        <v>0</v>
      </c>
      <c r="O3207" s="243">
        <v>17146</v>
      </c>
      <c r="P3207" s="127" t="s">
        <v>1334</v>
      </c>
    </row>
    <row r="3208" spans="1:16" ht="51" hidden="1">
      <c r="A3208" s="127">
        <v>16</v>
      </c>
      <c r="B3208" s="127"/>
      <c r="C3208" s="128" t="s">
        <v>693</v>
      </c>
      <c r="D3208" s="122">
        <v>42976</v>
      </c>
      <c r="E3208" s="123" t="s">
        <v>7983</v>
      </c>
      <c r="F3208" s="123" t="s">
        <v>3</v>
      </c>
      <c r="G3208" s="123">
        <v>1534260</v>
      </c>
      <c r="H3208" s="127"/>
      <c r="I3208" s="131" t="s">
        <v>7984</v>
      </c>
      <c r="J3208" s="127"/>
      <c r="K3208" s="127"/>
      <c r="L3208" s="127"/>
      <c r="M3208" s="127"/>
      <c r="N3208" s="246">
        <v>0</v>
      </c>
      <c r="O3208" s="243">
        <v>20</v>
      </c>
      <c r="P3208" s="127" t="s">
        <v>1334</v>
      </c>
    </row>
    <row r="3209" spans="1:16" ht="51" hidden="1">
      <c r="A3209" s="127" t="s">
        <v>620</v>
      </c>
      <c r="B3209" s="127"/>
      <c r="C3209" s="128" t="s">
        <v>714</v>
      </c>
      <c r="D3209" s="122">
        <v>42976</v>
      </c>
      <c r="E3209" s="123" t="s">
        <v>7985</v>
      </c>
      <c r="F3209" s="123" t="s">
        <v>3</v>
      </c>
      <c r="G3209" s="123">
        <v>1534281</v>
      </c>
      <c r="H3209" s="127"/>
      <c r="I3209" s="131" t="s">
        <v>7986</v>
      </c>
      <c r="J3209" s="127"/>
      <c r="K3209" s="127"/>
      <c r="L3209" s="127"/>
      <c r="M3209" s="127"/>
      <c r="N3209" s="246">
        <v>0</v>
      </c>
      <c r="O3209" s="243">
        <v>4814.28</v>
      </c>
      <c r="P3209" s="127" t="s">
        <v>1334</v>
      </c>
    </row>
    <row r="3210" spans="1:16" ht="51" hidden="1">
      <c r="A3210" s="127">
        <v>234</v>
      </c>
      <c r="B3210" s="127"/>
      <c r="C3210" s="128" t="s">
        <v>124</v>
      </c>
      <c r="D3210" s="122">
        <v>42976</v>
      </c>
      <c r="E3210" s="123" t="s">
        <v>7987</v>
      </c>
      <c r="F3210" s="123" t="s">
        <v>3</v>
      </c>
      <c r="G3210" s="123">
        <v>1534303</v>
      </c>
      <c r="H3210" s="127"/>
      <c r="I3210" s="131" t="s">
        <v>7988</v>
      </c>
      <c r="J3210" s="127"/>
      <c r="K3210" s="127"/>
      <c r="L3210" s="127"/>
      <c r="M3210" s="127"/>
      <c r="N3210" s="246">
        <v>0</v>
      </c>
      <c r="O3210" s="243">
        <v>396</v>
      </c>
      <c r="P3210" s="127" t="s">
        <v>1334</v>
      </c>
    </row>
    <row r="3211" spans="1:16" ht="51" hidden="1">
      <c r="A3211" s="127">
        <v>592</v>
      </c>
      <c r="B3211" s="127"/>
      <c r="C3211" s="128" t="s">
        <v>863</v>
      </c>
      <c r="D3211" s="122">
        <v>42977</v>
      </c>
      <c r="E3211" s="123" t="s">
        <v>7989</v>
      </c>
      <c r="F3211" s="123" t="s">
        <v>3</v>
      </c>
      <c r="G3211" s="123">
        <v>1534610</v>
      </c>
      <c r="H3211" s="127"/>
      <c r="I3211" s="131" t="s">
        <v>7990</v>
      </c>
      <c r="J3211" s="127"/>
      <c r="K3211" s="127"/>
      <c r="L3211" s="127"/>
      <c r="M3211" s="127"/>
      <c r="N3211" s="246">
        <v>0</v>
      </c>
      <c r="O3211" s="243">
        <v>89018.5</v>
      </c>
      <c r="P3211" s="127" t="s">
        <v>1334</v>
      </c>
    </row>
    <row r="3212" spans="1:16" ht="51" hidden="1">
      <c r="A3212" s="127">
        <v>513</v>
      </c>
      <c r="B3212" s="127"/>
      <c r="C3212" s="128" t="s">
        <v>201</v>
      </c>
      <c r="D3212" s="122">
        <v>42977</v>
      </c>
      <c r="E3212" s="123" t="s">
        <v>7991</v>
      </c>
      <c r="F3212" s="123" t="s">
        <v>3</v>
      </c>
      <c r="G3212" s="123">
        <v>1534659</v>
      </c>
      <c r="H3212" s="127"/>
      <c r="I3212" s="131" t="s">
        <v>7992</v>
      </c>
      <c r="J3212" s="127"/>
      <c r="K3212" s="127"/>
      <c r="L3212" s="127"/>
      <c r="M3212" s="127"/>
      <c r="N3212" s="246">
        <v>0</v>
      </c>
      <c r="O3212" s="243">
        <v>21729.7</v>
      </c>
      <c r="P3212" s="127" t="s">
        <v>1334</v>
      </c>
    </row>
    <row r="3213" spans="1:16" ht="63.75" hidden="1">
      <c r="A3213" s="127">
        <v>290</v>
      </c>
      <c r="B3213" s="127"/>
      <c r="C3213" s="128" t="s">
        <v>794</v>
      </c>
      <c r="D3213" s="122">
        <v>42977</v>
      </c>
      <c r="E3213" s="123" t="s">
        <v>7993</v>
      </c>
      <c r="F3213" s="123" t="s">
        <v>3</v>
      </c>
      <c r="G3213" s="123">
        <v>1534709</v>
      </c>
      <c r="H3213" s="127"/>
      <c r="I3213" s="131" t="s">
        <v>7994</v>
      </c>
      <c r="J3213" s="127"/>
      <c r="K3213" s="127"/>
      <c r="L3213" s="127"/>
      <c r="M3213" s="127"/>
      <c r="N3213" s="246">
        <v>0</v>
      </c>
      <c r="O3213" s="243">
        <v>138934.34</v>
      </c>
      <c r="P3213" s="127" t="s">
        <v>1334</v>
      </c>
    </row>
    <row r="3214" spans="1:16" ht="63.75" hidden="1">
      <c r="A3214" s="127">
        <v>86</v>
      </c>
      <c r="B3214" s="127"/>
      <c r="C3214" s="128" t="s">
        <v>711</v>
      </c>
      <c r="D3214" s="122">
        <v>42977</v>
      </c>
      <c r="E3214" s="123" t="s">
        <v>7995</v>
      </c>
      <c r="F3214" s="123" t="s">
        <v>3</v>
      </c>
      <c r="G3214" s="123">
        <v>1534735</v>
      </c>
      <c r="H3214" s="127"/>
      <c r="I3214" s="131" t="s">
        <v>7996</v>
      </c>
      <c r="J3214" s="127"/>
      <c r="K3214" s="127"/>
      <c r="L3214" s="127"/>
      <c r="M3214" s="127"/>
      <c r="N3214" s="246">
        <v>0</v>
      </c>
      <c r="O3214" s="243">
        <v>20880</v>
      </c>
      <c r="P3214" s="127" t="s">
        <v>1334</v>
      </c>
    </row>
    <row r="3215" spans="1:16" ht="51" hidden="1">
      <c r="A3215" s="127" t="s">
        <v>620</v>
      </c>
      <c r="B3215" s="127"/>
      <c r="C3215" s="128" t="s">
        <v>714</v>
      </c>
      <c r="D3215" s="122">
        <v>42977</v>
      </c>
      <c r="E3215" s="123" t="s">
        <v>7997</v>
      </c>
      <c r="F3215" s="123" t="s">
        <v>3</v>
      </c>
      <c r="G3215" s="123">
        <v>1534777</v>
      </c>
      <c r="H3215" s="127"/>
      <c r="I3215" s="131" t="s">
        <v>7998</v>
      </c>
      <c r="J3215" s="127"/>
      <c r="K3215" s="127"/>
      <c r="L3215" s="127"/>
      <c r="M3215" s="127"/>
      <c r="N3215" s="246">
        <v>0</v>
      </c>
      <c r="O3215" s="243">
        <v>289</v>
      </c>
      <c r="P3215" s="127" t="s">
        <v>17184</v>
      </c>
    </row>
    <row r="3216" spans="1:16" ht="51" hidden="1">
      <c r="A3216" s="127" t="s">
        <v>620</v>
      </c>
      <c r="B3216" s="127"/>
      <c r="C3216" s="128" t="s">
        <v>714</v>
      </c>
      <c r="D3216" s="122">
        <v>42977</v>
      </c>
      <c r="E3216" s="123" t="s">
        <v>7999</v>
      </c>
      <c r="F3216" s="123" t="s">
        <v>3</v>
      </c>
      <c r="G3216" s="123">
        <v>1534655</v>
      </c>
      <c r="H3216" s="127"/>
      <c r="I3216" s="131" t="s">
        <v>8000</v>
      </c>
      <c r="J3216" s="127"/>
      <c r="K3216" s="127"/>
      <c r="L3216" s="127"/>
      <c r="M3216" s="127"/>
      <c r="N3216" s="246">
        <v>0</v>
      </c>
      <c r="O3216" s="243">
        <v>73.5</v>
      </c>
      <c r="P3216" s="127" t="s">
        <v>1334</v>
      </c>
    </row>
    <row r="3217" spans="1:16" ht="51" hidden="1">
      <c r="A3217" s="127" t="s">
        <v>620</v>
      </c>
      <c r="B3217" s="127"/>
      <c r="C3217" s="128" t="s">
        <v>714</v>
      </c>
      <c r="D3217" s="122">
        <v>42977</v>
      </c>
      <c r="E3217" s="123" t="s">
        <v>8001</v>
      </c>
      <c r="F3217" s="123" t="s">
        <v>3</v>
      </c>
      <c r="G3217" s="123">
        <v>1534657</v>
      </c>
      <c r="H3217" s="127"/>
      <c r="I3217" s="131" t="s">
        <v>8002</v>
      </c>
      <c r="J3217" s="127"/>
      <c r="K3217" s="127"/>
      <c r="L3217" s="127"/>
      <c r="M3217" s="127"/>
      <c r="N3217" s="246">
        <v>0</v>
      </c>
      <c r="O3217" s="243">
        <v>73.5</v>
      </c>
      <c r="P3217" s="127" t="s">
        <v>1334</v>
      </c>
    </row>
    <row r="3218" spans="1:16" ht="51" hidden="1">
      <c r="A3218" s="127" t="s">
        <v>620</v>
      </c>
      <c r="B3218" s="127"/>
      <c r="C3218" s="128" t="s">
        <v>714</v>
      </c>
      <c r="D3218" s="122">
        <v>42977</v>
      </c>
      <c r="E3218" s="123" t="s">
        <v>8003</v>
      </c>
      <c r="F3218" s="123" t="s">
        <v>3</v>
      </c>
      <c r="G3218" s="123">
        <v>1534683</v>
      </c>
      <c r="H3218" s="127"/>
      <c r="I3218" s="131" t="s">
        <v>8004</v>
      </c>
      <c r="J3218" s="127"/>
      <c r="K3218" s="127"/>
      <c r="L3218" s="127"/>
      <c r="M3218" s="127"/>
      <c r="N3218" s="246">
        <v>0</v>
      </c>
      <c r="O3218" s="243">
        <v>224</v>
      </c>
      <c r="P3218" s="127" t="s">
        <v>1334</v>
      </c>
    </row>
    <row r="3219" spans="1:16" ht="51" hidden="1">
      <c r="A3219" s="127" t="s">
        <v>620</v>
      </c>
      <c r="B3219" s="127"/>
      <c r="C3219" s="128" t="s">
        <v>714</v>
      </c>
      <c r="D3219" s="122">
        <v>42977</v>
      </c>
      <c r="E3219" s="123" t="s">
        <v>8005</v>
      </c>
      <c r="F3219" s="123" t="s">
        <v>3</v>
      </c>
      <c r="G3219" s="123">
        <v>1534685</v>
      </c>
      <c r="H3219" s="127"/>
      <c r="I3219" s="131" t="s">
        <v>8006</v>
      </c>
      <c r="J3219" s="127"/>
      <c r="K3219" s="127"/>
      <c r="L3219" s="127"/>
      <c r="M3219" s="127"/>
      <c r="N3219" s="246">
        <v>0</v>
      </c>
      <c r="O3219" s="243">
        <v>224</v>
      </c>
      <c r="P3219" s="127" t="s">
        <v>1334</v>
      </c>
    </row>
    <row r="3220" spans="1:16" ht="51" hidden="1">
      <c r="A3220" s="127" t="s">
        <v>620</v>
      </c>
      <c r="B3220" s="127"/>
      <c r="C3220" s="128" t="s">
        <v>714</v>
      </c>
      <c r="D3220" s="122">
        <v>42977</v>
      </c>
      <c r="E3220" s="123" t="s">
        <v>8007</v>
      </c>
      <c r="F3220" s="123" t="s">
        <v>3</v>
      </c>
      <c r="G3220" s="123">
        <v>1534686</v>
      </c>
      <c r="H3220" s="127"/>
      <c r="I3220" s="131" t="s">
        <v>8008</v>
      </c>
      <c r="J3220" s="127"/>
      <c r="K3220" s="127"/>
      <c r="L3220" s="127"/>
      <c r="M3220" s="127"/>
      <c r="N3220" s="246">
        <v>0</v>
      </c>
      <c r="O3220" s="243">
        <v>224</v>
      </c>
      <c r="P3220" s="127" t="s">
        <v>1334</v>
      </c>
    </row>
    <row r="3221" spans="1:16" ht="51" hidden="1">
      <c r="A3221" s="127" t="s">
        <v>620</v>
      </c>
      <c r="B3221" s="127"/>
      <c r="C3221" s="128" t="s">
        <v>714</v>
      </c>
      <c r="D3221" s="122">
        <v>42977</v>
      </c>
      <c r="E3221" s="123" t="s">
        <v>8009</v>
      </c>
      <c r="F3221" s="123" t="s">
        <v>3</v>
      </c>
      <c r="G3221" s="123">
        <v>1534687</v>
      </c>
      <c r="H3221" s="127"/>
      <c r="I3221" s="131" t="s">
        <v>8010</v>
      </c>
      <c r="J3221" s="127"/>
      <c r="K3221" s="127"/>
      <c r="L3221" s="127"/>
      <c r="M3221" s="127"/>
      <c r="N3221" s="246">
        <v>0</v>
      </c>
      <c r="O3221" s="243">
        <v>224</v>
      </c>
      <c r="P3221" s="127" t="s">
        <v>1334</v>
      </c>
    </row>
    <row r="3222" spans="1:16" ht="51" hidden="1">
      <c r="A3222" s="127" t="s">
        <v>620</v>
      </c>
      <c r="B3222" s="127"/>
      <c r="C3222" s="128" t="s">
        <v>714</v>
      </c>
      <c r="D3222" s="122">
        <v>42977</v>
      </c>
      <c r="E3222" s="123" t="s">
        <v>8011</v>
      </c>
      <c r="F3222" s="123" t="s">
        <v>3</v>
      </c>
      <c r="G3222" s="123">
        <v>1534689</v>
      </c>
      <c r="H3222" s="127"/>
      <c r="I3222" s="131" t="s">
        <v>8012</v>
      </c>
      <c r="J3222" s="127"/>
      <c r="K3222" s="127"/>
      <c r="L3222" s="127"/>
      <c r="M3222" s="127"/>
      <c r="N3222" s="246">
        <v>0</v>
      </c>
      <c r="O3222" s="243">
        <v>224</v>
      </c>
      <c r="P3222" s="127" t="s">
        <v>1334</v>
      </c>
    </row>
    <row r="3223" spans="1:16" ht="51" hidden="1">
      <c r="A3223" s="127" t="s">
        <v>620</v>
      </c>
      <c r="B3223" s="127"/>
      <c r="C3223" s="128" t="s">
        <v>714</v>
      </c>
      <c r="D3223" s="122">
        <v>42977</v>
      </c>
      <c r="E3223" s="123" t="s">
        <v>8013</v>
      </c>
      <c r="F3223" s="123" t="s">
        <v>3</v>
      </c>
      <c r="G3223" s="123">
        <v>1534701</v>
      </c>
      <c r="H3223" s="127"/>
      <c r="I3223" s="131" t="s">
        <v>8014</v>
      </c>
      <c r="J3223" s="127"/>
      <c r="K3223" s="127"/>
      <c r="L3223" s="127"/>
      <c r="M3223" s="127"/>
      <c r="N3223" s="246">
        <v>0</v>
      </c>
      <c r="O3223" s="243">
        <v>4000</v>
      </c>
      <c r="P3223" s="127" t="s">
        <v>1334</v>
      </c>
    </row>
    <row r="3224" spans="1:16" ht="38.25" hidden="1">
      <c r="A3224" s="127">
        <v>15</v>
      </c>
      <c r="B3224" s="127"/>
      <c r="C3224" s="128" t="s">
        <v>692</v>
      </c>
      <c r="D3224" s="122">
        <v>42977</v>
      </c>
      <c r="E3224" s="123" t="s">
        <v>8015</v>
      </c>
      <c r="F3224" s="123" t="s">
        <v>3</v>
      </c>
      <c r="G3224" s="123">
        <v>1534715</v>
      </c>
      <c r="H3224" s="127"/>
      <c r="I3224" s="131" t="s">
        <v>2999</v>
      </c>
      <c r="J3224" s="127"/>
      <c r="K3224" s="127"/>
      <c r="L3224" s="127"/>
      <c r="M3224" s="127"/>
      <c r="N3224" s="246">
        <v>0</v>
      </c>
      <c r="O3224" s="243">
        <v>52.300000000000004</v>
      </c>
      <c r="P3224" s="127" t="s">
        <v>1334</v>
      </c>
    </row>
    <row r="3225" spans="1:16" ht="51" hidden="1">
      <c r="A3225" s="127" t="s">
        <v>620</v>
      </c>
      <c r="B3225" s="127"/>
      <c r="C3225" s="128" t="s">
        <v>714</v>
      </c>
      <c r="D3225" s="122">
        <v>42977</v>
      </c>
      <c r="E3225" s="123" t="s">
        <v>8016</v>
      </c>
      <c r="F3225" s="123" t="s">
        <v>3</v>
      </c>
      <c r="G3225" s="123">
        <v>1534726</v>
      </c>
      <c r="H3225" s="127"/>
      <c r="I3225" s="131" t="s">
        <v>8017</v>
      </c>
      <c r="J3225" s="127"/>
      <c r="K3225" s="127"/>
      <c r="L3225" s="127"/>
      <c r="M3225" s="127"/>
      <c r="N3225" s="246">
        <v>0</v>
      </c>
      <c r="O3225" s="243">
        <v>8509.130000000001</v>
      </c>
      <c r="P3225" s="127" t="s">
        <v>1334</v>
      </c>
    </row>
    <row r="3226" spans="1:16" ht="51" hidden="1">
      <c r="A3226" s="127">
        <v>15</v>
      </c>
      <c r="B3226" s="127"/>
      <c r="C3226" s="128" t="s">
        <v>692</v>
      </c>
      <c r="D3226" s="122">
        <v>42977</v>
      </c>
      <c r="E3226" s="123" t="s">
        <v>8018</v>
      </c>
      <c r="F3226" s="123" t="s">
        <v>3</v>
      </c>
      <c r="G3226" s="123">
        <v>1534732</v>
      </c>
      <c r="H3226" s="127"/>
      <c r="I3226" s="131" t="s">
        <v>8019</v>
      </c>
      <c r="J3226" s="127"/>
      <c r="K3226" s="127"/>
      <c r="L3226" s="127"/>
      <c r="M3226" s="127"/>
      <c r="N3226" s="246">
        <v>0</v>
      </c>
      <c r="O3226" s="243">
        <v>3447.17</v>
      </c>
      <c r="P3226" s="127" t="s">
        <v>1334</v>
      </c>
    </row>
    <row r="3227" spans="1:16" ht="51" hidden="1">
      <c r="A3227" s="127" t="s">
        <v>620</v>
      </c>
      <c r="B3227" s="127"/>
      <c r="C3227" s="128" t="s">
        <v>714</v>
      </c>
      <c r="D3227" s="122">
        <v>42977</v>
      </c>
      <c r="E3227" s="123" t="s">
        <v>8020</v>
      </c>
      <c r="F3227" s="123" t="s">
        <v>3</v>
      </c>
      <c r="G3227" s="123">
        <v>1534737</v>
      </c>
      <c r="H3227" s="127"/>
      <c r="I3227" s="131" t="s">
        <v>8021</v>
      </c>
      <c r="J3227" s="127"/>
      <c r="K3227" s="127"/>
      <c r="L3227" s="127"/>
      <c r="M3227" s="127"/>
      <c r="N3227" s="246">
        <v>0</v>
      </c>
      <c r="O3227" s="243">
        <v>0.71</v>
      </c>
      <c r="P3227" s="127" t="s">
        <v>1334</v>
      </c>
    </row>
    <row r="3228" spans="1:16" ht="63.75" hidden="1">
      <c r="A3228" s="127" t="s">
        <v>620</v>
      </c>
      <c r="B3228" s="127"/>
      <c r="C3228" s="128" t="s">
        <v>714</v>
      </c>
      <c r="D3228" s="122">
        <v>42977</v>
      </c>
      <c r="E3228" s="123" t="s">
        <v>8022</v>
      </c>
      <c r="F3228" s="123" t="s">
        <v>3</v>
      </c>
      <c r="G3228" s="123">
        <v>1534812</v>
      </c>
      <c r="H3228" s="127"/>
      <c r="I3228" s="131" t="s">
        <v>8023</v>
      </c>
      <c r="J3228" s="127"/>
      <c r="K3228" s="127"/>
      <c r="L3228" s="127"/>
      <c r="M3228" s="127"/>
      <c r="N3228" s="246">
        <v>0</v>
      </c>
      <c r="O3228" s="243">
        <v>1138</v>
      </c>
      <c r="P3228" s="127" t="s">
        <v>1334</v>
      </c>
    </row>
    <row r="3229" spans="1:16" ht="51" hidden="1">
      <c r="A3229" s="127" t="s">
        <v>620</v>
      </c>
      <c r="B3229" s="127"/>
      <c r="C3229" s="128" t="s">
        <v>714</v>
      </c>
      <c r="D3229" s="122">
        <v>42977</v>
      </c>
      <c r="E3229" s="123" t="s">
        <v>8024</v>
      </c>
      <c r="F3229" s="123" t="s">
        <v>3</v>
      </c>
      <c r="G3229" s="123">
        <v>1534865</v>
      </c>
      <c r="H3229" s="127"/>
      <c r="I3229" s="131" t="s">
        <v>8025</v>
      </c>
      <c r="J3229" s="127"/>
      <c r="K3229" s="127"/>
      <c r="L3229" s="127"/>
      <c r="M3229" s="127"/>
      <c r="N3229" s="246">
        <v>0</v>
      </c>
      <c r="O3229" s="243">
        <v>19</v>
      </c>
      <c r="P3229" s="127" t="s">
        <v>1334</v>
      </c>
    </row>
    <row r="3230" spans="1:16" ht="51" hidden="1">
      <c r="A3230" s="127" t="s">
        <v>620</v>
      </c>
      <c r="B3230" s="127"/>
      <c r="C3230" s="128" t="s">
        <v>714</v>
      </c>
      <c r="D3230" s="122">
        <v>42977</v>
      </c>
      <c r="E3230" s="123" t="s">
        <v>8026</v>
      </c>
      <c r="F3230" s="123" t="s">
        <v>3</v>
      </c>
      <c r="G3230" s="123">
        <v>1534869</v>
      </c>
      <c r="H3230" s="127"/>
      <c r="I3230" s="131" t="s">
        <v>8027</v>
      </c>
      <c r="J3230" s="127"/>
      <c r="K3230" s="127"/>
      <c r="L3230" s="127"/>
      <c r="M3230" s="127"/>
      <c r="N3230" s="246">
        <v>0</v>
      </c>
      <c r="O3230" s="243">
        <v>0.9</v>
      </c>
      <c r="P3230" s="127" t="s">
        <v>1334</v>
      </c>
    </row>
    <row r="3231" spans="1:16" ht="51" hidden="1">
      <c r="A3231" s="127" t="s">
        <v>620</v>
      </c>
      <c r="B3231" s="127"/>
      <c r="C3231" s="128" t="s">
        <v>714</v>
      </c>
      <c r="D3231" s="122">
        <v>42977</v>
      </c>
      <c r="E3231" s="123" t="s">
        <v>8028</v>
      </c>
      <c r="F3231" s="123" t="s">
        <v>3</v>
      </c>
      <c r="G3231" s="123">
        <v>1534870</v>
      </c>
      <c r="H3231" s="127"/>
      <c r="I3231" s="131" t="s">
        <v>8027</v>
      </c>
      <c r="J3231" s="127"/>
      <c r="K3231" s="127"/>
      <c r="L3231" s="127"/>
      <c r="M3231" s="127"/>
      <c r="N3231" s="246">
        <v>0</v>
      </c>
      <c r="O3231" s="243">
        <v>0.6</v>
      </c>
      <c r="P3231" s="127" t="s">
        <v>1334</v>
      </c>
    </row>
    <row r="3232" spans="1:16" ht="51" hidden="1">
      <c r="A3232" s="127" t="s">
        <v>620</v>
      </c>
      <c r="B3232" s="127"/>
      <c r="C3232" s="128" t="s">
        <v>714</v>
      </c>
      <c r="D3232" s="122">
        <v>42977</v>
      </c>
      <c r="E3232" s="123" t="s">
        <v>8029</v>
      </c>
      <c r="F3232" s="123" t="s">
        <v>3</v>
      </c>
      <c r="G3232" s="123">
        <v>1534871</v>
      </c>
      <c r="H3232" s="127"/>
      <c r="I3232" s="131" t="s">
        <v>8027</v>
      </c>
      <c r="J3232" s="127"/>
      <c r="K3232" s="127"/>
      <c r="L3232" s="127"/>
      <c r="M3232" s="127"/>
      <c r="N3232" s="246">
        <v>0</v>
      </c>
      <c r="O3232" s="243">
        <v>0.6</v>
      </c>
      <c r="P3232" s="127" t="s">
        <v>1334</v>
      </c>
    </row>
    <row r="3233" spans="1:16" ht="51" hidden="1">
      <c r="A3233" s="127" t="s">
        <v>620</v>
      </c>
      <c r="B3233" s="127"/>
      <c r="C3233" s="128" t="s">
        <v>714</v>
      </c>
      <c r="D3233" s="122">
        <v>42977</v>
      </c>
      <c r="E3233" s="123" t="s">
        <v>8030</v>
      </c>
      <c r="F3233" s="123" t="s">
        <v>3</v>
      </c>
      <c r="G3233" s="123">
        <v>1534899</v>
      </c>
      <c r="H3233" s="127"/>
      <c r="I3233" s="131" t="s">
        <v>8031</v>
      </c>
      <c r="J3233" s="127"/>
      <c r="K3233" s="127"/>
      <c r="L3233" s="127"/>
      <c r="M3233" s="127"/>
      <c r="N3233" s="246">
        <v>0</v>
      </c>
      <c r="O3233" s="243">
        <v>1500</v>
      </c>
      <c r="P3233" s="127" t="s">
        <v>1334</v>
      </c>
    </row>
    <row r="3234" spans="1:16" ht="38.25" hidden="1">
      <c r="A3234" s="127">
        <v>70</v>
      </c>
      <c r="B3234" s="127"/>
      <c r="C3234" s="128" t="s">
        <v>706</v>
      </c>
      <c r="D3234" s="122">
        <v>42977</v>
      </c>
      <c r="E3234" s="123" t="s">
        <v>8032</v>
      </c>
      <c r="F3234" s="123" t="s">
        <v>3</v>
      </c>
      <c r="G3234" s="123">
        <v>1534940</v>
      </c>
      <c r="H3234" s="127"/>
      <c r="I3234" s="131" t="s">
        <v>8033</v>
      </c>
      <c r="J3234" s="127"/>
      <c r="K3234" s="127"/>
      <c r="L3234" s="127"/>
      <c r="M3234" s="127"/>
      <c r="N3234" s="246">
        <v>0</v>
      </c>
      <c r="O3234" s="243">
        <v>280</v>
      </c>
      <c r="P3234" s="127" t="s">
        <v>1334</v>
      </c>
    </row>
    <row r="3235" spans="1:16" ht="63.75" hidden="1">
      <c r="A3235" s="127">
        <v>16</v>
      </c>
      <c r="B3235" s="127"/>
      <c r="C3235" s="128" t="s">
        <v>693</v>
      </c>
      <c r="D3235" s="122">
        <v>42978</v>
      </c>
      <c r="E3235" s="123" t="s">
        <v>8034</v>
      </c>
      <c r="F3235" s="123" t="s">
        <v>3</v>
      </c>
      <c r="G3235" s="123">
        <v>1535212</v>
      </c>
      <c r="H3235" s="127"/>
      <c r="I3235" s="131" t="s">
        <v>8035</v>
      </c>
      <c r="J3235" s="127"/>
      <c r="K3235" s="127"/>
      <c r="L3235" s="127"/>
      <c r="M3235" s="127"/>
      <c r="N3235" s="246">
        <v>0</v>
      </c>
      <c r="O3235" s="243">
        <v>38942</v>
      </c>
      <c r="P3235" s="127" t="s">
        <v>1334</v>
      </c>
    </row>
    <row r="3236" spans="1:16" ht="63.75" hidden="1">
      <c r="A3236" s="127">
        <v>10</v>
      </c>
      <c r="B3236" s="127"/>
      <c r="C3236" s="128" t="s">
        <v>691</v>
      </c>
      <c r="D3236" s="122">
        <v>42978</v>
      </c>
      <c r="E3236" s="123" t="s">
        <v>8036</v>
      </c>
      <c r="F3236" s="123" t="s">
        <v>3</v>
      </c>
      <c r="G3236" s="123">
        <v>1535264</v>
      </c>
      <c r="H3236" s="127"/>
      <c r="I3236" s="131" t="s">
        <v>8037</v>
      </c>
      <c r="J3236" s="127"/>
      <c r="K3236" s="127"/>
      <c r="L3236" s="127"/>
      <c r="M3236" s="127"/>
      <c r="N3236" s="246">
        <v>0</v>
      </c>
      <c r="O3236" s="243">
        <v>14397.75</v>
      </c>
      <c r="P3236" s="127" t="s">
        <v>1334</v>
      </c>
    </row>
    <row r="3237" spans="1:16" ht="63.75" hidden="1">
      <c r="A3237" s="127">
        <v>10</v>
      </c>
      <c r="B3237" s="127"/>
      <c r="C3237" s="128" t="s">
        <v>691</v>
      </c>
      <c r="D3237" s="122">
        <v>42978</v>
      </c>
      <c r="E3237" s="123" t="s">
        <v>8038</v>
      </c>
      <c r="F3237" s="123" t="s">
        <v>3</v>
      </c>
      <c r="G3237" s="123">
        <v>1535266</v>
      </c>
      <c r="H3237" s="127"/>
      <c r="I3237" s="131" t="s">
        <v>8039</v>
      </c>
      <c r="J3237" s="127"/>
      <c r="K3237" s="127"/>
      <c r="L3237" s="127"/>
      <c r="M3237" s="127"/>
      <c r="N3237" s="246">
        <v>0</v>
      </c>
      <c r="O3237" s="243">
        <v>3831.9</v>
      </c>
      <c r="P3237" s="127" t="s">
        <v>1334</v>
      </c>
    </row>
    <row r="3238" spans="1:16" ht="63.75" hidden="1">
      <c r="A3238" s="127">
        <v>10</v>
      </c>
      <c r="B3238" s="127"/>
      <c r="C3238" s="128" t="s">
        <v>691</v>
      </c>
      <c r="D3238" s="122">
        <v>42978</v>
      </c>
      <c r="E3238" s="123" t="s">
        <v>8040</v>
      </c>
      <c r="F3238" s="123" t="s">
        <v>3</v>
      </c>
      <c r="G3238" s="123">
        <v>1535267</v>
      </c>
      <c r="H3238" s="127"/>
      <c r="I3238" s="131" t="s">
        <v>8041</v>
      </c>
      <c r="J3238" s="127"/>
      <c r="K3238" s="127"/>
      <c r="L3238" s="127"/>
      <c r="M3238" s="127"/>
      <c r="N3238" s="246">
        <v>0</v>
      </c>
      <c r="O3238" s="243">
        <v>14397.75</v>
      </c>
      <c r="P3238" s="127" t="s">
        <v>1334</v>
      </c>
    </row>
    <row r="3239" spans="1:16" ht="51" hidden="1">
      <c r="A3239" s="127" t="s">
        <v>620</v>
      </c>
      <c r="B3239" s="127"/>
      <c r="C3239" s="128" t="s">
        <v>714</v>
      </c>
      <c r="D3239" s="122">
        <v>42978</v>
      </c>
      <c r="E3239" s="123" t="s">
        <v>8042</v>
      </c>
      <c r="F3239" s="123" t="s">
        <v>3</v>
      </c>
      <c r="G3239" s="123">
        <v>1535128</v>
      </c>
      <c r="H3239" s="127"/>
      <c r="I3239" s="131" t="s">
        <v>8043</v>
      </c>
      <c r="J3239" s="127"/>
      <c r="K3239" s="127"/>
      <c r="L3239" s="127"/>
      <c r="M3239" s="127"/>
      <c r="N3239" s="246">
        <v>0</v>
      </c>
      <c r="O3239" s="243">
        <v>32622.04</v>
      </c>
      <c r="P3239" s="127" t="s">
        <v>1334</v>
      </c>
    </row>
    <row r="3240" spans="1:16" ht="51" hidden="1">
      <c r="A3240" s="127" t="s">
        <v>620</v>
      </c>
      <c r="B3240" s="127"/>
      <c r="C3240" s="128" t="s">
        <v>714</v>
      </c>
      <c r="D3240" s="122">
        <v>42978</v>
      </c>
      <c r="E3240" s="123" t="s">
        <v>8044</v>
      </c>
      <c r="F3240" s="123" t="s">
        <v>3</v>
      </c>
      <c r="G3240" s="123">
        <v>1535130</v>
      </c>
      <c r="H3240" s="127"/>
      <c r="I3240" s="131" t="s">
        <v>8045</v>
      </c>
      <c r="J3240" s="127"/>
      <c r="K3240" s="127"/>
      <c r="L3240" s="127"/>
      <c r="M3240" s="127"/>
      <c r="N3240" s="246">
        <v>0</v>
      </c>
      <c r="O3240" s="243">
        <v>5451.14</v>
      </c>
      <c r="P3240" s="127" t="s">
        <v>1334</v>
      </c>
    </row>
    <row r="3241" spans="1:16" ht="51" hidden="1">
      <c r="A3241" s="127" t="s">
        <v>620</v>
      </c>
      <c r="B3241" s="127"/>
      <c r="C3241" s="128" t="s">
        <v>714</v>
      </c>
      <c r="D3241" s="122">
        <v>42978</v>
      </c>
      <c r="E3241" s="123" t="s">
        <v>8046</v>
      </c>
      <c r="F3241" s="123" t="s">
        <v>3</v>
      </c>
      <c r="G3241" s="123">
        <v>1535139</v>
      </c>
      <c r="H3241" s="127"/>
      <c r="I3241" s="131" t="s">
        <v>8047</v>
      </c>
      <c r="J3241" s="127"/>
      <c r="K3241" s="127"/>
      <c r="L3241" s="127"/>
      <c r="M3241" s="127"/>
      <c r="N3241" s="246">
        <v>0</v>
      </c>
      <c r="O3241" s="243">
        <v>235.52</v>
      </c>
      <c r="P3241" s="127" t="s">
        <v>1334</v>
      </c>
    </row>
    <row r="3242" spans="1:16" ht="51" hidden="1">
      <c r="A3242" s="127">
        <v>16</v>
      </c>
      <c r="B3242" s="127"/>
      <c r="C3242" s="128" t="s">
        <v>693</v>
      </c>
      <c r="D3242" s="122">
        <v>42978</v>
      </c>
      <c r="E3242" s="123" t="s">
        <v>8048</v>
      </c>
      <c r="F3242" s="123" t="s">
        <v>3</v>
      </c>
      <c r="G3242" s="123">
        <v>1535171</v>
      </c>
      <c r="H3242" s="127"/>
      <c r="I3242" s="131" t="s">
        <v>8049</v>
      </c>
      <c r="J3242" s="127"/>
      <c r="K3242" s="127"/>
      <c r="L3242" s="127"/>
      <c r="M3242" s="127"/>
      <c r="N3242" s="246">
        <v>0</v>
      </c>
      <c r="O3242" s="243">
        <v>5217.79</v>
      </c>
      <c r="P3242" s="127" t="s">
        <v>1334</v>
      </c>
    </row>
    <row r="3243" spans="1:16" ht="51" hidden="1">
      <c r="A3243" s="127" t="s">
        <v>620</v>
      </c>
      <c r="B3243" s="127"/>
      <c r="C3243" s="128" t="s">
        <v>714</v>
      </c>
      <c r="D3243" s="122">
        <v>42978</v>
      </c>
      <c r="E3243" s="123" t="s">
        <v>8050</v>
      </c>
      <c r="F3243" s="123" t="s">
        <v>3</v>
      </c>
      <c r="G3243" s="123">
        <v>1535249</v>
      </c>
      <c r="H3243" s="127"/>
      <c r="I3243" s="131" t="s">
        <v>8051</v>
      </c>
      <c r="J3243" s="127"/>
      <c r="K3243" s="127"/>
      <c r="L3243" s="127"/>
      <c r="M3243" s="127"/>
      <c r="N3243" s="246">
        <v>0</v>
      </c>
      <c r="O3243" s="243">
        <v>1278</v>
      </c>
      <c r="P3243" s="127" t="s">
        <v>1334</v>
      </c>
    </row>
    <row r="3244" spans="1:16" ht="51" hidden="1">
      <c r="A3244" s="127" t="s">
        <v>620</v>
      </c>
      <c r="B3244" s="127"/>
      <c r="C3244" s="128" t="s">
        <v>714</v>
      </c>
      <c r="D3244" s="122">
        <v>42978</v>
      </c>
      <c r="E3244" s="123" t="s">
        <v>8052</v>
      </c>
      <c r="F3244" s="123" t="s">
        <v>3</v>
      </c>
      <c r="G3244" s="123">
        <v>1535254</v>
      </c>
      <c r="H3244" s="127"/>
      <c r="I3244" s="131" t="s">
        <v>8053</v>
      </c>
      <c r="J3244" s="127"/>
      <c r="K3244" s="127"/>
      <c r="L3244" s="127"/>
      <c r="M3244" s="127"/>
      <c r="N3244" s="246">
        <v>0</v>
      </c>
      <c r="O3244" s="243">
        <v>4542.18</v>
      </c>
      <c r="P3244" s="127" t="s">
        <v>1334</v>
      </c>
    </row>
    <row r="3245" spans="1:16" ht="51" hidden="1">
      <c r="A3245" s="127" t="s">
        <v>620</v>
      </c>
      <c r="B3245" s="127"/>
      <c r="C3245" s="128" t="s">
        <v>714</v>
      </c>
      <c r="D3245" s="122">
        <v>42978</v>
      </c>
      <c r="E3245" s="123" t="s">
        <v>8054</v>
      </c>
      <c r="F3245" s="123" t="s">
        <v>3</v>
      </c>
      <c r="G3245" s="123">
        <v>1535293</v>
      </c>
      <c r="H3245" s="127"/>
      <c r="I3245" s="131" t="s">
        <v>8055</v>
      </c>
      <c r="J3245" s="127"/>
      <c r="K3245" s="127"/>
      <c r="L3245" s="127"/>
      <c r="M3245" s="127"/>
      <c r="N3245" s="246">
        <v>0</v>
      </c>
      <c r="O3245" s="243">
        <v>55609.66</v>
      </c>
      <c r="P3245" s="127" t="s">
        <v>1334</v>
      </c>
    </row>
    <row r="3246" spans="1:16" ht="51" hidden="1">
      <c r="A3246" s="127" t="s">
        <v>620</v>
      </c>
      <c r="B3246" s="127"/>
      <c r="C3246" s="128" t="s">
        <v>714</v>
      </c>
      <c r="D3246" s="122">
        <v>42978</v>
      </c>
      <c r="E3246" s="123" t="s">
        <v>8056</v>
      </c>
      <c r="F3246" s="123" t="s">
        <v>3</v>
      </c>
      <c r="G3246" s="123">
        <v>1535296</v>
      </c>
      <c r="H3246" s="127"/>
      <c r="I3246" s="131" t="s">
        <v>8057</v>
      </c>
      <c r="J3246" s="127"/>
      <c r="K3246" s="127"/>
      <c r="L3246" s="127"/>
      <c r="M3246" s="127"/>
      <c r="N3246" s="246">
        <v>0</v>
      </c>
      <c r="O3246" s="243">
        <v>7000</v>
      </c>
      <c r="P3246" s="127" t="s">
        <v>1334</v>
      </c>
    </row>
    <row r="3247" spans="1:16" ht="63.75" hidden="1">
      <c r="A3247" s="127">
        <v>41</v>
      </c>
      <c r="B3247" s="127"/>
      <c r="C3247" s="128" t="s">
        <v>698</v>
      </c>
      <c r="D3247" s="122">
        <v>42978</v>
      </c>
      <c r="E3247" s="123" t="s">
        <v>8058</v>
      </c>
      <c r="F3247" s="123" t="s">
        <v>3</v>
      </c>
      <c r="G3247" s="123">
        <v>1535318</v>
      </c>
      <c r="H3247" s="127"/>
      <c r="I3247" s="131" t="s">
        <v>8059</v>
      </c>
      <c r="J3247" s="127"/>
      <c r="K3247" s="127"/>
      <c r="L3247" s="127"/>
      <c r="M3247" s="127"/>
      <c r="N3247" s="246">
        <v>0</v>
      </c>
      <c r="O3247" s="243">
        <v>480</v>
      </c>
      <c r="P3247" s="127" t="s">
        <v>1334</v>
      </c>
    </row>
    <row r="3248" spans="1:16" ht="51" hidden="1">
      <c r="A3248" s="127">
        <v>20</v>
      </c>
      <c r="B3248" s="127"/>
      <c r="C3248" s="128" t="s">
        <v>694</v>
      </c>
      <c r="D3248" s="122">
        <v>42978</v>
      </c>
      <c r="E3248" s="123" t="s">
        <v>8060</v>
      </c>
      <c r="F3248" s="123" t="s">
        <v>3</v>
      </c>
      <c r="G3248" s="123">
        <v>1535350</v>
      </c>
      <c r="H3248" s="127"/>
      <c r="I3248" s="131" t="s">
        <v>8061</v>
      </c>
      <c r="J3248" s="127"/>
      <c r="K3248" s="127"/>
      <c r="L3248" s="127"/>
      <c r="M3248" s="127"/>
      <c r="N3248" s="246">
        <v>0</v>
      </c>
      <c r="O3248" s="243">
        <v>46</v>
      </c>
      <c r="P3248" s="127" t="s">
        <v>1334</v>
      </c>
    </row>
    <row r="3249" spans="1:16" ht="51" hidden="1">
      <c r="A3249" s="127">
        <v>20</v>
      </c>
      <c r="B3249" s="127"/>
      <c r="C3249" s="128" t="s">
        <v>694</v>
      </c>
      <c r="D3249" s="122">
        <v>42978</v>
      </c>
      <c r="E3249" s="123" t="s">
        <v>8062</v>
      </c>
      <c r="F3249" s="123" t="s">
        <v>3</v>
      </c>
      <c r="G3249" s="123">
        <v>1535355</v>
      </c>
      <c r="H3249" s="127"/>
      <c r="I3249" s="131" t="s">
        <v>8063</v>
      </c>
      <c r="J3249" s="127"/>
      <c r="K3249" s="127"/>
      <c r="L3249" s="127"/>
      <c r="M3249" s="127"/>
      <c r="N3249" s="246">
        <v>0</v>
      </c>
      <c r="O3249" s="243">
        <v>48</v>
      </c>
      <c r="P3249" s="127" t="s">
        <v>1334</v>
      </c>
    </row>
    <row r="3250" spans="1:16" ht="51" hidden="1">
      <c r="A3250" s="127" t="s">
        <v>620</v>
      </c>
      <c r="B3250" s="127"/>
      <c r="C3250" s="128" t="s">
        <v>714</v>
      </c>
      <c r="D3250" s="122">
        <v>42978</v>
      </c>
      <c r="E3250" s="123" t="s">
        <v>8064</v>
      </c>
      <c r="F3250" s="123" t="s">
        <v>3</v>
      </c>
      <c r="G3250" s="123">
        <v>1535377</v>
      </c>
      <c r="H3250" s="127"/>
      <c r="I3250" s="131" t="s">
        <v>8065</v>
      </c>
      <c r="J3250" s="127"/>
      <c r="K3250" s="127"/>
      <c r="L3250" s="127"/>
      <c r="M3250" s="127"/>
      <c r="N3250" s="246">
        <v>0</v>
      </c>
      <c r="O3250" s="243">
        <v>3417.04</v>
      </c>
      <c r="P3250" s="127" t="s">
        <v>1334</v>
      </c>
    </row>
    <row r="3251" spans="1:16" ht="63.75" hidden="1">
      <c r="A3251" s="127">
        <v>513</v>
      </c>
      <c r="B3251" s="127"/>
      <c r="C3251" s="128" t="s">
        <v>201</v>
      </c>
      <c r="D3251" s="122">
        <v>42979</v>
      </c>
      <c r="E3251" s="123" t="s">
        <v>8066</v>
      </c>
      <c r="F3251" s="123" t="s">
        <v>11</v>
      </c>
      <c r="G3251" s="123">
        <v>897167</v>
      </c>
      <c r="H3251" s="127"/>
      <c r="I3251" s="131" t="s">
        <v>8067</v>
      </c>
      <c r="J3251" s="127"/>
      <c r="K3251" s="127"/>
      <c r="L3251" s="127"/>
      <c r="M3251" s="127"/>
      <c r="N3251" s="246">
        <v>0</v>
      </c>
      <c r="O3251" s="246">
        <v>37652.83</v>
      </c>
      <c r="P3251" s="127" t="s">
        <v>1334</v>
      </c>
    </row>
    <row r="3252" spans="1:16" ht="38.25">
      <c r="A3252" s="127">
        <v>35</v>
      </c>
      <c r="B3252" s="127"/>
      <c r="C3252" s="128" t="s">
        <v>697</v>
      </c>
      <c r="D3252" s="122">
        <v>42979</v>
      </c>
      <c r="E3252" s="123" t="s">
        <v>8068</v>
      </c>
      <c r="F3252" s="123" t="s">
        <v>6</v>
      </c>
      <c r="G3252" s="123">
        <v>897181</v>
      </c>
      <c r="H3252" s="127"/>
      <c r="I3252" s="131" t="s">
        <v>8069</v>
      </c>
      <c r="J3252" s="127"/>
      <c r="K3252" s="127"/>
      <c r="L3252" s="127"/>
      <c r="M3252" s="127"/>
      <c r="N3252" s="246">
        <v>0</v>
      </c>
      <c r="O3252" s="246">
        <v>328016.23</v>
      </c>
      <c r="P3252" s="127" t="s">
        <v>1334</v>
      </c>
    </row>
    <row r="3253" spans="1:16" ht="76.5" hidden="1">
      <c r="A3253" s="127">
        <v>25</v>
      </c>
      <c r="B3253" s="127"/>
      <c r="C3253" s="128" t="s">
        <v>695</v>
      </c>
      <c r="D3253" s="122">
        <v>42979</v>
      </c>
      <c r="E3253" s="123" t="s">
        <v>8070</v>
      </c>
      <c r="F3253" s="123" t="s">
        <v>1375</v>
      </c>
      <c r="G3253" s="123">
        <v>14681369</v>
      </c>
      <c r="H3253" s="127"/>
      <c r="I3253" s="131" t="s">
        <v>8071</v>
      </c>
      <c r="J3253" s="127"/>
      <c r="K3253" s="127"/>
      <c r="L3253" s="127"/>
      <c r="M3253" s="127"/>
      <c r="N3253" s="246">
        <v>423.23</v>
      </c>
      <c r="O3253" s="246">
        <v>0</v>
      </c>
      <c r="P3253" s="127" t="s">
        <v>1334</v>
      </c>
    </row>
    <row r="3254" spans="1:16" ht="51" hidden="1">
      <c r="A3254" s="127">
        <v>117</v>
      </c>
      <c r="B3254" s="127"/>
      <c r="C3254" s="128" t="s">
        <v>723</v>
      </c>
      <c r="D3254" s="122">
        <v>42979</v>
      </c>
      <c r="E3254" s="123" t="s">
        <v>8072</v>
      </c>
      <c r="F3254" s="123" t="s">
        <v>11</v>
      </c>
      <c r="G3254" s="123">
        <v>897136</v>
      </c>
      <c r="H3254" s="127"/>
      <c r="I3254" s="131" t="s">
        <v>8073</v>
      </c>
      <c r="J3254" s="127"/>
      <c r="K3254" s="127"/>
      <c r="L3254" s="127"/>
      <c r="M3254" s="127"/>
      <c r="N3254" s="246">
        <v>50</v>
      </c>
      <c r="O3254" s="246">
        <v>0</v>
      </c>
      <c r="P3254" s="127" t="s">
        <v>1334</v>
      </c>
    </row>
    <row r="3255" spans="1:16" ht="63.75" hidden="1">
      <c r="A3255" s="127">
        <v>117</v>
      </c>
      <c r="B3255" s="127"/>
      <c r="C3255" s="128" t="s">
        <v>723</v>
      </c>
      <c r="D3255" s="122">
        <v>42979</v>
      </c>
      <c r="E3255" s="123" t="s">
        <v>8074</v>
      </c>
      <c r="F3255" s="123" t="s">
        <v>11</v>
      </c>
      <c r="G3255" s="123">
        <v>897143</v>
      </c>
      <c r="H3255" s="127"/>
      <c r="I3255" s="131" t="s">
        <v>8075</v>
      </c>
      <c r="J3255" s="127"/>
      <c r="K3255" s="127"/>
      <c r="L3255" s="127"/>
      <c r="M3255" s="127"/>
      <c r="N3255" s="246">
        <v>50</v>
      </c>
      <c r="O3255" s="246">
        <v>0</v>
      </c>
      <c r="P3255" s="127" t="s">
        <v>1334</v>
      </c>
    </row>
    <row r="3256" spans="1:16" ht="38.25" hidden="1">
      <c r="A3256" s="127">
        <v>117</v>
      </c>
      <c r="B3256" s="127"/>
      <c r="C3256" s="128" t="s">
        <v>723</v>
      </c>
      <c r="D3256" s="122">
        <v>42979</v>
      </c>
      <c r="E3256" s="123" t="s">
        <v>8076</v>
      </c>
      <c r="F3256" s="123" t="s">
        <v>11</v>
      </c>
      <c r="G3256" s="123">
        <v>897157</v>
      </c>
      <c r="H3256" s="127"/>
      <c r="I3256" s="131" t="s">
        <v>8077</v>
      </c>
      <c r="J3256" s="127"/>
      <c r="K3256" s="127"/>
      <c r="L3256" s="127"/>
      <c r="M3256" s="127"/>
      <c r="N3256" s="246">
        <v>50</v>
      </c>
      <c r="O3256" s="246">
        <v>0</v>
      </c>
      <c r="P3256" s="127" t="s">
        <v>1334</v>
      </c>
    </row>
    <row r="3257" spans="1:16" ht="51" hidden="1">
      <c r="A3257" s="127">
        <v>513</v>
      </c>
      <c r="B3257" s="127"/>
      <c r="C3257" s="128" t="s">
        <v>201</v>
      </c>
      <c r="D3257" s="122">
        <v>42979</v>
      </c>
      <c r="E3257" s="123" t="s">
        <v>8078</v>
      </c>
      <c r="F3257" s="123" t="s">
        <v>11</v>
      </c>
      <c r="G3257" s="123">
        <v>897170</v>
      </c>
      <c r="H3257" s="127"/>
      <c r="I3257" s="131" t="s">
        <v>8079</v>
      </c>
      <c r="J3257" s="127"/>
      <c r="K3257" s="127"/>
      <c r="L3257" s="127"/>
      <c r="M3257" s="127"/>
      <c r="N3257" s="246">
        <v>50</v>
      </c>
      <c r="O3257" s="246">
        <v>0</v>
      </c>
      <c r="P3257" s="127" t="s">
        <v>1334</v>
      </c>
    </row>
    <row r="3258" spans="1:16" ht="38.25" hidden="1">
      <c r="A3258" s="127">
        <v>117</v>
      </c>
      <c r="B3258" s="127"/>
      <c r="C3258" s="128" t="s">
        <v>723</v>
      </c>
      <c r="D3258" s="122">
        <v>42979</v>
      </c>
      <c r="E3258" s="123" t="s">
        <v>8080</v>
      </c>
      <c r="F3258" s="123" t="s">
        <v>11</v>
      </c>
      <c r="G3258" s="123">
        <v>897197</v>
      </c>
      <c r="H3258" s="127"/>
      <c r="I3258" s="131" t="s">
        <v>8081</v>
      </c>
      <c r="J3258" s="127"/>
      <c r="K3258" s="127"/>
      <c r="L3258" s="127"/>
      <c r="M3258" s="127"/>
      <c r="N3258" s="246">
        <v>50</v>
      </c>
      <c r="O3258" s="246">
        <v>0</v>
      </c>
      <c r="P3258" s="127" t="s">
        <v>1334</v>
      </c>
    </row>
    <row r="3259" spans="1:16" ht="89.25" hidden="1">
      <c r="A3259" s="127">
        <v>513</v>
      </c>
      <c r="B3259" s="127"/>
      <c r="C3259" s="128" t="s">
        <v>201</v>
      </c>
      <c r="D3259" s="122">
        <v>42979</v>
      </c>
      <c r="E3259" s="123" t="s">
        <v>8082</v>
      </c>
      <c r="F3259" s="123" t="s">
        <v>15</v>
      </c>
      <c r="G3259" s="123">
        <v>3026</v>
      </c>
      <c r="H3259" s="127"/>
      <c r="I3259" s="131" t="s">
        <v>8083</v>
      </c>
      <c r="J3259" s="127"/>
      <c r="K3259" s="127"/>
      <c r="L3259" s="127"/>
      <c r="M3259" s="127"/>
      <c r="N3259" s="246">
        <v>346.97</v>
      </c>
      <c r="O3259" s="246">
        <v>0</v>
      </c>
      <c r="P3259" s="127" t="s">
        <v>1334</v>
      </c>
    </row>
    <row r="3260" spans="1:16" ht="89.25" hidden="1">
      <c r="A3260" s="127">
        <v>513</v>
      </c>
      <c r="B3260" s="127"/>
      <c r="C3260" s="128" t="s">
        <v>201</v>
      </c>
      <c r="D3260" s="122">
        <v>42979</v>
      </c>
      <c r="E3260" s="123" t="s">
        <v>8084</v>
      </c>
      <c r="F3260" s="123" t="s">
        <v>15</v>
      </c>
      <c r="G3260" s="123">
        <v>3027</v>
      </c>
      <c r="H3260" s="127"/>
      <c r="I3260" s="131" t="s">
        <v>8085</v>
      </c>
      <c r="J3260" s="127"/>
      <c r="K3260" s="127"/>
      <c r="L3260" s="127"/>
      <c r="M3260" s="127"/>
      <c r="N3260" s="246">
        <v>115966.58</v>
      </c>
      <c r="O3260" s="246">
        <v>0</v>
      </c>
      <c r="P3260" s="127" t="s">
        <v>1334</v>
      </c>
    </row>
    <row r="3261" spans="1:16" ht="63.75" hidden="1">
      <c r="A3261" s="127">
        <v>10</v>
      </c>
      <c r="B3261" s="127"/>
      <c r="C3261" s="128" t="s">
        <v>691</v>
      </c>
      <c r="D3261" s="122">
        <v>42979</v>
      </c>
      <c r="E3261" s="123" t="s">
        <v>8086</v>
      </c>
      <c r="F3261" s="123" t="s">
        <v>15</v>
      </c>
      <c r="G3261" s="123">
        <v>534468</v>
      </c>
      <c r="H3261" s="127"/>
      <c r="I3261" s="131" t="s">
        <v>8087</v>
      </c>
      <c r="J3261" s="127"/>
      <c r="K3261" s="127"/>
      <c r="L3261" s="127"/>
      <c r="M3261" s="127"/>
      <c r="N3261" s="246">
        <v>50</v>
      </c>
      <c r="O3261" s="246">
        <v>0</v>
      </c>
      <c r="P3261" s="127" t="s">
        <v>1334</v>
      </c>
    </row>
    <row r="3262" spans="1:16" ht="76.5" hidden="1">
      <c r="A3262" s="127" t="s">
        <v>621</v>
      </c>
      <c r="B3262" s="127"/>
      <c r="C3262" s="128" t="s">
        <v>715</v>
      </c>
      <c r="D3262" s="122">
        <v>42982</v>
      </c>
      <c r="E3262" s="123" t="s">
        <v>8088</v>
      </c>
      <c r="F3262" s="123" t="s">
        <v>6</v>
      </c>
      <c r="G3262" s="123">
        <v>880854</v>
      </c>
      <c r="H3262" s="127"/>
      <c r="I3262" s="131" t="s">
        <v>8089</v>
      </c>
      <c r="J3262" s="127"/>
      <c r="K3262" s="127"/>
      <c r="L3262" s="127"/>
      <c r="M3262" s="127"/>
      <c r="N3262" s="246">
        <v>0</v>
      </c>
      <c r="O3262" s="246">
        <v>15000</v>
      </c>
      <c r="P3262" s="127" t="s">
        <v>1334</v>
      </c>
    </row>
    <row r="3263" spans="1:16" ht="76.5" hidden="1">
      <c r="A3263" s="127">
        <v>10</v>
      </c>
      <c r="B3263" s="127"/>
      <c r="C3263" s="128" t="s">
        <v>691</v>
      </c>
      <c r="D3263" s="122">
        <v>42982</v>
      </c>
      <c r="E3263" s="123" t="s">
        <v>8090</v>
      </c>
      <c r="F3263" s="123" t="s">
        <v>15</v>
      </c>
      <c r="G3263" s="123">
        <v>534757</v>
      </c>
      <c r="H3263" s="127"/>
      <c r="I3263" s="131" t="s">
        <v>8091</v>
      </c>
      <c r="J3263" s="127"/>
      <c r="K3263" s="127"/>
      <c r="L3263" s="127"/>
      <c r="M3263" s="127"/>
      <c r="N3263" s="246">
        <v>50</v>
      </c>
      <c r="O3263" s="246">
        <v>0</v>
      </c>
      <c r="P3263" s="127" t="s">
        <v>1334</v>
      </c>
    </row>
    <row r="3264" spans="1:16" ht="63.75" hidden="1">
      <c r="A3264" s="127">
        <v>344</v>
      </c>
      <c r="B3264" s="127"/>
      <c r="C3264" s="128" t="s">
        <v>819</v>
      </c>
      <c r="D3264" s="122">
        <v>42983</v>
      </c>
      <c r="E3264" s="123" t="s">
        <v>8092</v>
      </c>
      <c r="F3264" s="123" t="s">
        <v>6</v>
      </c>
      <c r="G3264" s="123">
        <v>881092</v>
      </c>
      <c r="H3264" s="127"/>
      <c r="I3264" s="131" t="s">
        <v>5062</v>
      </c>
      <c r="J3264" s="127"/>
      <c r="K3264" s="127"/>
      <c r="L3264" s="127"/>
      <c r="M3264" s="127"/>
      <c r="N3264" s="246">
        <v>0</v>
      </c>
      <c r="O3264" s="246">
        <v>435952</v>
      </c>
      <c r="P3264" s="127" t="s">
        <v>1334</v>
      </c>
    </row>
    <row r="3265" spans="1:16" ht="76.5" hidden="1">
      <c r="A3265" s="127" t="s">
        <v>621</v>
      </c>
      <c r="B3265" s="127"/>
      <c r="C3265" s="128" t="s">
        <v>715</v>
      </c>
      <c r="D3265" s="122">
        <v>42983</v>
      </c>
      <c r="E3265" s="123" t="s">
        <v>8093</v>
      </c>
      <c r="F3265" s="123" t="s">
        <v>6</v>
      </c>
      <c r="G3265" s="123">
        <v>881298</v>
      </c>
      <c r="H3265" s="127"/>
      <c r="I3265" s="131" t="s">
        <v>8094</v>
      </c>
      <c r="J3265" s="127"/>
      <c r="K3265" s="127"/>
      <c r="L3265" s="127"/>
      <c r="M3265" s="127"/>
      <c r="N3265" s="246">
        <v>0</v>
      </c>
      <c r="O3265" s="246">
        <v>109000</v>
      </c>
      <c r="P3265" s="127" t="s">
        <v>1334</v>
      </c>
    </row>
    <row r="3266" spans="1:16" ht="89.25" hidden="1">
      <c r="A3266" s="127">
        <v>25</v>
      </c>
      <c r="B3266" s="127"/>
      <c r="C3266" s="128" t="s">
        <v>695</v>
      </c>
      <c r="D3266" s="122">
        <v>42983</v>
      </c>
      <c r="E3266" s="123" t="s">
        <v>8095</v>
      </c>
      <c r="F3266" s="123" t="s">
        <v>15</v>
      </c>
      <c r="G3266" s="123">
        <v>3040</v>
      </c>
      <c r="H3266" s="127"/>
      <c r="I3266" s="131" t="s">
        <v>8096</v>
      </c>
      <c r="J3266" s="127"/>
      <c r="K3266" s="127"/>
      <c r="L3266" s="127"/>
      <c r="M3266" s="127"/>
      <c r="N3266" s="246">
        <v>1621.42</v>
      </c>
      <c r="O3266" s="246">
        <v>0</v>
      </c>
      <c r="P3266" s="127" t="s">
        <v>1334</v>
      </c>
    </row>
    <row r="3267" spans="1:16" ht="63.75" hidden="1">
      <c r="A3267" s="127">
        <v>10</v>
      </c>
      <c r="B3267" s="127"/>
      <c r="C3267" s="128" t="s">
        <v>691</v>
      </c>
      <c r="D3267" s="122">
        <v>42983</v>
      </c>
      <c r="E3267" s="123" t="s">
        <v>8097</v>
      </c>
      <c r="F3267" s="123" t="s">
        <v>15</v>
      </c>
      <c r="G3267" s="123">
        <v>535852</v>
      </c>
      <c r="H3267" s="127"/>
      <c r="I3267" s="131" t="s">
        <v>8098</v>
      </c>
      <c r="J3267" s="127"/>
      <c r="K3267" s="127"/>
      <c r="L3267" s="127"/>
      <c r="M3267" s="127"/>
      <c r="N3267" s="246">
        <v>50</v>
      </c>
      <c r="O3267" s="246">
        <v>0</v>
      </c>
      <c r="P3267" s="127" t="s">
        <v>1334</v>
      </c>
    </row>
    <row r="3268" spans="1:16" ht="63.75" hidden="1">
      <c r="A3268" s="127">
        <v>10</v>
      </c>
      <c r="B3268" s="127"/>
      <c r="C3268" s="128" t="s">
        <v>691</v>
      </c>
      <c r="D3268" s="122">
        <v>42983</v>
      </c>
      <c r="E3268" s="123" t="s">
        <v>8099</v>
      </c>
      <c r="F3268" s="123" t="s">
        <v>15</v>
      </c>
      <c r="G3268" s="123">
        <v>535866</v>
      </c>
      <c r="H3268" s="127"/>
      <c r="I3268" s="131" t="s">
        <v>8100</v>
      </c>
      <c r="J3268" s="127"/>
      <c r="K3268" s="127"/>
      <c r="L3268" s="127"/>
      <c r="M3268" s="127"/>
      <c r="N3268" s="246">
        <v>50</v>
      </c>
      <c r="O3268" s="246">
        <v>0</v>
      </c>
      <c r="P3268" s="127" t="s">
        <v>1334</v>
      </c>
    </row>
    <row r="3269" spans="1:16" ht="51" hidden="1">
      <c r="A3269" s="127">
        <v>10</v>
      </c>
      <c r="B3269" s="127"/>
      <c r="C3269" s="128" t="s">
        <v>691</v>
      </c>
      <c r="D3269" s="122">
        <v>42983</v>
      </c>
      <c r="E3269" s="123" t="s">
        <v>8101</v>
      </c>
      <c r="F3269" s="123" t="s">
        <v>15</v>
      </c>
      <c r="G3269" s="123">
        <v>535870</v>
      </c>
      <c r="H3269" s="127"/>
      <c r="I3269" s="131" t="s">
        <v>8102</v>
      </c>
      <c r="J3269" s="127"/>
      <c r="K3269" s="127"/>
      <c r="L3269" s="127"/>
      <c r="M3269" s="127"/>
      <c r="N3269" s="246">
        <v>50</v>
      </c>
      <c r="O3269" s="246">
        <v>0</v>
      </c>
      <c r="P3269" s="127" t="s">
        <v>1334</v>
      </c>
    </row>
    <row r="3270" spans="1:16" ht="51" hidden="1">
      <c r="A3270" s="127">
        <v>10</v>
      </c>
      <c r="B3270" s="127"/>
      <c r="C3270" s="128" t="s">
        <v>691</v>
      </c>
      <c r="D3270" s="122">
        <v>42983</v>
      </c>
      <c r="E3270" s="123" t="s">
        <v>8103</v>
      </c>
      <c r="F3270" s="123" t="s">
        <v>15</v>
      </c>
      <c r="G3270" s="123">
        <v>536632</v>
      </c>
      <c r="H3270" s="127"/>
      <c r="I3270" s="131" t="s">
        <v>8104</v>
      </c>
      <c r="J3270" s="127"/>
      <c r="K3270" s="127"/>
      <c r="L3270" s="127"/>
      <c r="M3270" s="127"/>
      <c r="N3270" s="246">
        <v>50</v>
      </c>
      <c r="O3270" s="246">
        <v>0</v>
      </c>
      <c r="P3270" s="127" t="s">
        <v>1334</v>
      </c>
    </row>
    <row r="3271" spans="1:16" ht="76.5" hidden="1">
      <c r="A3271" s="127">
        <v>25</v>
      </c>
      <c r="B3271" s="127"/>
      <c r="C3271" s="128" t="s">
        <v>695</v>
      </c>
      <c r="D3271" s="122">
        <v>42983</v>
      </c>
      <c r="E3271" s="123" t="s">
        <v>8105</v>
      </c>
      <c r="F3271" s="123" t="s">
        <v>1375</v>
      </c>
      <c r="G3271" s="123">
        <v>14711520</v>
      </c>
      <c r="H3271" s="127"/>
      <c r="I3271" s="131" t="s">
        <v>8106</v>
      </c>
      <c r="J3271" s="127"/>
      <c r="K3271" s="127"/>
      <c r="L3271" s="127"/>
      <c r="M3271" s="127"/>
      <c r="N3271" s="246">
        <v>300510.27</v>
      </c>
      <c r="O3271" s="246">
        <v>0</v>
      </c>
      <c r="P3271" s="127" t="s">
        <v>1334</v>
      </c>
    </row>
    <row r="3272" spans="1:16" ht="63.75" hidden="1">
      <c r="A3272" s="127">
        <v>10</v>
      </c>
      <c r="B3272" s="127"/>
      <c r="C3272" s="128" t="s">
        <v>691</v>
      </c>
      <c r="D3272" s="122">
        <v>42984</v>
      </c>
      <c r="E3272" s="123" t="s">
        <v>8107</v>
      </c>
      <c r="F3272" s="123" t="s">
        <v>15</v>
      </c>
      <c r="G3272" s="123">
        <v>537038</v>
      </c>
      <c r="H3272" s="127"/>
      <c r="I3272" s="131" t="s">
        <v>8108</v>
      </c>
      <c r="J3272" s="127"/>
      <c r="K3272" s="127"/>
      <c r="L3272" s="127"/>
      <c r="M3272" s="127"/>
      <c r="N3272" s="246">
        <v>50</v>
      </c>
      <c r="O3272" s="246">
        <v>0</v>
      </c>
      <c r="P3272" s="127" t="s">
        <v>1334</v>
      </c>
    </row>
    <row r="3273" spans="1:16" ht="63.75" hidden="1">
      <c r="A3273" s="127">
        <v>10</v>
      </c>
      <c r="B3273" s="127"/>
      <c r="C3273" s="128" t="s">
        <v>691</v>
      </c>
      <c r="D3273" s="122">
        <v>42984</v>
      </c>
      <c r="E3273" s="123" t="s">
        <v>8109</v>
      </c>
      <c r="F3273" s="123" t="s">
        <v>15</v>
      </c>
      <c r="G3273" s="123">
        <v>537041</v>
      </c>
      <c r="H3273" s="127"/>
      <c r="I3273" s="131" t="s">
        <v>8110</v>
      </c>
      <c r="J3273" s="127"/>
      <c r="K3273" s="127"/>
      <c r="L3273" s="127"/>
      <c r="M3273" s="127"/>
      <c r="N3273" s="246">
        <v>50</v>
      </c>
      <c r="O3273" s="246">
        <v>0</v>
      </c>
      <c r="P3273" s="127" t="s">
        <v>1334</v>
      </c>
    </row>
    <row r="3274" spans="1:16" ht="76.5" hidden="1">
      <c r="A3274" s="127">
        <v>10</v>
      </c>
      <c r="B3274" s="127"/>
      <c r="C3274" s="128" t="s">
        <v>691</v>
      </c>
      <c r="D3274" s="122">
        <v>42984</v>
      </c>
      <c r="E3274" s="123" t="s">
        <v>8111</v>
      </c>
      <c r="F3274" s="123" t="s">
        <v>15</v>
      </c>
      <c r="G3274" s="123">
        <v>537044</v>
      </c>
      <c r="H3274" s="127"/>
      <c r="I3274" s="131" t="s">
        <v>8112</v>
      </c>
      <c r="J3274" s="127"/>
      <c r="K3274" s="127"/>
      <c r="L3274" s="127"/>
      <c r="M3274" s="127"/>
      <c r="N3274" s="246">
        <v>50</v>
      </c>
      <c r="O3274" s="246">
        <v>0</v>
      </c>
      <c r="P3274" s="127" t="s">
        <v>1334</v>
      </c>
    </row>
    <row r="3275" spans="1:16" ht="51" hidden="1">
      <c r="A3275" s="127">
        <v>10</v>
      </c>
      <c r="B3275" s="127"/>
      <c r="C3275" s="128" t="s">
        <v>691</v>
      </c>
      <c r="D3275" s="122">
        <v>42984</v>
      </c>
      <c r="E3275" s="123" t="s">
        <v>8113</v>
      </c>
      <c r="F3275" s="123" t="s">
        <v>15</v>
      </c>
      <c r="G3275" s="123">
        <v>537049</v>
      </c>
      <c r="H3275" s="127"/>
      <c r="I3275" s="131" t="s">
        <v>8114</v>
      </c>
      <c r="J3275" s="127"/>
      <c r="K3275" s="127"/>
      <c r="L3275" s="127"/>
      <c r="M3275" s="127"/>
      <c r="N3275" s="246">
        <v>50</v>
      </c>
      <c r="O3275" s="246">
        <v>0</v>
      </c>
      <c r="P3275" s="127" t="s">
        <v>1334</v>
      </c>
    </row>
    <row r="3276" spans="1:16" ht="63.75" hidden="1">
      <c r="A3276" s="127">
        <v>10</v>
      </c>
      <c r="B3276" s="127"/>
      <c r="C3276" s="128" t="s">
        <v>691</v>
      </c>
      <c r="D3276" s="122">
        <v>42984</v>
      </c>
      <c r="E3276" s="123" t="s">
        <v>8115</v>
      </c>
      <c r="F3276" s="123" t="s">
        <v>15</v>
      </c>
      <c r="G3276" s="123">
        <v>537199</v>
      </c>
      <c r="H3276" s="127"/>
      <c r="I3276" s="131" t="s">
        <v>8116</v>
      </c>
      <c r="J3276" s="127"/>
      <c r="K3276" s="127"/>
      <c r="L3276" s="127"/>
      <c r="M3276" s="127"/>
      <c r="N3276" s="246">
        <v>50</v>
      </c>
      <c r="O3276" s="246">
        <v>0</v>
      </c>
      <c r="P3276" s="127" t="s">
        <v>1334</v>
      </c>
    </row>
    <row r="3277" spans="1:16" ht="63.75" hidden="1">
      <c r="A3277" s="127">
        <v>10</v>
      </c>
      <c r="B3277" s="127"/>
      <c r="C3277" s="128" t="s">
        <v>691</v>
      </c>
      <c r="D3277" s="122">
        <v>42984</v>
      </c>
      <c r="E3277" s="123" t="s">
        <v>8117</v>
      </c>
      <c r="F3277" s="123" t="s">
        <v>15</v>
      </c>
      <c r="G3277" s="123">
        <v>537201</v>
      </c>
      <c r="H3277" s="127"/>
      <c r="I3277" s="131" t="s">
        <v>8118</v>
      </c>
      <c r="J3277" s="127"/>
      <c r="K3277" s="127"/>
      <c r="L3277" s="127"/>
      <c r="M3277" s="127"/>
      <c r="N3277" s="246">
        <v>50</v>
      </c>
      <c r="O3277" s="246">
        <v>0</v>
      </c>
      <c r="P3277" s="127" t="s">
        <v>1334</v>
      </c>
    </row>
    <row r="3278" spans="1:16" ht="63.75" hidden="1">
      <c r="A3278" s="127">
        <v>10</v>
      </c>
      <c r="B3278" s="127"/>
      <c r="C3278" s="128" t="s">
        <v>691</v>
      </c>
      <c r="D3278" s="122">
        <v>42984</v>
      </c>
      <c r="E3278" s="123" t="s">
        <v>8119</v>
      </c>
      <c r="F3278" s="123" t="s">
        <v>15</v>
      </c>
      <c r="G3278" s="123">
        <v>537203</v>
      </c>
      <c r="H3278" s="127"/>
      <c r="I3278" s="131" t="s">
        <v>8120</v>
      </c>
      <c r="J3278" s="127"/>
      <c r="K3278" s="127"/>
      <c r="L3278" s="127"/>
      <c r="M3278" s="127"/>
      <c r="N3278" s="246">
        <v>50</v>
      </c>
      <c r="O3278" s="246">
        <v>0</v>
      </c>
      <c r="P3278" s="127" t="s">
        <v>1334</v>
      </c>
    </row>
    <row r="3279" spans="1:16" ht="89.25" hidden="1">
      <c r="A3279" s="127">
        <v>513</v>
      </c>
      <c r="B3279" s="127"/>
      <c r="C3279" s="128" t="s">
        <v>201</v>
      </c>
      <c r="D3279" s="122">
        <v>42984</v>
      </c>
      <c r="E3279" s="123" t="s">
        <v>8121</v>
      </c>
      <c r="F3279" s="123" t="s">
        <v>15</v>
      </c>
      <c r="G3279" s="123">
        <v>3046</v>
      </c>
      <c r="H3279" s="127"/>
      <c r="I3279" s="131" t="s">
        <v>8122</v>
      </c>
      <c r="J3279" s="127"/>
      <c r="K3279" s="127"/>
      <c r="L3279" s="127"/>
      <c r="M3279" s="127"/>
      <c r="N3279" s="246">
        <v>631.38</v>
      </c>
      <c r="O3279" s="246">
        <v>0</v>
      </c>
      <c r="P3279" s="127" t="s">
        <v>1334</v>
      </c>
    </row>
    <row r="3280" spans="1:16" ht="51" hidden="1">
      <c r="A3280" s="127">
        <v>10</v>
      </c>
      <c r="B3280" s="127"/>
      <c r="C3280" s="128" t="s">
        <v>691</v>
      </c>
      <c r="D3280" s="122">
        <v>42984</v>
      </c>
      <c r="E3280" s="123" t="s">
        <v>8123</v>
      </c>
      <c r="F3280" s="123" t="s">
        <v>15</v>
      </c>
      <c r="G3280" s="123">
        <v>537586</v>
      </c>
      <c r="H3280" s="127"/>
      <c r="I3280" s="131" t="s">
        <v>8124</v>
      </c>
      <c r="J3280" s="127"/>
      <c r="K3280" s="127"/>
      <c r="L3280" s="127"/>
      <c r="M3280" s="127"/>
      <c r="N3280" s="246">
        <v>50</v>
      </c>
      <c r="O3280" s="246">
        <v>0</v>
      </c>
      <c r="P3280" s="127" t="s">
        <v>1334</v>
      </c>
    </row>
    <row r="3281" spans="1:16" ht="63.75" hidden="1">
      <c r="A3281" s="127">
        <v>10</v>
      </c>
      <c r="B3281" s="127"/>
      <c r="C3281" s="128" t="s">
        <v>691</v>
      </c>
      <c r="D3281" s="122">
        <v>42984</v>
      </c>
      <c r="E3281" s="123" t="s">
        <v>8125</v>
      </c>
      <c r="F3281" s="123" t="s">
        <v>15</v>
      </c>
      <c r="G3281" s="123">
        <v>537842</v>
      </c>
      <c r="H3281" s="127"/>
      <c r="I3281" s="131" t="s">
        <v>8126</v>
      </c>
      <c r="J3281" s="127"/>
      <c r="K3281" s="127"/>
      <c r="L3281" s="127"/>
      <c r="M3281" s="127"/>
      <c r="N3281" s="246">
        <v>50</v>
      </c>
      <c r="O3281" s="246">
        <v>0</v>
      </c>
      <c r="P3281" s="127" t="s">
        <v>1334</v>
      </c>
    </row>
    <row r="3282" spans="1:16" ht="63.75" hidden="1">
      <c r="A3282" s="127">
        <v>10</v>
      </c>
      <c r="B3282" s="127"/>
      <c r="C3282" s="128" t="s">
        <v>691</v>
      </c>
      <c r="D3282" s="122">
        <v>42984</v>
      </c>
      <c r="E3282" s="123" t="s">
        <v>8127</v>
      </c>
      <c r="F3282" s="123" t="s">
        <v>15</v>
      </c>
      <c r="G3282" s="123">
        <v>537844</v>
      </c>
      <c r="H3282" s="127"/>
      <c r="I3282" s="131" t="s">
        <v>8128</v>
      </c>
      <c r="J3282" s="127"/>
      <c r="K3282" s="127"/>
      <c r="L3282" s="127"/>
      <c r="M3282" s="127"/>
      <c r="N3282" s="246">
        <v>50</v>
      </c>
      <c r="O3282" s="246">
        <v>0</v>
      </c>
      <c r="P3282" s="127" t="s">
        <v>1334</v>
      </c>
    </row>
    <row r="3283" spans="1:16" ht="51" hidden="1">
      <c r="A3283" s="127">
        <v>10</v>
      </c>
      <c r="B3283" s="127"/>
      <c r="C3283" s="128" t="s">
        <v>691</v>
      </c>
      <c r="D3283" s="122">
        <v>42985</v>
      </c>
      <c r="E3283" s="123" t="s">
        <v>8129</v>
      </c>
      <c r="F3283" s="123" t="s">
        <v>6</v>
      </c>
      <c r="G3283" s="123">
        <v>538869</v>
      </c>
      <c r="H3283" s="127"/>
      <c r="I3283" s="131" t="s">
        <v>8130</v>
      </c>
      <c r="J3283" s="127"/>
      <c r="K3283" s="127"/>
      <c r="L3283" s="127"/>
      <c r="M3283" s="127"/>
      <c r="N3283" s="246">
        <v>0</v>
      </c>
      <c r="O3283" s="246">
        <v>1334</v>
      </c>
      <c r="P3283" s="127" t="s">
        <v>1334</v>
      </c>
    </row>
    <row r="3284" spans="1:16" ht="63.75" hidden="1">
      <c r="A3284" s="127">
        <v>10</v>
      </c>
      <c r="B3284" s="127"/>
      <c r="C3284" s="128" t="s">
        <v>691</v>
      </c>
      <c r="D3284" s="122">
        <v>42985</v>
      </c>
      <c r="E3284" s="123" t="s">
        <v>8131</v>
      </c>
      <c r="F3284" s="123" t="s">
        <v>6</v>
      </c>
      <c r="G3284" s="123">
        <v>538872</v>
      </c>
      <c r="H3284" s="127"/>
      <c r="I3284" s="131" t="s">
        <v>8132</v>
      </c>
      <c r="J3284" s="127"/>
      <c r="K3284" s="127"/>
      <c r="L3284" s="127"/>
      <c r="M3284" s="127"/>
      <c r="N3284" s="246">
        <v>0</v>
      </c>
      <c r="O3284" s="246">
        <v>5569.98</v>
      </c>
      <c r="P3284" s="127" t="s">
        <v>1334</v>
      </c>
    </row>
    <row r="3285" spans="1:16" ht="51" hidden="1">
      <c r="A3285" s="127">
        <v>10</v>
      </c>
      <c r="B3285" s="127"/>
      <c r="C3285" s="128" t="s">
        <v>691</v>
      </c>
      <c r="D3285" s="122">
        <v>42985</v>
      </c>
      <c r="E3285" s="123" t="s">
        <v>8133</v>
      </c>
      <c r="F3285" s="123" t="s">
        <v>6</v>
      </c>
      <c r="G3285" s="123">
        <v>538874</v>
      </c>
      <c r="H3285" s="127"/>
      <c r="I3285" s="131" t="s">
        <v>8134</v>
      </c>
      <c r="J3285" s="127"/>
      <c r="K3285" s="127"/>
      <c r="L3285" s="127"/>
      <c r="M3285" s="127"/>
      <c r="N3285" s="246">
        <v>0</v>
      </c>
      <c r="O3285" s="246">
        <v>9024.6</v>
      </c>
      <c r="P3285" s="127" t="s">
        <v>1334</v>
      </c>
    </row>
    <row r="3286" spans="1:16" ht="76.5" hidden="1">
      <c r="A3286" s="127">
        <v>25</v>
      </c>
      <c r="B3286" s="127"/>
      <c r="C3286" s="128" t="s">
        <v>695</v>
      </c>
      <c r="D3286" s="122">
        <v>42985</v>
      </c>
      <c r="E3286" s="123" t="s">
        <v>8135</v>
      </c>
      <c r="F3286" s="123" t="s">
        <v>1260</v>
      </c>
      <c r="G3286" s="123">
        <v>14577222</v>
      </c>
      <c r="H3286" s="127"/>
      <c r="I3286" s="131" t="s">
        <v>8136</v>
      </c>
      <c r="J3286" s="127"/>
      <c r="K3286" s="127"/>
      <c r="L3286" s="127"/>
      <c r="M3286" s="127"/>
      <c r="N3286" s="246">
        <v>0</v>
      </c>
      <c r="O3286" s="246">
        <v>5316872.47</v>
      </c>
      <c r="P3286" s="127" t="s">
        <v>1334</v>
      </c>
    </row>
    <row r="3287" spans="1:16" ht="76.5" hidden="1">
      <c r="A3287" s="127" t="s">
        <v>621</v>
      </c>
      <c r="B3287" s="127"/>
      <c r="C3287" s="128" t="s">
        <v>715</v>
      </c>
      <c r="D3287" s="122">
        <v>42985</v>
      </c>
      <c r="E3287" s="123" t="s">
        <v>8137</v>
      </c>
      <c r="F3287" s="123" t="s">
        <v>6</v>
      </c>
      <c r="G3287" s="123">
        <v>882360</v>
      </c>
      <c r="H3287" s="127"/>
      <c r="I3287" s="131" t="s">
        <v>8138</v>
      </c>
      <c r="J3287" s="127"/>
      <c r="K3287" s="127"/>
      <c r="L3287" s="127"/>
      <c r="M3287" s="127"/>
      <c r="N3287" s="246">
        <v>0</v>
      </c>
      <c r="O3287" s="246">
        <v>200000</v>
      </c>
      <c r="P3287" s="127" t="s">
        <v>1334</v>
      </c>
    </row>
    <row r="3288" spans="1:16" ht="51" hidden="1">
      <c r="A3288" s="127" t="s">
        <v>623</v>
      </c>
      <c r="B3288" s="127"/>
      <c r="C3288" s="128" t="s">
        <v>716</v>
      </c>
      <c r="D3288" s="122">
        <v>42985</v>
      </c>
      <c r="E3288" s="123" t="s">
        <v>8139</v>
      </c>
      <c r="F3288" s="123" t="s">
        <v>6</v>
      </c>
      <c r="G3288" s="123">
        <v>882396</v>
      </c>
      <c r="H3288" s="127"/>
      <c r="I3288" s="131" t="s">
        <v>5113</v>
      </c>
      <c r="J3288" s="127"/>
      <c r="K3288" s="127"/>
      <c r="L3288" s="127"/>
      <c r="M3288" s="127"/>
      <c r="N3288" s="246">
        <v>0</v>
      </c>
      <c r="O3288" s="246">
        <v>840.18</v>
      </c>
      <c r="P3288" s="127" t="s">
        <v>1334</v>
      </c>
    </row>
    <row r="3289" spans="1:16" ht="89.25" hidden="1">
      <c r="A3289" s="127" t="s">
        <v>620</v>
      </c>
      <c r="B3289" s="127"/>
      <c r="C3289" s="128" t="s">
        <v>714</v>
      </c>
      <c r="D3289" s="122">
        <v>42985</v>
      </c>
      <c r="E3289" s="123" t="s">
        <v>8140</v>
      </c>
      <c r="F3289" s="123" t="s">
        <v>6</v>
      </c>
      <c r="G3289" s="123">
        <v>897445</v>
      </c>
      <c r="H3289" s="127"/>
      <c r="I3289" s="131" t="s">
        <v>8141</v>
      </c>
      <c r="J3289" s="127"/>
      <c r="K3289" s="127"/>
      <c r="L3289" s="127"/>
      <c r="M3289" s="127"/>
      <c r="N3289" s="246">
        <v>0</v>
      </c>
      <c r="O3289" s="246">
        <v>10047.65</v>
      </c>
      <c r="P3289" s="127" t="s">
        <v>1334</v>
      </c>
    </row>
    <row r="3290" spans="1:16" ht="63.75" hidden="1">
      <c r="A3290" s="127">
        <v>513</v>
      </c>
      <c r="B3290" s="127"/>
      <c r="C3290" s="128" t="s">
        <v>201</v>
      </c>
      <c r="D3290" s="122">
        <v>42985</v>
      </c>
      <c r="E3290" s="123" t="s">
        <v>8142</v>
      </c>
      <c r="F3290" s="123" t="s">
        <v>11</v>
      </c>
      <c r="G3290" s="123">
        <v>897448</v>
      </c>
      <c r="H3290" s="127"/>
      <c r="I3290" s="131" t="s">
        <v>8143</v>
      </c>
      <c r="J3290" s="127"/>
      <c r="K3290" s="127"/>
      <c r="L3290" s="127"/>
      <c r="M3290" s="127"/>
      <c r="N3290" s="246">
        <v>0</v>
      </c>
      <c r="O3290" s="246">
        <v>88813.47</v>
      </c>
      <c r="P3290" s="127" t="s">
        <v>1334</v>
      </c>
    </row>
    <row r="3291" spans="1:16" ht="51" hidden="1">
      <c r="A3291" s="127">
        <v>513</v>
      </c>
      <c r="B3291" s="127"/>
      <c r="C3291" s="128" t="s">
        <v>201</v>
      </c>
      <c r="D3291" s="122">
        <v>42985</v>
      </c>
      <c r="E3291" s="123" t="s">
        <v>8144</v>
      </c>
      <c r="F3291" s="123" t="s">
        <v>11</v>
      </c>
      <c r="G3291" s="123">
        <v>897449</v>
      </c>
      <c r="H3291" s="127"/>
      <c r="I3291" s="131" t="s">
        <v>8145</v>
      </c>
      <c r="J3291" s="127"/>
      <c r="K3291" s="127"/>
      <c r="L3291" s="127"/>
      <c r="M3291" s="127"/>
      <c r="N3291" s="246">
        <v>50</v>
      </c>
      <c r="O3291" s="246">
        <v>0</v>
      </c>
      <c r="P3291" s="127" t="s">
        <v>1334</v>
      </c>
    </row>
    <row r="3292" spans="1:16" ht="89.25" hidden="1">
      <c r="A3292" s="127" t="s">
        <v>621</v>
      </c>
      <c r="B3292" s="127"/>
      <c r="C3292" s="128" t="s">
        <v>715</v>
      </c>
      <c r="D3292" s="122">
        <v>42985</v>
      </c>
      <c r="E3292" s="123" t="s">
        <v>8146</v>
      </c>
      <c r="F3292" s="123" t="s">
        <v>11</v>
      </c>
      <c r="G3292" s="123">
        <v>897491</v>
      </c>
      <c r="H3292" s="127"/>
      <c r="I3292" s="131" t="s">
        <v>8147</v>
      </c>
      <c r="J3292" s="127"/>
      <c r="K3292" s="127"/>
      <c r="L3292" s="127"/>
      <c r="M3292" s="127"/>
      <c r="N3292" s="246">
        <v>50</v>
      </c>
      <c r="O3292" s="246">
        <v>0</v>
      </c>
      <c r="P3292" s="127" t="s">
        <v>1334</v>
      </c>
    </row>
    <row r="3293" spans="1:16" ht="63.75" hidden="1">
      <c r="A3293" s="127">
        <v>10</v>
      </c>
      <c r="B3293" s="127"/>
      <c r="C3293" s="128" t="s">
        <v>691</v>
      </c>
      <c r="D3293" s="122">
        <v>42985</v>
      </c>
      <c r="E3293" s="123" t="s">
        <v>8148</v>
      </c>
      <c r="F3293" s="123" t="s">
        <v>15</v>
      </c>
      <c r="G3293" s="123">
        <v>538309</v>
      </c>
      <c r="H3293" s="127"/>
      <c r="I3293" s="131" t="s">
        <v>8149</v>
      </c>
      <c r="J3293" s="127"/>
      <c r="K3293" s="127"/>
      <c r="L3293" s="127"/>
      <c r="M3293" s="127"/>
      <c r="N3293" s="246">
        <v>50</v>
      </c>
      <c r="O3293" s="246">
        <v>0</v>
      </c>
      <c r="P3293" s="127" t="s">
        <v>1334</v>
      </c>
    </row>
    <row r="3294" spans="1:16" ht="63.75" hidden="1">
      <c r="A3294" s="127">
        <v>10</v>
      </c>
      <c r="B3294" s="127"/>
      <c r="C3294" s="128" t="s">
        <v>691</v>
      </c>
      <c r="D3294" s="122">
        <v>42985</v>
      </c>
      <c r="E3294" s="123" t="s">
        <v>8150</v>
      </c>
      <c r="F3294" s="123" t="s">
        <v>15</v>
      </c>
      <c r="G3294" s="123">
        <v>538311</v>
      </c>
      <c r="H3294" s="127"/>
      <c r="I3294" s="131" t="s">
        <v>8151</v>
      </c>
      <c r="J3294" s="127"/>
      <c r="K3294" s="127"/>
      <c r="L3294" s="127"/>
      <c r="M3294" s="127"/>
      <c r="N3294" s="246">
        <v>50</v>
      </c>
      <c r="O3294" s="246">
        <v>0</v>
      </c>
      <c r="P3294" s="127" t="s">
        <v>1334</v>
      </c>
    </row>
    <row r="3295" spans="1:16" ht="63.75" hidden="1">
      <c r="A3295" s="127">
        <v>10</v>
      </c>
      <c r="B3295" s="127"/>
      <c r="C3295" s="128" t="s">
        <v>691</v>
      </c>
      <c r="D3295" s="122">
        <v>42985</v>
      </c>
      <c r="E3295" s="123" t="s">
        <v>8152</v>
      </c>
      <c r="F3295" s="123" t="s">
        <v>15</v>
      </c>
      <c r="G3295" s="123">
        <v>538313</v>
      </c>
      <c r="H3295" s="127"/>
      <c r="I3295" s="131" t="s">
        <v>8153</v>
      </c>
      <c r="J3295" s="127"/>
      <c r="K3295" s="127"/>
      <c r="L3295" s="127"/>
      <c r="M3295" s="127"/>
      <c r="N3295" s="246">
        <v>50</v>
      </c>
      <c r="O3295" s="246">
        <v>0</v>
      </c>
      <c r="P3295" s="127" t="s">
        <v>1334</v>
      </c>
    </row>
    <row r="3296" spans="1:16" ht="51" hidden="1">
      <c r="A3296" s="127">
        <v>10</v>
      </c>
      <c r="B3296" s="127"/>
      <c r="C3296" s="128" t="s">
        <v>691</v>
      </c>
      <c r="D3296" s="122">
        <v>42985</v>
      </c>
      <c r="E3296" s="123" t="s">
        <v>8154</v>
      </c>
      <c r="F3296" s="123" t="s">
        <v>15</v>
      </c>
      <c r="G3296" s="123">
        <v>538870</v>
      </c>
      <c r="H3296" s="127"/>
      <c r="I3296" s="131" t="s">
        <v>8155</v>
      </c>
      <c r="J3296" s="127"/>
      <c r="K3296" s="127"/>
      <c r="L3296" s="127"/>
      <c r="M3296" s="127"/>
      <c r="N3296" s="246">
        <v>50</v>
      </c>
      <c r="O3296" s="246">
        <v>0</v>
      </c>
      <c r="P3296" s="127" t="s">
        <v>1334</v>
      </c>
    </row>
    <row r="3297" spans="1:16" ht="63.75" hidden="1">
      <c r="A3297" s="127">
        <v>10</v>
      </c>
      <c r="B3297" s="127"/>
      <c r="C3297" s="128" t="s">
        <v>691</v>
      </c>
      <c r="D3297" s="122">
        <v>42985</v>
      </c>
      <c r="E3297" s="123" t="s">
        <v>8156</v>
      </c>
      <c r="F3297" s="123" t="s">
        <v>15</v>
      </c>
      <c r="G3297" s="123">
        <v>538873</v>
      </c>
      <c r="H3297" s="127"/>
      <c r="I3297" s="131" t="s">
        <v>8157</v>
      </c>
      <c r="J3297" s="127"/>
      <c r="K3297" s="127"/>
      <c r="L3297" s="127"/>
      <c r="M3297" s="127"/>
      <c r="N3297" s="246">
        <v>50</v>
      </c>
      <c r="O3297" s="246">
        <v>0</v>
      </c>
      <c r="P3297" s="127" t="s">
        <v>1334</v>
      </c>
    </row>
    <row r="3298" spans="1:16" ht="51" hidden="1">
      <c r="A3298" s="127">
        <v>10</v>
      </c>
      <c r="B3298" s="127"/>
      <c r="C3298" s="128" t="s">
        <v>691</v>
      </c>
      <c r="D3298" s="122">
        <v>42985</v>
      </c>
      <c r="E3298" s="123" t="s">
        <v>8158</v>
      </c>
      <c r="F3298" s="123" t="s">
        <v>15</v>
      </c>
      <c r="G3298" s="123">
        <v>538875</v>
      </c>
      <c r="H3298" s="127"/>
      <c r="I3298" s="131" t="s">
        <v>8159</v>
      </c>
      <c r="J3298" s="127"/>
      <c r="K3298" s="127"/>
      <c r="L3298" s="127"/>
      <c r="M3298" s="127"/>
      <c r="N3298" s="246">
        <v>50</v>
      </c>
      <c r="O3298" s="246">
        <v>0</v>
      </c>
      <c r="P3298" s="127" t="s">
        <v>1334</v>
      </c>
    </row>
    <row r="3299" spans="1:16" ht="51" hidden="1">
      <c r="A3299" s="127">
        <v>513</v>
      </c>
      <c r="B3299" s="127"/>
      <c r="C3299" s="128" t="s">
        <v>201</v>
      </c>
      <c r="D3299" s="122">
        <v>42986</v>
      </c>
      <c r="E3299" s="123" t="s">
        <v>8160</v>
      </c>
      <c r="F3299" s="123" t="s">
        <v>11</v>
      </c>
      <c r="G3299" s="123">
        <v>4274</v>
      </c>
      <c r="H3299" s="127"/>
      <c r="I3299" s="131" t="s">
        <v>8161</v>
      </c>
      <c r="J3299" s="127"/>
      <c r="K3299" s="127"/>
      <c r="L3299" s="127"/>
      <c r="M3299" s="127"/>
      <c r="N3299" s="246">
        <v>0</v>
      </c>
      <c r="O3299" s="246">
        <v>50</v>
      </c>
      <c r="P3299" s="127" t="s">
        <v>1334</v>
      </c>
    </row>
    <row r="3300" spans="1:16" ht="76.5" hidden="1">
      <c r="A3300" s="127" t="s">
        <v>621</v>
      </c>
      <c r="B3300" s="127"/>
      <c r="C3300" s="128" t="s">
        <v>715</v>
      </c>
      <c r="D3300" s="122">
        <v>42986</v>
      </c>
      <c r="E3300" s="123" t="s">
        <v>8162</v>
      </c>
      <c r="F3300" s="123" t="s">
        <v>6</v>
      </c>
      <c r="G3300" s="123">
        <v>882899</v>
      </c>
      <c r="H3300" s="127"/>
      <c r="I3300" s="131" t="s">
        <v>8163</v>
      </c>
      <c r="J3300" s="127"/>
      <c r="K3300" s="127"/>
      <c r="L3300" s="127"/>
      <c r="M3300" s="127"/>
      <c r="N3300" s="246">
        <v>0</v>
      </c>
      <c r="O3300" s="246">
        <v>110000</v>
      </c>
      <c r="P3300" s="127" t="s">
        <v>1334</v>
      </c>
    </row>
    <row r="3301" spans="1:16" ht="38.25" hidden="1">
      <c r="A3301" s="127">
        <v>117</v>
      </c>
      <c r="B3301" s="127"/>
      <c r="C3301" s="128" t="s">
        <v>723</v>
      </c>
      <c r="D3301" s="122">
        <v>42986</v>
      </c>
      <c r="E3301" s="123" t="s">
        <v>8164</v>
      </c>
      <c r="F3301" s="123" t="s">
        <v>11</v>
      </c>
      <c r="G3301" s="123">
        <v>897666</v>
      </c>
      <c r="H3301" s="127"/>
      <c r="I3301" s="131" t="s">
        <v>8165</v>
      </c>
      <c r="J3301" s="127"/>
      <c r="K3301" s="127"/>
      <c r="L3301" s="127"/>
      <c r="M3301" s="127"/>
      <c r="N3301" s="246">
        <v>50</v>
      </c>
      <c r="O3301" s="246">
        <v>0</v>
      </c>
      <c r="P3301" s="127" t="s">
        <v>1334</v>
      </c>
    </row>
    <row r="3302" spans="1:16" ht="89.25" hidden="1">
      <c r="A3302" s="127">
        <v>10</v>
      </c>
      <c r="B3302" s="127"/>
      <c r="C3302" s="128" t="s">
        <v>691</v>
      </c>
      <c r="D3302" s="122">
        <v>42986</v>
      </c>
      <c r="E3302" s="123" t="s">
        <v>8166</v>
      </c>
      <c r="F3302" s="123" t="s">
        <v>15</v>
      </c>
      <c r="G3302" s="123">
        <v>3056</v>
      </c>
      <c r="H3302" s="127"/>
      <c r="I3302" s="131" t="s">
        <v>8167</v>
      </c>
      <c r="J3302" s="127"/>
      <c r="K3302" s="127"/>
      <c r="L3302" s="127"/>
      <c r="M3302" s="127"/>
      <c r="N3302" s="246">
        <v>308.48</v>
      </c>
      <c r="O3302" s="246">
        <v>0</v>
      </c>
      <c r="P3302" s="127" t="s">
        <v>1334</v>
      </c>
    </row>
    <row r="3303" spans="1:16" ht="89.25" hidden="1">
      <c r="A3303" s="127">
        <v>10</v>
      </c>
      <c r="B3303" s="127"/>
      <c r="C3303" s="128" t="s">
        <v>691</v>
      </c>
      <c r="D3303" s="122">
        <v>42986</v>
      </c>
      <c r="E3303" s="123" t="s">
        <v>8168</v>
      </c>
      <c r="F3303" s="123" t="s">
        <v>15</v>
      </c>
      <c r="G3303" s="123">
        <v>3054</v>
      </c>
      <c r="H3303" s="127"/>
      <c r="I3303" s="131" t="s">
        <v>8169</v>
      </c>
      <c r="J3303" s="127"/>
      <c r="K3303" s="127"/>
      <c r="L3303" s="127"/>
      <c r="M3303" s="127"/>
      <c r="N3303" s="246">
        <v>274.8</v>
      </c>
      <c r="O3303" s="246">
        <v>0</v>
      </c>
      <c r="P3303" s="127" t="s">
        <v>1334</v>
      </c>
    </row>
    <row r="3304" spans="1:16" ht="89.25" hidden="1">
      <c r="A3304" s="127">
        <v>10</v>
      </c>
      <c r="B3304" s="127"/>
      <c r="C3304" s="128" t="s">
        <v>691</v>
      </c>
      <c r="D3304" s="122">
        <v>42986</v>
      </c>
      <c r="E3304" s="123" t="s">
        <v>8170</v>
      </c>
      <c r="F3304" s="123" t="s">
        <v>15</v>
      </c>
      <c r="G3304" s="123">
        <v>3057</v>
      </c>
      <c r="H3304" s="127"/>
      <c r="I3304" s="131" t="s">
        <v>8171</v>
      </c>
      <c r="J3304" s="127"/>
      <c r="K3304" s="127"/>
      <c r="L3304" s="127"/>
      <c r="M3304" s="127"/>
      <c r="N3304" s="246">
        <v>359.25</v>
      </c>
      <c r="O3304" s="246">
        <v>0</v>
      </c>
      <c r="P3304" s="127" t="s">
        <v>1334</v>
      </c>
    </row>
    <row r="3305" spans="1:16" ht="76.5" hidden="1">
      <c r="A3305" s="127">
        <v>10</v>
      </c>
      <c r="B3305" s="127"/>
      <c r="C3305" s="128" t="s">
        <v>691</v>
      </c>
      <c r="D3305" s="122">
        <v>42986</v>
      </c>
      <c r="E3305" s="123" t="s">
        <v>8172</v>
      </c>
      <c r="F3305" s="123" t="s">
        <v>15</v>
      </c>
      <c r="G3305" s="123">
        <v>3058</v>
      </c>
      <c r="H3305" s="127"/>
      <c r="I3305" s="131" t="s">
        <v>8173</v>
      </c>
      <c r="J3305" s="127"/>
      <c r="K3305" s="127"/>
      <c r="L3305" s="127"/>
      <c r="M3305" s="127"/>
      <c r="N3305" s="246">
        <v>3473.89</v>
      </c>
      <c r="O3305" s="246">
        <v>0</v>
      </c>
      <c r="P3305" s="127" t="s">
        <v>1334</v>
      </c>
    </row>
    <row r="3306" spans="1:16" ht="63.75" hidden="1">
      <c r="A3306" s="127">
        <v>10</v>
      </c>
      <c r="B3306" s="127"/>
      <c r="C3306" s="128" t="s">
        <v>691</v>
      </c>
      <c r="D3306" s="122">
        <v>42986</v>
      </c>
      <c r="E3306" s="123" t="s">
        <v>8174</v>
      </c>
      <c r="F3306" s="123" t="s">
        <v>15</v>
      </c>
      <c r="G3306" s="123">
        <v>539286</v>
      </c>
      <c r="H3306" s="127"/>
      <c r="I3306" s="131" t="s">
        <v>8175</v>
      </c>
      <c r="J3306" s="127"/>
      <c r="K3306" s="127"/>
      <c r="L3306" s="127"/>
      <c r="M3306" s="127"/>
      <c r="N3306" s="246">
        <v>50</v>
      </c>
      <c r="O3306" s="246">
        <v>0</v>
      </c>
      <c r="P3306" s="127" t="s">
        <v>1334</v>
      </c>
    </row>
    <row r="3307" spans="1:16" ht="63.75" hidden="1">
      <c r="A3307" s="127">
        <v>10</v>
      </c>
      <c r="B3307" s="127"/>
      <c r="C3307" s="128" t="s">
        <v>691</v>
      </c>
      <c r="D3307" s="122">
        <v>42986</v>
      </c>
      <c r="E3307" s="123" t="s">
        <v>8176</v>
      </c>
      <c r="F3307" s="123" t="s">
        <v>15</v>
      </c>
      <c r="G3307" s="123">
        <v>539288</v>
      </c>
      <c r="H3307" s="127"/>
      <c r="I3307" s="131" t="s">
        <v>8177</v>
      </c>
      <c r="J3307" s="127"/>
      <c r="K3307" s="127"/>
      <c r="L3307" s="127"/>
      <c r="M3307" s="127"/>
      <c r="N3307" s="246">
        <v>50</v>
      </c>
      <c r="O3307" s="246">
        <v>0</v>
      </c>
      <c r="P3307" s="127" t="s">
        <v>1334</v>
      </c>
    </row>
    <row r="3308" spans="1:16" ht="63.75" hidden="1">
      <c r="A3308" s="127">
        <v>10</v>
      </c>
      <c r="B3308" s="127"/>
      <c r="C3308" s="128" t="s">
        <v>691</v>
      </c>
      <c r="D3308" s="122">
        <v>42986</v>
      </c>
      <c r="E3308" s="123" t="s">
        <v>8178</v>
      </c>
      <c r="F3308" s="123" t="s">
        <v>15</v>
      </c>
      <c r="G3308" s="123">
        <v>539290</v>
      </c>
      <c r="H3308" s="127"/>
      <c r="I3308" s="131" t="s">
        <v>8179</v>
      </c>
      <c r="J3308" s="127"/>
      <c r="K3308" s="127"/>
      <c r="L3308" s="127"/>
      <c r="M3308" s="127"/>
      <c r="N3308" s="246">
        <v>50</v>
      </c>
      <c r="O3308" s="246">
        <v>0</v>
      </c>
      <c r="P3308" s="127" t="s">
        <v>1334</v>
      </c>
    </row>
    <row r="3309" spans="1:16" ht="76.5" hidden="1">
      <c r="A3309" s="127">
        <v>10</v>
      </c>
      <c r="B3309" s="127"/>
      <c r="C3309" s="128" t="s">
        <v>691</v>
      </c>
      <c r="D3309" s="122">
        <v>42986</v>
      </c>
      <c r="E3309" s="123" t="s">
        <v>8180</v>
      </c>
      <c r="F3309" s="123" t="s">
        <v>15</v>
      </c>
      <c r="G3309" s="123">
        <v>3055</v>
      </c>
      <c r="H3309" s="127"/>
      <c r="I3309" s="131" t="s">
        <v>8181</v>
      </c>
      <c r="J3309" s="127"/>
      <c r="K3309" s="127"/>
      <c r="L3309" s="127"/>
      <c r="M3309" s="127"/>
      <c r="N3309" s="246">
        <v>25259.8</v>
      </c>
      <c r="O3309" s="246">
        <v>0</v>
      </c>
      <c r="P3309" s="127" t="s">
        <v>1334</v>
      </c>
    </row>
    <row r="3310" spans="1:16" ht="76.5" hidden="1">
      <c r="A3310" s="127">
        <v>10</v>
      </c>
      <c r="B3310" s="127"/>
      <c r="C3310" s="128" t="s">
        <v>691</v>
      </c>
      <c r="D3310" s="122">
        <v>42986</v>
      </c>
      <c r="E3310" s="123" t="s">
        <v>8182</v>
      </c>
      <c r="F3310" s="123" t="s">
        <v>15</v>
      </c>
      <c r="G3310" s="123">
        <v>3060</v>
      </c>
      <c r="H3310" s="127"/>
      <c r="I3310" s="131" t="s">
        <v>8183</v>
      </c>
      <c r="J3310" s="127"/>
      <c r="K3310" s="127"/>
      <c r="L3310" s="127"/>
      <c r="M3310" s="127"/>
      <c r="N3310" s="246">
        <v>360.83</v>
      </c>
      <c r="O3310" s="246">
        <v>0</v>
      </c>
      <c r="P3310" s="127" t="s">
        <v>1334</v>
      </c>
    </row>
    <row r="3311" spans="1:16" ht="76.5" hidden="1">
      <c r="A3311" s="127">
        <v>10</v>
      </c>
      <c r="B3311" s="127"/>
      <c r="C3311" s="128" t="s">
        <v>691</v>
      </c>
      <c r="D3311" s="122">
        <v>42986</v>
      </c>
      <c r="E3311" s="123" t="s">
        <v>8184</v>
      </c>
      <c r="F3311" s="123" t="s">
        <v>15</v>
      </c>
      <c r="G3311" s="123">
        <v>3059</v>
      </c>
      <c r="H3311" s="127"/>
      <c r="I3311" s="131" t="s">
        <v>8185</v>
      </c>
      <c r="J3311" s="127"/>
      <c r="K3311" s="127"/>
      <c r="L3311" s="127"/>
      <c r="M3311" s="127"/>
      <c r="N3311" s="246">
        <v>321.86</v>
      </c>
      <c r="O3311" s="246">
        <v>0</v>
      </c>
      <c r="P3311" s="127" t="s">
        <v>1334</v>
      </c>
    </row>
    <row r="3312" spans="1:16" ht="51" hidden="1">
      <c r="A3312" s="127">
        <v>513</v>
      </c>
      <c r="B3312" s="127"/>
      <c r="C3312" s="128" t="s">
        <v>201</v>
      </c>
      <c r="D3312" s="122">
        <v>42986</v>
      </c>
      <c r="E3312" s="123" t="s">
        <v>8186</v>
      </c>
      <c r="F3312" s="123" t="s">
        <v>15</v>
      </c>
      <c r="G3312" s="123">
        <v>539559</v>
      </c>
      <c r="H3312" s="127"/>
      <c r="I3312" s="131" t="s">
        <v>8187</v>
      </c>
      <c r="J3312" s="127"/>
      <c r="K3312" s="127"/>
      <c r="L3312" s="127"/>
      <c r="M3312" s="127"/>
      <c r="N3312" s="246">
        <v>50</v>
      </c>
      <c r="O3312" s="246">
        <v>0</v>
      </c>
      <c r="P3312" s="127" t="s">
        <v>1334</v>
      </c>
    </row>
    <row r="3313" spans="1:16" ht="89.25" hidden="1">
      <c r="A3313" s="127">
        <v>513</v>
      </c>
      <c r="B3313" s="127"/>
      <c r="C3313" s="128" t="s">
        <v>201</v>
      </c>
      <c r="D3313" s="122">
        <v>42986</v>
      </c>
      <c r="E3313" s="123" t="s">
        <v>8188</v>
      </c>
      <c r="F3313" s="123" t="s">
        <v>15</v>
      </c>
      <c r="G3313" s="123">
        <v>3069</v>
      </c>
      <c r="H3313" s="127"/>
      <c r="I3313" s="131" t="s">
        <v>8189</v>
      </c>
      <c r="J3313" s="127"/>
      <c r="K3313" s="127"/>
      <c r="L3313" s="127"/>
      <c r="M3313" s="127"/>
      <c r="N3313" s="246">
        <v>104150.98</v>
      </c>
      <c r="O3313" s="246">
        <v>0</v>
      </c>
      <c r="P3313" s="127" t="s">
        <v>1334</v>
      </c>
    </row>
    <row r="3314" spans="1:16" ht="89.25" hidden="1">
      <c r="A3314" s="127">
        <v>513</v>
      </c>
      <c r="B3314" s="127"/>
      <c r="C3314" s="128" t="s">
        <v>201</v>
      </c>
      <c r="D3314" s="122">
        <v>42986</v>
      </c>
      <c r="E3314" s="123" t="s">
        <v>8190</v>
      </c>
      <c r="F3314" s="123" t="s">
        <v>15</v>
      </c>
      <c r="G3314" s="123">
        <v>3070</v>
      </c>
      <c r="H3314" s="127"/>
      <c r="I3314" s="131" t="s">
        <v>8191</v>
      </c>
      <c r="J3314" s="127"/>
      <c r="K3314" s="127"/>
      <c r="L3314" s="127"/>
      <c r="M3314" s="127"/>
      <c r="N3314" s="246">
        <v>109743.11</v>
      </c>
      <c r="O3314" s="246">
        <v>0</v>
      </c>
      <c r="P3314" s="127" t="s">
        <v>1334</v>
      </c>
    </row>
    <row r="3315" spans="1:16" ht="89.25" hidden="1">
      <c r="A3315" s="127">
        <v>25</v>
      </c>
      <c r="B3315" s="127"/>
      <c r="C3315" s="128" t="s">
        <v>695</v>
      </c>
      <c r="D3315" s="122">
        <v>42986</v>
      </c>
      <c r="E3315" s="123" t="s">
        <v>8192</v>
      </c>
      <c r="F3315" s="123" t="s">
        <v>15</v>
      </c>
      <c r="G3315" s="123">
        <v>3062</v>
      </c>
      <c r="H3315" s="127"/>
      <c r="I3315" s="131" t="s">
        <v>8193</v>
      </c>
      <c r="J3315" s="127"/>
      <c r="K3315" s="127"/>
      <c r="L3315" s="127"/>
      <c r="M3315" s="127"/>
      <c r="N3315" s="246">
        <v>272.68</v>
      </c>
      <c r="O3315" s="246">
        <v>0</v>
      </c>
      <c r="P3315" s="127" t="s">
        <v>1334</v>
      </c>
    </row>
    <row r="3316" spans="1:16" ht="63.75" hidden="1">
      <c r="A3316" s="127">
        <v>10</v>
      </c>
      <c r="B3316" s="127"/>
      <c r="C3316" s="128" t="s">
        <v>691</v>
      </c>
      <c r="D3316" s="122">
        <v>42986</v>
      </c>
      <c r="E3316" s="123" t="s">
        <v>8194</v>
      </c>
      <c r="F3316" s="123" t="s">
        <v>15</v>
      </c>
      <c r="G3316" s="123">
        <v>540214</v>
      </c>
      <c r="H3316" s="127"/>
      <c r="I3316" s="131" t="s">
        <v>8195</v>
      </c>
      <c r="J3316" s="127"/>
      <c r="K3316" s="127"/>
      <c r="L3316" s="127"/>
      <c r="M3316" s="127"/>
      <c r="N3316" s="246">
        <v>50</v>
      </c>
      <c r="O3316" s="246">
        <v>0</v>
      </c>
      <c r="P3316" s="127" t="s">
        <v>1334</v>
      </c>
    </row>
    <row r="3317" spans="1:16" ht="76.5" hidden="1">
      <c r="A3317" s="127" t="s">
        <v>621</v>
      </c>
      <c r="B3317" s="127"/>
      <c r="C3317" s="128" t="s">
        <v>715</v>
      </c>
      <c r="D3317" s="122">
        <v>42989</v>
      </c>
      <c r="E3317" s="123" t="s">
        <v>8196</v>
      </c>
      <c r="F3317" s="123" t="s">
        <v>6</v>
      </c>
      <c r="G3317" s="123">
        <v>883441</v>
      </c>
      <c r="H3317" s="127"/>
      <c r="I3317" s="131" t="s">
        <v>8197</v>
      </c>
      <c r="J3317" s="127"/>
      <c r="K3317" s="127"/>
      <c r="L3317" s="127"/>
      <c r="M3317" s="127"/>
      <c r="N3317" s="246">
        <v>0</v>
      </c>
      <c r="O3317" s="246">
        <v>149000</v>
      </c>
      <c r="P3317" s="127" t="s">
        <v>1334</v>
      </c>
    </row>
    <row r="3318" spans="1:16" ht="51" hidden="1">
      <c r="A3318" s="127" t="s">
        <v>620</v>
      </c>
      <c r="B3318" s="127"/>
      <c r="C3318" s="128" t="s">
        <v>714</v>
      </c>
      <c r="D3318" s="122">
        <v>42989</v>
      </c>
      <c r="E3318" s="123" t="s">
        <v>8198</v>
      </c>
      <c r="F3318" s="123" t="s">
        <v>6</v>
      </c>
      <c r="G3318" s="123">
        <v>883444</v>
      </c>
      <c r="H3318" s="127"/>
      <c r="I3318" s="131" t="s">
        <v>8199</v>
      </c>
      <c r="J3318" s="127"/>
      <c r="K3318" s="127"/>
      <c r="L3318" s="127"/>
      <c r="M3318" s="127"/>
      <c r="N3318" s="246">
        <v>0</v>
      </c>
      <c r="O3318" s="246">
        <v>1815.09</v>
      </c>
      <c r="P3318" s="127" t="s">
        <v>1334</v>
      </c>
    </row>
    <row r="3319" spans="1:16" ht="51" hidden="1">
      <c r="A3319" s="127">
        <v>117</v>
      </c>
      <c r="B3319" s="127"/>
      <c r="C3319" s="128" t="s">
        <v>723</v>
      </c>
      <c r="D3319" s="122">
        <v>42989</v>
      </c>
      <c r="E3319" s="123" t="s">
        <v>8200</v>
      </c>
      <c r="F3319" s="123" t="s">
        <v>11</v>
      </c>
      <c r="G3319" s="123">
        <v>897804</v>
      </c>
      <c r="H3319" s="127"/>
      <c r="I3319" s="131" t="s">
        <v>8201</v>
      </c>
      <c r="J3319" s="127"/>
      <c r="K3319" s="127"/>
      <c r="L3319" s="127"/>
      <c r="M3319" s="127"/>
      <c r="N3319" s="246">
        <v>50</v>
      </c>
      <c r="O3319" s="246">
        <v>0</v>
      </c>
      <c r="P3319" s="127" t="s">
        <v>1334</v>
      </c>
    </row>
    <row r="3320" spans="1:16" ht="63.75" hidden="1">
      <c r="A3320" s="127" t="s">
        <v>621</v>
      </c>
      <c r="B3320" s="127"/>
      <c r="C3320" s="128" t="s">
        <v>715</v>
      </c>
      <c r="D3320" s="122">
        <v>42989</v>
      </c>
      <c r="E3320" s="123" t="s">
        <v>8202</v>
      </c>
      <c r="F3320" s="123" t="s">
        <v>11</v>
      </c>
      <c r="G3320" s="123">
        <v>9775</v>
      </c>
      <c r="H3320" s="127"/>
      <c r="I3320" s="131" t="s">
        <v>8203</v>
      </c>
      <c r="J3320" s="127"/>
      <c r="K3320" s="127"/>
      <c r="L3320" s="127"/>
      <c r="M3320" s="127"/>
      <c r="N3320" s="246">
        <v>406.17</v>
      </c>
      <c r="O3320" s="246">
        <v>0</v>
      </c>
      <c r="P3320" s="127" t="s">
        <v>1334</v>
      </c>
    </row>
    <row r="3321" spans="1:16" ht="51" hidden="1">
      <c r="A3321" s="127" t="s">
        <v>621</v>
      </c>
      <c r="B3321" s="127"/>
      <c r="C3321" s="128" t="s">
        <v>715</v>
      </c>
      <c r="D3321" s="122">
        <v>42989</v>
      </c>
      <c r="E3321" s="123" t="s">
        <v>8204</v>
      </c>
      <c r="F3321" s="123" t="s">
        <v>11</v>
      </c>
      <c r="G3321" s="123">
        <v>540792</v>
      </c>
      <c r="H3321" s="127"/>
      <c r="I3321" s="131" t="s">
        <v>8205</v>
      </c>
      <c r="J3321" s="127"/>
      <c r="K3321" s="127"/>
      <c r="L3321" s="127"/>
      <c r="M3321" s="127"/>
      <c r="N3321" s="246">
        <v>476.08</v>
      </c>
      <c r="O3321" s="246">
        <v>0</v>
      </c>
      <c r="P3321" s="127" t="s">
        <v>1334</v>
      </c>
    </row>
    <row r="3322" spans="1:16" ht="102" hidden="1">
      <c r="A3322" s="127">
        <v>197</v>
      </c>
      <c r="B3322" s="127"/>
      <c r="C3322" s="128" t="s">
        <v>755</v>
      </c>
      <c r="D3322" s="122">
        <v>42989</v>
      </c>
      <c r="E3322" s="123" t="s">
        <v>8206</v>
      </c>
      <c r="F3322" s="123" t="s">
        <v>1261</v>
      </c>
      <c r="G3322" s="123">
        <v>3052</v>
      </c>
      <c r="H3322" s="127"/>
      <c r="I3322" s="131" t="s">
        <v>8207</v>
      </c>
      <c r="J3322" s="127"/>
      <c r="K3322" s="127"/>
      <c r="L3322" s="127"/>
      <c r="M3322" s="127"/>
      <c r="N3322" s="246">
        <v>510.01</v>
      </c>
      <c r="O3322" s="246">
        <v>0</v>
      </c>
      <c r="P3322" s="127" t="s">
        <v>1334</v>
      </c>
    </row>
    <row r="3323" spans="1:16" ht="89.25" hidden="1">
      <c r="A3323" s="127">
        <v>197</v>
      </c>
      <c r="B3323" s="127"/>
      <c r="C3323" s="128" t="s">
        <v>755</v>
      </c>
      <c r="D3323" s="122">
        <v>42989</v>
      </c>
      <c r="E3323" s="123" t="s">
        <v>8208</v>
      </c>
      <c r="F3323" s="123" t="s">
        <v>15</v>
      </c>
      <c r="G3323" s="123">
        <v>3052</v>
      </c>
      <c r="H3323" s="127"/>
      <c r="I3323" s="131" t="s">
        <v>8209</v>
      </c>
      <c r="J3323" s="127"/>
      <c r="K3323" s="127"/>
      <c r="L3323" s="127"/>
      <c r="M3323" s="127"/>
      <c r="N3323" s="246">
        <v>290.64999999999998</v>
      </c>
      <c r="O3323" s="246">
        <v>0</v>
      </c>
      <c r="P3323" s="127" t="s">
        <v>1334</v>
      </c>
    </row>
    <row r="3324" spans="1:16" ht="63.75" hidden="1">
      <c r="A3324" s="127">
        <v>10</v>
      </c>
      <c r="B3324" s="127"/>
      <c r="C3324" s="128" t="s">
        <v>691</v>
      </c>
      <c r="D3324" s="122">
        <v>42989</v>
      </c>
      <c r="E3324" s="123" t="s">
        <v>8210</v>
      </c>
      <c r="F3324" s="123" t="s">
        <v>15</v>
      </c>
      <c r="G3324" s="123">
        <v>540923</v>
      </c>
      <c r="H3324" s="127"/>
      <c r="I3324" s="131" t="s">
        <v>8211</v>
      </c>
      <c r="J3324" s="127"/>
      <c r="K3324" s="127"/>
      <c r="L3324" s="127"/>
      <c r="M3324" s="127"/>
      <c r="N3324" s="246">
        <v>50</v>
      </c>
      <c r="O3324" s="246">
        <v>0</v>
      </c>
      <c r="P3324" s="127" t="s">
        <v>1334</v>
      </c>
    </row>
    <row r="3325" spans="1:16" ht="63.75" hidden="1">
      <c r="A3325" s="127">
        <v>10</v>
      </c>
      <c r="B3325" s="127"/>
      <c r="C3325" s="128" t="s">
        <v>691</v>
      </c>
      <c r="D3325" s="122">
        <v>42989</v>
      </c>
      <c r="E3325" s="123" t="s">
        <v>8212</v>
      </c>
      <c r="F3325" s="123" t="s">
        <v>15</v>
      </c>
      <c r="G3325" s="123">
        <v>540927</v>
      </c>
      <c r="H3325" s="127"/>
      <c r="I3325" s="131" t="s">
        <v>8213</v>
      </c>
      <c r="J3325" s="127"/>
      <c r="K3325" s="127"/>
      <c r="L3325" s="127"/>
      <c r="M3325" s="127"/>
      <c r="N3325" s="246">
        <v>50</v>
      </c>
      <c r="O3325" s="246">
        <v>0</v>
      </c>
      <c r="P3325" s="127" t="s">
        <v>1334</v>
      </c>
    </row>
    <row r="3326" spans="1:16" ht="63.75" hidden="1">
      <c r="A3326" s="127">
        <v>10</v>
      </c>
      <c r="B3326" s="127"/>
      <c r="C3326" s="128" t="s">
        <v>691</v>
      </c>
      <c r="D3326" s="122">
        <v>42989</v>
      </c>
      <c r="E3326" s="123" t="s">
        <v>8214</v>
      </c>
      <c r="F3326" s="123" t="s">
        <v>15</v>
      </c>
      <c r="G3326" s="123">
        <v>540935</v>
      </c>
      <c r="H3326" s="127"/>
      <c r="I3326" s="131" t="s">
        <v>8215</v>
      </c>
      <c r="J3326" s="127"/>
      <c r="K3326" s="127"/>
      <c r="L3326" s="127"/>
      <c r="M3326" s="127"/>
      <c r="N3326" s="246">
        <v>50</v>
      </c>
      <c r="O3326" s="246">
        <v>0</v>
      </c>
      <c r="P3326" s="127" t="s">
        <v>1334</v>
      </c>
    </row>
    <row r="3327" spans="1:16" ht="51" hidden="1">
      <c r="A3327" s="127">
        <v>10</v>
      </c>
      <c r="B3327" s="127"/>
      <c r="C3327" s="128" t="s">
        <v>691</v>
      </c>
      <c r="D3327" s="122">
        <v>42989</v>
      </c>
      <c r="E3327" s="123" t="s">
        <v>8216</v>
      </c>
      <c r="F3327" s="123" t="s">
        <v>15</v>
      </c>
      <c r="G3327" s="123">
        <v>540937</v>
      </c>
      <c r="H3327" s="127"/>
      <c r="I3327" s="131" t="s">
        <v>8217</v>
      </c>
      <c r="J3327" s="127"/>
      <c r="K3327" s="127"/>
      <c r="L3327" s="127"/>
      <c r="M3327" s="127"/>
      <c r="N3327" s="246">
        <v>50</v>
      </c>
      <c r="O3327" s="246">
        <v>0</v>
      </c>
      <c r="P3327" s="127" t="s">
        <v>1334</v>
      </c>
    </row>
    <row r="3328" spans="1:16" ht="51" hidden="1">
      <c r="A3328" s="127">
        <v>10</v>
      </c>
      <c r="B3328" s="127"/>
      <c r="C3328" s="128" t="s">
        <v>691</v>
      </c>
      <c r="D3328" s="122">
        <v>42989</v>
      </c>
      <c r="E3328" s="123" t="s">
        <v>8218</v>
      </c>
      <c r="F3328" s="123" t="s">
        <v>15</v>
      </c>
      <c r="G3328" s="123">
        <v>541408</v>
      </c>
      <c r="H3328" s="127"/>
      <c r="I3328" s="131" t="s">
        <v>8219</v>
      </c>
      <c r="J3328" s="127"/>
      <c r="K3328" s="127"/>
      <c r="L3328" s="127"/>
      <c r="M3328" s="127"/>
      <c r="N3328" s="246">
        <v>50</v>
      </c>
      <c r="O3328" s="246">
        <v>0</v>
      </c>
      <c r="P3328" s="127" t="s">
        <v>1334</v>
      </c>
    </row>
    <row r="3329" spans="1:16" ht="63.75" hidden="1">
      <c r="A3329" s="127">
        <v>10</v>
      </c>
      <c r="B3329" s="127"/>
      <c r="C3329" s="128" t="s">
        <v>691</v>
      </c>
      <c r="D3329" s="122">
        <v>42989</v>
      </c>
      <c r="E3329" s="123" t="s">
        <v>8220</v>
      </c>
      <c r="F3329" s="123" t="s">
        <v>15</v>
      </c>
      <c r="G3329" s="123">
        <v>541549</v>
      </c>
      <c r="H3329" s="127"/>
      <c r="I3329" s="131" t="s">
        <v>8221</v>
      </c>
      <c r="J3329" s="127"/>
      <c r="K3329" s="127"/>
      <c r="L3329" s="127"/>
      <c r="M3329" s="127"/>
      <c r="N3329" s="246">
        <v>50</v>
      </c>
      <c r="O3329" s="246">
        <v>0</v>
      </c>
      <c r="P3329" s="127" t="s">
        <v>1334</v>
      </c>
    </row>
    <row r="3330" spans="1:16" ht="51" hidden="1">
      <c r="A3330" s="127">
        <v>41</v>
      </c>
      <c r="B3330" s="127"/>
      <c r="C3330" s="128" t="s">
        <v>698</v>
      </c>
      <c r="D3330" s="122">
        <v>42990</v>
      </c>
      <c r="E3330" s="123" t="s">
        <v>8222</v>
      </c>
      <c r="F3330" s="123" t="s">
        <v>6</v>
      </c>
      <c r="G3330" s="123">
        <v>883660</v>
      </c>
      <c r="H3330" s="127"/>
      <c r="I3330" s="131" t="s">
        <v>8223</v>
      </c>
      <c r="J3330" s="127"/>
      <c r="K3330" s="127"/>
      <c r="L3330" s="127"/>
      <c r="M3330" s="127"/>
      <c r="N3330" s="246">
        <v>0</v>
      </c>
      <c r="O3330" s="246">
        <v>4368.93</v>
      </c>
      <c r="P3330" s="127" t="s">
        <v>1334</v>
      </c>
    </row>
    <row r="3331" spans="1:16" ht="63.75" hidden="1">
      <c r="A3331" s="127">
        <v>10</v>
      </c>
      <c r="B3331" s="127"/>
      <c r="C3331" s="128" t="s">
        <v>691</v>
      </c>
      <c r="D3331" s="122">
        <v>42990</v>
      </c>
      <c r="E3331" s="123" t="s">
        <v>8224</v>
      </c>
      <c r="F3331" s="123" t="s">
        <v>6</v>
      </c>
      <c r="G3331" s="123">
        <v>883665</v>
      </c>
      <c r="H3331" s="127"/>
      <c r="I3331" s="131" t="s">
        <v>8225</v>
      </c>
      <c r="J3331" s="127"/>
      <c r="K3331" s="127"/>
      <c r="L3331" s="127"/>
      <c r="M3331" s="127"/>
      <c r="N3331" s="246">
        <v>0</v>
      </c>
      <c r="O3331" s="246">
        <v>0.01</v>
      </c>
      <c r="P3331" s="127" t="s">
        <v>1334</v>
      </c>
    </row>
    <row r="3332" spans="1:16" ht="63.75" hidden="1">
      <c r="A3332" s="127">
        <v>10</v>
      </c>
      <c r="B3332" s="127"/>
      <c r="C3332" s="128" t="s">
        <v>691</v>
      </c>
      <c r="D3332" s="122">
        <v>42990</v>
      </c>
      <c r="E3332" s="123" t="s">
        <v>8226</v>
      </c>
      <c r="F3332" s="123" t="s">
        <v>6</v>
      </c>
      <c r="G3332" s="123">
        <v>883666</v>
      </c>
      <c r="H3332" s="127"/>
      <c r="I3332" s="131" t="s">
        <v>8227</v>
      </c>
      <c r="J3332" s="127"/>
      <c r="K3332" s="127"/>
      <c r="L3332" s="127"/>
      <c r="M3332" s="127"/>
      <c r="N3332" s="246">
        <v>0</v>
      </c>
      <c r="O3332" s="246">
        <v>0.01</v>
      </c>
      <c r="P3332" s="127" t="s">
        <v>1334</v>
      </c>
    </row>
    <row r="3333" spans="1:16" ht="63.75" hidden="1">
      <c r="A3333" s="127">
        <v>10</v>
      </c>
      <c r="B3333" s="127"/>
      <c r="C3333" s="128" t="s">
        <v>691</v>
      </c>
      <c r="D3333" s="122">
        <v>42990</v>
      </c>
      <c r="E3333" s="123" t="s">
        <v>8228</v>
      </c>
      <c r="F3333" s="123" t="s">
        <v>6</v>
      </c>
      <c r="G3333" s="123">
        <v>883667</v>
      </c>
      <c r="H3333" s="127"/>
      <c r="I3333" s="131" t="s">
        <v>8227</v>
      </c>
      <c r="J3333" s="127"/>
      <c r="K3333" s="127"/>
      <c r="L3333" s="127"/>
      <c r="M3333" s="127"/>
      <c r="N3333" s="246">
        <v>0</v>
      </c>
      <c r="O3333" s="246">
        <v>0.01</v>
      </c>
      <c r="P3333" s="127" t="s">
        <v>1334</v>
      </c>
    </row>
    <row r="3334" spans="1:16" ht="63.75" hidden="1">
      <c r="A3334" s="127">
        <v>10</v>
      </c>
      <c r="B3334" s="127"/>
      <c r="C3334" s="128" t="s">
        <v>691</v>
      </c>
      <c r="D3334" s="122">
        <v>42990</v>
      </c>
      <c r="E3334" s="123" t="s">
        <v>8229</v>
      </c>
      <c r="F3334" s="123" t="s">
        <v>6</v>
      </c>
      <c r="G3334" s="123">
        <v>883668</v>
      </c>
      <c r="H3334" s="127"/>
      <c r="I3334" s="131" t="s">
        <v>8230</v>
      </c>
      <c r="J3334" s="127"/>
      <c r="K3334" s="127"/>
      <c r="L3334" s="127"/>
      <c r="M3334" s="127"/>
      <c r="N3334" s="246">
        <v>0</v>
      </c>
      <c r="O3334" s="246">
        <v>0.01</v>
      </c>
      <c r="P3334" s="127" t="s">
        <v>1334</v>
      </c>
    </row>
    <row r="3335" spans="1:16" ht="51" hidden="1">
      <c r="A3335" s="127" t="s">
        <v>620</v>
      </c>
      <c r="B3335" s="127"/>
      <c r="C3335" s="128" t="s">
        <v>714</v>
      </c>
      <c r="D3335" s="122">
        <v>42990</v>
      </c>
      <c r="E3335" s="123" t="s">
        <v>8231</v>
      </c>
      <c r="F3335" s="123" t="s">
        <v>6</v>
      </c>
      <c r="G3335" s="123">
        <v>883932</v>
      </c>
      <c r="H3335" s="127"/>
      <c r="I3335" s="131" t="s">
        <v>8232</v>
      </c>
      <c r="J3335" s="127"/>
      <c r="K3335" s="127"/>
      <c r="L3335" s="127"/>
      <c r="M3335" s="127"/>
      <c r="N3335" s="246">
        <v>0</v>
      </c>
      <c r="O3335" s="246">
        <v>12383.43</v>
      </c>
      <c r="P3335" s="127" t="s">
        <v>1334</v>
      </c>
    </row>
    <row r="3336" spans="1:16" ht="76.5" hidden="1">
      <c r="A3336" s="127" t="s">
        <v>621</v>
      </c>
      <c r="B3336" s="127"/>
      <c r="C3336" s="128" t="s">
        <v>715</v>
      </c>
      <c r="D3336" s="122">
        <v>42990</v>
      </c>
      <c r="E3336" s="123" t="s">
        <v>8233</v>
      </c>
      <c r="F3336" s="123" t="s">
        <v>6</v>
      </c>
      <c r="G3336" s="123">
        <v>883936</v>
      </c>
      <c r="H3336" s="127"/>
      <c r="I3336" s="131" t="s">
        <v>8234</v>
      </c>
      <c r="J3336" s="127"/>
      <c r="K3336" s="127"/>
      <c r="L3336" s="127"/>
      <c r="M3336" s="127"/>
      <c r="N3336" s="246">
        <v>0</v>
      </c>
      <c r="O3336" s="246">
        <v>180000</v>
      </c>
      <c r="P3336" s="127" t="s">
        <v>1334</v>
      </c>
    </row>
    <row r="3337" spans="1:16" ht="76.5" hidden="1">
      <c r="A3337" s="127" t="s">
        <v>620</v>
      </c>
      <c r="B3337" s="127"/>
      <c r="C3337" s="128" t="s">
        <v>714</v>
      </c>
      <c r="D3337" s="122">
        <v>42990</v>
      </c>
      <c r="E3337" s="123" t="s">
        <v>8235</v>
      </c>
      <c r="F3337" s="123" t="s">
        <v>6</v>
      </c>
      <c r="G3337" s="123">
        <v>883943</v>
      </c>
      <c r="H3337" s="127"/>
      <c r="I3337" s="131" t="s">
        <v>8236</v>
      </c>
      <c r="J3337" s="127"/>
      <c r="K3337" s="127"/>
      <c r="L3337" s="127"/>
      <c r="M3337" s="127"/>
      <c r="N3337" s="246">
        <v>0</v>
      </c>
      <c r="O3337" s="246">
        <v>2516681.87</v>
      </c>
      <c r="P3337" s="127" t="s">
        <v>1334</v>
      </c>
    </row>
    <row r="3338" spans="1:16" ht="51" hidden="1">
      <c r="A3338" s="127" t="s">
        <v>620</v>
      </c>
      <c r="B3338" s="127"/>
      <c r="C3338" s="128" t="s">
        <v>714</v>
      </c>
      <c r="D3338" s="122">
        <v>42990</v>
      </c>
      <c r="E3338" s="123" t="s">
        <v>8237</v>
      </c>
      <c r="F3338" s="123" t="s">
        <v>6</v>
      </c>
      <c r="G3338" s="123">
        <v>883947</v>
      </c>
      <c r="H3338" s="127"/>
      <c r="I3338" s="131" t="s">
        <v>8238</v>
      </c>
      <c r="J3338" s="127"/>
      <c r="K3338" s="127"/>
      <c r="L3338" s="127"/>
      <c r="M3338" s="127"/>
      <c r="N3338" s="246">
        <v>0</v>
      </c>
      <c r="O3338" s="246">
        <v>603.17999999999995</v>
      </c>
      <c r="P3338" s="127" t="s">
        <v>1334</v>
      </c>
    </row>
    <row r="3339" spans="1:16" ht="51" hidden="1">
      <c r="A3339" s="127" t="s">
        <v>620</v>
      </c>
      <c r="B3339" s="127"/>
      <c r="C3339" s="128" t="s">
        <v>714</v>
      </c>
      <c r="D3339" s="122">
        <v>42990</v>
      </c>
      <c r="E3339" s="123" t="s">
        <v>8239</v>
      </c>
      <c r="F3339" s="123" t="s">
        <v>6</v>
      </c>
      <c r="G3339" s="123">
        <v>883948</v>
      </c>
      <c r="H3339" s="127"/>
      <c r="I3339" s="131" t="s">
        <v>8240</v>
      </c>
      <c r="J3339" s="127"/>
      <c r="K3339" s="127"/>
      <c r="L3339" s="127"/>
      <c r="M3339" s="127"/>
      <c r="N3339" s="246">
        <v>0</v>
      </c>
      <c r="O3339" s="246">
        <v>9412.0300000000007</v>
      </c>
      <c r="P3339" s="127" t="s">
        <v>1334</v>
      </c>
    </row>
    <row r="3340" spans="1:16" ht="51" hidden="1">
      <c r="A3340" s="127" t="s">
        <v>620</v>
      </c>
      <c r="B3340" s="127"/>
      <c r="C3340" s="128" t="s">
        <v>714</v>
      </c>
      <c r="D3340" s="122">
        <v>42990</v>
      </c>
      <c r="E3340" s="123" t="s">
        <v>8241</v>
      </c>
      <c r="F3340" s="123" t="s">
        <v>6</v>
      </c>
      <c r="G3340" s="123">
        <v>883949</v>
      </c>
      <c r="H3340" s="127"/>
      <c r="I3340" s="131" t="s">
        <v>8242</v>
      </c>
      <c r="J3340" s="127"/>
      <c r="K3340" s="127"/>
      <c r="L3340" s="127"/>
      <c r="M3340" s="127"/>
      <c r="N3340" s="246">
        <v>0</v>
      </c>
      <c r="O3340" s="246">
        <v>799.33</v>
      </c>
      <c r="P3340" s="127" t="s">
        <v>1334</v>
      </c>
    </row>
    <row r="3341" spans="1:16" ht="63.75" hidden="1">
      <c r="A3341" s="127">
        <v>10</v>
      </c>
      <c r="B3341" s="127"/>
      <c r="C3341" s="128" t="s">
        <v>691</v>
      </c>
      <c r="D3341" s="122">
        <v>42990</v>
      </c>
      <c r="E3341" s="123" t="s">
        <v>8243</v>
      </c>
      <c r="F3341" s="123" t="s">
        <v>15</v>
      </c>
      <c r="G3341" s="123">
        <v>541840</v>
      </c>
      <c r="H3341" s="127"/>
      <c r="I3341" s="131" t="s">
        <v>8244</v>
      </c>
      <c r="J3341" s="127"/>
      <c r="K3341" s="127"/>
      <c r="L3341" s="127"/>
      <c r="M3341" s="127"/>
      <c r="N3341" s="246">
        <v>50</v>
      </c>
      <c r="O3341" s="246">
        <v>0</v>
      </c>
      <c r="P3341" s="127" t="s">
        <v>1334</v>
      </c>
    </row>
    <row r="3342" spans="1:16" ht="63.75" hidden="1">
      <c r="A3342" s="127">
        <v>10</v>
      </c>
      <c r="B3342" s="127"/>
      <c r="C3342" s="128" t="s">
        <v>691</v>
      </c>
      <c r="D3342" s="122">
        <v>42990</v>
      </c>
      <c r="E3342" s="123" t="s">
        <v>8245</v>
      </c>
      <c r="F3342" s="123" t="s">
        <v>15</v>
      </c>
      <c r="G3342" s="123">
        <v>541842</v>
      </c>
      <c r="H3342" s="127"/>
      <c r="I3342" s="131" t="s">
        <v>8246</v>
      </c>
      <c r="J3342" s="127"/>
      <c r="K3342" s="127"/>
      <c r="L3342" s="127"/>
      <c r="M3342" s="127"/>
      <c r="N3342" s="246">
        <v>50</v>
      </c>
      <c r="O3342" s="246">
        <v>0</v>
      </c>
      <c r="P3342" s="127" t="s">
        <v>1334</v>
      </c>
    </row>
    <row r="3343" spans="1:16" ht="63.75" hidden="1">
      <c r="A3343" s="127">
        <v>10</v>
      </c>
      <c r="B3343" s="127"/>
      <c r="C3343" s="128" t="s">
        <v>691</v>
      </c>
      <c r="D3343" s="122">
        <v>42990</v>
      </c>
      <c r="E3343" s="123" t="s">
        <v>8247</v>
      </c>
      <c r="F3343" s="123" t="s">
        <v>15</v>
      </c>
      <c r="G3343" s="123">
        <v>541955</v>
      </c>
      <c r="H3343" s="127"/>
      <c r="I3343" s="131" t="s">
        <v>8248</v>
      </c>
      <c r="J3343" s="127"/>
      <c r="K3343" s="127"/>
      <c r="L3343" s="127"/>
      <c r="M3343" s="127"/>
      <c r="N3343" s="246">
        <v>50</v>
      </c>
      <c r="O3343" s="246">
        <v>0</v>
      </c>
      <c r="P3343" s="127" t="s">
        <v>1334</v>
      </c>
    </row>
    <row r="3344" spans="1:16" ht="63.75" hidden="1">
      <c r="A3344" s="127">
        <v>10</v>
      </c>
      <c r="B3344" s="127"/>
      <c r="C3344" s="128" t="s">
        <v>691</v>
      </c>
      <c r="D3344" s="122">
        <v>42990</v>
      </c>
      <c r="E3344" s="123" t="s">
        <v>8249</v>
      </c>
      <c r="F3344" s="123" t="s">
        <v>15</v>
      </c>
      <c r="G3344" s="123">
        <v>541957</v>
      </c>
      <c r="H3344" s="127"/>
      <c r="I3344" s="131" t="s">
        <v>8250</v>
      </c>
      <c r="J3344" s="127"/>
      <c r="K3344" s="127"/>
      <c r="L3344" s="127"/>
      <c r="M3344" s="127"/>
      <c r="N3344" s="246">
        <v>50</v>
      </c>
      <c r="O3344" s="246">
        <v>0</v>
      </c>
      <c r="P3344" s="127" t="s">
        <v>1334</v>
      </c>
    </row>
    <row r="3345" spans="1:16" ht="89.25" hidden="1">
      <c r="A3345" s="127">
        <v>197</v>
      </c>
      <c r="B3345" s="127"/>
      <c r="C3345" s="128" t="s">
        <v>755</v>
      </c>
      <c r="D3345" s="122">
        <v>42990</v>
      </c>
      <c r="E3345" s="123" t="s">
        <v>8251</v>
      </c>
      <c r="F3345" s="123" t="s">
        <v>15</v>
      </c>
      <c r="G3345" s="123">
        <v>3080</v>
      </c>
      <c r="H3345" s="127"/>
      <c r="I3345" s="131" t="s">
        <v>8252</v>
      </c>
      <c r="J3345" s="127"/>
      <c r="K3345" s="127"/>
      <c r="L3345" s="127"/>
      <c r="M3345" s="127"/>
      <c r="N3345" s="246">
        <v>281.18</v>
      </c>
      <c r="O3345" s="246">
        <v>0</v>
      </c>
      <c r="P3345" s="127" t="s">
        <v>1334</v>
      </c>
    </row>
    <row r="3346" spans="1:16" ht="51" hidden="1">
      <c r="A3346" s="127">
        <v>20</v>
      </c>
      <c r="B3346" s="127"/>
      <c r="C3346" s="128" t="s">
        <v>694</v>
      </c>
      <c r="D3346" s="122">
        <v>42990</v>
      </c>
      <c r="E3346" s="123" t="s">
        <v>8253</v>
      </c>
      <c r="F3346" s="123" t="s">
        <v>1375</v>
      </c>
      <c r="G3346" s="123">
        <v>14716216</v>
      </c>
      <c r="H3346" s="127"/>
      <c r="I3346" s="131" t="s">
        <v>8254</v>
      </c>
      <c r="J3346" s="127"/>
      <c r="K3346" s="127"/>
      <c r="L3346" s="127"/>
      <c r="M3346" s="127"/>
      <c r="N3346" s="246">
        <v>740000</v>
      </c>
      <c r="O3346" s="246">
        <v>0</v>
      </c>
      <c r="P3346" s="127" t="s">
        <v>1334</v>
      </c>
    </row>
    <row r="3347" spans="1:16" ht="51" hidden="1">
      <c r="A3347" s="127">
        <v>117</v>
      </c>
      <c r="B3347" s="127"/>
      <c r="C3347" s="128" t="s">
        <v>723</v>
      </c>
      <c r="D3347" s="122">
        <v>42990</v>
      </c>
      <c r="E3347" s="123" t="s">
        <v>8255</v>
      </c>
      <c r="F3347" s="123" t="s">
        <v>11</v>
      </c>
      <c r="G3347" s="123">
        <v>897962</v>
      </c>
      <c r="H3347" s="127"/>
      <c r="I3347" s="131" t="s">
        <v>8256</v>
      </c>
      <c r="J3347" s="127"/>
      <c r="K3347" s="127"/>
      <c r="L3347" s="127"/>
      <c r="M3347" s="127"/>
      <c r="N3347" s="246">
        <v>50</v>
      </c>
      <c r="O3347" s="246">
        <v>0</v>
      </c>
      <c r="P3347" s="127" t="s">
        <v>1334</v>
      </c>
    </row>
    <row r="3348" spans="1:16" ht="63.75" hidden="1">
      <c r="A3348" s="127">
        <v>15</v>
      </c>
      <c r="B3348" s="127"/>
      <c r="C3348" s="128" t="s">
        <v>692</v>
      </c>
      <c r="D3348" s="122">
        <v>42991</v>
      </c>
      <c r="E3348" s="123" t="s">
        <v>8257</v>
      </c>
      <c r="F3348" s="123" t="s">
        <v>6</v>
      </c>
      <c r="G3348" s="123">
        <v>884130</v>
      </c>
      <c r="H3348" s="127"/>
      <c r="I3348" s="131" t="s">
        <v>8258</v>
      </c>
      <c r="J3348" s="127"/>
      <c r="K3348" s="127"/>
      <c r="L3348" s="127"/>
      <c r="M3348" s="127"/>
      <c r="N3348" s="246">
        <v>0</v>
      </c>
      <c r="O3348" s="246">
        <v>2565.46</v>
      </c>
      <c r="P3348" s="127" t="s">
        <v>1334</v>
      </c>
    </row>
    <row r="3349" spans="1:16" ht="51" hidden="1">
      <c r="A3349" s="127">
        <v>342</v>
      </c>
      <c r="B3349" s="127"/>
      <c r="C3349" s="128" t="s">
        <v>817</v>
      </c>
      <c r="D3349" s="122">
        <v>42991</v>
      </c>
      <c r="E3349" s="123" t="s">
        <v>8259</v>
      </c>
      <c r="F3349" s="123" t="s">
        <v>6</v>
      </c>
      <c r="G3349" s="123">
        <v>884156</v>
      </c>
      <c r="H3349" s="127"/>
      <c r="I3349" s="131" t="s">
        <v>8260</v>
      </c>
      <c r="J3349" s="127"/>
      <c r="K3349" s="127"/>
      <c r="L3349" s="127"/>
      <c r="M3349" s="127"/>
      <c r="N3349" s="246">
        <v>0</v>
      </c>
      <c r="O3349" s="246">
        <v>4014998.61</v>
      </c>
      <c r="P3349" s="127" t="s">
        <v>1334</v>
      </c>
    </row>
    <row r="3350" spans="1:16" ht="63.75" hidden="1">
      <c r="A3350" s="127">
        <v>513</v>
      </c>
      <c r="B3350" s="127"/>
      <c r="C3350" s="128" t="s">
        <v>201</v>
      </c>
      <c r="D3350" s="122">
        <v>42991</v>
      </c>
      <c r="E3350" s="123" t="s">
        <v>8261</v>
      </c>
      <c r="F3350" s="123" t="s">
        <v>6</v>
      </c>
      <c r="G3350" s="123">
        <v>897976</v>
      </c>
      <c r="H3350" s="127"/>
      <c r="I3350" s="131" t="s">
        <v>8262</v>
      </c>
      <c r="J3350" s="127"/>
      <c r="K3350" s="127"/>
      <c r="L3350" s="127"/>
      <c r="M3350" s="127"/>
      <c r="N3350" s="246">
        <v>0</v>
      </c>
      <c r="O3350" s="246">
        <v>166948.46</v>
      </c>
      <c r="P3350" s="127" t="s">
        <v>1334</v>
      </c>
    </row>
    <row r="3351" spans="1:16" ht="51" hidden="1">
      <c r="A3351" s="127">
        <v>513</v>
      </c>
      <c r="B3351" s="127"/>
      <c r="C3351" s="128" t="s">
        <v>201</v>
      </c>
      <c r="D3351" s="122">
        <v>42991</v>
      </c>
      <c r="E3351" s="123" t="s">
        <v>8263</v>
      </c>
      <c r="F3351" s="123" t="s">
        <v>11</v>
      </c>
      <c r="G3351" s="123">
        <v>897992</v>
      </c>
      <c r="H3351" s="127"/>
      <c r="I3351" s="131" t="s">
        <v>8264</v>
      </c>
      <c r="J3351" s="127"/>
      <c r="K3351" s="127"/>
      <c r="L3351" s="127"/>
      <c r="M3351" s="127"/>
      <c r="N3351" s="246">
        <v>50</v>
      </c>
      <c r="O3351" s="246">
        <v>0</v>
      </c>
      <c r="P3351" s="127" t="s">
        <v>1334</v>
      </c>
    </row>
    <row r="3352" spans="1:16" ht="63.75" hidden="1">
      <c r="A3352" s="127">
        <v>197</v>
      </c>
      <c r="B3352" s="127"/>
      <c r="C3352" s="128" t="s">
        <v>755</v>
      </c>
      <c r="D3352" s="122">
        <v>42991</v>
      </c>
      <c r="E3352" s="123" t="s">
        <v>8265</v>
      </c>
      <c r="F3352" s="123" t="s">
        <v>13</v>
      </c>
      <c r="G3352" s="123">
        <v>898004</v>
      </c>
      <c r="H3352" s="127"/>
      <c r="I3352" s="131" t="s">
        <v>8266</v>
      </c>
      <c r="J3352" s="127"/>
      <c r="K3352" s="127"/>
      <c r="L3352" s="127"/>
      <c r="M3352" s="127"/>
      <c r="N3352" s="246">
        <v>55.96</v>
      </c>
      <c r="O3352" s="246">
        <v>0</v>
      </c>
      <c r="P3352" s="127" t="s">
        <v>1334</v>
      </c>
    </row>
    <row r="3353" spans="1:16" ht="63.75" hidden="1">
      <c r="A3353" s="127">
        <v>197</v>
      </c>
      <c r="B3353" s="127"/>
      <c r="C3353" s="128" t="s">
        <v>755</v>
      </c>
      <c r="D3353" s="122">
        <v>42991</v>
      </c>
      <c r="E3353" s="123" t="s">
        <v>8267</v>
      </c>
      <c r="F3353" s="123" t="s">
        <v>11</v>
      </c>
      <c r="G3353" s="123">
        <v>898004</v>
      </c>
      <c r="H3353" s="127"/>
      <c r="I3353" s="131" t="s">
        <v>8268</v>
      </c>
      <c r="J3353" s="127"/>
      <c r="K3353" s="127"/>
      <c r="L3353" s="127"/>
      <c r="M3353" s="127"/>
      <c r="N3353" s="246">
        <v>50</v>
      </c>
      <c r="O3353" s="246">
        <v>0</v>
      </c>
      <c r="P3353" s="127" t="s">
        <v>1334</v>
      </c>
    </row>
    <row r="3354" spans="1:16" ht="63.75" hidden="1">
      <c r="A3354" s="127" t="s">
        <v>621</v>
      </c>
      <c r="B3354" s="127"/>
      <c r="C3354" s="128" t="s">
        <v>715</v>
      </c>
      <c r="D3354" s="122">
        <v>42991</v>
      </c>
      <c r="E3354" s="123" t="s">
        <v>8269</v>
      </c>
      <c r="F3354" s="123" t="s">
        <v>13</v>
      </c>
      <c r="G3354" s="123">
        <v>898018</v>
      </c>
      <c r="H3354" s="127"/>
      <c r="I3354" s="131" t="s">
        <v>8270</v>
      </c>
      <c r="J3354" s="127"/>
      <c r="K3354" s="127"/>
      <c r="L3354" s="127"/>
      <c r="M3354" s="127"/>
      <c r="N3354" s="246">
        <v>166.55</v>
      </c>
      <c r="O3354" s="246">
        <v>0</v>
      </c>
      <c r="P3354" s="127" t="s">
        <v>1334</v>
      </c>
    </row>
    <row r="3355" spans="1:16" ht="76.5" hidden="1">
      <c r="A3355" s="127" t="s">
        <v>621</v>
      </c>
      <c r="B3355" s="127"/>
      <c r="C3355" s="128" t="s">
        <v>715</v>
      </c>
      <c r="D3355" s="122">
        <v>42991</v>
      </c>
      <c r="E3355" s="123" t="s">
        <v>8271</v>
      </c>
      <c r="F3355" s="123" t="s">
        <v>11</v>
      </c>
      <c r="G3355" s="123">
        <v>898018</v>
      </c>
      <c r="H3355" s="127"/>
      <c r="I3355" s="131" t="s">
        <v>8272</v>
      </c>
      <c r="J3355" s="127"/>
      <c r="K3355" s="127"/>
      <c r="L3355" s="127"/>
      <c r="M3355" s="127"/>
      <c r="N3355" s="246">
        <v>50</v>
      </c>
      <c r="O3355" s="246">
        <v>0</v>
      </c>
      <c r="P3355" s="127" t="s">
        <v>1334</v>
      </c>
    </row>
    <row r="3356" spans="1:16" ht="76.5" hidden="1">
      <c r="A3356" s="127">
        <v>513</v>
      </c>
      <c r="B3356" s="127"/>
      <c r="C3356" s="128" t="s">
        <v>201</v>
      </c>
      <c r="D3356" s="122">
        <v>42991</v>
      </c>
      <c r="E3356" s="123" t="s">
        <v>8273</v>
      </c>
      <c r="F3356" s="123" t="s">
        <v>11</v>
      </c>
      <c r="G3356" s="123">
        <v>898024</v>
      </c>
      <c r="H3356" s="127"/>
      <c r="I3356" s="131" t="s">
        <v>8274</v>
      </c>
      <c r="J3356" s="127"/>
      <c r="K3356" s="127"/>
      <c r="L3356" s="127"/>
      <c r="M3356" s="127"/>
      <c r="N3356" s="246">
        <v>5264.08</v>
      </c>
      <c r="O3356" s="246">
        <v>0</v>
      </c>
      <c r="P3356" s="127" t="s">
        <v>1334</v>
      </c>
    </row>
    <row r="3357" spans="1:16" ht="51" hidden="1">
      <c r="A3357" s="127">
        <v>10</v>
      </c>
      <c r="B3357" s="127"/>
      <c r="C3357" s="128" t="s">
        <v>691</v>
      </c>
      <c r="D3357" s="122">
        <v>42991</v>
      </c>
      <c r="E3357" s="123" t="s">
        <v>8275</v>
      </c>
      <c r="F3357" s="123" t="s">
        <v>15</v>
      </c>
      <c r="G3357" s="123">
        <v>542989</v>
      </c>
      <c r="H3357" s="127"/>
      <c r="I3357" s="131" t="s">
        <v>8276</v>
      </c>
      <c r="J3357" s="127"/>
      <c r="K3357" s="127"/>
      <c r="L3357" s="127"/>
      <c r="M3357" s="127"/>
      <c r="N3357" s="246">
        <v>50</v>
      </c>
      <c r="O3357" s="246">
        <v>0</v>
      </c>
      <c r="P3357" s="127" t="s">
        <v>1334</v>
      </c>
    </row>
    <row r="3358" spans="1:16" ht="63.75" hidden="1">
      <c r="A3358" s="127">
        <v>10</v>
      </c>
      <c r="B3358" s="127"/>
      <c r="C3358" s="128" t="s">
        <v>691</v>
      </c>
      <c r="D3358" s="122">
        <v>42991</v>
      </c>
      <c r="E3358" s="123" t="s">
        <v>8277</v>
      </c>
      <c r="F3358" s="123" t="s">
        <v>15</v>
      </c>
      <c r="G3358" s="123">
        <v>542999</v>
      </c>
      <c r="H3358" s="127"/>
      <c r="I3358" s="131" t="s">
        <v>8278</v>
      </c>
      <c r="J3358" s="127"/>
      <c r="K3358" s="127"/>
      <c r="L3358" s="127"/>
      <c r="M3358" s="127"/>
      <c r="N3358" s="246">
        <v>50</v>
      </c>
      <c r="O3358" s="246">
        <v>0</v>
      </c>
      <c r="P3358" s="127" t="s">
        <v>1334</v>
      </c>
    </row>
    <row r="3359" spans="1:16" ht="63.75" hidden="1">
      <c r="A3359" s="127">
        <v>10</v>
      </c>
      <c r="B3359" s="127"/>
      <c r="C3359" s="128" t="s">
        <v>691</v>
      </c>
      <c r="D3359" s="122">
        <v>42991</v>
      </c>
      <c r="E3359" s="123" t="s">
        <v>8279</v>
      </c>
      <c r="F3359" s="123" t="s">
        <v>15</v>
      </c>
      <c r="G3359" s="123">
        <v>543057</v>
      </c>
      <c r="H3359" s="127"/>
      <c r="I3359" s="131" t="s">
        <v>8280</v>
      </c>
      <c r="J3359" s="127"/>
      <c r="K3359" s="127"/>
      <c r="L3359" s="127"/>
      <c r="M3359" s="127"/>
      <c r="N3359" s="246">
        <v>50</v>
      </c>
      <c r="O3359" s="246">
        <v>0</v>
      </c>
      <c r="P3359" s="127" t="s">
        <v>1334</v>
      </c>
    </row>
    <row r="3360" spans="1:16" ht="63.75" hidden="1">
      <c r="A3360" s="127">
        <v>10</v>
      </c>
      <c r="B3360" s="127"/>
      <c r="C3360" s="128" t="s">
        <v>691</v>
      </c>
      <c r="D3360" s="122">
        <v>42991</v>
      </c>
      <c r="E3360" s="123" t="s">
        <v>8281</v>
      </c>
      <c r="F3360" s="123" t="s">
        <v>15</v>
      </c>
      <c r="G3360" s="123">
        <v>543189</v>
      </c>
      <c r="H3360" s="127"/>
      <c r="I3360" s="131" t="s">
        <v>8282</v>
      </c>
      <c r="J3360" s="127"/>
      <c r="K3360" s="127"/>
      <c r="L3360" s="127"/>
      <c r="M3360" s="127"/>
      <c r="N3360" s="246">
        <v>50</v>
      </c>
      <c r="O3360" s="246">
        <v>0</v>
      </c>
      <c r="P3360" s="127" t="s">
        <v>1334</v>
      </c>
    </row>
    <row r="3361" spans="1:16" ht="89.25" hidden="1">
      <c r="A3361" s="127">
        <v>25</v>
      </c>
      <c r="B3361" s="127"/>
      <c r="C3361" s="128" t="s">
        <v>695</v>
      </c>
      <c r="D3361" s="122">
        <v>42991</v>
      </c>
      <c r="E3361" s="123" t="s">
        <v>8283</v>
      </c>
      <c r="F3361" s="123" t="s">
        <v>15</v>
      </c>
      <c r="G3361" s="123">
        <v>3085</v>
      </c>
      <c r="H3361" s="127"/>
      <c r="I3361" s="131" t="s">
        <v>8284</v>
      </c>
      <c r="J3361" s="127"/>
      <c r="K3361" s="127"/>
      <c r="L3361" s="127"/>
      <c r="M3361" s="127"/>
      <c r="N3361" s="246">
        <v>50</v>
      </c>
      <c r="O3361" s="246">
        <v>0</v>
      </c>
      <c r="P3361" s="127" t="s">
        <v>1334</v>
      </c>
    </row>
    <row r="3362" spans="1:16" ht="63.75" hidden="1">
      <c r="A3362" s="127">
        <v>10</v>
      </c>
      <c r="B3362" s="127"/>
      <c r="C3362" s="128" t="s">
        <v>691</v>
      </c>
      <c r="D3362" s="122">
        <v>42991</v>
      </c>
      <c r="E3362" s="123" t="s">
        <v>8285</v>
      </c>
      <c r="F3362" s="123" t="s">
        <v>15</v>
      </c>
      <c r="G3362" s="123">
        <v>543529</v>
      </c>
      <c r="H3362" s="127"/>
      <c r="I3362" s="131" t="s">
        <v>8286</v>
      </c>
      <c r="J3362" s="127"/>
      <c r="K3362" s="127"/>
      <c r="L3362" s="127"/>
      <c r="M3362" s="127"/>
      <c r="N3362" s="246">
        <v>50</v>
      </c>
      <c r="O3362" s="246">
        <v>0</v>
      </c>
      <c r="P3362" s="127" t="s">
        <v>1334</v>
      </c>
    </row>
    <row r="3363" spans="1:16" ht="89.25" hidden="1">
      <c r="A3363" s="127">
        <v>10</v>
      </c>
      <c r="B3363" s="127"/>
      <c r="C3363" s="128" t="s">
        <v>691</v>
      </c>
      <c r="D3363" s="122">
        <v>42991</v>
      </c>
      <c r="E3363" s="123" t="s">
        <v>8287</v>
      </c>
      <c r="F3363" s="123" t="s">
        <v>15</v>
      </c>
      <c r="G3363" s="123">
        <v>3092</v>
      </c>
      <c r="H3363" s="127"/>
      <c r="I3363" s="131" t="s">
        <v>8288</v>
      </c>
      <c r="J3363" s="127"/>
      <c r="K3363" s="127"/>
      <c r="L3363" s="127"/>
      <c r="M3363" s="127"/>
      <c r="N3363" s="246">
        <v>540.08000000000004</v>
      </c>
      <c r="O3363" s="246">
        <v>0</v>
      </c>
      <c r="P3363" s="127" t="s">
        <v>1334</v>
      </c>
    </row>
    <row r="3364" spans="1:16" ht="89.25" hidden="1">
      <c r="A3364" s="127">
        <v>25</v>
      </c>
      <c r="B3364" s="127"/>
      <c r="C3364" s="128" t="s">
        <v>695</v>
      </c>
      <c r="D3364" s="122">
        <v>42991</v>
      </c>
      <c r="E3364" s="123" t="s">
        <v>8289</v>
      </c>
      <c r="F3364" s="123" t="s">
        <v>15</v>
      </c>
      <c r="G3364" s="123">
        <v>3091</v>
      </c>
      <c r="H3364" s="127"/>
      <c r="I3364" s="131" t="s">
        <v>8290</v>
      </c>
      <c r="J3364" s="127"/>
      <c r="K3364" s="127"/>
      <c r="L3364" s="127"/>
      <c r="M3364" s="127"/>
      <c r="N3364" s="246">
        <v>383.46</v>
      </c>
      <c r="O3364" s="246">
        <v>0</v>
      </c>
      <c r="P3364" s="127" t="s">
        <v>1334</v>
      </c>
    </row>
    <row r="3365" spans="1:16" ht="63.75" hidden="1">
      <c r="A3365" s="127">
        <v>291</v>
      </c>
      <c r="B3365" s="127"/>
      <c r="C3365" s="128" t="s">
        <v>795</v>
      </c>
      <c r="D3365" s="122">
        <v>42991</v>
      </c>
      <c r="E3365" s="123" t="s">
        <v>8291</v>
      </c>
      <c r="F3365" s="123" t="s">
        <v>11</v>
      </c>
      <c r="G3365" s="123">
        <v>543753</v>
      </c>
      <c r="H3365" s="127"/>
      <c r="I3365" s="131" t="s">
        <v>8292</v>
      </c>
      <c r="J3365" s="127"/>
      <c r="K3365" s="127"/>
      <c r="L3365" s="127"/>
      <c r="M3365" s="127"/>
      <c r="N3365" s="246">
        <v>50</v>
      </c>
      <c r="O3365" s="246">
        <v>0</v>
      </c>
      <c r="P3365" s="127" t="s">
        <v>1334</v>
      </c>
    </row>
    <row r="3366" spans="1:16" ht="76.5" hidden="1">
      <c r="A3366" s="127" t="s">
        <v>621</v>
      </c>
      <c r="B3366" s="127"/>
      <c r="C3366" s="128" t="s">
        <v>715</v>
      </c>
      <c r="D3366" s="122">
        <v>42992</v>
      </c>
      <c r="E3366" s="123" t="s">
        <v>8293</v>
      </c>
      <c r="F3366" s="123" t="s">
        <v>6</v>
      </c>
      <c r="G3366" s="123">
        <v>884842</v>
      </c>
      <c r="H3366" s="127"/>
      <c r="I3366" s="131" t="s">
        <v>8294</v>
      </c>
      <c r="J3366" s="127"/>
      <c r="K3366" s="127"/>
      <c r="L3366" s="127"/>
      <c r="M3366" s="127"/>
      <c r="N3366" s="246">
        <v>0</v>
      </c>
      <c r="O3366" s="246">
        <v>203000</v>
      </c>
      <c r="P3366" s="127" t="s">
        <v>1334</v>
      </c>
    </row>
    <row r="3367" spans="1:16" ht="63.75" hidden="1">
      <c r="A3367" s="127">
        <v>46</v>
      </c>
      <c r="B3367" s="127"/>
      <c r="C3367" s="128" t="s">
        <v>699</v>
      </c>
      <c r="D3367" s="122">
        <v>42992</v>
      </c>
      <c r="E3367" s="123" t="s">
        <v>8295</v>
      </c>
      <c r="F3367" s="123" t="s">
        <v>6</v>
      </c>
      <c r="G3367" s="123">
        <v>898106</v>
      </c>
      <c r="H3367" s="127"/>
      <c r="I3367" s="131" t="s">
        <v>8296</v>
      </c>
      <c r="J3367" s="127"/>
      <c r="K3367" s="127"/>
      <c r="L3367" s="127"/>
      <c r="M3367" s="127"/>
      <c r="N3367" s="246">
        <v>0</v>
      </c>
      <c r="O3367" s="246">
        <v>1304922</v>
      </c>
      <c r="P3367" s="127" t="s">
        <v>1334</v>
      </c>
    </row>
    <row r="3368" spans="1:16" ht="63.75" hidden="1">
      <c r="A3368" s="127">
        <v>117</v>
      </c>
      <c r="B3368" s="127"/>
      <c r="C3368" s="128" t="s">
        <v>723</v>
      </c>
      <c r="D3368" s="122">
        <v>42992</v>
      </c>
      <c r="E3368" s="123" t="s">
        <v>8297</v>
      </c>
      <c r="F3368" s="123" t="s">
        <v>11</v>
      </c>
      <c r="G3368" s="123">
        <v>898095</v>
      </c>
      <c r="H3368" s="127"/>
      <c r="I3368" s="131" t="s">
        <v>8298</v>
      </c>
      <c r="J3368" s="127"/>
      <c r="K3368" s="127"/>
      <c r="L3368" s="127"/>
      <c r="M3368" s="127"/>
      <c r="N3368" s="246">
        <v>50</v>
      </c>
      <c r="O3368" s="246">
        <v>0</v>
      </c>
      <c r="P3368" s="127" t="s">
        <v>1334</v>
      </c>
    </row>
    <row r="3369" spans="1:16" ht="63.75" hidden="1">
      <c r="A3369" s="127">
        <v>10</v>
      </c>
      <c r="B3369" s="127"/>
      <c r="C3369" s="128" t="s">
        <v>691</v>
      </c>
      <c r="D3369" s="122">
        <v>42992</v>
      </c>
      <c r="E3369" s="123" t="s">
        <v>8299</v>
      </c>
      <c r="F3369" s="123" t="s">
        <v>15</v>
      </c>
      <c r="G3369" s="123">
        <v>544360</v>
      </c>
      <c r="H3369" s="127"/>
      <c r="I3369" s="131" t="s">
        <v>8300</v>
      </c>
      <c r="J3369" s="127"/>
      <c r="K3369" s="127"/>
      <c r="L3369" s="127"/>
      <c r="M3369" s="127"/>
      <c r="N3369" s="246">
        <v>50</v>
      </c>
      <c r="O3369" s="246">
        <v>0</v>
      </c>
      <c r="P3369" s="127" t="s">
        <v>1334</v>
      </c>
    </row>
    <row r="3370" spans="1:16" ht="89.25" hidden="1">
      <c r="A3370" s="127">
        <v>25</v>
      </c>
      <c r="B3370" s="127"/>
      <c r="C3370" s="128" t="s">
        <v>695</v>
      </c>
      <c r="D3370" s="122">
        <v>42992</v>
      </c>
      <c r="E3370" s="123" t="s">
        <v>8301</v>
      </c>
      <c r="F3370" s="123" t="s">
        <v>15</v>
      </c>
      <c r="G3370" s="123">
        <v>3094</v>
      </c>
      <c r="H3370" s="127"/>
      <c r="I3370" s="131" t="s">
        <v>8302</v>
      </c>
      <c r="J3370" s="127"/>
      <c r="K3370" s="127"/>
      <c r="L3370" s="127"/>
      <c r="M3370" s="127"/>
      <c r="N3370" s="246">
        <v>285.77999999999997</v>
      </c>
      <c r="O3370" s="246">
        <v>0</v>
      </c>
      <c r="P3370" s="127" t="s">
        <v>1334</v>
      </c>
    </row>
    <row r="3371" spans="1:16" ht="51" hidden="1">
      <c r="A3371" s="127" t="s">
        <v>621</v>
      </c>
      <c r="B3371" s="127"/>
      <c r="C3371" s="128" t="s">
        <v>715</v>
      </c>
      <c r="D3371" s="122">
        <v>42993</v>
      </c>
      <c r="E3371" s="123" t="s">
        <v>8303</v>
      </c>
      <c r="F3371" s="123" t="s">
        <v>6</v>
      </c>
      <c r="G3371" s="123">
        <v>545847</v>
      </c>
      <c r="H3371" s="127"/>
      <c r="I3371" s="131" t="s">
        <v>8304</v>
      </c>
      <c r="J3371" s="127"/>
      <c r="K3371" s="127"/>
      <c r="L3371" s="127"/>
      <c r="M3371" s="127"/>
      <c r="N3371" s="246">
        <v>0</v>
      </c>
      <c r="O3371" s="246">
        <v>1452190.29</v>
      </c>
      <c r="P3371" s="127" t="s">
        <v>1334</v>
      </c>
    </row>
    <row r="3372" spans="1:16" ht="63.75" hidden="1">
      <c r="A3372" s="127">
        <v>576</v>
      </c>
      <c r="B3372" s="127"/>
      <c r="C3372" s="128" t="s">
        <v>853</v>
      </c>
      <c r="D3372" s="122">
        <v>42993</v>
      </c>
      <c r="E3372" s="123" t="s">
        <v>8305</v>
      </c>
      <c r="F3372" s="123" t="s">
        <v>6</v>
      </c>
      <c r="G3372" s="123">
        <v>885361</v>
      </c>
      <c r="H3372" s="127"/>
      <c r="I3372" s="131" t="s">
        <v>8306</v>
      </c>
      <c r="J3372" s="127"/>
      <c r="K3372" s="127"/>
      <c r="L3372" s="127"/>
      <c r="M3372" s="127"/>
      <c r="N3372" s="246">
        <v>0</v>
      </c>
      <c r="O3372" s="246">
        <v>198</v>
      </c>
      <c r="P3372" s="127" t="s">
        <v>1334</v>
      </c>
    </row>
    <row r="3373" spans="1:16" ht="63.75" hidden="1">
      <c r="A3373" s="127">
        <v>576</v>
      </c>
      <c r="B3373" s="127"/>
      <c r="C3373" s="128" t="s">
        <v>853</v>
      </c>
      <c r="D3373" s="122">
        <v>42993</v>
      </c>
      <c r="E3373" s="123" t="s">
        <v>8307</v>
      </c>
      <c r="F3373" s="123" t="s">
        <v>6</v>
      </c>
      <c r="G3373" s="123">
        <v>885362</v>
      </c>
      <c r="H3373" s="127"/>
      <c r="I3373" s="131" t="s">
        <v>8306</v>
      </c>
      <c r="J3373" s="127"/>
      <c r="K3373" s="127"/>
      <c r="L3373" s="127"/>
      <c r="M3373" s="127"/>
      <c r="N3373" s="246">
        <v>0</v>
      </c>
      <c r="O3373" s="246">
        <v>99</v>
      </c>
      <c r="P3373" s="127" t="s">
        <v>1334</v>
      </c>
    </row>
    <row r="3374" spans="1:16" ht="76.5" hidden="1">
      <c r="A3374" s="127" t="s">
        <v>621</v>
      </c>
      <c r="B3374" s="127"/>
      <c r="C3374" s="128" t="s">
        <v>715</v>
      </c>
      <c r="D3374" s="122">
        <v>42993</v>
      </c>
      <c r="E3374" s="123" t="s">
        <v>8308</v>
      </c>
      <c r="F3374" s="123" t="s">
        <v>6</v>
      </c>
      <c r="G3374" s="123">
        <v>885380</v>
      </c>
      <c r="H3374" s="127"/>
      <c r="I3374" s="131" t="s">
        <v>8309</v>
      </c>
      <c r="J3374" s="127"/>
      <c r="K3374" s="127"/>
      <c r="L3374" s="127"/>
      <c r="M3374" s="127"/>
      <c r="N3374" s="246">
        <v>0</v>
      </c>
      <c r="O3374" s="246">
        <v>145000</v>
      </c>
      <c r="P3374" s="127" t="s">
        <v>1334</v>
      </c>
    </row>
    <row r="3375" spans="1:16" ht="51" hidden="1">
      <c r="A3375" s="127" t="s">
        <v>623</v>
      </c>
      <c r="B3375" s="127"/>
      <c r="C3375" s="128" t="s">
        <v>716</v>
      </c>
      <c r="D3375" s="122">
        <v>42993</v>
      </c>
      <c r="E3375" s="123" t="s">
        <v>8310</v>
      </c>
      <c r="F3375" s="123" t="s">
        <v>6</v>
      </c>
      <c r="G3375" s="123">
        <v>885413</v>
      </c>
      <c r="H3375" s="127"/>
      <c r="I3375" s="131" t="s">
        <v>8311</v>
      </c>
      <c r="J3375" s="127"/>
      <c r="K3375" s="127"/>
      <c r="L3375" s="127"/>
      <c r="M3375" s="127"/>
      <c r="N3375" s="246">
        <v>0</v>
      </c>
      <c r="O3375" s="246">
        <v>3297.96</v>
      </c>
      <c r="P3375" s="127" t="s">
        <v>1334</v>
      </c>
    </row>
    <row r="3376" spans="1:16" ht="89.25" hidden="1">
      <c r="A3376" s="127">
        <v>41</v>
      </c>
      <c r="B3376" s="127"/>
      <c r="C3376" s="128" t="s">
        <v>698</v>
      </c>
      <c r="D3376" s="122">
        <v>42993</v>
      </c>
      <c r="E3376" s="123" t="s">
        <v>8312</v>
      </c>
      <c r="F3376" s="123" t="s">
        <v>13</v>
      </c>
      <c r="G3376" s="123">
        <v>898189</v>
      </c>
      <c r="H3376" s="127"/>
      <c r="I3376" s="131" t="s">
        <v>8313</v>
      </c>
      <c r="J3376" s="127"/>
      <c r="K3376" s="127"/>
      <c r="L3376" s="127"/>
      <c r="M3376" s="127"/>
      <c r="N3376" s="246">
        <v>414.47</v>
      </c>
      <c r="O3376" s="246">
        <v>0</v>
      </c>
      <c r="P3376" s="127" t="s">
        <v>1334</v>
      </c>
    </row>
    <row r="3377" spans="1:16" ht="76.5" hidden="1">
      <c r="A3377" s="127">
        <v>41</v>
      </c>
      <c r="B3377" s="127"/>
      <c r="C3377" s="128" t="s">
        <v>698</v>
      </c>
      <c r="D3377" s="122">
        <v>42993</v>
      </c>
      <c r="E3377" s="123" t="s">
        <v>8314</v>
      </c>
      <c r="F3377" s="123" t="s">
        <v>11</v>
      </c>
      <c r="G3377" s="123">
        <v>898189</v>
      </c>
      <c r="H3377" s="127"/>
      <c r="I3377" s="131" t="s">
        <v>8315</v>
      </c>
      <c r="J3377" s="127"/>
      <c r="K3377" s="127"/>
      <c r="L3377" s="127"/>
      <c r="M3377" s="127"/>
      <c r="N3377" s="246">
        <v>50</v>
      </c>
      <c r="O3377" s="246">
        <v>0</v>
      </c>
      <c r="P3377" s="127" t="s">
        <v>1334</v>
      </c>
    </row>
    <row r="3378" spans="1:16" ht="63.75" hidden="1">
      <c r="A3378" s="127">
        <v>10</v>
      </c>
      <c r="B3378" s="127"/>
      <c r="C3378" s="128" t="s">
        <v>691</v>
      </c>
      <c r="D3378" s="122">
        <v>42993</v>
      </c>
      <c r="E3378" s="123" t="s">
        <v>8316</v>
      </c>
      <c r="F3378" s="123" t="s">
        <v>15</v>
      </c>
      <c r="G3378" s="123">
        <v>545334</v>
      </c>
      <c r="H3378" s="127"/>
      <c r="I3378" s="131" t="s">
        <v>8317</v>
      </c>
      <c r="J3378" s="127"/>
      <c r="K3378" s="127"/>
      <c r="L3378" s="127"/>
      <c r="M3378" s="127"/>
      <c r="N3378" s="246">
        <v>50</v>
      </c>
      <c r="O3378" s="246">
        <v>0</v>
      </c>
      <c r="P3378" s="127" t="s">
        <v>1334</v>
      </c>
    </row>
    <row r="3379" spans="1:16" ht="89.25" hidden="1">
      <c r="A3379" s="127">
        <v>25</v>
      </c>
      <c r="B3379" s="127"/>
      <c r="C3379" s="128" t="s">
        <v>695</v>
      </c>
      <c r="D3379" s="122">
        <v>42993</v>
      </c>
      <c r="E3379" s="123" t="s">
        <v>8318</v>
      </c>
      <c r="F3379" s="123" t="s">
        <v>15</v>
      </c>
      <c r="G3379" s="123">
        <v>3099</v>
      </c>
      <c r="H3379" s="127"/>
      <c r="I3379" s="131" t="s">
        <v>8319</v>
      </c>
      <c r="J3379" s="127"/>
      <c r="K3379" s="127"/>
      <c r="L3379" s="127"/>
      <c r="M3379" s="127"/>
      <c r="N3379" s="246">
        <v>278.37</v>
      </c>
      <c r="O3379" s="246">
        <v>0</v>
      </c>
      <c r="P3379" s="127" t="s">
        <v>1334</v>
      </c>
    </row>
    <row r="3380" spans="1:16" ht="89.25" hidden="1">
      <c r="A3380" s="127">
        <v>25</v>
      </c>
      <c r="B3380" s="127"/>
      <c r="C3380" s="128" t="s">
        <v>695</v>
      </c>
      <c r="D3380" s="122">
        <v>42993</v>
      </c>
      <c r="E3380" s="123" t="s">
        <v>8320</v>
      </c>
      <c r="F3380" s="123" t="s">
        <v>15</v>
      </c>
      <c r="G3380" s="123">
        <v>3101</v>
      </c>
      <c r="H3380" s="127"/>
      <c r="I3380" s="131" t="s">
        <v>8321</v>
      </c>
      <c r="J3380" s="127"/>
      <c r="K3380" s="127"/>
      <c r="L3380" s="127"/>
      <c r="M3380" s="127"/>
      <c r="N3380" s="246">
        <v>287.77</v>
      </c>
      <c r="O3380" s="246">
        <v>0</v>
      </c>
      <c r="P3380" s="127" t="s">
        <v>1334</v>
      </c>
    </row>
    <row r="3381" spans="1:16" ht="76.5" hidden="1">
      <c r="A3381" s="127">
        <v>287</v>
      </c>
      <c r="B3381" s="127"/>
      <c r="C3381" s="128" t="s">
        <v>791</v>
      </c>
      <c r="D3381" s="122">
        <v>42993</v>
      </c>
      <c r="E3381" s="123" t="s">
        <v>8322</v>
      </c>
      <c r="F3381" s="123" t="s">
        <v>11</v>
      </c>
      <c r="G3381" s="123">
        <v>545850</v>
      </c>
      <c r="H3381" s="127"/>
      <c r="I3381" s="131" t="s">
        <v>8323</v>
      </c>
      <c r="J3381" s="127"/>
      <c r="K3381" s="127"/>
      <c r="L3381" s="127"/>
      <c r="M3381" s="127"/>
      <c r="N3381" s="246">
        <v>50</v>
      </c>
      <c r="O3381" s="246">
        <v>0</v>
      </c>
      <c r="P3381" s="127" t="s">
        <v>1334</v>
      </c>
    </row>
    <row r="3382" spans="1:16" ht="89.25" hidden="1">
      <c r="A3382" s="127">
        <v>25</v>
      </c>
      <c r="B3382" s="127"/>
      <c r="C3382" s="128" t="s">
        <v>695</v>
      </c>
      <c r="D3382" s="122">
        <v>42993</v>
      </c>
      <c r="E3382" s="123" t="s">
        <v>8324</v>
      </c>
      <c r="F3382" s="123" t="s">
        <v>15</v>
      </c>
      <c r="G3382" s="123">
        <v>3102</v>
      </c>
      <c r="H3382" s="127"/>
      <c r="I3382" s="131" t="s">
        <v>8325</v>
      </c>
      <c r="J3382" s="127"/>
      <c r="K3382" s="127"/>
      <c r="L3382" s="127"/>
      <c r="M3382" s="127"/>
      <c r="N3382" s="246">
        <v>1998.24</v>
      </c>
      <c r="O3382" s="246">
        <v>0</v>
      </c>
      <c r="P3382" s="127" t="s">
        <v>1334</v>
      </c>
    </row>
    <row r="3383" spans="1:16" ht="89.25" hidden="1">
      <c r="A3383" s="127">
        <v>25</v>
      </c>
      <c r="B3383" s="127"/>
      <c r="C3383" s="128" t="s">
        <v>695</v>
      </c>
      <c r="D3383" s="122">
        <v>42993</v>
      </c>
      <c r="E3383" s="123" t="s">
        <v>8326</v>
      </c>
      <c r="F3383" s="123" t="s">
        <v>15</v>
      </c>
      <c r="G3383" s="123">
        <v>3100</v>
      </c>
      <c r="H3383" s="127"/>
      <c r="I3383" s="131" t="s">
        <v>8327</v>
      </c>
      <c r="J3383" s="127"/>
      <c r="K3383" s="127"/>
      <c r="L3383" s="127"/>
      <c r="M3383" s="127"/>
      <c r="N3383" s="246">
        <v>542.34</v>
      </c>
      <c r="O3383" s="246">
        <v>0</v>
      </c>
      <c r="P3383" s="127" t="s">
        <v>1334</v>
      </c>
    </row>
    <row r="3384" spans="1:16" ht="76.5" hidden="1">
      <c r="A3384" s="127" t="s">
        <v>621</v>
      </c>
      <c r="B3384" s="127"/>
      <c r="C3384" s="128" t="s">
        <v>715</v>
      </c>
      <c r="D3384" s="122">
        <v>42993</v>
      </c>
      <c r="E3384" s="123" t="s">
        <v>8328</v>
      </c>
      <c r="F3384" s="123" t="s">
        <v>15</v>
      </c>
      <c r="G3384" s="123">
        <v>3107</v>
      </c>
      <c r="H3384" s="127"/>
      <c r="I3384" s="131" t="s">
        <v>8329</v>
      </c>
      <c r="J3384" s="127"/>
      <c r="K3384" s="127"/>
      <c r="L3384" s="127"/>
      <c r="M3384" s="127"/>
      <c r="N3384" s="246">
        <v>137558.01</v>
      </c>
      <c r="O3384" s="246">
        <v>0</v>
      </c>
      <c r="P3384" s="127" t="s">
        <v>1334</v>
      </c>
    </row>
    <row r="3385" spans="1:16" ht="89.25" hidden="1">
      <c r="A3385" s="127" t="s">
        <v>621</v>
      </c>
      <c r="B3385" s="127"/>
      <c r="C3385" s="128" t="s">
        <v>715</v>
      </c>
      <c r="D3385" s="122">
        <v>42993</v>
      </c>
      <c r="E3385" s="123" t="s">
        <v>8330</v>
      </c>
      <c r="F3385" s="123" t="s">
        <v>15</v>
      </c>
      <c r="G3385" s="123">
        <v>3106</v>
      </c>
      <c r="H3385" s="127"/>
      <c r="I3385" s="131" t="s">
        <v>8331</v>
      </c>
      <c r="J3385" s="127"/>
      <c r="K3385" s="127"/>
      <c r="L3385" s="127"/>
      <c r="M3385" s="127"/>
      <c r="N3385" s="246">
        <v>118181.88</v>
      </c>
      <c r="O3385" s="246">
        <v>0</v>
      </c>
      <c r="P3385" s="127" t="s">
        <v>1334</v>
      </c>
    </row>
    <row r="3386" spans="1:16" ht="63.75" hidden="1">
      <c r="A3386" s="127">
        <v>10</v>
      </c>
      <c r="B3386" s="127"/>
      <c r="C3386" s="128" t="s">
        <v>691</v>
      </c>
      <c r="D3386" s="122">
        <v>42993</v>
      </c>
      <c r="E3386" s="123" t="s">
        <v>8332</v>
      </c>
      <c r="F3386" s="123" t="s">
        <v>15</v>
      </c>
      <c r="G3386" s="123">
        <v>545980</v>
      </c>
      <c r="H3386" s="127"/>
      <c r="I3386" s="131" t="s">
        <v>8333</v>
      </c>
      <c r="J3386" s="127"/>
      <c r="K3386" s="127"/>
      <c r="L3386" s="127"/>
      <c r="M3386" s="127"/>
      <c r="N3386" s="246">
        <v>50</v>
      </c>
      <c r="O3386" s="246">
        <v>0</v>
      </c>
      <c r="P3386" s="127" t="s">
        <v>1334</v>
      </c>
    </row>
    <row r="3387" spans="1:16" ht="63.75" hidden="1">
      <c r="A3387" s="127">
        <v>10</v>
      </c>
      <c r="B3387" s="127"/>
      <c r="C3387" s="128" t="s">
        <v>691</v>
      </c>
      <c r="D3387" s="122">
        <v>42993</v>
      </c>
      <c r="E3387" s="123" t="s">
        <v>8334</v>
      </c>
      <c r="F3387" s="123" t="s">
        <v>15</v>
      </c>
      <c r="G3387" s="123">
        <v>545989</v>
      </c>
      <c r="H3387" s="127"/>
      <c r="I3387" s="131" t="s">
        <v>8335</v>
      </c>
      <c r="J3387" s="127"/>
      <c r="K3387" s="127"/>
      <c r="L3387" s="127"/>
      <c r="M3387" s="127"/>
      <c r="N3387" s="246">
        <v>50</v>
      </c>
      <c r="O3387" s="246">
        <v>0</v>
      </c>
      <c r="P3387" s="127" t="s">
        <v>1334</v>
      </c>
    </row>
    <row r="3388" spans="1:16" ht="76.5" hidden="1">
      <c r="A3388" s="127">
        <v>70</v>
      </c>
      <c r="B3388" s="127"/>
      <c r="C3388" s="128" t="s">
        <v>706</v>
      </c>
      <c r="D3388" s="122">
        <v>42993</v>
      </c>
      <c r="E3388" s="123" t="s">
        <v>8336</v>
      </c>
      <c r="F3388" s="123" t="s">
        <v>1375</v>
      </c>
      <c r="G3388" s="123">
        <v>14840459</v>
      </c>
      <c r="H3388" s="127"/>
      <c r="I3388" s="131" t="s">
        <v>8337</v>
      </c>
      <c r="J3388" s="127"/>
      <c r="K3388" s="127"/>
      <c r="L3388" s="127"/>
      <c r="M3388" s="127"/>
      <c r="N3388" s="246">
        <v>2926.81</v>
      </c>
      <c r="O3388" s="246">
        <v>0</v>
      </c>
      <c r="P3388" s="127" t="s">
        <v>1334</v>
      </c>
    </row>
    <row r="3389" spans="1:16" ht="76.5" hidden="1">
      <c r="A3389" s="127">
        <v>70</v>
      </c>
      <c r="B3389" s="127"/>
      <c r="C3389" s="128" t="s">
        <v>706</v>
      </c>
      <c r="D3389" s="122">
        <v>42993</v>
      </c>
      <c r="E3389" s="123" t="s">
        <v>8338</v>
      </c>
      <c r="F3389" s="123" t="s">
        <v>1375</v>
      </c>
      <c r="G3389" s="123">
        <v>14840560</v>
      </c>
      <c r="H3389" s="127"/>
      <c r="I3389" s="131" t="s">
        <v>8337</v>
      </c>
      <c r="J3389" s="127"/>
      <c r="K3389" s="127"/>
      <c r="L3389" s="127"/>
      <c r="M3389" s="127"/>
      <c r="N3389" s="246">
        <v>5115</v>
      </c>
      <c r="O3389" s="246">
        <v>0</v>
      </c>
      <c r="P3389" s="127" t="s">
        <v>1334</v>
      </c>
    </row>
    <row r="3390" spans="1:16" ht="76.5" hidden="1">
      <c r="A3390" s="127">
        <v>70</v>
      </c>
      <c r="B3390" s="127"/>
      <c r="C3390" s="128" t="s">
        <v>706</v>
      </c>
      <c r="D3390" s="122">
        <v>42993</v>
      </c>
      <c r="E3390" s="123" t="s">
        <v>8339</v>
      </c>
      <c r="F3390" s="123" t="s">
        <v>1375</v>
      </c>
      <c r="G3390" s="123">
        <v>14840597</v>
      </c>
      <c r="H3390" s="127"/>
      <c r="I3390" s="131" t="s">
        <v>8337</v>
      </c>
      <c r="J3390" s="127"/>
      <c r="K3390" s="127"/>
      <c r="L3390" s="127"/>
      <c r="M3390" s="127"/>
      <c r="N3390" s="246">
        <v>779.7</v>
      </c>
      <c r="O3390" s="246">
        <v>0</v>
      </c>
      <c r="P3390" s="127" t="s">
        <v>1334</v>
      </c>
    </row>
    <row r="3391" spans="1:16" ht="63.75" hidden="1">
      <c r="A3391" s="127" t="s">
        <v>621</v>
      </c>
      <c r="B3391" s="127"/>
      <c r="C3391" s="128" t="s">
        <v>715</v>
      </c>
      <c r="D3391" s="122">
        <v>42996</v>
      </c>
      <c r="E3391" s="123" t="s">
        <v>8340</v>
      </c>
      <c r="F3391" s="123" t="s">
        <v>6</v>
      </c>
      <c r="G3391" s="123">
        <v>547175</v>
      </c>
      <c r="H3391" s="127"/>
      <c r="I3391" s="131" t="s">
        <v>8341</v>
      </c>
      <c r="J3391" s="127"/>
      <c r="K3391" s="127"/>
      <c r="L3391" s="127"/>
      <c r="M3391" s="127"/>
      <c r="N3391" s="246">
        <v>0</v>
      </c>
      <c r="O3391" s="246">
        <v>432209.95</v>
      </c>
      <c r="P3391" s="127" t="s">
        <v>1334</v>
      </c>
    </row>
    <row r="3392" spans="1:16" ht="76.5" hidden="1">
      <c r="A3392" s="127" t="s">
        <v>620</v>
      </c>
      <c r="B3392" s="127"/>
      <c r="C3392" s="128" t="s">
        <v>714</v>
      </c>
      <c r="D3392" s="122">
        <v>42996</v>
      </c>
      <c r="E3392" s="123" t="s">
        <v>8342</v>
      </c>
      <c r="F3392" s="123" t="s">
        <v>1375</v>
      </c>
      <c r="G3392" s="123">
        <v>14858677</v>
      </c>
      <c r="H3392" s="127"/>
      <c r="I3392" s="131" t="s">
        <v>8343</v>
      </c>
      <c r="J3392" s="127"/>
      <c r="K3392" s="127"/>
      <c r="L3392" s="127"/>
      <c r="M3392" s="127"/>
      <c r="N3392" s="246">
        <v>0</v>
      </c>
      <c r="O3392" s="246">
        <v>936938</v>
      </c>
      <c r="P3392" s="127" t="s">
        <v>1334</v>
      </c>
    </row>
    <row r="3393" spans="1:16" ht="76.5" hidden="1">
      <c r="A3393" s="127" t="s">
        <v>621</v>
      </c>
      <c r="B3393" s="127"/>
      <c r="C3393" s="128" t="s">
        <v>715</v>
      </c>
      <c r="D3393" s="122">
        <v>42996</v>
      </c>
      <c r="E3393" s="123" t="s">
        <v>8344</v>
      </c>
      <c r="F3393" s="123" t="s">
        <v>6</v>
      </c>
      <c r="G3393" s="123">
        <v>886072</v>
      </c>
      <c r="H3393" s="127"/>
      <c r="I3393" s="131" t="s">
        <v>8345</v>
      </c>
      <c r="J3393" s="127"/>
      <c r="K3393" s="127"/>
      <c r="L3393" s="127"/>
      <c r="M3393" s="127"/>
      <c r="N3393" s="246">
        <v>0</v>
      </c>
      <c r="O3393" s="246">
        <v>213000</v>
      </c>
      <c r="P3393" s="127" t="s">
        <v>1334</v>
      </c>
    </row>
    <row r="3394" spans="1:16" ht="76.5" hidden="1">
      <c r="A3394" s="127" t="s">
        <v>620</v>
      </c>
      <c r="B3394" s="127"/>
      <c r="C3394" s="128" t="s">
        <v>714</v>
      </c>
      <c r="D3394" s="122">
        <v>42996</v>
      </c>
      <c r="E3394" s="123" t="s">
        <v>8346</v>
      </c>
      <c r="F3394" s="123" t="s">
        <v>6</v>
      </c>
      <c r="G3394" s="123">
        <v>898282</v>
      </c>
      <c r="H3394" s="127"/>
      <c r="I3394" s="131" t="s">
        <v>8347</v>
      </c>
      <c r="J3394" s="127"/>
      <c r="K3394" s="127"/>
      <c r="L3394" s="127"/>
      <c r="M3394" s="127"/>
      <c r="N3394" s="246">
        <v>0</v>
      </c>
      <c r="O3394" s="246">
        <v>560000</v>
      </c>
      <c r="P3394" s="127" t="s">
        <v>1334</v>
      </c>
    </row>
    <row r="3395" spans="1:16" ht="76.5" hidden="1">
      <c r="A3395" s="127" t="s">
        <v>620</v>
      </c>
      <c r="B3395" s="127"/>
      <c r="C3395" s="128" t="s">
        <v>714</v>
      </c>
      <c r="D3395" s="122">
        <v>42996</v>
      </c>
      <c r="E3395" s="123" t="s">
        <v>8348</v>
      </c>
      <c r="F3395" s="123" t="s">
        <v>6</v>
      </c>
      <c r="G3395" s="123">
        <v>898283</v>
      </c>
      <c r="H3395" s="127"/>
      <c r="I3395" s="131" t="s">
        <v>8349</v>
      </c>
      <c r="J3395" s="127"/>
      <c r="K3395" s="127"/>
      <c r="L3395" s="127"/>
      <c r="M3395" s="127"/>
      <c r="N3395" s="246">
        <v>0</v>
      </c>
      <c r="O3395" s="246">
        <v>410000</v>
      </c>
      <c r="P3395" s="127" t="s">
        <v>1334</v>
      </c>
    </row>
    <row r="3396" spans="1:16" ht="63.75" hidden="1">
      <c r="A3396" s="127">
        <v>378</v>
      </c>
      <c r="B3396" s="127"/>
      <c r="C3396" s="128" t="s">
        <v>1278</v>
      </c>
      <c r="D3396" s="122">
        <v>42996</v>
      </c>
      <c r="E3396" s="123" t="s">
        <v>8350</v>
      </c>
      <c r="F3396" s="123" t="s">
        <v>11</v>
      </c>
      <c r="G3396" s="123">
        <v>898262</v>
      </c>
      <c r="H3396" s="127"/>
      <c r="I3396" s="131" t="s">
        <v>8351</v>
      </c>
      <c r="J3396" s="127"/>
      <c r="K3396" s="127"/>
      <c r="L3396" s="127"/>
      <c r="M3396" s="127"/>
      <c r="N3396" s="246">
        <v>50</v>
      </c>
      <c r="O3396" s="246">
        <v>0</v>
      </c>
      <c r="P3396" s="127" t="s">
        <v>1334</v>
      </c>
    </row>
    <row r="3397" spans="1:16" ht="51" hidden="1">
      <c r="A3397" s="127">
        <v>10</v>
      </c>
      <c r="B3397" s="127"/>
      <c r="C3397" s="128" t="s">
        <v>691</v>
      </c>
      <c r="D3397" s="122">
        <v>42996</v>
      </c>
      <c r="E3397" s="123" t="s">
        <v>8352</v>
      </c>
      <c r="F3397" s="123" t="s">
        <v>15</v>
      </c>
      <c r="G3397" s="123">
        <v>546545</v>
      </c>
      <c r="H3397" s="127"/>
      <c r="I3397" s="131" t="s">
        <v>8353</v>
      </c>
      <c r="J3397" s="127"/>
      <c r="K3397" s="127"/>
      <c r="L3397" s="127"/>
      <c r="M3397" s="127"/>
      <c r="N3397" s="246">
        <v>50</v>
      </c>
      <c r="O3397" s="246">
        <v>0</v>
      </c>
      <c r="P3397" s="127" t="s">
        <v>1334</v>
      </c>
    </row>
    <row r="3398" spans="1:16" ht="38.25" hidden="1">
      <c r="A3398" s="127">
        <v>10</v>
      </c>
      <c r="B3398" s="127"/>
      <c r="C3398" s="128" t="s">
        <v>691</v>
      </c>
      <c r="D3398" s="122">
        <v>42996</v>
      </c>
      <c r="E3398" s="123" t="s">
        <v>8354</v>
      </c>
      <c r="F3398" s="123" t="s">
        <v>15</v>
      </c>
      <c r="G3398" s="123">
        <v>546547</v>
      </c>
      <c r="H3398" s="127"/>
      <c r="I3398" s="131" t="s">
        <v>8355</v>
      </c>
      <c r="J3398" s="127"/>
      <c r="K3398" s="127"/>
      <c r="L3398" s="127"/>
      <c r="M3398" s="127"/>
      <c r="N3398" s="246">
        <v>50</v>
      </c>
      <c r="O3398" s="246">
        <v>0</v>
      </c>
      <c r="P3398" s="127" t="s">
        <v>1334</v>
      </c>
    </row>
    <row r="3399" spans="1:16" ht="76.5" hidden="1">
      <c r="A3399" s="127">
        <v>513</v>
      </c>
      <c r="B3399" s="127"/>
      <c r="C3399" s="128" t="s">
        <v>201</v>
      </c>
      <c r="D3399" s="122">
        <v>42996</v>
      </c>
      <c r="E3399" s="123" t="s">
        <v>8356</v>
      </c>
      <c r="F3399" s="123" t="s">
        <v>15</v>
      </c>
      <c r="G3399" s="123">
        <v>547066</v>
      </c>
      <c r="H3399" s="127"/>
      <c r="I3399" s="131" t="s">
        <v>8357</v>
      </c>
      <c r="J3399" s="127"/>
      <c r="K3399" s="127"/>
      <c r="L3399" s="127"/>
      <c r="M3399" s="127"/>
      <c r="N3399" s="246">
        <v>957.92</v>
      </c>
      <c r="O3399" s="246">
        <v>0</v>
      </c>
      <c r="P3399" s="127" t="s">
        <v>1334</v>
      </c>
    </row>
    <row r="3400" spans="1:16" ht="76.5" hidden="1">
      <c r="A3400" s="127">
        <v>10</v>
      </c>
      <c r="B3400" s="127"/>
      <c r="C3400" s="128" t="s">
        <v>691</v>
      </c>
      <c r="D3400" s="122">
        <v>42996</v>
      </c>
      <c r="E3400" s="123" t="s">
        <v>8358</v>
      </c>
      <c r="F3400" s="123" t="s">
        <v>15</v>
      </c>
      <c r="G3400" s="123">
        <v>3108</v>
      </c>
      <c r="H3400" s="127"/>
      <c r="I3400" s="131" t="s">
        <v>8359</v>
      </c>
      <c r="J3400" s="127"/>
      <c r="K3400" s="127"/>
      <c r="L3400" s="127"/>
      <c r="M3400" s="127"/>
      <c r="N3400" s="246">
        <v>272.06</v>
      </c>
      <c r="O3400" s="246">
        <v>0</v>
      </c>
      <c r="P3400" s="127" t="s">
        <v>1334</v>
      </c>
    </row>
    <row r="3401" spans="1:16" ht="102" hidden="1">
      <c r="A3401" s="127">
        <v>10</v>
      </c>
      <c r="B3401" s="127"/>
      <c r="C3401" s="128" t="s">
        <v>691</v>
      </c>
      <c r="D3401" s="122">
        <v>42996</v>
      </c>
      <c r="E3401" s="123" t="s">
        <v>8360</v>
      </c>
      <c r="F3401" s="123" t="s">
        <v>15</v>
      </c>
      <c r="G3401" s="123">
        <v>3109</v>
      </c>
      <c r="H3401" s="127"/>
      <c r="I3401" s="131" t="s">
        <v>8361</v>
      </c>
      <c r="J3401" s="127"/>
      <c r="K3401" s="127"/>
      <c r="L3401" s="127"/>
      <c r="M3401" s="127"/>
      <c r="N3401" s="246">
        <v>285.77999999999997</v>
      </c>
      <c r="O3401" s="246">
        <v>0</v>
      </c>
      <c r="P3401" s="127" t="s">
        <v>1334</v>
      </c>
    </row>
    <row r="3402" spans="1:16" ht="76.5" hidden="1">
      <c r="A3402" s="127">
        <v>291</v>
      </c>
      <c r="B3402" s="127"/>
      <c r="C3402" s="128" t="s">
        <v>795</v>
      </c>
      <c r="D3402" s="122">
        <v>42996</v>
      </c>
      <c r="E3402" s="123" t="s">
        <v>8362</v>
      </c>
      <c r="F3402" s="123" t="s">
        <v>11</v>
      </c>
      <c r="G3402" s="123">
        <v>547441</v>
      </c>
      <c r="H3402" s="127"/>
      <c r="I3402" s="131" t="s">
        <v>8363</v>
      </c>
      <c r="J3402" s="127"/>
      <c r="K3402" s="127"/>
      <c r="L3402" s="127"/>
      <c r="M3402" s="127"/>
      <c r="N3402" s="246">
        <v>50</v>
      </c>
      <c r="O3402" s="246">
        <v>0</v>
      </c>
      <c r="P3402" s="127" t="s">
        <v>1334</v>
      </c>
    </row>
    <row r="3403" spans="1:16" ht="76.5" hidden="1">
      <c r="A3403" s="127">
        <v>291</v>
      </c>
      <c r="B3403" s="127"/>
      <c r="C3403" s="128" t="s">
        <v>795</v>
      </c>
      <c r="D3403" s="122">
        <v>42996</v>
      </c>
      <c r="E3403" s="123" t="s">
        <v>8364</v>
      </c>
      <c r="F3403" s="123" t="s">
        <v>11</v>
      </c>
      <c r="G3403" s="123">
        <v>547442</v>
      </c>
      <c r="H3403" s="127"/>
      <c r="I3403" s="131" t="s">
        <v>8365</v>
      </c>
      <c r="J3403" s="127"/>
      <c r="K3403" s="127"/>
      <c r="L3403" s="127"/>
      <c r="M3403" s="127"/>
      <c r="N3403" s="246">
        <v>50</v>
      </c>
      <c r="O3403" s="246">
        <v>0</v>
      </c>
      <c r="P3403" s="127" t="s">
        <v>1334</v>
      </c>
    </row>
    <row r="3404" spans="1:16" ht="51" hidden="1">
      <c r="A3404" s="127">
        <v>10</v>
      </c>
      <c r="B3404" s="127"/>
      <c r="C3404" s="128" t="s">
        <v>691</v>
      </c>
      <c r="D3404" s="122">
        <v>42996</v>
      </c>
      <c r="E3404" s="123" t="s">
        <v>8366</v>
      </c>
      <c r="F3404" s="123" t="s">
        <v>15</v>
      </c>
      <c r="G3404" s="123">
        <v>547444</v>
      </c>
      <c r="H3404" s="127"/>
      <c r="I3404" s="131" t="s">
        <v>8367</v>
      </c>
      <c r="J3404" s="127"/>
      <c r="K3404" s="127"/>
      <c r="L3404" s="127"/>
      <c r="M3404" s="127"/>
      <c r="N3404" s="246">
        <v>50</v>
      </c>
      <c r="O3404" s="246">
        <v>0</v>
      </c>
      <c r="P3404" s="127" t="s">
        <v>1334</v>
      </c>
    </row>
    <row r="3405" spans="1:16" ht="63.75" hidden="1">
      <c r="A3405" s="127">
        <v>10</v>
      </c>
      <c r="B3405" s="127"/>
      <c r="C3405" s="128" t="s">
        <v>691</v>
      </c>
      <c r="D3405" s="122">
        <v>42996</v>
      </c>
      <c r="E3405" s="123" t="s">
        <v>8368</v>
      </c>
      <c r="F3405" s="123" t="s">
        <v>15</v>
      </c>
      <c r="G3405" s="123">
        <v>547447</v>
      </c>
      <c r="H3405" s="127"/>
      <c r="I3405" s="131" t="s">
        <v>8369</v>
      </c>
      <c r="J3405" s="127"/>
      <c r="K3405" s="127"/>
      <c r="L3405" s="127"/>
      <c r="M3405" s="127"/>
      <c r="N3405" s="246">
        <v>50</v>
      </c>
      <c r="O3405" s="246">
        <v>0</v>
      </c>
      <c r="P3405" s="127" t="s">
        <v>1334</v>
      </c>
    </row>
    <row r="3406" spans="1:16" ht="76.5" hidden="1">
      <c r="A3406" s="127" t="s">
        <v>621</v>
      </c>
      <c r="B3406" s="127"/>
      <c r="C3406" s="128" t="s">
        <v>715</v>
      </c>
      <c r="D3406" s="122">
        <v>42997</v>
      </c>
      <c r="E3406" s="123" t="s">
        <v>8370</v>
      </c>
      <c r="F3406" s="123" t="s">
        <v>6</v>
      </c>
      <c r="G3406" s="123">
        <v>886554</v>
      </c>
      <c r="H3406" s="127"/>
      <c r="I3406" s="131" t="s">
        <v>8371</v>
      </c>
      <c r="J3406" s="127"/>
      <c r="K3406" s="127"/>
      <c r="L3406" s="127"/>
      <c r="M3406" s="127"/>
      <c r="N3406" s="246">
        <v>0</v>
      </c>
      <c r="O3406" s="246">
        <v>165000</v>
      </c>
      <c r="P3406" s="127" t="s">
        <v>1334</v>
      </c>
    </row>
    <row r="3407" spans="1:16" ht="63.75" hidden="1">
      <c r="A3407" s="127" t="s">
        <v>621</v>
      </c>
      <c r="B3407" s="127"/>
      <c r="C3407" s="128" t="s">
        <v>715</v>
      </c>
      <c r="D3407" s="122">
        <v>42997</v>
      </c>
      <c r="E3407" s="123" t="s">
        <v>8372</v>
      </c>
      <c r="F3407" s="123" t="s">
        <v>6</v>
      </c>
      <c r="G3407" s="123">
        <v>898374</v>
      </c>
      <c r="H3407" s="127"/>
      <c r="I3407" s="131" t="s">
        <v>8373</v>
      </c>
      <c r="J3407" s="127"/>
      <c r="K3407" s="127"/>
      <c r="L3407" s="127"/>
      <c r="M3407" s="127"/>
      <c r="N3407" s="246">
        <v>0</v>
      </c>
      <c r="O3407" s="246">
        <v>11231.59</v>
      </c>
      <c r="P3407" s="127" t="s">
        <v>1334</v>
      </c>
    </row>
    <row r="3408" spans="1:16" ht="102" hidden="1">
      <c r="A3408" s="127">
        <v>513</v>
      </c>
      <c r="B3408" s="127"/>
      <c r="C3408" s="128" t="s">
        <v>201</v>
      </c>
      <c r="D3408" s="122">
        <v>42997</v>
      </c>
      <c r="E3408" s="123" t="s">
        <v>8374</v>
      </c>
      <c r="F3408" s="123" t="s">
        <v>15</v>
      </c>
      <c r="G3408" s="123">
        <v>3115</v>
      </c>
      <c r="H3408" s="127"/>
      <c r="I3408" s="131" t="s">
        <v>8375</v>
      </c>
      <c r="J3408" s="127"/>
      <c r="K3408" s="127"/>
      <c r="L3408" s="127"/>
      <c r="M3408" s="127"/>
      <c r="N3408" s="246">
        <v>452.89</v>
      </c>
      <c r="O3408" s="246">
        <v>0</v>
      </c>
      <c r="P3408" s="127" t="s">
        <v>1334</v>
      </c>
    </row>
    <row r="3409" spans="1:16" ht="89.25" hidden="1">
      <c r="A3409" s="127">
        <v>15</v>
      </c>
      <c r="B3409" s="127"/>
      <c r="C3409" s="128" t="s">
        <v>692</v>
      </c>
      <c r="D3409" s="122">
        <v>42997</v>
      </c>
      <c r="E3409" s="123" t="s">
        <v>8376</v>
      </c>
      <c r="F3409" s="123" t="s">
        <v>15</v>
      </c>
      <c r="G3409" s="123">
        <v>3116</v>
      </c>
      <c r="H3409" s="127"/>
      <c r="I3409" s="131" t="s">
        <v>8377</v>
      </c>
      <c r="J3409" s="127"/>
      <c r="K3409" s="127"/>
      <c r="L3409" s="127"/>
      <c r="M3409" s="127"/>
      <c r="N3409" s="246">
        <v>1071.45</v>
      </c>
      <c r="O3409" s="246">
        <v>0</v>
      </c>
      <c r="P3409" s="127" t="s">
        <v>1334</v>
      </c>
    </row>
    <row r="3410" spans="1:16" ht="89.25" hidden="1">
      <c r="A3410" s="127">
        <v>197</v>
      </c>
      <c r="B3410" s="127"/>
      <c r="C3410" s="128" t="s">
        <v>755</v>
      </c>
      <c r="D3410" s="122">
        <v>42997</v>
      </c>
      <c r="E3410" s="123" t="s">
        <v>8378</v>
      </c>
      <c r="F3410" s="123" t="s">
        <v>15</v>
      </c>
      <c r="G3410" s="123">
        <v>3114</v>
      </c>
      <c r="H3410" s="127"/>
      <c r="I3410" s="131" t="s">
        <v>8379</v>
      </c>
      <c r="J3410" s="127"/>
      <c r="K3410" s="127"/>
      <c r="L3410" s="127"/>
      <c r="M3410" s="127"/>
      <c r="N3410" s="246">
        <v>366.45</v>
      </c>
      <c r="O3410" s="246">
        <v>0</v>
      </c>
      <c r="P3410" s="127" t="s">
        <v>1334</v>
      </c>
    </row>
    <row r="3411" spans="1:16" ht="89.25" hidden="1">
      <c r="A3411" s="127">
        <v>376</v>
      </c>
      <c r="B3411" s="127"/>
      <c r="C3411" s="128" t="s">
        <v>1276</v>
      </c>
      <c r="D3411" s="122">
        <v>42997</v>
      </c>
      <c r="E3411" s="123" t="s">
        <v>8380</v>
      </c>
      <c r="F3411" s="123" t="s">
        <v>15</v>
      </c>
      <c r="G3411" s="123">
        <v>3118</v>
      </c>
      <c r="H3411" s="127"/>
      <c r="I3411" s="131" t="s">
        <v>8381</v>
      </c>
      <c r="J3411" s="127"/>
      <c r="K3411" s="127"/>
      <c r="L3411" s="127"/>
      <c r="M3411" s="127"/>
      <c r="N3411" s="246">
        <v>1510.15</v>
      </c>
      <c r="O3411" s="246">
        <v>0</v>
      </c>
      <c r="P3411" s="127" t="s">
        <v>1334</v>
      </c>
    </row>
    <row r="3412" spans="1:16" ht="63.75" hidden="1">
      <c r="A3412" s="127">
        <v>287</v>
      </c>
      <c r="B3412" s="127"/>
      <c r="C3412" s="128" t="s">
        <v>791</v>
      </c>
      <c r="D3412" s="122">
        <v>42997</v>
      </c>
      <c r="E3412" s="123" t="s">
        <v>8382</v>
      </c>
      <c r="F3412" s="123" t="s">
        <v>11</v>
      </c>
      <c r="G3412" s="123">
        <v>548035</v>
      </c>
      <c r="H3412" s="127"/>
      <c r="I3412" s="131" t="s">
        <v>8383</v>
      </c>
      <c r="J3412" s="127"/>
      <c r="K3412" s="127"/>
      <c r="L3412" s="127"/>
      <c r="M3412" s="127"/>
      <c r="N3412" s="246">
        <v>50</v>
      </c>
      <c r="O3412" s="246">
        <v>0</v>
      </c>
      <c r="P3412" s="127" t="s">
        <v>1334</v>
      </c>
    </row>
    <row r="3413" spans="1:16" ht="63.75" hidden="1">
      <c r="A3413" s="127">
        <v>287</v>
      </c>
      <c r="B3413" s="127"/>
      <c r="C3413" s="128" t="s">
        <v>791</v>
      </c>
      <c r="D3413" s="122">
        <v>42997</v>
      </c>
      <c r="E3413" s="123" t="s">
        <v>8384</v>
      </c>
      <c r="F3413" s="123" t="s">
        <v>11</v>
      </c>
      <c r="G3413" s="123">
        <v>548036</v>
      </c>
      <c r="H3413" s="127"/>
      <c r="I3413" s="131" t="s">
        <v>8385</v>
      </c>
      <c r="J3413" s="127"/>
      <c r="K3413" s="127"/>
      <c r="L3413" s="127"/>
      <c r="M3413" s="127"/>
      <c r="N3413" s="246">
        <v>50</v>
      </c>
      <c r="O3413" s="246">
        <v>0</v>
      </c>
      <c r="P3413" s="127" t="s">
        <v>1334</v>
      </c>
    </row>
    <row r="3414" spans="1:16" ht="63.75" hidden="1">
      <c r="A3414" s="127">
        <v>513</v>
      </c>
      <c r="B3414" s="127"/>
      <c r="C3414" s="128" t="s">
        <v>201</v>
      </c>
      <c r="D3414" s="122">
        <v>42997</v>
      </c>
      <c r="E3414" s="123" t="s">
        <v>8386</v>
      </c>
      <c r="F3414" s="123" t="s">
        <v>1375</v>
      </c>
      <c r="G3414" s="123">
        <v>14826599</v>
      </c>
      <c r="H3414" s="127"/>
      <c r="I3414" s="131" t="s">
        <v>8387</v>
      </c>
      <c r="J3414" s="127"/>
      <c r="K3414" s="127"/>
      <c r="L3414" s="127"/>
      <c r="M3414" s="127"/>
      <c r="N3414" s="246">
        <v>7179.78</v>
      </c>
      <c r="O3414" s="246">
        <v>0</v>
      </c>
      <c r="P3414" s="127" t="s">
        <v>1334</v>
      </c>
    </row>
    <row r="3415" spans="1:16" ht="76.5" hidden="1">
      <c r="A3415" s="127" t="s">
        <v>621</v>
      </c>
      <c r="B3415" s="127"/>
      <c r="C3415" s="128" t="s">
        <v>715</v>
      </c>
      <c r="D3415" s="122">
        <v>42998</v>
      </c>
      <c r="E3415" s="123" t="s">
        <v>8388</v>
      </c>
      <c r="F3415" s="123" t="s">
        <v>6</v>
      </c>
      <c r="G3415" s="123">
        <v>887010</v>
      </c>
      <c r="H3415" s="127"/>
      <c r="I3415" s="131" t="s">
        <v>8389</v>
      </c>
      <c r="J3415" s="127"/>
      <c r="K3415" s="127"/>
      <c r="L3415" s="127"/>
      <c r="M3415" s="127"/>
      <c r="N3415" s="246">
        <v>0</v>
      </c>
      <c r="O3415" s="246">
        <v>192000</v>
      </c>
      <c r="P3415" s="127" t="s">
        <v>1334</v>
      </c>
    </row>
    <row r="3416" spans="1:16" ht="114.75" hidden="1">
      <c r="A3416" s="127">
        <v>222</v>
      </c>
      <c r="B3416" s="127"/>
      <c r="C3416" s="128" t="s">
        <v>765</v>
      </c>
      <c r="D3416" s="122">
        <v>42998</v>
      </c>
      <c r="E3416" s="123" t="s">
        <v>8390</v>
      </c>
      <c r="F3416" s="123" t="s">
        <v>1261</v>
      </c>
      <c r="G3416" s="123">
        <v>3117</v>
      </c>
      <c r="H3416" s="127"/>
      <c r="I3416" s="131" t="s">
        <v>8391</v>
      </c>
      <c r="J3416" s="127"/>
      <c r="K3416" s="127"/>
      <c r="L3416" s="127"/>
      <c r="M3416" s="127"/>
      <c r="N3416" s="246">
        <v>846.49</v>
      </c>
      <c r="O3416" s="246">
        <v>0</v>
      </c>
      <c r="P3416" s="127" t="s">
        <v>1334</v>
      </c>
    </row>
    <row r="3417" spans="1:16" ht="102" hidden="1">
      <c r="A3417" s="127">
        <v>222</v>
      </c>
      <c r="B3417" s="127"/>
      <c r="C3417" s="128" t="s">
        <v>765</v>
      </c>
      <c r="D3417" s="122">
        <v>42998</v>
      </c>
      <c r="E3417" s="123" t="s">
        <v>8392</v>
      </c>
      <c r="F3417" s="123" t="s">
        <v>15</v>
      </c>
      <c r="G3417" s="123">
        <v>3117</v>
      </c>
      <c r="H3417" s="127"/>
      <c r="I3417" s="131" t="s">
        <v>8393</v>
      </c>
      <c r="J3417" s="127"/>
      <c r="K3417" s="127"/>
      <c r="L3417" s="127"/>
      <c r="M3417" s="127"/>
      <c r="N3417" s="246">
        <v>294.63</v>
      </c>
      <c r="O3417" s="246">
        <v>0</v>
      </c>
      <c r="P3417" s="127" t="s">
        <v>1334</v>
      </c>
    </row>
    <row r="3418" spans="1:16" ht="102" hidden="1">
      <c r="A3418" s="127">
        <v>310</v>
      </c>
      <c r="B3418" s="127"/>
      <c r="C3418" s="128" t="s">
        <v>808</v>
      </c>
      <c r="D3418" s="122">
        <v>42998</v>
      </c>
      <c r="E3418" s="123" t="s">
        <v>8394</v>
      </c>
      <c r="F3418" s="123" t="s">
        <v>1261</v>
      </c>
      <c r="G3418" s="123">
        <v>3098</v>
      </c>
      <c r="H3418" s="127"/>
      <c r="I3418" s="131" t="s">
        <v>8395</v>
      </c>
      <c r="J3418" s="127"/>
      <c r="K3418" s="127"/>
      <c r="L3418" s="127"/>
      <c r="M3418" s="127"/>
      <c r="N3418" s="246">
        <v>11106.83</v>
      </c>
      <c r="O3418" s="246">
        <v>0</v>
      </c>
      <c r="P3418" s="127" t="s">
        <v>1334</v>
      </c>
    </row>
    <row r="3419" spans="1:16" ht="89.25" hidden="1">
      <c r="A3419" s="127">
        <v>310</v>
      </c>
      <c r="B3419" s="127"/>
      <c r="C3419" s="128" t="s">
        <v>808</v>
      </c>
      <c r="D3419" s="122">
        <v>42998</v>
      </c>
      <c r="E3419" s="123" t="s">
        <v>8396</v>
      </c>
      <c r="F3419" s="123" t="s">
        <v>15</v>
      </c>
      <c r="G3419" s="123">
        <v>3098</v>
      </c>
      <c r="H3419" s="127"/>
      <c r="I3419" s="131" t="s">
        <v>8397</v>
      </c>
      <c r="J3419" s="127"/>
      <c r="K3419" s="127"/>
      <c r="L3419" s="127"/>
      <c r="M3419" s="127"/>
      <c r="N3419" s="246">
        <v>573.83000000000004</v>
      </c>
      <c r="O3419" s="246">
        <v>0</v>
      </c>
      <c r="P3419" s="127" t="s">
        <v>1334</v>
      </c>
    </row>
    <row r="3420" spans="1:16" ht="51" hidden="1">
      <c r="A3420" s="127">
        <v>117</v>
      </c>
      <c r="B3420" s="127"/>
      <c r="C3420" s="128" t="s">
        <v>723</v>
      </c>
      <c r="D3420" s="122">
        <v>42998</v>
      </c>
      <c r="E3420" s="123" t="s">
        <v>8398</v>
      </c>
      <c r="F3420" s="123" t="s">
        <v>11</v>
      </c>
      <c r="G3420" s="123">
        <v>898461</v>
      </c>
      <c r="H3420" s="127"/>
      <c r="I3420" s="131" t="s">
        <v>8399</v>
      </c>
      <c r="J3420" s="127"/>
      <c r="K3420" s="127"/>
      <c r="L3420" s="127"/>
      <c r="M3420" s="127"/>
      <c r="N3420" s="246">
        <v>50</v>
      </c>
      <c r="O3420" s="246">
        <v>0</v>
      </c>
      <c r="P3420" s="127" t="s">
        <v>1334</v>
      </c>
    </row>
    <row r="3421" spans="1:16" ht="38.25" hidden="1">
      <c r="A3421" s="127">
        <v>117</v>
      </c>
      <c r="B3421" s="127"/>
      <c r="C3421" s="128" t="s">
        <v>723</v>
      </c>
      <c r="D3421" s="122">
        <v>42998</v>
      </c>
      <c r="E3421" s="123" t="s">
        <v>8400</v>
      </c>
      <c r="F3421" s="123" t="s">
        <v>11</v>
      </c>
      <c r="G3421" s="123">
        <v>898462</v>
      </c>
      <c r="H3421" s="127"/>
      <c r="I3421" s="131" t="s">
        <v>8401</v>
      </c>
      <c r="J3421" s="127"/>
      <c r="K3421" s="127"/>
      <c r="L3421" s="127"/>
      <c r="M3421" s="127"/>
      <c r="N3421" s="246">
        <v>50</v>
      </c>
      <c r="O3421" s="246">
        <v>0</v>
      </c>
      <c r="P3421" s="127" t="s">
        <v>1334</v>
      </c>
    </row>
    <row r="3422" spans="1:16" ht="51" hidden="1">
      <c r="A3422" s="127">
        <v>342</v>
      </c>
      <c r="B3422" s="127"/>
      <c r="C3422" s="128" t="s">
        <v>817</v>
      </c>
      <c r="D3422" s="122">
        <v>42999</v>
      </c>
      <c r="E3422" s="123" t="s">
        <v>8402</v>
      </c>
      <c r="F3422" s="123" t="s">
        <v>6</v>
      </c>
      <c r="G3422" s="123">
        <v>887268</v>
      </c>
      <c r="H3422" s="127"/>
      <c r="I3422" s="131" t="s">
        <v>8260</v>
      </c>
      <c r="J3422" s="127"/>
      <c r="K3422" s="127"/>
      <c r="L3422" s="127"/>
      <c r="M3422" s="127"/>
      <c r="N3422" s="246">
        <v>0</v>
      </c>
      <c r="O3422" s="246">
        <v>315314.15000000002</v>
      </c>
      <c r="P3422" s="127" t="s">
        <v>1334</v>
      </c>
    </row>
    <row r="3423" spans="1:16" ht="76.5" hidden="1">
      <c r="A3423" s="127" t="s">
        <v>621</v>
      </c>
      <c r="B3423" s="127"/>
      <c r="C3423" s="128" t="s">
        <v>715</v>
      </c>
      <c r="D3423" s="122">
        <v>42999</v>
      </c>
      <c r="E3423" s="123" t="s">
        <v>8403</v>
      </c>
      <c r="F3423" s="123" t="s">
        <v>6</v>
      </c>
      <c r="G3423" s="123">
        <v>887402</v>
      </c>
      <c r="H3423" s="127"/>
      <c r="I3423" s="131" t="s">
        <v>8404</v>
      </c>
      <c r="J3423" s="127"/>
      <c r="K3423" s="127"/>
      <c r="L3423" s="127"/>
      <c r="M3423" s="127"/>
      <c r="N3423" s="246">
        <v>0</v>
      </c>
      <c r="O3423" s="246">
        <v>192000</v>
      </c>
      <c r="P3423" s="127" t="s">
        <v>1334</v>
      </c>
    </row>
    <row r="3424" spans="1:16" ht="63.75" hidden="1">
      <c r="A3424" s="127" t="s">
        <v>620</v>
      </c>
      <c r="B3424" s="127"/>
      <c r="C3424" s="128" t="s">
        <v>714</v>
      </c>
      <c r="D3424" s="122">
        <v>42999</v>
      </c>
      <c r="E3424" s="123" t="s">
        <v>8405</v>
      </c>
      <c r="F3424" s="123" t="s">
        <v>6</v>
      </c>
      <c r="G3424" s="123">
        <v>887453</v>
      </c>
      <c r="H3424" s="127"/>
      <c r="I3424" s="131" t="s">
        <v>8406</v>
      </c>
      <c r="J3424" s="127"/>
      <c r="K3424" s="127"/>
      <c r="L3424" s="127"/>
      <c r="M3424" s="127"/>
      <c r="N3424" s="246">
        <v>0</v>
      </c>
      <c r="O3424" s="246">
        <v>392333.23</v>
      </c>
      <c r="P3424" s="127" t="s">
        <v>1334</v>
      </c>
    </row>
    <row r="3425" spans="1:16" ht="76.5" hidden="1">
      <c r="A3425" s="127">
        <v>46</v>
      </c>
      <c r="B3425" s="127"/>
      <c r="C3425" s="128" t="s">
        <v>699</v>
      </c>
      <c r="D3425" s="122">
        <v>42999</v>
      </c>
      <c r="E3425" s="123" t="s">
        <v>8407</v>
      </c>
      <c r="F3425" s="123" t="s">
        <v>6</v>
      </c>
      <c r="G3425" s="123">
        <v>898540</v>
      </c>
      <c r="H3425" s="127"/>
      <c r="I3425" s="131" t="s">
        <v>8408</v>
      </c>
      <c r="J3425" s="127"/>
      <c r="K3425" s="127"/>
      <c r="L3425" s="127"/>
      <c r="M3425" s="127"/>
      <c r="N3425" s="246">
        <v>0</v>
      </c>
      <c r="O3425" s="246">
        <v>80</v>
      </c>
      <c r="P3425" s="127" t="s">
        <v>1334</v>
      </c>
    </row>
    <row r="3426" spans="1:16" ht="102" hidden="1">
      <c r="A3426" s="127" t="s">
        <v>621</v>
      </c>
      <c r="B3426" s="127"/>
      <c r="C3426" s="128" t="s">
        <v>715</v>
      </c>
      <c r="D3426" s="122">
        <v>42999</v>
      </c>
      <c r="E3426" s="123" t="s">
        <v>8409</v>
      </c>
      <c r="F3426" s="123" t="s">
        <v>6</v>
      </c>
      <c r="G3426" s="123">
        <v>898579</v>
      </c>
      <c r="H3426" s="127"/>
      <c r="I3426" s="131" t="s">
        <v>8410</v>
      </c>
      <c r="J3426" s="127"/>
      <c r="K3426" s="127"/>
      <c r="L3426" s="127"/>
      <c r="M3426" s="127"/>
      <c r="N3426" s="246">
        <v>0</v>
      </c>
      <c r="O3426" s="246">
        <v>224733.48</v>
      </c>
      <c r="P3426" s="127" t="s">
        <v>1334</v>
      </c>
    </row>
    <row r="3427" spans="1:16" ht="63.75" hidden="1">
      <c r="A3427" s="127">
        <v>513</v>
      </c>
      <c r="B3427" s="127"/>
      <c r="C3427" s="128" t="s">
        <v>201</v>
      </c>
      <c r="D3427" s="122">
        <v>42999</v>
      </c>
      <c r="E3427" s="123" t="s">
        <v>8411</v>
      </c>
      <c r="F3427" s="123" t="s">
        <v>13</v>
      </c>
      <c r="G3427" s="123">
        <v>898597</v>
      </c>
      <c r="H3427" s="127"/>
      <c r="I3427" s="131" t="s">
        <v>8412</v>
      </c>
      <c r="J3427" s="127"/>
      <c r="K3427" s="127"/>
      <c r="L3427" s="127"/>
      <c r="M3427" s="127"/>
      <c r="N3427" s="246">
        <v>69.599999999999994</v>
      </c>
      <c r="O3427" s="246">
        <v>0</v>
      </c>
      <c r="P3427" s="127" t="s">
        <v>1334</v>
      </c>
    </row>
    <row r="3428" spans="1:16" ht="76.5" hidden="1">
      <c r="A3428" s="127">
        <v>513</v>
      </c>
      <c r="B3428" s="127"/>
      <c r="C3428" s="128" t="s">
        <v>201</v>
      </c>
      <c r="D3428" s="122">
        <v>42999</v>
      </c>
      <c r="E3428" s="123" t="s">
        <v>8413</v>
      </c>
      <c r="F3428" s="123" t="s">
        <v>11</v>
      </c>
      <c r="G3428" s="123">
        <v>898597</v>
      </c>
      <c r="H3428" s="127"/>
      <c r="I3428" s="131" t="s">
        <v>8414</v>
      </c>
      <c r="J3428" s="127"/>
      <c r="K3428" s="127"/>
      <c r="L3428" s="127"/>
      <c r="M3428" s="127"/>
      <c r="N3428" s="246">
        <v>50</v>
      </c>
      <c r="O3428" s="246">
        <v>0</v>
      </c>
      <c r="P3428" s="127" t="s">
        <v>1334</v>
      </c>
    </row>
    <row r="3429" spans="1:16" ht="63.75" hidden="1">
      <c r="A3429" s="127">
        <v>513</v>
      </c>
      <c r="B3429" s="127"/>
      <c r="C3429" s="128" t="s">
        <v>201</v>
      </c>
      <c r="D3429" s="122">
        <v>42999</v>
      </c>
      <c r="E3429" s="123" t="s">
        <v>8415</v>
      </c>
      <c r="F3429" s="123" t="s">
        <v>13</v>
      </c>
      <c r="G3429" s="123">
        <v>898603</v>
      </c>
      <c r="H3429" s="127"/>
      <c r="I3429" s="131" t="s">
        <v>8416</v>
      </c>
      <c r="J3429" s="127"/>
      <c r="K3429" s="127"/>
      <c r="L3429" s="127"/>
      <c r="M3429" s="127"/>
      <c r="N3429" s="246">
        <v>69.599999999999994</v>
      </c>
      <c r="O3429" s="246">
        <v>0</v>
      </c>
      <c r="P3429" s="127" t="s">
        <v>1334</v>
      </c>
    </row>
    <row r="3430" spans="1:16" ht="76.5" hidden="1">
      <c r="A3430" s="127">
        <v>513</v>
      </c>
      <c r="B3430" s="127"/>
      <c r="C3430" s="128" t="s">
        <v>201</v>
      </c>
      <c r="D3430" s="122">
        <v>42999</v>
      </c>
      <c r="E3430" s="123" t="s">
        <v>8417</v>
      </c>
      <c r="F3430" s="123" t="s">
        <v>11</v>
      </c>
      <c r="G3430" s="123">
        <v>898603</v>
      </c>
      <c r="H3430" s="127"/>
      <c r="I3430" s="131" t="s">
        <v>8418</v>
      </c>
      <c r="J3430" s="127"/>
      <c r="K3430" s="127"/>
      <c r="L3430" s="127"/>
      <c r="M3430" s="127"/>
      <c r="N3430" s="246">
        <v>50</v>
      </c>
      <c r="O3430" s="246">
        <v>0</v>
      </c>
      <c r="P3430" s="127" t="s">
        <v>1334</v>
      </c>
    </row>
    <row r="3431" spans="1:16" ht="63.75" hidden="1">
      <c r="A3431" s="127">
        <v>513</v>
      </c>
      <c r="B3431" s="127"/>
      <c r="C3431" s="128" t="s">
        <v>201</v>
      </c>
      <c r="D3431" s="122">
        <v>42999</v>
      </c>
      <c r="E3431" s="123" t="s">
        <v>8419</v>
      </c>
      <c r="F3431" s="123" t="s">
        <v>13</v>
      </c>
      <c r="G3431" s="123">
        <v>9831</v>
      </c>
      <c r="H3431" s="127"/>
      <c r="I3431" s="131" t="s">
        <v>8420</v>
      </c>
      <c r="J3431" s="127"/>
      <c r="K3431" s="127"/>
      <c r="L3431" s="127"/>
      <c r="M3431" s="127"/>
      <c r="N3431" s="246">
        <v>8244404.7999999998</v>
      </c>
      <c r="O3431" s="246">
        <v>0</v>
      </c>
      <c r="P3431" s="127" t="s">
        <v>1334</v>
      </c>
    </row>
    <row r="3432" spans="1:16" ht="76.5" hidden="1">
      <c r="A3432" s="127">
        <v>513</v>
      </c>
      <c r="B3432" s="127"/>
      <c r="C3432" s="128" t="s">
        <v>201</v>
      </c>
      <c r="D3432" s="122">
        <v>42999</v>
      </c>
      <c r="E3432" s="123" t="s">
        <v>8421</v>
      </c>
      <c r="F3432" s="123" t="s">
        <v>11</v>
      </c>
      <c r="G3432" s="123">
        <v>9831</v>
      </c>
      <c r="H3432" s="127"/>
      <c r="I3432" s="131" t="s">
        <v>8422</v>
      </c>
      <c r="J3432" s="127"/>
      <c r="K3432" s="127"/>
      <c r="L3432" s="127"/>
      <c r="M3432" s="127"/>
      <c r="N3432" s="246">
        <v>5958.17</v>
      </c>
      <c r="O3432" s="246">
        <v>0</v>
      </c>
      <c r="P3432" s="127" t="s">
        <v>1334</v>
      </c>
    </row>
    <row r="3433" spans="1:16" ht="63.75" hidden="1">
      <c r="A3433" s="127">
        <v>513</v>
      </c>
      <c r="B3433" s="127"/>
      <c r="C3433" s="128" t="s">
        <v>201</v>
      </c>
      <c r="D3433" s="122">
        <v>42999</v>
      </c>
      <c r="E3433" s="123" t="s">
        <v>8423</v>
      </c>
      <c r="F3433" s="123" t="s">
        <v>13</v>
      </c>
      <c r="G3433" s="123">
        <v>9836</v>
      </c>
      <c r="H3433" s="127"/>
      <c r="I3433" s="131" t="s">
        <v>8424</v>
      </c>
      <c r="J3433" s="127"/>
      <c r="K3433" s="127"/>
      <c r="L3433" s="127"/>
      <c r="M3433" s="127"/>
      <c r="N3433" s="246">
        <v>17254882.68</v>
      </c>
      <c r="O3433" s="246">
        <v>0</v>
      </c>
      <c r="P3433" s="127" t="s">
        <v>1334</v>
      </c>
    </row>
    <row r="3434" spans="1:16" ht="63.75" hidden="1">
      <c r="A3434" s="127">
        <v>513</v>
      </c>
      <c r="B3434" s="127"/>
      <c r="C3434" s="128" t="s">
        <v>201</v>
      </c>
      <c r="D3434" s="122">
        <v>42999</v>
      </c>
      <c r="E3434" s="123" t="s">
        <v>8425</v>
      </c>
      <c r="F3434" s="123" t="s">
        <v>11</v>
      </c>
      <c r="G3434" s="123">
        <v>9836</v>
      </c>
      <c r="H3434" s="127"/>
      <c r="I3434" s="131" t="s">
        <v>8426</v>
      </c>
      <c r="J3434" s="127"/>
      <c r="K3434" s="127"/>
      <c r="L3434" s="127"/>
      <c r="M3434" s="127"/>
      <c r="N3434" s="246">
        <v>12174.84</v>
      </c>
      <c r="O3434" s="246">
        <v>0</v>
      </c>
      <c r="P3434" s="127" t="s">
        <v>1334</v>
      </c>
    </row>
    <row r="3435" spans="1:16" ht="63.75" hidden="1">
      <c r="A3435" s="127">
        <v>287</v>
      </c>
      <c r="B3435" s="127"/>
      <c r="C3435" s="128" t="s">
        <v>791</v>
      </c>
      <c r="D3435" s="122">
        <v>42999</v>
      </c>
      <c r="E3435" s="123" t="s">
        <v>8427</v>
      </c>
      <c r="F3435" s="123" t="s">
        <v>11</v>
      </c>
      <c r="G3435" s="123">
        <v>550237</v>
      </c>
      <c r="H3435" s="127"/>
      <c r="I3435" s="131" t="s">
        <v>8428</v>
      </c>
      <c r="J3435" s="127"/>
      <c r="K3435" s="127"/>
      <c r="L3435" s="127"/>
      <c r="M3435" s="127"/>
      <c r="N3435" s="246">
        <v>50</v>
      </c>
      <c r="O3435" s="246">
        <v>0</v>
      </c>
      <c r="P3435" s="127" t="s">
        <v>1334</v>
      </c>
    </row>
    <row r="3436" spans="1:16" ht="63.75" hidden="1">
      <c r="A3436" s="127">
        <v>287</v>
      </c>
      <c r="B3436" s="127"/>
      <c r="C3436" s="128" t="s">
        <v>791</v>
      </c>
      <c r="D3436" s="122">
        <v>42999</v>
      </c>
      <c r="E3436" s="123" t="s">
        <v>8429</v>
      </c>
      <c r="F3436" s="123" t="s">
        <v>11</v>
      </c>
      <c r="G3436" s="123">
        <v>550238</v>
      </c>
      <c r="H3436" s="127"/>
      <c r="I3436" s="131" t="s">
        <v>8430</v>
      </c>
      <c r="J3436" s="127"/>
      <c r="K3436" s="127"/>
      <c r="L3436" s="127"/>
      <c r="M3436" s="127"/>
      <c r="N3436" s="246">
        <v>50</v>
      </c>
      <c r="O3436" s="246">
        <v>0</v>
      </c>
      <c r="P3436" s="127" t="s">
        <v>1334</v>
      </c>
    </row>
    <row r="3437" spans="1:16" ht="89.25" hidden="1">
      <c r="A3437" s="127" t="s">
        <v>621</v>
      </c>
      <c r="B3437" s="127"/>
      <c r="C3437" s="128" t="s">
        <v>715</v>
      </c>
      <c r="D3437" s="122">
        <v>42999</v>
      </c>
      <c r="E3437" s="123" t="s">
        <v>8431</v>
      </c>
      <c r="F3437" s="123" t="s">
        <v>11</v>
      </c>
      <c r="G3437" s="123">
        <v>9833</v>
      </c>
      <c r="H3437" s="127"/>
      <c r="I3437" s="131" t="s">
        <v>8432</v>
      </c>
      <c r="J3437" s="127"/>
      <c r="K3437" s="127"/>
      <c r="L3437" s="127"/>
      <c r="M3437" s="127"/>
      <c r="N3437" s="246">
        <v>11180.01</v>
      </c>
      <c r="O3437" s="246">
        <v>0</v>
      </c>
      <c r="P3437" s="127" t="s">
        <v>1334</v>
      </c>
    </row>
    <row r="3438" spans="1:16" ht="51" hidden="1">
      <c r="A3438" s="127">
        <v>117</v>
      </c>
      <c r="B3438" s="127"/>
      <c r="C3438" s="128" t="s">
        <v>723</v>
      </c>
      <c r="D3438" s="122">
        <v>42999</v>
      </c>
      <c r="E3438" s="123" t="s">
        <v>8433</v>
      </c>
      <c r="F3438" s="123" t="s">
        <v>11</v>
      </c>
      <c r="G3438" s="123">
        <v>898521</v>
      </c>
      <c r="H3438" s="127"/>
      <c r="I3438" s="131" t="s">
        <v>8434</v>
      </c>
      <c r="J3438" s="127"/>
      <c r="K3438" s="127"/>
      <c r="L3438" s="127"/>
      <c r="M3438" s="127"/>
      <c r="N3438" s="246">
        <v>50</v>
      </c>
      <c r="O3438" s="246">
        <v>0</v>
      </c>
      <c r="P3438" s="127" t="s">
        <v>1334</v>
      </c>
    </row>
    <row r="3439" spans="1:16" ht="25.5" hidden="1">
      <c r="A3439" s="127" t="s">
        <v>621</v>
      </c>
      <c r="B3439" s="127"/>
      <c r="C3439" s="128" t="s">
        <v>715</v>
      </c>
      <c r="D3439" s="122">
        <v>42999</v>
      </c>
      <c r="E3439" s="123" t="s">
        <v>8435</v>
      </c>
      <c r="F3439" s="123" t="s">
        <v>13</v>
      </c>
      <c r="G3439" s="123">
        <v>46222</v>
      </c>
      <c r="H3439" s="127"/>
      <c r="I3439" s="131" t="s">
        <v>2399</v>
      </c>
      <c r="J3439" s="127"/>
      <c r="K3439" s="127"/>
      <c r="L3439" s="127"/>
      <c r="M3439" s="127"/>
      <c r="N3439" s="246">
        <v>826.87</v>
      </c>
      <c r="O3439" s="246">
        <v>0</v>
      </c>
      <c r="P3439" s="127" t="s">
        <v>1334</v>
      </c>
    </row>
    <row r="3440" spans="1:16" ht="25.5" hidden="1">
      <c r="A3440" s="127" t="s">
        <v>621</v>
      </c>
      <c r="B3440" s="127"/>
      <c r="C3440" s="128" t="s">
        <v>715</v>
      </c>
      <c r="D3440" s="122">
        <v>42999</v>
      </c>
      <c r="E3440" s="123" t="s">
        <v>8436</v>
      </c>
      <c r="F3440" s="123" t="s">
        <v>13</v>
      </c>
      <c r="G3440" s="123">
        <v>46225</v>
      </c>
      <c r="H3440" s="127"/>
      <c r="I3440" s="131" t="s">
        <v>2399</v>
      </c>
      <c r="J3440" s="127"/>
      <c r="K3440" s="127"/>
      <c r="L3440" s="127"/>
      <c r="M3440" s="127"/>
      <c r="N3440" s="246">
        <v>36.799999999999997</v>
      </c>
      <c r="O3440" s="246">
        <v>0</v>
      </c>
      <c r="P3440" s="127" t="s">
        <v>1334</v>
      </c>
    </row>
    <row r="3441" spans="1:16" ht="51" hidden="1">
      <c r="A3441" s="127" t="s">
        <v>620</v>
      </c>
      <c r="B3441" s="127"/>
      <c r="C3441" s="128" t="s">
        <v>714</v>
      </c>
      <c r="D3441" s="122">
        <v>42999</v>
      </c>
      <c r="E3441" s="123" t="s">
        <v>8437</v>
      </c>
      <c r="F3441" s="123" t="s">
        <v>13</v>
      </c>
      <c r="G3441" s="123">
        <v>46226</v>
      </c>
      <c r="H3441" s="127"/>
      <c r="I3441" s="131" t="s">
        <v>2402</v>
      </c>
      <c r="J3441" s="127"/>
      <c r="K3441" s="127"/>
      <c r="L3441" s="127"/>
      <c r="M3441" s="127"/>
      <c r="N3441" s="246">
        <v>50</v>
      </c>
      <c r="O3441" s="246">
        <v>0</v>
      </c>
      <c r="P3441" s="127" t="s">
        <v>1334</v>
      </c>
    </row>
    <row r="3442" spans="1:16" ht="63.75" hidden="1">
      <c r="A3442" s="127">
        <v>10</v>
      </c>
      <c r="B3442" s="127"/>
      <c r="C3442" s="128" t="s">
        <v>691</v>
      </c>
      <c r="D3442" s="122">
        <v>42999</v>
      </c>
      <c r="E3442" s="123" t="s">
        <v>8438</v>
      </c>
      <c r="F3442" s="123" t="s">
        <v>15</v>
      </c>
      <c r="G3442" s="123">
        <v>549385</v>
      </c>
      <c r="H3442" s="127"/>
      <c r="I3442" s="131" t="s">
        <v>8439</v>
      </c>
      <c r="J3442" s="127"/>
      <c r="K3442" s="127"/>
      <c r="L3442" s="127"/>
      <c r="M3442" s="127"/>
      <c r="N3442" s="246">
        <v>50</v>
      </c>
      <c r="O3442" s="246">
        <v>0</v>
      </c>
      <c r="P3442" s="127" t="s">
        <v>1334</v>
      </c>
    </row>
    <row r="3443" spans="1:16" ht="102" hidden="1">
      <c r="A3443" s="127">
        <v>513</v>
      </c>
      <c r="B3443" s="127"/>
      <c r="C3443" s="128" t="s">
        <v>201</v>
      </c>
      <c r="D3443" s="122">
        <v>42999</v>
      </c>
      <c r="E3443" s="123" t="s">
        <v>8440</v>
      </c>
      <c r="F3443" s="123" t="s">
        <v>15</v>
      </c>
      <c r="G3443" s="123">
        <v>3148</v>
      </c>
      <c r="H3443" s="127"/>
      <c r="I3443" s="131" t="s">
        <v>8441</v>
      </c>
      <c r="J3443" s="127"/>
      <c r="K3443" s="127"/>
      <c r="L3443" s="127"/>
      <c r="M3443" s="127"/>
      <c r="N3443" s="246">
        <v>293.94</v>
      </c>
      <c r="O3443" s="246">
        <v>0</v>
      </c>
      <c r="P3443" s="127" t="s">
        <v>1334</v>
      </c>
    </row>
    <row r="3444" spans="1:16" ht="102" hidden="1">
      <c r="A3444" s="127">
        <v>513</v>
      </c>
      <c r="B3444" s="127"/>
      <c r="C3444" s="128" t="s">
        <v>201</v>
      </c>
      <c r="D3444" s="122">
        <v>42999</v>
      </c>
      <c r="E3444" s="123" t="s">
        <v>8442</v>
      </c>
      <c r="F3444" s="123" t="s">
        <v>15</v>
      </c>
      <c r="G3444" s="123">
        <v>3145</v>
      </c>
      <c r="H3444" s="127"/>
      <c r="I3444" s="131" t="s">
        <v>8443</v>
      </c>
      <c r="J3444" s="127"/>
      <c r="K3444" s="127"/>
      <c r="L3444" s="127"/>
      <c r="M3444" s="127"/>
      <c r="N3444" s="246">
        <v>17465.55</v>
      </c>
      <c r="O3444" s="246">
        <v>0</v>
      </c>
      <c r="P3444" s="127" t="s">
        <v>1334</v>
      </c>
    </row>
    <row r="3445" spans="1:16" ht="102" hidden="1">
      <c r="A3445" s="127">
        <v>513</v>
      </c>
      <c r="B3445" s="127"/>
      <c r="C3445" s="128" t="s">
        <v>201</v>
      </c>
      <c r="D3445" s="122">
        <v>42999</v>
      </c>
      <c r="E3445" s="123" t="s">
        <v>8444</v>
      </c>
      <c r="F3445" s="123" t="s">
        <v>15</v>
      </c>
      <c r="G3445" s="123">
        <v>3141</v>
      </c>
      <c r="H3445" s="127"/>
      <c r="I3445" s="131" t="s">
        <v>8445</v>
      </c>
      <c r="J3445" s="127"/>
      <c r="K3445" s="127"/>
      <c r="L3445" s="127"/>
      <c r="M3445" s="127"/>
      <c r="N3445" s="246">
        <v>36367.32</v>
      </c>
      <c r="O3445" s="246">
        <v>0</v>
      </c>
      <c r="P3445" s="127" t="s">
        <v>1334</v>
      </c>
    </row>
    <row r="3446" spans="1:16" ht="89.25" hidden="1">
      <c r="A3446" s="127">
        <v>513</v>
      </c>
      <c r="B3446" s="127"/>
      <c r="C3446" s="128" t="s">
        <v>201</v>
      </c>
      <c r="D3446" s="122">
        <v>42999</v>
      </c>
      <c r="E3446" s="123" t="s">
        <v>8446</v>
      </c>
      <c r="F3446" s="123" t="s">
        <v>15</v>
      </c>
      <c r="G3446" s="123">
        <v>3139</v>
      </c>
      <c r="H3446" s="127"/>
      <c r="I3446" s="131" t="s">
        <v>8447</v>
      </c>
      <c r="J3446" s="127"/>
      <c r="K3446" s="127"/>
      <c r="L3446" s="127"/>
      <c r="M3446" s="127"/>
      <c r="N3446" s="246">
        <v>103109.15</v>
      </c>
      <c r="O3446" s="246">
        <v>0</v>
      </c>
      <c r="P3446" s="127" t="s">
        <v>1334</v>
      </c>
    </row>
    <row r="3447" spans="1:16" ht="89.25" hidden="1">
      <c r="A3447" s="127">
        <v>513</v>
      </c>
      <c r="B3447" s="127"/>
      <c r="C3447" s="128" t="s">
        <v>201</v>
      </c>
      <c r="D3447" s="122">
        <v>42999</v>
      </c>
      <c r="E3447" s="123" t="s">
        <v>8448</v>
      </c>
      <c r="F3447" s="123" t="s">
        <v>15</v>
      </c>
      <c r="G3447" s="123">
        <v>3147</v>
      </c>
      <c r="H3447" s="127"/>
      <c r="I3447" s="131" t="s">
        <v>8449</v>
      </c>
      <c r="J3447" s="127"/>
      <c r="K3447" s="127"/>
      <c r="L3447" s="127"/>
      <c r="M3447" s="127"/>
      <c r="N3447" s="246">
        <v>50</v>
      </c>
      <c r="O3447" s="246">
        <v>0</v>
      </c>
      <c r="P3447" s="127" t="s">
        <v>1334</v>
      </c>
    </row>
    <row r="3448" spans="1:16" ht="51" hidden="1">
      <c r="A3448" s="127" t="s">
        <v>623</v>
      </c>
      <c r="B3448" s="127"/>
      <c r="C3448" s="128" t="s">
        <v>716</v>
      </c>
      <c r="D3448" s="122">
        <v>43000</v>
      </c>
      <c r="E3448" s="123" t="s">
        <v>8450</v>
      </c>
      <c r="F3448" s="123" t="s">
        <v>6</v>
      </c>
      <c r="G3448" s="123">
        <v>887847</v>
      </c>
      <c r="H3448" s="127"/>
      <c r="I3448" s="131" t="s">
        <v>8451</v>
      </c>
      <c r="J3448" s="127"/>
      <c r="K3448" s="127"/>
      <c r="L3448" s="127"/>
      <c r="M3448" s="127"/>
      <c r="N3448" s="246">
        <v>0</v>
      </c>
      <c r="O3448" s="246">
        <v>1557.85</v>
      </c>
      <c r="P3448" s="127" t="s">
        <v>1334</v>
      </c>
    </row>
    <row r="3449" spans="1:16" ht="63.75" hidden="1">
      <c r="A3449" s="127">
        <v>271</v>
      </c>
      <c r="B3449" s="127"/>
      <c r="C3449" s="128" t="s">
        <v>787</v>
      </c>
      <c r="D3449" s="122">
        <v>43000</v>
      </c>
      <c r="E3449" s="123" t="s">
        <v>8452</v>
      </c>
      <c r="F3449" s="123" t="s">
        <v>6</v>
      </c>
      <c r="G3449" s="123">
        <v>887860</v>
      </c>
      <c r="H3449" s="127"/>
      <c r="I3449" s="131" t="s">
        <v>8453</v>
      </c>
      <c r="J3449" s="127"/>
      <c r="K3449" s="127"/>
      <c r="L3449" s="127"/>
      <c r="M3449" s="127"/>
      <c r="N3449" s="246">
        <v>0</v>
      </c>
      <c r="O3449" s="246">
        <v>5044.4399999999996</v>
      </c>
      <c r="P3449" s="127" t="s">
        <v>1334</v>
      </c>
    </row>
    <row r="3450" spans="1:16" ht="76.5" hidden="1">
      <c r="A3450" s="127" t="s">
        <v>621</v>
      </c>
      <c r="B3450" s="127"/>
      <c r="C3450" s="128" t="s">
        <v>715</v>
      </c>
      <c r="D3450" s="122">
        <v>43000</v>
      </c>
      <c r="E3450" s="123" t="s">
        <v>8454</v>
      </c>
      <c r="F3450" s="123" t="s">
        <v>6</v>
      </c>
      <c r="G3450" s="123">
        <v>887888</v>
      </c>
      <c r="H3450" s="127"/>
      <c r="I3450" s="131" t="s">
        <v>8455</v>
      </c>
      <c r="J3450" s="127"/>
      <c r="K3450" s="127"/>
      <c r="L3450" s="127"/>
      <c r="M3450" s="127"/>
      <c r="N3450" s="246">
        <v>0</v>
      </c>
      <c r="O3450" s="246">
        <v>280000</v>
      </c>
      <c r="P3450" s="127" t="s">
        <v>1334</v>
      </c>
    </row>
    <row r="3451" spans="1:16" ht="76.5" hidden="1">
      <c r="A3451" s="127" t="s">
        <v>621</v>
      </c>
      <c r="B3451" s="127"/>
      <c r="C3451" s="128" t="s">
        <v>715</v>
      </c>
      <c r="D3451" s="122">
        <v>43000</v>
      </c>
      <c r="E3451" s="123" t="s">
        <v>8456</v>
      </c>
      <c r="F3451" s="123" t="s">
        <v>6</v>
      </c>
      <c r="G3451" s="123">
        <v>887899</v>
      </c>
      <c r="H3451" s="127"/>
      <c r="I3451" s="131" t="s">
        <v>8457</v>
      </c>
      <c r="J3451" s="127"/>
      <c r="K3451" s="127"/>
      <c r="L3451" s="127"/>
      <c r="M3451" s="127"/>
      <c r="N3451" s="246">
        <v>0</v>
      </c>
      <c r="O3451" s="246">
        <v>18000</v>
      </c>
      <c r="P3451" s="127" t="s">
        <v>1334</v>
      </c>
    </row>
    <row r="3452" spans="1:16" ht="76.5" hidden="1">
      <c r="A3452" s="127">
        <v>25</v>
      </c>
      <c r="B3452" s="127"/>
      <c r="C3452" s="128" t="s">
        <v>695</v>
      </c>
      <c r="D3452" s="122">
        <v>43000</v>
      </c>
      <c r="E3452" s="123" t="s">
        <v>8458</v>
      </c>
      <c r="F3452" s="123" t="s">
        <v>6</v>
      </c>
      <c r="G3452" s="123">
        <v>898667</v>
      </c>
      <c r="H3452" s="127"/>
      <c r="I3452" s="131" t="s">
        <v>8459</v>
      </c>
      <c r="J3452" s="127"/>
      <c r="K3452" s="127"/>
      <c r="L3452" s="127"/>
      <c r="M3452" s="127"/>
      <c r="N3452" s="246">
        <v>0</v>
      </c>
      <c r="O3452" s="246">
        <v>10</v>
      </c>
      <c r="P3452" s="127" t="s">
        <v>1334</v>
      </c>
    </row>
    <row r="3453" spans="1:16" ht="51" hidden="1">
      <c r="A3453" s="127">
        <v>117</v>
      </c>
      <c r="B3453" s="127"/>
      <c r="C3453" s="128" t="s">
        <v>723</v>
      </c>
      <c r="D3453" s="122">
        <v>43000</v>
      </c>
      <c r="E3453" s="123" t="s">
        <v>8460</v>
      </c>
      <c r="F3453" s="123" t="s">
        <v>11</v>
      </c>
      <c r="G3453" s="123">
        <v>898682</v>
      </c>
      <c r="H3453" s="127"/>
      <c r="I3453" s="131" t="s">
        <v>8461</v>
      </c>
      <c r="J3453" s="127"/>
      <c r="K3453" s="127"/>
      <c r="L3453" s="127"/>
      <c r="M3453" s="127"/>
      <c r="N3453" s="246">
        <v>50</v>
      </c>
      <c r="O3453" s="246">
        <v>0</v>
      </c>
      <c r="P3453" s="127" t="s">
        <v>1334</v>
      </c>
    </row>
    <row r="3454" spans="1:16" ht="63.75" hidden="1">
      <c r="A3454" s="127">
        <v>10</v>
      </c>
      <c r="B3454" s="127"/>
      <c r="C3454" s="128" t="s">
        <v>691</v>
      </c>
      <c r="D3454" s="122">
        <v>43000</v>
      </c>
      <c r="E3454" s="123" t="s">
        <v>8462</v>
      </c>
      <c r="F3454" s="123" t="s">
        <v>15</v>
      </c>
      <c r="G3454" s="123">
        <v>3179</v>
      </c>
      <c r="H3454" s="127"/>
      <c r="I3454" s="131" t="s">
        <v>8463</v>
      </c>
      <c r="J3454" s="127"/>
      <c r="K3454" s="127"/>
      <c r="L3454" s="127"/>
      <c r="M3454" s="127"/>
      <c r="N3454" s="246">
        <v>280.56</v>
      </c>
      <c r="O3454" s="246">
        <v>0</v>
      </c>
      <c r="P3454" s="127" t="s">
        <v>1334</v>
      </c>
    </row>
    <row r="3455" spans="1:16" ht="76.5" hidden="1">
      <c r="A3455" s="127">
        <v>10</v>
      </c>
      <c r="B3455" s="127"/>
      <c r="C3455" s="128" t="s">
        <v>691</v>
      </c>
      <c r="D3455" s="122">
        <v>43000</v>
      </c>
      <c r="E3455" s="123" t="s">
        <v>8464</v>
      </c>
      <c r="F3455" s="123" t="s">
        <v>15</v>
      </c>
      <c r="G3455" s="123">
        <v>3181</v>
      </c>
      <c r="H3455" s="127"/>
      <c r="I3455" s="131" t="s">
        <v>8465</v>
      </c>
      <c r="J3455" s="127"/>
      <c r="K3455" s="127"/>
      <c r="L3455" s="127"/>
      <c r="M3455" s="127"/>
      <c r="N3455" s="246">
        <v>2426.7800000000002</v>
      </c>
      <c r="O3455" s="246">
        <v>0</v>
      </c>
      <c r="P3455" s="127" t="s">
        <v>1334</v>
      </c>
    </row>
    <row r="3456" spans="1:16" ht="76.5" hidden="1">
      <c r="A3456" s="127">
        <v>10</v>
      </c>
      <c r="B3456" s="127"/>
      <c r="C3456" s="128" t="s">
        <v>691</v>
      </c>
      <c r="D3456" s="122">
        <v>43000</v>
      </c>
      <c r="E3456" s="123" t="s">
        <v>8466</v>
      </c>
      <c r="F3456" s="123" t="s">
        <v>15</v>
      </c>
      <c r="G3456" s="123">
        <v>3180</v>
      </c>
      <c r="H3456" s="127"/>
      <c r="I3456" s="131" t="s">
        <v>8467</v>
      </c>
      <c r="J3456" s="127"/>
      <c r="K3456" s="127"/>
      <c r="L3456" s="127"/>
      <c r="M3456" s="127"/>
      <c r="N3456" s="246">
        <v>711.72</v>
      </c>
      <c r="O3456" s="246">
        <v>0</v>
      </c>
      <c r="P3456" s="127" t="s">
        <v>1334</v>
      </c>
    </row>
    <row r="3457" spans="1:16" ht="89.25" hidden="1">
      <c r="A3457" s="127">
        <v>197</v>
      </c>
      <c r="B3457" s="127"/>
      <c r="C3457" s="128" t="s">
        <v>755</v>
      </c>
      <c r="D3457" s="122">
        <v>43000</v>
      </c>
      <c r="E3457" s="123" t="s">
        <v>8468</v>
      </c>
      <c r="F3457" s="123" t="s">
        <v>15</v>
      </c>
      <c r="G3457" s="123">
        <v>3177</v>
      </c>
      <c r="H3457" s="127"/>
      <c r="I3457" s="131" t="s">
        <v>8469</v>
      </c>
      <c r="J3457" s="127"/>
      <c r="K3457" s="127"/>
      <c r="L3457" s="127"/>
      <c r="M3457" s="127"/>
      <c r="N3457" s="246">
        <v>351.63</v>
      </c>
      <c r="O3457" s="246">
        <v>0</v>
      </c>
      <c r="P3457" s="127" t="s">
        <v>1334</v>
      </c>
    </row>
    <row r="3458" spans="1:16" ht="76.5" hidden="1">
      <c r="A3458" s="127">
        <v>197</v>
      </c>
      <c r="B3458" s="127"/>
      <c r="C3458" s="128" t="s">
        <v>755</v>
      </c>
      <c r="D3458" s="122">
        <v>43000</v>
      </c>
      <c r="E3458" s="123" t="s">
        <v>8470</v>
      </c>
      <c r="F3458" s="123" t="s">
        <v>15</v>
      </c>
      <c r="G3458" s="123">
        <v>3184</v>
      </c>
      <c r="H3458" s="127"/>
      <c r="I3458" s="131" t="s">
        <v>8471</v>
      </c>
      <c r="J3458" s="127"/>
      <c r="K3458" s="127"/>
      <c r="L3458" s="127"/>
      <c r="M3458" s="127"/>
      <c r="N3458" s="246">
        <v>415.71</v>
      </c>
      <c r="O3458" s="246">
        <v>0</v>
      </c>
      <c r="P3458" s="127" t="s">
        <v>1334</v>
      </c>
    </row>
    <row r="3459" spans="1:16" ht="76.5" hidden="1">
      <c r="A3459" s="127">
        <v>513</v>
      </c>
      <c r="B3459" s="127"/>
      <c r="C3459" s="128" t="s">
        <v>201</v>
      </c>
      <c r="D3459" s="122">
        <v>43000</v>
      </c>
      <c r="E3459" s="123" t="s">
        <v>8472</v>
      </c>
      <c r="F3459" s="123" t="s">
        <v>1375</v>
      </c>
      <c r="G3459" s="123">
        <v>14826607</v>
      </c>
      <c r="H3459" s="127"/>
      <c r="I3459" s="131" t="s">
        <v>8473</v>
      </c>
      <c r="J3459" s="127"/>
      <c r="K3459" s="127"/>
      <c r="L3459" s="127"/>
      <c r="M3459" s="127"/>
      <c r="N3459" s="246">
        <v>46155.35</v>
      </c>
      <c r="O3459" s="246">
        <v>0</v>
      </c>
      <c r="P3459" s="127" t="s">
        <v>1334</v>
      </c>
    </row>
    <row r="3460" spans="1:16" ht="76.5" hidden="1">
      <c r="A3460" s="127">
        <v>513</v>
      </c>
      <c r="B3460" s="127"/>
      <c r="C3460" s="128" t="s">
        <v>201</v>
      </c>
      <c r="D3460" s="122">
        <v>43000</v>
      </c>
      <c r="E3460" s="123" t="s">
        <v>8474</v>
      </c>
      <c r="F3460" s="123" t="s">
        <v>1375</v>
      </c>
      <c r="G3460" s="123">
        <v>14826612</v>
      </c>
      <c r="H3460" s="127"/>
      <c r="I3460" s="131" t="s">
        <v>8475</v>
      </c>
      <c r="J3460" s="127"/>
      <c r="K3460" s="127"/>
      <c r="L3460" s="127"/>
      <c r="M3460" s="127"/>
      <c r="N3460" s="246">
        <v>51953.88</v>
      </c>
      <c r="O3460" s="246">
        <v>0</v>
      </c>
      <c r="P3460" s="127" t="s">
        <v>1334</v>
      </c>
    </row>
    <row r="3461" spans="1:16" ht="76.5" hidden="1">
      <c r="A3461" s="127">
        <v>513</v>
      </c>
      <c r="B3461" s="127"/>
      <c r="C3461" s="128" t="s">
        <v>201</v>
      </c>
      <c r="D3461" s="122">
        <v>43000</v>
      </c>
      <c r="E3461" s="123" t="s">
        <v>8476</v>
      </c>
      <c r="F3461" s="123" t="s">
        <v>1375</v>
      </c>
      <c r="G3461" s="123">
        <v>14826626</v>
      </c>
      <c r="H3461" s="127"/>
      <c r="I3461" s="131" t="s">
        <v>8475</v>
      </c>
      <c r="J3461" s="127"/>
      <c r="K3461" s="127"/>
      <c r="L3461" s="127"/>
      <c r="M3461" s="127"/>
      <c r="N3461" s="246">
        <v>30365.06</v>
      </c>
      <c r="O3461" s="246">
        <v>0</v>
      </c>
      <c r="P3461" s="127" t="s">
        <v>1334</v>
      </c>
    </row>
    <row r="3462" spans="1:16" ht="51" hidden="1">
      <c r="A3462" s="127">
        <v>117</v>
      </c>
      <c r="B3462" s="127"/>
      <c r="C3462" s="128" t="s">
        <v>723</v>
      </c>
      <c r="D3462" s="122">
        <v>43000</v>
      </c>
      <c r="E3462" s="123" t="s">
        <v>8477</v>
      </c>
      <c r="F3462" s="123" t="s">
        <v>11</v>
      </c>
      <c r="G3462" s="123">
        <v>898665</v>
      </c>
      <c r="H3462" s="127"/>
      <c r="I3462" s="131" t="s">
        <v>8478</v>
      </c>
      <c r="J3462" s="127"/>
      <c r="K3462" s="127"/>
      <c r="L3462" s="127"/>
      <c r="M3462" s="127"/>
      <c r="N3462" s="246">
        <v>50</v>
      </c>
      <c r="O3462" s="246">
        <v>0</v>
      </c>
      <c r="P3462" s="127" t="s">
        <v>1334</v>
      </c>
    </row>
    <row r="3463" spans="1:16" ht="51" hidden="1">
      <c r="A3463" s="127" t="s">
        <v>621</v>
      </c>
      <c r="B3463" s="127"/>
      <c r="C3463" s="128" t="s">
        <v>715</v>
      </c>
      <c r="D3463" s="122">
        <v>43000</v>
      </c>
      <c r="E3463" s="123" t="s">
        <v>8479</v>
      </c>
      <c r="F3463" s="123" t="s">
        <v>13</v>
      </c>
      <c r="G3463" s="123">
        <v>898680</v>
      </c>
      <c r="H3463" s="127"/>
      <c r="I3463" s="131" t="s">
        <v>8480</v>
      </c>
      <c r="J3463" s="127"/>
      <c r="K3463" s="127"/>
      <c r="L3463" s="127"/>
      <c r="M3463" s="127"/>
      <c r="N3463" s="246">
        <v>692.52</v>
      </c>
      <c r="O3463" s="246">
        <v>0</v>
      </c>
      <c r="P3463" s="127" t="s">
        <v>1334</v>
      </c>
    </row>
    <row r="3464" spans="1:16" ht="63.75" hidden="1">
      <c r="A3464" s="127" t="s">
        <v>621</v>
      </c>
      <c r="B3464" s="127"/>
      <c r="C3464" s="128" t="s">
        <v>715</v>
      </c>
      <c r="D3464" s="122">
        <v>43000</v>
      </c>
      <c r="E3464" s="123" t="s">
        <v>8481</v>
      </c>
      <c r="F3464" s="123" t="s">
        <v>11</v>
      </c>
      <c r="G3464" s="123">
        <v>898680</v>
      </c>
      <c r="H3464" s="127"/>
      <c r="I3464" s="131" t="s">
        <v>8482</v>
      </c>
      <c r="J3464" s="127"/>
      <c r="K3464" s="127"/>
      <c r="L3464" s="127"/>
      <c r="M3464" s="127"/>
      <c r="N3464" s="246">
        <v>270.62</v>
      </c>
      <c r="O3464" s="246">
        <v>0</v>
      </c>
      <c r="P3464" s="127" t="s">
        <v>1334</v>
      </c>
    </row>
    <row r="3465" spans="1:16" ht="51" hidden="1">
      <c r="A3465" s="127" t="s">
        <v>621</v>
      </c>
      <c r="B3465" s="127"/>
      <c r="C3465" s="128" t="s">
        <v>715</v>
      </c>
      <c r="D3465" s="122">
        <v>43003</v>
      </c>
      <c r="E3465" s="123" t="s">
        <v>8483</v>
      </c>
      <c r="F3465" s="123" t="s">
        <v>6</v>
      </c>
      <c r="G3465" s="123">
        <v>552575</v>
      </c>
      <c r="H3465" s="127"/>
      <c r="I3465" s="131" t="s">
        <v>8484</v>
      </c>
      <c r="J3465" s="127"/>
      <c r="K3465" s="127"/>
      <c r="L3465" s="127"/>
      <c r="M3465" s="127"/>
      <c r="N3465" s="246">
        <v>0</v>
      </c>
      <c r="O3465" s="246">
        <v>79904.84</v>
      </c>
      <c r="P3465" s="127" t="s">
        <v>1334</v>
      </c>
    </row>
    <row r="3466" spans="1:16" ht="76.5" hidden="1">
      <c r="A3466" s="127" t="s">
        <v>621</v>
      </c>
      <c r="B3466" s="127"/>
      <c r="C3466" s="128" t="s">
        <v>715</v>
      </c>
      <c r="D3466" s="122">
        <v>43003</v>
      </c>
      <c r="E3466" s="123" t="s">
        <v>8485</v>
      </c>
      <c r="F3466" s="123" t="s">
        <v>6</v>
      </c>
      <c r="G3466" s="123">
        <v>888319</v>
      </c>
      <c r="H3466" s="127"/>
      <c r="I3466" s="131" t="s">
        <v>8486</v>
      </c>
      <c r="J3466" s="127"/>
      <c r="K3466" s="127"/>
      <c r="L3466" s="127"/>
      <c r="M3466" s="127"/>
      <c r="N3466" s="246">
        <v>0</v>
      </c>
      <c r="O3466" s="246">
        <v>59000</v>
      </c>
      <c r="P3466" s="127" t="s">
        <v>1334</v>
      </c>
    </row>
    <row r="3467" spans="1:16" ht="38.25">
      <c r="A3467" s="127">
        <v>35</v>
      </c>
      <c r="B3467" s="127"/>
      <c r="C3467" s="128" t="s">
        <v>697</v>
      </c>
      <c r="D3467" s="122">
        <v>43003</v>
      </c>
      <c r="E3467" s="123" t="s">
        <v>8487</v>
      </c>
      <c r="F3467" s="123" t="s">
        <v>6</v>
      </c>
      <c r="G3467" s="123">
        <v>898845</v>
      </c>
      <c r="H3467" s="127"/>
      <c r="I3467" s="131" t="s">
        <v>8488</v>
      </c>
      <c r="J3467" s="127"/>
      <c r="K3467" s="127"/>
      <c r="L3467" s="127"/>
      <c r="M3467" s="127"/>
      <c r="N3467" s="246">
        <v>0</v>
      </c>
      <c r="O3467" s="246">
        <v>398.7</v>
      </c>
      <c r="P3467" s="127" t="s">
        <v>1334</v>
      </c>
    </row>
    <row r="3468" spans="1:16" ht="38.25">
      <c r="A3468" s="127">
        <v>35</v>
      </c>
      <c r="B3468" s="127"/>
      <c r="C3468" s="128" t="s">
        <v>697</v>
      </c>
      <c r="D3468" s="122">
        <v>43003</v>
      </c>
      <c r="E3468" s="123" t="s">
        <v>8489</v>
      </c>
      <c r="F3468" s="123" t="s">
        <v>6</v>
      </c>
      <c r="G3468" s="123">
        <v>898845</v>
      </c>
      <c r="H3468" s="127"/>
      <c r="I3468" s="131" t="s">
        <v>8488</v>
      </c>
      <c r="J3468" s="127"/>
      <c r="K3468" s="127"/>
      <c r="L3468" s="127"/>
      <c r="M3468" s="127"/>
      <c r="N3468" s="246">
        <v>0</v>
      </c>
      <c r="O3468" s="246">
        <v>0.7</v>
      </c>
      <c r="P3468" s="127" t="s">
        <v>1334</v>
      </c>
    </row>
    <row r="3469" spans="1:16" ht="38.25">
      <c r="A3469" s="127">
        <v>35</v>
      </c>
      <c r="B3469" s="127"/>
      <c r="C3469" s="128" t="s">
        <v>697</v>
      </c>
      <c r="D3469" s="122">
        <v>43003</v>
      </c>
      <c r="E3469" s="123" t="s">
        <v>8490</v>
      </c>
      <c r="F3469" s="123" t="s">
        <v>11</v>
      </c>
      <c r="G3469" s="123">
        <v>898845</v>
      </c>
      <c r="H3469" s="127"/>
      <c r="I3469" s="131" t="s">
        <v>8488</v>
      </c>
      <c r="J3469" s="127"/>
      <c r="K3469" s="127"/>
      <c r="L3469" s="127"/>
      <c r="M3469" s="127"/>
      <c r="N3469" s="246">
        <v>0</v>
      </c>
      <c r="O3469" s="246">
        <v>550</v>
      </c>
      <c r="P3469" s="127" t="s">
        <v>1334</v>
      </c>
    </row>
    <row r="3470" spans="1:16" ht="38.25">
      <c r="A3470" s="127">
        <v>35</v>
      </c>
      <c r="B3470" s="127"/>
      <c r="C3470" s="128" t="s">
        <v>697</v>
      </c>
      <c r="D3470" s="122">
        <v>43003</v>
      </c>
      <c r="E3470" s="123" t="s">
        <v>8491</v>
      </c>
      <c r="F3470" s="123" t="s">
        <v>6</v>
      </c>
      <c r="G3470" s="123">
        <v>898845</v>
      </c>
      <c r="H3470" s="127"/>
      <c r="I3470" s="131" t="s">
        <v>8488</v>
      </c>
      <c r="J3470" s="127"/>
      <c r="K3470" s="127"/>
      <c r="L3470" s="127"/>
      <c r="M3470" s="127"/>
      <c r="N3470" s="246">
        <v>0</v>
      </c>
      <c r="O3470" s="246">
        <v>2855.25</v>
      </c>
      <c r="P3470" s="127" t="s">
        <v>1334</v>
      </c>
    </row>
    <row r="3471" spans="1:16" ht="63.75" hidden="1">
      <c r="A3471" s="127" t="s">
        <v>621</v>
      </c>
      <c r="B3471" s="127"/>
      <c r="C3471" s="128" t="s">
        <v>715</v>
      </c>
      <c r="D3471" s="122">
        <v>43003</v>
      </c>
      <c r="E3471" s="123" t="s">
        <v>8492</v>
      </c>
      <c r="F3471" s="123" t="s">
        <v>11</v>
      </c>
      <c r="G3471" s="123">
        <v>9766</v>
      </c>
      <c r="H3471" s="127"/>
      <c r="I3471" s="131" t="s">
        <v>8493</v>
      </c>
      <c r="J3471" s="127"/>
      <c r="K3471" s="127"/>
      <c r="L3471" s="127"/>
      <c r="M3471" s="127"/>
      <c r="N3471" s="246">
        <v>388.68</v>
      </c>
      <c r="O3471" s="246">
        <v>0</v>
      </c>
      <c r="P3471" s="127" t="s">
        <v>1334</v>
      </c>
    </row>
    <row r="3472" spans="1:16" ht="63.75" hidden="1">
      <c r="A3472" s="127" t="s">
        <v>621</v>
      </c>
      <c r="B3472" s="127"/>
      <c r="C3472" s="128" t="s">
        <v>715</v>
      </c>
      <c r="D3472" s="122">
        <v>43003</v>
      </c>
      <c r="E3472" s="123" t="s">
        <v>8494</v>
      </c>
      <c r="F3472" s="123" t="s">
        <v>11</v>
      </c>
      <c r="G3472" s="123">
        <v>9821</v>
      </c>
      <c r="H3472" s="127"/>
      <c r="I3472" s="131" t="s">
        <v>8495</v>
      </c>
      <c r="J3472" s="127"/>
      <c r="K3472" s="127"/>
      <c r="L3472" s="127"/>
      <c r="M3472" s="127"/>
      <c r="N3472" s="246">
        <v>577.74</v>
      </c>
      <c r="O3472" s="246">
        <v>0</v>
      </c>
      <c r="P3472" s="127" t="s">
        <v>1334</v>
      </c>
    </row>
    <row r="3473" spans="1:16" ht="89.25" hidden="1">
      <c r="A3473" s="127">
        <v>25</v>
      </c>
      <c r="B3473" s="127"/>
      <c r="C3473" s="128" t="s">
        <v>695</v>
      </c>
      <c r="D3473" s="122">
        <v>43003</v>
      </c>
      <c r="E3473" s="123" t="s">
        <v>8496</v>
      </c>
      <c r="F3473" s="123" t="s">
        <v>15</v>
      </c>
      <c r="G3473" s="123">
        <v>3191</v>
      </c>
      <c r="H3473" s="127"/>
      <c r="I3473" s="131" t="s">
        <v>8497</v>
      </c>
      <c r="J3473" s="127"/>
      <c r="K3473" s="127"/>
      <c r="L3473" s="127"/>
      <c r="M3473" s="127"/>
      <c r="N3473" s="246">
        <v>1985</v>
      </c>
      <c r="O3473" s="246">
        <v>0</v>
      </c>
      <c r="P3473" s="127" t="s">
        <v>1334</v>
      </c>
    </row>
    <row r="3474" spans="1:16" ht="89.25" hidden="1">
      <c r="A3474" s="127">
        <v>513</v>
      </c>
      <c r="B3474" s="127"/>
      <c r="C3474" s="128" t="s">
        <v>201</v>
      </c>
      <c r="D3474" s="122">
        <v>43003</v>
      </c>
      <c r="E3474" s="123" t="s">
        <v>8498</v>
      </c>
      <c r="F3474" s="123" t="s">
        <v>15</v>
      </c>
      <c r="G3474" s="123">
        <v>3188</v>
      </c>
      <c r="H3474" s="127"/>
      <c r="I3474" s="131" t="s">
        <v>8499</v>
      </c>
      <c r="J3474" s="127"/>
      <c r="K3474" s="127"/>
      <c r="L3474" s="127"/>
      <c r="M3474" s="127"/>
      <c r="N3474" s="246">
        <v>13795.45</v>
      </c>
      <c r="O3474" s="246">
        <v>0</v>
      </c>
      <c r="P3474" s="127" t="s">
        <v>1334</v>
      </c>
    </row>
    <row r="3475" spans="1:16" ht="102" hidden="1">
      <c r="A3475" s="127">
        <v>197</v>
      </c>
      <c r="B3475" s="127"/>
      <c r="C3475" s="128" t="s">
        <v>755</v>
      </c>
      <c r="D3475" s="122">
        <v>43003</v>
      </c>
      <c r="E3475" s="123" t="s">
        <v>8500</v>
      </c>
      <c r="F3475" s="123" t="s">
        <v>1261</v>
      </c>
      <c r="G3475" s="123">
        <v>3176</v>
      </c>
      <c r="H3475" s="127"/>
      <c r="I3475" s="131" t="s">
        <v>8501</v>
      </c>
      <c r="J3475" s="127"/>
      <c r="K3475" s="127"/>
      <c r="L3475" s="127"/>
      <c r="M3475" s="127"/>
      <c r="N3475" s="246">
        <v>3446.2</v>
      </c>
      <c r="O3475" s="246">
        <v>0</v>
      </c>
      <c r="P3475" s="127" t="s">
        <v>1334</v>
      </c>
    </row>
    <row r="3476" spans="1:16" ht="102" hidden="1">
      <c r="A3476" s="127">
        <v>197</v>
      </c>
      <c r="B3476" s="127"/>
      <c r="C3476" s="128" t="s">
        <v>755</v>
      </c>
      <c r="D3476" s="122">
        <v>43003</v>
      </c>
      <c r="E3476" s="123" t="s">
        <v>8502</v>
      </c>
      <c r="F3476" s="123" t="s">
        <v>15</v>
      </c>
      <c r="G3476" s="123">
        <v>3176</v>
      </c>
      <c r="H3476" s="127"/>
      <c r="I3476" s="131" t="s">
        <v>8503</v>
      </c>
      <c r="J3476" s="127"/>
      <c r="K3476" s="127"/>
      <c r="L3476" s="127"/>
      <c r="M3476" s="127"/>
      <c r="N3476" s="246">
        <v>435.94</v>
      </c>
      <c r="O3476" s="246">
        <v>0</v>
      </c>
      <c r="P3476" s="127" t="s">
        <v>1334</v>
      </c>
    </row>
    <row r="3477" spans="1:16" ht="89.25" hidden="1">
      <c r="A3477" s="127">
        <v>47</v>
      </c>
      <c r="B3477" s="127"/>
      <c r="C3477" s="128" t="s">
        <v>700</v>
      </c>
      <c r="D3477" s="122">
        <v>43003</v>
      </c>
      <c r="E3477" s="123" t="s">
        <v>8504</v>
      </c>
      <c r="F3477" s="123" t="s">
        <v>11</v>
      </c>
      <c r="G3477" s="123">
        <v>898803</v>
      </c>
      <c r="H3477" s="127"/>
      <c r="I3477" s="131" t="s">
        <v>8505</v>
      </c>
      <c r="J3477" s="127"/>
      <c r="K3477" s="127"/>
      <c r="L3477" s="127"/>
      <c r="M3477" s="127"/>
      <c r="N3477" s="246">
        <v>7290.25</v>
      </c>
      <c r="O3477" s="246">
        <v>0</v>
      </c>
      <c r="P3477" s="127" t="s">
        <v>1334</v>
      </c>
    </row>
    <row r="3478" spans="1:16" ht="38.25" hidden="1">
      <c r="A3478" s="127">
        <v>117</v>
      </c>
      <c r="B3478" s="127"/>
      <c r="C3478" s="128" t="s">
        <v>723</v>
      </c>
      <c r="D3478" s="122">
        <v>43003</v>
      </c>
      <c r="E3478" s="123" t="s">
        <v>8506</v>
      </c>
      <c r="F3478" s="123" t="s">
        <v>11</v>
      </c>
      <c r="G3478" s="123">
        <v>898806</v>
      </c>
      <c r="H3478" s="127"/>
      <c r="I3478" s="131" t="s">
        <v>8507</v>
      </c>
      <c r="J3478" s="127"/>
      <c r="K3478" s="127"/>
      <c r="L3478" s="127"/>
      <c r="M3478" s="127"/>
      <c r="N3478" s="246">
        <v>50</v>
      </c>
      <c r="O3478" s="246">
        <v>0</v>
      </c>
      <c r="P3478" s="127" t="s">
        <v>1334</v>
      </c>
    </row>
    <row r="3479" spans="1:16" ht="38.25" hidden="1">
      <c r="A3479" s="127">
        <v>117</v>
      </c>
      <c r="B3479" s="127"/>
      <c r="C3479" s="128" t="s">
        <v>723</v>
      </c>
      <c r="D3479" s="122">
        <v>43003</v>
      </c>
      <c r="E3479" s="123" t="s">
        <v>8508</v>
      </c>
      <c r="F3479" s="123" t="s">
        <v>11</v>
      </c>
      <c r="G3479" s="123">
        <v>898807</v>
      </c>
      <c r="H3479" s="127"/>
      <c r="I3479" s="131" t="s">
        <v>8509</v>
      </c>
      <c r="J3479" s="127"/>
      <c r="K3479" s="127"/>
      <c r="L3479" s="127"/>
      <c r="M3479" s="127"/>
      <c r="N3479" s="246">
        <v>50</v>
      </c>
      <c r="O3479" s="246">
        <v>0</v>
      </c>
      <c r="P3479" s="127" t="s">
        <v>1334</v>
      </c>
    </row>
    <row r="3480" spans="1:16" ht="51" hidden="1">
      <c r="A3480" s="127">
        <v>117</v>
      </c>
      <c r="B3480" s="127"/>
      <c r="C3480" s="128" t="s">
        <v>723</v>
      </c>
      <c r="D3480" s="122">
        <v>43003</v>
      </c>
      <c r="E3480" s="123" t="s">
        <v>8510</v>
      </c>
      <c r="F3480" s="123" t="s">
        <v>11</v>
      </c>
      <c r="G3480" s="123">
        <v>898808</v>
      </c>
      <c r="H3480" s="127"/>
      <c r="I3480" s="131" t="s">
        <v>8511</v>
      </c>
      <c r="J3480" s="127"/>
      <c r="K3480" s="127"/>
      <c r="L3480" s="127"/>
      <c r="M3480" s="127"/>
      <c r="N3480" s="246">
        <v>50</v>
      </c>
      <c r="O3480" s="246">
        <v>0</v>
      </c>
      <c r="P3480" s="127" t="s">
        <v>1334</v>
      </c>
    </row>
    <row r="3481" spans="1:16" ht="63.75" hidden="1">
      <c r="A3481" s="127" t="s">
        <v>621</v>
      </c>
      <c r="B3481" s="127"/>
      <c r="C3481" s="128" t="s">
        <v>715</v>
      </c>
      <c r="D3481" s="122">
        <v>43003</v>
      </c>
      <c r="E3481" s="123" t="s">
        <v>8512</v>
      </c>
      <c r="F3481" s="123" t="s">
        <v>11</v>
      </c>
      <c r="G3481" s="123">
        <v>898819</v>
      </c>
      <c r="H3481" s="127"/>
      <c r="I3481" s="131" t="s">
        <v>8513</v>
      </c>
      <c r="J3481" s="127"/>
      <c r="K3481" s="127"/>
      <c r="L3481" s="127"/>
      <c r="M3481" s="127"/>
      <c r="N3481" s="246">
        <v>220</v>
      </c>
      <c r="O3481" s="246">
        <v>0</v>
      </c>
      <c r="P3481" s="127" t="s">
        <v>1334</v>
      </c>
    </row>
    <row r="3482" spans="1:16" ht="51" hidden="1">
      <c r="A3482" s="127">
        <v>117</v>
      </c>
      <c r="B3482" s="127"/>
      <c r="C3482" s="128" t="s">
        <v>723</v>
      </c>
      <c r="D3482" s="122">
        <v>43003</v>
      </c>
      <c r="E3482" s="123" t="s">
        <v>8514</v>
      </c>
      <c r="F3482" s="123" t="s">
        <v>11</v>
      </c>
      <c r="G3482" s="123">
        <v>898848</v>
      </c>
      <c r="H3482" s="127"/>
      <c r="I3482" s="131" t="s">
        <v>8515</v>
      </c>
      <c r="J3482" s="127"/>
      <c r="K3482" s="127"/>
      <c r="L3482" s="127"/>
      <c r="M3482" s="127"/>
      <c r="N3482" s="246">
        <v>50</v>
      </c>
      <c r="O3482" s="246">
        <v>0</v>
      </c>
      <c r="P3482" s="127" t="s">
        <v>1334</v>
      </c>
    </row>
    <row r="3483" spans="1:16" ht="63.75" hidden="1">
      <c r="A3483" s="127" t="s">
        <v>623</v>
      </c>
      <c r="B3483" s="127"/>
      <c r="C3483" s="128" t="s">
        <v>716</v>
      </c>
      <c r="D3483" s="122">
        <v>43004</v>
      </c>
      <c r="E3483" s="123" t="s">
        <v>8516</v>
      </c>
      <c r="F3483" s="123" t="s">
        <v>6</v>
      </c>
      <c r="G3483" s="123">
        <v>899067</v>
      </c>
      <c r="H3483" s="127"/>
      <c r="I3483" s="131" t="s">
        <v>8517</v>
      </c>
      <c r="J3483" s="127"/>
      <c r="K3483" s="127"/>
      <c r="L3483" s="127"/>
      <c r="M3483" s="127"/>
      <c r="N3483" s="246">
        <v>0</v>
      </c>
      <c r="O3483" s="246">
        <v>1000000</v>
      </c>
      <c r="P3483" s="127" t="s">
        <v>1334</v>
      </c>
    </row>
    <row r="3484" spans="1:16" ht="38.25" hidden="1">
      <c r="A3484" s="127">
        <v>117</v>
      </c>
      <c r="B3484" s="127"/>
      <c r="C3484" s="128" t="s">
        <v>723</v>
      </c>
      <c r="D3484" s="122">
        <v>43004</v>
      </c>
      <c r="E3484" s="123" t="s">
        <v>8518</v>
      </c>
      <c r="F3484" s="123" t="s">
        <v>11</v>
      </c>
      <c r="G3484" s="123">
        <v>899110</v>
      </c>
      <c r="H3484" s="127"/>
      <c r="I3484" s="131" t="s">
        <v>8519</v>
      </c>
      <c r="J3484" s="127"/>
      <c r="K3484" s="127"/>
      <c r="L3484" s="127"/>
      <c r="M3484" s="127"/>
      <c r="N3484" s="246">
        <v>50</v>
      </c>
      <c r="O3484" s="246">
        <v>0</v>
      </c>
      <c r="P3484" s="127" t="s">
        <v>1334</v>
      </c>
    </row>
    <row r="3485" spans="1:16" ht="89.25" hidden="1">
      <c r="A3485" s="127">
        <v>25</v>
      </c>
      <c r="B3485" s="127"/>
      <c r="C3485" s="128" t="s">
        <v>695</v>
      </c>
      <c r="D3485" s="122">
        <v>43004</v>
      </c>
      <c r="E3485" s="123" t="s">
        <v>8520</v>
      </c>
      <c r="F3485" s="123" t="s">
        <v>15</v>
      </c>
      <c r="G3485" s="123">
        <v>3201</v>
      </c>
      <c r="H3485" s="127"/>
      <c r="I3485" s="131" t="s">
        <v>8521</v>
      </c>
      <c r="J3485" s="127"/>
      <c r="K3485" s="127"/>
      <c r="L3485" s="127"/>
      <c r="M3485" s="127"/>
      <c r="N3485" s="246">
        <v>406.93</v>
      </c>
      <c r="O3485" s="246">
        <v>0</v>
      </c>
      <c r="P3485" s="127" t="s">
        <v>1334</v>
      </c>
    </row>
    <row r="3486" spans="1:16" ht="76.5" hidden="1">
      <c r="A3486" s="127">
        <v>10</v>
      </c>
      <c r="B3486" s="127"/>
      <c r="C3486" s="128" t="s">
        <v>691</v>
      </c>
      <c r="D3486" s="122">
        <v>43005</v>
      </c>
      <c r="E3486" s="123" t="s">
        <v>8522</v>
      </c>
      <c r="F3486" s="123" t="s">
        <v>6</v>
      </c>
      <c r="G3486" s="123">
        <v>554158</v>
      </c>
      <c r="H3486" s="127"/>
      <c r="I3486" s="131" t="s">
        <v>8523</v>
      </c>
      <c r="J3486" s="127"/>
      <c r="K3486" s="127"/>
      <c r="L3486" s="127"/>
      <c r="M3486" s="127"/>
      <c r="N3486" s="246">
        <v>0</v>
      </c>
      <c r="O3486" s="246">
        <v>23046.51</v>
      </c>
      <c r="P3486" s="127" t="s">
        <v>1334</v>
      </c>
    </row>
    <row r="3487" spans="1:16" ht="63.75" hidden="1">
      <c r="A3487" s="127" t="s">
        <v>620</v>
      </c>
      <c r="B3487" s="127"/>
      <c r="C3487" s="128" t="s">
        <v>714</v>
      </c>
      <c r="D3487" s="122">
        <v>43005</v>
      </c>
      <c r="E3487" s="123" t="s">
        <v>8524</v>
      </c>
      <c r="F3487" s="123" t="s">
        <v>6</v>
      </c>
      <c r="G3487" s="123">
        <v>889143</v>
      </c>
      <c r="H3487" s="127"/>
      <c r="I3487" s="131" t="s">
        <v>8525</v>
      </c>
      <c r="J3487" s="127"/>
      <c r="K3487" s="127"/>
      <c r="L3487" s="127"/>
      <c r="M3487" s="127"/>
      <c r="N3487" s="246">
        <v>0</v>
      </c>
      <c r="O3487" s="246">
        <v>6570</v>
      </c>
      <c r="P3487" s="127" t="s">
        <v>1334</v>
      </c>
    </row>
    <row r="3488" spans="1:16" ht="38.25" hidden="1">
      <c r="A3488" s="127">
        <v>650</v>
      </c>
      <c r="B3488" s="127"/>
      <c r="C3488" s="128" t="s">
        <v>233</v>
      </c>
      <c r="D3488" s="122">
        <v>43005</v>
      </c>
      <c r="E3488" s="123" t="s">
        <v>8526</v>
      </c>
      <c r="F3488" s="123" t="s">
        <v>6</v>
      </c>
      <c r="G3488" s="123">
        <v>889293</v>
      </c>
      <c r="H3488" s="127"/>
      <c r="I3488" s="131" t="s">
        <v>8527</v>
      </c>
      <c r="J3488" s="127"/>
      <c r="K3488" s="127"/>
      <c r="L3488" s="127"/>
      <c r="M3488" s="127"/>
      <c r="N3488" s="246">
        <v>0</v>
      </c>
      <c r="O3488" s="246">
        <v>27699</v>
      </c>
      <c r="P3488" s="127" t="s">
        <v>1334</v>
      </c>
    </row>
    <row r="3489" spans="1:16" ht="63.75" hidden="1">
      <c r="A3489" s="127" t="s">
        <v>620</v>
      </c>
      <c r="B3489" s="127"/>
      <c r="C3489" s="128" t="s">
        <v>714</v>
      </c>
      <c r="D3489" s="122">
        <v>43005</v>
      </c>
      <c r="E3489" s="123" t="s">
        <v>8528</v>
      </c>
      <c r="F3489" s="123" t="s">
        <v>6</v>
      </c>
      <c r="G3489" s="123">
        <v>889435</v>
      </c>
      <c r="H3489" s="127"/>
      <c r="I3489" s="131" t="s">
        <v>8529</v>
      </c>
      <c r="J3489" s="127"/>
      <c r="K3489" s="127"/>
      <c r="L3489" s="127"/>
      <c r="M3489" s="127"/>
      <c r="N3489" s="246">
        <v>0</v>
      </c>
      <c r="O3489" s="246">
        <v>257978.09</v>
      </c>
      <c r="P3489" s="127" t="s">
        <v>1334</v>
      </c>
    </row>
    <row r="3490" spans="1:16" ht="63.75" hidden="1">
      <c r="A3490" s="127">
        <v>117</v>
      </c>
      <c r="B3490" s="127"/>
      <c r="C3490" s="128" t="s">
        <v>723</v>
      </c>
      <c r="D3490" s="122">
        <v>43005</v>
      </c>
      <c r="E3490" s="123" t="s">
        <v>8530</v>
      </c>
      <c r="F3490" s="123" t="s">
        <v>11</v>
      </c>
      <c r="G3490" s="123">
        <v>899240</v>
      </c>
      <c r="H3490" s="127"/>
      <c r="I3490" s="131" t="s">
        <v>8531</v>
      </c>
      <c r="J3490" s="127"/>
      <c r="K3490" s="127"/>
      <c r="L3490" s="127"/>
      <c r="M3490" s="127"/>
      <c r="N3490" s="246">
        <v>50</v>
      </c>
      <c r="O3490" s="246">
        <v>0</v>
      </c>
      <c r="P3490" s="127" t="s">
        <v>1334</v>
      </c>
    </row>
    <row r="3491" spans="1:16" ht="51" hidden="1">
      <c r="A3491" s="127">
        <v>117</v>
      </c>
      <c r="B3491" s="127"/>
      <c r="C3491" s="128" t="s">
        <v>723</v>
      </c>
      <c r="D3491" s="122">
        <v>43005</v>
      </c>
      <c r="E3491" s="123" t="s">
        <v>8532</v>
      </c>
      <c r="F3491" s="123" t="s">
        <v>11</v>
      </c>
      <c r="G3491" s="123">
        <v>899309</v>
      </c>
      <c r="H3491" s="127"/>
      <c r="I3491" s="131" t="s">
        <v>8533</v>
      </c>
      <c r="J3491" s="127"/>
      <c r="K3491" s="127"/>
      <c r="L3491" s="127"/>
      <c r="M3491" s="127"/>
      <c r="N3491" s="246">
        <v>50</v>
      </c>
      <c r="O3491" s="246">
        <v>0</v>
      </c>
      <c r="P3491" s="127" t="s">
        <v>1334</v>
      </c>
    </row>
    <row r="3492" spans="1:16" ht="38.25" hidden="1">
      <c r="A3492" s="127">
        <v>117</v>
      </c>
      <c r="B3492" s="127"/>
      <c r="C3492" s="128" t="s">
        <v>723</v>
      </c>
      <c r="D3492" s="122">
        <v>43005</v>
      </c>
      <c r="E3492" s="123" t="s">
        <v>8534</v>
      </c>
      <c r="F3492" s="123" t="s">
        <v>11</v>
      </c>
      <c r="G3492" s="123">
        <v>899311</v>
      </c>
      <c r="H3492" s="127"/>
      <c r="I3492" s="131" t="s">
        <v>8535</v>
      </c>
      <c r="J3492" s="127"/>
      <c r="K3492" s="127"/>
      <c r="L3492" s="127"/>
      <c r="M3492" s="127"/>
      <c r="N3492" s="246">
        <v>50</v>
      </c>
      <c r="O3492" s="246">
        <v>0</v>
      </c>
      <c r="P3492" s="127" t="s">
        <v>1334</v>
      </c>
    </row>
    <row r="3493" spans="1:16" ht="38.25" hidden="1">
      <c r="A3493" s="127">
        <v>117</v>
      </c>
      <c r="B3493" s="127"/>
      <c r="C3493" s="128" t="s">
        <v>723</v>
      </c>
      <c r="D3493" s="122">
        <v>43005</v>
      </c>
      <c r="E3493" s="123" t="s">
        <v>8536</v>
      </c>
      <c r="F3493" s="123" t="s">
        <v>11</v>
      </c>
      <c r="G3493" s="123">
        <v>899318</v>
      </c>
      <c r="H3493" s="127"/>
      <c r="I3493" s="131" t="s">
        <v>8537</v>
      </c>
      <c r="J3493" s="127"/>
      <c r="K3493" s="127"/>
      <c r="L3493" s="127"/>
      <c r="M3493" s="127"/>
      <c r="N3493" s="246">
        <v>50</v>
      </c>
      <c r="O3493" s="246">
        <v>0</v>
      </c>
      <c r="P3493" s="127" t="s">
        <v>1334</v>
      </c>
    </row>
    <row r="3494" spans="1:16" ht="102" hidden="1">
      <c r="A3494" s="127">
        <v>197</v>
      </c>
      <c r="B3494" s="127"/>
      <c r="C3494" s="128" t="s">
        <v>755</v>
      </c>
      <c r="D3494" s="122">
        <v>43005</v>
      </c>
      <c r="E3494" s="123" t="s">
        <v>8538</v>
      </c>
      <c r="F3494" s="123" t="s">
        <v>1261</v>
      </c>
      <c r="G3494" s="123">
        <v>3195</v>
      </c>
      <c r="H3494" s="127"/>
      <c r="I3494" s="131" t="s">
        <v>8539</v>
      </c>
      <c r="J3494" s="127"/>
      <c r="K3494" s="127"/>
      <c r="L3494" s="127"/>
      <c r="M3494" s="127"/>
      <c r="N3494" s="246">
        <v>202.96</v>
      </c>
      <c r="O3494" s="246">
        <v>0</v>
      </c>
      <c r="P3494" s="127" t="s">
        <v>1334</v>
      </c>
    </row>
    <row r="3495" spans="1:16" ht="89.25" hidden="1">
      <c r="A3495" s="127">
        <v>197</v>
      </c>
      <c r="B3495" s="127"/>
      <c r="C3495" s="128" t="s">
        <v>755</v>
      </c>
      <c r="D3495" s="122">
        <v>43005</v>
      </c>
      <c r="E3495" s="123" t="s">
        <v>8540</v>
      </c>
      <c r="F3495" s="123" t="s">
        <v>15</v>
      </c>
      <c r="G3495" s="123">
        <v>3195</v>
      </c>
      <c r="H3495" s="127"/>
      <c r="I3495" s="131" t="s">
        <v>8541</v>
      </c>
      <c r="J3495" s="127"/>
      <c r="K3495" s="127"/>
      <c r="L3495" s="127"/>
      <c r="M3495" s="127"/>
      <c r="N3495" s="246">
        <v>420.51</v>
      </c>
      <c r="O3495" s="246">
        <v>0</v>
      </c>
      <c r="P3495" s="127" t="s">
        <v>1334</v>
      </c>
    </row>
    <row r="3496" spans="1:16" ht="63.75" hidden="1">
      <c r="A3496" s="127">
        <v>513</v>
      </c>
      <c r="B3496" s="127"/>
      <c r="C3496" s="128" t="s">
        <v>201</v>
      </c>
      <c r="D3496" s="122">
        <v>43005</v>
      </c>
      <c r="E3496" s="123" t="s">
        <v>8542</v>
      </c>
      <c r="F3496" s="123" t="s">
        <v>15</v>
      </c>
      <c r="G3496" s="123">
        <v>554148</v>
      </c>
      <c r="H3496" s="127"/>
      <c r="I3496" s="131" t="s">
        <v>8543</v>
      </c>
      <c r="J3496" s="127"/>
      <c r="K3496" s="127"/>
      <c r="L3496" s="127"/>
      <c r="M3496" s="127"/>
      <c r="N3496" s="246">
        <v>50</v>
      </c>
      <c r="O3496" s="246">
        <v>0</v>
      </c>
      <c r="P3496" s="127" t="s">
        <v>1334</v>
      </c>
    </row>
    <row r="3497" spans="1:16" ht="76.5" hidden="1">
      <c r="A3497" s="127">
        <v>10</v>
      </c>
      <c r="B3497" s="127"/>
      <c r="C3497" s="128" t="s">
        <v>691</v>
      </c>
      <c r="D3497" s="122">
        <v>43005</v>
      </c>
      <c r="E3497" s="123" t="s">
        <v>8544</v>
      </c>
      <c r="F3497" s="123" t="s">
        <v>15</v>
      </c>
      <c r="G3497" s="123">
        <v>554159</v>
      </c>
      <c r="H3497" s="127"/>
      <c r="I3497" s="131" t="s">
        <v>8545</v>
      </c>
      <c r="J3497" s="127"/>
      <c r="K3497" s="127"/>
      <c r="L3497" s="127"/>
      <c r="M3497" s="127"/>
      <c r="N3497" s="246">
        <v>50</v>
      </c>
      <c r="O3497" s="246">
        <v>0</v>
      </c>
      <c r="P3497" s="127" t="s">
        <v>1334</v>
      </c>
    </row>
    <row r="3498" spans="1:16" ht="102" hidden="1">
      <c r="A3498" s="127">
        <v>513</v>
      </c>
      <c r="B3498" s="127"/>
      <c r="C3498" s="128" t="s">
        <v>201</v>
      </c>
      <c r="D3498" s="122">
        <v>43005</v>
      </c>
      <c r="E3498" s="123" t="s">
        <v>8546</v>
      </c>
      <c r="F3498" s="123" t="s">
        <v>15</v>
      </c>
      <c r="G3498" s="123">
        <v>3210</v>
      </c>
      <c r="H3498" s="127"/>
      <c r="I3498" s="131" t="s">
        <v>8547</v>
      </c>
      <c r="J3498" s="127"/>
      <c r="K3498" s="127"/>
      <c r="L3498" s="127"/>
      <c r="M3498" s="127"/>
      <c r="N3498" s="246">
        <v>36861.24</v>
      </c>
      <c r="O3498" s="246">
        <v>0</v>
      </c>
      <c r="P3498" s="127" t="s">
        <v>1334</v>
      </c>
    </row>
    <row r="3499" spans="1:16" ht="76.5" hidden="1">
      <c r="A3499" s="127">
        <v>291</v>
      </c>
      <c r="B3499" s="127"/>
      <c r="C3499" s="128" t="s">
        <v>795</v>
      </c>
      <c r="D3499" s="122">
        <v>43005</v>
      </c>
      <c r="E3499" s="123" t="s">
        <v>8548</v>
      </c>
      <c r="F3499" s="123" t="s">
        <v>11</v>
      </c>
      <c r="G3499" s="123">
        <v>554606</v>
      </c>
      <c r="H3499" s="127"/>
      <c r="I3499" s="131" t="s">
        <v>8549</v>
      </c>
      <c r="J3499" s="127"/>
      <c r="K3499" s="127"/>
      <c r="L3499" s="127"/>
      <c r="M3499" s="127"/>
      <c r="N3499" s="246">
        <v>50</v>
      </c>
      <c r="O3499" s="246">
        <v>0</v>
      </c>
      <c r="P3499" s="127" t="s">
        <v>1334</v>
      </c>
    </row>
    <row r="3500" spans="1:16" ht="102" hidden="1">
      <c r="A3500" s="127">
        <v>513</v>
      </c>
      <c r="B3500" s="127"/>
      <c r="C3500" s="128" t="s">
        <v>201</v>
      </c>
      <c r="D3500" s="122">
        <v>43005</v>
      </c>
      <c r="E3500" s="123" t="s">
        <v>8550</v>
      </c>
      <c r="F3500" s="123" t="s">
        <v>15</v>
      </c>
      <c r="G3500" s="123">
        <v>3211</v>
      </c>
      <c r="H3500" s="127"/>
      <c r="I3500" s="131" t="s">
        <v>8551</v>
      </c>
      <c r="J3500" s="127"/>
      <c r="K3500" s="127"/>
      <c r="L3500" s="127"/>
      <c r="M3500" s="127"/>
      <c r="N3500" s="246">
        <v>19659.93</v>
      </c>
      <c r="O3500" s="246">
        <v>0</v>
      </c>
      <c r="P3500" s="127" t="s">
        <v>1334</v>
      </c>
    </row>
    <row r="3501" spans="1:16" ht="89.25" hidden="1">
      <c r="A3501" s="127">
        <v>513</v>
      </c>
      <c r="B3501" s="127"/>
      <c r="C3501" s="128" t="s">
        <v>201</v>
      </c>
      <c r="D3501" s="122">
        <v>43005</v>
      </c>
      <c r="E3501" s="123" t="s">
        <v>8552</v>
      </c>
      <c r="F3501" s="123" t="s">
        <v>15</v>
      </c>
      <c r="G3501" s="123">
        <v>3212</v>
      </c>
      <c r="H3501" s="127"/>
      <c r="I3501" s="131" t="s">
        <v>8553</v>
      </c>
      <c r="J3501" s="127"/>
      <c r="K3501" s="127"/>
      <c r="L3501" s="127"/>
      <c r="M3501" s="127"/>
      <c r="N3501" s="246">
        <v>11789.93</v>
      </c>
      <c r="O3501" s="246">
        <v>0</v>
      </c>
      <c r="P3501" s="127" t="s">
        <v>1334</v>
      </c>
    </row>
    <row r="3502" spans="1:16" ht="102" hidden="1">
      <c r="A3502" s="127">
        <v>10</v>
      </c>
      <c r="B3502" s="127"/>
      <c r="C3502" s="128" t="s">
        <v>691</v>
      </c>
      <c r="D3502" s="122">
        <v>43005</v>
      </c>
      <c r="E3502" s="123" t="s">
        <v>8554</v>
      </c>
      <c r="F3502" s="123" t="s">
        <v>15</v>
      </c>
      <c r="G3502" s="123">
        <v>3207</v>
      </c>
      <c r="H3502" s="127"/>
      <c r="I3502" s="131" t="s">
        <v>8555</v>
      </c>
      <c r="J3502" s="127"/>
      <c r="K3502" s="127"/>
      <c r="L3502" s="127"/>
      <c r="M3502" s="127"/>
      <c r="N3502" s="246">
        <v>11305.47</v>
      </c>
      <c r="O3502" s="246">
        <v>0</v>
      </c>
      <c r="P3502" s="127" t="s">
        <v>1334</v>
      </c>
    </row>
    <row r="3503" spans="1:16" ht="63.75" hidden="1">
      <c r="A3503" s="127" t="s">
        <v>620</v>
      </c>
      <c r="B3503" s="127"/>
      <c r="C3503" s="128" t="s">
        <v>714</v>
      </c>
      <c r="D3503" s="122">
        <v>43006</v>
      </c>
      <c r="E3503" s="123" t="s">
        <v>8556</v>
      </c>
      <c r="F3503" s="123" t="s">
        <v>1375</v>
      </c>
      <c r="G3503" s="123">
        <v>15007469</v>
      </c>
      <c r="H3503" s="127"/>
      <c r="I3503" s="131" t="s">
        <v>8557</v>
      </c>
      <c r="J3503" s="127"/>
      <c r="K3503" s="127"/>
      <c r="L3503" s="127"/>
      <c r="M3503" s="127"/>
      <c r="N3503" s="246">
        <v>0</v>
      </c>
      <c r="O3503" s="246">
        <v>40455.75</v>
      </c>
      <c r="P3503" s="127" t="s">
        <v>1334</v>
      </c>
    </row>
    <row r="3504" spans="1:16" ht="51" hidden="1">
      <c r="A3504" s="127" t="s">
        <v>620</v>
      </c>
      <c r="B3504" s="127"/>
      <c r="C3504" s="128" t="s">
        <v>714</v>
      </c>
      <c r="D3504" s="122">
        <v>43006</v>
      </c>
      <c r="E3504" s="123" t="s">
        <v>8558</v>
      </c>
      <c r="F3504" s="123" t="s">
        <v>1375</v>
      </c>
      <c r="G3504" s="123">
        <v>15007468</v>
      </c>
      <c r="H3504" s="127"/>
      <c r="I3504" s="131" t="s">
        <v>8559</v>
      </c>
      <c r="J3504" s="127"/>
      <c r="K3504" s="127"/>
      <c r="L3504" s="127"/>
      <c r="M3504" s="127"/>
      <c r="N3504" s="246">
        <v>0</v>
      </c>
      <c r="O3504" s="246">
        <v>287376.52</v>
      </c>
      <c r="P3504" s="127" t="s">
        <v>1334</v>
      </c>
    </row>
    <row r="3505" spans="1:16" ht="63.75" hidden="1">
      <c r="A3505" s="127" t="s">
        <v>620</v>
      </c>
      <c r="B3505" s="127"/>
      <c r="C3505" s="128" t="s">
        <v>714</v>
      </c>
      <c r="D3505" s="122">
        <v>43006</v>
      </c>
      <c r="E3505" s="123" t="s">
        <v>8560</v>
      </c>
      <c r="F3505" s="123" t="s">
        <v>1375</v>
      </c>
      <c r="G3505" s="123">
        <v>15007467</v>
      </c>
      <c r="H3505" s="127"/>
      <c r="I3505" s="131" t="s">
        <v>8561</v>
      </c>
      <c r="J3505" s="127"/>
      <c r="K3505" s="127"/>
      <c r="L3505" s="127"/>
      <c r="M3505" s="127"/>
      <c r="N3505" s="246">
        <v>0</v>
      </c>
      <c r="O3505" s="246">
        <v>146988.63</v>
      </c>
      <c r="P3505" s="127" t="s">
        <v>1334</v>
      </c>
    </row>
    <row r="3506" spans="1:16" ht="76.5" hidden="1">
      <c r="A3506" s="127" t="s">
        <v>620</v>
      </c>
      <c r="B3506" s="127"/>
      <c r="C3506" s="128" t="s">
        <v>714</v>
      </c>
      <c r="D3506" s="122">
        <v>43006</v>
      </c>
      <c r="E3506" s="123" t="s">
        <v>8562</v>
      </c>
      <c r="F3506" s="123" t="s">
        <v>1375</v>
      </c>
      <c r="G3506" s="123">
        <v>15007466</v>
      </c>
      <c r="H3506" s="127"/>
      <c r="I3506" s="131" t="s">
        <v>8563</v>
      </c>
      <c r="J3506" s="127"/>
      <c r="K3506" s="127"/>
      <c r="L3506" s="127"/>
      <c r="M3506" s="127"/>
      <c r="N3506" s="246">
        <v>0</v>
      </c>
      <c r="O3506" s="246">
        <v>97940.6</v>
      </c>
      <c r="P3506" s="127" t="s">
        <v>1334</v>
      </c>
    </row>
    <row r="3507" spans="1:16" ht="76.5" hidden="1">
      <c r="A3507" s="127" t="s">
        <v>620</v>
      </c>
      <c r="B3507" s="127"/>
      <c r="C3507" s="128" t="s">
        <v>714</v>
      </c>
      <c r="D3507" s="122">
        <v>43006</v>
      </c>
      <c r="E3507" s="123" t="s">
        <v>8564</v>
      </c>
      <c r="F3507" s="123" t="s">
        <v>1375</v>
      </c>
      <c r="G3507" s="123">
        <v>15007416</v>
      </c>
      <c r="H3507" s="127"/>
      <c r="I3507" s="131" t="s">
        <v>8565</v>
      </c>
      <c r="J3507" s="127"/>
      <c r="K3507" s="127"/>
      <c r="L3507" s="127"/>
      <c r="M3507" s="127"/>
      <c r="N3507" s="246">
        <v>0</v>
      </c>
      <c r="O3507" s="246">
        <v>11946.74</v>
      </c>
      <c r="P3507" s="127" t="s">
        <v>1334</v>
      </c>
    </row>
    <row r="3508" spans="1:16" ht="76.5" hidden="1">
      <c r="A3508" s="127" t="s">
        <v>620</v>
      </c>
      <c r="B3508" s="127"/>
      <c r="C3508" s="128" t="s">
        <v>714</v>
      </c>
      <c r="D3508" s="122">
        <v>43006</v>
      </c>
      <c r="E3508" s="123" t="s">
        <v>8566</v>
      </c>
      <c r="F3508" s="123" t="s">
        <v>1375</v>
      </c>
      <c r="G3508" s="123">
        <v>15007410</v>
      </c>
      <c r="H3508" s="127"/>
      <c r="I3508" s="131" t="s">
        <v>8567</v>
      </c>
      <c r="J3508" s="127"/>
      <c r="K3508" s="127"/>
      <c r="L3508" s="127"/>
      <c r="M3508" s="127"/>
      <c r="N3508" s="246">
        <v>0</v>
      </c>
      <c r="O3508" s="246">
        <v>5185.2299999999996</v>
      </c>
      <c r="P3508" s="127" t="s">
        <v>1334</v>
      </c>
    </row>
    <row r="3509" spans="1:16" ht="51" hidden="1">
      <c r="A3509" s="127" t="s">
        <v>621</v>
      </c>
      <c r="B3509" s="127"/>
      <c r="C3509" s="128" t="s">
        <v>715</v>
      </c>
      <c r="D3509" s="122">
        <v>43006</v>
      </c>
      <c r="E3509" s="123" t="s">
        <v>8568</v>
      </c>
      <c r="F3509" s="123" t="s">
        <v>1375</v>
      </c>
      <c r="G3509" s="123">
        <v>15006378</v>
      </c>
      <c r="H3509" s="127"/>
      <c r="I3509" s="131" t="s">
        <v>8569</v>
      </c>
      <c r="J3509" s="127"/>
      <c r="K3509" s="127"/>
      <c r="L3509" s="127"/>
      <c r="M3509" s="127"/>
      <c r="N3509" s="246">
        <v>0</v>
      </c>
      <c r="O3509" s="246">
        <v>681.46</v>
      </c>
      <c r="P3509" s="127" t="s">
        <v>1334</v>
      </c>
    </row>
    <row r="3510" spans="1:16" ht="51" hidden="1">
      <c r="A3510" s="127" t="s">
        <v>621</v>
      </c>
      <c r="B3510" s="127"/>
      <c r="C3510" s="128" t="s">
        <v>715</v>
      </c>
      <c r="D3510" s="122">
        <v>43006</v>
      </c>
      <c r="E3510" s="123" t="s">
        <v>8570</v>
      </c>
      <c r="F3510" s="123" t="s">
        <v>1375</v>
      </c>
      <c r="G3510" s="123">
        <v>15006361</v>
      </c>
      <c r="H3510" s="127"/>
      <c r="I3510" s="131" t="s">
        <v>8571</v>
      </c>
      <c r="J3510" s="127"/>
      <c r="K3510" s="127"/>
      <c r="L3510" s="127"/>
      <c r="M3510" s="127"/>
      <c r="N3510" s="246">
        <v>0</v>
      </c>
      <c r="O3510" s="246">
        <v>926.51</v>
      </c>
      <c r="P3510" s="127" t="s">
        <v>1334</v>
      </c>
    </row>
    <row r="3511" spans="1:16" ht="51" hidden="1">
      <c r="A3511" s="127" t="s">
        <v>620</v>
      </c>
      <c r="B3511" s="127"/>
      <c r="C3511" s="128" t="s">
        <v>714</v>
      </c>
      <c r="D3511" s="122">
        <v>43006</v>
      </c>
      <c r="E3511" s="123" t="s">
        <v>8572</v>
      </c>
      <c r="F3511" s="123" t="s">
        <v>1375</v>
      </c>
      <c r="G3511" s="123">
        <v>15006292</v>
      </c>
      <c r="H3511" s="127"/>
      <c r="I3511" s="131" t="s">
        <v>8573</v>
      </c>
      <c r="J3511" s="127"/>
      <c r="K3511" s="127"/>
      <c r="L3511" s="127"/>
      <c r="M3511" s="127"/>
      <c r="N3511" s="246">
        <v>0</v>
      </c>
      <c r="O3511" s="246">
        <v>386.17</v>
      </c>
      <c r="P3511" s="127" t="s">
        <v>1334</v>
      </c>
    </row>
    <row r="3512" spans="1:16" ht="76.5" hidden="1">
      <c r="A3512" s="127" t="s">
        <v>621</v>
      </c>
      <c r="B3512" s="127"/>
      <c r="C3512" s="128" t="s">
        <v>715</v>
      </c>
      <c r="D3512" s="122">
        <v>43006</v>
      </c>
      <c r="E3512" s="123" t="s">
        <v>8574</v>
      </c>
      <c r="F3512" s="123" t="s">
        <v>6</v>
      </c>
      <c r="G3512" s="123">
        <v>890080</v>
      </c>
      <c r="H3512" s="127"/>
      <c r="I3512" s="131" t="s">
        <v>8575</v>
      </c>
      <c r="J3512" s="127"/>
      <c r="K3512" s="127"/>
      <c r="L3512" s="127"/>
      <c r="M3512" s="127"/>
      <c r="N3512" s="246">
        <v>0</v>
      </c>
      <c r="O3512" s="246">
        <v>76000</v>
      </c>
      <c r="P3512" s="127" t="s">
        <v>1334</v>
      </c>
    </row>
    <row r="3513" spans="1:16" ht="38.25" hidden="1">
      <c r="A3513" s="127">
        <v>117</v>
      </c>
      <c r="B3513" s="127"/>
      <c r="C3513" s="128" t="s">
        <v>723</v>
      </c>
      <c r="D3513" s="122">
        <v>43006</v>
      </c>
      <c r="E3513" s="123" t="s">
        <v>8576</v>
      </c>
      <c r="F3513" s="123" t="s">
        <v>11</v>
      </c>
      <c r="G3513" s="123">
        <v>899481</v>
      </c>
      <c r="H3513" s="127"/>
      <c r="I3513" s="131" t="s">
        <v>8577</v>
      </c>
      <c r="J3513" s="127"/>
      <c r="K3513" s="127"/>
      <c r="L3513" s="127"/>
      <c r="M3513" s="127"/>
      <c r="N3513" s="246">
        <v>50</v>
      </c>
      <c r="O3513" s="246">
        <v>0</v>
      </c>
      <c r="P3513" s="127" t="s">
        <v>1334</v>
      </c>
    </row>
    <row r="3514" spans="1:16" ht="63.75" hidden="1">
      <c r="A3514" s="127">
        <v>117</v>
      </c>
      <c r="B3514" s="127"/>
      <c r="C3514" s="128" t="s">
        <v>723</v>
      </c>
      <c r="D3514" s="122">
        <v>43006</v>
      </c>
      <c r="E3514" s="123" t="s">
        <v>8578</v>
      </c>
      <c r="F3514" s="123" t="s">
        <v>11</v>
      </c>
      <c r="G3514" s="123">
        <v>899487</v>
      </c>
      <c r="H3514" s="127"/>
      <c r="I3514" s="131" t="s">
        <v>8579</v>
      </c>
      <c r="J3514" s="127"/>
      <c r="K3514" s="127"/>
      <c r="L3514" s="127"/>
      <c r="M3514" s="127"/>
      <c r="N3514" s="246">
        <v>50</v>
      </c>
      <c r="O3514" s="246">
        <v>0</v>
      </c>
      <c r="P3514" s="127" t="s">
        <v>1334</v>
      </c>
    </row>
    <row r="3515" spans="1:16" ht="63.75" hidden="1">
      <c r="A3515" s="127">
        <v>117</v>
      </c>
      <c r="B3515" s="127"/>
      <c r="C3515" s="128" t="s">
        <v>723</v>
      </c>
      <c r="D3515" s="122">
        <v>43006</v>
      </c>
      <c r="E3515" s="123" t="s">
        <v>8580</v>
      </c>
      <c r="F3515" s="123" t="s">
        <v>11</v>
      </c>
      <c r="G3515" s="123">
        <v>899489</v>
      </c>
      <c r="H3515" s="127"/>
      <c r="I3515" s="131" t="s">
        <v>8581</v>
      </c>
      <c r="J3515" s="127"/>
      <c r="K3515" s="127"/>
      <c r="L3515" s="127"/>
      <c r="M3515" s="127"/>
      <c r="N3515" s="246">
        <v>50</v>
      </c>
      <c r="O3515" s="246">
        <v>0</v>
      </c>
      <c r="P3515" s="127" t="s">
        <v>1334</v>
      </c>
    </row>
    <row r="3516" spans="1:16" ht="51" hidden="1">
      <c r="A3516" s="127">
        <v>117</v>
      </c>
      <c r="B3516" s="127"/>
      <c r="C3516" s="128" t="s">
        <v>723</v>
      </c>
      <c r="D3516" s="122">
        <v>43006</v>
      </c>
      <c r="E3516" s="123" t="s">
        <v>8582</v>
      </c>
      <c r="F3516" s="123" t="s">
        <v>11</v>
      </c>
      <c r="G3516" s="123">
        <v>899510</v>
      </c>
      <c r="H3516" s="127"/>
      <c r="I3516" s="131" t="s">
        <v>8583</v>
      </c>
      <c r="J3516" s="127"/>
      <c r="K3516" s="127"/>
      <c r="L3516" s="127"/>
      <c r="M3516" s="127"/>
      <c r="N3516" s="246">
        <v>50</v>
      </c>
      <c r="O3516" s="246">
        <v>0</v>
      </c>
      <c r="P3516" s="127" t="s">
        <v>1334</v>
      </c>
    </row>
    <row r="3517" spans="1:16" ht="63.75" hidden="1">
      <c r="A3517" s="127" t="s">
        <v>620</v>
      </c>
      <c r="B3517" s="127"/>
      <c r="C3517" s="128" t="s">
        <v>714</v>
      </c>
      <c r="D3517" s="122">
        <v>43006</v>
      </c>
      <c r="E3517" s="123" t="s">
        <v>8584</v>
      </c>
      <c r="F3517" s="123" t="s">
        <v>11</v>
      </c>
      <c r="G3517" s="123">
        <v>899512</v>
      </c>
      <c r="H3517" s="127"/>
      <c r="I3517" s="131" t="s">
        <v>1934</v>
      </c>
      <c r="J3517" s="127"/>
      <c r="K3517" s="127"/>
      <c r="L3517" s="127"/>
      <c r="M3517" s="127"/>
      <c r="N3517" s="246">
        <v>50</v>
      </c>
      <c r="O3517" s="246">
        <v>0</v>
      </c>
      <c r="P3517" s="127" t="s">
        <v>1334</v>
      </c>
    </row>
    <row r="3518" spans="1:16" ht="76.5" hidden="1">
      <c r="A3518" s="127">
        <v>513</v>
      </c>
      <c r="B3518" s="127"/>
      <c r="C3518" s="128" t="s">
        <v>201</v>
      </c>
      <c r="D3518" s="122">
        <v>43006</v>
      </c>
      <c r="E3518" s="123" t="s">
        <v>8585</v>
      </c>
      <c r="F3518" s="123" t="s">
        <v>1375</v>
      </c>
      <c r="G3518" s="123">
        <v>14989281</v>
      </c>
      <c r="H3518" s="127"/>
      <c r="I3518" s="131" t="s">
        <v>8586</v>
      </c>
      <c r="J3518" s="127"/>
      <c r="K3518" s="127"/>
      <c r="L3518" s="127"/>
      <c r="M3518" s="127"/>
      <c r="N3518" s="246">
        <v>133912.6</v>
      </c>
      <c r="O3518" s="246">
        <v>0</v>
      </c>
      <c r="P3518" s="127" t="s">
        <v>1334</v>
      </c>
    </row>
    <row r="3519" spans="1:16" ht="76.5" hidden="1">
      <c r="A3519" s="127">
        <v>25</v>
      </c>
      <c r="B3519" s="127"/>
      <c r="C3519" s="128" t="s">
        <v>695</v>
      </c>
      <c r="D3519" s="122">
        <v>43006</v>
      </c>
      <c r="E3519" s="123" t="s">
        <v>8587</v>
      </c>
      <c r="F3519" s="123" t="s">
        <v>1375</v>
      </c>
      <c r="G3519" s="123">
        <v>14989860</v>
      </c>
      <c r="H3519" s="127"/>
      <c r="I3519" s="131" t="s">
        <v>8588</v>
      </c>
      <c r="J3519" s="127"/>
      <c r="K3519" s="127"/>
      <c r="L3519" s="127"/>
      <c r="M3519" s="127"/>
      <c r="N3519" s="246">
        <v>85799.71</v>
      </c>
      <c r="O3519" s="246">
        <v>0</v>
      </c>
      <c r="P3519" s="127" t="s">
        <v>1334</v>
      </c>
    </row>
    <row r="3520" spans="1:16" ht="76.5" hidden="1">
      <c r="A3520" s="127">
        <v>312</v>
      </c>
      <c r="B3520" s="127"/>
      <c r="C3520" s="128" t="s">
        <v>810</v>
      </c>
      <c r="D3520" s="122">
        <v>43006</v>
      </c>
      <c r="E3520" s="123" t="s">
        <v>8589</v>
      </c>
      <c r="F3520" s="123" t="s">
        <v>1375</v>
      </c>
      <c r="G3520" s="123">
        <v>14990970</v>
      </c>
      <c r="H3520" s="127"/>
      <c r="I3520" s="131" t="s">
        <v>8590</v>
      </c>
      <c r="J3520" s="127"/>
      <c r="K3520" s="127"/>
      <c r="L3520" s="127"/>
      <c r="M3520" s="127"/>
      <c r="N3520" s="246">
        <v>44060.53</v>
      </c>
      <c r="O3520" s="246">
        <v>0</v>
      </c>
      <c r="P3520" s="127" t="s">
        <v>1334</v>
      </c>
    </row>
    <row r="3521" spans="1:16" ht="76.5" hidden="1">
      <c r="A3521" s="127">
        <v>513</v>
      </c>
      <c r="B3521" s="127"/>
      <c r="C3521" s="128" t="s">
        <v>201</v>
      </c>
      <c r="D3521" s="122">
        <v>43006</v>
      </c>
      <c r="E3521" s="123" t="s">
        <v>8591</v>
      </c>
      <c r="F3521" s="123" t="s">
        <v>11</v>
      </c>
      <c r="G3521" s="123">
        <v>899402</v>
      </c>
      <c r="H3521" s="127"/>
      <c r="I3521" s="131" t="s">
        <v>8592</v>
      </c>
      <c r="J3521" s="127"/>
      <c r="K3521" s="127"/>
      <c r="L3521" s="127"/>
      <c r="M3521" s="127"/>
      <c r="N3521" s="246">
        <v>1686.25</v>
      </c>
      <c r="O3521" s="246">
        <v>0</v>
      </c>
      <c r="P3521" s="127" t="s">
        <v>1334</v>
      </c>
    </row>
    <row r="3522" spans="1:16" ht="25.5" hidden="1">
      <c r="A3522" s="127" t="s">
        <v>621</v>
      </c>
      <c r="B3522" s="127"/>
      <c r="C3522" s="128" t="s">
        <v>715</v>
      </c>
      <c r="D3522" s="122">
        <v>43006</v>
      </c>
      <c r="E3522" s="123" t="s">
        <v>8593</v>
      </c>
      <c r="F3522" s="123" t="s">
        <v>13</v>
      </c>
      <c r="G3522" s="123">
        <v>46262</v>
      </c>
      <c r="H3522" s="127"/>
      <c r="I3522" s="131" t="s">
        <v>2399</v>
      </c>
      <c r="J3522" s="127"/>
      <c r="K3522" s="127"/>
      <c r="L3522" s="127"/>
      <c r="M3522" s="127"/>
      <c r="N3522" s="246">
        <v>330.75</v>
      </c>
      <c r="O3522" s="246">
        <v>0</v>
      </c>
      <c r="P3522" s="127" t="s">
        <v>1334</v>
      </c>
    </row>
    <row r="3523" spans="1:16" ht="25.5" hidden="1">
      <c r="A3523" s="127" t="s">
        <v>621</v>
      </c>
      <c r="B3523" s="127"/>
      <c r="C3523" s="128" t="s">
        <v>715</v>
      </c>
      <c r="D3523" s="122">
        <v>43006</v>
      </c>
      <c r="E3523" s="123" t="s">
        <v>8594</v>
      </c>
      <c r="F3523" s="123" t="s">
        <v>13</v>
      </c>
      <c r="G3523" s="123">
        <v>46265</v>
      </c>
      <c r="H3523" s="127"/>
      <c r="I3523" s="131" t="s">
        <v>2399</v>
      </c>
      <c r="J3523" s="127"/>
      <c r="K3523" s="127"/>
      <c r="L3523" s="127"/>
      <c r="M3523" s="127"/>
      <c r="N3523" s="246">
        <v>14.72</v>
      </c>
      <c r="O3523" s="246">
        <v>0</v>
      </c>
      <c r="P3523" s="127" t="s">
        <v>1334</v>
      </c>
    </row>
    <row r="3524" spans="1:16" ht="25.5" hidden="1">
      <c r="A3524" s="127" t="s">
        <v>621</v>
      </c>
      <c r="B3524" s="127"/>
      <c r="C3524" s="128" t="s">
        <v>715</v>
      </c>
      <c r="D3524" s="122">
        <v>43006</v>
      </c>
      <c r="E3524" s="123" t="s">
        <v>8595</v>
      </c>
      <c r="F3524" s="123" t="s">
        <v>13</v>
      </c>
      <c r="G3524" s="123">
        <v>46268</v>
      </c>
      <c r="H3524" s="127"/>
      <c r="I3524" s="131" t="s">
        <v>2399</v>
      </c>
      <c r="J3524" s="127"/>
      <c r="K3524" s="127"/>
      <c r="L3524" s="127"/>
      <c r="M3524" s="127"/>
      <c r="N3524" s="246">
        <v>330.75</v>
      </c>
      <c r="O3524" s="246">
        <v>0</v>
      </c>
      <c r="P3524" s="127" t="s">
        <v>1334</v>
      </c>
    </row>
    <row r="3525" spans="1:16" ht="25.5" hidden="1">
      <c r="A3525" s="127" t="s">
        <v>621</v>
      </c>
      <c r="B3525" s="127"/>
      <c r="C3525" s="128" t="s">
        <v>715</v>
      </c>
      <c r="D3525" s="122">
        <v>43006</v>
      </c>
      <c r="E3525" s="123" t="s">
        <v>8596</v>
      </c>
      <c r="F3525" s="123" t="s">
        <v>13</v>
      </c>
      <c r="G3525" s="123">
        <v>46271</v>
      </c>
      <c r="H3525" s="127"/>
      <c r="I3525" s="131" t="s">
        <v>2399</v>
      </c>
      <c r="J3525" s="127"/>
      <c r="K3525" s="127"/>
      <c r="L3525" s="127"/>
      <c r="M3525" s="127"/>
      <c r="N3525" s="246">
        <v>14.72</v>
      </c>
      <c r="O3525" s="246">
        <v>0</v>
      </c>
      <c r="P3525" s="127" t="s">
        <v>1334</v>
      </c>
    </row>
    <row r="3526" spans="1:16" ht="51" hidden="1">
      <c r="A3526" s="127" t="s">
        <v>620</v>
      </c>
      <c r="B3526" s="127"/>
      <c r="C3526" s="128" t="s">
        <v>714</v>
      </c>
      <c r="D3526" s="122">
        <v>43006</v>
      </c>
      <c r="E3526" s="123" t="s">
        <v>8597</v>
      </c>
      <c r="F3526" s="123" t="s">
        <v>13</v>
      </c>
      <c r="G3526" s="123">
        <v>46272</v>
      </c>
      <c r="H3526" s="127"/>
      <c r="I3526" s="131" t="s">
        <v>2402</v>
      </c>
      <c r="J3526" s="127"/>
      <c r="K3526" s="127"/>
      <c r="L3526" s="127"/>
      <c r="M3526" s="127"/>
      <c r="N3526" s="246">
        <v>50</v>
      </c>
      <c r="O3526" s="246">
        <v>0</v>
      </c>
      <c r="P3526" s="127" t="s">
        <v>1334</v>
      </c>
    </row>
    <row r="3527" spans="1:16" ht="89.25" hidden="1">
      <c r="A3527" s="127">
        <v>513</v>
      </c>
      <c r="B3527" s="127"/>
      <c r="C3527" s="128" t="s">
        <v>201</v>
      </c>
      <c r="D3527" s="122">
        <v>43006</v>
      </c>
      <c r="E3527" s="123" t="s">
        <v>8598</v>
      </c>
      <c r="F3527" s="123" t="s">
        <v>15</v>
      </c>
      <c r="G3527" s="123">
        <v>3217</v>
      </c>
      <c r="H3527" s="127"/>
      <c r="I3527" s="131" t="s">
        <v>8599</v>
      </c>
      <c r="J3527" s="127"/>
      <c r="K3527" s="127"/>
      <c r="L3527" s="127"/>
      <c r="M3527" s="127"/>
      <c r="N3527" s="246">
        <v>50</v>
      </c>
      <c r="O3527" s="246">
        <v>0</v>
      </c>
      <c r="P3527" s="127" t="s">
        <v>1334</v>
      </c>
    </row>
    <row r="3528" spans="1:16" ht="89.25" hidden="1">
      <c r="A3528" s="127">
        <v>340</v>
      </c>
      <c r="B3528" s="127"/>
      <c r="C3528" s="128" t="s">
        <v>815</v>
      </c>
      <c r="D3528" s="122">
        <v>43006</v>
      </c>
      <c r="E3528" s="123" t="s">
        <v>8600</v>
      </c>
      <c r="F3528" s="123" t="s">
        <v>15</v>
      </c>
      <c r="G3528" s="123">
        <v>3214</v>
      </c>
      <c r="H3528" s="127"/>
      <c r="I3528" s="131" t="s">
        <v>8601</v>
      </c>
      <c r="J3528" s="127"/>
      <c r="K3528" s="127"/>
      <c r="L3528" s="127"/>
      <c r="M3528" s="127"/>
      <c r="N3528" s="246">
        <v>273.77</v>
      </c>
      <c r="O3528" s="246">
        <v>0</v>
      </c>
      <c r="P3528" s="127" t="s">
        <v>1334</v>
      </c>
    </row>
    <row r="3529" spans="1:16" ht="89.25" hidden="1">
      <c r="A3529" s="127">
        <v>340</v>
      </c>
      <c r="B3529" s="127"/>
      <c r="C3529" s="128" t="s">
        <v>815</v>
      </c>
      <c r="D3529" s="122">
        <v>43006</v>
      </c>
      <c r="E3529" s="123" t="s">
        <v>8602</v>
      </c>
      <c r="F3529" s="123" t="s">
        <v>15</v>
      </c>
      <c r="G3529" s="123">
        <v>3227</v>
      </c>
      <c r="H3529" s="127"/>
      <c r="I3529" s="131" t="s">
        <v>8603</v>
      </c>
      <c r="J3529" s="127"/>
      <c r="K3529" s="127"/>
      <c r="L3529" s="127"/>
      <c r="M3529" s="127"/>
      <c r="N3529" s="246">
        <v>281.39</v>
      </c>
      <c r="O3529" s="246">
        <v>0</v>
      </c>
      <c r="P3529" s="127" t="s">
        <v>1334</v>
      </c>
    </row>
    <row r="3530" spans="1:16" ht="89.25" hidden="1">
      <c r="A3530" s="127">
        <v>340</v>
      </c>
      <c r="B3530" s="127"/>
      <c r="C3530" s="128" t="s">
        <v>815</v>
      </c>
      <c r="D3530" s="122">
        <v>43006</v>
      </c>
      <c r="E3530" s="123" t="s">
        <v>8604</v>
      </c>
      <c r="F3530" s="123" t="s">
        <v>15</v>
      </c>
      <c r="G3530" s="123">
        <v>3226</v>
      </c>
      <c r="H3530" s="127"/>
      <c r="I3530" s="131" t="s">
        <v>8605</v>
      </c>
      <c r="J3530" s="127"/>
      <c r="K3530" s="127"/>
      <c r="L3530" s="127"/>
      <c r="M3530" s="127"/>
      <c r="N3530" s="246">
        <v>291.13</v>
      </c>
      <c r="O3530" s="246">
        <v>0</v>
      </c>
      <c r="P3530" s="127" t="s">
        <v>1334</v>
      </c>
    </row>
    <row r="3531" spans="1:16" ht="89.25" hidden="1">
      <c r="A3531" s="127">
        <v>340</v>
      </c>
      <c r="B3531" s="127"/>
      <c r="C3531" s="128" t="s">
        <v>815</v>
      </c>
      <c r="D3531" s="122">
        <v>43006</v>
      </c>
      <c r="E3531" s="123" t="s">
        <v>8606</v>
      </c>
      <c r="F3531" s="123" t="s">
        <v>15</v>
      </c>
      <c r="G3531" s="123">
        <v>3216</v>
      </c>
      <c r="H3531" s="127"/>
      <c r="I3531" s="131" t="s">
        <v>8607</v>
      </c>
      <c r="J3531" s="127"/>
      <c r="K3531" s="127"/>
      <c r="L3531" s="127"/>
      <c r="M3531" s="127"/>
      <c r="N3531" s="246">
        <v>301.35000000000002</v>
      </c>
      <c r="O3531" s="246">
        <v>0</v>
      </c>
      <c r="P3531" s="127" t="s">
        <v>1334</v>
      </c>
    </row>
    <row r="3532" spans="1:16" ht="89.25" hidden="1">
      <c r="A3532" s="127">
        <v>513</v>
      </c>
      <c r="B3532" s="127"/>
      <c r="C3532" s="128" t="s">
        <v>201</v>
      </c>
      <c r="D3532" s="122">
        <v>43006</v>
      </c>
      <c r="E3532" s="123" t="s">
        <v>8608</v>
      </c>
      <c r="F3532" s="123" t="s">
        <v>15</v>
      </c>
      <c r="G3532" s="123">
        <v>3228</v>
      </c>
      <c r="H3532" s="127"/>
      <c r="I3532" s="131" t="s">
        <v>8609</v>
      </c>
      <c r="J3532" s="127"/>
      <c r="K3532" s="127"/>
      <c r="L3532" s="127"/>
      <c r="M3532" s="127"/>
      <c r="N3532" s="246">
        <v>542.54999999999995</v>
      </c>
      <c r="O3532" s="246">
        <v>0</v>
      </c>
      <c r="P3532" s="127" t="s">
        <v>1334</v>
      </c>
    </row>
    <row r="3533" spans="1:16" ht="89.25" hidden="1">
      <c r="A3533" s="127">
        <v>340</v>
      </c>
      <c r="B3533" s="127"/>
      <c r="C3533" s="128" t="s">
        <v>815</v>
      </c>
      <c r="D3533" s="122">
        <v>43006</v>
      </c>
      <c r="E3533" s="123" t="s">
        <v>8610</v>
      </c>
      <c r="F3533" s="123" t="s">
        <v>15</v>
      </c>
      <c r="G3533" s="123">
        <v>3229</v>
      </c>
      <c r="H3533" s="127"/>
      <c r="I3533" s="131" t="s">
        <v>8611</v>
      </c>
      <c r="J3533" s="127"/>
      <c r="K3533" s="127"/>
      <c r="L3533" s="127"/>
      <c r="M3533" s="127"/>
      <c r="N3533" s="246">
        <v>297.10000000000002</v>
      </c>
      <c r="O3533" s="246">
        <v>0</v>
      </c>
      <c r="P3533" s="127" t="s">
        <v>1334</v>
      </c>
    </row>
    <row r="3534" spans="1:16" ht="76.5" hidden="1">
      <c r="A3534" s="127" t="s">
        <v>621</v>
      </c>
      <c r="B3534" s="127"/>
      <c r="C3534" s="128" t="s">
        <v>715</v>
      </c>
      <c r="D3534" s="122">
        <v>43007</v>
      </c>
      <c r="E3534" s="123" t="s">
        <v>8612</v>
      </c>
      <c r="F3534" s="123" t="s">
        <v>6</v>
      </c>
      <c r="G3534" s="123">
        <v>890680</v>
      </c>
      <c r="H3534" s="127"/>
      <c r="I3534" s="131" t="s">
        <v>8613</v>
      </c>
      <c r="J3534" s="127"/>
      <c r="K3534" s="127"/>
      <c r="L3534" s="127"/>
      <c r="M3534" s="127"/>
      <c r="N3534" s="246">
        <v>0</v>
      </c>
      <c r="O3534" s="246">
        <v>75000</v>
      </c>
      <c r="P3534" s="127" t="s">
        <v>1334</v>
      </c>
    </row>
    <row r="3535" spans="1:16" ht="51" hidden="1">
      <c r="A3535" s="127">
        <v>342</v>
      </c>
      <c r="B3535" s="127"/>
      <c r="C3535" s="128" t="s">
        <v>817</v>
      </c>
      <c r="D3535" s="122">
        <v>43007</v>
      </c>
      <c r="E3535" s="123" t="s">
        <v>8614</v>
      </c>
      <c r="F3535" s="123" t="s">
        <v>6</v>
      </c>
      <c r="G3535" s="123">
        <v>890744</v>
      </c>
      <c r="H3535" s="127"/>
      <c r="I3535" s="131" t="s">
        <v>8260</v>
      </c>
      <c r="J3535" s="127"/>
      <c r="K3535" s="127"/>
      <c r="L3535" s="127"/>
      <c r="M3535" s="127"/>
      <c r="N3535" s="246">
        <v>0</v>
      </c>
      <c r="O3535" s="246">
        <v>610300.68999999994</v>
      </c>
      <c r="P3535" s="127" t="s">
        <v>1334</v>
      </c>
    </row>
    <row r="3536" spans="1:16" ht="38.25" hidden="1">
      <c r="A3536" s="127">
        <v>340</v>
      </c>
      <c r="B3536" s="127"/>
      <c r="C3536" s="128" t="s">
        <v>815</v>
      </c>
      <c r="D3536" s="122">
        <v>43007</v>
      </c>
      <c r="E3536" s="123" t="s">
        <v>8615</v>
      </c>
      <c r="F3536" s="123" t="s">
        <v>6</v>
      </c>
      <c r="G3536" s="123">
        <v>890770</v>
      </c>
      <c r="H3536" s="127"/>
      <c r="I3536" s="131" t="s">
        <v>8616</v>
      </c>
      <c r="J3536" s="127"/>
      <c r="K3536" s="127"/>
      <c r="L3536" s="127"/>
      <c r="M3536" s="127"/>
      <c r="N3536" s="246">
        <v>0</v>
      </c>
      <c r="O3536" s="246">
        <v>5826.05</v>
      </c>
      <c r="P3536" s="127" t="s">
        <v>1334</v>
      </c>
    </row>
    <row r="3537" spans="1:16" ht="38.25" hidden="1">
      <c r="A3537" s="127">
        <v>117</v>
      </c>
      <c r="B3537" s="127"/>
      <c r="C3537" s="128" t="s">
        <v>723</v>
      </c>
      <c r="D3537" s="122">
        <v>43007</v>
      </c>
      <c r="E3537" s="123" t="s">
        <v>8617</v>
      </c>
      <c r="F3537" s="123" t="s">
        <v>11</v>
      </c>
      <c r="G3537" s="123">
        <v>899763</v>
      </c>
      <c r="H3537" s="127"/>
      <c r="I3537" s="131" t="s">
        <v>8618</v>
      </c>
      <c r="J3537" s="127"/>
      <c r="K3537" s="127"/>
      <c r="L3537" s="127"/>
      <c r="M3537" s="127"/>
      <c r="N3537" s="246">
        <v>50</v>
      </c>
      <c r="O3537" s="246">
        <v>0</v>
      </c>
      <c r="P3537" s="127" t="s">
        <v>1334</v>
      </c>
    </row>
    <row r="3538" spans="1:16" ht="63.75" hidden="1">
      <c r="A3538" s="127">
        <v>513</v>
      </c>
      <c r="B3538" s="127"/>
      <c r="C3538" s="128" t="s">
        <v>201</v>
      </c>
      <c r="D3538" s="122">
        <v>43007</v>
      </c>
      <c r="E3538" s="123" t="s">
        <v>8619</v>
      </c>
      <c r="F3538" s="123" t="s">
        <v>15</v>
      </c>
      <c r="G3538" s="123">
        <v>556794</v>
      </c>
      <c r="H3538" s="127"/>
      <c r="I3538" s="131" t="s">
        <v>8620</v>
      </c>
      <c r="J3538" s="127"/>
      <c r="K3538" s="127"/>
      <c r="L3538" s="127"/>
      <c r="M3538" s="127"/>
      <c r="N3538" s="246">
        <v>50</v>
      </c>
      <c r="O3538" s="246">
        <v>0</v>
      </c>
      <c r="P3538" s="127" t="s">
        <v>1334</v>
      </c>
    </row>
    <row r="3539" spans="1:16" ht="51" hidden="1">
      <c r="A3539" s="127">
        <v>513</v>
      </c>
      <c r="B3539" s="127"/>
      <c r="C3539" s="128" t="s">
        <v>201</v>
      </c>
      <c r="D3539" s="122">
        <v>43007</v>
      </c>
      <c r="E3539" s="123" t="s">
        <v>8621</v>
      </c>
      <c r="F3539" s="123" t="s">
        <v>15</v>
      </c>
      <c r="G3539" s="123">
        <v>556796</v>
      </c>
      <c r="H3539" s="127"/>
      <c r="I3539" s="131" t="s">
        <v>8622</v>
      </c>
      <c r="J3539" s="127"/>
      <c r="K3539" s="127"/>
      <c r="L3539" s="127"/>
      <c r="M3539" s="127"/>
      <c r="N3539" s="246">
        <v>50</v>
      </c>
      <c r="O3539" s="246">
        <v>0</v>
      </c>
      <c r="P3539" s="127" t="s">
        <v>1334</v>
      </c>
    </row>
    <row r="3540" spans="1:16" ht="51" hidden="1">
      <c r="A3540" s="127">
        <v>10</v>
      </c>
      <c r="B3540" s="127"/>
      <c r="C3540" s="128" t="s">
        <v>691</v>
      </c>
      <c r="D3540" s="122">
        <v>43007</v>
      </c>
      <c r="E3540" s="123" t="s">
        <v>8623</v>
      </c>
      <c r="F3540" s="123" t="s">
        <v>15</v>
      </c>
      <c r="G3540" s="123">
        <v>556798</v>
      </c>
      <c r="H3540" s="127"/>
      <c r="I3540" s="131" t="s">
        <v>8624</v>
      </c>
      <c r="J3540" s="127"/>
      <c r="K3540" s="127"/>
      <c r="L3540" s="127"/>
      <c r="M3540" s="127"/>
      <c r="N3540" s="246">
        <v>50</v>
      </c>
      <c r="O3540" s="246">
        <v>0</v>
      </c>
      <c r="P3540" s="127" t="s">
        <v>1334</v>
      </c>
    </row>
    <row r="3541" spans="1:16" ht="63.75" hidden="1">
      <c r="A3541" s="127">
        <v>10</v>
      </c>
      <c r="B3541" s="127"/>
      <c r="C3541" s="128" t="s">
        <v>691</v>
      </c>
      <c r="D3541" s="122">
        <v>43007</v>
      </c>
      <c r="E3541" s="123" t="s">
        <v>8625</v>
      </c>
      <c r="F3541" s="123" t="s">
        <v>15</v>
      </c>
      <c r="G3541" s="123">
        <v>556800</v>
      </c>
      <c r="H3541" s="127"/>
      <c r="I3541" s="131" t="s">
        <v>8626</v>
      </c>
      <c r="J3541" s="127"/>
      <c r="K3541" s="127"/>
      <c r="L3541" s="127"/>
      <c r="M3541" s="127"/>
      <c r="N3541" s="246">
        <v>50</v>
      </c>
      <c r="O3541" s="246">
        <v>0</v>
      </c>
      <c r="P3541" s="127" t="s">
        <v>1334</v>
      </c>
    </row>
    <row r="3542" spans="1:16" ht="76.5" hidden="1">
      <c r="A3542" s="127">
        <v>340</v>
      </c>
      <c r="B3542" s="127"/>
      <c r="C3542" s="128" t="s">
        <v>815</v>
      </c>
      <c r="D3542" s="122">
        <v>43007</v>
      </c>
      <c r="E3542" s="123" t="s">
        <v>8627</v>
      </c>
      <c r="F3542" s="123" t="s">
        <v>15</v>
      </c>
      <c r="G3542" s="123">
        <v>3239</v>
      </c>
      <c r="H3542" s="127"/>
      <c r="I3542" s="131" t="s">
        <v>8628</v>
      </c>
      <c r="J3542" s="127"/>
      <c r="K3542" s="127"/>
      <c r="L3542" s="127"/>
      <c r="M3542" s="127"/>
      <c r="N3542" s="246">
        <v>272.68</v>
      </c>
      <c r="O3542" s="246">
        <v>0</v>
      </c>
      <c r="P3542" s="127" t="s">
        <v>1334</v>
      </c>
    </row>
    <row r="3543" spans="1:16" ht="89.25" hidden="1">
      <c r="A3543" s="127">
        <v>340</v>
      </c>
      <c r="B3543" s="127"/>
      <c r="C3543" s="128" t="s">
        <v>815</v>
      </c>
      <c r="D3543" s="122">
        <v>43007</v>
      </c>
      <c r="E3543" s="123" t="s">
        <v>8629</v>
      </c>
      <c r="F3543" s="123" t="s">
        <v>15</v>
      </c>
      <c r="G3543" s="123">
        <v>3244</v>
      </c>
      <c r="H3543" s="127"/>
      <c r="I3543" s="131" t="s">
        <v>8630</v>
      </c>
      <c r="J3543" s="127"/>
      <c r="K3543" s="127"/>
      <c r="L3543" s="127"/>
      <c r="M3543" s="127"/>
      <c r="N3543" s="246">
        <v>273.08999999999997</v>
      </c>
      <c r="O3543" s="246">
        <v>0</v>
      </c>
      <c r="P3543" s="127" t="s">
        <v>1334</v>
      </c>
    </row>
    <row r="3544" spans="1:16" ht="89.25" hidden="1">
      <c r="A3544" s="127">
        <v>25</v>
      </c>
      <c r="B3544" s="127"/>
      <c r="C3544" s="128" t="s">
        <v>695</v>
      </c>
      <c r="D3544" s="122">
        <v>43007</v>
      </c>
      <c r="E3544" s="123" t="s">
        <v>8631</v>
      </c>
      <c r="F3544" s="123" t="s">
        <v>15</v>
      </c>
      <c r="G3544" s="123">
        <v>3230</v>
      </c>
      <c r="H3544" s="127"/>
      <c r="I3544" s="131" t="s">
        <v>8632</v>
      </c>
      <c r="J3544" s="127"/>
      <c r="K3544" s="127"/>
      <c r="L3544" s="127"/>
      <c r="M3544" s="127"/>
      <c r="N3544" s="246">
        <v>416.74</v>
      </c>
      <c r="O3544" s="246">
        <v>0</v>
      </c>
      <c r="P3544" s="127" t="s">
        <v>1334</v>
      </c>
    </row>
    <row r="3545" spans="1:16" ht="76.5" hidden="1">
      <c r="A3545" s="127">
        <v>376</v>
      </c>
      <c r="B3545" s="127"/>
      <c r="C3545" s="128" t="s">
        <v>1276</v>
      </c>
      <c r="D3545" s="122">
        <v>43007</v>
      </c>
      <c r="E3545" s="123" t="s">
        <v>8633</v>
      </c>
      <c r="F3545" s="123" t="s">
        <v>15</v>
      </c>
      <c r="G3545" s="123">
        <v>3238</v>
      </c>
      <c r="H3545" s="127"/>
      <c r="I3545" s="131" t="s">
        <v>8634</v>
      </c>
      <c r="J3545" s="127"/>
      <c r="K3545" s="127"/>
      <c r="L3545" s="127"/>
      <c r="M3545" s="127"/>
      <c r="N3545" s="246">
        <v>4029.76</v>
      </c>
      <c r="O3545" s="246">
        <v>0</v>
      </c>
      <c r="P3545" s="127" t="s">
        <v>1334</v>
      </c>
    </row>
    <row r="3546" spans="1:16" ht="89.25" hidden="1">
      <c r="A3546" s="127">
        <v>25</v>
      </c>
      <c r="B3546" s="127"/>
      <c r="C3546" s="128" t="s">
        <v>695</v>
      </c>
      <c r="D3546" s="122">
        <v>43007</v>
      </c>
      <c r="E3546" s="123" t="s">
        <v>8635</v>
      </c>
      <c r="F3546" s="123" t="s">
        <v>15</v>
      </c>
      <c r="G3546" s="123">
        <v>3233</v>
      </c>
      <c r="H3546" s="127"/>
      <c r="I3546" s="131" t="s">
        <v>8636</v>
      </c>
      <c r="J3546" s="127"/>
      <c r="K3546" s="127"/>
      <c r="L3546" s="127"/>
      <c r="M3546" s="127"/>
      <c r="N3546" s="246">
        <v>549</v>
      </c>
      <c r="O3546" s="246">
        <v>0</v>
      </c>
      <c r="P3546" s="127" t="s">
        <v>1334</v>
      </c>
    </row>
    <row r="3547" spans="1:16" ht="89.25" hidden="1">
      <c r="A3547" s="127">
        <v>25</v>
      </c>
      <c r="B3547" s="127"/>
      <c r="C3547" s="128" t="s">
        <v>695</v>
      </c>
      <c r="D3547" s="122">
        <v>43007</v>
      </c>
      <c r="E3547" s="123" t="s">
        <v>8637</v>
      </c>
      <c r="F3547" s="123" t="s">
        <v>15</v>
      </c>
      <c r="G3547" s="123">
        <v>3236</v>
      </c>
      <c r="H3547" s="127"/>
      <c r="I3547" s="131" t="s">
        <v>8638</v>
      </c>
      <c r="J3547" s="127"/>
      <c r="K3547" s="127"/>
      <c r="L3547" s="127"/>
      <c r="M3547" s="127"/>
      <c r="N3547" s="246">
        <v>574.04</v>
      </c>
      <c r="O3547" s="246">
        <v>0</v>
      </c>
      <c r="P3547" s="127" t="s">
        <v>1334</v>
      </c>
    </row>
    <row r="3548" spans="1:16" ht="51" hidden="1">
      <c r="A3548" s="127">
        <v>513</v>
      </c>
      <c r="B3548" s="127"/>
      <c r="C3548" s="128" t="s">
        <v>201</v>
      </c>
      <c r="D3548" s="122">
        <v>43007</v>
      </c>
      <c r="E3548" s="123" t="s">
        <v>8639</v>
      </c>
      <c r="F3548" s="123" t="s">
        <v>15</v>
      </c>
      <c r="G3548" s="123">
        <v>557346</v>
      </c>
      <c r="H3548" s="127"/>
      <c r="I3548" s="131" t="s">
        <v>8640</v>
      </c>
      <c r="J3548" s="127"/>
      <c r="K3548" s="127"/>
      <c r="L3548" s="127"/>
      <c r="M3548" s="127"/>
      <c r="N3548" s="246">
        <v>50</v>
      </c>
      <c r="O3548" s="246">
        <v>0</v>
      </c>
      <c r="P3548" s="127" t="s">
        <v>1334</v>
      </c>
    </row>
    <row r="3549" spans="1:16" ht="51" hidden="1">
      <c r="A3549" s="127">
        <v>513</v>
      </c>
      <c r="B3549" s="127"/>
      <c r="C3549" s="128" t="s">
        <v>201</v>
      </c>
      <c r="D3549" s="122">
        <v>43007</v>
      </c>
      <c r="E3549" s="123" t="s">
        <v>8641</v>
      </c>
      <c r="F3549" s="123" t="s">
        <v>15</v>
      </c>
      <c r="G3549" s="123">
        <v>557348</v>
      </c>
      <c r="H3549" s="127"/>
      <c r="I3549" s="131" t="s">
        <v>8642</v>
      </c>
      <c r="J3549" s="127"/>
      <c r="K3549" s="127"/>
      <c r="L3549" s="127"/>
      <c r="M3549" s="127"/>
      <c r="N3549" s="246">
        <v>50</v>
      </c>
      <c r="O3549" s="246">
        <v>0</v>
      </c>
      <c r="P3549" s="127" t="s">
        <v>1334</v>
      </c>
    </row>
    <row r="3550" spans="1:16" ht="51" hidden="1">
      <c r="A3550" s="127">
        <v>292</v>
      </c>
      <c r="B3550" s="127"/>
      <c r="C3550" s="128" t="s">
        <v>152</v>
      </c>
      <c r="D3550" s="122">
        <v>42979</v>
      </c>
      <c r="E3550" s="123" t="s">
        <v>8643</v>
      </c>
      <c r="F3550" s="123" t="s">
        <v>3</v>
      </c>
      <c r="G3550" s="123">
        <v>1535917</v>
      </c>
      <c r="H3550" s="127"/>
      <c r="I3550" s="131" t="s">
        <v>8644</v>
      </c>
      <c r="J3550" s="127"/>
      <c r="K3550" s="127"/>
      <c r="L3550" s="127"/>
      <c r="M3550" s="127"/>
      <c r="N3550" s="246">
        <v>0</v>
      </c>
      <c r="O3550" s="243">
        <v>130</v>
      </c>
      <c r="P3550" s="127" t="s">
        <v>1334</v>
      </c>
    </row>
    <row r="3551" spans="1:16" ht="51" hidden="1">
      <c r="A3551" s="127">
        <v>292</v>
      </c>
      <c r="B3551" s="127"/>
      <c r="C3551" s="128" t="s">
        <v>152</v>
      </c>
      <c r="D3551" s="122">
        <v>42979</v>
      </c>
      <c r="E3551" s="123" t="s">
        <v>8645</v>
      </c>
      <c r="F3551" s="123" t="s">
        <v>3</v>
      </c>
      <c r="G3551" s="123">
        <v>1535919</v>
      </c>
      <c r="H3551" s="127"/>
      <c r="I3551" s="131" t="s">
        <v>8644</v>
      </c>
      <c r="J3551" s="127"/>
      <c r="K3551" s="127"/>
      <c r="L3551" s="127"/>
      <c r="M3551" s="127"/>
      <c r="N3551" s="246">
        <v>0</v>
      </c>
      <c r="O3551" s="243">
        <v>134</v>
      </c>
      <c r="P3551" s="127" t="s">
        <v>1334</v>
      </c>
    </row>
    <row r="3552" spans="1:16" ht="51" hidden="1">
      <c r="A3552" s="127">
        <v>292</v>
      </c>
      <c r="B3552" s="127"/>
      <c r="C3552" s="128" t="s">
        <v>152</v>
      </c>
      <c r="D3552" s="122">
        <v>42979</v>
      </c>
      <c r="E3552" s="123" t="s">
        <v>8646</v>
      </c>
      <c r="F3552" s="123" t="s">
        <v>3</v>
      </c>
      <c r="G3552" s="123">
        <v>1535920</v>
      </c>
      <c r="H3552" s="127"/>
      <c r="I3552" s="131" t="s">
        <v>8644</v>
      </c>
      <c r="J3552" s="127"/>
      <c r="K3552" s="127"/>
      <c r="L3552" s="127"/>
      <c r="M3552" s="127"/>
      <c r="N3552" s="246">
        <v>0</v>
      </c>
      <c r="O3552" s="243">
        <v>133</v>
      </c>
      <c r="P3552" s="127" t="s">
        <v>1334</v>
      </c>
    </row>
    <row r="3553" spans="1:16" ht="51" hidden="1">
      <c r="A3553" s="127">
        <v>292</v>
      </c>
      <c r="B3553" s="127"/>
      <c r="C3553" s="128" t="s">
        <v>152</v>
      </c>
      <c r="D3553" s="122">
        <v>42979</v>
      </c>
      <c r="E3553" s="123" t="s">
        <v>8647</v>
      </c>
      <c r="F3553" s="123" t="s">
        <v>3</v>
      </c>
      <c r="G3553" s="123">
        <v>1535922</v>
      </c>
      <c r="H3553" s="127"/>
      <c r="I3553" s="131" t="s">
        <v>8644</v>
      </c>
      <c r="J3553" s="127"/>
      <c r="K3553" s="127"/>
      <c r="L3553" s="127"/>
      <c r="M3553" s="127"/>
      <c r="N3553" s="246">
        <v>0</v>
      </c>
      <c r="O3553" s="243">
        <v>133</v>
      </c>
      <c r="P3553" s="127" t="s">
        <v>1334</v>
      </c>
    </row>
    <row r="3554" spans="1:16" ht="51" hidden="1">
      <c r="A3554" s="127" t="s">
        <v>620</v>
      </c>
      <c r="B3554" s="127"/>
      <c r="C3554" s="128" t="s">
        <v>714</v>
      </c>
      <c r="D3554" s="122">
        <v>42979</v>
      </c>
      <c r="E3554" s="123" t="s">
        <v>8648</v>
      </c>
      <c r="F3554" s="123" t="s">
        <v>3</v>
      </c>
      <c r="G3554" s="123">
        <v>1535773</v>
      </c>
      <c r="H3554" s="127"/>
      <c r="I3554" s="131" t="s">
        <v>8014</v>
      </c>
      <c r="J3554" s="127"/>
      <c r="K3554" s="127"/>
      <c r="L3554" s="127"/>
      <c r="M3554" s="127"/>
      <c r="N3554" s="246">
        <v>0</v>
      </c>
      <c r="O3554" s="243">
        <v>4488.88</v>
      </c>
      <c r="P3554" s="127" t="s">
        <v>1334</v>
      </c>
    </row>
    <row r="3555" spans="1:16" ht="63.75" hidden="1">
      <c r="A3555" s="127">
        <v>344</v>
      </c>
      <c r="B3555" s="127"/>
      <c r="C3555" s="128" t="s">
        <v>819</v>
      </c>
      <c r="D3555" s="122">
        <v>42979</v>
      </c>
      <c r="E3555" s="123" t="s">
        <v>8649</v>
      </c>
      <c r="F3555" s="123" t="s">
        <v>3</v>
      </c>
      <c r="G3555" s="123">
        <v>1535793</v>
      </c>
      <c r="H3555" s="127"/>
      <c r="I3555" s="131" t="s">
        <v>8650</v>
      </c>
      <c r="J3555" s="127"/>
      <c r="K3555" s="127"/>
      <c r="L3555" s="127"/>
      <c r="M3555" s="127"/>
      <c r="N3555" s="246">
        <v>0</v>
      </c>
      <c r="O3555" s="243">
        <v>8200</v>
      </c>
      <c r="P3555" s="127" t="s">
        <v>1334</v>
      </c>
    </row>
    <row r="3556" spans="1:16" ht="63.75" hidden="1">
      <c r="A3556" s="127">
        <v>344</v>
      </c>
      <c r="B3556" s="127"/>
      <c r="C3556" s="128" t="s">
        <v>819</v>
      </c>
      <c r="D3556" s="122">
        <v>42979</v>
      </c>
      <c r="E3556" s="123" t="s">
        <v>8651</v>
      </c>
      <c r="F3556" s="123" t="s">
        <v>3</v>
      </c>
      <c r="G3556" s="123">
        <v>1535796</v>
      </c>
      <c r="H3556" s="127"/>
      <c r="I3556" s="131" t="s">
        <v>8652</v>
      </c>
      <c r="J3556" s="127"/>
      <c r="K3556" s="127"/>
      <c r="L3556" s="127"/>
      <c r="M3556" s="127"/>
      <c r="N3556" s="246">
        <v>0</v>
      </c>
      <c r="O3556" s="243">
        <v>122</v>
      </c>
      <c r="P3556" s="127" t="s">
        <v>1334</v>
      </c>
    </row>
    <row r="3557" spans="1:16" ht="51" hidden="1">
      <c r="A3557" s="127" t="s">
        <v>620</v>
      </c>
      <c r="B3557" s="127"/>
      <c r="C3557" s="128" t="s">
        <v>714</v>
      </c>
      <c r="D3557" s="122">
        <v>42979</v>
      </c>
      <c r="E3557" s="123" t="s">
        <v>8653</v>
      </c>
      <c r="F3557" s="123" t="s">
        <v>3</v>
      </c>
      <c r="G3557" s="123">
        <v>1535930</v>
      </c>
      <c r="H3557" s="127"/>
      <c r="I3557" s="131" t="s">
        <v>3021</v>
      </c>
      <c r="J3557" s="127"/>
      <c r="K3557" s="127"/>
      <c r="L3557" s="127"/>
      <c r="M3557" s="127"/>
      <c r="N3557" s="246">
        <v>0</v>
      </c>
      <c r="O3557" s="243">
        <v>1000</v>
      </c>
      <c r="P3557" s="127" t="s">
        <v>1334</v>
      </c>
    </row>
    <row r="3558" spans="1:16" ht="51" hidden="1">
      <c r="A3558" s="127">
        <v>580</v>
      </c>
      <c r="B3558" s="127"/>
      <c r="C3558" s="128" t="s">
        <v>218</v>
      </c>
      <c r="D3558" s="122">
        <v>42979</v>
      </c>
      <c r="E3558" s="123" t="s">
        <v>8654</v>
      </c>
      <c r="F3558" s="123" t="s">
        <v>3</v>
      </c>
      <c r="G3558" s="123">
        <v>1535951</v>
      </c>
      <c r="H3558" s="127"/>
      <c r="I3558" s="131" t="s">
        <v>8655</v>
      </c>
      <c r="J3558" s="127"/>
      <c r="K3558" s="127"/>
      <c r="L3558" s="127"/>
      <c r="M3558" s="127"/>
      <c r="N3558" s="246">
        <v>0</v>
      </c>
      <c r="O3558" s="243">
        <v>60</v>
      </c>
      <c r="P3558" s="127" t="s">
        <v>1334</v>
      </c>
    </row>
    <row r="3559" spans="1:16" ht="51" hidden="1">
      <c r="A3559" s="127" t="s">
        <v>620</v>
      </c>
      <c r="B3559" s="127"/>
      <c r="C3559" s="128" t="s">
        <v>714</v>
      </c>
      <c r="D3559" s="122">
        <v>42979</v>
      </c>
      <c r="E3559" s="123" t="s">
        <v>8656</v>
      </c>
      <c r="F3559" s="123" t="s">
        <v>3</v>
      </c>
      <c r="G3559" s="123">
        <v>1535963</v>
      </c>
      <c r="H3559" s="127"/>
      <c r="I3559" s="131" t="s">
        <v>8657</v>
      </c>
      <c r="J3559" s="127"/>
      <c r="K3559" s="127"/>
      <c r="L3559" s="127"/>
      <c r="M3559" s="127"/>
      <c r="N3559" s="246">
        <v>0</v>
      </c>
      <c r="O3559" s="243">
        <v>594.80000000000007</v>
      </c>
      <c r="P3559" s="127" t="s">
        <v>1334</v>
      </c>
    </row>
    <row r="3560" spans="1:16" ht="51" hidden="1">
      <c r="A3560" s="127" t="s">
        <v>620</v>
      </c>
      <c r="B3560" s="127"/>
      <c r="C3560" s="128" t="s">
        <v>714</v>
      </c>
      <c r="D3560" s="122">
        <v>42979</v>
      </c>
      <c r="E3560" s="123" t="s">
        <v>8658</v>
      </c>
      <c r="F3560" s="123" t="s">
        <v>3</v>
      </c>
      <c r="G3560" s="123">
        <v>1535679</v>
      </c>
      <c r="H3560" s="127"/>
      <c r="I3560" s="131" t="s">
        <v>8659</v>
      </c>
      <c r="J3560" s="127"/>
      <c r="K3560" s="127"/>
      <c r="L3560" s="127"/>
      <c r="M3560" s="127"/>
      <c r="N3560" s="246">
        <v>0</v>
      </c>
      <c r="O3560" s="243">
        <v>1542.3400000000001</v>
      </c>
      <c r="P3560" s="127" t="s">
        <v>1334</v>
      </c>
    </row>
    <row r="3561" spans="1:16" ht="51" hidden="1">
      <c r="A3561" s="127" t="s">
        <v>620</v>
      </c>
      <c r="B3561" s="127"/>
      <c r="C3561" s="128" t="s">
        <v>714</v>
      </c>
      <c r="D3561" s="122">
        <v>42979</v>
      </c>
      <c r="E3561" s="123" t="s">
        <v>8660</v>
      </c>
      <c r="F3561" s="123" t="s">
        <v>3</v>
      </c>
      <c r="G3561" s="123">
        <v>1535681</v>
      </c>
      <c r="H3561" s="127"/>
      <c r="I3561" s="131" t="s">
        <v>8661</v>
      </c>
      <c r="J3561" s="127"/>
      <c r="K3561" s="127"/>
      <c r="L3561" s="127"/>
      <c r="M3561" s="127"/>
      <c r="N3561" s="246">
        <v>0</v>
      </c>
      <c r="O3561" s="243">
        <v>99.89</v>
      </c>
      <c r="P3561" s="127" t="s">
        <v>1334</v>
      </c>
    </row>
    <row r="3562" spans="1:16" ht="63.75" hidden="1">
      <c r="A3562" s="127">
        <v>253</v>
      </c>
      <c r="B3562" s="127"/>
      <c r="C3562" s="128" t="s">
        <v>779</v>
      </c>
      <c r="D3562" s="122">
        <v>42979</v>
      </c>
      <c r="E3562" s="123" t="s">
        <v>8662</v>
      </c>
      <c r="F3562" s="123" t="s">
        <v>3</v>
      </c>
      <c r="G3562" s="123">
        <v>1535781</v>
      </c>
      <c r="H3562" s="127"/>
      <c r="I3562" s="131" t="s">
        <v>8663</v>
      </c>
      <c r="J3562" s="127"/>
      <c r="K3562" s="127"/>
      <c r="L3562" s="127"/>
      <c r="M3562" s="127"/>
      <c r="N3562" s="246">
        <v>0</v>
      </c>
      <c r="O3562" s="243">
        <v>140784</v>
      </c>
      <c r="P3562" s="127" t="s">
        <v>1334</v>
      </c>
    </row>
    <row r="3563" spans="1:16" ht="51" hidden="1">
      <c r="A3563" s="127">
        <v>16</v>
      </c>
      <c r="B3563" s="127"/>
      <c r="C3563" s="128" t="s">
        <v>693</v>
      </c>
      <c r="D3563" s="122">
        <v>42979</v>
      </c>
      <c r="E3563" s="123" t="s">
        <v>8664</v>
      </c>
      <c r="F3563" s="123" t="s">
        <v>3</v>
      </c>
      <c r="G3563" s="123">
        <v>1535784</v>
      </c>
      <c r="H3563" s="127"/>
      <c r="I3563" s="131" t="s">
        <v>8665</v>
      </c>
      <c r="J3563" s="127"/>
      <c r="K3563" s="127"/>
      <c r="L3563" s="127"/>
      <c r="M3563" s="127"/>
      <c r="N3563" s="246">
        <v>0</v>
      </c>
      <c r="O3563" s="243">
        <v>22121</v>
      </c>
      <c r="P3563" s="127" t="s">
        <v>1334</v>
      </c>
    </row>
    <row r="3564" spans="1:16" ht="63.75" hidden="1">
      <c r="A3564" s="127">
        <v>670</v>
      </c>
      <c r="B3564" s="127"/>
      <c r="C3564" s="128" t="s">
        <v>236</v>
      </c>
      <c r="D3564" s="122">
        <v>42979</v>
      </c>
      <c r="E3564" s="123" t="s">
        <v>8666</v>
      </c>
      <c r="F3564" s="123" t="s">
        <v>3</v>
      </c>
      <c r="G3564" s="123">
        <v>1535790</v>
      </c>
      <c r="H3564" s="127"/>
      <c r="I3564" s="131" t="s">
        <v>8667</v>
      </c>
      <c r="J3564" s="127"/>
      <c r="K3564" s="127"/>
      <c r="L3564" s="127"/>
      <c r="M3564" s="127"/>
      <c r="N3564" s="246">
        <v>0</v>
      </c>
      <c r="O3564" s="243">
        <v>3325.35</v>
      </c>
      <c r="P3564" s="127" t="s">
        <v>1334</v>
      </c>
    </row>
    <row r="3565" spans="1:16" ht="51" hidden="1">
      <c r="A3565" s="127">
        <v>203</v>
      </c>
      <c r="B3565" s="127"/>
      <c r="C3565" s="128" t="s">
        <v>758</v>
      </c>
      <c r="D3565" s="122">
        <v>42982</v>
      </c>
      <c r="E3565" s="123" t="s">
        <v>8668</v>
      </c>
      <c r="F3565" s="123" t="s">
        <v>3</v>
      </c>
      <c r="G3565" s="123">
        <v>1536412</v>
      </c>
      <c r="H3565" s="127"/>
      <c r="I3565" s="131" t="s">
        <v>8669</v>
      </c>
      <c r="J3565" s="127"/>
      <c r="K3565" s="127"/>
      <c r="L3565" s="127"/>
      <c r="M3565" s="127"/>
      <c r="N3565" s="246">
        <v>0</v>
      </c>
      <c r="O3565" s="243">
        <v>371</v>
      </c>
      <c r="P3565" s="127" t="s">
        <v>1334</v>
      </c>
    </row>
    <row r="3566" spans="1:16" ht="51" hidden="1">
      <c r="A3566" s="127">
        <v>203</v>
      </c>
      <c r="B3566" s="127"/>
      <c r="C3566" s="128" t="s">
        <v>758</v>
      </c>
      <c r="D3566" s="122">
        <v>42982</v>
      </c>
      <c r="E3566" s="123" t="s">
        <v>8670</v>
      </c>
      <c r="F3566" s="123" t="s">
        <v>3</v>
      </c>
      <c r="G3566" s="123">
        <v>1536413</v>
      </c>
      <c r="H3566" s="127"/>
      <c r="I3566" s="131" t="s">
        <v>8671</v>
      </c>
      <c r="J3566" s="127"/>
      <c r="K3566" s="127"/>
      <c r="L3566" s="127"/>
      <c r="M3566" s="127"/>
      <c r="N3566" s="246">
        <v>0</v>
      </c>
      <c r="O3566" s="243">
        <v>185.5</v>
      </c>
      <c r="P3566" s="127" t="s">
        <v>1334</v>
      </c>
    </row>
    <row r="3567" spans="1:16" ht="38.25" hidden="1">
      <c r="A3567" s="127">
        <v>291</v>
      </c>
      <c r="B3567" s="127"/>
      <c r="C3567" s="128" t="s">
        <v>795</v>
      </c>
      <c r="D3567" s="122">
        <v>42982</v>
      </c>
      <c r="E3567" s="123" t="s">
        <v>8672</v>
      </c>
      <c r="F3567" s="123" t="s">
        <v>3</v>
      </c>
      <c r="G3567" s="123">
        <v>1536433</v>
      </c>
      <c r="H3567" s="127"/>
      <c r="I3567" s="131" t="s">
        <v>8673</v>
      </c>
      <c r="J3567" s="127"/>
      <c r="K3567" s="127"/>
      <c r="L3567" s="127"/>
      <c r="M3567" s="127"/>
      <c r="N3567" s="246">
        <v>0</v>
      </c>
      <c r="O3567" s="243">
        <v>21.2</v>
      </c>
      <c r="P3567" s="127" t="s">
        <v>1334</v>
      </c>
    </row>
    <row r="3568" spans="1:16" ht="51" hidden="1">
      <c r="A3568" s="127" t="s">
        <v>620</v>
      </c>
      <c r="B3568" s="127"/>
      <c r="C3568" s="128" t="s">
        <v>714</v>
      </c>
      <c r="D3568" s="122">
        <v>42982</v>
      </c>
      <c r="E3568" s="123" t="s">
        <v>8674</v>
      </c>
      <c r="F3568" s="123" t="s">
        <v>3</v>
      </c>
      <c r="G3568" s="123">
        <v>1536443</v>
      </c>
      <c r="H3568" s="127"/>
      <c r="I3568" s="131" t="s">
        <v>3489</v>
      </c>
      <c r="J3568" s="127"/>
      <c r="K3568" s="127"/>
      <c r="L3568" s="127"/>
      <c r="M3568" s="127"/>
      <c r="N3568" s="246">
        <v>0</v>
      </c>
      <c r="O3568" s="243">
        <v>460</v>
      </c>
      <c r="P3568" s="127" t="s">
        <v>1334</v>
      </c>
    </row>
    <row r="3569" spans="1:16" ht="51" hidden="1">
      <c r="A3569" s="127" t="s">
        <v>620</v>
      </c>
      <c r="B3569" s="127"/>
      <c r="C3569" s="128" t="s">
        <v>714</v>
      </c>
      <c r="D3569" s="122">
        <v>42982</v>
      </c>
      <c r="E3569" s="123" t="s">
        <v>8675</v>
      </c>
      <c r="F3569" s="123" t="s">
        <v>3</v>
      </c>
      <c r="G3569" s="123">
        <v>1536472</v>
      </c>
      <c r="H3569" s="127"/>
      <c r="I3569" s="131" t="s">
        <v>8676</v>
      </c>
      <c r="J3569" s="127"/>
      <c r="K3569" s="127"/>
      <c r="L3569" s="127"/>
      <c r="M3569" s="127"/>
      <c r="N3569" s="246">
        <v>0</v>
      </c>
      <c r="O3569" s="243">
        <v>39.99</v>
      </c>
      <c r="P3569" s="127" t="s">
        <v>1334</v>
      </c>
    </row>
    <row r="3570" spans="1:16" ht="51" hidden="1">
      <c r="A3570" s="127" t="s">
        <v>620</v>
      </c>
      <c r="B3570" s="127"/>
      <c r="C3570" s="128" t="s">
        <v>714</v>
      </c>
      <c r="D3570" s="122">
        <v>42982</v>
      </c>
      <c r="E3570" s="123" t="s">
        <v>8677</v>
      </c>
      <c r="F3570" s="123" t="s">
        <v>3</v>
      </c>
      <c r="G3570" s="123">
        <v>1536355</v>
      </c>
      <c r="H3570" s="127"/>
      <c r="I3570" s="131" t="s">
        <v>8678</v>
      </c>
      <c r="J3570" s="127"/>
      <c r="K3570" s="127"/>
      <c r="L3570" s="127"/>
      <c r="M3570" s="127"/>
      <c r="N3570" s="246">
        <v>0</v>
      </c>
      <c r="O3570" s="243">
        <v>25.6</v>
      </c>
      <c r="P3570" s="127" t="s">
        <v>1334</v>
      </c>
    </row>
    <row r="3571" spans="1:16" ht="51" hidden="1">
      <c r="A3571" s="127" t="s">
        <v>620</v>
      </c>
      <c r="B3571" s="127"/>
      <c r="C3571" s="128" t="s">
        <v>714</v>
      </c>
      <c r="D3571" s="122">
        <v>42982</v>
      </c>
      <c r="E3571" s="123" t="s">
        <v>8679</v>
      </c>
      <c r="F3571" s="123" t="s">
        <v>3</v>
      </c>
      <c r="G3571" s="123">
        <v>1536329</v>
      </c>
      <c r="H3571" s="127"/>
      <c r="I3571" s="131" t="s">
        <v>8680</v>
      </c>
      <c r="J3571" s="127"/>
      <c r="K3571" s="127"/>
      <c r="L3571" s="127"/>
      <c r="M3571" s="127"/>
      <c r="N3571" s="246">
        <v>0</v>
      </c>
      <c r="O3571" s="243">
        <v>859.55000000000007</v>
      </c>
      <c r="P3571" s="127" t="s">
        <v>1334</v>
      </c>
    </row>
    <row r="3572" spans="1:16" ht="51" hidden="1">
      <c r="A3572" s="127">
        <v>46</v>
      </c>
      <c r="B3572" s="127"/>
      <c r="C3572" s="128" t="s">
        <v>699</v>
      </c>
      <c r="D3572" s="122">
        <v>42982</v>
      </c>
      <c r="E3572" s="123" t="s">
        <v>8681</v>
      </c>
      <c r="F3572" s="123" t="s">
        <v>3</v>
      </c>
      <c r="G3572" s="123">
        <v>1536324</v>
      </c>
      <c r="H3572" s="127"/>
      <c r="I3572" s="131" t="s">
        <v>8682</v>
      </c>
      <c r="J3572" s="127"/>
      <c r="K3572" s="127"/>
      <c r="L3572" s="127"/>
      <c r="M3572" s="127"/>
      <c r="N3572" s="246">
        <v>0</v>
      </c>
      <c r="O3572" s="243">
        <v>12458</v>
      </c>
      <c r="P3572" s="127" t="s">
        <v>1334</v>
      </c>
    </row>
    <row r="3573" spans="1:16" ht="51" hidden="1">
      <c r="A3573" s="127">
        <v>46</v>
      </c>
      <c r="B3573" s="127"/>
      <c r="C3573" s="128" t="s">
        <v>699</v>
      </c>
      <c r="D3573" s="122">
        <v>42982</v>
      </c>
      <c r="E3573" s="123" t="s">
        <v>8683</v>
      </c>
      <c r="F3573" s="123" t="s">
        <v>3</v>
      </c>
      <c r="G3573" s="123">
        <v>1536318</v>
      </c>
      <c r="H3573" s="127"/>
      <c r="I3573" s="131" t="s">
        <v>8684</v>
      </c>
      <c r="J3573" s="127"/>
      <c r="K3573" s="127"/>
      <c r="L3573" s="127"/>
      <c r="M3573" s="127"/>
      <c r="N3573" s="246">
        <v>0</v>
      </c>
      <c r="O3573" s="243">
        <v>9989</v>
      </c>
      <c r="P3573" s="127" t="s">
        <v>1334</v>
      </c>
    </row>
    <row r="3574" spans="1:16" ht="51" hidden="1">
      <c r="A3574" s="127" t="s">
        <v>620</v>
      </c>
      <c r="B3574" s="127"/>
      <c r="C3574" s="128" t="s">
        <v>714</v>
      </c>
      <c r="D3574" s="122">
        <v>42982</v>
      </c>
      <c r="E3574" s="123" t="s">
        <v>8685</v>
      </c>
      <c r="F3574" s="123" t="s">
        <v>3</v>
      </c>
      <c r="G3574" s="123">
        <v>1536303</v>
      </c>
      <c r="H3574" s="127"/>
      <c r="I3574" s="131" t="s">
        <v>8686</v>
      </c>
      <c r="J3574" s="127"/>
      <c r="K3574" s="127"/>
      <c r="L3574" s="127"/>
      <c r="M3574" s="127"/>
      <c r="N3574" s="246">
        <v>0</v>
      </c>
      <c r="O3574" s="243">
        <v>78.05</v>
      </c>
      <c r="P3574" s="127" t="s">
        <v>1334</v>
      </c>
    </row>
    <row r="3575" spans="1:16" ht="63.75" hidden="1">
      <c r="A3575" s="127">
        <v>41</v>
      </c>
      <c r="B3575" s="127"/>
      <c r="C3575" s="128" t="s">
        <v>698</v>
      </c>
      <c r="D3575" s="122">
        <v>42982</v>
      </c>
      <c r="E3575" s="123" t="s">
        <v>8687</v>
      </c>
      <c r="F3575" s="123" t="s">
        <v>3</v>
      </c>
      <c r="G3575" s="123">
        <v>1536589</v>
      </c>
      <c r="H3575" s="127"/>
      <c r="I3575" s="131" t="s">
        <v>8688</v>
      </c>
      <c r="J3575" s="127"/>
      <c r="K3575" s="127"/>
      <c r="L3575" s="127"/>
      <c r="M3575" s="127"/>
      <c r="N3575" s="246">
        <v>0</v>
      </c>
      <c r="O3575" s="243">
        <v>5.5</v>
      </c>
      <c r="P3575" s="127" t="s">
        <v>1334</v>
      </c>
    </row>
    <row r="3576" spans="1:16" ht="51" hidden="1">
      <c r="A3576" s="127" t="s">
        <v>620</v>
      </c>
      <c r="B3576" s="127"/>
      <c r="C3576" s="128" t="s">
        <v>714</v>
      </c>
      <c r="D3576" s="122">
        <v>42982</v>
      </c>
      <c r="E3576" s="123" t="s">
        <v>8689</v>
      </c>
      <c r="F3576" s="123" t="s">
        <v>3</v>
      </c>
      <c r="G3576" s="123">
        <v>1536585</v>
      </c>
      <c r="H3576" s="127"/>
      <c r="I3576" s="131" t="s">
        <v>4475</v>
      </c>
      <c r="J3576" s="127"/>
      <c r="K3576" s="127"/>
      <c r="L3576" s="127"/>
      <c r="M3576" s="127"/>
      <c r="N3576" s="246">
        <v>0</v>
      </c>
      <c r="O3576" s="243">
        <v>1000</v>
      </c>
      <c r="P3576" s="127" t="s">
        <v>1334</v>
      </c>
    </row>
    <row r="3577" spans="1:16" ht="51" hidden="1">
      <c r="A3577" s="127">
        <v>212</v>
      </c>
      <c r="B3577" s="127"/>
      <c r="C3577" s="128" t="s">
        <v>762</v>
      </c>
      <c r="D3577" s="122">
        <v>42982</v>
      </c>
      <c r="E3577" s="123" t="s">
        <v>8690</v>
      </c>
      <c r="F3577" s="123" t="s">
        <v>3</v>
      </c>
      <c r="G3577" s="123">
        <v>1536532</v>
      </c>
      <c r="H3577" s="127"/>
      <c r="I3577" s="131" t="s">
        <v>8691</v>
      </c>
      <c r="J3577" s="127"/>
      <c r="K3577" s="127"/>
      <c r="L3577" s="127"/>
      <c r="M3577" s="127"/>
      <c r="N3577" s="246">
        <v>0</v>
      </c>
      <c r="O3577" s="243">
        <v>313.02</v>
      </c>
      <c r="P3577" s="127" t="s">
        <v>1334</v>
      </c>
    </row>
    <row r="3578" spans="1:16" ht="63.75" hidden="1">
      <c r="A3578" s="127">
        <v>580</v>
      </c>
      <c r="B3578" s="127"/>
      <c r="C3578" s="128" t="s">
        <v>218</v>
      </c>
      <c r="D3578" s="122">
        <v>42982</v>
      </c>
      <c r="E3578" s="123" t="s">
        <v>8692</v>
      </c>
      <c r="F3578" s="123" t="s">
        <v>3</v>
      </c>
      <c r="G3578" s="123">
        <v>1536296</v>
      </c>
      <c r="H3578" s="127"/>
      <c r="I3578" s="131" t="s">
        <v>8693</v>
      </c>
      <c r="J3578" s="127"/>
      <c r="K3578" s="127"/>
      <c r="L3578" s="127"/>
      <c r="M3578" s="127"/>
      <c r="N3578" s="246">
        <v>0</v>
      </c>
      <c r="O3578" s="243">
        <v>950</v>
      </c>
      <c r="P3578" s="127" t="s">
        <v>1334</v>
      </c>
    </row>
    <row r="3579" spans="1:16" ht="51" hidden="1">
      <c r="A3579" s="127">
        <v>580</v>
      </c>
      <c r="B3579" s="127"/>
      <c r="C3579" s="128" t="s">
        <v>218</v>
      </c>
      <c r="D3579" s="122">
        <v>42982</v>
      </c>
      <c r="E3579" s="123" t="s">
        <v>8694</v>
      </c>
      <c r="F3579" s="123" t="s">
        <v>3</v>
      </c>
      <c r="G3579" s="123">
        <v>1536292</v>
      </c>
      <c r="H3579" s="127"/>
      <c r="I3579" s="131" t="s">
        <v>8695</v>
      </c>
      <c r="J3579" s="127"/>
      <c r="K3579" s="127"/>
      <c r="L3579" s="127"/>
      <c r="M3579" s="127"/>
      <c r="N3579" s="246">
        <v>0</v>
      </c>
      <c r="O3579" s="243">
        <v>1050</v>
      </c>
      <c r="P3579" s="127" t="s">
        <v>1334</v>
      </c>
    </row>
    <row r="3580" spans="1:16" ht="51" hidden="1">
      <c r="A3580" s="127">
        <v>580</v>
      </c>
      <c r="B3580" s="127"/>
      <c r="C3580" s="128" t="s">
        <v>218</v>
      </c>
      <c r="D3580" s="122">
        <v>42982</v>
      </c>
      <c r="E3580" s="123" t="s">
        <v>8696</v>
      </c>
      <c r="F3580" s="123" t="s">
        <v>3</v>
      </c>
      <c r="G3580" s="123">
        <v>1536290</v>
      </c>
      <c r="H3580" s="127"/>
      <c r="I3580" s="131" t="s">
        <v>8697</v>
      </c>
      <c r="J3580" s="127"/>
      <c r="K3580" s="127"/>
      <c r="L3580" s="127"/>
      <c r="M3580" s="127"/>
      <c r="N3580" s="246">
        <v>0</v>
      </c>
      <c r="O3580" s="243">
        <v>18350</v>
      </c>
      <c r="P3580" s="127" t="s">
        <v>1334</v>
      </c>
    </row>
    <row r="3581" spans="1:16" ht="63.75" hidden="1">
      <c r="A3581" s="127">
        <v>87</v>
      </c>
      <c r="B3581" s="127"/>
      <c r="C3581" s="128" t="s">
        <v>712</v>
      </c>
      <c r="D3581" s="122">
        <v>42982</v>
      </c>
      <c r="E3581" s="123" t="s">
        <v>8698</v>
      </c>
      <c r="F3581" s="123" t="s">
        <v>3</v>
      </c>
      <c r="G3581" s="123">
        <v>1536279</v>
      </c>
      <c r="H3581" s="127"/>
      <c r="I3581" s="131" t="s">
        <v>8699</v>
      </c>
      <c r="J3581" s="127"/>
      <c r="K3581" s="127"/>
      <c r="L3581" s="127"/>
      <c r="M3581" s="127"/>
      <c r="N3581" s="246">
        <v>0</v>
      </c>
      <c r="O3581" s="243">
        <v>7262.9000000000005</v>
      </c>
      <c r="P3581" s="127" t="s">
        <v>1334</v>
      </c>
    </row>
    <row r="3582" spans="1:16" ht="51" hidden="1">
      <c r="A3582" s="127" t="s">
        <v>620</v>
      </c>
      <c r="B3582" s="127"/>
      <c r="C3582" s="128" t="s">
        <v>714</v>
      </c>
      <c r="D3582" s="122">
        <v>42982</v>
      </c>
      <c r="E3582" s="123" t="s">
        <v>8700</v>
      </c>
      <c r="F3582" s="123" t="s">
        <v>3</v>
      </c>
      <c r="G3582" s="123">
        <v>1536277</v>
      </c>
      <c r="H3582" s="127"/>
      <c r="I3582" s="131" t="s">
        <v>3090</v>
      </c>
      <c r="J3582" s="127"/>
      <c r="K3582" s="127"/>
      <c r="L3582" s="127"/>
      <c r="M3582" s="127"/>
      <c r="N3582" s="246">
        <v>0</v>
      </c>
      <c r="O3582" s="243">
        <v>711.18000000000006</v>
      </c>
      <c r="P3582" s="127" t="s">
        <v>1334</v>
      </c>
    </row>
    <row r="3583" spans="1:16" ht="51" hidden="1">
      <c r="A3583" s="127" t="s">
        <v>620</v>
      </c>
      <c r="B3583" s="127"/>
      <c r="C3583" s="128" t="s">
        <v>714</v>
      </c>
      <c r="D3583" s="122">
        <v>42982</v>
      </c>
      <c r="E3583" s="123" t="s">
        <v>8701</v>
      </c>
      <c r="F3583" s="123" t="s">
        <v>3</v>
      </c>
      <c r="G3583" s="123">
        <v>1536272</v>
      </c>
      <c r="H3583" s="127"/>
      <c r="I3583" s="131" t="s">
        <v>2477</v>
      </c>
      <c r="J3583" s="127"/>
      <c r="K3583" s="127"/>
      <c r="L3583" s="127"/>
      <c r="M3583" s="127"/>
      <c r="N3583" s="246">
        <v>0</v>
      </c>
      <c r="O3583" s="243">
        <v>545</v>
      </c>
      <c r="P3583" s="127" t="s">
        <v>1334</v>
      </c>
    </row>
    <row r="3584" spans="1:16" ht="51" hidden="1">
      <c r="A3584" s="127" t="s">
        <v>620</v>
      </c>
      <c r="B3584" s="127"/>
      <c r="C3584" s="128" t="s">
        <v>714</v>
      </c>
      <c r="D3584" s="122">
        <v>42982</v>
      </c>
      <c r="E3584" s="123" t="s">
        <v>8702</v>
      </c>
      <c r="F3584" s="123" t="s">
        <v>3</v>
      </c>
      <c r="G3584" s="123">
        <v>1536271</v>
      </c>
      <c r="H3584" s="127"/>
      <c r="I3584" s="131" t="s">
        <v>3501</v>
      </c>
      <c r="J3584" s="127"/>
      <c r="K3584" s="127"/>
      <c r="L3584" s="127"/>
      <c r="M3584" s="127"/>
      <c r="N3584" s="246">
        <v>0</v>
      </c>
      <c r="O3584" s="243">
        <v>1506</v>
      </c>
      <c r="P3584" s="127" t="s">
        <v>1334</v>
      </c>
    </row>
    <row r="3585" spans="1:16" ht="51" hidden="1">
      <c r="A3585" s="127" t="s">
        <v>620</v>
      </c>
      <c r="B3585" s="127"/>
      <c r="C3585" s="128" t="s">
        <v>714</v>
      </c>
      <c r="D3585" s="122">
        <v>42982</v>
      </c>
      <c r="E3585" s="123" t="s">
        <v>8703</v>
      </c>
      <c r="F3585" s="123" t="s">
        <v>3</v>
      </c>
      <c r="G3585" s="123">
        <v>1536208</v>
      </c>
      <c r="H3585" s="127"/>
      <c r="I3585" s="131" t="s">
        <v>8704</v>
      </c>
      <c r="J3585" s="127"/>
      <c r="K3585" s="127"/>
      <c r="L3585" s="127"/>
      <c r="M3585" s="127"/>
      <c r="N3585" s="246">
        <v>0</v>
      </c>
      <c r="O3585" s="243">
        <v>8114.3600000000006</v>
      </c>
      <c r="P3585" s="127" t="s">
        <v>1334</v>
      </c>
    </row>
    <row r="3586" spans="1:16" ht="51" hidden="1">
      <c r="A3586" s="127" t="s">
        <v>620</v>
      </c>
      <c r="B3586" s="127"/>
      <c r="C3586" s="128" t="s">
        <v>714</v>
      </c>
      <c r="D3586" s="122">
        <v>42983</v>
      </c>
      <c r="E3586" s="123" t="s">
        <v>8705</v>
      </c>
      <c r="F3586" s="123" t="s">
        <v>3</v>
      </c>
      <c r="G3586" s="123">
        <v>1536807</v>
      </c>
      <c r="H3586" s="127"/>
      <c r="I3586" s="131" t="s">
        <v>8706</v>
      </c>
      <c r="J3586" s="127"/>
      <c r="K3586" s="127"/>
      <c r="L3586" s="127"/>
      <c r="M3586" s="127"/>
      <c r="N3586" s="246">
        <v>0</v>
      </c>
      <c r="O3586" s="243">
        <v>1719.77</v>
      </c>
      <c r="P3586" s="127" t="s">
        <v>1334</v>
      </c>
    </row>
    <row r="3587" spans="1:16" ht="38.25" hidden="1">
      <c r="A3587" s="127">
        <v>15</v>
      </c>
      <c r="B3587" s="127"/>
      <c r="C3587" s="128" t="s">
        <v>692</v>
      </c>
      <c r="D3587" s="122">
        <v>42983</v>
      </c>
      <c r="E3587" s="123" t="s">
        <v>8707</v>
      </c>
      <c r="F3587" s="123" t="s">
        <v>3</v>
      </c>
      <c r="G3587" s="123">
        <v>1536823</v>
      </c>
      <c r="H3587" s="127"/>
      <c r="I3587" s="131" t="s">
        <v>8708</v>
      </c>
      <c r="J3587" s="127"/>
      <c r="K3587" s="127"/>
      <c r="L3587" s="127"/>
      <c r="M3587" s="127"/>
      <c r="N3587" s="246">
        <v>0</v>
      </c>
      <c r="O3587" s="243">
        <v>3760.28</v>
      </c>
      <c r="P3587" s="127" t="s">
        <v>1334</v>
      </c>
    </row>
    <row r="3588" spans="1:16" ht="51" hidden="1">
      <c r="A3588" s="127">
        <v>132</v>
      </c>
      <c r="B3588" s="127"/>
      <c r="C3588" s="128" t="s">
        <v>729</v>
      </c>
      <c r="D3588" s="122">
        <v>42983</v>
      </c>
      <c r="E3588" s="123" t="s">
        <v>8709</v>
      </c>
      <c r="F3588" s="123" t="s">
        <v>3</v>
      </c>
      <c r="G3588" s="123">
        <v>1536827</v>
      </c>
      <c r="H3588" s="127"/>
      <c r="I3588" s="131" t="s">
        <v>8710</v>
      </c>
      <c r="J3588" s="127"/>
      <c r="K3588" s="127"/>
      <c r="L3588" s="127"/>
      <c r="M3588" s="127"/>
      <c r="N3588" s="246">
        <v>0</v>
      </c>
      <c r="O3588" s="243">
        <v>2042.7</v>
      </c>
      <c r="P3588" s="127" t="s">
        <v>1334</v>
      </c>
    </row>
    <row r="3589" spans="1:16" ht="51" hidden="1">
      <c r="A3589" s="127" t="s">
        <v>620</v>
      </c>
      <c r="B3589" s="127"/>
      <c r="C3589" s="128" t="s">
        <v>714</v>
      </c>
      <c r="D3589" s="122">
        <v>42983</v>
      </c>
      <c r="E3589" s="123" t="s">
        <v>8711</v>
      </c>
      <c r="F3589" s="123" t="s">
        <v>3</v>
      </c>
      <c r="G3589" s="123">
        <v>1536852</v>
      </c>
      <c r="H3589" s="127"/>
      <c r="I3589" s="131" t="s">
        <v>8712</v>
      </c>
      <c r="J3589" s="127"/>
      <c r="K3589" s="127"/>
      <c r="L3589" s="127"/>
      <c r="M3589" s="127"/>
      <c r="N3589" s="246">
        <v>0</v>
      </c>
      <c r="O3589" s="243">
        <v>800</v>
      </c>
      <c r="P3589" s="127" t="s">
        <v>1334</v>
      </c>
    </row>
    <row r="3590" spans="1:16" ht="51">
      <c r="A3590" s="127">
        <v>35</v>
      </c>
      <c r="B3590" s="127"/>
      <c r="C3590" s="128" t="s">
        <v>697</v>
      </c>
      <c r="D3590" s="122">
        <v>42983</v>
      </c>
      <c r="E3590" s="123" t="s">
        <v>8713</v>
      </c>
      <c r="F3590" s="123" t="s">
        <v>3</v>
      </c>
      <c r="G3590" s="123">
        <v>1536694</v>
      </c>
      <c r="H3590" s="127"/>
      <c r="I3590" s="131" t="s">
        <v>8714</v>
      </c>
      <c r="J3590" s="127"/>
      <c r="K3590" s="127"/>
      <c r="L3590" s="127"/>
      <c r="M3590" s="127"/>
      <c r="N3590" s="246">
        <v>0</v>
      </c>
      <c r="O3590" s="243">
        <v>1500</v>
      </c>
      <c r="P3590" s="127" t="s">
        <v>1334</v>
      </c>
    </row>
    <row r="3591" spans="1:16" ht="51" hidden="1">
      <c r="A3591" s="127">
        <v>292</v>
      </c>
      <c r="B3591" s="127"/>
      <c r="C3591" s="128" t="s">
        <v>152</v>
      </c>
      <c r="D3591" s="122">
        <v>42983</v>
      </c>
      <c r="E3591" s="123" t="s">
        <v>8715</v>
      </c>
      <c r="F3591" s="123" t="s">
        <v>3</v>
      </c>
      <c r="G3591" s="123">
        <v>1536697</v>
      </c>
      <c r="H3591" s="127"/>
      <c r="I3591" s="131" t="s">
        <v>7733</v>
      </c>
      <c r="J3591" s="127"/>
      <c r="K3591" s="127"/>
      <c r="L3591" s="127"/>
      <c r="M3591" s="127"/>
      <c r="N3591" s="246">
        <v>0</v>
      </c>
      <c r="O3591" s="243">
        <v>128</v>
      </c>
      <c r="P3591" s="127" t="s">
        <v>1334</v>
      </c>
    </row>
    <row r="3592" spans="1:16" ht="51" hidden="1">
      <c r="A3592" s="127">
        <v>292</v>
      </c>
      <c r="B3592" s="127"/>
      <c r="C3592" s="128" t="s">
        <v>152</v>
      </c>
      <c r="D3592" s="122">
        <v>42983</v>
      </c>
      <c r="E3592" s="123" t="s">
        <v>8716</v>
      </c>
      <c r="F3592" s="123" t="s">
        <v>3</v>
      </c>
      <c r="G3592" s="123">
        <v>1536698</v>
      </c>
      <c r="H3592" s="127"/>
      <c r="I3592" s="131" t="s">
        <v>7733</v>
      </c>
      <c r="J3592" s="127"/>
      <c r="K3592" s="127"/>
      <c r="L3592" s="127"/>
      <c r="M3592" s="127"/>
      <c r="N3592" s="246">
        <v>0</v>
      </c>
      <c r="O3592" s="243">
        <v>112</v>
      </c>
      <c r="P3592" s="127" t="s">
        <v>1334</v>
      </c>
    </row>
    <row r="3593" spans="1:16" ht="51" hidden="1">
      <c r="A3593" s="127">
        <v>292</v>
      </c>
      <c r="B3593" s="127"/>
      <c r="C3593" s="128" t="s">
        <v>152</v>
      </c>
      <c r="D3593" s="122">
        <v>42983</v>
      </c>
      <c r="E3593" s="123" t="s">
        <v>8717</v>
      </c>
      <c r="F3593" s="123" t="s">
        <v>3</v>
      </c>
      <c r="G3593" s="123">
        <v>1536699</v>
      </c>
      <c r="H3593" s="127"/>
      <c r="I3593" s="131" t="s">
        <v>7733</v>
      </c>
      <c r="J3593" s="127"/>
      <c r="K3593" s="127"/>
      <c r="L3593" s="127"/>
      <c r="M3593" s="127"/>
      <c r="N3593" s="246">
        <v>0</v>
      </c>
      <c r="O3593" s="243">
        <v>26</v>
      </c>
      <c r="P3593" s="127" t="s">
        <v>1334</v>
      </c>
    </row>
    <row r="3594" spans="1:16" ht="51" hidden="1">
      <c r="A3594" s="127" t="s">
        <v>620</v>
      </c>
      <c r="B3594" s="127"/>
      <c r="C3594" s="128" t="s">
        <v>714</v>
      </c>
      <c r="D3594" s="122">
        <v>42983</v>
      </c>
      <c r="E3594" s="123" t="s">
        <v>8718</v>
      </c>
      <c r="F3594" s="123" t="s">
        <v>3</v>
      </c>
      <c r="G3594" s="123">
        <v>1536737</v>
      </c>
      <c r="H3594" s="127"/>
      <c r="I3594" s="131" t="s">
        <v>6421</v>
      </c>
      <c r="J3594" s="127"/>
      <c r="K3594" s="127"/>
      <c r="L3594" s="127"/>
      <c r="M3594" s="127"/>
      <c r="N3594" s="246">
        <v>0</v>
      </c>
      <c r="O3594" s="243">
        <v>4748.6000000000004</v>
      </c>
      <c r="P3594" s="127" t="s">
        <v>1334</v>
      </c>
    </row>
    <row r="3595" spans="1:16" ht="51" hidden="1">
      <c r="A3595" s="127">
        <v>582</v>
      </c>
      <c r="B3595" s="127"/>
      <c r="C3595" s="128" t="s">
        <v>857</v>
      </c>
      <c r="D3595" s="122">
        <v>42983</v>
      </c>
      <c r="E3595" s="123" t="s">
        <v>8719</v>
      </c>
      <c r="F3595" s="123" t="s">
        <v>3</v>
      </c>
      <c r="G3595" s="123">
        <v>1536742</v>
      </c>
      <c r="H3595" s="127"/>
      <c r="I3595" s="131" t="s">
        <v>8720</v>
      </c>
      <c r="J3595" s="127"/>
      <c r="K3595" s="127"/>
      <c r="L3595" s="127"/>
      <c r="M3595" s="127"/>
      <c r="N3595" s="246">
        <v>0</v>
      </c>
      <c r="O3595" s="243">
        <v>461</v>
      </c>
      <c r="P3595" s="127" t="s">
        <v>1334</v>
      </c>
    </row>
    <row r="3596" spans="1:16" ht="51" hidden="1">
      <c r="A3596" s="127" t="s">
        <v>620</v>
      </c>
      <c r="B3596" s="127"/>
      <c r="C3596" s="128" t="s">
        <v>714</v>
      </c>
      <c r="D3596" s="122">
        <v>42983</v>
      </c>
      <c r="E3596" s="123" t="s">
        <v>8721</v>
      </c>
      <c r="F3596" s="123" t="s">
        <v>3</v>
      </c>
      <c r="G3596" s="123">
        <v>1536747</v>
      </c>
      <c r="H3596" s="127"/>
      <c r="I3596" s="131" t="s">
        <v>6406</v>
      </c>
      <c r="J3596" s="127"/>
      <c r="K3596" s="127"/>
      <c r="L3596" s="127"/>
      <c r="M3596" s="127"/>
      <c r="N3596" s="246">
        <v>0</v>
      </c>
      <c r="O3596" s="243">
        <v>150</v>
      </c>
      <c r="P3596" s="127" t="s">
        <v>1334</v>
      </c>
    </row>
    <row r="3597" spans="1:16" ht="51" hidden="1">
      <c r="A3597" s="127">
        <v>291</v>
      </c>
      <c r="B3597" s="127"/>
      <c r="C3597" s="128" t="s">
        <v>795</v>
      </c>
      <c r="D3597" s="122">
        <v>42983</v>
      </c>
      <c r="E3597" s="123" t="s">
        <v>8722</v>
      </c>
      <c r="F3597" s="123" t="s">
        <v>3</v>
      </c>
      <c r="G3597" s="123">
        <v>1536760</v>
      </c>
      <c r="H3597" s="127"/>
      <c r="I3597" s="131" t="s">
        <v>8723</v>
      </c>
      <c r="J3597" s="127"/>
      <c r="K3597" s="127"/>
      <c r="L3597" s="127"/>
      <c r="M3597" s="127"/>
      <c r="N3597" s="246">
        <v>0</v>
      </c>
      <c r="O3597" s="243">
        <v>7</v>
      </c>
      <c r="P3597" s="127" t="s">
        <v>1334</v>
      </c>
    </row>
    <row r="3598" spans="1:16" ht="51" hidden="1">
      <c r="A3598" s="127">
        <v>20</v>
      </c>
      <c r="B3598" s="127"/>
      <c r="C3598" s="128" t="s">
        <v>694</v>
      </c>
      <c r="D3598" s="122">
        <v>42983</v>
      </c>
      <c r="E3598" s="123" t="s">
        <v>8724</v>
      </c>
      <c r="F3598" s="123" t="s">
        <v>3</v>
      </c>
      <c r="G3598" s="123">
        <v>1536933</v>
      </c>
      <c r="H3598" s="127"/>
      <c r="I3598" s="131" t="s">
        <v>8725</v>
      </c>
      <c r="J3598" s="127"/>
      <c r="K3598" s="127"/>
      <c r="L3598" s="127"/>
      <c r="M3598" s="127"/>
      <c r="N3598" s="246">
        <v>0</v>
      </c>
      <c r="O3598" s="243">
        <v>188</v>
      </c>
      <c r="P3598" s="127" t="s">
        <v>1334</v>
      </c>
    </row>
    <row r="3599" spans="1:16" ht="51" hidden="1">
      <c r="A3599" s="127">
        <v>70</v>
      </c>
      <c r="B3599" s="127"/>
      <c r="C3599" s="128" t="s">
        <v>706</v>
      </c>
      <c r="D3599" s="122">
        <v>42983</v>
      </c>
      <c r="E3599" s="123" t="s">
        <v>8726</v>
      </c>
      <c r="F3599" s="123" t="s">
        <v>3</v>
      </c>
      <c r="G3599" s="123">
        <v>1536963</v>
      </c>
      <c r="H3599" s="127"/>
      <c r="I3599" s="131" t="s">
        <v>8727</v>
      </c>
      <c r="J3599" s="127"/>
      <c r="K3599" s="127"/>
      <c r="L3599" s="127"/>
      <c r="M3599" s="127"/>
      <c r="N3599" s="246">
        <v>0</v>
      </c>
      <c r="O3599" s="243">
        <v>361.1</v>
      </c>
      <c r="P3599" s="127" t="s">
        <v>1334</v>
      </c>
    </row>
    <row r="3600" spans="1:16" ht="38.25" hidden="1">
      <c r="A3600" s="127">
        <v>590</v>
      </c>
      <c r="B3600" s="127"/>
      <c r="C3600" s="128" t="s">
        <v>861</v>
      </c>
      <c r="D3600" s="122">
        <v>42983</v>
      </c>
      <c r="E3600" s="123" t="s">
        <v>8728</v>
      </c>
      <c r="F3600" s="123" t="s">
        <v>3</v>
      </c>
      <c r="G3600" s="123">
        <v>1536988</v>
      </c>
      <c r="H3600" s="127"/>
      <c r="I3600" s="131" t="s">
        <v>8729</v>
      </c>
      <c r="J3600" s="127"/>
      <c r="K3600" s="127"/>
      <c r="L3600" s="127"/>
      <c r="M3600" s="127"/>
      <c r="N3600" s="246">
        <v>0</v>
      </c>
      <c r="O3600" s="243">
        <v>27.52</v>
      </c>
      <c r="P3600" s="127" t="s">
        <v>17184</v>
      </c>
    </row>
    <row r="3601" spans="1:16" ht="51" hidden="1">
      <c r="A3601" s="127" t="s">
        <v>620</v>
      </c>
      <c r="B3601" s="127"/>
      <c r="C3601" s="128" t="s">
        <v>714</v>
      </c>
      <c r="D3601" s="122">
        <v>42983</v>
      </c>
      <c r="E3601" s="123" t="s">
        <v>8730</v>
      </c>
      <c r="F3601" s="123" t="s">
        <v>3</v>
      </c>
      <c r="G3601" s="123">
        <v>1536863</v>
      </c>
      <c r="H3601" s="127"/>
      <c r="I3601" s="131" t="s">
        <v>8731</v>
      </c>
      <c r="J3601" s="127"/>
      <c r="K3601" s="127"/>
      <c r="L3601" s="127"/>
      <c r="M3601" s="127"/>
      <c r="N3601" s="246">
        <v>0</v>
      </c>
      <c r="O3601" s="243">
        <v>401.26</v>
      </c>
      <c r="P3601" s="127" t="s">
        <v>1334</v>
      </c>
    </row>
    <row r="3602" spans="1:16" ht="51" hidden="1">
      <c r="A3602" s="127" t="s">
        <v>620</v>
      </c>
      <c r="B3602" s="127"/>
      <c r="C3602" s="128" t="s">
        <v>714</v>
      </c>
      <c r="D3602" s="122">
        <v>42983</v>
      </c>
      <c r="E3602" s="123" t="s">
        <v>8732</v>
      </c>
      <c r="F3602" s="123" t="s">
        <v>3</v>
      </c>
      <c r="G3602" s="123">
        <v>1536881</v>
      </c>
      <c r="H3602" s="127"/>
      <c r="I3602" s="131" t="s">
        <v>8733</v>
      </c>
      <c r="J3602" s="127"/>
      <c r="K3602" s="127"/>
      <c r="L3602" s="127"/>
      <c r="M3602" s="127"/>
      <c r="N3602" s="246">
        <v>0</v>
      </c>
      <c r="O3602" s="243">
        <v>1141</v>
      </c>
      <c r="P3602" s="127" t="s">
        <v>1334</v>
      </c>
    </row>
    <row r="3603" spans="1:16" ht="51" hidden="1">
      <c r="A3603" s="127">
        <v>15</v>
      </c>
      <c r="B3603" s="127"/>
      <c r="C3603" s="128" t="s">
        <v>692</v>
      </c>
      <c r="D3603" s="122">
        <v>42983</v>
      </c>
      <c r="E3603" s="123" t="s">
        <v>8734</v>
      </c>
      <c r="F3603" s="123" t="s">
        <v>3</v>
      </c>
      <c r="G3603" s="123">
        <v>1536883</v>
      </c>
      <c r="H3603" s="127"/>
      <c r="I3603" s="131" t="s">
        <v>8735</v>
      </c>
      <c r="J3603" s="127"/>
      <c r="K3603" s="127"/>
      <c r="L3603" s="127"/>
      <c r="M3603" s="127"/>
      <c r="N3603" s="246">
        <v>0</v>
      </c>
      <c r="O3603" s="243">
        <v>10.6</v>
      </c>
      <c r="P3603" s="127" t="s">
        <v>1334</v>
      </c>
    </row>
    <row r="3604" spans="1:16" ht="51" hidden="1">
      <c r="A3604" s="127">
        <v>582</v>
      </c>
      <c r="B3604" s="127"/>
      <c r="C3604" s="128" t="s">
        <v>857</v>
      </c>
      <c r="D3604" s="122">
        <v>42983</v>
      </c>
      <c r="E3604" s="123" t="s">
        <v>8736</v>
      </c>
      <c r="F3604" s="123" t="s">
        <v>3</v>
      </c>
      <c r="G3604" s="123">
        <v>1536889</v>
      </c>
      <c r="H3604" s="127"/>
      <c r="I3604" s="131" t="s">
        <v>8737</v>
      </c>
      <c r="J3604" s="127"/>
      <c r="K3604" s="127"/>
      <c r="L3604" s="127"/>
      <c r="M3604" s="127"/>
      <c r="N3604" s="246">
        <v>0</v>
      </c>
      <c r="O3604" s="243">
        <v>2786.4</v>
      </c>
      <c r="P3604" s="127" t="s">
        <v>1334</v>
      </c>
    </row>
    <row r="3605" spans="1:16" ht="51" hidden="1">
      <c r="A3605" s="127" t="s">
        <v>620</v>
      </c>
      <c r="B3605" s="127"/>
      <c r="C3605" s="128" t="s">
        <v>714</v>
      </c>
      <c r="D3605" s="122">
        <v>42983</v>
      </c>
      <c r="E3605" s="123" t="s">
        <v>8738</v>
      </c>
      <c r="F3605" s="123" t="s">
        <v>3</v>
      </c>
      <c r="G3605" s="123">
        <v>1536901</v>
      </c>
      <c r="H3605" s="127"/>
      <c r="I3605" s="131" t="s">
        <v>8739</v>
      </c>
      <c r="J3605" s="127"/>
      <c r="K3605" s="127"/>
      <c r="L3605" s="127"/>
      <c r="M3605" s="127"/>
      <c r="N3605" s="246">
        <v>0</v>
      </c>
      <c r="O3605" s="243">
        <v>5</v>
      </c>
      <c r="P3605" s="127" t="s">
        <v>1334</v>
      </c>
    </row>
    <row r="3606" spans="1:16" ht="51" hidden="1">
      <c r="A3606" s="127" t="s">
        <v>620</v>
      </c>
      <c r="B3606" s="127"/>
      <c r="C3606" s="128" t="s">
        <v>714</v>
      </c>
      <c r="D3606" s="122">
        <v>42983</v>
      </c>
      <c r="E3606" s="123" t="s">
        <v>8740</v>
      </c>
      <c r="F3606" s="123" t="s">
        <v>3</v>
      </c>
      <c r="G3606" s="123">
        <v>1536916</v>
      </c>
      <c r="H3606" s="127"/>
      <c r="I3606" s="131" t="s">
        <v>8741</v>
      </c>
      <c r="J3606" s="127"/>
      <c r="K3606" s="127"/>
      <c r="L3606" s="127"/>
      <c r="M3606" s="127"/>
      <c r="N3606" s="246">
        <v>0</v>
      </c>
      <c r="O3606" s="243">
        <v>672.87</v>
      </c>
      <c r="P3606" s="127" t="s">
        <v>1334</v>
      </c>
    </row>
    <row r="3607" spans="1:16" ht="63.75" hidden="1">
      <c r="A3607" s="127">
        <v>290</v>
      </c>
      <c r="B3607" s="127"/>
      <c r="C3607" s="128" t="s">
        <v>794</v>
      </c>
      <c r="D3607" s="122">
        <v>42983</v>
      </c>
      <c r="E3607" s="123" t="s">
        <v>8742</v>
      </c>
      <c r="F3607" s="123" t="s">
        <v>3</v>
      </c>
      <c r="G3607" s="123">
        <v>1536855</v>
      </c>
      <c r="H3607" s="127"/>
      <c r="I3607" s="131" t="s">
        <v>8743</v>
      </c>
      <c r="J3607" s="127"/>
      <c r="K3607" s="127"/>
      <c r="L3607" s="127"/>
      <c r="M3607" s="127"/>
      <c r="N3607" s="246">
        <v>0</v>
      </c>
      <c r="O3607" s="243">
        <v>2015</v>
      </c>
      <c r="P3607" s="127" t="s">
        <v>1334</v>
      </c>
    </row>
    <row r="3608" spans="1:16" ht="63.75" hidden="1">
      <c r="A3608" s="127">
        <v>290</v>
      </c>
      <c r="B3608" s="127"/>
      <c r="C3608" s="128" t="s">
        <v>794</v>
      </c>
      <c r="D3608" s="122">
        <v>42983</v>
      </c>
      <c r="E3608" s="123" t="s">
        <v>8744</v>
      </c>
      <c r="F3608" s="123" t="s">
        <v>3</v>
      </c>
      <c r="G3608" s="123">
        <v>1536856</v>
      </c>
      <c r="H3608" s="127"/>
      <c r="I3608" s="131" t="s">
        <v>8745</v>
      </c>
      <c r="J3608" s="127"/>
      <c r="K3608" s="127"/>
      <c r="L3608" s="127"/>
      <c r="M3608" s="127"/>
      <c r="N3608" s="246">
        <v>0</v>
      </c>
      <c r="O3608" s="243">
        <v>2457</v>
      </c>
      <c r="P3608" s="127" t="s">
        <v>1334</v>
      </c>
    </row>
    <row r="3609" spans="1:16" ht="63.75" hidden="1">
      <c r="A3609" s="127" t="s">
        <v>627</v>
      </c>
      <c r="B3609" s="127"/>
      <c r="C3609" s="128" t="s">
        <v>1235</v>
      </c>
      <c r="D3609" s="122">
        <v>42983</v>
      </c>
      <c r="E3609" s="123" t="s">
        <v>8746</v>
      </c>
      <c r="F3609" s="123" t="s">
        <v>3</v>
      </c>
      <c r="G3609" s="123">
        <v>1536861</v>
      </c>
      <c r="H3609" s="127"/>
      <c r="I3609" s="131" t="s">
        <v>8747</v>
      </c>
      <c r="J3609" s="127"/>
      <c r="K3609" s="127"/>
      <c r="L3609" s="127"/>
      <c r="M3609" s="127"/>
      <c r="N3609" s="246">
        <v>0</v>
      </c>
      <c r="O3609" s="243">
        <v>4742.55</v>
      </c>
      <c r="P3609" s="127" t="s">
        <v>1334</v>
      </c>
    </row>
    <row r="3610" spans="1:16" ht="51" hidden="1">
      <c r="A3610" s="127">
        <v>592</v>
      </c>
      <c r="B3610" s="127"/>
      <c r="C3610" s="128" t="s">
        <v>863</v>
      </c>
      <c r="D3610" s="122">
        <v>42983</v>
      </c>
      <c r="E3610" s="123" t="s">
        <v>8748</v>
      </c>
      <c r="F3610" s="123" t="s">
        <v>3</v>
      </c>
      <c r="G3610" s="123">
        <v>1536770</v>
      </c>
      <c r="H3610" s="127"/>
      <c r="I3610" s="131" t="s">
        <v>8749</v>
      </c>
      <c r="J3610" s="127"/>
      <c r="K3610" s="127"/>
      <c r="L3610" s="127"/>
      <c r="M3610" s="127"/>
      <c r="N3610" s="246">
        <v>0</v>
      </c>
      <c r="O3610" s="243">
        <v>20154</v>
      </c>
      <c r="P3610" s="127" t="s">
        <v>1334</v>
      </c>
    </row>
    <row r="3611" spans="1:16" ht="51" hidden="1">
      <c r="A3611" s="127">
        <v>592</v>
      </c>
      <c r="B3611" s="127"/>
      <c r="C3611" s="128" t="s">
        <v>863</v>
      </c>
      <c r="D3611" s="122">
        <v>42983</v>
      </c>
      <c r="E3611" s="123" t="s">
        <v>8750</v>
      </c>
      <c r="F3611" s="123" t="s">
        <v>3</v>
      </c>
      <c r="G3611" s="123">
        <v>1536771</v>
      </c>
      <c r="H3611" s="127"/>
      <c r="I3611" s="131" t="s">
        <v>8751</v>
      </c>
      <c r="J3611" s="127"/>
      <c r="K3611" s="127"/>
      <c r="L3611" s="127"/>
      <c r="M3611" s="127"/>
      <c r="N3611" s="246">
        <v>0</v>
      </c>
      <c r="O3611" s="243">
        <v>31219</v>
      </c>
      <c r="P3611" s="127" t="s">
        <v>1334</v>
      </c>
    </row>
    <row r="3612" spans="1:16" ht="51" hidden="1">
      <c r="A3612" s="127" t="s">
        <v>620</v>
      </c>
      <c r="B3612" s="127"/>
      <c r="C3612" s="128" t="s">
        <v>714</v>
      </c>
      <c r="D3612" s="122">
        <v>42984</v>
      </c>
      <c r="E3612" s="123" t="s">
        <v>8752</v>
      </c>
      <c r="F3612" s="123" t="s">
        <v>3</v>
      </c>
      <c r="G3612" s="123">
        <v>1537284</v>
      </c>
      <c r="H3612" s="127"/>
      <c r="I3612" s="131" t="s">
        <v>8753</v>
      </c>
      <c r="J3612" s="127"/>
      <c r="K3612" s="127"/>
      <c r="L3612" s="127"/>
      <c r="M3612" s="127"/>
      <c r="N3612" s="246">
        <v>0</v>
      </c>
      <c r="O3612" s="243">
        <v>79</v>
      </c>
      <c r="P3612" s="127" t="s">
        <v>1334</v>
      </c>
    </row>
    <row r="3613" spans="1:16" ht="51" hidden="1">
      <c r="A3613" s="127" t="s">
        <v>620</v>
      </c>
      <c r="B3613" s="127"/>
      <c r="C3613" s="128" t="s">
        <v>714</v>
      </c>
      <c r="D3613" s="122">
        <v>42984</v>
      </c>
      <c r="E3613" s="123" t="s">
        <v>8754</v>
      </c>
      <c r="F3613" s="123" t="s">
        <v>3</v>
      </c>
      <c r="G3613" s="123">
        <v>1537283</v>
      </c>
      <c r="H3613" s="127"/>
      <c r="I3613" s="131" t="s">
        <v>8755</v>
      </c>
      <c r="J3613" s="127"/>
      <c r="K3613" s="127"/>
      <c r="L3613" s="127"/>
      <c r="M3613" s="127"/>
      <c r="N3613" s="246">
        <v>0</v>
      </c>
      <c r="O3613" s="243">
        <v>79</v>
      </c>
      <c r="P3613" s="127" t="s">
        <v>1334</v>
      </c>
    </row>
    <row r="3614" spans="1:16" ht="51" hidden="1">
      <c r="A3614" s="127" t="s">
        <v>620</v>
      </c>
      <c r="B3614" s="127"/>
      <c r="C3614" s="128" t="s">
        <v>714</v>
      </c>
      <c r="D3614" s="122">
        <v>42984</v>
      </c>
      <c r="E3614" s="123" t="s">
        <v>8756</v>
      </c>
      <c r="F3614" s="123" t="s">
        <v>3</v>
      </c>
      <c r="G3614" s="123">
        <v>1537282</v>
      </c>
      <c r="H3614" s="127"/>
      <c r="I3614" s="131" t="s">
        <v>7598</v>
      </c>
      <c r="J3614" s="127"/>
      <c r="K3614" s="127"/>
      <c r="L3614" s="127"/>
      <c r="M3614" s="127"/>
      <c r="N3614" s="246">
        <v>0</v>
      </c>
      <c r="O3614" s="243">
        <v>2000</v>
      </c>
      <c r="P3614" s="127" t="s">
        <v>1334</v>
      </c>
    </row>
    <row r="3615" spans="1:16" ht="51" hidden="1">
      <c r="A3615" s="127" t="s">
        <v>620</v>
      </c>
      <c r="B3615" s="127"/>
      <c r="C3615" s="128" t="s">
        <v>714</v>
      </c>
      <c r="D3615" s="122">
        <v>42984</v>
      </c>
      <c r="E3615" s="123" t="s">
        <v>8757</v>
      </c>
      <c r="F3615" s="123" t="s">
        <v>3</v>
      </c>
      <c r="G3615" s="123">
        <v>1537281</v>
      </c>
      <c r="H3615" s="127"/>
      <c r="I3615" s="131" t="s">
        <v>8758</v>
      </c>
      <c r="J3615" s="127"/>
      <c r="K3615" s="127"/>
      <c r="L3615" s="127"/>
      <c r="M3615" s="127"/>
      <c r="N3615" s="246">
        <v>0</v>
      </c>
      <c r="O3615" s="243">
        <v>149</v>
      </c>
      <c r="P3615" s="127" t="s">
        <v>1334</v>
      </c>
    </row>
    <row r="3616" spans="1:16" ht="51" hidden="1">
      <c r="A3616" s="127" t="s">
        <v>620</v>
      </c>
      <c r="B3616" s="127"/>
      <c r="C3616" s="128" t="s">
        <v>714</v>
      </c>
      <c r="D3616" s="122">
        <v>42984</v>
      </c>
      <c r="E3616" s="123" t="s">
        <v>8759</v>
      </c>
      <c r="F3616" s="123" t="s">
        <v>3</v>
      </c>
      <c r="G3616" s="123">
        <v>1537276</v>
      </c>
      <c r="H3616" s="127"/>
      <c r="I3616" s="131" t="s">
        <v>7448</v>
      </c>
      <c r="J3616" s="127"/>
      <c r="K3616" s="127"/>
      <c r="L3616" s="127"/>
      <c r="M3616" s="127"/>
      <c r="N3616" s="246">
        <v>0</v>
      </c>
      <c r="O3616" s="243">
        <v>1669</v>
      </c>
      <c r="P3616" s="127" t="s">
        <v>1334</v>
      </c>
    </row>
    <row r="3617" spans="1:16" ht="51" hidden="1">
      <c r="A3617" s="127" t="s">
        <v>620</v>
      </c>
      <c r="B3617" s="127"/>
      <c r="C3617" s="128" t="s">
        <v>714</v>
      </c>
      <c r="D3617" s="122">
        <v>42984</v>
      </c>
      <c r="E3617" s="123" t="s">
        <v>8760</v>
      </c>
      <c r="F3617" s="123" t="s">
        <v>3</v>
      </c>
      <c r="G3617" s="123">
        <v>1537275</v>
      </c>
      <c r="H3617" s="127"/>
      <c r="I3617" s="131" t="s">
        <v>8761</v>
      </c>
      <c r="J3617" s="127"/>
      <c r="K3617" s="127"/>
      <c r="L3617" s="127"/>
      <c r="M3617" s="127"/>
      <c r="N3617" s="246">
        <v>0</v>
      </c>
      <c r="O3617" s="243">
        <v>1726</v>
      </c>
      <c r="P3617" s="127" t="s">
        <v>1334</v>
      </c>
    </row>
    <row r="3618" spans="1:16" ht="51" hidden="1">
      <c r="A3618" s="127" t="s">
        <v>620</v>
      </c>
      <c r="B3618" s="127"/>
      <c r="C3618" s="128" t="s">
        <v>714</v>
      </c>
      <c r="D3618" s="122">
        <v>42984</v>
      </c>
      <c r="E3618" s="123" t="s">
        <v>8762</v>
      </c>
      <c r="F3618" s="123" t="s">
        <v>3</v>
      </c>
      <c r="G3618" s="123">
        <v>1537348</v>
      </c>
      <c r="H3618" s="127"/>
      <c r="I3618" s="131" t="s">
        <v>8763</v>
      </c>
      <c r="J3618" s="127"/>
      <c r="K3618" s="127"/>
      <c r="L3618" s="127"/>
      <c r="M3618" s="127"/>
      <c r="N3618" s="246">
        <v>0</v>
      </c>
      <c r="O3618" s="243">
        <v>1113</v>
      </c>
      <c r="P3618" s="127" t="s">
        <v>1334</v>
      </c>
    </row>
    <row r="3619" spans="1:16" ht="51" hidden="1">
      <c r="A3619" s="127" t="s">
        <v>620</v>
      </c>
      <c r="B3619" s="127"/>
      <c r="C3619" s="128" t="s">
        <v>714</v>
      </c>
      <c r="D3619" s="122">
        <v>42984</v>
      </c>
      <c r="E3619" s="123" t="s">
        <v>8764</v>
      </c>
      <c r="F3619" s="123" t="s">
        <v>3</v>
      </c>
      <c r="G3619" s="123">
        <v>1537349</v>
      </c>
      <c r="H3619" s="127"/>
      <c r="I3619" s="131" t="s">
        <v>8765</v>
      </c>
      <c r="J3619" s="127"/>
      <c r="K3619" s="127"/>
      <c r="L3619" s="127"/>
      <c r="M3619" s="127"/>
      <c r="N3619" s="246">
        <v>0</v>
      </c>
      <c r="O3619" s="243">
        <v>2045.6100000000001</v>
      </c>
      <c r="P3619" s="127" t="s">
        <v>1334</v>
      </c>
    </row>
    <row r="3620" spans="1:16" ht="51" hidden="1">
      <c r="A3620" s="127" t="s">
        <v>620</v>
      </c>
      <c r="B3620" s="127"/>
      <c r="C3620" s="128" t="s">
        <v>714</v>
      </c>
      <c r="D3620" s="122">
        <v>42984</v>
      </c>
      <c r="E3620" s="123" t="s">
        <v>8766</v>
      </c>
      <c r="F3620" s="123" t="s">
        <v>3</v>
      </c>
      <c r="G3620" s="123">
        <v>1537175</v>
      </c>
      <c r="H3620" s="127"/>
      <c r="I3620" s="131" t="s">
        <v>3034</v>
      </c>
      <c r="J3620" s="127"/>
      <c r="K3620" s="127"/>
      <c r="L3620" s="127"/>
      <c r="M3620" s="127"/>
      <c r="N3620" s="246">
        <v>0</v>
      </c>
      <c r="O3620" s="243">
        <v>500</v>
      </c>
      <c r="P3620" s="127" t="s">
        <v>1334</v>
      </c>
    </row>
    <row r="3621" spans="1:16" ht="63.75" hidden="1">
      <c r="A3621" s="127" t="s">
        <v>620</v>
      </c>
      <c r="B3621" s="127"/>
      <c r="C3621" s="128" t="s">
        <v>714</v>
      </c>
      <c r="D3621" s="122">
        <v>42984</v>
      </c>
      <c r="E3621" s="123" t="s">
        <v>8767</v>
      </c>
      <c r="F3621" s="123" t="s">
        <v>3</v>
      </c>
      <c r="G3621" s="123">
        <v>1537237</v>
      </c>
      <c r="H3621" s="127"/>
      <c r="I3621" s="131" t="s">
        <v>8768</v>
      </c>
      <c r="J3621" s="127"/>
      <c r="K3621" s="127"/>
      <c r="L3621" s="127"/>
      <c r="M3621" s="127"/>
      <c r="N3621" s="246">
        <v>0</v>
      </c>
      <c r="O3621" s="243">
        <v>3863.25</v>
      </c>
      <c r="P3621" s="127" t="s">
        <v>1334</v>
      </c>
    </row>
    <row r="3622" spans="1:16" ht="51" hidden="1">
      <c r="A3622" s="127" t="s">
        <v>620</v>
      </c>
      <c r="B3622" s="127"/>
      <c r="C3622" s="128" t="s">
        <v>714</v>
      </c>
      <c r="D3622" s="122">
        <v>42984</v>
      </c>
      <c r="E3622" s="123" t="s">
        <v>8769</v>
      </c>
      <c r="F3622" s="123" t="s">
        <v>3</v>
      </c>
      <c r="G3622" s="123">
        <v>1537246</v>
      </c>
      <c r="H3622" s="127"/>
      <c r="I3622" s="131" t="s">
        <v>3114</v>
      </c>
      <c r="J3622" s="127"/>
      <c r="K3622" s="127"/>
      <c r="L3622" s="127"/>
      <c r="M3622" s="127"/>
      <c r="N3622" s="246">
        <v>0</v>
      </c>
      <c r="O3622" s="243">
        <v>1713</v>
      </c>
      <c r="P3622" s="127" t="s">
        <v>1334</v>
      </c>
    </row>
    <row r="3623" spans="1:16" ht="51" hidden="1">
      <c r="A3623" s="127" t="s">
        <v>620</v>
      </c>
      <c r="B3623" s="127"/>
      <c r="C3623" s="128" t="s">
        <v>714</v>
      </c>
      <c r="D3623" s="122">
        <v>42984</v>
      </c>
      <c r="E3623" s="123" t="s">
        <v>8770</v>
      </c>
      <c r="F3623" s="123" t="s">
        <v>3</v>
      </c>
      <c r="G3623" s="123">
        <v>1537250</v>
      </c>
      <c r="H3623" s="127"/>
      <c r="I3623" s="131" t="s">
        <v>8771</v>
      </c>
      <c r="J3623" s="127"/>
      <c r="K3623" s="127"/>
      <c r="L3623" s="127"/>
      <c r="M3623" s="127"/>
      <c r="N3623" s="246">
        <v>0</v>
      </c>
      <c r="O3623" s="243">
        <v>0.15</v>
      </c>
      <c r="P3623" s="127" t="s">
        <v>1334</v>
      </c>
    </row>
    <row r="3624" spans="1:16" ht="51" hidden="1">
      <c r="A3624" s="127" t="s">
        <v>620</v>
      </c>
      <c r="B3624" s="127"/>
      <c r="C3624" s="128" t="s">
        <v>714</v>
      </c>
      <c r="D3624" s="122">
        <v>42984</v>
      </c>
      <c r="E3624" s="123" t="s">
        <v>8772</v>
      </c>
      <c r="F3624" s="123" t="s">
        <v>3</v>
      </c>
      <c r="G3624" s="123">
        <v>1537454</v>
      </c>
      <c r="H3624" s="127"/>
      <c r="I3624" s="131" t="s">
        <v>8773</v>
      </c>
      <c r="J3624" s="127"/>
      <c r="K3624" s="127"/>
      <c r="L3624" s="127"/>
      <c r="M3624" s="127"/>
      <c r="N3624" s="246">
        <v>0</v>
      </c>
      <c r="O3624" s="243">
        <v>410</v>
      </c>
      <c r="P3624" s="127" t="s">
        <v>1334</v>
      </c>
    </row>
    <row r="3625" spans="1:16" ht="38.25" hidden="1">
      <c r="A3625" s="127">
        <v>16</v>
      </c>
      <c r="B3625" s="127"/>
      <c r="C3625" s="128" t="s">
        <v>693</v>
      </c>
      <c r="D3625" s="122">
        <v>42984</v>
      </c>
      <c r="E3625" s="123" t="s">
        <v>8774</v>
      </c>
      <c r="F3625" s="123" t="s">
        <v>3</v>
      </c>
      <c r="G3625" s="123">
        <v>1537457</v>
      </c>
      <c r="H3625" s="127"/>
      <c r="I3625" s="131" t="s">
        <v>8775</v>
      </c>
      <c r="J3625" s="127"/>
      <c r="K3625" s="127"/>
      <c r="L3625" s="127"/>
      <c r="M3625" s="127"/>
      <c r="N3625" s="246">
        <v>0</v>
      </c>
      <c r="O3625" s="243">
        <v>38</v>
      </c>
      <c r="P3625" s="127" t="s">
        <v>1334</v>
      </c>
    </row>
    <row r="3626" spans="1:16" ht="51" hidden="1">
      <c r="A3626" s="127" t="s">
        <v>620</v>
      </c>
      <c r="B3626" s="127"/>
      <c r="C3626" s="128" t="s">
        <v>714</v>
      </c>
      <c r="D3626" s="122">
        <v>42984</v>
      </c>
      <c r="E3626" s="123" t="s">
        <v>8776</v>
      </c>
      <c r="F3626" s="123" t="s">
        <v>3</v>
      </c>
      <c r="G3626" s="123">
        <v>1537458</v>
      </c>
      <c r="H3626" s="127"/>
      <c r="I3626" s="131" t="s">
        <v>8777</v>
      </c>
      <c r="J3626" s="127"/>
      <c r="K3626" s="127"/>
      <c r="L3626" s="127"/>
      <c r="M3626" s="127"/>
      <c r="N3626" s="246">
        <v>0</v>
      </c>
      <c r="O3626" s="243">
        <v>1805</v>
      </c>
      <c r="P3626" s="127" t="s">
        <v>1334</v>
      </c>
    </row>
    <row r="3627" spans="1:16" ht="51" hidden="1">
      <c r="A3627" s="127">
        <v>212</v>
      </c>
      <c r="B3627" s="127"/>
      <c r="C3627" s="128" t="s">
        <v>762</v>
      </c>
      <c r="D3627" s="122">
        <v>42984</v>
      </c>
      <c r="E3627" s="123" t="s">
        <v>8778</v>
      </c>
      <c r="F3627" s="123" t="s">
        <v>3</v>
      </c>
      <c r="G3627" s="123">
        <v>1537480</v>
      </c>
      <c r="H3627" s="127"/>
      <c r="I3627" s="131" t="s">
        <v>8779</v>
      </c>
      <c r="J3627" s="127"/>
      <c r="K3627" s="127"/>
      <c r="L3627" s="127"/>
      <c r="M3627" s="127"/>
      <c r="N3627" s="246">
        <v>0</v>
      </c>
      <c r="O3627" s="243">
        <v>720</v>
      </c>
      <c r="P3627" s="127" t="s">
        <v>1334</v>
      </c>
    </row>
    <row r="3628" spans="1:16" ht="51" hidden="1">
      <c r="A3628" s="127">
        <v>46</v>
      </c>
      <c r="B3628" s="127"/>
      <c r="C3628" s="128" t="s">
        <v>699</v>
      </c>
      <c r="D3628" s="122">
        <v>42984</v>
      </c>
      <c r="E3628" s="123" t="s">
        <v>8780</v>
      </c>
      <c r="F3628" s="123" t="s">
        <v>3</v>
      </c>
      <c r="G3628" s="123">
        <v>1537378</v>
      </c>
      <c r="H3628" s="127"/>
      <c r="I3628" s="131" t="s">
        <v>8781</v>
      </c>
      <c r="J3628" s="127"/>
      <c r="K3628" s="127"/>
      <c r="L3628" s="127"/>
      <c r="M3628" s="127"/>
      <c r="N3628" s="246">
        <v>0</v>
      </c>
      <c r="O3628" s="243">
        <v>119.38</v>
      </c>
      <c r="P3628" s="127" t="s">
        <v>1334</v>
      </c>
    </row>
    <row r="3629" spans="1:16" ht="51" hidden="1">
      <c r="A3629" s="127">
        <v>46</v>
      </c>
      <c r="B3629" s="127"/>
      <c r="C3629" s="128" t="s">
        <v>699</v>
      </c>
      <c r="D3629" s="122">
        <v>42984</v>
      </c>
      <c r="E3629" s="123" t="s">
        <v>8782</v>
      </c>
      <c r="F3629" s="123" t="s">
        <v>3</v>
      </c>
      <c r="G3629" s="123">
        <v>1537379</v>
      </c>
      <c r="H3629" s="127"/>
      <c r="I3629" s="131" t="s">
        <v>8783</v>
      </c>
      <c r="J3629" s="127"/>
      <c r="K3629" s="127"/>
      <c r="L3629" s="127"/>
      <c r="M3629" s="127"/>
      <c r="N3629" s="246">
        <v>0</v>
      </c>
      <c r="O3629" s="243">
        <v>16.59</v>
      </c>
      <c r="P3629" s="127" t="s">
        <v>1334</v>
      </c>
    </row>
    <row r="3630" spans="1:16" ht="51" hidden="1">
      <c r="A3630" s="127" t="s">
        <v>620</v>
      </c>
      <c r="B3630" s="127"/>
      <c r="C3630" s="128" t="s">
        <v>714</v>
      </c>
      <c r="D3630" s="122">
        <v>42984</v>
      </c>
      <c r="E3630" s="123" t="s">
        <v>8784</v>
      </c>
      <c r="F3630" s="123" t="s">
        <v>3</v>
      </c>
      <c r="G3630" s="123">
        <v>1537420</v>
      </c>
      <c r="H3630" s="127"/>
      <c r="I3630" s="131" t="s">
        <v>8785</v>
      </c>
      <c r="J3630" s="127"/>
      <c r="K3630" s="127"/>
      <c r="L3630" s="127"/>
      <c r="M3630" s="127"/>
      <c r="N3630" s="246">
        <v>0</v>
      </c>
      <c r="O3630" s="243">
        <v>4906.4800000000005</v>
      </c>
      <c r="P3630" s="127" t="s">
        <v>1334</v>
      </c>
    </row>
    <row r="3631" spans="1:16" ht="51" hidden="1">
      <c r="A3631" s="127">
        <v>70</v>
      </c>
      <c r="B3631" s="127"/>
      <c r="C3631" s="128" t="s">
        <v>706</v>
      </c>
      <c r="D3631" s="122">
        <v>42984</v>
      </c>
      <c r="E3631" s="123" t="s">
        <v>8786</v>
      </c>
      <c r="F3631" s="123" t="s">
        <v>3</v>
      </c>
      <c r="G3631" s="123">
        <v>1537443</v>
      </c>
      <c r="H3631" s="127"/>
      <c r="I3631" s="131" t="s">
        <v>8787</v>
      </c>
      <c r="J3631" s="127"/>
      <c r="K3631" s="127"/>
      <c r="L3631" s="127"/>
      <c r="M3631" s="127"/>
      <c r="N3631" s="246">
        <v>0</v>
      </c>
      <c r="O3631" s="243">
        <v>748</v>
      </c>
      <c r="P3631" s="127" t="s">
        <v>1334</v>
      </c>
    </row>
    <row r="3632" spans="1:16" ht="51" hidden="1">
      <c r="A3632" s="127">
        <v>20</v>
      </c>
      <c r="B3632" s="127"/>
      <c r="C3632" s="128" t="s">
        <v>694</v>
      </c>
      <c r="D3632" s="122">
        <v>42984</v>
      </c>
      <c r="E3632" s="123" t="s">
        <v>8788</v>
      </c>
      <c r="F3632" s="123" t="s">
        <v>3</v>
      </c>
      <c r="G3632" s="123">
        <v>1537295</v>
      </c>
      <c r="H3632" s="127"/>
      <c r="I3632" s="131" t="s">
        <v>8789</v>
      </c>
      <c r="J3632" s="127"/>
      <c r="K3632" s="127"/>
      <c r="L3632" s="127"/>
      <c r="M3632" s="127"/>
      <c r="N3632" s="246">
        <v>0</v>
      </c>
      <c r="O3632" s="243">
        <v>4152.5200000000004</v>
      </c>
      <c r="P3632" s="127" t="s">
        <v>1334</v>
      </c>
    </row>
    <row r="3633" spans="1:16" ht="63.75" hidden="1">
      <c r="A3633" s="127">
        <v>20</v>
      </c>
      <c r="B3633" s="127"/>
      <c r="C3633" s="128" t="s">
        <v>694</v>
      </c>
      <c r="D3633" s="122">
        <v>42984</v>
      </c>
      <c r="E3633" s="123" t="s">
        <v>8790</v>
      </c>
      <c r="F3633" s="123" t="s">
        <v>3</v>
      </c>
      <c r="G3633" s="123">
        <v>1537296</v>
      </c>
      <c r="H3633" s="127"/>
      <c r="I3633" s="131" t="s">
        <v>8791</v>
      </c>
      <c r="J3633" s="127"/>
      <c r="K3633" s="127"/>
      <c r="L3633" s="127"/>
      <c r="M3633" s="127"/>
      <c r="N3633" s="246">
        <v>0</v>
      </c>
      <c r="O3633" s="243">
        <v>320</v>
      </c>
      <c r="P3633" s="127" t="s">
        <v>1334</v>
      </c>
    </row>
    <row r="3634" spans="1:16" ht="63.75" hidden="1">
      <c r="A3634" s="127">
        <v>20</v>
      </c>
      <c r="B3634" s="127"/>
      <c r="C3634" s="128" t="s">
        <v>694</v>
      </c>
      <c r="D3634" s="122">
        <v>42984</v>
      </c>
      <c r="E3634" s="123" t="s">
        <v>8792</v>
      </c>
      <c r="F3634" s="123" t="s">
        <v>3</v>
      </c>
      <c r="G3634" s="123">
        <v>1537298</v>
      </c>
      <c r="H3634" s="127"/>
      <c r="I3634" s="131" t="s">
        <v>8793</v>
      </c>
      <c r="J3634" s="127"/>
      <c r="K3634" s="127"/>
      <c r="L3634" s="127"/>
      <c r="M3634" s="127"/>
      <c r="N3634" s="246">
        <v>0</v>
      </c>
      <c r="O3634" s="243">
        <v>639.14</v>
      </c>
      <c r="P3634" s="127" t="s">
        <v>1334</v>
      </c>
    </row>
    <row r="3635" spans="1:16" ht="63.75" hidden="1">
      <c r="A3635" s="127">
        <v>20</v>
      </c>
      <c r="B3635" s="127"/>
      <c r="C3635" s="128" t="s">
        <v>694</v>
      </c>
      <c r="D3635" s="122">
        <v>42984</v>
      </c>
      <c r="E3635" s="123" t="s">
        <v>8794</v>
      </c>
      <c r="F3635" s="123" t="s">
        <v>3</v>
      </c>
      <c r="G3635" s="123">
        <v>1537300</v>
      </c>
      <c r="H3635" s="127"/>
      <c r="I3635" s="131" t="s">
        <v>8795</v>
      </c>
      <c r="J3635" s="127"/>
      <c r="K3635" s="127"/>
      <c r="L3635" s="127"/>
      <c r="M3635" s="127"/>
      <c r="N3635" s="246">
        <v>0</v>
      </c>
      <c r="O3635" s="243">
        <v>838.30000000000007</v>
      </c>
      <c r="P3635" s="127" t="s">
        <v>1334</v>
      </c>
    </row>
    <row r="3636" spans="1:16" ht="51" hidden="1">
      <c r="A3636" s="127">
        <v>20</v>
      </c>
      <c r="B3636" s="127"/>
      <c r="C3636" s="128" t="s">
        <v>694</v>
      </c>
      <c r="D3636" s="122">
        <v>42984</v>
      </c>
      <c r="E3636" s="123" t="s">
        <v>8796</v>
      </c>
      <c r="F3636" s="123" t="s">
        <v>3</v>
      </c>
      <c r="G3636" s="123">
        <v>1537302</v>
      </c>
      <c r="H3636" s="127"/>
      <c r="I3636" s="131" t="s">
        <v>8797</v>
      </c>
      <c r="J3636" s="127"/>
      <c r="K3636" s="127"/>
      <c r="L3636" s="127"/>
      <c r="M3636" s="127"/>
      <c r="N3636" s="246">
        <v>0</v>
      </c>
      <c r="O3636" s="243">
        <v>30858.799999999999</v>
      </c>
      <c r="P3636" s="127" t="s">
        <v>1334</v>
      </c>
    </row>
    <row r="3637" spans="1:16" ht="63.75" hidden="1">
      <c r="A3637" s="127">
        <v>20</v>
      </c>
      <c r="B3637" s="127"/>
      <c r="C3637" s="128" t="s">
        <v>694</v>
      </c>
      <c r="D3637" s="122">
        <v>42984</v>
      </c>
      <c r="E3637" s="123" t="s">
        <v>8798</v>
      </c>
      <c r="F3637" s="123" t="s">
        <v>3</v>
      </c>
      <c r="G3637" s="123">
        <v>1537304</v>
      </c>
      <c r="H3637" s="127"/>
      <c r="I3637" s="131" t="s">
        <v>8799</v>
      </c>
      <c r="J3637" s="127"/>
      <c r="K3637" s="127"/>
      <c r="L3637" s="127"/>
      <c r="M3637" s="127"/>
      <c r="N3637" s="246">
        <v>0</v>
      </c>
      <c r="O3637" s="243">
        <v>22953.600000000002</v>
      </c>
      <c r="P3637" s="127" t="s">
        <v>1334</v>
      </c>
    </row>
    <row r="3638" spans="1:16" ht="63.75" hidden="1">
      <c r="A3638" s="127">
        <v>20</v>
      </c>
      <c r="B3638" s="127"/>
      <c r="C3638" s="128" t="s">
        <v>694</v>
      </c>
      <c r="D3638" s="122">
        <v>42984</v>
      </c>
      <c r="E3638" s="123" t="s">
        <v>8800</v>
      </c>
      <c r="F3638" s="123" t="s">
        <v>3</v>
      </c>
      <c r="G3638" s="123">
        <v>1537306</v>
      </c>
      <c r="H3638" s="127"/>
      <c r="I3638" s="131" t="s">
        <v>8801</v>
      </c>
      <c r="J3638" s="127"/>
      <c r="K3638" s="127"/>
      <c r="L3638" s="127"/>
      <c r="M3638" s="127"/>
      <c r="N3638" s="246">
        <v>0</v>
      </c>
      <c r="O3638" s="243">
        <v>39309.120000000003</v>
      </c>
      <c r="P3638" s="127" t="s">
        <v>1334</v>
      </c>
    </row>
    <row r="3639" spans="1:16" ht="63.75" hidden="1">
      <c r="A3639" s="127">
        <v>20</v>
      </c>
      <c r="B3639" s="127"/>
      <c r="C3639" s="128" t="s">
        <v>694</v>
      </c>
      <c r="D3639" s="122">
        <v>42984</v>
      </c>
      <c r="E3639" s="123" t="s">
        <v>8802</v>
      </c>
      <c r="F3639" s="123" t="s">
        <v>3</v>
      </c>
      <c r="G3639" s="123">
        <v>1537310</v>
      </c>
      <c r="H3639" s="127"/>
      <c r="I3639" s="131" t="s">
        <v>8803</v>
      </c>
      <c r="J3639" s="127"/>
      <c r="K3639" s="127"/>
      <c r="L3639" s="127"/>
      <c r="M3639" s="127"/>
      <c r="N3639" s="246">
        <v>0</v>
      </c>
      <c r="O3639" s="243">
        <v>72027.73</v>
      </c>
      <c r="P3639" s="127" t="s">
        <v>1334</v>
      </c>
    </row>
    <row r="3640" spans="1:16" ht="63.75" hidden="1">
      <c r="A3640" s="127">
        <v>20</v>
      </c>
      <c r="B3640" s="127"/>
      <c r="C3640" s="128" t="s">
        <v>694</v>
      </c>
      <c r="D3640" s="122">
        <v>42984</v>
      </c>
      <c r="E3640" s="123" t="s">
        <v>8804</v>
      </c>
      <c r="F3640" s="123" t="s">
        <v>3</v>
      </c>
      <c r="G3640" s="123">
        <v>1537312</v>
      </c>
      <c r="H3640" s="127"/>
      <c r="I3640" s="131" t="s">
        <v>8805</v>
      </c>
      <c r="J3640" s="127"/>
      <c r="K3640" s="127"/>
      <c r="L3640" s="127"/>
      <c r="M3640" s="127"/>
      <c r="N3640" s="246">
        <v>0</v>
      </c>
      <c r="O3640" s="243">
        <v>4484</v>
      </c>
      <c r="P3640" s="127" t="s">
        <v>1334</v>
      </c>
    </row>
    <row r="3641" spans="1:16" ht="63.75" hidden="1">
      <c r="A3641" s="127">
        <v>20</v>
      </c>
      <c r="B3641" s="127"/>
      <c r="C3641" s="128" t="s">
        <v>694</v>
      </c>
      <c r="D3641" s="122">
        <v>42984</v>
      </c>
      <c r="E3641" s="123" t="s">
        <v>8806</v>
      </c>
      <c r="F3641" s="123" t="s">
        <v>3</v>
      </c>
      <c r="G3641" s="123">
        <v>1537313</v>
      </c>
      <c r="H3641" s="127"/>
      <c r="I3641" s="131" t="s">
        <v>8807</v>
      </c>
      <c r="J3641" s="127"/>
      <c r="K3641" s="127"/>
      <c r="L3641" s="127"/>
      <c r="M3641" s="127"/>
      <c r="N3641" s="246">
        <v>0</v>
      </c>
      <c r="O3641" s="243">
        <v>2560</v>
      </c>
      <c r="P3641" s="127" t="s">
        <v>1334</v>
      </c>
    </row>
    <row r="3642" spans="1:16" ht="63.75" hidden="1">
      <c r="A3642" s="127">
        <v>20</v>
      </c>
      <c r="B3642" s="127"/>
      <c r="C3642" s="128" t="s">
        <v>694</v>
      </c>
      <c r="D3642" s="122">
        <v>42984</v>
      </c>
      <c r="E3642" s="123" t="s">
        <v>8808</v>
      </c>
      <c r="F3642" s="123" t="s">
        <v>3</v>
      </c>
      <c r="G3642" s="123">
        <v>1537316</v>
      </c>
      <c r="H3642" s="127"/>
      <c r="I3642" s="131" t="s">
        <v>8809</v>
      </c>
      <c r="J3642" s="127"/>
      <c r="K3642" s="127"/>
      <c r="L3642" s="127"/>
      <c r="M3642" s="127"/>
      <c r="N3642" s="246">
        <v>0</v>
      </c>
      <c r="O3642" s="243">
        <v>6336</v>
      </c>
      <c r="P3642" s="127" t="s">
        <v>1334</v>
      </c>
    </row>
    <row r="3643" spans="1:16" ht="63.75" hidden="1">
      <c r="A3643" s="127">
        <v>20</v>
      </c>
      <c r="B3643" s="127"/>
      <c r="C3643" s="128" t="s">
        <v>694</v>
      </c>
      <c r="D3643" s="122">
        <v>42984</v>
      </c>
      <c r="E3643" s="123" t="s">
        <v>8810</v>
      </c>
      <c r="F3643" s="123" t="s">
        <v>3</v>
      </c>
      <c r="G3643" s="123">
        <v>1537317</v>
      </c>
      <c r="H3643" s="127"/>
      <c r="I3643" s="131" t="s">
        <v>8811</v>
      </c>
      <c r="J3643" s="127"/>
      <c r="K3643" s="127"/>
      <c r="L3643" s="127"/>
      <c r="M3643" s="127"/>
      <c r="N3643" s="246">
        <v>0</v>
      </c>
      <c r="O3643" s="243">
        <v>14733</v>
      </c>
      <c r="P3643" s="127" t="s">
        <v>1334</v>
      </c>
    </row>
    <row r="3644" spans="1:16" ht="63.75" hidden="1">
      <c r="A3644" s="127">
        <v>20</v>
      </c>
      <c r="B3644" s="127"/>
      <c r="C3644" s="128" t="s">
        <v>694</v>
      </c>
      <c r="D3644" s="122">
        <v>42984</v>
      </c>
      <c r="E3644" s="123" t="s">
        <v>8812</v>
      </c>
      <c r="F3644" s="123" t="s">
        <v>3</v>
      </c>
      <c r="G3644" s="123">
        <v>1537320</v>
      </c>
      <c r="H3644" s="127"/>
      <c r="I3644" s="131" t="s">
        <v>8813</v>
      </c>
      <c r="J3644" s="127"/>
      <c r="K3644" s="127"/>
      <c r="L3644" s="127"/>
      <c r="M3644" s="127"/>
      <c r="N3644" s="246">
        <v>0</v>
      </c>
      <c r="O3644" s="243">
        <v>932</v>
      </c>
      <c r="P3644" s="127" t="s">
        <v>1334</v>
      </c>
    </row>
    <row r="3645" spans="1:16" ht="63.75" hidden="1">
      <c r="A3645" s="127">
        <v>292</v>
      </c>
      <c r="B3645" s="127"/>
      <c r="C3645" s="128" t="s">
        <v>152</v>
      </c>
      <c r="D3645" s="122">
        <v>42984</v>
      </c>
      <c r="E3645" s="123" t="s">
        <v>8814</v>
      </c>
      <c r="F3645" s="123" t="s">
        <v>3</v>
      </c>
      <c r="G3645" s="123">
        <v>1537330</v>
      </c>
      <c r="H3645" s="127"/>
      <c r="I3645" s="131" t="s">
        <v>8815</v>
      </c>
      <c r="J3645" s="127"/>
      <c r="K3645" s="127"/>
      <c r="L3645" s="127"/>
      <c r="M3645" s="127"/>
      <c r="N3645" s="246">
        <v>0</v>
      </c>
      <c r="O3645" s="243">
        <v>4981.9000000000005</v>
      </c>
      <c r="P3645" s="127" t="s">
        <v>1334</v>
      </c>
    </row>
    <row r="3646" spans="1:16" ht="63.75" hidden="1">
      <c r="A3646" s="127">
        <v>292</v>
      </c>
      <c r="B3646" s="127"/>
      <c r="C3646" s="128" t="s">
        <v>152</v>
      </c>
      <c r="D3646" s="122">
        <v>42984</v>
      </c>
      <c r="E3646" s="123" t="s">
        <v>8816</v>
      </c>
      <c r="F3646" s="123" t="s">
        <v>3</v>
      </c>
      <c r="G3646" s="123">
        <v>1537331</v>
      </c>
      <c r="H3646" s="127"/>
      <c r="I3646" s="131" t="s">
        <v>8817</v>
      </c>
      <c r="J3646" s="127"/>
      <c r="K3646" s="127"/>
      <c r="L3646" s="127"/>
      <c r="M3646" s="127"/>
      <c r="N3646" s="246">
        <v>0</v>
      </c>
      <c r="O3646" s="243">
        <v>20461.740000000002</v>
      </c>
      <c r="P3646" s="127" t="s">
        <v>1334</v>
      </c>
    </row>
    <row r="3647" spans="1:16" ht="51" hidden="1">
      <c r="A3647" s="127">
        <v>680</v>
      </c>
      <c r="B3647" s="127"/>
      <c r="C3647" s="128" t="s">
        <v>867</v>
      </c>
      <c r="D3647" s="122">
        <v>42984</v>
      </c>
      <c r="E3647" s="123" t="s">
        <v>8818</v>
      </c>
      <c r="F3647" s="123" t="s">
        <v>3</v>
      </c>
      <c r="G3647" s="123">
        <v>1537163</v>
      </c>
      <c r="H3647" s="127"/>
      <c r="I3647" s="131" t="s">
        <v>8819</v>
      </c>
      <c r="J3647" s="127"/>
      <c r="K3647" s="127"/>
      <c r="L3647" s="127"/>
      <c r="M3647" s="127"/>
      <c r="N3647" s="246">
        <v>0</v>
      </c>
      <c r="O3647" s="243">
        <v>2000</v>
      </c>
      <c r="P3647" s="127" t="s">
        <v>1334</v>
      </c>
    </row>
    <row r="3648" spans="1:16" ht="63.75" hidden="1">
      <c r="A3648" s="127">
        <v>526</v>
      </c>
      <c r="B3648" s="127"/>
      <c r="C3648" s="128" t="s">
        <v>847</v>
      </c>
      <c r="D3648" s="122">
        <v>42984</v>
      </c>
      <c r="E3648" s="123" t="s">
        <v>8820</v>
      </c>
      <c r="F3648" s="123" t="s">
        <v>3</v>
      </c>
      <c r="G3648" s="123">
        <v>1537194</v>
      </c>
      <c r="H3648" s="127"/>
      <c r="I3648" s="131" t="s">
        <v>8821</v>
      </c>
      <c r="J3648" s="127"/>
      <c r="K3648" s="127"/>
      <c r="L3648" s="127"/>
      <c r="M3648" s="127"/>
      <c r="N3648" s="246">
        <v>0</v>
      </c>
      <c r="O3648" s="243">
        <v>0.21</v>
      </c>
      <c r="P3648" s="127" t="s">
        <v>17184</v>
      </c>
    </row>
    <row r="3649" spans="1:16" ht="63.75" hidden="1">
      <c r="A3649" s="127">
        <v>47</v>
      </c>
      <c r="B3649" s="127"/>
      <c r="C3649" s="128" t="s">
        <v>700</v>
      </c>
      <c r="D3649" s="122">
        <v>42984</v>
      </c>
      <c r="E3649" s="123" t="s">
        <v>8822</v>
      </c>
      <c r="F3649" s="123" t="s">
        <v>3</v>
      </c>
      <c r="G3649" s="123">
        <v>1537218</v>
      </c>
      <c r="H3649" s="127"/>
      <c r="I3649" s="131" t="s">
        <v>8823</v>
      </c>
      <c r="J3649" s="127"/>
      <c r="K3649" s="127"/>
      <c r="L3649" s="127"/>
      <c r="M3649" s="127"/>
      <c r="N3649" s="246">
        <v>0</v>
      </c>
      <c r="O3649" s="243">
        <v>2782.75</v>
      </c>
      <c r="P3649" s="127" t="s">
        <v>1334</v>
      </c>
    </row>
    <row r="3650" spans="1:16" ht="38.25" hidden="1">
      <c r="A3650" s="127">
        <v>290</v>
      </c>
      <c r="B3650" s="127"/>
      <c r="C3650" s="128" t="s">
        <v>794</v>
      </c>
      <c r="D3650" s="122">
        <v>42984</v>
      </c>
      <c r="E3650" s="123" t="s">
        <v>8824</v>
      </c>
      <c r="F3650" s="123" t="s">
        <v>3</v>
      </c>
      <c r="G3650" s="123">
        <v>1537140</v>
      </c>
      <c r="H3650" s="127"/>
      <c r="I3650" s="131" t="s">
        <v>8825</v>
      </c>
      <c r="J3650" s="127"/>
      <c r="K3650" s="127"/>
      <c r="L3650" s="127"/>
      <c r="M3650" s="127"/>
      <c r="N3650" s="246">
        <v>0</v>
      </c>
      <c r="O3650" s="243">
        <v>15</v>
      </c>
      <c r="P3650" s="127" t="s">
        <v>1334</v>
      </c>
    </row>
    <row r="3651" spans="1:16" ht="63.75" hidden="1">
      <c r="A3651" s="127" t="s">
        <v>620</v>
      </c>
      <c r="B3651" s="127"/>
      <c r="C3651" s="128" t="s">
        <v>714</v>
      </c>
      <c r="D3651" s="122">
        <v>42984</v>
      </c>
      <c r="E3651" s="123" t="s">
        <v>8826</v>
      </c>
      <c r="F3651" s="123" t="s">
        <v>3</v>
      </c>
      <c r="G3651" s="123">
        <v>1537143</v>
      </c>
      <c r="H3651" s="127"/>
      <c r="I3651" s="131" t="s">
        <v>8827</v>
      </c>
      <c r="J3651" s="127"/>
      <c r="K3651" s="127"/>
      <c r="L3651" s="127"/>
      <c r="M3651" s="127"/>
      <c r="N3651" s="246">
        <v>0</v>
      </c>
      <c r="O3651" s="243">
        <v>1035.49</v>
      </c>
      <c r="P3651" s="127" t="s">
        <v>1334</v>
      </c>
    </row>
    <row r="3652" spans="1:16" ht="51" hidden="1">
      <c r="A3652" s="127" t="s">
        <v>620</v>
      </c>
      <c r="B3652" s="127"/>
      <c r="C3652" s="128" t="s">
        <v>714</v>
      </c>
      <c r="D3652" s="122">
        <v>42984</v>
      </c>
      <c r="E3652" s="123" t="s">
        <v>8828</v>
      </c>
      <c r="F3652" s="123" t="s">
        <v>3</v>
      </c>
      <c r="G3652" s="123">
        <v>1537144</v>
      </c>
      <c r="H3652" s="127"/>
      <c r="I3652" s="131" t="s">
        <v>8829</v>
      </c>
      <c r="J3652" s="127"/>
      <c r="K3652" s="127"/>
      <c r="L3652" s="127"/>
      <c r="M3652" s="127"/>
      <c r="N3652" s="246">
        <v>0</v>
      </c>
      <c r="O3652" s="243">
        <v>1703.18</v>
      </c>
      <c r="P3652" s="127" t="s">
        <v>1334</v>
      </c>
    </row>
    <row r="3653" spans="1:16" ht="51" hidden="1">
      <c r="A3653" s="127" t="s">
        <v>620</v>
      </c>
      <c r="B3653" s="127"/>
      <c r="C3653" s="128" t="s">
        <v>714</v>
      </c>
      <c r="D3653" s="122">
        <v>42984</v>
      </c>
      <c r="E3653" s="123" t="s">
        <v>8830</v>
      </c>
      <c r="F3653" s="123" t="s">
        <v>3</v>
      </c>
      <c r="G3653" s="123">
        <v>1537145</v>
      </c>
      <c r="H3653" s="127"/>
      <c r="I3653" s="131" t="s">
        <v>8831</v>
      </c>
      <c r="J3653" s="127"/>
      <c r="K3653" s="127"/>
      <c r="L3653" s="127"/>
      <c r="M3653" s="127"/>
      <c r="N3653" s="246">
        <v>0</v>
      </c>
      <c r="O3653" s="243">
        <v>2219.25</v>
      </c>
      <c r="P3653" s="127" t="s">
        <v>1334</v>
      </c>
    </row>
    <row r="3654" spans="1:16" ht="63.75" hidden="1">
      <c r="A3654" s="127" t="s">
        <v>620</v>
      </c>
      <c r="B3654" s="127"/>
      <c r="C3654" s="128" t="s">
        <v>714</v>
      </c>
      <c r="D3654" s="122">
        <v>42984</v>
      </c>
      <c r="E3654" s="123" t="s">
        <v>8832</v>
      </c>
      <c r="F3654" s="123" t="s">
        <v>3</v>
      </c>
      <c r="G3654" s="123">
        <v>1537146</v>
      </c>
      <c r="H3654" s="127"/>
      <c r="I3654" s="131" t="s">
        <v>8833</v>
      </c>
      <c r="J3654" s="127"/>
      <c r="K3654" s="127"/>
      <c r="L3654" s="127"/>
      <c r="M3654" s="127"/>
      <c r="N3654" s="246">
        <v>0</v>
      </c>
      <c r="O3654" s="243">
        <v>181.72</v>
      </c>
      <c r="P3654" s="127" t="s">
        <v>1334</v>
      </c>
    </row>
    <row r="3655" spans="1:16" ht="51" hidden="1">
      <c r="A3655" s="127" t="s">
        <v>620</v>
      </c>
      <c r="B3655" s="127"/>
      <c r="C3655" s="128" t="s">
        <v>714</v>
      </c>
      <c r="D3655" s="122">
        <v>42984</v>
      </c>
      <c r="E3655" s="123" t="s">
        <v>8834</v>
      </c>
      <c r="F3655" s="123" t="s">
        <v>3</v>
      </c>
      <c r="G3655" s="123">
        <v>1537147</v>
      </c>
      <c r="H3655" s="127"/>
      <c r="I3655" s="131" t="s">
        <v>8835</v>
      </c>
      <c r="J3655" s="127"/>
      <c r="K3655" s="127"/>
      <c r="L3655" s="127"/>
      <c r="M3655" s="127"/>
      <c r="N3655" s="246">
        <v>0</v>
      </c>
      <c r="O3655" s="243">
        <v>6950.01</v>
      </c>
      <c r="P3655" s="127" t="s">
        <v>1334</v>
      </c>
    </row>
    <row r="3656" spans="1:16" ht="51" hidden="1">
      <c r="A3656" s="127" t="s">
        <v>620</v>
      </c>
      <c r="B3656" s="127"/>
      <c r="C3656" s="128" t="s">
        <v>714</v>
      </c>
      <c r="D3656" s="122">
        <v>42984</v>
      </c>
      <c r="E3656" s="123" t="s">
        <v>8836</v>
      </c>
      <c r="F3656" s="123" t="s">
        <v>3</v>
      </c>
      <c r="G3656" s="123">
        <v>1537148</v>
      </c>
      <c r="H3656" s="127"/>
      <c r="I3656" s="131" t="s">
        <v>8837</v>
      </c>
      <c r="J3656" s="127"/>
      <c r="K3656" s="127"/>
      <c r="L3656" s="127"/>
      <c r="M3656" s="127"/>
      <c r="N3656" s="246">
        <v>0</v>
      </c>
      <c r="O3656" s="243">
        <v>415.95</v>
      </c>
      <c r="P3656" s="127" t="s">
        <v>1334</v>
      </c>
    </row>
    <row r="3657" spans="1:16" ht="51" hidden="1">
      <c r="A3657" s="127" t="s">
        <v>620</v>
      </c>
      <c r="B3657" s="127"/>
      <c r="C3657" s="128" t="s">
        <v>714</v>
      </c>
      <c r="D3657" s="122">
        <v>42984</v>
      </c>
      <c r="E3657" s="123" t="s">
        <v>8838</v>
      </c>
      <c r="F3657" s="123" t="s">
        <v>3</v>
      </c>
      <c r="G3657" s="123">
        <v>1537149</v>
      </c>
      <c r="H3657" s="127"/>
      <c r="I3657" s="131" t="s">
        <v>8839</v>
      </c>
      <c r="J3657" s="127"/>
      <c r="K3657" s="127"/>
      <c r="L3657" s="127"/>
      <c r="M3657" s="127"/>
      <c r="N3657" s="246">
        <v>0</v>
      </c>
      <c r="O3657" s="243">
        <v>1102.6600000000001</v>
      </c>
      <c r="P3657" s="127" t="s">
        <v>1334</v>
      </c>
    </row>
    <row r="3658" spans="1:16" ht="63.75" hidden="1">
      <c r="A3658" s="127" t="s">
        <v>620</v>
      </c>
      <c r="B3658" s="127"/>
      <c r="C3658" s="128" t="s">
        <v>714</v>
      </c>
      <c r="D3658" s="122">
        <v>42984</v>
      </c>
      <c r="E3658" s="123" t="s">
        <v>8840</v>
      </c>
      <c r="F3658" s="123" t="s">
        <v>3</v>
      </c>
      <c r="G3658" s="123">
        <v>1537151</v>
      </c>
      <c r="H3658" s="127"/>
      <c r="I3658" s="131" t="s">
        <v>8841</v>
      </c>
      <c r="J3658" s="127"/>
      <c r="K3658" s="127"/>
      <c r="L3658" s="127"/>
      <c r="M3658" s="127"/>
      <c r="N3658" s="246">
        <v>0</v>
      </c>
      <c r="O3658" s="243">
        <v>415.81</v>
      </c>
      <c r="P3658" s="127" t="s">
        <v>1334</v>
      </c>
    </row>
    <row r="3659" spans="1:16" ht="51" hidden="1">
      <c r="A3659" s="127" t="s">
        <v>620</v>
      </c>
      <c r="B3659" s="127"/>
      <c r="C3659" s="128" t="s">
        <v>714</v>
      </c>
      <c r="D3659" s="122">
        <v>42985</v>
      </c>
      <c r="E3659" s="123" t="s">
        <v>8842</v>
      </c>
      <c r="F3659" s="123" t="s">
        <v>3</v>
      </c>
      <c r="G3659" s="123">
        <v>1537894</v>
      </c>
      <c r="H3659" s="127"/>
      <c r="I3659" s="131" t="s">
        <v>8843</v>
      </c>
      <c r="J3659" s="127"/>
      <c r="K3659" s="127"/>
      <c r="L3659" s="127"/>
      <c r="M3659" s="127"/>
      <c r="N3659" s="246">
        <v>0</v>
      </c>
      <c r="O3659" s="243">
        <v>1018</v>
      </c>
      <c r="P3659" s="127" t="s">
        <v>1334</v>
      </c>
    </row>
    <row r="3660" spans="1:16" ht="51" hidden="1">
      <c r="A3660" s="127" t="s">
        <v>620</v>
      </c>
      <c r="B3660" s="127"/>
      <c r="C3660" s="128" t="s">
        <v>714</v>
      </c>
      <c r="D3660" s="122">
        <v>42985</v>
      </c>
      <c r="E3660" s="123" t="s">
        <v>8844</v>
      </c>
      <c r="F3660" s="123" t="s">
        <v>3</v>
      </c>
      <c r="G3660" s="123">
        <v>1537685</v>
      </c>
      <c r="H3660" s="127"/>
      <c r="I3660" s="131" t="s">
        <v>8845</v>
      </c>
      <c r="J3660" s="127"/>
      <c r="K3660" s="127"/>
      <c r="L3660" s="127"/>
      <c r="M3660" s="127"/>
      <c r="N3660" s="246">
        <v>0</v>
      </c>
      <c r="O3660" s="243">
        <v>300</v>
      </c>
      <c r="P3660" s="127" t="s">
        <v>1334</v>
      </c>
    </row>
    <row r="3661" spans="1:16" ht="51" hidden="1">
      <c r="A3661" s="127" t="s">
        <v>620</v>
      </c>
      <c r="B3661" s="127"/>
      <c r="C3661" s="128" t="s">
        <v>714</v>
      </c>
      <c r="D3661" s="122">
        <v>42985</v>
      </c>
      <c r="E3661" s="123" t="s">
        <v>8846</v>
      </c>
      <c r="F3661" s="123" t="s">
        <v>3</v>
      </c>
      <c r="G3661" s="123">
        <v>1537691</v>
      </c>
      <c r="H3661" s="127"/>
      <c r="I3661" s="131" t="s">
        <v>8847</v>
      </c>
      <c r="J3661" s="127"/>
      <c r="K3661" s="127"/>
      <c r="L3661" s="127"/>
      <c r="M3661" s="127"/>
      <c r="N3661" s="246">
        <v>0</v>
      </c>
      <c r="O3661" s="243">
        <v>151.22</v>
      </c>
      <c r="P3661" s="127" t="s">
        <v>1334</v>
      </c>
    </row>
    <row r="3662" spans="1:16" ht="51" hidden="1">
      <c r="A3662" s="127" t="s">
        <v>620</v>
      </c>
      <c r="B3662" s="127"/>
      <c r="C3662" s="128" t="s">
        <v>714</v>
      </c>
      <c r="D3662" s="122">
        <v>42985</v>
      </c>
      <c r="E3662" s="123" t="s">
        <v>8848</v>
      </c>
      <c r="F3662" s="123" t="s">
        <v>3</v>
      </c>
      <c r="G3662" s="123">
        <v>1537727</v>
      </c>
      <c r="H3662" s="127"/>
      <c r="I3662" s="131" t="s">
        <v>8849</v>
      </c>
      <c r="J3662" s="127"/>
      <c r="K3662" s="127"/>
      <c r="L3662" s="127"/>
      <c r="M3662" s="127"/>
      <c r="N3662" s="246">
        <v>0</v>
      </c>
      <c r="O3662" s="243">
        <v>1000</v>
      </c>
      <c r="P3662" s="127" t="s">
        <v>1334</v>
      </c>
    </row>
    <row r="3663" spans="1:16" ht="51" hidden="1">
      <c r="A3663" s="127" t="s">
        <v>620</v>
      </c>
      <c r="B3663" s="127"/>
      <c r="C3663" s="128" t="s">
        <v>714</v>
      </c>
      <c r="D3663" s="122">
        <v>42985</v>
      </c>
      <c r="E3663" s="123" t="s">
        <v>8850</v>
      </c>
      <c r="F3663" s="123" t="s">
        <v>3</v>
      </c>
      <c r="G3663" s="123">
        <v>1537744</v>
      </c>
      <c r="H3663" s="127"/>
      <c r="I3663" s="131" t="s">
        <v>8851</v>
      </c>
      <c r="J3663" s="127"/>
      <c r="K3663" s="127"/>
      <c r="L3663" s="127"/>
      <c r="M3663" s="127"/>
      <c r="N3663" s="246">
        <v>0</v>
      </c>
      <c r="O3663" s="243">
        <v>499.97</v>
      </c>
      <c r="P3663" s="127" t="s">
        <v>1334</v>
      </c>
    </row>
    <row r="3664" spans="1:16" ht="51" hidden="1">
      <c r="A3664" s="127">
        <v>48</v>
      </c>
      <c r="B3664" s="127"/>
      <c r="C3664" s="128" t="s">
        <v>701</v>
      </c>
      <c r="D3664" s="122">
        <v>42985</v>
      </c>
      <c r="E3664" s="123" t="s">
        <v>8852</v>
      </c>
      <c r="F3664" s="123" t="s">
        <v>3</v>
      </c>
      <c r="G3664" s="123">
        <v>1537784</v>
      </c>
      <c r="H3664" s="127"/>
      <c r="I3664" s="131" t="s">
        <v>8853</v>
      </c>
      <c r="J3664" s="127"/>
      <c r="K3664" s="127"/>
      <c r="L3664" s="127"/>
      <c r="M3664" s="127"/>
      <c r="N3664" s="246">
        <v>0</v>
      </c>
      <c r="O3664" s="243">
        <v>558</v>
      </c>
      <c r="P3664" s="127" t="s">
        <v>17184</v>
      </c>
    </row>
    <row r="3665" spans="1:16" ht="63.75" hidden="1">
      <c r="A3665" s="127" t="s">
        <v>620</v>
      </c>
      <c r="B3665" s="127"/>
      <c r="C3665" s="128" t="s">
        <v>714</v>
      </c>
      <c r="D3665" s="122">
        <v>42985</v>
      </c>
      <c r="E3665" s="123" t="s">
        <v>8854</v>
      </c>
      <c r="F3665" s="123" t="s">
        <v>3</v>
      </c>
      <c r="G3665" s="123">
        <v>1537786</v>
      </c>
      <c r="H3665" s="127"/>
      <c r="I3665" s="131" t="s">
        <v>8855</v>
      </c>
      <c r="J3665" s="127"/>
      <c r="K3665" s="127"/>
      <c r="L3665" s="127"/>
      <c r="M3665" s="127"/>
      <c r="N3665" s="246">
        <v>0</v>
      </c>
      <c r="O3665" s="243">
        <v>1426</v>
      </c>
      <c r="P3665" s="127" t="s">
        <v>1334</v>
      </c>
    </row>
    <row r="3666" spans="1:16" ht="51" hidden="1">
      <c r="A3666" s="127">
        <v>30</v>
      </c>
      <c r="B3666" s="127"/>
      <c r="C3666" s="128" t="s">
        <v>696</v>
      </c>
      <c r="D3666" s="122">
        <v>42985</v>
      </c>
      <c r="E3666" s="123" t="s">
        <v>8856</v>
      </c>
      <c r="F3666" s="123" t="s">
        <v>3</v>
      </c>
      <c r="G3666" s="123">
        <v>1537808</v>
      </c>
      <c r="H3666" s="127"/>
      <c r="I3666" s="131" t="s">
        <v>8857</v>
      </c>
      <c r="J3666" s="127"/>
      <c r="K3666" s="127"/>
      <c r="L3666" s="127"/>
      <c r="M3666" s="127"/>
      <c r="N3666" s="246">
        <v>0</v>
      </c>
      <c r="O3666" s="243">
        <v>360</v>
      </c>
      <c r="P3666" s="127" t="s">
        <v>1334</v>
      </c>
    </row>
    <row r="3667" spans="1:16" ht="51" hidden="1">
      <c r="A3667" s="127">
        <v>16</v>
      </c>
      <c r="B3667" s="127"/>
      <c r="C3667" s="128" t="s">
        <v>693</v>
      </c>
      <c r="D3667" s="122">
        <v>42985</v>
      </c>
      <c r="E3667" s="123" t="s">
        <v>8858</v>
      </c>
      <c r="F3667" s="123" t="s">
        <v>3</v>
      </c>
      <c r="G3667" s="123">
        <v>1538034</v>
      </c>
      <c r="H3667" s="127"/>
      <c r="I3667" s="131" t="s">
        <v>8859</v>
      </c>
      <c r="J3667" s="127"/>
      <c r="K3667" s="127"/>
      <c r="L3667" s="127"/>
      <c r="M3667" s="127"/>
      <c r="N3667" s="246">
        <v>0</v>
      </c>
      <c r="O3667" s="243">
        <v>2000</v>
      </c>
      <c r="P3667" s="127" t="s">
        <v>1334</v>
      </c>
    </row>
    <row r="3668" spans="1:16" ht="51" hidden="1">
      <c r="A3668" s="127" t="s">
        <v>620</v>
      </c>
      <c r="B3668" s="127"/>
      <c r="C3668" s="128" t="s">
        <v>714</v>
      </c>
      <c r="D3668" s="122">
        <v>42985</v>
      </c>
      <c r="E3668" s="123" t="s">
        <v>8860</v>
      </c>
      <c r="F3668" s="123" t="s">
        <v>3</v>
      </c>
      <c r="G3668" s="123">
        <v>1537927</v>
      </c>
      <c r="H3668" s="127"/>
      <c r="I3668" s="131" t="s">
        <v>8861</v>
      </c>
      <c r="J3668" s="127"/>
      <c r="K3668" s="127"/>
      <c r="L3668" s="127"/>
      <c r="M3668" s="127"/>
      <c r="N3668" s="246">
        <v>0</v>
      </c>
      <c r="O3668" s="243">
        <v>2120.6799999999998</v>
      </c>
      <c r="P3668" s="127" t="s">
        <v>1334</v>
      </c>
    </row>
    <row r="3669" spans="1:16" ht="51" hidden="1">
      <c r="A3669" s="127" t="s">
        <v>620</v>
      </c>
      <c r="B3669" s="127"/>
      <c r="C3669" s="128" t="s">
        <v>714</v>
      </c>
      <c r="D3669" s="122">
        <v>42985</v>
      </c>
      <c r="E3669" s="123" t="s">
        <v>8862</v>
      </c>
      <c r="F3669" s="123" t="s">
        <v>3</v>
      </c>
      <c r="G3669" s="123">
        <v>1537944</v>
      </c>
      <c r="H3669" s="127"/>
      <c r="I3669" s="131" t="s">
        <v>8863</v>
      </c>
      <c r="J3669" s="127"/>
      <c r="K3669" s="127"/>
      <c r="L3669" s="127"/>
      <c r="M3669" s="127"/>
      <c r="N3669" s="246">
        <v>0</v>
      </c>
      <c r="O3669" s="243">
        <v>197.16</v>
      </c>
      <c r="P3669" s="127" t="s">
        <v>1334</v>
      </c>
    </row>
    <row r="3670" spans="1:16" ht="76.5" hidden="1">
      <c r="A3670" s="127">
        <v>374</v>
      </c>
      <c r="B3670" s="127"/>
      <c r="C3670" s="128" t="s">
        <v>1274</v>
      </c>
      <c r="D3670" s="122">
        <v>42985</v>
      </c>
      <c r="E3670" s="123" t="s">
        <v>8864</v>
      </c>
      <c r="F3670" s="123" t="s">
        <v>3</v>
      </c>
      <c r="G3670" s="123">
        <v>1537798</v>
      </c>
      <c r="H3670" s="127"/>
      <c r="I3670" s="131" t="s">
        <v>8865</v>
      </c>
      <c r="J3670" s="127"/>
      <c r="K3670" s="127"/>
      <c r="L3670" s="127"/>
      <c r="M3670" s="127"/>
      <c r="N3670" s="246">
        <v>0</v>
      </c>
      <c r="O3670" s="243">
        <v>11523.6</v>
      </c>
      <c r="P3670" s="127" t="s">
        <v>1334</v>
      </c>
    </row>
    <row r="3671" spans="1:16" ht="63.75" hidden="1">
      <c r="A3671" s="127">
        <v>87</v>
      </c>
      <c r="B3671" s="127"/>
      <c r="C3671" s="128" t="s">
        <v>712</v>
      </c>
      <c r="D3671" s="122">
        <v>42985</v>
      </c>
      <c r="E3671" s="123" t="s">
        <v>8866</v>
      </c>
      <c r="F3671" s="123" t="s">
        <v>3</v>
      </c>
      <c r="G3671" s="123">
        <v>1537799</v>
      </c>
      <c r="H3671" s="127"/>
      <c r="I3671" s="131" t="s">
        <v>8867</v>
      </c>
      <c r="J3671" s="127"/>
      <c r="K3671" s="127"/>
      <c r="L3671" s="127"/>
      <c r="M3671" s="127"/>
      <c r="N3671" s="246">
        <v>0</v>
      </c>
      <c r="O3671" s="243">
        <v>4081.4900000000002</v>
      </c>
      <c r="P3671" s="127" t="s">
        <v>17184</v>
      </c>
    </row>
    <row r="3672" spans="1:16" ht="63.75" hidden="1">
      <c r="A3672" s="127" t="s">
        <v>620</v>
      </c>
      <c r="B3672" s="127"/>
      <c r="C3672" s="128" t="s">
        <v>714</v>
      </c>
      <c r="D3672" s="122">
        <v>42985</v>
      </c>
      <c r="E3672" s="123" t="s">
        <v>8868</v>
      </c>
      <c r="F3672" s="123" t="s">
        <v>3</v>
      </c>
      <c r="G3672" s="123">
        <v>1537803</v>
      </c>
      <c r="H3672" s="127"/>
      <c r="I3672" s="131" t="s">
        <v>8869</v>
      </c>
      <c r="J3672" s="127"/>
      <c r="K3672" s="127"/>
      <c r="L3672" s="127"/>
      <c r="M3672" s="127"/>
      <c r="N3672" s="246">
        <v>0</v>
      </c>
      <c r="O3672" s="243">
        <v>2397.5300000000002</v>
      </c>
      <c r="P3672" s="127" t="s">
        <v>1334</v>
      </c>
    </row>
    <row r="3673" spans="1:16" ht="63.75" hidden="1">
      <c r="A3673" s="127" t="s">
        <v>620</v>
      </c>
      <c r="B3673" s="127"/>
      <c r="C3673" s="128" t="s">
        <v>714</v>
      </c>
      <c r="D3673" s="122">
        <v>42985</v>
      </c>
      <c r="E3673" s="123" t="s">
        <v>8870</v>
      </c>
      <c r="F3673" s="123" t="s">
        <v>3</v>
      </c>
      <c r="G3673" s="123">
        <v>1537805</v>
      </c>
      <c r="H3673" s="127"/>
      <c r="I3673" s="131" t="s">
        <v>8871</v>
      </c>
      <c r="J3673" s="127"/>
      <c r="K3673" s="127"/>
      <c r="L3673" s="127"/>
      <c r="M3673" s="127"/>
      <c r="N3673" s="246">
        <v>0</v>
      </c>
      <c r="O3673" s="243">
        <v>1480.04</v>
      </c>
      <c r="P3673" s="127" t="s">
        <v>1334</v>
      </c>
    </row>
    <row r="3674" spans="1:16" ht="51" hidden="1">
      <c r="A3674" s="127">
        <v>650</v>
      </c>
      <c r="B3674" s="127"/>
      <c r="C3674" s="128" t="s">
        <v>233</v>
      </c>
      <c r="D3674" s="122">
        <v>42985</v>
      </c>
      <c r="E3674" s="123" t="s">
        <v>8872</v>
      </c>
      <c r="F3674" s="123" t="s">
        <v>3</v>
      </c>
      <c r="G3674" s="123">
        <v>1537809</v>
      </c>
      <c r="H3674" s="127"/>
      <c r="I3674" s="131" t="s">
        <v>8873</v>
      </c>
      <c r="J3674" s="127"/>
      <c r="K3674" s="127"/>
      <c r="L3674" s="127"/>
      <c r="M3674" s="127"/>
      <c r="N3674" s="246">
        <v>0</v>
      </c>
      <c r="O3674" s="243">
        <v>27550.57</v>
      </c>
      <c r="P3674" s="127" t="s">
        <v>1334</v>
      </c>
    </row>
    <row r="3675" spans="1:16" ht="51" hidden="1">
      <c r="A3675" s="127" t="s">
        <v>620</v>
      </c>
      <c r="B3675" s="127"/>
      <c r="C3675" s="128" t="s">
        <v>714</v>
      </c>
      <c r="D3675" s="122">
        <v>42985</v>
      </c>
      <c r="E3675" s="123" t="s">
        <v>8874</v>
      </c>
      <c r="F3675" s="123" t="s">
        <v>3</v>
      </c>
      <c r="G3675" s="123">
        <v>1537716</v>
      </c>
      <c r="H3675" s="127"/>
      <c r="I3675" s="131" t="s">
        <v>8875</v>
      </c>
      <c r="J3675" s="127"/>
      <c r="K3675" s="127"/>
      <c r="L3675" s="127"/>
      <c r="M3675" s="127"/>
      <c r="N3675" s="246">
        <v>0</v>
      </c>
      <c r="O3675" s="243">
        <v>2508.85</v>
      </c>
      <c r="P3675" s="127" t="s">
        <v>1334</v>
      </c>
    </row>
    <row r="3676" spans="1:16" ht="51" hidden="1">
      <c r="A3676" s="127">
        <v>292</v>
      </c>
      <c r="B3676" s="127"/>
      <c r="C3676" s="128" t="s">
        <v>152</v>
      </c>
      <c r="D3676" s="122">
        <v>42985</v>
      </c>
      <c r="E3676" s="123" t="s">
        <v>8876</v>
      </c>
      <c r="F3676" s="123" t="s">
        <v>3</v>
      </c>
      <c r="G3676" s="123">
        <v>1537668</v>
      </c>
      <c r="H3676" s="127"/>
      <c r="I3676" s="131" t="s">
        <v>7477</v>
      </c>
      <c r="J3676" s="127"/>
      <c r="K3676" s="127"/>
      <c r="L3676" s="127"/>
      <c r="M3676" s="127"/>
      <c r="N3676" s="246">
        <v>0</v>
      </c>
      <c r="O3676" s="243">
        <v>108</v>
      </c>
      <c r="P3676" s="127" t="s">
        <v>1334</v>
      </c>
    </row>
    <row r="3677" spans="1:16" ht="51" hidden="1">
      <c r="A3677" s="127">
        <v>292</v>
      </c>
      <c r="B3677" s="127"/>
      <c r="C3677" s="128" t="s">
        <v>152</v>
      </c>
      <c r="D3677" s="122">
        <v>42985</v>
      </c>
      <c r="E3677" s="123" t="s">
        <v>8877</v>
      </c>
      <c r="F3677" s="123" t="s">
        <v>3</v>
      </c>
      <c r="G3677" s="123">
        <v>1537669</v>
      </c>
      <c r="H3677" s="127"/>
      <c r="I3677" s="131" t="s">
        <v>7477</v>
      </c>
      <c r="J3677" s="127"/>
      <c r="K3677" s="127"/>
      <c r="L3677" s="127"/>
      <c r="M3677" s="127"/>
      <c r="N3677" s="246">
        <v>0</v>
      </c>
      <c r="O3677" s="243">
        <v>130</v>
      </c>
      <c r="P3677" s="127" t="s">
        <v>1334</v>
      </c>
    </row>
    <row r="3678" spans="1:16" ht="51" hidden="1">
      <c r="A3678" s="127" t="s">
        <v>620</v>
      </c>
      <c r="B3678" s="127"/>
      <c r="C3678" s="128" t="s">
        <v>714</v>
      </c>
      <c r="D3678" s="122">
        <v>42986</v>
      </c>
      <c r="E3678" s="123" t="s">
        <v>8878</v>
      </c>
      <c r="F3678" s="123" t="s">
        <v>3</v>
      </c>
      <c r="G3678" s="123">
        <v>1538317</v>
      </c>
      <c r="H3678" s="127"/>
      <c r="I3678" s="131" t="s">
        <v>8879</v>
      </c>
      <c r="J3678" s="127"/>
      <c r="K3678" s="127"/>
      <c r="L3678" s="127"/>
      <c r="M3678" s="127"/>
      <c r="N3678" s="246">
        <v>0</v>
      </c>
      <c r="O3678" s="243">
        <v>1153</v>
      </c>
      <c r="P3678" s="127" t="s">
        <v>1334</v>
      </c>
    </row>
    <row r="3679" spans="1:16" ht="51" hidden="1">
      <c r="A3679" s="127" t="s">
        <v>620</v>
      </c>
      <c r="B3679" s="127"/>
      <c r="C3679" s="128" t="s">
        <v>714</v>
      </c>
      <c r="D3679" s="122">
        <v>42986</v>
      </c>
      <c r="E3679" s="123" t="s">
        <v>8880</v>
      </c>
      <c r="F3679" s="123" t="s">
        <v>3</v>
      </c>
      <c r="G3679" s="123">
        <v>1538318</v>
      </c>
      <c r="H3679" s="127"/>
      <c r="I3679" s="131" t="s">
        <v>8881</v>
      </c>
      <c r="J3679" s="127"/>
      <c r="K3679" s="127"/>
      <c r="L3679" s="127"/>
      <c r="M3679" s="127"/>
      <c r="N3679" s="246">
        <v>0</v>
      </c>
      <c r="O3679" s="243">
        <v>1152</v>
      </c>
      <c r="P3679" s="127" t="s">
        <v>1334</v>
      </c>
    </row>
    <row r="3680" spans="1:16" ht="51" hidden="1">
      <c r="A3680" s="127">
        <v>287</v>
      </c>
      <c r="B3680" s="127"/>
      <c r="C3680" s="128" t="s">
        <v>791</v>
      </c>
      <c r="D3680" s="122">
        <v>42986</v>
      </c>
      <c r="E3680" s="123" t="s">
        <v>8882</v>
      </c>
      <c r="F3680" s="123" t="s">
        <v>3</v>
      </c>
      <c r="G3680" s="123">
        <v>1538373</v>
      </c>
      <c r="H3680" s="127"/>
      <c r="I3680" s="131" t="s">
        <v>8883</v>
      </c>
      <c r="J3680" s="127"/>
      <c r="K3680" s="127"/>
      <c r="L3680" s="127"/>
      <c r="M3680" s="127"/>
      <c r="N3680" s="246">
        <v>0</v>
      </c>
      <c r="O3680" s="243">
        <v>5000</v>
      </c>
      <c r="P3680" s="127" t="s">
        <v>1334</v>
      </c>
    </row>
    <row r="3681" spans="1:16" ht="51" hidden="1">
      <c r="A3681" s="127">
        <v>287</v>
      </c>
      <c r="B3681" s="127"/>
      <c r="C3681" s="128" t="s">
        <v>791</v>
      </c>
      <c r="D3681" s="122">
        <v>42986</v>
      </c>
      <c r="E3681" s="123" t="s">
        <v>8884</v>
      </c>
      <c r="F3681" s="123" t="s">
        <v>3</v>
      </c>
      <c r="G3681" s="123">
        <v>1538380</v>
      </c>
      <c r="H3681" s="127"/>
      <c r="I3681" s="131" t="s">
        <v>8885</v>
      </c>
      <c r="J3681" s="127"/>
      <c r="K3681" s="127"/>
      <c r="L3681" s="127"/>
      <c r="M3681" s="127"/>
      <c r="N3681" s="246">
        <v>0</v>
      </c>
      <c r="O3681" s="243">
        <v>10735.4</v>
      </c>
      <c r="P3681" s="127" t="s">
        <v>1334</v>
      </c>
    </row>
    <row r="3682" spans="1:16" ht="51" hidden="1">
      <c r="A3682" s="127" t="s">
        <v>620</v>
      </c>
      <c r="B3682" s="127"/>
      <c r="C3682" s="128" t="s">
        <v>714</v>
      </c>
      <c r="D3682" s="122">
        <v>42986</v>
      </c>
      <c r="E3682" s="123" t="s">
        <v>8886</v>
      </c>
      <c r="F3682" s="123" t="s">
        <v>3</v>
      </c>
      <c r="G3682" s="123">
        <v>1538259</v>
      </c>
      <c r="H3682" s="127"/>
      <c r="I3682" s="131" t="s">
        <v>8887</v>
      </c>
      <c r="J3682" s="127"/>
      <c r="K3682" s="127"/>
      <c r="L3682" s="127"/>
      <c r="M3682" s="127"/>
      <c r="N3682" s="246">
        <v>0</v>
      </c>
      <c r="O3682" s="243">
        <v>314.70999999999998</v>
      </c>
      <c r="P3682" s="127" t="s">
        <v>1334</v>
      </c>
    </row>
    <row r="3683" spans="1:16" ht="51" hidden="1">
      <c r="A3683" s="127" t="s">
        <v>620</v>
      </c>
      <c r="B3683" s="127"/>
      <c r="C3683" s="128" t="s">
        <v>714</v>
      </c>
      <c r="D3683" s="122">
        <v>42986</v>
      </c>
      <c r="E3683" s="123" t="s">
        <v>8888</v>
      </c>
      <c r="F3683" s="123" t="s">
        <v>3</v>
      </c>
      <c r="G3683" s="123">
        <v>1538258</v>
      </c>
      <c r="H3683" s="127"/>
      <c r="I3683" s="131" t="s">
        <v>8889</v>
      </c>
      <c r="J3683" s="127"/>
      <c r="K3683" s="127"/>
      <c r="L3683" s="127"/>
      <c r="M3683" s="127"/>
      <c r="N3683" s="246">
        <v>0</v>
      </c>
      <c r="O3683" s="243">
        <v>314.70999999999998</v>
      </c>
      <c r="P3683" s="127" t="s">
        <v>1334</v>
      </c>
    </row>
    <row r="3684" spans="1:16" ht="51" hidden="1">
      <c r="A3684" s="127">
        <v>10</v>
      </c>
      <c r="B3684" s="127"/>
      <c r="C3684" s="128" t="s">
        <v>691</v>
      </c>
      <c r="D3684" s="122">
        <v>42986</v>
      </c>
      <c r="E3684" s="123" t="s">
        <v>8890</v>
      </c>
      <c r="F3684" s="123" t="s">
        <v>3</v>
      </c>
      <c r="G3684" s="123">
        <v>1538237</v>
      </c>
      <c r="H3684" s="127"/>
      <c r="I3684" s="131" t="s">
        <v>8891</v>
      </c>
      <c r="J3684" s="127"/>
      <c r="K3684" s="127"/>
      <c r="L3684" s="127"/>
      <c r="M3684" s="127"/>
      <c r="N3684" s="246">
        <v>0</v>
      </c>
      <c r="O3684" s="243">
        <v>5000</v>
      </c>
      <c r="P3684" s="127" t="s">
        <v>1334</v>
      </c>
    </row>
    <row r="3685" spans="1:16" ht="51" hidden="1">
      <c r="A3685" s="127" t="s">
        <v>620</v>
      </c>
      <c r="B3685" s="127"/>
      <c r="C3685" s="128" t="s">
        <v>714</v>
      </c>
      <c r="D3685" s="122">
        <v>42986</v>
      </c>
      <c r="E3685" s="123" t="s">
        <v>8892</v>
      </c>
      <c r="F3685" s="123" t="s">
        <v>3</v>
      </c>
      <c r="G3685" s="123">
        <v>1538158</v>
      </c>
      <c r="H3685" s="127"/>
      <c r="I3685" s="131" t="s">
        <v>8893</v>
      </c>
      <c r="J3685" s="127"/>
      <c r="K3685" s="127"/>
      <c r="L3685" s="127"/>
      <c r="M3685" s="127"/>
      <c r="N3685" s="246">
        <v>0</v>
      </c>
      <c r="O3685" s="243">
        <v>3500</v>
      </c>
      <c r="P3685" s="127" t="s">
        <v>1334</v>
      </c>
    </row>
    <row r="3686" spans="1:16" ht="38.25" hidden="1">
      <c r="A3686" s="127">
        <v>580</v>
      </c>
      <c r="B3686" s="127"/>
      <c r="C3686" s="128" t="s">
        <v>218</v>
      </c>
      <c r="D3686" s="122">
        <v>42986</v>
      </c>
      <c r="E3686" s="123" t="s">
        <v>8894</v>
      </c>
      <c r="F3686" s="123" t="s">
        <v>3</v>
      </c>
      <c r="G3686" s="123">
        <v>1538138</v>
      </c>
      <c r="H3686" s="127"/>
      <c r="I3686" s="131" t="s">
        <v>8895</v>
      </c>
      <c r="J3686" s="127"/>
      <c r="K3686" s="127"/>
      <c r="L3686" s="127"/>
      <c r="M3686" s="127"/>
      <c r="N3686" s="246">
        <v>0</v>
      </c>
      <c r="O3686" s="243">
        <v>371</v>
      </c>
      <c r="P3686" s="127" t="s">
        <v>1334</v>
      </c>
    </row>
    <row r="3687" spans="1:16" ht="38.25" hidden="1">
      <c r="A3687" s="127">
        <v>20</v>
      </c>
      <c r="B3687" s="127"/>
      <c r="C3687" s="128" t="s">
        <v>694</v>
      </c>
      <c r="D3687" s="122">
        <v>42986</v>
      </c>
      <c r="E3687" s="123" t="s">
        <v>8896</v>
      </c>
      <c r="F3687" s="123" t="s">
        <v>3</v>
      </c>
      <c r="G3687" s="123">
        <v>1538507</v>
      </c>
      <c r="H3687" s="127"/>
      <c r="I3687" s="131" t="s">
        <v>8897</v>
      </c>
      <c r="J3687" s="127"/>
      <c r="K3687" s="127"/>
      <c r="L3687" s="127"/>
      <c r="M3687" s="127"/>
      <c r="N3687" s="246">
        <v>0</v>
      </c>
      <c r="O3687" s="243">
        <v>47</v>
      </c>
      <c r="P3687" s="127" t="s">
        <v>1334</v>
      </c>
    </row>
    <row r="3688" spans="1:16" ht="38.25" hidden="1">
      <c r="A3688" s="127">
        <v>20</v>
      </c>
      <c r="B3688" s="127"/>
      <c r="C3688" s="128" t="s">
        <v>694</v>
      </c>
      <c r="D3688" s="122">
        <v>42986</v>
      </c>
      <c r="E3688" s="123" t="s">
        <v>8898</v>
      </c>
      <c r="F3688" s="123" t="s">
        <v>3</v>
      </c>
      <c r="G3688" s="123">
        <v>1538505</v>
      </c>
      <c r="H3688" s="127"/>
      <c r="I3688" s="131" t="s">
        <v>8897</v>
      </c>
      <c r="J3688" s="127"/>
      <c r="K3688" s="127"/>
      <c r="L3688" s="127"/>
      <c r="M3688" s="127"/>
      <c r="N3688" s="246">
        <v>0</v>
      </c>
      <c r="O3688" s="243">
        <v>89</v>
      </c>
      <c r="P3688" s="127" t="s">
        <v>1334</v>
      </c>
    </row>
    <row r="3689" spans="1:16" ht="38.25" hidden="1">
      <c r="A3689" s="127">
        <v>20</v>
      </c>
      <c r="B3689" s="127"/>
      <c r="C3689" s="128" t="s">
        <v>694</v>
      </c>
      <c r="D3689" s="122">
        <v>42986</v>
      </c>
      <c r="E3689" s="123" t="s">
        <v>8899</v>
      </c>
      <c r="F3689" s="123" t="s">
        <v>3</v>
      </c>
      <c r="G3689" s="123">
        <v>1538499</v>
      </c>
      <c r="H3689" s="127"/>
      <c r="I3689" s="131" t="s">
        <v>8900</v>
      </c>
      <c r="J3689" s="127"/>
      <c r="K3689" s="127"/>
      <c r="L3689" s="127"/>
      <c r="M3689" s="127"/>
      <c r="N3689" s="246">
        <v>0</v>
      </c>
      <c r="O3689" s="243">
        <v>1392</v>
      </c>
      <c r="P3689" s="127" t="s">
        <v>1334</v>
      </c>
    </row>
    <row r="3690" spans="1:16" ht="51" hidden="1">
      <c r="A3690" s="127">
        <v>203</v>
      </c>
      <c r="B3690" s="127"/>
      <c r="C3690" s="128" t="s">
        <v>758</v>
      </c>
      <c r="D3690" s="122">
        <v>42986</v>
      </c>
      <c r="E3690" s="123" t="s">
        <v>8901</v>
      </c>
      <c r="F3690" s="123" t="s">
        <v>3</v>
      </c>
      <c r="G3690" s="123">
        <v>1538470</v>
      </c>
      <c r="H3690" s="127"/>
      <c r="I3690" s="131" t="s">
        <v>8902</v>
      </c>
      <c r="J3690" s="127"/>
      <c r="K3690" s="127"/>
      <c r="L3690" s="127"/>
      <c r="M3690" s="127"/>
      <c r="N3690" s="246">
        <v>0</v>
      </c>
      <c r="O3690" s="243">
        <v>105.5</v>
      </c>
      <c r="P3690" s="127" t="s">
        <v>1334</v>
      </c>
    </row>
    <row r="3691" spans="1:16" ht="51" hidden="1">
      <c r="A3691" s="127">
        <v>203</v>
      </c>
      <c r="B3691" s="127"/>
      <c r="C3691" s="128" t="s">
        <v>758</v>
      </c>
      <c r="D3691" s="122">
        <v>42986</v>
      </c>
      <c r="E3691" s="123" t="s">
        <v>8903</v>
      </c>
      <c r="F3691" s="123" t="s">
        <v>3</v>
      </c>
      <c r="G3691" s="123">
        <v>1538464</v>
      </c>
      <c r="H3691" s="127"/>
      <c r="I3691" s="131" t="s">
        <v>8904</v>
      </c>
      <c r="J3691" s="127"/>
      <c r="K3691" s="127"/>
      <c r="L3691" s="127"/>
      <c r="M3691" s="127"/>
      <c r="N3691" s="246">
        <v>0</v>
      </c>
      <c r="O3691" s="243">
        <v>504</v>
      </c>
      <c r="P3691" s="127" t="s">
        <v>1334</v>
      </c>
    </row>
    <row r="3692" spans="1:16" ht="63.75" hidden="1">
      <c r="A3692" s="127">
        <v>292</v>
      </c>
      <c r="B3692" s="127"/>
      <c r="C3692" s="128" t="s">
        <v>152</v>
      </c>
      <c r="D3692" s="122">
        <v>42986</v>
      </c>
      <c r="E3692" s="123" t="s">
        <v>8905</v>
      </c>
      <c r="F3692" s="123" t="s">
        <v>3</v>
      </c>
      <c r="G3692" s="123">
        <v>1538271</v>
      </c>
      <c r="H3692" s="127"/>
      <c r="I3692" s="131" t="s">
        <v>8906</v>
      </c>
      <c r="J3692" s="127"/>
      <c r="K3692" s="127"/>
      <c r="L3692" s="127"/>
      <c r="M3692" s="127"/>
      <c r="N3692" s="246">
        <v>0</v>
      </c>
      <c r="O3692" s="243">
        <v>157.5</v>
      </c>
      <c r="P3692" s="127" t="s">
        <v>1334</v>
      </c>
    </row>
    <row r="3693" spans="1:16" ht="51" hidden="1">
      <c r="A3693" s="127">
        <v>576</v>
      </c>
      <c r="B3693" s="127"/>
      <c r="C3693" s="128" t="s">
        <v>853</v>
      </c>
      <c r="D3693" s="122">
        <v>42986</v>
      </c>
      <c r="E3693" s="123" t="s">
        <v>8907</v>
      </c>
      <c r="F3693" s="123" t="s">
        <v>3</v>
      </c>
      <c r="G3693" s="123">
        <v>1538268</v>
      </c>
      <c r="H3693" s="127"/>
      <c r="I3693" s="131" t="s">
        <v>8908</v>
      </c>
      <c r="J3693" s="127"/>
      <c r="K3693" s="127"/>
      <c r="L3693" s="127"/>
      <c r="M3693" s="127"/>
      <c r="N3693" s="246">
        <v>0</v>
      </c>
      <c r="O3693" s="243">
        <v>72589.100000000006</v>
      </c>
      <c r="P3693" s="127" t="s">
        <v>1334</v>
      </c>
    </row>
    <row r="3694" spans="1:16" ht="63.75" hidden="1">
      <c r="A3694" s="127" t="s">
        <v>620</v>
      </c>
      <c r="B3694" s="127"/>
      <c r="C3694" s="128" t="s">
        <v>714</v>
      </c>
      <c r="D3694" s="122">
        <v>42986</v>
      </c>
      <c r="E3694" s="123" t="s">
        <v>8909</v>
      </c>
      <c r="F3694" s="123" t="s">
        <v>3</v>
      </c>
      <c r="G3694" s="123">
        <v>1538265</v>
      </c>
      <c r="H3694" s="127"/>
      <c r="I3694" s="131" t="s">
        <v>8910</v>
      </c>
      <c r="J3694" s="127"/>
      <c r="K3694" s="127"/>
      <c r="L3694" s="127"/>
      <c r="M3694" s="127"/>
      <c r="N3694" s="246">
        <v>0</v>
      </c>
      <c r="O3694" s="243">
        <v>12781.210000000001</v>
      </c>
      <c r="P3694" s="127" t="s">
        <v>1334</v>
      </c>
    </row>
    <row r="3695" spans="1:16" ht="63.75" hidden="1">
      <c r="A3695" s="127">
        <v>512</v>
      </c>
      <c r="B3695" s="127"/>
      <c r="C3695" s="128" t="s">
        <v>841</v>
      </c>
      <c r="D3695" s="122">
        <v>42989</v>
      </c>
      <c r="E3695" s="123" t="s">
        <v>8911</v>
      </c>
      <c r="F3695" s="123" t="s">
        <v>3</v>
      </c>
      <c r="G3695" s="123">
        <v>1538918</v>
      </c>
      <c r="H3695" s="127"/>
      <c r="I3695" s="131" t="s">
        <v>8912</v>
      </c>
      <c r="J3695" s="127"/>
      <c r="K3695" s="127"/>
      <c r="L3695" s="127"/>
      <c r="M3695" s="127"/>
      <c r="N3695" s="246">
        <v>0</v>
      </c>
      <c r="O3695" s="243">
        <v>180</v>
      </c>
      <c r="P3695" s="127" t="s">
        <v>1334</v>
      </c>
    </row>
    <row r="3696" spans="1:16" ht="51" hidden="1">
      <c r="A3696" s="127">
        <v>586</v>
      </c>
      <c r="B3696" s="127"/>
      <c r="C3696" s="128" t="s">
        <v>223</v>
      </c>
      <c r="D3696" s="122">
        <v>42989</v>
      </c>
      <c r="E3696" s="123" t="s">
        <v>8913</v>
      </c>
      <c r="F3696" s="123" t="s">
        <v>3</v>
      </c>
      <c r="G3696" s="123">
        <v>1538930</v>
      </c>
      <c r="H3696" s="127"/>
      <c r="I3696" s="131" t="s">
        <v>8914</v>
      </c>
      <c r="J3696" s="127"/>
      <c r="K3696" s="127"/>
      <c r="L3696" s="127"/>
      <c r="M3696" s="127"/>
      <c r="N3696" s="246">
        <v>0</v>
      </c>
      <c r="O3696" s="243">
        <v>828</v>
      </c>
      <c r="P3696" s="127" t="s">
        <v>1334</v>
      </c>
    </row>
    <row r="3697" spans="1:16" ht="51" hidden="1">
      <c r="A3697" s="127">
        <v>681</v>
      </c>
      <c r="B3697" s="127"/>
      <c r="C3697" s="128" t="s">
        <v>238</v>
      </c>
      <c r="D3697" s="122">
        <v>42989</v>
      </c>
      <c r="E3697" s="123" t="s">
        <v>8915</v>
      </c>
      <c r="F3697" s="123" t="s">
        <v>3</v>
      </c>
      <c r="G3697" s="123">
        <v>1538960</v>
      </c>
      <c r="H3697" s="127"/>
      <c r="I3697" s="131" t="s">
        <v>8916</v>
      </c>
      <c r="J3697" s="127"/>
      <c r="K3697" s="127"/>
      <c r="L3697" s="127"/>
      <c r="M3697" s="127"/>
      <c r="N3697" s="246">
        <v>0</v>
      </c>
      <c r="O3697" s="243">
        <v>20</v>
      </c>
      <c r="P3697" s="127" t="s">
        <v>1334</v>
      </c>
    </row>
    <row r="3698" spans="1:16" ht="51" hidden="1">
      <c r="A3698" s="127">
        <v>681</v>
      </c>
      <c r="B3698" s="127"/>
      <c r="C3698" s="128" t="s">
        <v>238</v>
      </c>
      <c r="D3698" s="122">
        <v>42989</v>
      </c>
      <c r="E3698" s="123" t="s">
        <v>8917</v>
      </c>
      <c r="F3698" s="123" t="s">
        <v>3</v>
      </c>
      <c r="G3698" s="123">
        <v>1538961</v>
      </c>
      <c r="H3698" s="127"/>
      <c r="I3698" s="131" t="s">
        <v>8916</v>
      </c>
      <c r="J3698" s="127"/>
      <c r="K3698" s="127"/>
      <c r="L3698" s="127"/>
      <c r="M3698" s="127"/>
      <c r="N3698" s="246">
        <v>0</v>
      </c>
      <c r="O3698" s="243">
        <v>100</v>
      </c>
      <c r="P3698" s="127" t="s">
        <v>1334</v>
      </c>
    </row>
    <row r="3699" spans="1:16" ht="51" hidden="1">
      <c r="A3699" s="127">
        <v>681</v>
      </c>
      <c r="B3699" s="127"/>
      <c r="C3699" s="128" t="s">
        <v>238</v>
      </c>
      <c r="D3699" s="122">
        <v>42989</v>
      </c>
      <c r="E3699" s="123" t="s">
        <v>8918</v>
      </c>
      <c r="F3699" s="123" t="s">
        <v>3</v>
      </c>
      <c r="G3699" s="123">
        <v>1538963</v>
      </c>
      <c r="H3699" s="127"/>
      <c r="I3699" s="131" t="s">
        <v>8919</v>
      </c>
      <c r="J3699" s="127"/>
      <c r="K3699" s="127"/>
      <c r="L3699" s="127"/>
      <c r="M3699" s="127"/>
      <c r="N3699" s="246">
        <v>0</v>
      </c>
      <c r="O3699" s="243">
        <v>20</v>
      </c>
      <c r="P3699" s="127" t="s">
        <v>1334</v>
      </c>
    </row>
    <row r="3700" spans="1:16" ht="51" hidden="1">
      <c r="A3700" s="127">
        <v>203</v>
      </c>
      <c r="B3700" s="127"/>
      <c r="C3700" s="128" t="s">
        <v>758</v>
      </c>
      <c r="D3700" s="122">
        <v>42989</v>
      </c>
      <c r="E3700" s="123" t="s">
        <v>8920</v>
      </c>
      <c r="F3700" s="123" t="s">
        <v>3</v>
      </c>
      <c r="G3700" s="123">
        <v>1539052</v>
      </c>
      <c r="H3700" s="127"/>
      <c r="I3700" s="131" t="s">
        <v>8921</v>
      </c>
      <c r="J3700" s="127"/>
      <c r="K3700" s="127"/>
      <c r="L3700" s="127"/>
      <c r="M3700" s="127"/>
      <c r="N3700" s="246">
        <v>0</v>
      </c>
      <c r="O3700" s="243">
        <v>282</v>
      </c>
      <c r="P3700" s="127" t="s">
        <v>1334</v>
      </c>
    </row>
    <row r="3701" spans="1:16" ht="51" hidden="1">
      <c r="A3701" s="127">
        <v>86</v>
      </c>
      <c r="B3701" s="127"/>
      <c r="C3701" s="128" t="s">
        <v>711</v>
      </c>
      <c r="D3701" s="122">
        <v>42989</v>
      </c>
      <c r="E3701" s="123" t="s">
        <v>8922</v>
      </c>
      <c r="F3701" s="123" t="s">
        <v>3</v>
      </c>
      <c r="G3701" s="123">
        <v>1538869</v>
      </c>
      <c r="H3701" s="127"/>
      <c r="I3701" s="131" t="s">
        <v>8923</v>
      </c>
      <c r="J3701" s="127"/>
      <c r="K3701" s="127"/>
      <c r="L3701" s="127"/>
      <c r="M3701" s="127"/>
      <c r="N3701" s="246">
        <v>0</v>
      </c>
      <c r="O3701" s="243">
        <v>107246.1</v>
      </c>
      <c r="P3701" s="127" t="s">
        <v>1334</v>
      </c>
    </row>
    <row r="3702" spans="1:16" ht="51" hidden="1">
      <c r="A3702" s="127" t="s">
        <v>627</v>
      </c>
      <c r="B3702" s="127"/>
      <c r="C3702" s="128" t="s">
        <v>1235</v>
      </c>
      <c r="D3702" s="122">
        <v>42989</v>
      </c>
      <c r="E3702" s="123" t="s">
        <v>8924</v>
      </c>
      <c r="F3702" s="123" t="s">
        <v>3</v>
      </c>
      <c r="G3702" s="123">
        <v>1538874</v>
      </c>
      <c r="H3702" s="127"/>
      <c r="I3702" s="131" t="s">
        <v>8925</v>
      </c>
      <c r="J3702" s="127"/>
      <c r="K3702" s="127"/>
      <c r="L3702" s="127"/>
      <c r="M3702" s="127"/>
      <c r="N3702" s="246">
        <v>0</v>
      </c>
      <c r="O3702" s="243">
        <v>218115.58000000002</v>
      </c>
      <c r="P3702" s="127" t="s">
        <v>1334</v>
      </c>
    </row>
    <row r="3703" spans="1:16" ht="51" hidden="1">
      <c r="A3703" s="127" t="s">
        <v>627</v>
      </c>
      <c r="B3703" s="127"/>
      <c r="C3703" s="128" t="s">
        <v>1235</v>
      </c>
      <c r="D3703" s="122">
        <v>42989</v>
      </c>
      <c r="E3703" s="123" t="s">
        <v>8926</v>
      </c>
      <c r="F3703" s="123" t="s">
        <v>3</v>
      </c>
      <c r="G3703" s="123">
        <v>1538876</v>
      </c>
      <c r="H3703" s="127"/>
      <c r="I3703" s="131" t="s">
        <v>8927</v>
      </c>
      <c r="J3703" s="127"/>
      <c r="K3703" s="127"/>
      <c r="L3703" s="127"/>
      <c r="M3703" s="127"/>
      <c r="N3703" s="246">
        <v>0</v>
      </c>
      <c r="O3703" s="243">
        <v>786.12</v>
      </c>
      <c r="P3703" s="127" t="s">
        <v>1334</v>
      </c>
    </row>
    <row r="3704" spans="1:16" ht="51" hidden="1">
      <c r="A3704" s="127">
        <v>203</v>
      </c>
      <c r="B3704" s="127"/>
      <c r="C3704" s="128" t="s">
        <v>758</v>
      </c>
      <c r="D3704" s="122">
        <v>42989</v>
      </c>
      <c r="E3704" s="123" t="s">
        <v>8928</v>
      </c>
      <c r="F3704" s="123" t="s">
        <v>3</v>
      </c>
      <c r="G3704" s="123">
        <v>1538884</v>
      </c>
      <c r="H3704" s="127"/>
      <c r="I3704" s="131" t="s">
        <v>8929</v>
      </c>
      <c r="J3704" s="127"/>
      <c r="K3704" s="127"/>
      <c r="L3704" s="127"/>
      <c r="M3704" s="127"/>
      <c r="N3704" s="246">
        <v>0</v>
      </c>
      <c r="O3704" s="243">
        <v>269974.64</v>
      </c>
      <c r="P3704" s="127" t="s">
        <v>1334</v>
      </c>
    </row>
    <row r="3705" spans="1:16" ht="63.75" hidden="1">
      <c r="A3705" s="127">
        <v>41</v>
      </c>
      <c r="B3705" s="127"/>
      <c r="C3705" s="128" t="s">
        <v>698</v>
      </c>
      <c r="D3705" s="122">
        <v>42989</v>
      </c>
      <c r="E3705" s="123" t="s">
        <v>8930</v>
      </c>
      <c r="F3705" s="123" t="s">
        <v>3</v>
      </c>
      <c r="G3705" s="123">
        <v>1538904</v>
      </c>
      <c r="H3705" s="127"/>
      <c r="I3705" s="131" t="s">
        <v>8931</v>
      </c>
      <c r="J3705" s="127"/>
      <c r="K3705" s="127"/>
      <c r="L3705" s="127"/>
      <c r="M3705" s="127"/>
      <c r="N3705" s="246">
        <v>0</v>
      </c>
      <c r="O3705" s="243">
        <v>98105.42</v>
      </c>
      <c r="P3705" s="127" t="s">
        <v>1334</v>
      </c>
    </row>
    <row r="3706" spans="1:16" ht="51" hidden="1">
      <c r="A3706" s="127" t="s">
        <v>620</v>
      </c>
      <c r="B3706" s="127"/>
      <c r="C3706" s="128" t="s">
        <v>714</v>
      </c>
      <c r="D3706" s="122">
        <v>42989</v>
      </c>
      <c r="E3706" s="123" t="s">
        <v>8932</v>
      </c>
      <c r="F3706" s="123" t="s">
        <v>3</v>
      </c>
      <c r="G3706" s="123">
        <v>1538756</v>
      </c>
      <c r="H3706" s="127"/>
      <c r="I3706" s="131" t="s">
        <v>2471</v>
      </c>
      <c r="J3706" s="127"/>
      <c r="K3706" s="127"/>
      <c r="L3706" s="127"/>
      <c r="M3706" s="127"/>
      <c r="N3706" s="246">
        <v>0</v>
      </c>
      <c r="O3706" s="243">
        <v>1016</v>
      </c>
      <c r="P3706" s="127" t="s">
        <v>1334</v>
      </c>
    </row>
    <row r="3707" spans="1:16" ht="51" hidden="1">
      <c r="A3707" s="127" t="s">
        <v>620</v>
      </c>
      <c r="B3707" s="127"/>
      <c r="C3707" s="128" t="s">
        <v>714</v>
      </c>
      <c r="D3707" s="122">
        <v>42989</v>
      </c>
      <c r="E3707" s="123" t="s">
        <v>8933</v>
      </c>
      <c r="F3707" s="123" t="s">
        <v>3</v>
      </c>
      <c r="G3707" s="123">
        <v>1538761</v>
      </c>
      <c r="H3707" s="127"/>
      <c r="I3707" s="131" t="s">
        <v>8934</v>
      </c>
      <c r="J3707" s="127"/>
      <c r="K3707" s="127"/>
      <c r="L3707" s="127"/>
      <c r="M3707" s="127"/>
      <c r="N3707" s="246">
        <v>0</v>
      </c>
      <c r="O3707" s="243">
        <v>805.67000000000007</v>
      </c>
      <c r="P3707" s="127" t="s">
        <v>1334</v>
      </c>
    </row>
    <row r="3708" spans="1:16" ht="63.75" hidden="1">
      <c r="A3708" s="127">
        <v>52</v>
      </c>
      <c r="B3708" s="127"/>
      <c r="C3708" s="128" t="s">
        <v>704</v>
      </c>
      <c r="D3708" s="122">
        <v>42989</v>
      </c>
      <c r="E3708" s="123" t="s">
        <v>8935</v>
      </c>
      <c r="F3708" s="123" t="s">
        <v>3</v>
      </c>
      <c r="G3708" s="123">
        <v>1538898</v>
      </c>
      <c r="H3708" s="127"/>
      <c r="I3708" s="131" t="s">
        <v>8936</v>
      </c>
      <c r="J3708" s="127"/>
      <c r="K3708" s="127"/>
      <c r="L3708" s="127"/>
      <c r="M3708" s="127"/>
      <c r="N3708" s="246">
        <v>0</v>
      </c>
      <c r="O3708" s="243">
        <v>204</v>
      </c>
      <c r="P3708" s="127" t="s">
        <v>1334</v>
      </c>
    </row>
    <row r="3709" spans="1:16" ht="51" hidden="1">
      <c r="A3709" s="127" t="s">
        <v>620</v>
      </c>
      <c r="B3709" s="127"/>
      <c r="C3709" s="128" t="s">
        <v>714</v>
      </c>
      <c r="D3709" s="122">
        <v>42990</v>
      </c>
      <c r="E3709" s="123" t="s">
        <v>8937</v>
      </c>
      <c r="F3709" s="123" t="s">
        <v>3</v>
      </c>
      <c r="G3709" s="123">
        <v>1539564</v>
      </c>
      <c r="H3709" s="127"/>
      <c r="I3709" s="131" t="s">
        <v>8938</v>
      </c>
      <c r="J3709" s="127"/>
      <c r="K3709" s="127"/>
      <c r="L3709" s="127"/>
      <c r="M3709" s="127"/>
      <c r="N3709" s="246">
        <v>0</v>
      </c>
      <c r="O3709" s="243">
        <v>1888</v>
      </c>
      <c r="P3709" s="127" t="s">
        <v>1334</v>
      </c>
    </row>
    <row r="3710" spans="1:16" ht="51" hidden="1">
      <c r="A3710" s="127">
        <v>212</v>
      </c>
      <c r="B3710" s="127"/>
      <c r="C3710" s="128" t="s">
        <v>762</v>
      </c>
      <c r="D3710" s="122">
        <v>42990</v>
      </c>
      <c r="E3710" s="123" t="s">
        <v>8939</v>
      </c>
      <c r="F3710" s="123" t="s">
        <v>3</v>
      </c>
      <c r="G3710" s="123">
        <v>1539459</v>
      </c>
      <c r="H3710" s="127"/>
      <c r="I3710" s="131" t="s">
        <v>8940</v>
      </c>
      <c r="J3710" s="127"/>
      <c r="K3710" s="127"/>
      <c r="L3710" s="127"/>
      <c r="M3710" s="127"/>
      <c r="N3710" s="246">
        <v>0</v>
      </c>
      <c r="O3710" s="243">
        <v>447</v>
      </c>
      <c r="P3710" s="127" t="s">
        <v>1334</v>
      </c>
    </row>
    <row r="3711" spans="1:16" ht="51" hidden="1">
      <c r="A3711" s="127" t="s">
        <v>620</v>
      </c>
      <c r="B3711" s="127"/>
      <c r="C3711" s="128" t="s">
        <v>714</v>
      </c>
      <c r="D3711" s="122">
        <v>42990</v>
      </c>
      <c r="E3711" s="123" t="s">
        <v>8941</v>
      </c>
      <c r="F3711" s="123" t="s">
        <v>3</v>
      </c>
      <c r="G3711" s="123">
        <v>1539462</v>
      </c>
      <c r="H3711" s="127"/>
      <c r="I3711" s="131" t="s">
        <v>8942</v>
      </c>
      <c r="J3711" s="127"/>
      <c r="K3711" s="127"/>
      <c r="L3711" s="127"/>
      <c r="M3711" s="127"/>
      <c r="N3711" s="246">
        <v>0</v>
      </c>
      <c r="O3711" s="243">
        <v>373</v>
      </c>
      <c r="P3711" s="127" t="s">
        <v>1334</v>
      </c>
    </row>
    <row r="3712" spans="1:16" ht="51" hidden="1">
      <c r="A3712" s="127">
        <v>290</v>
      </c>
      <c r="B3712" s="127"/>
      <c r="C3712" s="128" t="s">
        <v>794</v>
      </c>
      <c r="D3712" s="122">
        <v>42990</v>
      </c>
      <c r="E3712" s="123" t="s">
        <v>8943</v>
      </c>
      <c r="F3712" s="123" t="s">
        <v>3</v>
      </c>
      <c r="G3712" s="123">
        <v>1539476</v>
      </c>
      <c r="H3712" s="127"/>
      <c r="I3712" s="131" t="s">
        <v>8944</v>
      </c>
      <c r="J3712" s="127"/>
      <c r="K3712" s="127"/>
      <c r="L3712" s="127"/>
      <c r="M3712" s="127"/>
      <c r="N3712" s="246">
        <v>0</v>
      </c>
      <c r="O3712" s="243">
        <v>15</v>
      </c>
      <c r="P3712" s="127" t="s">
        <v>1334</v>
      </c>
    </row>
    <row r="3713" spans="1:16" ht="51" hidden="1">
      <c r="A3713" s="127">
        <v>70</v>
      </c>
      <c r="B3713" s="127"/>
      <c r="C3713" s="128" t="s">
        <v>706</v>
      </c>
      <c r="D3713" s="122">
        <v>42990</v>
      </c>
      <c r="E3713" s="123" t="s">
        <v>8945</v>
      </c>
      <c r="F3713" s="123" t="s">
        <v>3</v>
      </c>
      <c r="G3713" s="123">
        <v>1539512</v>
      </c>
      <c r="H3713" s="127"/>
      <c r="I3713" s="131" t="s">
        <v>8946</v>
      </c>
      <c r="J3713" s="127"/>
      <c r="K3713" s="127"/>
      <c r="L3713" s="127"/>
      <c r="M3713" s="127"/>
      <c r="N3713" s="246">
        <v>0</v>
      </c>
      <c r="O3713" s="243">
        <v>610</v>
      </c>
      <c r="P3713" s="127" t="s">
        <v>1334</v>
      </c>
    </row>
    <row r="3714" spans="1:16" ht="51" hidden="1">
      <c r="A3714" s="127">
        <v>290</v>
      </c>
      <c r="B3714" s="127"/>
      <c r="C3714" s="128" t="s">
        <v>794</v>
      </c>
      <c r="D3714" s="122">
        <v>42990</v>
      </c>
      <c r="E3714" s="123" t="s">
        <v>8947</v>
      </c>
      <c r="F3714" s="123" t="s">
        <v>3</v>
      </c>
      <c r="G3714" s="123">
        <v>1539515</v>
      </c>
      <c r="H3714" s="127"/>
      <c r="I3714" s="131" t="s">
        <v>8948</v>
      </c>
      <c r="J3714" s="127"/>
      <c r="K3714" s="127"/>
      <c r="L3714" s="127"/>
      <c r="M3714" s="127"/>
      <c r="N3714" s="246">
        <v>0</v>
      </c>
      <c r="O3714" s="243">
        <v>644</v>
      </c>
      <c r="P3714" s="127" t="s">
        <v>1334</v>
      </c>
    </row>
    <row r="3715" spans="1:16" ht="51" hidden="1">
      <c r="A3715" s="127">
        <v>574</v>
      </c>
      <c r="B3715" s="127"/>
      <c r="C3715" s="128" t="s">
        <v>851</v>
      </c>
      <c r="D3715" s="122">
        <v>42990</v>
      </c>
      <c r="E3715" s="123" t="s">
        <v>8949</v>
      </c>
      <c r="F3715" s="123" t="s">
        <v>3</v>
      </c>
      <c r="G3715" s="123">
        <v>1539574</v>
      </c>
      <c r="H3715" s="127"/>
      <c r="I3715" s="131" t="s">
        <v>8950</v>
      </c>
      <c r="J3715" s="127"/>
      <c r="K3715" s="127"/>
      <c r="L3715" s="127"/>
      <c r="M3715" s="127"/>
      <c r="N3715" s="246">
        <v>0</v>
      </c>
      <c r="O3715" s="243">
        <v>5</v>
      </c>
      <c r="P3715" s="127" t="s">
        <v>1334</v>
      </c>
    </row>
    <row r="3716" spans="1:16" ht="51" hidden="1">
      <c r="A3716" s="127">
        <v>591</v>
      </c>
      <c r="B3716" s="127"/>
      <c r="C3716" s="128" t="s">
        <v>862</v>
      </c>
      <c r="D3716" s="122">
        <v>42990</v>
      </c>
      <c r="E3716" s="123" t="s">
        <v>8951</v>
      </c>
      <c r="F3716" s="123" t="s">
        <v>3</v>
      </c>
      <c r="G3716" s="123">
        <v>1539578</v>
      </c>
      <c r="H3716" s="127"/>
      <c r="I3716" s="131" t="s">
        <v>8952</v>
      </c>
      <c r="J3716" s="127"/>
      <c r="K3716" s="127"/>
      <c r="L3716" s="127"/>
      <c r="M3716" s="127"/>
      <c r="N3716" s="246">
        <v>0</v>
      </c>
      <c r="O3716" s="243">
        <v>48</v>
      </c>
      <c r="P3716" s="127" t="s">
        <v>1334</v>
      </c>
    </row>
    <row r="3717" spans="1:16" ht="51" hidden="1">
      <c r="A3717" s="127">
        <v>591</v>
      </c>
      <c r="B3717" s="127"/>
      <c r="C3717" s="128" t="s">
        <v>862</v>
      </c>
      <c r="D3717" s="122">
        <v>42990</v>
      </c>
      <c r="E3717" s="123" t="s">
        <v>8953</v>
      </c>
      <c r="F3717" s="123" t="s">
        <v>3</v>
      </c>
      <c r="G3717" s="123">
        <v>1539579</v>
      </c>
      <c r="H3717" s="127"/>
      <c r="I3717" s="131" t="s">
        <v>8954</v>
      </c>
      <c r="J3717" s="127"/>
      <c r="K3717" s="127"/>
      <c r="L3717" s="127"/>
      <c r="M3717" s="127"/>
      <c r="N3717" s="246">
        <v>0</v>
      </c>
      <c r="O3717" s="243">
        <v>48</v>
      </c>
      <c r="P3717" s="127" t="s">
        <v>1334</v>
      </c>
    </row>
    <row r="3718" spans="1:16" ht="51" hidden="1">
      <c r="A3718" s="127">
        <v>591</v>
      </c>
      <c r="B3718" s="127"/>
      <c r="C3718" s="128" t="s">
        <v>862</v>
      </c>
      <c r="D3718" s="122">
        <v>42990</v>
      </c>
      <c r="E3718" s="123" t="s">
        <v>8955</v>
      </c>
      <c r="F3718" s="123" t="s">
        <v>3</v>
      </c>
      <c r="G3718" s="123">
        <v>1539581</v>
      </c>
      <c r="H3718" s="127"/>
      <c r="I3718" s="131" t="s">
        <v>8956</v>
      </c>
      <c r="J3718" s="127"/>
      <c r="K3718" s="127"/>
      <c r="L3718" s="127"/>
      <c r="M3718" s="127"/>
      <c r="N3718" s="246">
        <v>0</v>
      </c>
      <c r="O3718" s="243">
        <v>3</v>
      </c>
      <c r="P3718" s="127" t="s">
        <v>1334</v>
      </c>
    </row>
    <row r="3719" spans="1:16" ht="51" hidden="1">
      <c r="A3719" s="127">
        <v>591</v>
      </c>
      <c r="B3719" s="127"/>
      <c r="C3719" s="128" t="s">
        <v>862</v>
      </c>
      <c r="D3719" s="122">
        <v>42990</v>
      </c>
      <c r="E3719" s="123" t="s">
        <v>8957</v>
      </c>
      <c r="F3719" s="123" t="s">
        <v>3</v>
      </c>
      <c r="G3719" s="123">
        <v>1539582</v>
      </c>
      <c r="H3719" s="127"/>
      <c r="I3719" s="131" t="s">
        <v>8958</v>
      </c>
      <c r="J3719" s="127"/>
      <c r="K3719" s="127"/>
      <c r="L3719" s="127"/>
      <c r="M3719" s="127"/>
      <c r="N3719" s="246">
        <v>0</v>
      </c>
      <c r="O3719" s="243">
        <v>48</v>
      </c>
      <c r="P3719" s="127" t="s">
        <v>1334</v>
      </c>
    </row>
    <row r="3720" spans="1:16" ht="51" hidden="1">
      <c r="A3720" s="127">
        <v>591</v>
      </c>
      <c r="B3720" s="127"/>
      <c r="C3720" s="128" t="s">
        <v>862</v>
      </c>
      <c r="D3720" s="122">
        <v>42990</v>
      </c>
      <c r="E3720" s="123" t="s">
        <v>8959</v>
      </c>
      <c r="F3720" s="123" t="s">
        <v>3</v>
      </c>
      <c r="G3720" s="123">
        <v>1539583</v>
      </c>
      <c r="H3720" s="127"/>
      <c r="I3720" s="131" t="s">
        <v>8960</v>
      </c>
      <c r="J3720" s="127"/>
      <c r="K3720" s="127"/>
      <c r="L3720" s="127"/>
      <c r="M3720" s="127"/>
      <c r="N3720" s="246">
        <v>0</v>
      </c>
      <c r="O3720" s="243">
        <v>43</v>
      </c>
      <c r="P3720" s="127" t="s">
        <v>1334</v>
      </c>
    </row>
    <row r="3721" spans="1:16" ht="38.25" hidden="1">
      <c r="A3721" s="127">
        <v>378</v>
      </c>
      <c r="B3721" s="127"/>
      <c r="C3721" s="128" t="s">
        <v>1278</v>
      </c>
      <c r="D3721" s="122">
        <v>42990</v>
      </c>
      <c r="E3721" s="123" t="s">
        <v>8961</v>
      </c>
      <c r="F3721" s="123" t="s">
        <v>3</v>
      </c>
      <c r="G3721" s="123">
        <v>1539585</v>
      </c>
      <c r="H3721" s="127"/>
      <c r="I3721" s="131" t="s">
        <v>8962</v>
      </c>
      <c r="J3721" s="127"/>
      <c r="K3721" s="127"/>
      <c r="L3721" s="127"/>
      <c r="M3721" s="127"/>
      <c r="N3721" s="246">
        <v>0</v>
      </c>
      <c r="O3721" s="243">
        <v>43.22</v>
      </c>
      <c r="P3721" s="127" t="s">
        <v>1334</v>
      </c>
    </row>
    <row r="3722" spans="1:16" ht="51" hidden="1">
      <c r="A3722" s="127">
        <v>591</v>
      </c>
      <c r="B3722" s="127"/>
      <c r="C3722" s="128" t="s">
        <v>862</v>
      </c>
      <c r="D3722" s="122">
        <v>42990</v>
      </c>
      <c r="E3722" s="123" t="s">
        <v>8963</v>
      </c>
      <c r="F3722" s="123" t="s">
        <v>3</v>
      </c>
      <c r="G3722" s="123">
        <v>1539586</v>
      </c>
      <c r="H3722" s="127"/>
      <c r="I3722" s="131" t="s">
        <v>8964</v>
      </c>
      <c r="J3722" s="127"/>
      <c r="K3722" s="127"/>
      <c r="L3722" s="127"/>
      <c r="M3722" s="127"/>
      <c r="N3722" s="246">
        <v>0</v>
      </c>
      <c r="O3722" s="243">
        <v>52</v>
      </c>
      <c r="P3722" s="127" t="s">
        <v>1334</v>
      </c>
    </row>
    <row r="3723" spans="1:16" ht="63.75" hidden="1">
      <c r="A3723" s="127">
        <v>41</v>
      </c>
      <c r="B3723" s="127"/>
      <c r="C3723" s="128" t="s">
        <v>698</v>
      </c>
      <c r="D3723" s="122">
        <v>42990</v>
      </c>
      <c r="E3723" s="123" t="s">
        <v>8965</v>
      </c>
      <c r="F3723" s="123" t="s">
        <v>3</v>
      </c>
      <c r="G3723" s="123">
        <v>1539372</v>
      </c>
      <c r="H3723" s="127"/>
      <c r="I3723" s="131" t="s">
        <v>8966</v>
      </c>
      <c r="J3723" s="127"/>
      <c r="K3723" s="127"/>
      <c r="L3723" s="127"/>
      <c r="M3723" s="127"/>
      <c r="N3723" s="246">
        <v>0</v>
      </c>
      <c r="O3723" s="243">
        <v>6200</v>
      </c>
      <c r="P3723" s="127" t="s">
        <v>1334</v>
      </c>
    </row>
    <row r="3724" spans="1:16" ht="51" hidden="1">
      <c r="A3724" s="127" t="s">
        <v>620</v>
      </c>
      <c r="B3724" s="127"/>
      <c r="C3724" s="128" t="s">
        <v>714</v>
      </c>
      <c r="D3724" s="122">
        <v>42990</v>
      </c>
      <c r="E3724" s="123" t="s">
        <v>8967</v>
      </c>
      <c r="F3724" s="123" t="s">
        <v>3</v>
      </c>
      <c r="G3724" s="123">
        <v>1539305</v>
      </c>
      <c r="H3724" s="127"/>
      <c r="I3724" s="131" t="s">
        <v>8968</v>
      </c>
      <c r="J3724" s="127"/>
      <c r="K3724" s="127"/>
      <c r="L3724" s="127"/>
      <c r="M3724" s="127"/>
      <c r="N3724" s="246">
        <v>0</v>
      </c>
      <c r="O3724" s="243">
        <v>136.32</v>
      </c>
      <c r="P3724" s="127" t="s">
        <v>1334</v>
      </c>
    </row>
    <row r="3725" spans="1:16" ht="51" hidden="1">
      <c r="A3725" s="127">
        <v>10</v>
      </c>
      <c r="B3725" s="127"/>
      <c r="C3725" s="128" t="s">
        <v>691</v>
      </c>
      <c r="D3725" s="122">
        <v>42990</v>
      </c>
      <c r="E3725" s="123" t="s">
        <v>8969</v>
      </c>
      <c r="F3725" s="123" t="s">
        <v>3</v>
      </c>
      <c r="G3725" s="123">
        <v>1539324</v>
      </c>
      <c r="H3725" s="127"/>
      <c r="I3725" s="131" t="s">
        <v>8970</v>
      </c>
      <c r="J3725" s="127"/>
      <c r="K3725" s="127"/>
      <c r="L3725" s="127"/>
      <c r="M3725" s="127"/>
      <c r="N3725" s="246">
        <v>0</v>
      </c>
      <c r="O3725" s="243">
        <v>25995.100000000002</v>
      </c>
      <c r="P3725" s="127" t="s">
        <v>1334</v>
      </c>
    </row>
    <row r="3726" spans="1:16" ht="51" hidden="1">
      <c r="A3726" s="127">
        <v>20</v>
      </c>
      <c r="B3726" s="127"/>
      <c r="C3726" s="128" t="s">
        <v>694</v>
      </c>
      <c r="D3726" s="122">
        <v>42990</v>
      </c>
      <c r="E3726" s="123" t="s">
        <v>8971</v>
      </c>
      <c r="F3726" s="123" t="s">
        <v>3</v>
      </c>
      <c r="G3726" s="123">
        <v>1539308</v>
      </c>
      <c r="H3726" s="127"/>
      <c r="I3726" s="131" t="s">
        <v>8972</v>
      </c>
      <c r="J3726" s="127"/>
      <c r="K3726" s="127"/>
      <c r="L3726" s="127"/>
      <c r="M3726" s="127"/>
      <c r="N3726" s="246">
        <v>0</v>
      </c>
      <c r="O3726" s="243">
        <v>20</v>
      </c>
      <c r="P3726" s="127" t="s">
        <v>1334</v>
      </c>
    </row>
    <row r="3727" spans="1:16" ht="51" hidden="1">
      <c r="A3727" s="127" t="s">
        <v>620</v>
      </c>
      <c r="B3727" s="127"/>
      <c r="C3727" s="128" t="s">
        <v>714</v>
      </c>
      <c r="D3727" s="122">
        <v>42991</v>
      </c>
      <c r="E3727" s="123" t="s">
        <v>8973</v>
      </c>
      <c r="F3727" s="123" t="s">
        <v>3</v>
      </c>
      <c r="G3727" s="123">
        <v>1539957</v>
      </c>
      <c r="H3727" s="127"/>
      <c r="I3727" s="131" t="s">
        <v>8974</v>
      </c>
      <c r="J3727" s="127"/>
      <c r="K3727" s="127"/>
      <c r="L3727" s="127"/>
      <c r="M3727" s="127"/>
      <c r="N3727" s="246">
        <v>0</v>
      </c>
      <c r="O3727" s="243">
        <v>4917.33</v>
      </c>
      <c r="P3727" s="127" t="s">
        <v>1334</v>
      </c>
    </row>
    <row r="3728" spans="1:16" ht="51" hidden="1">
      <c r="A3728" s="127">
        <v>591</v>
      </c>
      <c r="B3728" s="127"/>
      <c r="C3728" s="128" t="s">
        <v>862</v>
      </c>
      <c r="D3728" s="122">
        <v>42991</v>
      </c>
      <c r="E3728" s="123" t="s">
        <v>8975</v>
      </c>
      <c r="F3728" s="123" t="s">
        <v>3</v>
      </c>
      <c r="G3728" s="123">
        <v>1539943</v>
      </c>
      <c r="H3728" s="127"/>
      <c r="I3728" s="131" t="s">
        <v>8976</v>
      </c>
      <c r="J3728" s="127"/>
      <c r="K3728" s="127"/>
      <c r="L3728" s="127"/>
      <c r="M3728" s="127"/>
      <c r="N3728" s="246">
        <v>0</v>
      </c>
      <c r="O3728" s="243">
        <v>350</v>
      </c>
      <c r="P3728" s="127" t="s">
        <v>1334</v>
      </c>
    </row>
    <row r="3729" spans="1:16" ht="51" hidden="1">
      <c r="A3729" s="127">
        <v>591</v>
      </c>
      <c r="B3729" s="127"/>
      <c r="C3729" s="128" t="s">
        <v>862</v>
      </c>
      <c r="D3729" s="122">
        <v>42991</v>
      </c>
      <c r="E3729" s="123" t="s">
        <v>8977</v>
      </c>
      <c r="F3729" s="123" t="s">
        <v>3</v>
      </c>
      <c r="G3729" s="123">
        <v>1539939</v>
      </c>
      <c r="H3729" s="127"/>
      <c r="I3729" s="131" t="s">
        <v>8978</v>
      </c>
      <c r="J3729" s="127"/>
      <c r="K3729" s="127"/>
      <c r="L3729" s="127"/>
      <c r="M3729" s="127"/>
      <c r="N3729" s="246">
        <v>0</v>
      </c>
      <c r="O3729" s="243">
        <v>350</v>
      </c>
      <c r="P3729" s="127" t="s">
        <v>1334</v>
      </c>
    </row>
    <row r="3730" spans="1:16" ht="51" hidden="1">
      <c r="A3730" s="127">
        <v>292</v>
      </c>
      <c r="B3730" s="127"/>
      <c r="C3730" s="128" t="s">
        <v>152</v>
      </c>
      <c r="D3730" s="122">
        <v>42991</v>
      </c>
      <c r="E3730" s="123" t="s">
        <v>8979</v>
      </c>
      <c r="F3730" s="123" t="s">
        <v>3</v>
      </c>
      <c r="G3730" s="123">
        <v>1540089</v>
      </c>
      <c r="H3730" s="127"/>
      <c r="I3730" s="131" t="s">
        <v>8980</v>
      </c>
      <c r="J3730" s="127"/>
      <c r="K3730" s="127"/>
      <c r="L3730" s="127"/>
      <c r="M3730" s="127"/>
      <c r="N3730" s="246">
        <v>0</v>
      </c>
      <c r="O3730" s="243">
        <v>347</v>
      </c>
      <c r="P3730" s="127" t="s">
        <v>1334</v>
      </c>
    </row>
    <row r="3731" spans="1:16" ht="51" hidden="1">
      <c r="A3731" s="127">
        <v>292</v>
      </c>
      <c r="B3731" s="127"/>
      <c r="C3731" s="128" t="s">
        <v>152</v>
      </c>
      <c r="D3731" s="122">
        <v>42991</v>
      </c>
      <c r="E3731" s="123" t="s">
        <v>8981</v>
      </c>
      <c r="F3731" s="123" t="s">
        <v>3</v>
      </c>
      <c r="G3731" s="123">
        <v>1540087</v>
      </c>
      <c r="H3731" s="127"/>
      <c r="I3731" s="131" t="s">
        <v>8980</v>
      </c>
      <c r="J3731" s="127"/>
      <c r="K3731" s="127"/>
      <c r="L3731" s="127"/>
      <c r="M3731" s="127"/>
      <c r="N3731" s="246">
        <v>0</v>
      </c>
      <c r="O3731" s="243">
        <v>332</v>
      </c>
      <c r="P3731" s="127" t="s">
        <v>1334</v>
      </c>
    </row>
    <row r="3732" spans="1:16" ht="51" hidden="1">
      <c r="A3732" s="127">
        <v>292</v>
      </c>
      <c r="B3732" s="127"/>
      <c r="C3732" s="128" t="s">
        <v>152</v>
      </c>
      <c r="D3732" s="122">
        <v>42991</v>
      </c>
      <c r="E3732" s="123" t="s">
        <v>8982</v>
      </c>
      <c r="F3732" s="123" t="s">
        <v>3</v>
      </c>
      <c r="G3732" s="123">
        <v>1540086</v>
      </c>
      <c r="H3732" s="127"/>
      <c r="I3732" s="131" t="s">
        <v>8980</v>
      </c>
      <c r="J3732" s="127"/>
      <c r="K3732" s="127"/>
      <c r="L3732" s="127"/>
      <c r="M3732" s="127"/>
      <c r="N3732" s="246">
        <v>0</v>
      </c>
      <c r="O3732" s="243">
        <v>272</v>
      </c>
      <c r="P3732" s="127" t="s">
        <v>1334</v>
      </c>
    </row>
    <row r="3733" spans="1:16" ht="51" hidden="1">
      <c r="A3733" s="127">
        <v>292</v>
      </c>
      <c r="B3733" s="127"/>
      <c r="C3733" s="128" t="s">
        <v>152</v>
      </c>
      <c r="D3733" s="122">
        <v>42991</v>
      </c>
      <c r="E3733" s="123" t="s">
        <v>8983</v>
      </c>
      <c r="F3733" s="123" t="s">
        <v>3</v>
      </c>
      <c r="G3733" s="123">
        <v>1540085</v>
      </c>
      <c r="H3733" s="127"/>
      <c r="I3733" s="131" t="s">
        <v>8980</v>
      </c>
      <c r="J3733" s="127"/>
      <c r="K3733" s="127"/>
      <c r="L3733" s="127"/>
      <c r="M3733" s="127"/>
      <c r="N3733" s="246">
        <v>0</v>
      </c>
      <c r="O3733" s="243">
        <v>326</v>
      </c>
      <c r="P3733" s="127" t="s">
        <v>1334</v>
      </c>
    </row>
    <row r="3734" spans="1:16" ht="51" hidden="1">
      <c r="A3734" s="127">
        <v>292</v>
      </c>
      <c r="B3734" s="127"/>
      <c r="C3734" s="128" t="s">
        <v>152</v>
      </c>
      <c r="D3734" s="122">
        <v>42991</v>
      </c>
      <c r="E3734" s="123" t="s">
        <v>8984</v>
      </c>
      <c r="F3734" s="123" t="s">
        <v>3</v>
      </c>
      <c r="G3734" s="123">
        <v>1540084</v>
      </c>
      <c r="H3734" s="127"/>
      <c r="I3734" s="131" t="s">
        <v>8980</v>
      </c>
      <c r="J3734" s="127"/>
      <c r="K3734" s="127"/>
      <c r="L3734" s="127"/>
      <c r="M3734" s="127"/>
      <c r="N3734" s="246">
        <v>0</v>
      </c>
      <c r="O3734" s="243">
        <v>386</v>
      </c>
      <c r="P3734" s="127" t="s">
        <v>1334</v>
      </c>
    </row>
    <row r="3735" spans="1:16" ht="51" hidden="1">
      <c r="A3735" s="127">
        <v>292</v>
      </c>
      <c r="B3735" s="127"/>
      <c r="C3735" s="128" t="s">
        <v>152</v>
      </c>
      <c r="D3735" s="122">
        <v>42991</v>
      </c>
      <c r="E3735" s="123" t="s">
        <v>8985</v>
      </c>
      <c r="F3735" s="123" t="s">
        <v>3</v>
      </c>
      <c r="G3735" s="123">
        <v>1540083</v>
      </c>
      <c r="H3735" s="127"/>
      <c r="I3735" s="131" t="s">
        <v>8980</v>
      </c>
      <c r="J3735" s="127"/>
      <c r="K3735" s="127"/>
      <c r="L3735" s="127"/>
      <c r="M3735" s="127"/>
      <c r="N3735" s="246">
        <v>0</v>
      </c>
      <c r="O3735" s="243">
        <v>367</v>
      </c>
      <c r="P3735" s="127" t="s">
        <v>1334</v>
      </c>
    </row>
    <row r="3736" spans="1:16" ht="51" hidden="1">
      <c r="A3736" s="127">
        <v>292</v>
      </c>
      <c r="B3736" s="127"/>
      <c r="C3736" s="128" t="s">
        <v>152</v>
      </c>
      <c r="D3736" s="122">
        <v>42991</v>
      </c>
      <c r="E3736" s="123" t="s">
        <v>8986</v>
      </c>
      <c r="F3736" s="123" t="s">
        <v>3</v>
      </c>
      <c r="G3736" s="123">
        <v>1540082</v>
      </c>
      <c r="H3736" s="127"/>
      <c r="I3736" s="131" t="s">
        <v>8980</v>
      </c>
      <c r="J3736" s="127"/>
      <c r="K3736" s="127"/>
      <c r="L3736" s="127"/>
      <c r="M3736" s="127"/>
      <c r="N3736" s="246">
        <v>0</v>
      </c>
      <c r="O3736" s="243">
        <v>375</v>
      </c>
      <c r="P3736" s="127" t="s">
        <v>1334</v>
      </c>
    </row>
    <row r="3737" spans="1:16" ht="63.75" hidden="1">
      <c r="A3737" s="127" t="s">
        <v>620</v>
      </c>
      <c r="B3737" s="127"/>
      <c r="C3737" s="128" t="s">
        <v>714</v>
      </c>
      <c r="D3737" s="122">
        <v>42991</v>
      </c>
      <c r="E3737" s="123" t="s">
        <v>8987</v>
      </c>
      <c r="F3737" s="123" t="s">
        <v>3</v>
      </c>
      <c r="G3737" s="123">
        <v>1539829</v>
      </c>
      <c r="H3737" s="127"/>
      <c r="I3737" s="131" t="s">
        <v>8988</v>
      </c>
      <c r="J3737" s="127"/>
      <c r="K3737" s="127"/>
      <c r="L3737" s="127"/>
      <c r="M3737" s="127"/>
      <c r="N3737" s="246">
        <v>0</v>
      </c>
      <c r="O3737" s="243">
        <v>1413.6200000000001</v>
      </c>
      <c r="P3737" s="127" t="s">
        <v>1334</v>
      </c>
    </row>
    <row r="3738" spans="1:16" ht="63.75" hidden="1">
      <c r="A3738" s="127">
        <v>512</v>
      </c>
      <c r="B3738" s="127"/>
      <c r="C3738" s="128" t="s">
        <v>841</v>
      </c>
      <c r="D3738" s="122">
        <v>42991</v>
      </c>
      <c r="E3738" s="123" t="s">
        <v>8989</v>
      </c>
      <c r="F3738" s="123" t="s">
        <v>3</v>
      </c>
      <c r="G3738" s="123">
        <v>1539874</v>
      </c>
      <c r="H3738" s="127"/>
      <c r="I3738" s="131" t="s">
        <v>8990</v>
      </c>
      <c r="J3738" s="127"/>
      <c r="K3738" s="127"/>
      <c r="L3738" s="127"/>
      <c r="M3738" s="127"/>
      <c r="N3738" s="246">
        <v>0</v>
      </c>
      <c r="O3738" s="243">
        <v>240</v>
      </c>
      <c r="P3738" s="127" t="s">
        <v>1334</v>
      </c>
    </row>
    <row r="3739" spans="1:16" ht="51" hidden="1">
      <c r="A3739" s="127">
        <v>70</v>
      </c>
      <c r="B3739" s="127"/>
      <c r="C3739" s="128" t="s">
        <v>706</v>
      </c>
      <c r="D3739" s="122">
        <v>42991</v>
      </c>
      <c r="E3739" s="123" t="s">
        <v>8991</v>
      </c>
      <c r="F3739" s="123" t="s">
        <v>3</v>
      </c>
      <c r="G3739" s="123">
        <v>1539847</v>
      </c>
      <c r="H3739" s="127"/>
      <c r="I3739" s="131" t="s">
        <v>8992</v>
      </c>
      <c r="J3739" s="127"/>
      <c r="K3739" s="127"/>
      <c r="L3739" s="127"/>
      <c r="M3739" s="127"/>
      <c r="N3739" s="246">
        <v>0</v>
      </c>
      <c r="O3739" s="243">
        <v>36.700000000000003</v>
      </c>
      <c r="P3739" s="127" t="s">
        <v>1334</v>
      </c>
    </row>
    <row r="3740" spans="1:16" ht="38.25" hidden="1">
      <c r="A3740" s="127">
        <v>16</v>
      </c>
      <c r="B3740" s="127"/>
      <c r="C3740" s="128" t="s">
        <v>693</v>
      </c>
      <c r="D3740" s="122">
        <v>42991</v>
      </c>
      <c r="E3740" s="123" t="s">
        <v>8993</v>
      </c>
      <c r="F3740" s="123" t="s">
        <v>3</v>
      </c>
      <c r="G3740" s="123">
        <v>1539839</v>
      </c>
      <c r="H3740" s="127"/>
      <c r="I3740" s="131" t="s">
        <v>8994</v>
      </c>
      <c r="J3740" s="127"/>
      <c r="K3740" s="127"/>
      <c r="L3740" s="127"/>
      <c r="M3740" s="127"/>
      <c r="N3740" s="246">
        <v>0</v>
      </c>
      <c r="O3740" s="243">
        <v>1232.5</v>
      </c>
      <c r="P3740" s="127" t="s">
        <v>1334</v>
      </c>
    </row>
    <row r="3741" spans="1:16" ht="63.75" hidden="1">
      <c r="A3741" s="127">
        <v>310</v>
      </c>
      <c r="B3741" s="127"/>
      <c r="C3741" s="128" t="s">
        <v>808</v>
      </c>
      <c r="D3741" s="122">
        <v>42991</v>
      </c>
      <c r="E3741" s="123" t="s">
        <v>8995</v>
      </c>
      <c r="F3741" s="123" t="s">
        <v>3</v>
      </c>
      <c r="G3741" s="123">
        <v>1539798</v>
      </c>
      <c r="H3741" s="127"/>
      <c r="I3741" s="131" t="s">
        <v>8996</v>
      </c>
      <c r="J3741" s="127"/>
      <c r="K3741" s="127"/>
      <c r="L3741" s="127"/>
      <c r="M3741" s="127"/>
      <c r="N3741" s="246">
        <v>0</v>
      </c>
      <c r="O3741" s="243">
        <v>40</v>
      </c>
      <c r="P3741" s="127" t="s">
        <v>1334</v>
      </c>
    </row>
    <row r="3742" spans="1:16" ht="63.75" hidden="1">
      <c r="A3742" s="127">
        <v>340</v>
      </c>
      <c r="B3742" s="127"/>
      <c r="C3742" s="128" t="s">
        <v>815</v>
      </c>
      <c r="D3742" s="122">
        <v>42992</v>
      </c>
      <c r="E3742" s="123" t="s">
        <v>8997</v>
      </c>
      <c r="F3742" s="123" t="s">
        <v>3</v>
      </c>
      <c r="G3742" s="123">
        <v>1540414</v>
      </c>
      <c r="H3742" s="127"/>
      <c r="I3742" s="131" t="s">
        <v>8998</v>
      </c>
      <c r="J3742" s="127"/>
      <c r="K3742" s="127"/>
      <c r="L3742" s="127"/>
      <c r="M3742" s="127"/>
      <c r="N3742" s="246">
        <v>0</v>
      </c>
      <c r="O3742" s="243">
        <v>153.32</v>
      </c>
      <c r="P3742" s="127" t="s">
        <v>1334</v>
      </c>
    </row>
    <row r="3743" spans="1:16" ht="51" hidden="1">
      <c r="A3743" s="127" t="s">
        <v>620</v>
      </c>
      <c r="B3743" s="127"/>
      <c r="C3743" s="128" t="s">
        <v>714</v>
      </c>
      <c r="D3743" s="122">
        <v>42992</v>
      </c>
      <c r="E3743" s="123" t="s">
        <v>8999</v>
      </c>
      <c r="F3743" s="123" t="s">
        <v>3</v>
      </c>
      <c r="G3743" s="123">
        <v>1540416</v>
      </c>
      <c r="H3743" s="127"/>
      <c r="I3743" s="131" t="s">
        <v>6930</v>
      </c>
      <c r="J3743" s="127"/>
      <c r="K3743" s="127"/>
      <c r="L3743" s="127"/>
      <c r="M3743" s="127"/>
      <c r="N3743" s="246">
        <v>0</v>
      </c>
      <c r="O3743" s="243">
        <v>7348.43</v>
      </c>
      <c r="P3743" s="127" t="s">
        <v>1334</v>
      </c>
    </row>
    <row r="3744" spans="1:16" ht="63.75" hidden="1">
      <c r="A3744" s="127">
        <v>340</v>
      </c>
      <c r="B3744" s="127"/>
      <c r="C3744" s="128" t="s">
        <v>815</v>
      </c>
      <c r="D3744" s="122">
        <v>42992</v>
      </c>
      <c r="E3744" s="123" t="s">
        <v>9000</v>
      </c>
      <c r="F3744" s="123" t="s">
        <v>3</v>
      </c>
      <c r="G3744" s="123">
        <v>1540417</v>
      </c>
      <c r="H3744" s="127"/>
      <c r="I3744" s="131" t="s">
        <v>9001</v>
      </c>
      <c r="J3744" s="127"/>
      <c r="K3744" s="127"/>
      <c r="L3744" s="127"/>
      <c r="M3744" s="127"/>
      <c r="N3744" s="246">
        <v>0</v>
      </c>
      <c r="O3744" s="243">
        <v>308.26</v>
      </c>
      <c r="P3744" s="127" t="s">
        <v>1334</v>
      </c>
    </row>
    <row r="3745" spans="1:16" ht="63.75" hidden="1">
      <c r="A3745" s="127">
        <v>340</v>
      </c>
      <c r="B3745" s="127"/>
      <c r="C3745" s="128" t="s">
        <v>815</v>
      </c>
      <c r="D3745" s="122">
        <v>42992</v>
      </c>
      <c r="E3745" s="123" t="s">
        <v>9002</v>
      </c>
      <c r="F3745" s="123" t="s">
        <v>3</v>
      </c>
      <c r="G3745" s="123">
        <v>1540418</v>
      </c>
      <c r="H3745" s="127"/>
      <c r="I3745" s="131" t="s">
        <v>9003</v>
      </c>
      <c r="J3745" s="127"/>
      <c r="K3745" s="127"/>
      <c r="L3745" s="127"/>
      <c r="M3745" s="127"/>
      <c r="N3745" s="246">
        <v>0</v>
      </c>
      <c r="O3745" s="243">
        <v>302.52</v>
      </c>
      <c r="P3745" s="127" t="s">
        <v>1334</v>
      </c>
    </row>
    <row r="3746" spans="1:16" ht="51" hidden="1">
      <c r="A3746" s="127">
        <v>222</v>
      </c>
      <c r="B3746" s="127"/>
      <c r="C3746" s="128" t="s">
        <v>765</v>
      </c>
      <c r="D3746" s="122">
        <v>42992</v>
      </c>
      <c r="E3746" s="123" t="s">
        <v>9004</v>
      </c>
      <c r="F3746" s="123" t="s">
        <v>3</v>
      </c>
      <c r="G3746" s="123">
        <v>1540375</v>
      </c>
      <c r="H3746" s="127"/>
      <c r="I3746" s="131" t="s">
        <v>9005</v>
      </c>
      <c r="J3746" s="127"/>
      <c r="K3746" s="127"/>
      <c r="L3746" s="127"/>
      <c r="M3746" s="127"/>
      <c r="N3746" s="246">
        <v>0</v>
      </c>
      <c r="O3746" s="243">
        <v>2605.09</v>
      </c>
      <c r="P3746" s="127" t="s">
        <v>1334</v>
      </c>
    </row>
    <row r="3747" spans="1:16" ht="51" hidden="1">
      <c r="A3747" s="127" t="s">
        <v>620</v>
      </c>
      <c r="B3747" s="127"/>
      <c r="C3747" s="128" t="s">
        <v>714</v>
      </c>
      <c r="D3747" s="122">
        <v>42992</v>
      </c>
      <c r="E3747" s="123" t="s">
        <v>9006</v>
      </c>
      <c r="F3747" s="123" t="s">
        <v>3</v>
      </c>
      <c r="G3747" s="123">
        <v>1540287</v>
      </c>
      <c r="H3747" s="127"/>
      <c r="I3747" s="131" t="s">
        <v>9007</v>
      </c>
      <c r="J3747" s="127"/>
      <c r="K3747" s="127"/>
      <c r="L3747" s="127"/>
      <c r="M3747" s="127"/>
      <c r="N3747" s="246">
        <v>0</v>
      </c>
      <c r="O3747" s="243">
        <v>50</v>
      </c>
      <c r="P3747" s="127" t="s">
        <v>1334</v>
      </c>
    </row>
    <row r="3748" spans="1:16" ht="51" hidden="1">
      <c r="A3748" s="127">
        <v>16</v>
      </c>
      <c r="B3748" s="127"/>
      <c r="C3748" s="128" t="s">
        <v>693</v>
      </c>
      <c r="D3748" s="122">
        <v>42992</v>
      </c>
      <c r="E3748" s="123" t="s">
        <v>9008</v>
      </c>
      <c r="F3748" s="123" t="s">
        <v>3</v>
      </c>
      <c r="G3748" s="123">
        <v>1540573</v>
      </c>
      <c r="H3748" s="127"/>
      <c r="I3748" s="131" t="s">
        <v>9009</v>
      </c>
      <c r="J3748" s="127"/>
      <c r="K3748" s="127"/>
      <c r="L3748" s="127"/>
      <c r="M3748" s="127"/>
      <c r="N3748" s="246">
        <v>0</v>
      </c>
      <c r="O3748" s="243">
        <v>40000</v>
      </c>
      <c r="P3748" s="127" t="s">
        <v>1334</v>
      </c>
    </row>
    <row r="3749" spans="1:16" ht="51" hidden="1">
      <c r="A3749" s="127">
        <v>292</v>
      </c>
      <c r="B3749" s="127"/>
      <c r="C3749" s="128" t="s">
        <v>152</v>
      </c>
      <c r="D3749" s="122">
        <v>42992</v>
      </c>
      <c r="E3749" s="123" t="s">
        <v>9010</v>
      </c>
      <c r="F3749" s="123" t="s">
        <v>3</v>
      </c>
      <c r="G3749" s="123">
        <v>1540521</v>
      </c>
      <c r="H3749" s="127"/>
      <c r="I3749" s="131" t="s">
        <v>9011</v>
      </c>
      <c r="J3749" s="127"/>
      <c r="K3749" s="127"/>
      <c r="L3749" s="127"/>
      <c r="M3749" s="127"/>
      <c r="N3749" s="246">
        <v>0</v>
      </c>
      <c r="O3749" s="243">
        <v>592</v>
      </c>
      <c r="P3749" s="127" t="s">
        <v>1334</v>
      </c>
    </row>
    <row r="3750" spans="1:16" ht="63.75" hidden="1">
      <c r="A3750" s="127">
        <v>512</v>
      </c>
      <c r="B3750" s="127"/>
      <c r="C3750" s="128" t="s">
        <v>841</v>
      </c>
      <c r="D3750" s="122">
        <v>42992</v>
      </c>
      <c r="E3750" s="123" t="s">
        <v>9012</v>
      </c>
      <c r="F3750" s="123" t="s">
        <v>3</v>
      </c>
      <c r="G3750" s="123">
        <v>1540513</v>
      </c>
      <c r="H3750" s="127"/>
      <c r="I3750" s="131" t="s">
        <v>9013</v>
      </c>
      <c r="J3750" s="127"/>
      <c r="K3750" s="127"/>
      <c r="L3750" s="127"/>
      <c r="M3750" s="127"/>
      <c r="N3750" s="246">
        <v>0</v>
      </c>
      <c r="O3750" s="243">
        <v>180</v>
      </c>
      <c r="P3750" s="127" t="s">
        <v>1334</v>
      </c>
    </row>
    <row r="3751" spans="1:16" ht="51" hidden="1">
      <c r="A3751" s="127" t="s">
        <v>620</v>
      </c>
      <c r="B3751" s="127"/>
      <c r="C3751" s="128" t="s">
        <v>714</v>
      </c>
      <c r="D3751" s="122">
        <v>42992</v>
      </c>
      <c r="E3751" s="123" t="s">
        <v>9014</v>
      </c>
      <c r="F3751" s="123" t="s">
        <v>3</v>
      </c>
      <c r="G3751" s="123">
        <v>1540509</v>
      </c>
      <c r="H3751" s="127"/>
      <c r="I3751" s="131" t="s">
        <v>9015</v>
      </c>
      <c r="J3751" s="127"/>
      <c r="K3751" s="127"/>
      <c r="L3751" s="127"/>
      <c r="M3751" s="127"/>
      <c r="N3751" s="246">
        <v>0</v>
      </c>
      <c r="O3751" s="243">
        <v>1145</v>
      </c>
      <c r="P3751" s="127" t="s">
        <v>1334</v>
      </c>
    </row>
    <row r="3752" spans="1:16" ht="51" hidden="1">
      <c r="A3752" s="127" t="s">
        <v>620</v>
      </c>
      <c r="B3752" s="127"/>
      <c r="C3752" s="128" t="s">
        <v>714</v>
      </c>
      <c r="D3752" s="122">
        <v>42992</v>
      </c>
      <c r="E3752" s="123" t="s">
        <v>9016</v>
      </c>
      <c r="F3752" s="123" t="s">
        <v>3</v>
      </c>
      <c r="G3752" s="123">
        <v>1540506</v>
      </c>
      <c r="H3752" s="127"/>
      <c r="I3752" s="131" t="s">
        <v>9017</v>
      </c>
      <c r="J3752" s="127"/>
      <c r="K3752" s="127"/>
      <c r="L3752" s="127"/>
      <c r="M3752" s="127"/>
      <c r="N3752" s="246">
        <v>0</v>
      </c>
      <c r="O3752" s="243">
        <v>10830</v>
      </c>
      <c r="P3752" s="127" t="s">
        <v>1334</v>
      </c>
    </row>
    <row r="3753" spans="1:16" ht="51" hidden="1">
      <c r="A3753" s="127">
        <v>212</v>
      </c>
      <c r="B3753" s="127"/>
      <c r="C3753" s="128" t="s">
        <v>762</v>
      </c>
      <c r="D3753" s="122">
        <v>42992</v>
      </c>
      <c r="E3753" s="123" t="s">
        <v>9018</v>
      </c>
      <c r="F3753" s="123" t="s">
        <v>3</v>
      </c>
      <c r="G3753" s="123">
        <v>1540488</v>
      </c>
      <c r="H3753" s="127"/>
      <c r="I3753" s="131" t="s">
        <v>9019</v>
      </c>
      <c r="J3753" s="127"/>
      <c r="K3753" s="127"/>
      <c r="L3753" s="127"/>
      <c r="M3753" s="127"/>
      <c r="N3753" s="246">
        <v>0</v>
      </c>
      <c r="O3753" s="243">
        <v>300</v>
      </c>
      <c r="P3753" s="127" t="s">
        <v>1334</v>
      </c>
    </row>
    <row r="3754" spans="1:16" ht="63.75" hidden="1">
      <c r="A3754" s="127">
        <v>46</v>
      </c>
      <c r="B3754" s="127"/>
      <c r="C3754" s="128" t="s">
        <v>699</v>
      </c>
      <c r="D3754" s="122">
        <v>42992</v>
      </c>
      <c r="E3754" s="123" t="s">
        <v>9020</v>
      </c>
      <c r="F3754" s="123" t="s">
        <v>3</v>
      </c>
      <c r="G3754" s="123">
        <v>1540365</v>
      </c>
      <c r="H3754" s="127"/>
      <c r="I3754" s="131" t="s">
        <v>9021</v>
      </c>
      <c r="J3754" s="127"/>
      <c r="K3754" s="127"/>
      <c r="L3754" s="127"/>
      <c r="M3754" s="127"/>
      <c r="N3754" s="246">
        <v>0</v>
      </c>
      <c r="O3754" s="243">
        <v>13322</v>
      </c>
      <c r="P3754" s="127" t="s">
        <v>1334</v>
      </c>
    </row>
    <row r="3755" spans="1:16" ht="51" hidden="1">
      <c r="A3755" s="127">
        <v>580</v>
      </c>
      <c r="B3755" s="127"/>
      <c r="C3755" s="128" t="s">
        <v>218</v>
      </c>
      <c r="D3755" s="122">
        <v>42992</v>
      </c>
      <c r="E3755" s="123" t="s">
        <v>9022</v>
      </c>
      <c r="F3755" s="123" t="s">
        <v>3</v>
      </c>
      <c r="G3755" s="123">
        <v>1540339</v>
      </c>
      <c r="H3755" s="127"/>
      <c r="I3755" s="131" t="s">
        <v>9023</v>
      </c>
      <c r="J3755" s="127"/>
      <c r="K3755" s="127"/>
      <c r="L3755" s="127"/>
      <c r="M3755" s="127"/>
      <c r="N3755" s="246">
        <v>0</v>
      </c>
      <c r="O3755" s="243">
        <v>150</v>
      </c>
      <c r="P3755" s="127" t="s">
        <v>1334</v>
      </c>
    </row>
    <row r="3756" spans="1:16" ht="51" hidden="1">
      <c r="A3756" s="127">
        <v>660</v>
      </c>
      <c r="B3756" s="127"/>
      <c r="C3756" s="128" t="s">
        <v>234</v>
      </c>
      <c r="D3756" s="122">
        <v>42992</v>
      </c>
      <c r="E3756" s="123" t="s">
        <v>9024</v>
      </c>
      <c r="F3756" s="123" t="s">
        <v>3</v>
      </c>
      <c r="G3756" s="123">
        <v>1540304</v>
      </c>
      <c r="H3756" s="127"/>
      <c r="I3756" s="131" t="s">
        <v>9025</v>
      </c>
      <c r="J3756" s="127"/>
      <c r="K3756" s="127"/>
      <c r="L3756" s="127"/>
      <c r="M3756" s="127"/>
      <c r="N3756" s="246">
        <v>0</v>
      </c>
      <c r="O3756" s="243">
        <v>78.33</v>
      </c>
      <c r="P3756" s="127" t="s">
        <v>1334</v>
      </c>
    </row>
    <row r="3757" spans="1:16" ht="51" hidden="1">
      <c r="A3757" s="127" t="s">
        <v>620</v>
      </c>
      <c r="B3757" s="127"/>
      <c r="C3757" s="128" t="s">
        <v>714</v>
      </c>
      <c r="D3757" s="122">
        <v>42992</v>
      </c>
      <c r="E3757" s="123" t="s">
        <v>9026</v>
      </c>
      <c r="F3757" s="123" t="s">
        <v>3</v>
      </c>
      <c r="G3757" s="123">
        <v>1540290</v>
      </c>
      <c r="H3757" s="127"/>
      <c r="I3757" s="131" t="s">
        <v>9027</v>
      </c>
      <c r="J3757" s="127"/>
      <c r="K3757" s="127"/>
      <c r="L3757" s="127"/>
      <c r="M3757" s="127"/>
      <c r="N3757" s="246">
        <v>0</v>
      </c>
      <c r="O3757" s="243">
        <v>965</v>
      </c>
      <c r="P3757" s="127" t="s">
        <v>1334</v>
      </c>
    </row>
    <row r="3758" spans="1:16" ht="51" hidden="1">
      <c r="A3758" s="127">
        <v>15</v>
      </c>
      <c r="B3758" s="127"/>
      <c r="C3758" s="128" t="s">
        <v>692</v>
      </c>
      <c r="D3758" s="122">
        <v>42992</v>
      </c>
      <c r="E3758" s="123" t="s">
        <v>9028</v>
      </c>
      <c r="F3758" s="123" t="s">
        <v>3</v>
      </c>
      <c r="G3758" s="123">
        <v>1540283</v>
      </c>
      <c r="H3758" s="127"/>
      <c r="I3758" s="131" t="s">
        <v>9029</v>
      </c>
      <c r="J3758" s="127"/>
      <c r="K3758" s="127"/>
      <c r="L3758" s="127"/>
      <c r="M3758" s="127"/>
      <c r="N3758" s="246">
        <v>0</v>
      </c>
      <c r="O3758" s="243">
        <v>13</v>
      </c>
      <c r="P3758" s="127" t="s">
        <v>1334</v>
      </c>
    </row>
    <row r="3759" spans="1:16" ht="63.75" hidden="1">
      <c r="A3759" s="127" t="s">
        <v>620</v>
      </c>
      <c r="B3759" s="127"/>
      <c r="C3759" s="128" t="s">
        <v>714</v>
      </c>
      <c r="D3759" s="122">
        <v>42993</v>
      </c>
      <c r="E3759" s="123" t="s">
        <v>9030</v>
      </c>
      <c r="F3759" s="123" t="s">
        <v>3</v>
      </c>
      <c r="G3759" s="123">
        <v>1540694</v>
      </c>
      <c r="H3759" s="127"/>
      <c r="I3759" s="131" t="s">
        <v>9031</v>
      </c>
      <c r="J3759" s="127"/>
      <c r="K3759" s="127"/>
      <c r="L3759" s="127"/>
      <c r="M3759" s="127"/>
      <c r="N3759" s="246">
        <v>0</v>
      </c>
      <c r="O3759" s="243">
        <v>360.15000000000003</v>
      </c>
      <c r="P3759" s="127" t="s">
        <v>1334</v>
      </c>
    </row>
    <row r="3760" spans="1:16" ht="51" hidden="1">
      <c r="A3760" s="127" t="s">
        <v>620</v>
      </c>
      <c r="B3760" s="127"/>
      <c r="C3760" s="128" t="s">
        <v>714</v>
      </c>
      <c r="D3760" s="122">
        <v>42993</v>
      </c>
      <c r="E3760" s="123" t="s">
        <v>9032</v>
      </c>
      <c r="F3760" s="123" t="s">
        <v>3</v>
      </c>
      <c r="G3760" s="123">
        <v>1540819</v>
      </c>
      <c r="H3760" s="127"/>
      <c r="I3760" s="131" t="s">
        <v>9033</v>
      </c>
      <c r="J3760" s="127"/>
      <c r="K3760" s="127"/>
      <c r="L3760" s="127"/>
      <c r="M3760" s="127"/>
      <c r="N3760" s="246">
        <v>0</v>
      </c>
      <c r="O3760" s="243">
        <v>4155.3500000000004</v>
      </c>
      <c r="P3760" s="127" t="s">
        <v>1334</v>
      </c>
    </row>
    <row r="3761" spans="1:16" ht="51" hidden="1">
      <c r="A3761" s="127" t="s">
        <v>620</v>
      </c>
      <c r="B3761" s="127"/>
      <c r="C3761" s="128" t="s">
        <v>714</v>
      </c>
      <c r="D3761" s="122">
        <v>42993</v>
      </c>
      <c r="E3761" s="123" t="s">
        <v>9034</v>
      </c>
      <c r="F3761" s="123" t="s">
        <v>3</v>
      </c>
      <c r="G3761" s="123">
        <v>1540834</v>
      </c>
      <c r="H3761" s="127"/>
      <c r="I3761" s="131" t="s">
        <v>9035</v>
      </c>
      <c r="J3761" s="127"/>
      <c r="K3761" s="127"/>
      <c r="L3761" s="127"/>
      <c r="M3761" s="127"/>
      <c r="N3761" s="246">
        <v>0</v>
      </c>
      <c r="O3761" s="243">
        <v>100</v>
      </c>
      <c r="P3761" s="127" t="s">
        <v>1334</v>
      </c>
    </row>
    <row r="3762" spans="1:16" ht="51" hidden="1">
      <c r="A3762" s="127" t="s">
        <v>620</v>
      </c>
      <c r="B3762" s="127"/>
      <c r="C3762" s="128" t="s">
        <v>714</v>
      </c>
      <c r="D3762" s="122">
        <v>42993</v>
      </c>
      <c r="E3762" s="123" t="s">
        <v>9036</v>
      </c>
      <c r="F3762" s="123" t="s">
        <v>3</v>
      </c>
      <c r="G3762" s="123">
        <v>1540835</v>
      </c>
      <c r="H3762" s="127"/>
      <c r="I3762" s="131" t="s">
        <v>9037</v>
      </c>
      <c r="J3762" s="127"/>
      <c r="K3762" s="127"/>
      <c r="L3762" s="127"/>
      <c r="M3762" s="127"/>
      <c r="N3762" s="246">
        <v>0</v>
      </c>
      <c r="O3762" s="243">
        <v>85</v>
      </c>
      <c r="P3762" s="127" t="s">
        <v>1334</v>
      </c>
    </row>
    <row r="3763" spans="1:16" ht="51" hidden="1">
      <c r="A3763" s="127" t="s">
        <v>620</v>
      </c>
      <c r="B3763" s="127"/>
      <c r="C3763" s="128" t="s">
        <v>714</v>
      </c>
      <c r="D3763" s="122">
        <v>42993</v>
      </c>
      <c r="E3763" s="123" t="s">
        <v>9038</v>
      </c>
      <c r="F3763" s="123" t="s">
        <v>3</v>
      </c>
      <c r="G3763" s="123">
        <v>1540836</v>
      </c>
      <c r="H3763" s="127"/>
      <c r="I3763" s="131" t="s">
        <v>9039</v>
      </c>
      <c r="J3763" s="127"/>
      <c r="K3763" s="127"/>
      <c r="L3763" s="127"/>
      <c r="M3763" s="127"/>
      <c r="N3763" s="246">
        <v>0</v>
      </c>
      <c r="O3763" s="243">
        <v>5614.52</v>
      </c>
      <c r="P3763" s="127" t="s">
        <v>1334</v>
      </c>
    </row>
    <row r="3764" spans="1:16" ht="51" hidden="1">
      <c r="A3764" s="127" t="s">
        <v>620</v>
      </c>
      <c r="B3764" s="127"/>
      <c r="C3764" s="128" t="s">
        <v>714</v>
      </c>
      <c r="D3764" s="122">
        <v>42993</v>
      </c>
      <c r="E3764" s="123" t="s">
        <v>9040</v>
      </c>
      <c r="F3764" s="123" t="s">
        <v>3</v>
      </c>
      <c r="G3764" s="123">
        <v>1540687</v>
      </c>
      <c r="H3764" s="127"/>
      <c r="I3764" s="131" t="s">
        <v>9041</v>
      </c>
      <c r="J3764" s="127"/>
      <c r="K3764" s="127"/>
      <c r="L3764" s="127"/>
      <c r="M3764" s="127"/>
      <c r="N3764" s="246">
        <v>0</v>
      </c>
      <c r="O3764" s="243">
        <v>371</v>
      </c>
      <c r="P3764" s="127" t="s">
        <v>1334</v>
      </c>
    </row>
    <row r="3765" spans="1:16" ht="51" hidden="1">
      <c r="A3765" s="127" t="s">
        <v>620</v>
      </c>
      <c r="B3765" s="127"/>
      <c r="C3765" s="128" t="s">
        <v>714</v>
      </c>
      <c r="D3765" s="122">
        <v>42993</v>
      </c>
      <c r="E3765" s="123" t="s">
        <v>9042</v>
      </c>
      <c r="F3765" s="123" t="s">
        <v>3</v>
      </c>
      <c r="G3765" s="123">
        <v>1540689</v>
      </c>
      <c r="H3765" s="127"/>
      <c r="I3765" s="131" t="s">
        <v>9043</v>
      </c>
      <c r="J3765" s="127"/>
      <c r="K3765" s="127"/>
      <c r="L3765" s="127"/>
      <c r="M3765" s="127"/>
      <c r="N3765" s="246">
        <v>0</v>
      </c>
      <c r="O3765" s="243">
        <v>927.5</v>
      </c>
      <c r="P3765" s="127" t="s">
        <v>1334</v>
      </c>
    </row>
    <row r="3766" spans="1:16" ht="51" hidden="1">
      <c r="A3766" s="127">
        <v>292</v>
      </c>
      <c r="B3766" s="127"/>
      <c r="C3766" s="128" t="s">
        <v>152</v>
      </c>
      <c r="D3766" s="122">
        <v>42993</v>
      </c>
      <c r="E3766" s="123" t="s">
        <v>9044</v>
      </c>
      <c r="F3766" s="123" t="s">
        <v>3</v>
      </c>
      <c r="G3766" s="123">
        <v>1541119</v>
      </c>
      <c r="H3766" s="127"/>
      <c r="I3766" s="131" t="s">
        <v>8980</v>
      </c>
      <c r="J3766" s="127"/>
      <c r="K3766" s="127"/>
      <c r="L3766" s="127"/>
      <c r="M3766" s="127"/>
      <c r="N3766" s="246">
        <v>0</v>
      </c>
      <c r="O3766" s="243">
        <v>346</v>
      </c>
      <c r="P3766" s="127" t="s">
        <v>1334</v>
      </c>
    </row>
    <row r="3767" spans="1:16" ht="51" hidden="1">
      <c r="A3767" s="127">
        <v>292</v>
      </c>
      <c r="B3767" s="127"/>
      <c r="C3767" s="128" t="s">
        <v>152</v>
      </c>
      <c r="D3767" s="122">
        <v>42993</v>
      </c>
      <c r="E3767" s="123" t="s">
        <v>9045</v>
      </c>
      <c r="F3767" s="123" t="s">
        <v>3</v>
      </c>
      <c r="G3767" s="123">
        <v>1541120</v>
      </c>
      <c r="H3767" s="127"/>
      <c r="I3767" s="131" t="s">
        <v>8980</v>
      </c>
      <c r="J3767" s="127"/>
      <c r="K3767" s="127"/>
      <c r="L3767" s="127"/>
      <c r="M3767" s="127"/>
      <c r="N3767" s="246">
        <v>0</v>
      </c>
      <c r="O3767" s="243">
        <v>353</v>
      </c>
      <c r="P3767" s="127" t="s">
        <v>1334</v>
      </c>
    </row>
    <row r="3768" spans="1:16" ht="51" hidden="1">
      <c r="A3768" s="127" t="s">
        <v>620</v>
      </c>
      <c r="B3768" s="127"/>
      <c r="C3768" s="128" t="s">
        <v>714</v>
      </c>
      <c r="D3768" s="122">
        <v>42993</v>
      </c>
      <c r="E3768" s="123" t="s">
        <v>9046</v>
      </c>
      <c r="F3768" s="123" t="s">
        <v>3</v>
      </c>
      <c r="G3768" s="123">
        <v>1541139</v>
      </c>
      <c r="H3768" s="127"/>
      <c r="I3768" s="131" t="s">
        <v>9047</v>
      </c>
      <c r="J3768" s="127"/>
      <c r="K3768" s="127"/>
      <c r="L3768" s="127"/>
      <c r="M3768" s="127"/>
      <c r="N3768" s="246">
        <v>0</v>
      </c>
      <c r="O3768" s="243">
        <v>371</v>
      </c>
      <c r="P3768" s="127" t="s">
        <v>1334</v>
      </c>
    </row>
    <row r="3769" spans="1:16" ht="63.75" hidden="1">
      <c r="A3769" s="127">
        <v>86</v>
      </c>
      <c r="B3769" s="127"/>
      <c r="C3769" s="128" t="s">
        <v>711</v>
      </c>
      <c r="D3769" s="122">
        <v>42993</v>
      </c>
      <c r="E3769" s="123" t="s">
        <v>9048</v>
      </c>
      <c r="F3769" s="123" t="s">
        <v>3</v>
      </c>
      <c r="G3769" s="123">
        <v>1541171</v>
      </c>
      <c r="H3769" s="127"/>
      <c r="I3769" s="131" t="s">
        <v>9049</v>
      </c>
      <c r="J3769" s="127"/>
      <c r="K3769" s="127"/>
      <c r="L3769" s="127"/>
      <c r="M3769" s="127"/>
      <c r="N3769" s="246">
        <v>0</v>
      </c>
      <c r="O3769" s="243">
        <v>310</v>
      </c>
      <c r="P3769" s="127" t="s">
        <v>1334</v>
      </c>
    </row>
    <row r="3770" spans="1:16" ht="63.75" hidden="1">
      <c r="A3770" s="127" t="s">
        <v>620</v>
      </c>
      <c r="B3770" s="127"/>
      <c r="C3770" s="128" t="s">
        <v>714</v>
      </c>
      <c r="D3770" s="122">
        <v>42993</v>
      </c>
      <c r="E3770" s="123" t="s">
        <v>9050</v>
      </c>
      <c r="F3770" s="123" t="s">
        <v>3</v>
      </c>
      <c r="G3770" s="123">
        <v>1541044</v>
      </c>
      <c r="H3770" s="127"/>
      <c r="I3770" s="131" t="s">
        <v>9051</v>
      </c>
      <c r="J3770" s="127"/>
      <c r="K3770" s="127"/>
      <c r="L3770" s="127"/>
      <c r="M3770" s="127"/>
      <c r="N3770" s="246">
        <v>0</v>
      </c>
      <c r="O3770" s="243">
        <v>76545.400000000009</v>
      </c>
      <c r="P3770" s="127" t="s">
        <v>1334</v>
      </c>
    </row>
    <row r="3771" spans="1:16" ht="51" hidden="1">
      <c r="A3771" s="127" t="s">
        <v>620</v>
      </c>
      <c r="B3771" s="127"/>
      <c r="C3771" s="128" t="s">
        <v>714</v>
      </c>
      <c r="D3771" s="122">
        <v>42993</v>
      </c>
      <c r="E3771" s="123" t="s">
        <v>9052</v>
      </c>
      <c r="F3771" s="123" t="s">
        <v>3</v>
      </c>
      <c r="G3771" s="123">
        <v>1541118</v>
      </c>
      <c r="H3771" s="127"/>
      <c r="I3771" s="131" t="s">
        <v>9053</v>
      </c>
      <c r="J3771" s="127"/>
      <c r="K3771" s="127"/>
      <c r="L3771" s="127"/>
      <c r="M3771" s="127"/>
      <c r="N3771" s="246">
        <v>0</v>
      </c>
      <c r="O3771" s="243">
        <v>18</v>
      </c>
      <c r="P3771" s="127" t="s">
        <v>1334</v>
      </c>
    </row>
    <row r="3772" spans="1:16" ht="51" hidden="1">
      <c r="A3772" s="127">
        <v>291</v>
      </c>
      <c r="B3772" s="127"/>
      <c r="C3772" s="128" t="s">
        <v>795</v>
      </c>
      <c r="D3772" s="122">
        <v>42996</v>
      </c>
      <c r="E3772" s="123" t="s">
        <v>9054</v>
      </c>
      <c r="F3772" s="123" t="s">
        <v>3</v>
      </c>
      <c r="G3772" s="123">
        <v>1541472</v>
      </c>
      <c r="H3772" s="127"/>
      <c r="I3772" s="131" t="s">
        <v>9055</v>
      </c>
      <c r="J3772" s="127"/>
      <c r="K3772" s="127"/>
      <c r="L3772" s="127"/>
      <c r="M3772" s="127"/>
      <c r="N3772" s="246">
        <v>0</v>
      </c>
      <c r="O3772" s="243">
        <v>35</v>
      </c>
      <c r="P3772" s="127" t="s">
        <v>1334</v>
      </c>
    </row>
    <row r="3773" spans="1:16" ht="63.75" hidden="1">
      <c r="A3773" s="127">
        <v>266</v>
      </c>
      <c r="B3773" s="127"/>
      <c r="C3773" s="128" t="s">
        <v>782</v>
      </c>
      <c r="D3773" s="122">
        <v>42996</v>
      </c>
      <c r="E3773" s="123" t="s">
        <v>9056</v>
      </c>
      <c r="F3773" s="123" t="s">
        <v>3</v>
      </c>
      <c r="G3773" s="123">
        <v>1541492</v>
      </c>
      <c r="H3773" s="127"/>
      <c r="I3773" s="131" t="s">
        <v>9057</v>
      </c>
      <c r="J3773" s="127"/>
      <c r="K3773" s="127"/>
      <c r="L3773" s="127"/>
      <c r="M3773" s="127"/>
      <c r="N3773" s="246">
        <v>0</v>
      </c>
      <c r="O3773" s="243">
        <v>234.9</v>
      </c>
      <c r="P3773" s="127" t="s">
        <v>1334</v>
      </c>
    </row>
    <row r="3774" spans="1:16" ht="51" hidden="1">
      <c r="A3774" s="127">
        <v>132</v>
      </c>
      <c r="B3774" s="127"/>
      <c r="C3774" s="128" t="s">
        <v>729</v>
      </c>
      <c r="D3774" s="122">
        <v>42996</v>
      </c>
      <c r="E3774" s="123" t="s">
        <v>9058</v>
      </c>
      <c r="F3774" s="123" t="s">
        <v>3</v>
      </c>
      <c r="G3774" s="123">
        <v>1541369</v>
      </c>
      <c r="H3774" s="127"/>
      <c r="I3774" s="131" t="s">
        <v>9059</v>
      </c>
      <c r="J3774" s="127"/>
      <c r="K3774" s="127"/>
      <c r="L3774" s="127"/>
      <c r="M3774" s="127"/>
      <c r="N3774" s="246">
        <v>0</v>
      </c>
      <c r="O3774" s="243">
        <v>2379.9</v>
      </c>
      <c r="P3774" s="127" t="s">
        <v>1334</v>
      </c>
    </row>
    <row r="3775" spans="1:16" ht="51" hidden="1">
      <c r="A3775" s="127">
        <v>203</v>
      </c>
      <c r="B3775" s="127"/>
      <c r="C3775" s="128" t="s">
        <v>758</v>
      </c>
      <c r="D3775" s="122">
        <v>42996</v>
      </c>
      <c r="E3775" s="123" t="s">
        <v>9060</v>
      </c>
      <c r="F3775" s="123" t="s">
        <v>3</v>
      </c>
      <c r="G3775" s="123">
        <v>1541352</v>
      </c>
      <c r="H3775" s="127"/>
      <c r="I3775" s="131" t="s">
        <v>9061</v>
      </c>
      <c r="J3775" s="127"/>
      <c r="K3775" s="127"/>
      <c r="L3775" s="127"/>
      <c r="M3775" s="127"/>
      <c r="N3775" s="246">
        <v>0</v>
      </c>
      <c r="O3775" s="243">
        <v>100</v>
      </c>
      <c r="P3775" s="127" t="s">
        <v>1334</v>
      </c>
    </row>
    <row r="3776" spans="1:16" ht="51" hidden="1">
      <c r="A3776" s="127" t="s">
        <v>620</v>
      </c>
      <c r="B3776" s="127"/>
      <c r="C3776" s="128" t="s">
        <v>714</v>
      </c>
      <c r="D3776" s="122">
        <v>42996</v>
      </c>
      <c r="E3776" s="123" t="s">
        <v>9062</v>
      </c>
      <c r="F3776" s="123" t="s">
        <v>3</v>
      </c>
      <c r="G3776" s="123">
        <v>1541336</v>
      </c>
      <c r="H3776" s="127"/>
      <c r="I3776" s="131" t="s">
        <v>9063</v>
      </c>
      <c r="J3776" s="127"/>
      <c r="K3776" s="127"/>
      <c r="L3776" s="127"/>
      <c r="M3776" s="127"/>
      <c r="N3776" s="246">
        <v>0</v>
      </c>
      <c r="O3776" s="243">
        <v>144</v>
      </c>
      <c r="P3776" s="127" t="s">
        <v>1334</v>
      </c>
    </row>
    <row r="3777" spans="1:16" ht="51" hidden="1">
      <c r="A3777" s="127">
        <v>212</v>
      </c>
      <c r="B3777" s="127"/>
      <c r="C3777" s="128" t="s">
        <v>762</v>
      </c>
      <c r="D3777" s="122">
        <v>42996</v>
      </c>
      <c r="E3777" s="123" t="s">
        <v>9064</v>
      </c>
      <c r="F3777" s="123" t="s">
        <v>3</v>
      </c>
      <c r="G3777" s="123">
        <v>1541314</v>
      </c>
      <c r="H3777" s="127"/>
      <c r="I3777" s="131" t="s">
        <v>9065</v>
      </c>
      <c r="J3777" s="127"/>
      <c r="K3777" s="127"/>
      <c r="L3777" s="127"/>
      <c r="M3777" s="127"/>
      <c r="N3777" s="246">
        <v>0</v>
      </c>
      <c r="O3777" s="243">
        <v>70</v>
      </c>
      <c r="P3777" s="127" t="s">
        <v>1334</v>
      </c>
    </row>
    <row r="3778" spans="1:16" ht="38.25" hidden="1">
      <c r="A3778" s="127">
        <v>290</v>
      </c>
      <c r="B3778" s="127"/>
      <c r="C3778" s="128" t="s">
        <v>794</v>
      </c>
      <c r="D3778" s="122">
        <v>42996</v>
      </c>
      <c r="E3778" s="123" t="s">
        <v>9066</v>
      </c>
      <c r="F3778" s="123" t="s">
        <v>3</v>
      </c>
      <c r="G3778" s="123">
        <v>1541670</v>
      </c>
      <c r="H3778" s="127"/>
      <c r="I3778" s="131" t="s">
        <v>9067</v>
      </c>
      <c r="J3778" s="127"/>
      <c r="K3778" s="127"/>
      <c r="L3778" s="127"/>
      <c r="M3778" s="127"/>
      <c r="N3778" s="246">
        <v>0</v>
      </c>
      <c r="O3778" s="243">
        <v>30</v>
      </c>
      <c r="P3778" s="127" t="s">
        <v>1334</v>
      </c>
    </row>
    <row r="3779" spans="1:16" ht="51" hidden="1">
      <c r="A3779" s="127">
        <v>266</v>
      </c>
      <c r="B3779" s="127"/>
      <c r="C3779" s="128" t="s">
        <v>782</v>
      </c>
      <c r="D3779" s="122">
        <v>42996</v>
      </c>
      <c r="E3779" s="123" t="s">
        <v>9068</v>
      </c>
      <c r="F3779" s="123" t="s">
        <v>3</v>
      </c>
      <c r="G3779" s="123">
        <v>1541665</v>
      </c>
      <c r="H3779" s="127"/>
      <c r="I3779" s="131" t="s">
        <v>9069</v>
      </c>
      <c r="J3779" s="127"/>
      <c r="K3779" s="127"/>
      <c r="L3779" s="127"/>
      <c r="M3779" s="127"/>
      <c r="N3779" s="246">
        <v>0</v>
      </c>
      <c r="O3779" s="243">
        <v>523.6</v>
      </c>
      <c r="P3779" s="127" t="s">
        <v>1334</v>
      </c>
    </row>
    <row r="3780" spans="1:16" ht="51" hidden="1">
      <c r="A3780" s="127" t="s">
        <v>620</v>
      </c>
      <c r="B3780" s="127"/>
      <c r="C3780" s="128" t="s">
        <v>714</v>
      </c>
      <c r="D3780" s="122">
        <v>42996</v>
      </c>
      <c r="E3780" s="123" t="s">
        <v>9070</v>
      </c>
      <c r="F3780" s="123" t="s">
        <v>3</v>
      </c>
      <c r="G3780" s="123">
        <v>1541630</v>
      </c>
      <c r="H3780" s="127"/>
      <c r="I3780" s="131" t="s">
        <v>9071</v>
      </c>
      <c r="J3780" s="127"/>
      <c r="K3780" s="127"/>
      <c r="L3780" s="127"/>
      <c r="M3780" s="127"/>
      <c r="N3780" s="246">
        <v>0</v>
      </c>
      <c r="O3780" s="243">
        <v>9.2200000000000006</v>
      </c>
      <c r="P3780" s="127" t="s">
        <v>1334</v>
      </c>
    </row>
    <row r="3781" spans="1:16" ht="38.25" hidden="1">
      <c r="A3781" s="127">
        <v>46</v>
      </c>
      <c r="B3781" s="127"/>
      <c r="C3781" s="128" t="s">
        <v>699</v>
      </c>
      <c r="D3781" s="122">
        <v>42996</v>
      </c>
      <c r="E3781" s="123" t="s">
        <v>9072</v>
      </c>
      <c r="F3781" s="123" t="s">
        <v>3</v>
      </c>
      <c r="G3781" s="123">
        <v>1541550</v>
      </c>
      <c r="H3781" s="127"/>
      <c r="I3781" s="131" t="s">
        <v>9073</v>
      </c>
      <c r="J3781" s="127"/>
      <c r="K3781" s="127"/>
      <c r="L3781" s="127"/>
      <c r="M3781" s="127"/>
      <c r="N3781" s="246">
        <v>0</v>
      </c>
      <c r="O3781" s="243">
        <v>1</v>
      </c>
      <c r="P3781" s="127" t="s">
        <v>17184</v>
      </c>
    </row>
    <row r="3782" spans="1:16" ht="63.75" hidden="1">
      <c r="A3782" s="127">
        <v>342</v>
      </c>
      <c r="B3782" s="127"/>
      <c r="C3782" s="128" t="s">
        <v>817</v>
      </c>
      <c r="D3782" s="122">
        <v>42996</v>
      </c>
      <c r="E3782" s="123" t="s">
        <v>9074</v>
      </c>
      <c r="F3782" s="123" t="s">
        <v>3</v>
      </c>
      <c r="G3782" s="123">
        <v>1541564</v>
      </c>
      <c r="H3782" s="127"/>
      <c r="I3782" s="131" t="s">
        <v>9075</v>
      </c>
      <c r="J3782" s="127"/>
      <c r="K3782" s="127"/>
      <c r="L3782" s="127"/>
      <c r="M3782" s="127"/>
      <c r="N3782" s="246">
        <v>0</v>
      </c>
      <c r="O3782" s="243">
        <v>2465</v>
      </c>
      <c r="P3782" s="127" t="s">
        <v>1334</v>
      </c>
    </row>
    <row r="3783" spans="1:16" ht="63.75" hidden="1">
      <c r="A3783" s="127">
        <v>660</v>
      </c>
      <c r="B3783" s="127"/>
      <c r="C3783" s="128" t="s">
        <v>234</v>
      </c>
      <c r="D3783" s="122">
        <v>42996</v>
      </c>
      <c r="E3783" s="123" t="s">
        <v>9076</v>
      </c>
      <c r="F3783" s="123" t="s">
        <v>3</v>
      </c>
      <c r="G3783" s="123">
        <v>1541340</v>
      </c>
      <c r="H3783" s="127"/>
      <c r="I3783" s="131" t="s">
        <v>9077</v>
      </c>
      <c r="J3783" s="127"/>
      <c r="K3783" s="127"/>
      <c r="L3783" s="127"/>
      <c r="M3783" s="127"/>
      <c r="N3783" s="246">
        <v>0</v>
      </c>
      <c r="O3783" s="243">
        <v>161.31</v>
      </c>
      <c r="P3783" s="127" t="s">
        <v>1334</v>
      </c>
    </row>
    <row r="3784" spans="1:16" ht="51" hidden="1">
      <c r="A3784" s="127">
        <v>292</v>
      </c>
      <c r="B3784" s="127"/>
      <c r="C3784" s="128" t="s">
        <v>152</v>
      </c>
      <c r="D3784" s="122">
        <v>42997</v>
      </c>
      <c r="E3784" s="123" t="s">
        <v>9078</v>
      </c>
      <c r="F3784" s="123" t="s">
        <v>3</v>
      </c>
      <c r="G3784" s="123">
        <v>1542020</v>
      </c>
      <c r="H3784" s="127"/>
      <c r="I3784" s="131" t="s">
        <v>8980</v>
      </c>
      <c r="J3784" s="127"/>
      <c r="K3784" s="127"/>
      <c r="L3784" s="127"/>
      <c r="M3784" s="127"/>
      <c r="N3784" s="246">
        <v>0</v>
      </c>
      <c r="O3784" s="243">
        <v>268</v>
      </c>
      <c r="P3784" s="127" t="s">
        <v>1334</v>
      </c>
    </row>
    <row r="3785" spans="1:16" ht="51" hidden="1">
      <c r="A3785" s="127">
        <v>292</v>
      </c>
      <c r="B3785" s="127"/>
      <c r="C3785" s="128" t="s">
        <v>152</v>
      </c>
      <c r="D3785" s="122">
        <v>42997</v>
      </c>
      <c r="E3785" s="123" t="s">
        <v>9079</v>
      </c>
      <c r="F3785" s="123" t="s">
        <v>3</v>
      </c>
      <c r="G3785" s="123">
        <v>1542021</v>
      </c>
      <c r="H3785" s="127"/>
      <c r="I3785" s="131" t="s">
        <v>8980</v>
      </c>
      <c r="J3785" s="127"/>
      <c r="K3785" s="127"/>
      <c r="L3785" s="127"/>
      <c r="M3785" s="127"/>
      <c r="N3785" s="246">
        <v>0</v>
      </c>
      <c r="O3785" s="243">
        <v>235</v>
      </c>
      <c r="P3785" s="127" t="s">
        <v>1334</v>
      </c>
    </row>
    <row r="3786" spans="1:16" ht="51" hidden="1">
      <c r="A3786" s="127">
        <v>132</v>
      </c>
      <c r="B3786" s="127"/>
      <c r="C3786" s="128" t="s">
        <v>729</v>
      </c>
      <c r="D3786" s="122">
        <v>42997</v>
      </c>
      <c r="E3786" s="123" t="s">
        <v>9080</v>
      </c>
      <c r="F3786" s="123" t="s">
        <v>3</v>
      </c>
      <c r="G3786" s="123">
        <v>1542050</v>
      </c>
      <c r="H3786" s="127"/>
      <c r="I3786" s="131" t="s">
        <v>9081</v>
      </c>
      <c r="J3786" s="127"/>
      <c r="K3786" s="127"/>
      <c r="L3786" s="127"/>
      <c r="M3786" s="127"/>
      <c r="N3786" s="246">
        <v>0</v>
      </c>
      <c r="O3786" s="243">
        <v>90.600000000000009</v>
      </c>
      <c r="P3786" s="127" t="s">
        <v>1334</v>
      </c>
    </row>
    <row r="3787" spans="1:16" ht="51" hidden="1">
      <c r="A3787" s="127" t="s">
        <v>620</v>
      </c>
      <c r="B3787" s="127"/>
      <c r="C3787" s="128" t="s">
        <v>714</v>
      </c>
      <c r="D3787" s="122">
        <v>42997</v>
      </c>
      <c r="E3787" s="123" t="s">
        <v>9082</v>
      </c>
      <c r="F3787" s="123" t="s">
        <v>3</v>
      </c>
      <c r="G3787" s="123">
        <v>1542064</v>
      </c>
      <c r="H3787" s="127"/>
      <c r="I3787" s="131" t="s">
        <v>9083</v>
      </c>
      <c r="J3787" s="127"/>
      <c r="K3787" s="127"/>
      <c r="L3787" s="127"/>
      <c r="M3787" s="127"/>
      <c r="N3787" s="246">
        <v>0</v>
      </c>
      <c r="O3787" s="243">
        <v>96</v>
      </c>
      <c r="P3787" s="127" t="s">
        <v>1334</v>
      </c>
    </row>
    <row r="3788" spans="1:16" ht="51" hidden="1">
      <c r="A3788" s="127" t="s">
        <v>620</v>
      </c>
      <c r="B3788" s="127"/>
      <c r="C3788" s="128" t="s">
        <v>714</v>
      </c>
      <c r="D3788" s="122">
        <v>42997</v>
      </c>
      <c r="E3788" s="123" t="s">
        <v>9084</v>
      </c>
      <c r="F3788" s="123" t="s">
        <v>3</v>
      </c>
      <c r="G3788" s="123">
        <v>1542066</v>
      </c>
      <c r="H3788" s="127"/>
      <c r="I3788" s="131" t="s">
        <v>9085</v>
      </c>
      <c r="J3788" s="127"/>
      <c r="K3788" s="127"/>
      <c r="L3788" s="127"/>
      <c r="M3788" s="127"/>
      <c r="N3788" s="246">
        <v>0</v>
      </c>
      <c r="O3788" s="243">
        <v>60</v>
      </c>
      <c r="P3788" s="127" t="s">
        <v>1334</v>
      </c>
    </row>
    <row r="3789" spans="1:16" ht="51" hidden="1">
      <c r="A3789" s="127" t="s">
        <v>620</v>
      </c>
      <c r="B3789" s="127"/>
      <c r="C3789" s="128" t="s">
        <v>714</v>
      </c>
      <c r="D3789" s="122">
        <v>42997</v>
      </c>
      <c r="E3789" s="123" t="s">
        <v>9086</v>
      </c>
      <c r="F3789" s="123" t="s">
        <v>3</v>
      </c>
      <c r="G3789" s="123">
        <v>1542068</v>
      </c>
      <c r="H3789" s="127"/>
      <c r="I3789" s="131" t="s">
        <v>9087</v>
      </c>
      <c r="J3789" s="127"/>
      <c r="K3789" s="127"/>
      <c r="L3789" s="127"/>
      <c r="M3789" s="127"/>
      <c r="N3789" s="246">
        <v>0</v>
      </c>
      <c r="O3789" s="243">
        <v>72</v>
      </c>
      <c r="P3789" s="127" t="s">
        <v>1334</v>
      </c>
    </row>
    <row r="3790" spans="1:16" ht="51" hidden="1">
      <c r="A3790" s="127">
        <v>681</v>
      </c>
      <c r="B3790" s="127"/>
      <c r="C3790" s="128" t="s">
        <v>238</v>
      </c>
      <c r="D3790" s="122">
        <v>42997</v>
      </c>
      <c r="E3790" s="123" t="s">
        <v>9088</v>
      </c>
      <c r="F3790" s="123" t="s">
        <v>3</v>
      </c>
      <c r="G3790" s="123">
        <v>1542079</v>
      </c>
      <c r="H3790" s="127"/>
      <c r="I3790" s="131" t="s">
        <v>9089</v>
      </c>
      <c r="J3790" s="127"/>
      <c r="K3790" s="127"/>
      <c r="L3790" s="127"/>
      <c r="M3790" s="127"/>
      <c r="N3790" s="246">
        <v>0</v>
      </c>
      <c r="O3790" s="243">
        <v>154</v>
      </c>
      <c r="P3790" s="127" t="s">
        <v>1334</v>
      </c>
    </row>
    <row r="3791" spans="1:16" ht="51" hidden="1">
      <c r="A3791" s="127">
        <v>292</v>
      </c>
      <c r="B3791" s="127"/>
      <c r="C3791" s="128" t="s">
        <v>152</v>
      </c>
      <c r="D3791" s="122">
        <v>42997</v>
      </c>
      <c r="E3791" s="123" t="s">
        <v>9090</v>
      </c>
      <c r="F3791" s="123" t="s">
        <v>3</v>
      </c>
      <c r="G3791" s="123">
        <v>1542019</v>
      </c>
      <c r="H3791" s="127"/>
      <c r="I3791" s="131" t="s">
        <v>8980</v>
      </c>
      <c r="J3791" s="127"/>
      <c r="K3791" s="127"/>
      <c r="L3791" s="127"/>
      <c r="M3791" s="127"/>
      <c r="N3791" s="246">
        <v>0</v>
      </c>
      <c r="O3791" s="243">
        <v>340</v>
      </c>
      <c r="P3791" s="127" t="s">
        <v>1334</v>
      </c>
    </row>
    <row r="3792" spans="1:16" ht="38.25" hidden="1">
      <c r="A3792" s="127">
        <v>290</v>
      </c>
      <c r="B3792" s="127"/>
      <c r="C3792" s="128" t="s">
        <v>794</v>
      </c>
      <c r="D3792" s="122">
        <v>42997</v>
      </c>
      <c r="E3792" s="123" t="s">
        <v>9091</v>
      </c>
      <c r="F3792" s="123" t="s">
        <v>3</v>
      </c>
      <c r="G3792" s="123">
        <v>1542010</v>
      </c>
      <c r="H3792" s="127"/>
      <c r="I3792" s="131" t="s">
        <v>9092</v>
      </c>
      <c r="J3792" s="127"/>
      <c r="K3792" s="127"/>
      <c r="L3792" s="127"/>
      <c r="M3792" s="127"/>
      <c r="N3792" s="246">
        <v>0</v>
      </c>
      <c r="O3792" s="243">
        <v>15</v>
      </c>
      <c r="P3792" s="127" t="s">
        <v>1334</v>
      </c>
    </row>
    <row r="3793" spans="1:16" ht="38.25" hidden="1">
      <c r="A3793" s="127">
        <v>290</v>
      </c>
      <c r="B3793" s="127"/>
      <c r="C3793" s="128" t="s">
        <v>794</v>
      </c>
      <c r="D3793" s="122">
        <v>42997</v>
      </c>
      <c r="E3793" s="123" t="s">
        <v>9093</v>
      </c>
      <c r="F3793" s="123" t="s">
        <v>3</v>
      </c>
      <c r="G3793" s="123">
        <v>1542006</v>
      </c>
      <c r="H3793" s="127"/>
      <c r="I3793" s="131" t="s">
        <v>9094</v>
      </c>
      <c r="J3793" s="127"/>
      <c r="K3793" s="127"/>
      <c r="L3793" s="127"/>
      <c r="M3793" s="127"/>
      <c r="N3793" s="246">
        <v>0</v>
      </c>
      <c r="O3793" s="243">
        <v>371</v>
      </c>
      <c r="P3793" s="127" t="s">
        <v>1334</v>
      </c>
    </row>
    <row r="3794" spans="1:16" ht="51" hidden="1">
      <c r="A3794" s="127">
        <v>15</v>
      </c>
      <c r="B3794" s="127"/>
      <c r="C3794" s="128" t="s">
        <v>692</v>
      </c>
      <c r="D3794" s="122">
        <v>42997</v>
      </c>
      <c r="E3794" s="123" t="s">
        <v>9095</v>
      </c>
      <c r="F3794" s="123" t="s">
        <v>3</v>
      </c>
      <c r="G3794" s="123">
        <v>1542189</v>
      </c>
      <c r="H3794" s="127"/>
      <c r="I3794" s="131" t="s">
        <v>9096</v>
      </c>
      <c r="J3794" s="127"/>
      <c r="K3794" s="127"/>
      <c r="L3794" s="127"/>
      <c r="M3794" s="127"/>
      <c r="N3794" s="246">
        <v>0</v>
      </c>
      <c r="O3794" s="243">
        <v>96.460000000000008</v>
      </c>
      <c r="P3794" s="127" t="s">
        <v>17184</v>
      </c>
    </row>
    <row r="3795" spans="1:16" ht="51" hidden="1">
      <c r="A3795" s="127" t="s">
        <v>620</v>
      </c>
      <c r="B3795" s="127"/>
      <c r="C3795" s="128" t="s">
        <v>714</v>
      </c>
      <c r="D3795" s="122">
        <v>42997</v>
      </c>
      <c r="E3795" s="123" t="s">
        <v>9097</v>
      </c>
      <c r="F3795" s="123" t="s">
        <v>3</v>
      </c>
      <c r="G3795" s="123">
        <v>1542155</v>
      </c>
      <c r="H3795" s="127"/>
      <c r="I3795" s="131" t="s">
        <v>9098</v>
      </c>
      <c r="J3795" s="127"/>
      <c r="K3795" s="127"/>
      <c r="L3795" s="127"/>
      <c r="M3795" s="127"/>
      <c r="N3795" s="246">
        <v>0</v>
      </c>
      <c r="O3795" s="243">
        <v>19.93</v>
      </c>
      <c r="P3795" s="127" t="s">
        <v>1334</v>
      </c>
    </row>
    <row r="3796" spans="1:16" ht="51" hidden="1">
      <c r="A3796" s="127">
        <v>311</v>
      </c>
      <c r="B3796" s="127"/>
      <c r="C3796" s="128" t="s">
        <v>809</v>
      </c>
      <c r="D3796" s="122">
        <v>42997</v>
      </c>
      <c r="E3796" s="123" t="s">
        <v>9099</v>
      </c>
      <c r="F3796" s="123" t="s">
        <v>3</v>
      </c>
      <c r="G3796" s="123">
        <v>1542134</v>
      </c>
      <c r="H3796" s="127"/>
      <c r="I3796" s="131" t="s">
        <v>9100</v>
      </c>
      <c r="J3796" s="127"/>
      <c r="K3796" s="127"/>
      <c r="L3796" s="127"/>
      <c r="M3796" s="127"/>
      <c r="N3796" s="246">
        <v>0</v>
      </c>
      <c r="O3796" s="243">
        <v>61650</v>
      </c>
      <c r="P3796" s="127" t="s">
        <v>1334</v>
      </c>
    </row>
    <row r="3797" spans="1:16" ht="51" hidden="1">
      <c r="A3797" s="127">
        <v>46</v>
      </c>
      <c r="B3797" s="127"/>
      <c r="C3797" s="128" t="s">
        <v>699</v>
      </c>
      <c r="D3797" s="122">
        <v>42997</v>
      </c>
      <c r="E3797" s="123" t="s">
        <v>9101</v>
      </c>
      <c r="F3797" s="123" t="s">
        <v>3</v>
      </c>
      <c r="G3797" s="123">
        <v>1542114</v>
      </c>
      <c r="H3797" s="127"/>
      <c r="I3797" s="131" t="s">
        <v>9102</v>
      </c>
      <c r="J3797" s="127"/>
      <c r="K3797" s="127"/>
      <c r="L3797" s="127"/>
      <c r="M3797" s="127"/>
      <c r="N3797" s="246">
        <v>0</v>
      </c>
      <c r="O3797" s="243">
        <v>2.37</v>
      </c>
      <c r="P3797" s="127" t="s">
        <v>1334</v>
      </c>
    </row>
    <row r="3798" spans="1:16" ht="51" hidden="1">
      <c r="A3798" s="127" t="s">
        <v>620</v>
      </c>
      <c r="B3798" s="127"/>
      <c r="C3798" s="128" t="s">
        <v>714</v>
      </c>
      <c r="D3798" s="122">
        <v>42997</v>
      </c>
      <c r="E3798" s="123" t="s">
        <v>9103</v>
      </c>
      <c r="F3798" s="123" t="s">
        <v>3</v>
      </c>
      <c r="G3798" s="123">
        <v>1542089</v>
      </c>
      <c r="H3798" s="127"/>
      <c r="I3798" s="131" t="s">
        <v>9104</v>
      </c>
      <c r="J3798" s="127"/>
      <c r="K3798" s="127"/>
      <c r="L3798" s="127"/>
      <c r="M3798" s="127"/>
      <c r="N3798" s="246">
        <v>0</v>
      </c>
      <c r="O3798" s="243">
        <v>600</v>
      </c>
      <c r="P3798" s="127" t="s">
        <v>1334</v>
      </c>
    </row>
    <row r="3799" spans="1:16" ht="51" hidden="1">
      <c r="A3799" s="127" t="s">
        <v>620</v>
      </c>
      <c r="B3799" s="127"/>
      <c r="C3799" s="128" t="s">
        <v>714</v>
      </c>
      <c r="D3799" s="122">
        <v>42997</v>
      </c>
      <c r="E3799" s="123" t="s">
        <v>9105</v>
      </c>
      <c r="F3799" s="123" t="s">
        <v>3</v>
      </c>
      <c r="G3799" s="123">
        <v>1542086</v>
      </c>
      <c r="H3799" s="127"/>
      <c r="I3799" s="131" t="s">
        <v>9106</v>
      </c>
      <c r="J3799" s="127"/>
      <c r="K3799" s="127"/>
      <c r="L3799" s="127"/>
      <c r="M3799" s="127"/>
      <c r="N3799" s="246">
        <v>0</v>
      </c>
      <c r="O3799" s="243">
        <v>5912</v>
      </c>
      <c r="P3799" s="127" t="s">
        <v>1334</v>
      </c>
    </row>
    <row r="3800" spans="1:16" ht="51" hidden="1">
      <c r="A3800" s="127">
        <v>513</v>
      </c>
      <c r="B3800" s="127"/>
      <c r="C3800" s="128" t="s">
        <v>201</v>
      </c>
      <c r="D3800" s="122">
        <v>42997</v>
      </c>
      <c r="E3800" s="123" t="s">
        <v>9107</v>
      </c>
      <c r="F3800" s="123" t="s">
        <v>3</v>
      </c>
      <c r="G3800" s="123">
        <v>1541955</v>
      </c>
      <c r="H3800" s="127"/>
      <c r="I3800" s="131" t="s">
        <v>9108</v>
      </c>
      <c r="J3800" s="127"/>
      <c r="K3800" s="127"/>
      <c r="L3800" s="127"/>
      <c r="M3800" s="127"/>
      <c r="N3800" s="246">
        <v>0</v>
      </c>
      <c r="O3800" s="243">
        <v>58913.840000000004</v>
      </c>
      <c r="P3800" s="127" t="s">
        <v>1334</v>
      </c>
    </row>
    <row r="3801" spans="1:16" ht="63.75" hidden="1">
      <c r="A3801" s="127" t="s">
        <v>620</v>
      </c>
      <c r="B3801" s="127"/>
      <c r="C3801" s="128" t="s">
        <v>714</v>
      </c>
      <c r="D3801" s="122">
        <v>42997</v>
      </c>
      <c r="E3801" s="123" t="s">
        <v>9109</v>
      </c>
      <c r="F3801" s="123" t="s">
        <v>3</v>
      </c>
      <c r="G3801" s="123">
        <v>1541869</v>
      </c>
      <c r="H3801" s="127"/>
      <c r="I3801" s="131" t="s">
        <v>9110</v>
      </c>
      <c r="J3801" s="127"/>
      <c r="K3801" s="127"/>
      <c r="L3801" s="127"/>
      <c r="M3801" s="127"/>
      <c r="N3801" s="246">
        <v>0</v>
      </c>
      <c r="O3801" s="243">
        <v>8777.9</v>
      </c>
      <c r="P3801" s="127" t="s">
        <v>1334</v>
      </c>
    </row>
    <row r="3802" spans="1:16" ht="51" hidden="1">
      <c r="A3802" s="127" t="s">
        <v>620</v>
      </c>
      <c r="B3802" s="127"/>
      <c r="C3802" s="128" t="s">
        <v>714</v>
      </c>
      <c r="D3802" s="122">
        <v>42997</v>
      </c>
      <c r="E3802" s="123" t="s">
        <v>9111</v>
      </c>
      <c r="F3802" s="123" t="s">
        <v>3</v>
      </c>
      <c r="G3802" s="123">
        <v>1541964</v>
      </c>
      <c r="H3802" s="127"/>
      <c r="I3802" s="131" t="s">
        <v>9112</v>
      </c>
      <c r="J3802" s="127"/>
      <c r="K3802" s="127"/>
      <c r="L3802" s="127"/>
      <c r="M3802" s="127"/>
      <c r="N3802" s="246">
        <v>0</v>
      </c>
      <c r="O3802" s="243">
        <v>37.58</v>
      </c>
      <c r="P3802" s="127" t="s">
        <v>1334</v>
      </c>
    </row>
    <row r="3803" spans="1:16" ht="38.25">
      <c r="A3803" s="127">
        <v>35</v>
      </c>
      <c r="B3803" s="127"/>
      <c r="C3803" s="128" t="s">
        <v>697</v>
      </c>
      <c r="D3803" s="122">
        <v>42997</v>
      </c>
      <c r="E3803" s="123" t="s">
        <v>9113</v>
      </c>
      <c r="F3803" s="123" t="s">
        <v>3</v>
      </c>
      <c r="G3803" s="123">
        <v>1541953</v>
      </c>
      <c r="H3803" s="127"/>
      <c r="I3803" s="131" t="s">
        <v>9114</v>
      </c>
      <c r="J3803" s="127"/>
      <c r="K3803" s="127"/>
      <c r="L3803" s="127"/>
      <c r="M3803" s="127"/>
      <c r="N3803" s="246">
        <v>0</v>
      </c>
      <c r="O3803" s="243">
        <v>2476.84</v>
      </c>
      <c r="P3803" s="127" t="s">
        <v>1334</v>
      </c>
    </row>
    <row r="3804" spans="1:16" ht="38.25" hidden="1">
      <c r="A3804" s="127">
        <v>20</v>
      </c>
      <c r="B3804" s="127"/>
      <c r="C3804" s="128" t="s">
        <v>694</v>
      </c>
      <c r="D3804" s="122">
        <v>42997</v>
      </c>
      <c r="E3804" s="123" t="s">
        <v>9115</v>
      </c>
      <c r="F3804" s="123" t="s">
        <v>3</v>
      </c>
      <c r="G3804" s="123">
        <v>1541880</v>
      </c>
      <c r="H3804" s="127"/>
      <c r="I3804" s="131" t="s">
        <v>9116</v>
      </c>
      <c r="J3804" s="127"/>
      <c r="K3804" s="127"/>
      <c r="L3804" s="127"/>
      <c r="M3804" s="127"/>
      <c r="N3804" s="246">
        <v>0</v>
      </c>
      <c r="O3804" s="243">
        <v>1</v>
      </c>
      <c r="P3804" s="127" t="s">
        <v>1334</v>
      </c>
    </row>
    <row r="3805" spans="1:16" ht="51" hidden="1">
      <c r="A3805" s="127" t="s">
        <v>620</v>
      </c>
      <c r="B3805" s="127"/>
      <c r="C3805" s="128" t="s">
        <v>714</v>
      </c>
      <c r="D3805" s="122">
        <v>42997</v>
      </c>
      <c r="E3805" s="123" t="s">
        <v>9117</v>
      </c>
      <c r="F3805" s="123" t="s">
        <v>3</v>
      </c>
      <c r="G3805" s="123">
        <v>1541872</v>
      </c>
      <c r="H3805" s="127"/>
      <c r="I3805" s="131" t="s">
        <v>9118</v>
      </c>
      <c r="J3805" s="127"/>
      <c r="K3805" s="127"/>
      <c r="L3805" s="127"/>
      <c r="M3805" s="127"/>
      <c r="N3805" s="246">
        <v>0</v>
      </c>
      <c r="O3805" s="243">
        <v>2465</v>
      </c>
      <c r="P3805" s="127" t="s">
        <v>1334</v>
      </c>
    </row>
    <row r="3806" spans="1:16" ht="51" hidden="1">
      <c r="A3806" s="127" t="s">
        <v>620</v>
      </c>
      <c r="B3806" s="127"/>
      <c r="C3806" s="128" t="s">
        <v>714</v>
      </c>
      <c r="D3806" s="122">
        <v>42997</v>
      </c>
      <c r="E3806" s="123" t="s">
        <v>9119</v>
      </c>
      <c r="F3806" s="123" t="s">
        <v>3</v>
      </c>
      <c r="G3806" s="123">
        <v>1541867</v>
      </c>
      <c r="H3806" s="127"/>
      <c r="I3806" s="131" t="s">
        <v>9120</v>
      </c>
      <c r="J3806" s="127"/>
      <c r="K3806" s="127"/>
      <c r="L3806" s="127"/>
      <c r="M3806" s="127"/>
      <c r="N3806" s="246">
        <v>0</v>
      </c>
      <c r="O3806" s="243">
        <v>4005</v>
      </c>
      <c r="P3806" s="127" t="s">
        <v>1334</v>
      </c>
    </row>
    <row r="3807" spans="1:16" ht="51" hidden="1">
      <c r="A3807" s="127">
        <v>591</v>
      </c>
      <c r="B3807" s="127"/>
      <c r="C3807" s="128" t="s">
        <v>862</v>
      </c>
      <c r="D3807" s="122">
        <v>42998</v>
      </c>
      <c r="E3807" s="123" t="s">
        <v>9121</v>
      </c>
      <c r="F3807" s="123" t="s">
        <v>3</v>
      </c>
      <c r="G3807" s="123">
        <v>1542519</v>
      </c>
      <c r="H3807" s="127"/>
      <c r="I3807" s="131" t="s">
        <v>9122</v>
      </c>
      <c r="J3807" s="127"/>
      <c r="K3807" s="127"/>
      <c r="L3807" s="127"/>
      <c r="M3807" s="127"/>
      <c r="N3807" s="246">
        <v>0</v>
      </c>
      <c r="O3807" s="243">
        <v>220</v>
      </c>
      <c r="P3807" s="127" t="s">
        <v>1334</v>
      </c>
    </row>
    <row r="3808" spans="1:16" ht="51" hidden="1">
      <c r="A3808" s="127">
        <v>10</v>
      </c>
      <c r="B3808" s="127"/>
      <c r="C3808" s="128" t="s">
        <v>691</v>
      </c>
      <c r="D3808" s="122">
        <v>42998</v>
      </c>
      <c r="E3808" s="123" t="s">
        <v>9123</v>
      </c>
      <c r="F3808" s="123" t="s">
        <v>3</v>
      </c>
      <c r="G3808" s="123">
        <v>1542520</v>
      </c>
      <c r="H3808" s="127"/>
      <c r="I3808" s="131" t="s">
        <v>9124</v>
      </c>
      <c r="J3808" s="127"/>
      <c r="K3808" s="127"/>
      <c r="L3808" s="127"/>
      <c r="M3808" s="127"/>
      <c r="N3808" s="246">
        <v>0</v>
      </c>
      <c r="O3808" s="243">
        <v>452.40000000000003</v>
      </c>
      <c r="P3808" s="127" t="s">
        <v>1334</v>
      </c>
    </row>
    <row r="3809" spans="1:16" ht="51" hidden="1">
      <c r="A3809" s="127">
        <v>212</v>
      </c>
      <c r="B3809" s="127"/>
      <c r="C3809" s="128" t="s">
        <v>762</v>
      </c>
      <c r="D3809" s="122">
        <v>42998</v>
      </c>
      <c r="E3809" s="123" t="s">
        <v>9125</v>
      </c>
      <c r="F3809" s="123" t="s">
        <v>3</v>
      </c>
      <c r="G3809" s="123">
        <v>1542474</v>
      </c>
      <c r="H3809" s="127"/>
      <c r="I3809" s="131" t="s">
        <v>9126</v>
      </c>
      <c r="J3809" s="127"/>
      <c r="K3809" s="127"/>
      <c r="L3809" s="127"/>
      <c r="M3809" s="127"/>
      <c r="N3809" s="246">
        <v>0</v>
      </c>
      <c r="O3809" s="243">
        <v>876</v>
      </c>
      <c r="P3809" s="127" t="s">
        <v>1334</v>
      </c>
    </row>
    <row r="3810" spans="1:16" ht="51" hidden="1">
      <c r="A3810" s="127">
        <v>203</v>
      </c>
      <c r="B3810" s="127"/>
      <c r="C3810" s="128" t="s">
        <v>758</v>
      </c>
      <c r="D3810" s="122">
        <v>42998</v>
      </c>
      <c r="E3810" s="123" t="s">
        <v>9127</v>
      </c>
      <c r="F3810" s="123" t="s">
        <v>3</v>
      </c>
      <c r="G3810" s="123">
        <v>1542464</v>
      </c>
      <c r="H3810" s="127"/>
      <c r="I3810" s="131" t="s">
        <v>9128</v>
      </c>
      <c r="J3810" s="127"/>
      <c r="K3810" s="127"/>
      <c r="L3810" s="127"/>
      <c r="M3810" s="127"/>
      <c r="N3810" s="246">
        <v>0</v>
      </c>
      <c r="O3810" s="243">
        <v>156</v>
      </c>
      <c r="P3810" s="127" t="s">
        <v>1334</v>
      </c>
    </row>
    <row r="3811" spans="1:16" ht="51" hidden="1">
      <c r="A3811" s="127">
        <v>10</v>
      </c>
      <c r="B3811" s="127"/>
      <c r="C3811" s="128" t="s">
        <v>691</v>
      </c>
      <c r="D3811" s="122">
        <v>42998</v>
      </c>
      <c r="E3811" s="123" t="s">
        <v>9129</v>
      </c>
      <c r="F3811" s="123" t="s">
        <v>3</v>
      </c>
      <c r="G3811" s="123">
        <v>1542448</v>
      </c>
      <c r="H3811" s="127"/>
      <c r="I3811" s="131" t="s">
        <v>9130</v>
      </c>
      <c r="J3811" s="127"/>
      <c r="K3811" s="127"/>
      <c r="L3811" s="127"/>
      <c r="M3811" s="127"/>
      <c r="N3811" s="246">
        <v>0</v>
      </c>
      <c r="O3811" s="243">
        <v>30</v>
      </c>
      <c r="P3811" s="127" t="s">
        <v>1334</v>
      </c>
    </row>
    <row r="3812" spans="1:16" ht="51" hidden="1">
      <c r="A3812" s="127">
        <v>48</v>
      </c>
      <c r="B3812" s="127"/>
      <c r="C3812" s="128" t="s">
        <v>701</v>
      </c>
      <c r="D3812" s="122">
        <v>42998</v>
      </c>
      <c r="E3812" s="123" t="s">
        <v>9131</v>
      </c>
      <c r="F3812" s="123" t="s">
        <v>3</v>
      </c>
      <c r="G3812" s="123">
        <v>1542439</v>
      </c>
      <c r="H3812" s="127"/>
      <c r="I3812" s="131" t="s">
        <v>9132</v>
      </c>
      <c r="J3812" s="127"/>
      <c r="K3812" s="127"/>
      <c r="L3812" s="127"/>
      <c r="M3812" s="127"/>
      <c r="N3812" s="246">
        <v>0</v>
      </c>
      <c r="O3812" s="243">
        <v>13629.15</v>
      </c>
      <c r="P3812" s="127" t="s">
        <v>1334</v>
      </c>
    </row>
    <row r="3813" spans="1:16" ht="51" hidden="1">
      <c r="A3813" s="127" t="s">
        <v>620</v>
      </c>
      <c r="B3813" s="127"/>
      <c r="C3813" s="128" t="s">
        <v>714</v>
      </c>
      <c r="D3813" s="122">
        <v>42998</v>
      </c>
      <c r="E3813" s="123" t="s">
        <v>9133</v>
      </c>
      <c r="F3813" s="123" t="s">
        <v>3</v>
      </c>
      <c r="G3813" s="123">
        <v>1542413</v>
      </c>
      <c r="H3813" s="127"/>
      <c r="I3813" s="131" t="s">
        <v>9134</v>
      </c>
      <c r="J3813" s="127"/>
      <c r="K3813" s="127"/>
      <c r="L3813" s="127"/>
      <c r="M3813" s="127"/>
      <c r="N3813" s="246">
        <v>0</v>
      </c>
      <c r="O3813" s="243">
        <v>18719.02</v>
      </c>
      <c r="P3813" s="127" t="s">
        <v>1334</v>
      </c>
    </row>
    <row r="3814" spans="1:16" ht="51" hidden="1">
      <c r="A3814" s="127" t="s">
        <v>620</v>
      </c>
      <c r="B3814" s="127"/>
      <c r="C3814" s="128" t="s">
        <v>714</v>
      </c>
      <c r="D3814" s="122">
        <v>42998</v>
      </c>
      <c r="E3814" s="123" t="s">
        <v>9136</v>
      </c>
      <c r="F3814" s="123" t="s">
        <v>3</v>
      </c>
      <c r="G3814" s="123">
        <v>1542411</v>
      </c>
      <c r="H3814" s="127"/>
      <c r="I3814" s="131" t="s">
        <v>9135</v>
      </c>
      <c r="J3814" s="127"/>
      <c r="K3814" s="127"/>
      <c r="L3814" s="127"/>
      <c r="M3814" s="127"/>
      <c r="N3814" s="246">
        <v>0</v>
      </c>
      <c r="O3814" s="243">
        <v>3524.5</v>
      </c>
      <c r="P3814" s="127" t="s">
        <v>1334</v>
      </c>
    </row>
    <row r="3815" spans="1:16" ht="51" hidden="1">
      <c r="A3815" s="127" t="s">
        <v>620</v>
      </c>
      <c r="B3815" s="127"/>
      <c r="C3815" s="128" t="s">
        <v>714</v>
      </c>
      <c r="D3815" s="122">
        <v>42998</v>
      </c>
      <c r="E3815" s="123" t="s">
        <v>9137</v>
      </c>
      <c r="F3815" s="123" t="s">
        <v>3</v>
      </c>
      <c r="G3815" s="123">
        <v>1542409</v>
      </c>
      <c r="H3815" s="127"/>
      <c r="I3815" s="131" t="s">
        <v>9138</v>
      </c>
      <c r="J3815" s="127"/>
      <c r="K3815" s="127"/>
      <c r="L3815" s="127"/>
      <c r="M3815" s="127"/>
      <c r="N3815" s="246">
        <v>0</v>
      </c>
      <c r="O3815" s="243">
        <v>13092.23</v>
      </c>
      <c r="P3815" s="127" t="s">
        <v>1334</v>
      </c>
    </row>
    <row r="3816" spans="1:16" ht="51" hidden="1">
      <c r="A3816" s="127" t="s">
        <v>620</v>
      </c>
      <c r="B3816" s="127"/>
      <c r="C3816" s="128" t="s">
        <v>714</v>
      </c>
      <c r="D3816" s="122">
        <v>42998</v>
      </c>
      <c r="E3816" s="123" t="s">
        <v>9139</v>
      </c>
      <c r="F3816" s="123" t="s">
        <v>3</v>
      </c>
      <c r="G3816" s="123">
        <v>1542560</v>
      </c>
      <c r="H3816" s="127"/>
      <c r="I3816" s="131" t="s">
        <v>9140</v>
      </c>
      <c r="J3816" s="127"/>
      <c r="K3816" s="127"/>
      <c r="L3816" s="127"/>
      <c r="M3816" s="127"/>
      <c r="N3816" s="246">
        <v>0</v>
      </c>
      <c r="O3816" s="243">
        <v>5218</v>
      </c>
      <c r="P3816" s="127" t="s">
        <v>1334</v>
      </c>
    </row>
    <row r="3817" spans="1:16" ht="51" hidden="1">
      <c r="A3817" s="127">
        <v>586</v>
      </c>
      <c r="B3817" s="127"/>
      <c r="C3817" s="128" t="s">
        <v>223</v>
      </c>
      <c r="D3817" s="122">
        <v>42998</v>
      </c>
      <c r="E3817" s="123" t="s">
        <v>9141</v>
      </c>
      <c r="F3817" s="123" t="s">
        <v>3</v>
      </c>
      <c r="G3817" s="123">
        <v>1542611</v>
      </c>
      <c r="H3817" s="127"/>
      <c r="I3817" s="131" t="s">
        <v>9142</v>
      </c>
      <c r="J3817" s="127"/>
      <c r="K3817" s="127"/>
      <c r="L3817" s="127"/>
      <c r="M3817" s="127"/>
      <c r="N3817" s="246">
        <v>0</v>
      </c>
      <c r="O3817" s="243">
        <v>24000</v>
      </c>
      <c r="P3817" s="127" t="s">
        <v>1334</v>
      </c>
    </row>
    <row r="3818" spans="1:16" ht="51" hidden="1">
      <c r="A3818" s="127">
        <v>586</v>
      </c>
      <c r="B3818" s="127"/>
      <c r="C3818" s="128" t="s">
        <v>223</v>
      </c>
      <c r="D3818" s="122">
        <v>42998</v>
      </c>
      <c r="E3818" s="123" t="s">
        <v>9143</v>
      </c>
      <c r="F3818" s="123" t="s">
        <v>3</v>
      </c>
      <c r="G3818" s="123">
        <v>1542613</v>
      </c>
      <c r="H3818" s="127"/>
      <c r="I3818" s="131" t="s">
        <v>9144</v>
      </c>
      <c r="J3818" s="127"/>
      <c r="K3818" s="127"/>
      <c r="L3818" s="127"/>
      <c r="M3818" s="127"/>
      <c r="N3818" s="246">
        <v>0</v>
      </c>
      <c r="O3818" s="243">
        <v>10083.780000000001</v>
      </c>
      <c r="P3818" s="127" t="s">
        <v>1334</v>
      </c>
    </row>
    <row r="3819" spans="1:16" ht="51" hidden="1">
      <c r="A3819" s="127">
        <v>41</v>
      </c>
      <c r="B3819" s="127"/>
      <c r="C3819" s="128" t="s">
        <v>698</v>
      </c>
      <c r="D3819" s="122">
        <v>42998</v>
      </c>
      <c r="E3819" s="123" t="s">
        <v>9145</v>
      </c>
      <c r="F3819" s="123" t="s">
        <v>3</v>
      </c>
      <c r="G3819" s="123">
        <v>1542378</v>
      </c>
      <c r="H3819" s="127"/>
      <c r="I3819" s="131" t="s">
        <v>9146</v>
      </c>
      <c r="J3819" s="127"/>
      <c r="K3819" s="127"/>
      <c r="L3819" s="127"/>
      <c r="M3819" s="127"/>
      <c r="N3819" s="246">
        <v>0</v>
      </c>
      <c r="O3819" s="243">
        <v>192</v>
      </c>
      <c r="P3819" s="127" t="s">
        <v>1334</v>
      </c>
    </row>
    <row r="3820" spans="1:16" ht="51" hidden="1">
      <c r="A3820" s="127">
        <v>41</v>
      </c>
      <c r="B3820" s="127"/>
      <c r="C3820" s="128" t="s">
        <v>698</v>
      </c>
      <c r="D3820" s="122">
        <v>42998</v>
      </c>
      <c r="E3820" s="123" t="s">
        <v>9147</v>
      </c>
      <c r="F3820" s="123" t="s">
        <v>3</v>
      </c>
      <c r="G3820" s="123">
        <v>1542377</v>
      </c>
      <c r="H3820" s="127"/>
      <c r="I3820" s="131" t="s">
        <v>9146</v>
      </c>
      <c r="J3820" s="127"/>
      <c r="K3820" s="127"/>
      <c r="L3820" s="127"/>
      <c r="M3820" s="127"/>
      <c r="N3820" s="246">
        <v>0</v>
      </c>
      <c r="O3820" s="243">
        <v>256.63</v>
      </c>
      <c r="P3820" s="127" t="s">
        <v>1334</v>
      </c>
    </row>
    <row r="3821" spans="1:16" ht="63.75" hidden="1">
      <c r="A3821" s="127">
        <v>344</v>
      </c>
      <c r="B3821" s="127"/>
      <c r="C3821" s="128" t="s">
        <v>819</v>
      </c>
      <c r="D3821" s="122">
        <v>42999</v>
      </c>
      <c r="E3821" s="123" t="s">
        <v>9148</v>
      </c>
      <c r="F3821" s="123" t="s">
        <v>3</v>
      </c>
      <c r="G3821" s="123">
        <v>1542838</v>
      </c>
      <c r="H3821" s="127"/>
      <c r="I3821" s="131" t="s">
        <v>9149</v>
      </c>
      <c r="J3821" s="127"/>
      <c r="K3821" s="127"/>
      <c r="L3821" s="127"/>
      <c r="M3821" s="127"/>
      <c r="N3821" s="246">
        <v>0</v>
      </c>
      <c r="O3821" s="243">
        <v>10</v>
      </c>
      <c r="P3821" s="127" t="s">
        <v>1334</v>
      </c>
    </row>
    <row r="3822" spans="1:16" ht="51" hidden="1">
      <c r="A3822" s="127" t="s">
        <v>620</v>
      </c>
      <c r="B3822" s="127"/>
      <c r="C3822" s="128" t="s">
        <v>714</v>
      </c>
      <c r="D3822" s="122">
        <v>42999</v>
      </c>
      <c r="E3822" s="123" t="s">
        <v>9150</v>
      </c>
      <c r="F3822" s="123" t="s">
        <v>3</v>
      </c>
      <c r="G3822" s="123">
        <v>1542833</v>
      </c>
      <c r="H3822" s="127"/>
      <c r="I3822" s="131" t="s">
        <v>9151</v>
      </c>
      <c r="J3822" s="127"/>
      <c r="K3822" s="127"/>
      <c r="L3822" s="127"/>
      <c r="M3822" s="127"/>
      <c r="N3822" s="246">
        <v>0</v>
      </c>
      <c r="O3822" s="243">
        <v>942</v>
      </c>
      <c r="P3822" s="127" t="s">
        <v>1334</v>
      </c>
    </row>
    <row r="3823" spans="1:16" ht="51" hidden="1">
      <c r="A3823" s="127" t="s">
        <v>620</v>
      </c>
      <c r="B3823" s="127"/>
      <c r="C3823" s="128" t="s">
        <v>714</v>
      </c>
      <c r="D3823" s="122">
        <v>42999</v>
      </c>
      <c r="E3823" s="123" t="s">
        <v>9152</v>
      </c>
      <c r="F3823" s="123" t="s">
        <v>3</v>
      </c>
      <c r="G3823" s="123">
        <v>1542791</v>
      </c>
      <c r="H3823" s="127"/>
      <c r="I3823" s="131" t="s">
        <v>9153</v>
      </c>
      <c r="J3823" s="127"/>
      <c r="K3823" s="127"/>
      <c r="L3823" s="127"/>
      <c r="M3823" s="127"/>
      <c r="N3823" s="246">
        <v>0</v>
      </c>
      <c r="O3823" s="243">
        <v>769.84</v>
      </c>
      <c r="P3823" s="127" t="s">
        <v>1334</v>
      </c>
    </row>
    <row r="3824" spans="1:16" ht="38.25" hidden="1">
      <c r="A3824" s="127">
        <v>10</v>
      </c>
      <c r="B3824" s="127"/>
      <c r="C3824" s="128" t="s">
        <v>691</v>
      </c>
      <c r="D3824" s="122">
        <v>42999</v>
      </c>
      <c r="E3824" s="123" t="s">
        <v>9154</v>
      </c>
      <c r="F3824" s="123" t="s">
        <v>3</v>
      </c>
      <c r="G3824" s="123">
        <v>1542759</v>
      </c>
      <c r="H3824" s="127"/>
      <c r="I3824" s="131" t="s">
        <v>9155</v>
      </c>
      <c r="J3824" s="127"/>
      <c r="K3824" s="127"/>
      <c r="L3824" s="127"/>
      <c r="M3824" s="127"/>
      <c r="N3824" s="246">
        <v>0</v>
      </c>
      <c r="O3824" s="243">
        <v>10</v>
      </c>
      <c r="P3824" s="127" t="s">
        <v>1334</v>
      </c>
    </row>
    <row r="3825" spans="1:16" ht="51" hidden="1">
      <c r="A3825" s="127" t="s">
        <v>620</v>
      </c>
      <c r="B3825" s="127"/>
      <c r="C3825" s="128" t="s">
        <v>714</v>
      </c>
      <c r="D3825" s="122">
        <v>42999</v>
      </c>
      <c r="E3825" s="123" t="s">
        <v>9156</v>
      </c>
      <c r="F3825" s="123" t="s">
        <v>3</v>
      </c>
      <c r="G3825" s="123">
        <v>1542859</v>
      </c>
      <c r="H3825" s="127"/>
      <c r="I3825" s="131" t="s">
        <v>9157</v>
      </c>
      <c r="J3825" s="127"/>
      <c r="K3825" s="127"/>
      <c r="L3825" s="127"/>
      <c r="M3825" s="127"/>
      <c r="N3825" s="246">
        <v>0</v>
      </c>
      <c r="O3825" s="243">
        <v>8022.9000000000005</v>
      </c>
      <c r="P3825" s="127" t="s">
        <v>1334</v>
      </c>
    </row>
    <row r="3826" spans="1:16" ht="63.75" hidden="1">
      <c r="A3826" s="127">
        <v>660</v>
      </c>
      <c r="B3826" s="127"/>
      <c r="C3826" s="128" t="s">
        <v>234</v>
      </c>
      <c r="D3826" s="122">
        <v>42999</v>
      </c>
      <c r="E3826" s="123" t="s">
        <v>9158</v>
      </c>
      <c r="F3826" s="123" t="s">
        <v>3</v>
      </c>
      <c r="G3826" s="123">
        <v>1542865</v>
      </c>
      <c r="H3826" s="127"/>
      <c r="I3826" s="131" t="s">
        <v>9159</v>
      </c>
      <c r="J3826" s="127"/>
      <c r="K3826" s="127"/>
      <c r="L3826" s="127"/>
      <c r="M3826" s="127"/>
      <c r="N3826" s="246">
        <v>0</v>
      </c>
      <c r="O3826" s="243">
        <v>323</v>
      </c>
      <c r="P3826" s="127" t="s">
        <v>1334</v>
      </c>
    </row>
    <row r="3827" spans="1:16" ht="63.75" hidden="1">
      <c r="A3827" s="127">
        <v>660</v>
      </c>
      <c r="B3827" s="127"/>
      <c r="C3827" s="128" t="s">
        <v>234</v>
      </c>
      <c r="D3827" s="122">
        <v>42999</v>
      </c>
      <c r="E3827" s="123" t="s">
        <v>9160</v>
      </c>
      <c r="F3827" s="123" t="s">
        <v>3</v>
      </c>
      <c r="G3827" s="123">
        <v>1542866</v>
      </c>
      <c r="H3827" s="127"/>
      <c r="I3827" s="131" t="s">
        <v>9161</v>
      </c>
      <c r="J3827" s="127"/>
      <c r="K3827" s="127"/>
      <c r="L3827" s="127"/>
      <c r="M3827" s="127"/>
      <c r="N3827" s="246">
        <v>0</v>
      </c>
      <c r="O3827" s="243">
        <v>1324</v>
      </c>
      <c r="P3827" s="127" t="s">
        <v>1334</v>
      </c>
    </row>
    <row r="3828" spans="1:16" ht="51" hidden="1">
      <c r="A3828" s="127" t="s">
        <v>620</v>
      </c>
      <c r="B3828" s="127"/>
      <c r="C3828" s="128" t="s">
        <v>714</v>
      </c>
      <c r="D3828" s="122">
        <v>42999</v>
      </c>
      <c r="E3828" s="123" t="s">
        <v>9162</v>
      </c>
      <c r="F3828" s="123" t="s">
        <v>3</v>
      </c>
      <c r="G3828" s="123">
        <v>1542950</v>
      </c>
      <c r="H3828" s="127"/>
      <c r="I3828" s="131" t="s">
        <v>2821</v>
      </c>
      <c r="J3828" s="127"/>
      <c r="K3828" s="127"/>
      <c r="L3828" s="127"/>
      <c r="M3828" s="127"/>
      <c r="N3828" s="246">
        <v>0</v>
      </c>
      <c r="O3828" s="243">
        <v>1000</v>
      </c>
      <c r="P3828" s="127" t="s">
        <v>1334</v>
      </c>
    </row>
    <row r="3829" spans="1:16" ht="51" hidden="1">
      <c r="A3829" s="127">
        <v>592</v>
      </c>
      <c r="B3829" s="127"/>
      <c r="C3829" s="128" t="s">
        <v>863</v>
      </c>
      <c r="D3829" s="122">
        <v>42999</v>
      </c>
      <c r="E3829" s="123" t="s">
        <v>9163</v>
      </c>
      <c r="F3829" s="123" t="s">
        <v>3</v>
      </c>
      <c r="G3829" s="123">
        <v>1542962</v>
      </c>
      <c r="H3829" s="127"/>
      <c r="I3829" s="131" t="s">
        <v>9164</v>
      </c>
      <c r="J3829" s="127"/>
      <c r="K3829" s="127"/>
      <c r="L3829" s="127"/>
      <c r="M3829" s="127"/>
      <c r="N3829" s="246">
        <v>0</v>
      </c>
      <c r="O3829" s="243">
        <v>1416</v>
      </c>
      <c r="P3829" s="127" t="s">
        <v>1334</v>
      </c>
    </row>
    <row r="3830" spans="1:16" ht="51" hidden="1">
      <c r="A3830" s="127" t="s">
        <v>620</v>
      </c>
      <c r="B3830" s="127"/>
      <c r="C3830" s="128" t="s">
        <v>714</v>
      </c>
      <c r="D3830" s="122">
        <v>42999</v>
      </c>
      <c r="E3830" s="123" t="s">
        <v>9165</v>
      </c>
      <c r="F3830" s="123" t="s">
        <v>3</v>
      </c>
      <c r="G3830" s="123">
        <v>1542969</v>
      </c>
      <c r="H3830" s="127"/>
      <c r="I3830" s="131" t="s">
        <v>9166</v>
      </c>
      <c r="J3830" s="127"/>
      <c r="K3830" s="127"/>
      <c r="L3830" s="127"/>
      <c r="M3830" s="127"/>
      <c r="N3830" s="246">
        <v>0</v>
      </c>
      <c r="O3830" s="243">
        <v>1</v>
      </c>
      <c r="P3830" s="127" t="s">
        <v>1334</v>
      </c>
    </row>
    <row r="3831" spans="1:16" ht="63.75" hidden="1">
      <c r="A3831" s="127">
        <v>212</v>
      </c>
      <c r="B3831" s="127"/>
      <c r="C3831" s="128" t="s">
        <v>762</v>
      </c>
      <c r="D3831" s="122">
        <v>42999</v>
      </c>
      <c r="E3831" s="123" t="s">
        <v>9167</v>
      </c>
      <c r="F3831" s="123" t="s">
        <v>3</v>
      </c>
      <c r="G3831" s="123">
        <v>1542809</v>
      </c>
      <c r="H3831" s="127"/>
      <c r="I3831" s="131" t="s">
        <v>9168</v>
      </c>
      <c r="J3831" s="127"/>
      <c r="K3831" s="127"/>
      <c r="L3831" s="127"/>
      <c r="M3831" s="127"/>
      <c r="N3831" s="246">
        <v>0</v>
      </c>
      <c r="O3831" s="243">
        <v>780245.93</v>
      </c>
      <c r="P3831" s="127" t="s">
        <v>1334</v>
      </c>
    </row>
    <row r="3832" spans="1:16" ht="63.75" hidden="1">
      <c r="A3832" s="127">
        <v>253</v>
      </c>
      <c r="B3832" s="127"/>
      <c r="C3832" s="128" t="s">
        <v>779</v>
      </c>
      <c r="D3832" s="122">
        <v>42999</v>
      </c>
      <c r="E3832" s="123" t="s">
        <v>9169</v>
      </c>
      <c r="F3832" s="123" t="s">
        <v>3</v>
      </c>
      <c r="G3832" s="123">
        <v>1542926</v>
      </c>
      <c r="H3832" s="127"/>
      <c r="I3832" s="131" t="s">
        <v>9170</v>
      </c>
      <c r="J3832" s="127"/>
      <c r="K3832" s="127"/>
      <c r="L3832" s="127"/>
      <c r="M3832" s="127"/>
      <c r="N3832" s="246">
        <v>0</v>
      </c>
      <c r="O3832" s="243">
        <v>2195.39</v>
      </c>
      <c r="P3832" s="127" t="s">
        <v>17184</v>
      </c>
    </row>
    <row r="3833" spans="1:16" ht="51" hidden="1">
      <c r="A3833" s="127" t="s">
        <v>620</v>
      </c>
      <c r="B3833" s="127"/>
      <c r="C3833" s="128" t="s">
        <v>714</v>
      </c>
      <c r="D3833" s="122">
        <v>43000</v>
      </c>
      <c r="E3833" s="123" t="s">
        <v>9171</v>
      </c>
      <c r="F3833" s="123" t="s">
        <v>3</v>
      </c>
      <c r="G3833" s="123">
        <v>1543476</v>
      </c>
      <c r="H3833" s="127"/>
      <c r="I3833" s="131" t="s">
        <v>9172</v>
      </c>
      <c r="J3833" s="127"/>
      <c r="K3833" s="127"/>
      <c r="L3833" s="127"/>
      <c r="M3833" s="127"/>
      <c r="N3833" s="246">
        <v>0</v>
      </c>
      <c r="O3833" s="243">
        <v>2331.19</v>
      </c>
      <c r="P3833" s="127" t="s">
        <v>1334</v>
      </c>
    </row>
    <row r="3834" spans="1:16" ht="51" hidden="1">
      <c r="A3834" s="127" t="s">
        <v>620</v>
      </c>
      <c r="B3834" s="127"/>
      <c r="C3834" s="128" t="s">
        <v>714</v>
      </c>
      <c r="D3834" s="122">
        <v>43000</v>
      </c>
      <c r="E3834" s="123" t="s">
        <v>9173</v>
      </c>
      <c r="F3834" s="123" t="s">
        <v>3</v>
      </c>
      <c r="G3834" s="123">
        <v>1543478</v>
      </c>
      <c r="H3834" s="127"/>
      <c r="I3834" s="131" t="s">
        <v>9174</v>
      </c>
      <c r="J3834" s="127"/>
      <c r="K3834" s="127"/>
      <c r="L3834" s="127"/>
      <c r="M3834" s="127"/>
      <c r="N3834" s="246">
        <v>0</v>
      </c>
      <c r="O3834" s="243">
        <v>951.75</v>
      </c>
      <c r="P3834" s="127" t="s">
        <v>1334</v>
      </c>
    </row>
    <row r="3835" spans="1:16" ht="51" hidden="1">
      <c r="A3835" s="127" t="s">
        <v>620</v>
      </c>
      <c r="B3835" s="127"/>
      <c r="C3835" s="128" t="s">
        <v>714</v>
      </c>
      <c r="D3835" s="122">
        <v>43000</v>
      </c>
      <c r="E3835" s="123" t="s">
        <v>9175</v>
      </c>
      <c r="F3835" s="123" t="s">
        <v>3</v>
      </c>
      <c r="G3835" s="123">
        <v>1543481</v>
      </c>
      <c r="H3835" s="127"/>
      <c r="I3835" s="131" t="s">
        <v>9176</v>
      </c>
      <c r="J3835" s="127"/>
      <c r="K3835" s="127"/>
      <c r="L3835" s="127"/>
      <c r="M3835" s="127"/>
      <c r="N3835" s="246">
        <v>0</v>
      </c>
      <c r="O3835" s="243">
        <v>463.03000000000003</v>
      </c>
      <c r="P3835" s="127" t="s">
        <v>1334</v>
      </c>
    </row>
    <row r="3836" spans="1:16" ht="51" hidden="1">
      <c r="A3836" s="127" t="s">
        <v>620</v>
      </c>
      <c r="B3836" s="127"/>
      <c r="C3836" s="128" t="s">
        <v>714</v>
      </c>
      <c r="D3836" s="122">
        <v>43000</v>
      </c>
      <c r="E3836" s="123" t="s">
        <v>9177</v>
      </c>
      <c r="F3836" s="123" t="s">
        <v>3</v>
      </c>
      <c r="G3836" s="123">
        <v>1543483</v>
      </c>
      <c r="H3836" s="127"/>
      <c r="I3836" s="131" t="s">
        <v>9178</v>
      </c>
      <c r="J3836" s="127"/>
      <c r="K3836" s="127"/>
      <c r="L3836" s="127"/>
      <c r="M3836" s="127"/>
      <c r="N3836" s="246">
        <v>0</v>
      </c>
      <c r="O3836" s="243">
        <v>2485.2400000000002</v>
      </c>
      <c r="P3836" s="127" t="s">
        <v>1334</v>
      </c>
    </row>
    <row r="3837" spans="1:16" ht="51" hidden="1">
      <c r="A3837" s="127" t="s">
        <v>620</v>
      </c>
      <c r="B3837" s="127"/>
      <c r="C3837" s="128" t="s">
        <v>714</v>
      </c>
      <c r="D3837" s="122">
        <v>43000</v>
      </c>
      <c r="E3837" s="123" t="s">
        <v>9179</v>
      </c>
      <c r="F3837" s="123" t="s">
        <v>3</v>
      </c>
      <c r="G3837" s="123">
        <v>1543486</v>
      </c>
      <c r="H3837" s="127"/>
      <c r="I3837" s="131" t="s">
        <v>9180</v>
      </c>
      <c r="J3837" s="127"/>
      <c r="K3837" s="127"/>
      <c r="L3837" s="127"/>
      <c r="M3837" s="127"/>
      <c r="N3837" s="246">
        <v>0</v>
      </c>
      <c r="O3837" s="243">
        <v>2485.2400000000002</v>
      </c>
      <c r="P3837" s="127" t="s">
        <v>1334</v>
      </c>
    </row>
    <row r="3838" spans="1:16" ht="51" hidden="1">
      <c r="A3838" s="127" t="s">
        <v>620</v>
      </c>
      <c r="B3838" s="127"/>
      <c r="C3838" s="128" t="s">
        <v>714</v>
      </c>
      <c r="D3838" s="122">
        <v>43000</v>
      </c>
      <c r="E3838" s="123" t="s">
        <v>9181</v>
      </c>
      <c r="F3838" s="123" t="s">
        <v>3</v>
      </c>
      <c r="G3838" s="123">
        <v>1543503</v>
      </c>
      <c r="H3838" s="127"/>
      <c r="I3838" s="131" t="s">
        <v>9182</v>
      </c>
      <c r="J3838" s="127"/>
      <c r="K3838" s="127"/>
      <c r="L3838" s="127"/>
      <c r="M3838" s="127"/>
      <c r="N3838" s="246">
        <v>0</v>
      </c>
      <c r="O3838" s="243">
        <v>180</v>
      </c>
      <c r="P3838" s="127" t="s">
        <v>1334</v>
      </c>
    </row>
    <row r="3839" spans="1:16" ht="51" hidden="1">
      <c r="A3839" s="127" t="s">
        <v>620</v>
      </c>
      <c r="B3839" s="127"/>
      <c r="C3839" s="128" t="s">
        <v>714</v>
      </c>
      <c r="D3839" s="122">
        <v>43000</v>
      </c>
      <c r="E3839" s="123" t="s">
        <v>9183</v>
      </c>
      <c r="F3839" s="123" t="s">
        <v>3</v>
      </c>
      <c r="G3839" s="123">
        <v>1543529</v>
      </c>
      <c r="H3839" s="127"/>
      <c r="I3839" s="131" t="s">
        <v>9184</v>
      </c>
      <c r="J3839" s="127"/>
      <c r="K3839" s="127"/>
      <c r="L3839" s="127"/>
      <c r="M3839" s="127"/>
      <c r="N3839" s="246">
        <v>0</v>
      </c>
      <c r="O3839" s="243">
        <v>4600</v>
      </c>
      <c r="P3839" s="127" t="s">
        <v>1334</v>
      </c>
    </row>
    <row r="3840" spans="1:16" ht="51" hidden="1">
      <c r="A3840" s="127" t="s">
        <v>620</v>
      </c>
      <c r="B3840" s="127"/>
      <c r="C3840" s="128" t="s">
        <v>714</v>
      </c>
      <c r="D3840" s="122">
        <v>43000</v>
      </c>
      <c r="E3840" s="123" t="s">
        <v>9185</v>
      </c>
      <c r="F3840" s="123" t="s">
        <v>3</v>
      </c>
      <c r="G3840" s="123">
        <v>1543462</v>
      </c>
      <c r="H3840" s="127"/>
      <c r="I3840" s="131" t="s">
        <v>9186</v>
      </c>
      <c r="J3840" s="127"/>
      <c r="K3840" s="127"/>
      <c r="L3840" s="127"/>
      <c r="M3840" s="127"/>
      <c r="N3840" s="246">
        <v>0</v>
      </c>
      <c r="O3840" s="243">
        <v>16466</v>
      </c>
      <c r="P3840" s="127" t="s">
        <v>1334</v>
      </c>
    </row>
    <row r="3841" spans="1:16" ht="51" hidden="1">
      <c r="A3841" s="127" t="s">
        <v>620</v>
      </c>
      <c r="B3841" s="127"/>
      <c r="C3841" s="128" t="s">
        <v>714</v>
      </c>
      <c r="D3841" s="122">
        <v>43000</v>
      </c>
      <c r="E3841" s="123" t="s">
        <v>9187</v>
      </c>
      <c r="F3841" s="123" t="s">
        <v>3</v>
      </c>
      <c r="G3841" s="123">
        <v>1543422</v>
      </c>
      <c r="H3841" s="127"/>
      <c r="I3841" s="131" t="s">
        <v>4762</v>
      </c>
      <c r="J3841" s="127"/>
      <c r="K3841" s="127"/>
      <c r="L3841" s="127"/>
      <c r="M3841" s="127"/>
      <c r="N3841" s="246">
        <v>0</v>
      </c>
      <c r="O3841" s="243">
        <v>1200</v>
      </c>
      <c r="P3841" s="127" t="s">
        <v>1334</v>
      </c>
    </row>
    <row r="3842" spans="1:16" ht="51" hidden="1">
      <c r="A3842" s="127" t="s">
        <v>620</v>
      </c>
      <c r="B3842" s="127"/>
      <c r="C3842" s="128" t="s">
        <v>714</v>
      </c>
      <c r="D3842" s="122">
        <v>43000</v>
      </c>
      <c r="E3842" s="123" t="s">
        <v>9188</v>
      </c>
      <c r="F3842" s="123" t="s">
        <v>3</v>
      </c>
      <c r="G3842" s="123">
        <v>1543393</v>
      </c>
      <c r="H3842" s="127"/>
      <c r="I3842" s="131" t="s">
        <v>9189</v>
      </c>
      <c r="J3842" s="127"/>
      <c r="K3842" s="127"/>
      <c r="L3842" s="127"/>
      <c r="M3842" s="127"/>
      <c r="N3842" s="246">
        <v>0</v>
      </c>
      <c r="O3842" s="243">
        <v>180</v>
      </c>
      <c r="P3842" s="127" t="s">
        <v>1334</v>
      </c>
    </row>
    <row r="3843" spans="1:16" ht="51" hidden="1">
      <c r="A3843" s="127" t="s">
        <v>620</v>
      </c>
      <c r="B3843" s="127"/>
      <c r="C3843" s="128" t="s">
        <v>714</v>
      </c>
      <c r="D3843" s="122">
        <v>43000</v>
      </c>
      <c r="E3843" s="123" t="s">
        <v>9190</v>
      </c>
      <c r="F3843" s="123" t="s">
        <v>3</v>
      </c>
      <c r="G3843" s="123">
        <v>1543362</v>
      </c>
      <c r="H3843" s="127"/>
      <c r="I3843" s="131" t="s">
        <v>9191</v>
      </c>
      <c r="J3843" s="127"/>
      <c r="K3843" s="127"/>
      <c r="L3843" s="127"/>
      <c r="M3843" s="127"/>
      <c r="N3843" s="246">
        <v>0</v>
      </c>
      <c r="O3843" s="243">
        <v>862.88</v>
      </c>
      <c r="P3843" s="127" t="s">
        <v>1334</v>
      </c>
    </row>
    <row r="3844" spans="1:16" ht="63.75" hidden="1">
      <c r="A3844" s="127">
        <v>48</v>
      </c>
      <c r="B3844" s="127"/>
      <c r="C3844" s="128" t="s">
        <v>701</v>
      </c>
      <c r="D3844" s="122">
        <v>43000</v>
      </c>
      <c r="E3844" s="123" t="s">
        <v>9192</v>
      </c>
      <c r="F3844" s="123" t="s">
        <v>3</v>
      </c>
      <c r="G3844" s="123">
        <v>1543642</v>
      </c>
      <c r="H3844" s="127"/>
      <c r="I3844" s="131" t="s">
        <v>9193</v>
      </c>
      <c r="J3844" s="127"/>
      <c r="K3844" s="127"/>
      <c r="L3844" s="127"/>
      <c r="M3844" s="127"/>
      <c r="N3844" s="246">
        <v>0</v>
      </c>
      <c r="O3844" s="243">
        <v>10</v>
      </c>
      <c r="P3844" s="127" t="s">
        <v>17184</v>
      </c>
    </row>
    <row r="3845" spans="1:16" ht="51" hidden="1">
      <c r="A3845" s="127">
        <v>212</v>
      </c>
      <c r="B3845" s="127"/>
      <c r="C3845" s="128" t="s">
        <v>762</v>
      </c>
      <c r="D3845" s="122">
        <v>43000</v>
      </c>
      <c r="E3845" s="123" t="s">
        <v>9194</v>
      </c>
      <c r="F3845" s="123" t="s">
        <v>3</v>
      </c>
      <c r="G3845" s="123">
        <v>1543608</v>
      </c>
      <c r="H3845" s="127"/>
      <c r="I3845" s="131" t="s">
        <v>9195</v>
      </c>
      <c r="J3845" s="127"/>
      <c r="K3845" s="127"/>
      <c r="L3845" s="127"/>
      <c r="M3845" s="127"/>
      <c r="N3845" s="246">
        <v>0</v>
      </c>
      <c r="O3845" s="243">
        <v>0.04</v>
      </c>
      <c r="P3845" s="127" t="s">
        <v>17184</v>
      </c>
    </row>
    <row r="3846" spans="1:16" ht="51" hidden="1">
      <c r="A3846" s="127">
        <v>292</v>
      </c>
      <c r="B3846" s="127"/>
      <c r="C3846" s="128" t="s">
        <v>152</v>
      </c>
      <c r="D3846" s="122">
        <v>43000</v>
      </c>
      <c r="E3846" s="123" t="s">
        <v>9196</v>
      </c>
      <c r="F3846" s="123" t="s">
        <v>3</v>
      </c>
      <c r="G3846" s="123">
        <v>1543572</v>
      </c>
      <c r="H3846" s="127"/>
      <c r="I3846" s="131" t="s">
        <v>9197</v>
      </c>
      <c r="J3846" s="127"/>
      <c r="K3846" s="127"/>
      <c r="L3846" s="127"/>
      <c r="M3846" s="127"/>
      <c r="N3846" s="246">
        <v>0</v>
      </c>
      <c r="O3846" s="243">
        <v>367</v>
      </c>
      <c r="P3846" s="127" t="s">
        <v>1334</v>
      </c>
    </row>
    <row r="3847" spans="1:16" ht="51" hidden="1">
      <c r="A3847" s="127">
        <v>292</v>
      </c>
      <c r="B3847" s="127"/>
      <c r="C3847" s="128" t="s">
        <v>152</v>
      </c>
      <c r="D3847" s="122">
        <v>43000</v>
      </c>
      <c r="E3847" s="123" t="s">
        <v>9198</v>
      </c>
      <c r="F3847" s="123" t="s">
        <v>3</v>
      </c>
      <c r="G3847" s="123">
        <v>1543571</v>
      </c>
      <c r="H3847" s="127"/>
      <c r="I3847" s="131" t="s">
        <v>9197</v>
      </c>
      <c r="J3847" s="127"/>
      <c r="K3847" s="127"/>
      <c r="L3847" s="127"/>
      <c r="M3847" s="127"/>
      <c r="N3847" s="246">
        <v>0</v>
      </c>
      <c r="O3847" s="243">
        <v>362</v>
      </c>
      <c r="P3847" s="127" t="s">
        <v>1334</v>
      </c>
    </row>
    <row r="3848" spans="1:16" ht="51" hidden="1">
      <c r="A3848" s="127">
        <v>292</v>
      </c>
      <c r="B3848" s="127"/>
      <c r="C3848" s="128" t="s">
        <v>152</v>
      </c>
      <c r="D3848" s="122">
        <v>43000</v>
      </c>
      <c r="E3848" s="123" t="s">
        <v>9199</v>
      </c>
      <c r="F3848" s="123" t="s">
        <v>3</v>
      </c>
      <c r="G3848" s="123">
        <v>1543568</v>
      </c>
      <c r="H3848" s="127"/>
      <c r="I3848" s="131" t="s">
        <v>9197</v>
      </c>
      <c r="J3848" s="127"/>
      <c r="K3848" s="127"/>
      <c r="L3848" s="127"/>
      <c r="M3848" s="127"/>
      <c r="N3848" s="246">
        <v>0</v>
      </c>
      <c r="O3848" s="243">
        <v>318</v>
      </c>
      <c r="P3848" s="127" t="s">
        <v>1334</v>
      </c>
    </row>
    <row r="3849" spans="1:16" ht="51" hidden="1">
      <c r="A3849" s="127">
        <v>292</v>
      </c>
      <c r="B3849" s="127"/>
      <c r="C3849" s="128" t="s">
        <v>152</v>
      </c>
      <c r="D3849" s="122">
        <v>43000</v>
      </c>
      <c r="E3849" s="123" t="s">
        <v>9200</v>
      </c>
      <c r="F3849" s="123" t="s">
        <v>3</v>
      </c>
      <c r="G3849" s="123">
        <v>1543567</v>
      </c>
      <c r="H3849" s="127"/>
      <c r="I3849" s="131" t="s">
        <v>9197</v>
      </c>
      <c r="J3849" s="127"/>
      <c r="K3849" s="127"/>
      <c r="L3849" s="127"/>
      <c r="M3849" s="127"/>
      <c r="N3849" s="246">
        <v>0</v>
      </c>
      <c r="O3849" s="243">
        <v>317</v>
      </c>
      <c r="P3849" s="127" t="s">
        <v>1334</v>
      </c>
    </row>
    <row r="3850" spans="1:16" ht="51" hidden="1">
      <c r="A3850" s="127">
        <v>52</v>
      </c>
      <c r="B3850" s="127"/>
      <c r="C3850" s="128" t="s">
        <v>704</v>
      </c>
      <c r="D3850" s="122">
        <v>43000</v>
      </c>
      <c r="E3850" s="123" t="s">
        <v>9201</v>
      </c>
      <c r="F3850" s="123" t="s">
        <v>3</v>
      </c>
      <c r="G3850" s="123">
        <v>1543274</v>
      </c>
      <c r="H3850" s="127"/>
      <c r="I3850" s="131" t="s">
        <v>9202</v>
      </c>
      <c r="J3850" s="127"/>
      <c r="K3850" s="127"/>
      <c r="L3850" s="127"/>
      <c r="M3850" s="127"/>
      <c r="N3850" s="246">
        <v>0</v>
      </c>
      <c r="O3850" s="243">
        <v>109000</v>
      </c>
      <c r="P3850" s="127" t="s">
        <v>1334</v>
      </c>
    </row>
    <row r="3851" spans="1:16" ht="51" hidden="1">
      <c r="A3851" s="127" t="s">
        <v>620</v>
      </c>
      <c r="B3851" s="127"/>
      <c r="C3851" s="128" t="s">
        <v>714</v>
      </c>
      <c r="D3851" s="122">
        <v>43000</v>
      </c>
      <c r="E3851" s="123" t="s">
        <v>9203</v>
      </c>
      <c r="F3851" s="123" t="s">
        <v>3</v>
      </c>
      <c r="G3851" s="123">
        <v>1543266</v>
      </c>
      <c r="H3851" s="127"/>
      <c r="I3851" s="131" t="s">
        <v>9204</v>
      </c>
      <c r="J3851" s="127"/>
      <c r="K3851" s="127"/>
      <c r="L3851" s="127"/>
      <c r="M3851" s="127"/>
      <c r="N3851" s="246">
        <v>0</v>
      </c>
      <c r="O3851" s="243">
        <v>2826.78</v>
      </c>
      <c r="P3851" s="127" t="s">
        <v>1334</v>
      </c>
    </row>
    <row r="3852" spans="1:16" ht="51" hidden="1">
      <c r="A3852" s="127">
        <v>15</v>
      </c>
      <c r="B3852" s="127"/>
      <c r="C3852" s="128" t="s">
        <v>692</v>
      </c>
      <c r="D3852" s="122">
        <v>43000</v>
      </c>
      <c r="E3852" s="123" t="s">
        <v>9205</v>
      </c>
      <c r="F3852" s="123" t="s">
        <v>3</v>
      </c>
      <c r="G3852" s="123">
        <v>1543252</v>
      </c>
      <c r="H3852" s="127"/>
      <c r="I3852" s="131" t="s">
        <v>9206</v>
      </c>
      <c r="J3852" s="127"/>
      <c r="K3852" s="127"/>
      <c r="L3852" s="127"/>
      <c r="M3852" s="127"/>
      <c r="N3852" s="246">
        <v>0</v>
      </c>
      <c r="O3852" s="243">
        <v>47533.120000000003</v>
      </c>
      <c r="P3852" s="127" t="s">
        <v>1334</v>
      </c>
    </row>
    <row r="3853" spans="1:16" ht="51" hidden="1">
      <c r="A3853" s="127" t="s">
        <v>620</v>
      </c>
      <c r="B3853" s="127"/>
      <c r="C3853" s="128" t="s">
        <v>714</v>
      </c>
      <c r="D3853" s="122">
        <v>43000</v>
      </c>
      <c r="E3853" s="123" t="s">
        <v>9207</v>
      </c>
      <c r="F3853" s="123" t="s">
        <v>3</v>
      </c>
      <c r="G3853" s="123">
        <v>1543352</v>
      </c>
      <c r="H3853" s="127"/>
      <c r="I3853" s="131" t="s">
        <v>9208</v>
      </c>
      <c r="J3853" s="127"/>
      <c r="K3853" s="127"/>
      <c r="L3853" s="127"/>
      <c r="M3853" s="127"/>
      <c r="N3853" s="246">
        <v>0</v>
      </c>
      <c r="O3853" s="243">
        <v>7882.4400000000005</v>
      </c>
      <c r="P3853" s="127" t="s">
        <v>1334</v>
      </c>
    </row>
    <row r="3854" spans="1:16" ht="51" hidden="1">
      <c r="A3854" s="127">
        <v>46</v>
      </c>
      <c r="B3854" s="127"/>
      <c r="C3854" s="128" t="s">
        <v>699</v>
      </c>
      <c r="D3854" s="122">
        <v>43000</v>
      </c>
      <c r="E3854" s="123" t="s">
        <v>9209</v>
      </c>
      <c r="F3854" s="123" t="s">
        <v>3</v>
      </c>
      <c r="G3854" s="123">
        <v>1543332</v>
      </c>
      <c r="H3854" s="127"/>
      <c r="I3854" s="131" t="s">
        <v>9210</v>
      </c>
      <c r="J3854" s="127"/>
      <c r="K3854" s="127"/>
      <c r="L3854" s="127"/>
      <c r="M3854" s="127"/>
      <c r="N3854" s="246">
        <v>0</v>
      </c>
      <c r="O3854" s="243">
        <v>321.05</v>
      </c>
      <c r="P3854" s="127" t="s">
        <v>17184</v>
      </c>
    </row>
    <row r="3855" spans="1:16" ht="51" hidden="1">
      <c r="A3855" s="127" t="s">
        <v>620</v>
      </c>
      <c r="B3855" s="127"/>
      <c r="C3855" s="128" t="s">
        <v>714</v>
      </c>
      <c r="D3855" s="122">
        <v>43000</v>
      </c>
      <c r="E3855" s="123" t="s">
        <v>9211</v>
      </c>
      <c r="F3855" s="123" t="s">
        <v>3</v>
      </c>
      <c r="G3855" s="123">
        <v>1543319</v>
      </c>
      <c r="H3855" s="127"/>
      <c r="I3855" s="131" t="s">
        <v>9212</v>
      </c>
      <c r="J3855" s="127"/>
      <c r="K3855" s="127"/>
      <c r="L3855" s="127"/>
      <c r="M3855" s="127"/>
      <c r="N3855" s="246">
        <v>0</v>
      </c>
      <c r="O3855" s="243">
        <v>1849.48</v>
      </c>
      <c r="P3855" s="127" t="s">
        <v>1334</v>
      </c>
    </row>
    <row r="3856" spans="1:16" ht="51" hidden="1">
      <c r="A3856" s="127" t="s">
        <v>620</v>
      </c>
      <c r="B3856" s="127"/>
      <c r="C3856" s="128" t="s">
        <v>714</v>
      </c>
      <c r="D3856" s="122">
        <v>43000</v>
      </c>
      <c r="E3856" s="123" t="s">
        <v>9213</v>
      </c>
      <c r="F3856" s="123" t="s">
        <v>3</v>
      </c>
      <c r="G3856" s="123">
        <v>1543211</v>
      </c>
      <c r="H3856" s="127"/>
      <c r="I3856" s="131" t="s">
        <v>9214</v>
      </c>
      <c r="J3856" s="127"/>
      <c r="K3856" s="127"/>
      <c r="L3856" s="127"/>
      <c r="M3856" s="127"/>
      <c r="N3856" s="246">
        <v>0</v>
      </c>
      <c r="O3856" s="243">
        <v>1846.88</v>
      </c>
      <c r="P3856" s="127" t="s">
        <v>1334</v>
      </c>
    </row>
    <row r="3857" spans="1:16" ht="51" hidden="1">
      <c r="A3857" s="127">
        <v>16</v>
      </c>
      <c r="B3857" s="127"/>
      <c r="C3857" s="128" t="s">
        <v>693</v>
      </c>
      <c r="D3857" s="122">
        <v>43003</v>
      </c>
      <c r="E3857" s="123" t="s">
        <v>9215</v>
      </c>
      <c r="F3857" s="123" t="s">
        <v>3</v>
      </c>
      <c r="G3857" s="123">
        <v>1543960</v>
      </c>
      <c r="H3857" s="127"/>
      <c r="I3857" s="131" t="s">
        <v>9216</v>
      </c>
      <c r="J3857" s="127"/>
      <c r="K3857" s="127"/>
      <c r="L3857" s="127"/>
      <c r="M3857" s="127"/>
      <c r="N3857" s="246">
        <v>0</v>
      </c>
      <c r="O3857" s="243">
        <v>406.88</v>
      </c>
      <c r="P3857" s="127" t="s">
        <v>1334</v>
      </c>
    </row>
    <row r="3858" spans="1:16" ht="51" hidden="1">
      <c r="A3858" s="127">
        <v>16</v>
      </c>
      <c r="B3858" s="127"/>
      <c r="C3858" s="128" t="s">
        <v>693</v>
      </c>
      <c r="D3858" s="122">
        <v>43003</v>
      </c>
      <c r="E3858" s="123" t="s">
        <v>9217</v>
      </c>
      <c r="F3858" s="123" t="s">
        <v>3</v>
      </c>
      <c r="G3858" s="123">
        <v>1543961</v>
      </c>
      <c r="H3858" s="127"/>
      <c r="I3858" s="131" t="s">
        <v>9218</v>
      </c>
      <c r="J3858" s="127"/>
      <c r="K3858" s="127"/>
      <c r="L3858" s="127"/>
      <c r="M3858" s="127"/>
      <c r="N3858" s="246">
        <v>0</v>
      </c>
      <c r="O3858" s="243">
        <v>450.66</v>
      </c>
      <c r="P3858" s="127" t="s">
        <v>1334</v>
      </c>
    </row>
    <row r="3859" spans="1:16" ht="51" hidden="1">
      <c r="A3859" s="127">
        <v>16</v>
      </c>
      <c r="B3859" s="127"/>
      <c r="C3859" s="128" t="s">
        <v>693</v>
      </c>
      <c r="D3859" s="122">
        <v>43003</v>
      </c>
      <c r="E3859" s="123" t="s">
        <v>9219</v>
      </c>
      <c r="F3859" s="123" t="s">
        <v>3</v>
      </c>
      <c r="G3859" s="123">
        <v>1543962</v>
      </c>
      <c r="H3859" s="127"/>
      <c r="I3859" s="131" t="s">
        <v>9220</v>
      </c>
      <c r="J3859" s="127"/>
      <c r="K3859" s="127"/>
      <c r="L3859" s="127"/>
      <c r="M3859" s="127"/>
      <c r="N3859" s="246">
        <v>0</v>
      </c>
      <c r="O3859" s="243">
        <v>450.66</v>
      </c>
      <c r="P3859" s="127" t="s">
        <v>1334</v>
      </c>
    </row>
    <row r="3860" spans="1:16" ht="51" hidden="1">
      <c r="A3860" s="127" t="s">
        <v>620</v>
      </c>
      <c r="B3860" s="127"/>
      <c r="C3860" s="128" t="s">
        <v>714</v>
      </c>
      <c r="D3860" s="122">
        <v>43003</v>
      </c>
      <c r="E3860" s="123" t="s">
        <v>9221</v>
      </c>
      <c r="F3860" s="123" t="s">
        <v>3</v>
      </c>
      <c r="G3860" s="123">
        <v>1543964</v>
      </c>
      <c r="H3860" s="127"/>
      <c r="I3860" s="131" t="s">
        <v>9222</v>
      </c>
      <c r="J3860" s="127"/>
      <c r="K3860" s="127"/>
      <c r="L3860" s="127"/>
      <c r="M3860" s="127"/>
      <c r="N3860" s="246">
        <v>0</v>
      </c>
      <c r="O3860" s="243">
        <v>3400</v>
      </c>
      <c r="P3860" s="127" t="s">
        <v>1334</v>
      </c>
    </row>
    <row r="3861" spans="1:16" ht="51" hidden="1">
      <c r="A3861" s="127">
        <v>292</v>
      </c>
      <c r="B3861" s="127"/>
      <c r="C3861" s="128" t="s">
        <v>152</v>
      </c>
      <c r="D3861" s="122">
        <v>43003</v>
      </c>
      <c r="E3861" s="123" t="s">
        <v>9223</v>
      </c>
      <c r="F3861" s="123" t="s">
        <v>3</v>
      </c>
      <c r="G3861" s="123">
        <v>1543986</v>
      </c>
      <c r="H3861" s="127"/>
      <c r="I3861" s="131" t="s">
        <v>8980</v>
      </c>
      <c r="J3861" s="127"/>
      <c r="K3861" s="127"/>
      <c r="L3861" s="127"/>
      <c r="M3861" s="127"/>
      <c r="N3861" s="246">
        <v>0</v>
      </c>
      <c r="O3861" s="243">
        <v>378</v>
      </c>
      <c r="P3861" s="127" t="s">
        <v>1334</v>
      </c>
    </row>
    <row r="3862" spans="1:16" ht="51" hidden="1">
      <c r="A3862" s="127">
        <v>292</v>
      </c>
      <c r="B3862" s="127"/>
      <c r="C3862" s="128" t="s">
        <v>152</v>
      </c>
      <c r="D3862" s="122">
        <v>43003</v>
      </c>
      <c r="E3862" s="123" t="s">
        <v>9224</v>
      </c>
      <c r="F3862" s="123" t="s">
        <v>3</v>
      </c>
      <c r="G3862" s="123">
        <v>1543987</v>
      </c>
      <c r="H3862" s="127"/>
      <c r="I3862" s="131" t="s">
        <v>8980</v>
      </c>
      <c r="J3862" s="127"/>
      <c r="K3862" s="127"/>
      <c r="L3862" s="127"/>
      <c r="M3862" s="127"/>
      <c r="N3862" s="246">
        <v>0</v>
      </c>
      <c r="O3862" s="243">
        <v>294</v>
      </c>
      <c r="P3862" s="127" t="s">
        <v>1334</v>
      </c>
    </row>
    <row r="3863" spans="1:16" ht="51" hidden="1">
      <c r="A3863" s="127">
        <v>292</v>
      </c>
      <c r="B3863" s="127"/>
      <c r="C3863" s="128" t="s">
        <v>152</v>
      </c>
      <c r="D3863" s="122">
        <v>43003</v>
      </c>
      <c r="E3863" s="123" t="s">
        <v>9225</v>
      </c>
      <c r="F3863" s="123" t="s">
        <v>3</v>
      </c>
      <c r="G3863" s="123">
        <v>1543990</v>
      </c>
      <c r="H3863" s="127"/>
      <c r="I3863" s="131" t="s">
        <v>8980</v>
      </c>
      <c r="J3863" s="127"/>
      <c r="K3863" s="127"/>
      <c r="L3863" s="127"/>
      <c r="M3863" s="127"/>
      <c r="N3863" s="246">
        <v>0</v>
      </c>
      <c r="O3863" s="243">
        <v>268</v>
      </c>
      <c r="P3863" s="127" t="s">
        <v>1334</v>
      </c>
    </row>
    <row r="3864" spans="1:16" ht="51" hidden="1">
      <c r="A3864" s="127">
        <v>203</v>
      </c>
      <c r="B3864" s="127"/>
      <c r="C3864" s="128" t="s">
        <v>758</v>
      </c>
      <c r="D3864" s="122">
        <v>43003</v>
      </c>
      <c r="E3864" s="123" t="s">
        <v>9226</v>
      </c>
      <c r="F3864" s="123" t="s">
        <v>3</v>
      </c>
      <c r="G3864" s="123">
        <v>1543915</v>
      </c>
      <c r="H3864" s="127"/>
      <c r="I3864" s="131" t="s">
        <v>9227</v>
      </c>
      <c r="J3864" s="127"/>
      <c r="K3864" s="127"/>
      <c r="L3864" s="127"/>
      <c r="M3864" s="127"/>
      <c r="N3864" s="246">
        <v>0</v>
      </c>
      <c r="O3864" s="243">
        <v>65.5</v>
      </c>
      <c r="P3864" s="127" t="s">
        <v>1334</v>
      </c>
    </row>
    <row r="3865" spans="1:16" ht="63.75">
      <c r="A3865" s="127">
        <v>35</v>
      </c>
      <c r="B3865" s="127"/>
      <c r="C3865" s="128" t="s">
        <v>697</v>
      </c>
      <c r="D3865" s="122">
        <v>43003</v>
      </c>
      <c r="E3865" s="123" t="s">
        <v>9228</v>
      </c>
      <c r="F3865" s="123" t="s">
        <v>3</v>
      </c>
      <c r="G3865" s="123">
        <v>1543911</v>
      </c>
      <c r="H3865" s="127"/>
      <c r="I3865" s="131" t="s">
        <v>9229</v>
      </c>
      <c r="J3865" s="127"/>
      <c r="K3865" s="127"/>
      <c r="L3865" s="127"/>
      <c r="M3865" s="127"/>
      <c r="N3865" s="246">
        <v>0</v>
      </c>
      <c r="O3865" s="243">
        <v>200.9</v>
      </c>
      <c r="P3865" s="127" t="s">
        <v>1334</v>
      </c>
    </row>
    <row r="3866" spans="1:16" ht="51" hidden="1">
      <c r="A3866" s="127" t="s">
        <v>620</v>
      </c>
      <c r="B3866" s="127"/>
      <c r="C3866" s="128" t="s">
        <v>714</v>
      </c>
      <c r="D3866" s="122">
        <v>43003</v>
      </c>
      <c r="E3866" s="123" t="s">
        <v>9230</v>
      </c>
      <c r="F3866" s="123" t="s">
        <v>3</v>
      </c>
      <c r="G3866" s="123">
        <v>1543903</v>
      </c>
      <c r="H3866" s="127"/>
      <c r="I3866" s="131" t="s">
        <v>9231</v>
      </c>
      <c r="J3866" s="127"/>
      <c r="K3866" s="127"/>
      <c r="L3866" s="127"/>
      <c r="M3866" s="127"/>
      <c r="N3866" s="246">
        <v>0</v>
      </c>
      <c r="O3866" s="243">
        <v>3046</v>
      </c>
      <c r="P3866" s="127" t="s">
        <v>1334</v>
      </c>
    </row>
    <row r="3867" spans="1:16" ht="51" hidden="1">
      <c r="A3867" s="127" t="s">
        <v>620</v>
      </c>
      <c r="B3867" s="127"/>
      <c r="C3867" s="128" t="s">
        <v>714</v>
      </c>
      <c r="D3867" s="122">
        <v>43003</v>
      </c>
      <c r="E3867" s="123" t="s">
        <v>9232</v>
      </c>
      <c r="F3867" s="123" t="s">
        <v>3</v>
      </c>
      <c r="G3867" s="123">
        <v>1543827</v>
      </c>
      <c r="H3867" s="127"/>
      <c r="I3867" s="131" t="s">
        <v>9233</v>
      </c>
      <c r="J3867" s="127"/>
      <c r="K3867" s="127"/>
      <c r="L3867" s="127"/>
      <c r="M3867" s="127"/>
      <c r="N3867" s="246">
        <v>0</v>
      </c>
      <c r="O3867" s="243">
        <v>0.98</v>
      </c>
      <c r="P3867" s="127" t="s">
        <v>17184</v>
      </c>
    </row>
    <row r="3868" spans="1:16" ht="51" hidden="1">
      <c r="A3868" s="127">
        <v>586</v>
      </c>
      <c r="B3868" s="127"/>
      <c r="C3868" s="128" t="s">
        <v>223</v>
      </c>
      <c r="D3868" s="122">
        <v>43003</v>
      </c>
      <c r="E3868" s="123" t="s">
        <v>9234</v>
      </c>
      <c r="F3868" s="123" t="s">
        <v>3</v>
      </c>
      <c r="G3868" s="123">
        <v>1544124</v>
      </c>
      <c r="H3868" s="127"/>
      <c r="I3868" s="131" t="s">
        <v>9235</v>
      </c>
      <c r="J3868" s="127"/>
      <c r="K3868" s="127"/>
      <c r="L3868" s="127"/>
      <c r="M3868" s="127"/>
      <c r="N3868" s="246">
        <v>0</v>
      </c>
      <c r="O3868" s="243">
        <v>30788.260000000002</v>
      </c>
      <c r="P3868" s="127" t="s">
        <v>1334</v>
      </c>
    </row>
    <row r="3869" spans="1:16" ht="38.25" hidden="1">
      <c r="A3869" s="127">
        <v>70</v>
      </c>
      <c r="B3869" s="127"/>
      <c r="C3869" s="128" t="s">
        <v>706</v>
      </c>
      <c r="D3869" s="122">
        <v>43003</v>
      </c>
      <c r="E3869" s="123" t="s">
        <v>9236</v>
      </c>
      <c r="F3869" s="123" t="s">
        <v>3</v>
      </c>
      <c r="G3869" s="123">
        <v>1544095</v>
      </c>
      <c r="H3869" s="127"/>
      <c r="I3869" s="131" t="s">
        <v>9237</v>
      </c>
      <c r="J3869" s="127"/>
      <c r="K3869" s="127"/>
      <c r="L3869" s="127"/>
      <c r="M3869" s="127"/>
      <c r="N3869" s="246">
        <v>0</v>
      </c>
      <c r="O3869" s="243">
        <v>40</v>
      </c>
      <c r="P3869" s="127" t="s">
        <v>1334</v>
      </c>
    </row>
    <row r="3870" spans="1:16" ht="63.75" hidden="1">
      <c r="A3870" s="127">
        <v>46</v>
      </c>
      <c r="B3870" s="127"/>
      <c r="C3870" s="128" t="s">
        <v>699</v>
      </c>
      <c r="D3870" s="122">
        <v>43003</v>
      </c>
      <c r="E3870" s="123" t="s">
        <v>9238</v>
      </c>
      <c r="F3870" s="123" t="s">
        <v>3</v>
      </c>
      <c r="G3870" s="123">
        <v>1543865</v>
      </c>
      <c r="H3870" s="127"/>
      <c r="I3870" s="131" t="s">
        <v>9239</v>
      </c>
      <c r="J3870" s="127"/>
      <c r="K3870" s="127"/>
      <c r="L3870" s="127"/>
      <c r="M3870" s="127"/>
      <c r="N3870" s="246">
        <v>0</v>
      </c>
      <c r="O3870" s="243">
        <v>253023.64</v>
      </c>
      <c r="P3870" s="127" t="s">
        <v>1334</v>
      </c>
    </row>
    <row r="3871" spans="1:16" ht="63.75" hidden="1">
      <c r="A3871" s="127">
        <v>46</v>
      </c>
      <c r="B3871" s="127"/>
      <c r="C3871" s="128" t="s">
        <v>699</v>
      </c>
      <c r="D3871" s="122">
        <v>43003</v>
      </c>
      <c r="E3871" s="123" t="s">
        <v>9240</v>
      </c>
      <c r="F3871" s="123" t="s">
        <v>3</v>
      </c>
      <c r="G3871" s="123">
        <v>1543860</v>
      </c>
      <c r="H3871" s="127"/>
      <c r="I3871" s="131" t="s">
        <v>9241</v>
      </c>
      <c r="J3871" s="127"/>
      <c r="K3871" s="127"/>
      <c r="L3871" s="127"/>
      <c r="M3871" s="127"/>
      <c r="N3871" s="246">
        <v>0</v>
      </c>
      <c r="O3871" s="243">
        <v>1266.03</v>
      </c>
      <c r="P3871" s="127" t="s">
        <v>1334</v>
      </c>
    </row>
    <row r="3872" spans="1:16" ht="63.75" hidden="1">
      <c r="A3872" s="127">
        <v>650</v>
      </c>
      <c r="B3872" s="127"/>
      <c r="C3872" s="128" t="s">
        <v>233</v>
      </c>
      <c r="D3872" s="122">
        <v>43003</v>
      </c>
      <c r="E3872" s="123" t="s">
        <v>9242</v>
      </c>
      <c r="F3872" s="123" t="s">
        <v>3</v>
      </c>
      <c r="G3872" s="123">
        <v>1543830</v>
      </c>
      <c r="H3872" s="127"/>
      <c r="I3872" s="131" t="s">
        <v>9243</v>
      </c>
      <c r="J3872" s="127"/>
      <c r="K3872" s="127"/>
      <c r="L3872" s="127"/>
      <c r="M3872" s="127"/>
      <c r="N3872" s="246">
        <v>0</v>
      </c>
      <c r="O3872" s="243">
        <v>110</v>
      </c>
      <c r="P3872" s="127" t="s">
        <v>1334</v>
      </c>
    </row>
    <row r="3873" spans="1:16" ht="51" hidden="1">
      <c r="A3873" s="127">
        <v>234</v>
      </c>
      <c r="B3873" s="127"/>
      <c r="C3873" s="128" t="s">
        <v>124</v>
      </c>
      <c r="D3873" s="122">
        <v>43003</v>
      </c>
      <c r="E3873" s="123" t="s">
        <v>9244</v>
      </c>
      <c r="F3873" s="123" t="s">
        <v>3</v>
      </c>
      <c r="G3873" s="123">
        <v>1543770</v>
      </c>
      <c r="H3873" s="127"/>
      <c r="I3873" s="131" t="s">
        <v>9245</v>
      </c>
      <c r="J3873" s="127"/>
      <c r="K3873" s="127"/>
      <c r="L3873" s="127"/>
      <c r="M3873" s="127"/>
      <c r="N3873" s="246">
        <v>0</v>
      </c>
      <c r="O3873" s="243">
        <v>254.8</v>
      </c>
      <c r="P3873" s="127" t="s">
        <v>1334</v>
      </c>
    </row>
    <row r="3874" spans="1:16" ht="51" hidden="1">
      <c r="A3874" s="127">
        <v>234</v>
      </c>
      <c r="B3874" s="127"/>
      <c r="C3874" s="128" t="s">
        <v>124</v>
      </c>
      <c r="D3874" s="122">
        <v>43003</v>
      </c>
      <c r="E3874" s="123" t="s">
        <v>9246</v>
      </c>
      <c r="F3874" s="123" t="s">
        <v>3</v>
      </c>
      <c r="G3874" s="123">
        <v>1543769</v>
      </c>
      <c r="H3874" s="127"/>
      <c r="I3874" s="131" t="s">
        <v>9247</v>
      </c>
      <c r="J3874" s="127"/>
      <c r="K3874" s="127"/>
      <c r="L3874" s="127"/>
      <c r="M3874" s="127"/>
      <c r="N3874" s="246">
        <v>0</v>
      </c>
      <c r="O3874" s="243">
        <v>212.8</v>
      </c>
      <c r="P3874" s="127" t="s">
        <v>1334</v>
      </c>
    </row>
    <row r="3875" spans="1:16" ht="51" hidden="1">
      <c r="A3875" s="127">
        <v>234</v>
      </c>
      <c r="B3875" s="127"/>
      <c r="C3875" s="128" t="s">
        <v>124</v>
      </c>
      <c r="D3875" s="122">
        <v>43003</v>
      </c>
      <c r="E3875" s="123" t="s">
        <v>9248</v>
      </c>
      <c r="F3875" s="123" t="s">
        <v>3</v>
      </c>
      <c r="G3875" s="123">
        <v>1543741</v>
      </c>
      <c r="H3875" s="127"/>
      <c r="I3875" s="131" t="s">
        <v>9249</v>
      </c>
      <c r="J3875" s="127"/>
      <c r="K3875" s="127"/>
      <c r="L3875" s="127"/>
      <c r="M3875" s="127"/>
      <c r="N3875" s="246">
        <v>0</v>
      </c>
      <c r="O3875" s="243">
        <v>280</v>
      </c>
      <c r="P3875" s="127" t="s">
        <v>1334</v>
      </c>
    </row>
    <row r="3876" spans="1:16" ht="51" hidden="1">
      <c r="A3876" s="127">
        <v>203</v>
      </c>
      <c r="B3876" s="127"/>
      <c r="C3876" s="128" t="s">
        <v>758</v>
      </c>
      <c r="D3876" s="122">
        <v>43004</v>
      </c>
      <c r="E3876" s="123" t="s">
        <v>9250</v>
      </c>
      <c r="F3876" s="123" t="s">
        <v>3</v>
      </c>
      <c r="G3876" s="123">
        <v>1544444</v>
      </c>
      <c r="H3876" s="127"/>
      <c r="I3876" s="131" t="s">
        <v>9251</v>
      </c>
      <c r="J3876" s="127"/>
      <c r="K3876" s="127"/>
      <c r="L3876" s="127"/>
      <c r="M3876" s="127"/>
      <c r="N3876" s="246">
        <v>0</v>
      </c>
      <c r="O3876" s="243">
        <v>126</v>
      </c>
      <c r="P3876" s="127" t="s">
        <v>1334</v>
      </c>
    </row>
    <row r="3877" spans="1:16" ht="51" hidden="1">
      <c r="A3877" s="127">
        <v>203</v>
      </c>
      <c r="B3877" s="127"/>
      <c r="C3877" s="128" t="s">
        <v>758</v>
      </c>
      <c r="D3877" s="122">
        <v>43004</v>
      </c>
      <c r="E3877" s="123" t="s">
        <v>9252</v>
      </c>
      <c r="F3877" s="123" t="s">
        <v>3</v>
      </c>
      <c r="G3877" s="123">
        <v>1544443</v>
      </c>
      <c r="H3877" s="127"/>
      <c r="I3877" s="131" t="s">
        <v>9253</v>
      </c>
      <c r="J3877" s="127"/>
      <c r="K3877" s="127"/>
      <c r="L3877" s="127"/>
      <c r="M3877" s="127"/>
      <c r="N3877" s="246">
        <v>0</v>
      </c>
      <c r="O3877" s="243">
        <v>126</v>
      </c>
      <c r="P3877" s="127" t="s">
        <v>1334</v>
      </c>
    </row>
    <row r="3878" spans="1:16" ht="51" hidden="1">
      <c r="A3878" s="127">
        <v>203</v>
      </c>
      <c r="B3878" s="127"/>
      <c r="C3878" s="128" t="s">
        <v>758</v>
      </c>
      <c r="D3878" s="122">
        <v>43004</v>
      </c>
      <c r="E3878" s="123" t="s">
        <v>9254</v>
      </c>
      <c r="F3878" s="123" t="s">
        <v>3</v>
      </c>
      <c r="G3878" s="123">
        <v>1544442</v>
      </c>
      <c r="H3878" s="127"/>
      <c r="I3878" s="131" t="s">
        <v>9255</v>
      </c>
      <c r="J3878" s="127"/>
      <c r="K3878" s="127"/>
      <c r="L3878" s="127"/>
      <c r="M3878" s="127"/>
      <c r="N3878" s="246">
        <v>0</v>
      </c>
      <c r="O3878" s="243">
        <v>126</v>
      </c>
      <c r="P3878" s="127" t="s">
        <v>1334</v>
      </c>
    </row>
    <row r="3879" spans="1:16" ht="38.25" hidden="1">
      <c r="A3879" s="127">
        <v>20</v>
      </c>
      <c r="B3879" s="127"/>
      <c r="C3879" s="128" t="s">
        <v>694</v>
      </c>
      <c r="D3879" s="122">
        <v>43004</v>
      </c>
      <c r="E3879" s="123" t="s">
        <v>9256</v>
      </c>
      <c r="F3879" s="123" t="s">
        <v>3</v>
      </c>
      <c r="G3879" s="123">
        <v>1544435</v>
      </c>
      <c r="H3879" s="127"/>
      <c r="I3879" s="131" t="s">
        <v>9257</v>
      </c>
      <c r="J3879" s="127"/>
      <c r="K3879" s="127"/>
      <c r="L3879" s="127"/>
      <c r="M3879" s="127"/>
      <c r="N3879" s="246">
        <v>0</v>
      </c>
      <c r="O3879" s="243">
        <v>22.1</v>
      </c>
      <c r="P3879" s="127" t="s">
        <v>1334</v>
      </c>
    </row>
    <row r="3880" spans="1:16" ht="51" hidden="1">
      <c r="A3880" s="127">
        <v>203</v>
      </c>
      <c r="B3880" s="127"/>
      <c r="C3880" s="128" t="s">
        <v>758</v>
      </c>
      <c r="D3880" s="122">
        <v>43004</v>
      </c>
      <c r="E3880" s="123" t="s">
        <v>9258</v>
      </c>
      <c r="F3880" s="123" t="s">
        <v>3</v>
      </c>
      <c r="G3880" s="123">
        <v>1544433</v>
      </c>
      <c r="H3880" s="127"/>
      <c r="I3880" s="131" t="s">
        <v>9259</v>
      </c>
      <c r="J3880" s="127"/>
      <c r="K3880" s="127"/>
      <c r="L3880" s="127"/>
      <c r="M3880" s="127"/>
      <c r="N3880" s="246">
        <v>0</v>
      </c>
      <c r="O3880" s="243">
        <v>156</v>
      </c>
      <c r="P3880" s="127" t="s">
        <v>1334</v>
      </c>
    </row>
    <row r="3881" spans="1:16" ht="51" hidden="1">
      <c r="A3881" s="127">
        <v>203</v>
      </c>
      <c r="B3881" s="127"/>
      <c r="C3881" s="128" t="s">
        <v>758</v>
      </c>
      <c r="D3881" s="122">
        <v>43004</v>
      </c>
      <c r="E3881" s="123" t="s">
        <v>9260</v>
      </c>
      <c r="F3881" s="123" t="s">
        <v>3</v>
      </c>
      <c r="G3881" s="123">
        <v>1544432</v>
      </c>
      <c r="H3881" s="127"/>
      <c r="I3881" s="131" t="s">
        <v>9261</v>
      </c>
      <c r="J3881" s="127"/>
      <c r="K3881" s="127"/>
      <c r="L3881" s="127"/>
      <c r="M3881" s="127"/>
      <c r="N3881" s="246">
        <v>0</v>
      </c>
      <c r="O3881" s="243">
        <v>156</v>
      </c>
      <c r="P3881" s="127" t="s">
        <v>1334</v>
      </c>
    </row>
    <row r="3882" spans="1:16" ht="51" hidden="1">
      <c r="A3882" s="127">
        <v>203</v>
      </c>
      <c r="B3882" s="127"/>
      <c r="C3882" s="128" t="s">
        <v>758</v>
      </c>
      <c r="D3882" s="122">
        <v>43004</v>
      </c>
      <c r="E3882" s="123" t="s">
        <v>9262</v>
      </c>
      <c r="F3882" s="123" t="s">
        <v>3</v>
      </c>
      <c r="G3882" s="123">
        <v>1544445</v>
      </c>
      <c r="H3882" s="127"/>
      <c r="I3882" s="131" t="s">
        <v>9263</v>
      </c>
      <c r="J3882" s="127"/>
      <c r="K3882" s="127"/>
      <c r="L3882" s="127"/>
      <c r="M3882" s="127"/>
      <c r="N3882" s="246">
        <v>0</v>
      </c>
      <c r="O3882" s="243">
        <v>126</v>
      </c>
      <c r="P3882" s="127" t="s">
        <v>1334</v>
      </c>
    </row>
    <row r="3883" spans="1:16" ht="51" hidden="1">
      <c r="A3883" s="127">
        <v>574</v>
      </c>
      <c r="B3883" s="127"/>
      <c r="C3883" s="128" t="s">
        <v>851</v>
      </c>
      <c r="D3883" s="122">
        <v>43004</v>
      </c>
      <c r="E3883" s="123" t="s">
        <v>9264</v>
      </c>
      <c r="F3883" s="123" t="s">
        <v>3</v>
      </c>
      <c r="G3883" s="123">
        <v>1544463</v>
      </c>
      <c r="H3883" s="127"/>
      <c r="I3883" s="131" t="s">
        <v>9265</v>
      </c>
      <c r="J3883" s="127"/>
      <c r="K3883" s="127"/>
      <c r="L3883" s="127"/>
      <c r="M3883" s="127"/>
      <c r="N3883" s="246">
        <v>0</v>
      </c>
      <c r="O3883" s="243">
        <v>243</v>
      </c>
      <c r="P3883" s="127" t="s">
        <v>1334</v>
      </c>
    </row>
    <row r="3884" spans="1:16" ht="51" hidden="1">
      <c r="A3884" s="127">
        <v>574</v>
      </c>
      <c r="B3884" s="127"/>
      <c r="C3884" s="128" t="s">
        <v>851</v>
      </c>
      <c r="D3884" s="122">
        <v>43004</v>
      </c>
      <c r="E3884" s="123" t="s">
        <v>9266</v>
      </c>
      <c r="F3884" s="123" t="s">
        <v>3</v>
      </c>
      <c r="G3884" s="123">
        <v>1544465</v>
      </c>
      <c r="H3884" s="127"/>
      <c r="I3884" s="131" t="s">
        <v>9265</v>
      </c>
      <c r="J3884" s="127"/>
      <c r="K3884" s="127"/>
      <c r="L3884" s="127"/>
      <c r="M3884" s="127"/>
      <c r="N3884" s="246">
        <v>0</v>
      </c>
      <c r="O3884" s="243">
        <v>633</v>
      </c>
      <c r="P3884" s="127" t="s">
        <v>1334</v>
      </c>
    </row>
    <row r="3885" spans="1:16" ht="51" hidden="1">
      <c r="A3885" s="127" t="s">
        <v>620</v>
      </c>
      <c r="B3885" s="127"/>
      <c r="C3885" s="128" t="s">
        <v>714</v>
      </c>
      <c r="D3885" s="122">
        <v>43004</v>
      </c>
      <c r="E3885" s="123" t="s">
        <v>9267</v>
      </c>
      <c r="F3885" s="123" t="s">
        <v>3</v>
      </c>
      <c r="G3885" s="123">
        <v>1544347</v>
      </c>
      <c r="H3885" s="127"/>
      <c r="I3885" s="131" t="s">
        <v>9268</v>
      </c>
      <c r="J3885" s="127"/>
      <c r="K3885" s="127"/>
      <c r="L3885" s="127"/>
      <c r="M3885" s="127"/>
      <c r="N3885" s="246">
        <v>0</v>
      </c>
      <c r="O3885" s="243">
        <v>8323.7999999999993</v>
      </c>
      <c r="P3885" s="127" t="s">
        <v>1334</v>
      </c>
    </row>
    <row r="3886" spans="1:16" ht="63.75" hidden="1">
      <c r="A3886" s="127">
        <v>86</v>
      </c>
      <c r="B3886" s="127"/>
      <c r="C3886" s="128" t="s">
        <v>711</v>
      </c>
      <c r="D3886" s="122">
        <v>43004</v>
      </c>
      <c r="E3886" s="123" t="s">
        <v>9269</v>
      </c>
      <c r="F3886" s="123" t="s">
        <v>3</v>
      </c>
      <c r="G3886" s="123">
        <v>1544362</v>
      </c>
      <c r="H3886" s="127"/>
      <c r="I3886" s="131" t="s">
        <v>9270</v>
      </c>
      <c r="J3886" s="127"/>
      <c r="K3886" s="127"/>
      <c r="L3886" s="127"/>
      <c r="M3886" s="127"/>
      <c r="N3886" s="246">
        <v>0</v>
      </c>
      <c r="O3886" s="243">
        <v>6694.06</v>
      </c>
      <c r="P3886" s="127" t="s">
        <v>1334</v>
      </c>
    </row>
    <row r="3887" spans="1:16" ht="63.75" hidden="1">
      <c r="A3887" s="127">
        <v>512</v>
      </c>
      <c r="B3887" s="127"/>
      <c r="C3887" s="128" t="s">
        <v>841</v>
      </c>
      <c r="D3887" s="122">
        <v>43004</v>
      </c>
      <c r="E3887" s="123" t="s">
        <v>9271</v>
      </c>
      <c r="F3887" s="123" t="s">
        <v>3</v>
      </c>
      <c r="G3887" s="123">
        <v>1544404</v>
      </c>
      <c r="H3887" s="127"/>
      <c r="I3887" s="131" t="s">
        <v>9272</v>
      </c>
      <c r="J3887" s="127"/>
      <c r="K3887" s="127"/>
      <c r="L3887" s="127"/>
      <c r="M3887" s="127"/>
      <c r="N3887" s="246">
        <v>0</v>
      </c>
      <c r="O3887" s="243">
        <v>180</v>
      </c>
      <c r="P3887" s="127" t="s">
        <v>1334</v>
      </c>
    </row>
    <row r="3888" spans="1:16" ht="51" hidden="1">
      <c r="A3888" s="127" t="s">
        <v>620</v>
      </c>
      <c r="B3888" s="127"/>
      <c r="C3888" s="128" t="s">
        <v>714</v>
      </c>
      <c r="D3888" s="122">
        <v>43004</v>
      </c>
      <c r="E3888" s="123" t="s">
        <v>9273</v>
      </c>
      <c r="F3888" s="123" t="s">
        <v>3</v>
      </c>
      <c r="G3888" s="123">
        <v>1544415</v>
      </c>
      <c r="H3888" s="127"/>
      <c r="I3888" s="131" t="s">
        <v>9274</v>
      </c>
      <c r="J3888" s="127"/>
      <c r="K3888" s="127"/>
      <c r="L3888" s="127"/>
      <c r="M3888" s="127"/>
      <c r="N3888" s="246">
        <v>0</v>
      </c>
      <c r="O3888" s="243">
        <v>508.61</v>
      </c>
      <c r="P3888" s="127" t="s">
        <v>1334</v>
      </c>
    </row>
    <row r="3889" spans="1:16" ht="51" hidden="1">
      <c r="A3889" s="127" t="s">
        <v>620</v>
      </c>
      <c r="B3889" s="127"/>
      <c r="C3889" s="128" t="s">
        <v>714</v>
      </c>
      <c r="D3889" s="122">
        <v>43004</v>
      </c>
      <c r="E3889" s="123" t="s">
        <v>9275</v>
      </c>
      <c r="F3889" s="123" t="s">
        <v>3</v>
      </c>
      <c r="G3889" s="123">
        <v>1544418</v>
      </c>
      <c r="H3889" s="127"/>
      <c r="I3889" s="131" t="s">
        <v>9276</v>
      </c>
      <c r="J3889" s="127"/>
      <c r="K3889" s="127"/>
      <c r="L3889" s="127"/>
      <c r="M3889" s="127"/>
      <c r="N3889" s="246">
        <v>0</v>
      </c>
      <c r="O3889" s="243">
        <v>563.33000000000004</v>
      </c>
      <c r="P3889" s="127" t="s">
        <v>1334</v>
      </c>
    </row>
    <row r="3890" spans="1:16" ht="51" hidden="1">
      <c r="A3890" s="127" t="s">
        <v>620</v>
      </c>
      <c r="B3890" s="127"/>
      <c r="C3890" s="128" t="s">
        <v>714</v>
      </c>
      <c r="D3890" s="122">
        <v>43004</v>
      </c>
      <c r="E3890" s="123" t="s">
        <v>9277</v>
      </c>
      <c r="F3890" s="123" t="s">
        <v>3</v>
      </c>
      <c r="G3890" s="123">
        <v>1544420</v>
      </c>
      <c r="H3890" s="127"/>
      <c r="I3890" s="131" t="s">
        <v>9278</v>
      </c>
      <c r="J3890" s="127"/>
      <c r="K3890" s="127"/>
      <c r="L3890" s="127"/>
      <c r="M3890" s="127"/>
      <c r="N3890" s="246">
        <v>0</v>
      </c>
      <c r="O3890" s="243">
        <v>563.33000000000004</v>
      </c>
      <c r="P3890" s="127" t="s">
        <v>1334</v>
      </c>
    </row>
    <row r="3891" spans="1:16" ht="51" hidden="1">
      <c r="A3891" s="127" t="s">
        <v>620</v>
      </c>
      <c r="B3891" s="127"/>
      <c r="C3891" s="128" t="s">
        <v>714</v>
      </c>
      <c r="D3891" s="122">
        <v>43004</v>
      </c>
      <c r="E3891" s="123" t="s">
        <v>9279</v>
      </c>
      <c r="F3891" s="123" t="s">
        <v>3</v>
      </c>
      <c r="G3891" s="123">
        <v>1544473</v>
      </c>
      <c r="H3891" s="127"/>
      <c r="I3891" s="131" t="s">
        <v>8741</v>
      </c>
      <c r="J3891" s="127"/>
      <c r="K3891" s="127"/>
      <c r="L3891" s="127"/>
      <c r="M3891" s="127"/>
      <c r="N3891" s="246">
        <v>0</v>
      </c>
      <c r="O3891" s="243">
        <v>672.87</v>
      </c>
      <c r="P3891" s="127" t="s">
        <v>1334</v>
      </c>
    </row>
    <row r="3892" spans="1:16" ht="51" hidden="1">
      <c r="A3892" s="127" t="s">
        <v>620</v>
      </c>
      <c r="B3892" s="127"/>
      <c r="C3892" s="128" t="s">
        <v>714</v>
      </c>
      <c r="D3892" s="122">
        <v>43004</v>
      </c>
      <c r="E3892" s="123" t="s">
        <v>9280</v>
      </c>
      <c r="F3892" s="123" t="s">
        <v>3</v>
      </c>
      <c r="G3892" s="123">
        <v>1544482</v>
      </c>
      <c r="H3892" s="127"/>
      <c r="I3892" s="131" t="s">
        <v>9281</v>
      </c>
      <c r="J3892" s="127"/>
      <c r="K3892" s="127"/>
      <c r="L3892" s="127"/>
      <c r="M3892" s="127"/>
      <c r="N3892" s="246">
        <v>0</v>
      </c>
      <c r="O3892" s="243">
        <v>1382</v>
      </c>
      <c r="P3892" s="127" t="s">
        <v>1334</v>
      </c>
    </row>
    <row r="3893" spans="1:16" ht="51" hidden="1">
      <c r="A3893" s="127" t="s">
        <v>620</v>
      </c>
      <c r="B3893" s="127"/>
      <c r="C3893" s="128" t="s">
        <v>714</v>
      </c>
      <c r="D3893" s="122">
        <v>43004</v>
      </c>
      <c r="E3893" s="123" t="s">
        <v>9282</v>
      </c>
      <c r="F3893" s="123" t="s">
        <v>3</v>
      </c>
      <c r="G3893" s="123">
        <v>1544483</v>
      </c>
      <c r="H3893" s="127"/>
      <c r="I3893" s="131" t="s">
        <v>9283</v>
      </c>
      <c r="J3893" s="127"/>
      <c r="K3893" s="127"/>
      <c r="L3893" s="127"/>
      <c r="M3893" s="127"/>
      <c r="N3893" s="246">
        <v>0</v>
      </c>
      <c r="O3893" s="243">
        <v>10</v>
      </c>
      <c r="P3893" s="127" t="s">
        <v>1334</v>
      </c>
    </row>
    <row r="3894" spans="1:16" ht="51" hidden="1">
      <c r="A3894" s="127" t="s">
        <v>620</v>
      </c>
      <c r="B3894" s="127"/>
      <c r="C3894" s="128" t="s">
        <v>714</v>
      </c>
      <c r="D3894" s="122">
        <v>43004</v>
      </c>
      <c r="E3894" s="123" t="s">
        <v>9284</v>
      </c>
      <c r="F3894" s="123" t="s">
        <v>3</v>
      </c>
      <c r="G3894" s="123">
        <v>1544485</v>
      </c>
      <c r="H3894" s="127"/>
      <c r="I3894" s="131" t="s">
        <v>9285</v>
      </c>
      <c r="J3894" s="127"/>
      <c r="K3894" s="127"/>
      <c r="L3894" s="127"/>
      <c r="M3894" s="127"/>
      <c r="N3894" s="246">
        <v>0</v>
      </c>
      <c r="O3894" s="243">
        <v>10</v>
      </c>
      <c r="P3894" s="127" t="s">
        <v>1334</v>
      </c>
    </row>
    <row r="3895" spans="1:16" ht="51" hidden="1">
      <c r="A3895" s="127" t="s">
        <v>620</v>
      </c>
      <c r="B3895" s="127"/>
      <c r="C3895" s="128" t="s">
        <v>714</v>
      </c>
      <c r="D3895" s="122">
        <v>43004</v>
      </c>
      <c r="E3895" s="123" t="s">
        <v>9286</v>
      </c>
      <c r="F3895" s="123" t="s">
        <v>3</v>
      </c>
      <c r="G3895" s="123">
        <v>1544510</v>
      </c>
      <c r="H3895" s="127"/>
      <c r="I3895" s="131" t="s">
        <v>9287</v>
      </c>
      <c r="J3895" s="127"/>
      <c r="K3895" s="127"/>
      <c r="L3895" s="127"/>
      <c r="M3895" s="127"/>
      <c r="N3895" s="246">
        <v>0</v>
      </c>
      <c r="O3895" s="243">
        <v>248</v>
      </c>
      <c r="P3895" s="127" t="s">
        <v>1334</v>
      </c>
    </row>
    <row r="3896" spans="1:16" ht="51" hidden="1">
      <c r="A3896" s="127" t="s">
        <v>620</v>
      </c>
      <c r="B3896" s="127"/>
      <c r="C3896" s="128" t="s">
        <v>714</v>
      </c>
      <c r="D3896" s="122">
        <v>43004</v>
      </c>
      <c r="E3896" s="123" t="s">
        <v>9288</v>
      </c>
      <c r="F3896" s="123" t="s">
        <v>3</v>
      </c>
      <c r="G3896" s="123">
        <v>1544528</v>
      </c>
      <c r="H3896" s="127"/>
      <c r="I3896" s="131" t="s">
        <v>9289</v>
      </c>
      <c r="J3896" s="127"/>
      <c r="K3896" s="127"/>
      <c r="L3896" s="127"/>
      <c r="M3896" s="127"/>
      <c r="N3896" s="246">
        <v>0</v>
      </c>
      <c r="O3896" s="243">
        <v>1500</v>
      </c>
      <c r="P3896" s="127" t="s">
        <v>1334</v>
      </c>
    </row>
    <row r="3897" spans="1:16" ht="51" hidden="1">
      <c r="A3897" s="127">
        <v>580</v>
      </c>
      <c r="B3897" s="127"/>
      <c r="C3897" s="128" t="s">
        <v>218</v>
      </c>
      <c r="D3897" s="122">
        <v>43004</v>
      </c>
      <c r="E3897" s="123" t="s">
        <v>9290</v>
      </c>
      <c r="F3897" s="123" t="s">
        <v>3</v>
      </c>
      <c r="G3897" s="123">
        <v>1544529</v>
      </c>
      <c r="H3897" s="127"/>
      <c r="I3897" s="131" t="s">
        <v>9291</v>
      </c>
      <c r="J3897" s="127"/>
      <c r="K3897" s="127"/>
      <c r="L3897" s="127"/>
      <c r="M3897" s="127"/>
      <c r="N3897" s="246">
        <v>0</v>
      </c>
      <c r="O3897" s="243">
        <v>1</v>
      </c>
      <c r="P3897" s="127" t="s">
        <v>1334</v>
      </c>
    </row>
    <row r="3898" spans="1:16" ht="51" hidden="1">
      <c r="A3898" s="127">
        <v>212</v>
      </c>
      <c r="B3898" s="127"/>
      <c r="C3898" s="128" t="s">
        <v>762</v>
      </c>
      <c r="D3898" s="122">
        <v>43004</v>
      </c>
      <c r="E3898" s="123" t="s">
        <v>9292</v>
      </c>
      <c r="F3898" s="123" t="s">
        <v>3</v>
      </c>
      <c r="G3898" s="123">
        <v>1544560</v>
      </c>
      <c r="H3898" s="127"/>
      <c r="I3898" s="131" t="s">
        <v>9293</v>
      </c>
      <c r="J3898" s="127"/>
      <c r="K3898" s="127"/>
      <c r="L3898" s="127"/>
      <c r="M3898" s="127"/>
      <c r="N3898" s="246">
        <v>0</v>
      </c>
      <c r="O3898" s="243">
        <v>1090</v>
      </c>
      <c r="P3898" s="127" t="s">
        <v>1334</v>
      </c>
    </row>
    <row r="3899" spans="1:16" ht="63.75" hidden="1">
      <c r="A3899" s="127" t="s">
        <v>620</v>
      </c>
      <c r="B3899" s="127"/>
      <c r="C3899" s="128" t="s">
        <v>714</v>
      </c>
      <c r="D3899" s="122">
        <v>43004</v>
      </c>
      <c r="E3899" s="123" t="s">
        <v>9294</v>
      </c>
      <c r="F3899" s="123" t="s">
        <v>3</v>
      </c>
      <c r="G3899" s="123">
        <v>1544574</v>
      </c>
      <c r="H3899" s="127"/>
      <c r="I3899" s="131" t="s">
        <v>9295</v>
      </c>
      <c r="J3899" s="127"/>
      <c r="K3899" s="127"/>
      <c r="L3899" s="127"/>
      <c r="M3899" s="127"/>
      <c r="N3899" s="246">
        <v>0</v>
      </c>
      <c r="O3899" s="243">
        <v>3148.35</v>
      </c>
      <c r="P3899" s="127" t="s">
        <v>1334</v>
      </c>
    </row>
    <row r="3900" spans="1:16" ht="51" hidden="1">
      <c r="A3900" s="127">
        <v>86</v>
      </c>
      <c r="B3900" s="127"/>
      <c r="C3900" s="128" t="s">
        <v>711</v>
      </c>
      <c r="D3900" s="122">
        <v>43004</v>
      </c>
      <c r="E3900" s="123" t="s">
        <v>9296</v>
      </c>
      <c r="F3900" s="123" t="s">
        <v>3</v>
      </c>
      <c r="G3900" s="123">
        <v>1544326</v>
      </c>
      <c r="H3900" s="127"/>
      <c r="I3900" s="131" t="s">
        <v>9297</v>
      </c>
      <c r="J3900" s="127"/>
      <c r="K3900" s="127"/>
      <c r="L3900" s="127"/>
      <c r="M3900" s="127"/>
      <c r="N3900" s="246">
        <v>0</v>
      </c>
      <c r="O3900" s="243">
        <v>684</v>
      </c>
      <c r="P3900" s="127" t="s">
        <v>1334</v>
      </c>
    </row>
    <row r="3901" spans="1:16" ht="51" hidden="1">
      <c r="A3901" s="127">
        <v>86</v>
      </c>
      <c r="B3901" s="127"/>
      <c r="C3901" s="128" t="s">
        <v>711</v>
      </c>
      <c r="D3901" s="122">
        <v>43004</v>
      </c>
      <c r="E3901" s="123" t="s">
        <v>9298</v>
      </c>
      <c r="F3901" s="123" t="s">
        <v>3</v>
      </c>
      <c r="G3901" s="123">
        <v>1544329</v>
      </c>
      <c r="H3901" s="127"/>
      <c r="I3901" s="131" t="s">
        <v>9299</v>
      </c>
      <c r="J3901" s="127"/>
      <c r="K3901" s="127"/>
      <c r="L3901" s="127"/>
      <c r="M3901" s="127"/>
      <c r="N3901" s="246">
        <v>0</v>
      </c>
      <c r="O3901" s="243">
        <v>47222.950000000004</v>
      </c>
      <c r="P3901" s="127" t="s">
        <v>1334</v>
      </c>
    </row>
    <row r="3902" spans="1:16" ht="51" hidden="1">
      <c r="A3902" s="127">
        <v>86</v>
      </c>
      <c r="B3902" s="127"/>
      <c r="C3902" s="128" t="s">
        <v>711</v>
      </c>
      <c r="D3902" s="122">
        <v>43004</v>
      </c>
      <c r="E3902" s="123" t="s">
        <v>9300</v>
      </c>
      <c r="F3902" s="123" t="s">
        <v>3</v>
      </c>
      <c r="G3902" s="123">
        <v>1544330</v>
      </c>
      <c r="H3902" s="127"/>
      <c r="I3902" s="131" t="s">
        <v>9301</v>
      </c>
      <c r="J3902" s="127"/>
      <c r="K3902" s="127"/>
      <c r="L3902" s="127"/>
      <c r="M3902" s="127"/>
      <c r="N3902" s="246">
        <v>0</v>
      </c>
      <c r="O3902" s="243">
        <v>60.07</v>
      </c>
      <c r="P3902" s="127" t="s">
        <v>1334</v>
      </c>
    </row>
    <row r="3903" spans="1:16" ht="51" hidden="1">
      <c r="A3903" s="127">
        <v>86</v>
      </c>
      <c r="B3903" s="127"/>
      <c r="C3903" s="128" t="s">
        <v>711</v>
      </c>
      <c r="D3903" s="122">
        <v>43004</v>
      </c>
      <c r="E3903" s="123" t="s">
        <v>9302</v>
      </c>
      <c r="F3903" s="123" t="s">
        <v>3</v>
      </c>
      <c r="G3903" s="123">
        <v>1544333</v>
      </c>
      <c r="H3903" s="127"/>
      <c r="I3903" s="131" t="s">
        <v>9303</v>
      </c>
      <c r="J3903" s="127"/>
      <c r="K3903" s="127"/>
      <c r="L3903" s="127"/>
      <c r="M3903" s="127"/>
      <c r="N3903" s="246">
        <v>0</v>
      </c>
      <c r="O3903" s="243">
        <v>144</v>
      </c>
      <c r="P3903" s="127" t="s">
        <v>1334</v>
      </c>
    </row>
    <row r="3904" spans="1:16" ht="51" hidden="1">
      <c r="A3904" s="127">
        <v>86</v>
      </c>
      <c r="B3904" s="127"/>
      <c r="C3904" s="128" t="s">
        <v>711</v>
      </c>
      <c r="D3904" s="122">
        <v>43004</v>
      </c>
      <c r="E3904" s="123" t="s">
        <v>9304</v>
      </c>
      <c r="F3904" s="123" t="s">
        <v>3</v>
      </c>
      <c r="G3904" s="123">
        <v>1544338</v>
      </c>
      <c r="H3904" s="127"/>
      <c r="I3904" s="131" t="s">
        <v>9305</v>
      </c>
      <c r="J3904" s="127"/>
      <c r="K3904" s="127"/>
      <c r="L3904" s="127"/>
      <c r="M3904" s="127"/>
      <c r="N3904" s="246">
        <v>0</v>
      </c>
      <c r="O3904" s="243">
        <v>378</v>
      </c>
      <c r="P3904" s="127" t="s">
        <v>1334</v>
      </c>
    </row>
    <row r="3905" spans="1:16" ht="51" hidden="1">
      <c r="A3905" s="127">
        <v>86</v>
      </c>
      <c r="B3905" s="127"/>
      <c r="C3905" s="128" t="s">
        <v>711</v>
      </c>
      <c r="D3905" s="122">
        <v>43004</v>
      </c>
      <c r="E3905" s="123" t="s">
        <v>9306</v>
      </c>
      <c r="F3905" s="123" t="s">
        <v>3</v>
      </c>
      <c r="G3905" s="123">
        <v>1544340</v>
      </c>
      <c r="H3905" s="127"/>
      <c r="I3905" s="131" t="s">
        <v>9307</v>
      </c>
      <c r="J3905" s="127"/>
      <c r="K3905" s="127"/>
      <c r="L3905" s="127"/>
      <c r="M3905" s="127"/>
      <c r="N3905" s="246">
        <v>0</v>
      </c>
      <c r="O3905" s="243">
        <v>4000</v>
      </c>
      <c r="P3905" s="127" t="s">
        <v>1334</v>
      </c>
    </row>
    <row r="3906" spans="1:16" ht="51" hidden="1">
      <c r="A3906" s="127">
        <v>592</v>
      </c>
      <c r="B3906" s="127"/>
      <c r="C3906" s="128" t="s">
        <v>863</v>
      </c>
      <c r="D3906" s="122">
        <v>43004</v>
      </c>
      <c r="E3906" s="123" t="s">
        <v>9308</v>
      </c>
      <c r="F3906" s="123" t="s">
        <v>3</v>
      </c>
      <c r="G3906" s="123">
        <v>1544240</v>
      </c>
      <c r="H3906" s="127"/>
      <c r="I3906" s="131" t="s">
        <v>9309</v>
      </c>
      <c r="J3906" s="127"/>
      <c r="K3906" s="127"/>
      <c r="L3906" s="127"/>
      <c r="M3906" s="127"/>
      <c r="N3906" s="246">
        <v>0</v>
      </c>
      <c r="O3906" s="243">
        <v>2055.5</v>
      </c>
      <c r="P3906" s="127" t="s">
        <v>1334</v>
      </c>
    </row>
    <row r="3907" spans="1:16" ht="51" hidden="1">
      <c r="A3907" s="127">
        <v>660</v>
      </c>
      <c r="B3907" s="127"/>
      <c r="C3907" s="128" t="s">
        <v>234</v>
      </c>
      <c r="D3907" s="122">
        <v>43004</v>
      </c>
      <c r="E3907" s="123" t="s">
        <v>9310</v>
      </c>
      <c r="F3907" s="123" t="s">
        <v>3</v>
      </c>
      <c r="G3907" s="123">
        <v>1544257</v>
      </c>
      <c r="H3907" s="127"/>
      <c r="I3907" s="131" t="s">
        <v>9311</v>
      </c>
      <c r="J3907" s="127"/>
      <c r="K3907" s="127"/>
      <c r="L3907" s="127"/>
      <c r="M3907" s="127"/>
      <c r="N3907" s="246">
        <v>0</v>
      </c>
      <c r="O3907" s="243">
        <v>927.61</v>
      </c>
      <c r="P3907" s="127" t="s">
        <v>1334</v>
      </c>
    </row>
    <row r="3908" spans="1:16" ht="51" hidden="1">
      <c r="A3908" s="127">
        <v>660</v>
      </c>
      <c r="B3908" s="127"/>
      <c r="C3908" s="128" t="s">
        <v>234</v>
      </c>
      <c r="D3908" s="122">
        <v>43004</v>
      </c>
      <c r="E3908" s="123" t="s">
        <v>9312</v>
      </c>
      <c r="F3908" s="123" t="s">
        <v>3</v>
      </c>
      <c r="G3908" s="123">
        <v>1544262</v>
      </c>
      <c r="H3908" s="127"/>
      <c r="I3908" s="131" t="s">
        <v>9313</v>
      </c>
      <c r="J3908" s="127"/>
      <c r="K3908" s="127"/>
      <c r="L3908" s="127"/>
      <c r="M3908" s="127"/>
      <c r="N3908" s="246">
        <v>0</v>
      </c>
      <c r="O3908" s="243">
        <v>1737.3</v>
      </c>
      <c r="P3908" s="127" t="s">
        <v>1334</v>
      </c>
    </row>
    <row r="3909" spans="1:16" ht="51" hidden="1">
      <c r="A3909" s="127" t="s">
        <v>620</v>
      </c>
      <c r="B3909" s="127"/>
      <c r="C3909" s="128" t="s">
        <v>714</v>
      </c>
      <c r="D3909" s="122">
        <v>43004</v>
      </c>
      <c r="E3909" s="123" t="s">
        <v>9314</v>
      </c>
      <c r="F3909" s="123" t="s">
        <v>3</v>
      </c>
      <c r="G3909" s="123">
        <v>1544271</v>
      </c>
      <c r="H3909" s="127"/>
      <c r="I3909" s="131" t="s">
        <v>9315</v>
      </c>
      <c r="J3909" s="127"/>
      <c r="K3909" s="127"/>
      <c r="L3909" s="127"/>
      <c r="M3909" s="127"/>
      <c r="N3909" s="246">
        <v>0</v>
      </c>
      <c r="O3909" s="243">
        <v>15</v>
      </c>
      <c r="P3909" s="127" t="s">
        <v>1334</v>
      </c>
    </row>
    <row r="3910" spans="1:16" ht="51" hidden="1">
      <c r="A3910" s="127">
        <v>574</v>
      </c>
      <c r="B3910" s="127"/>
      <c r="C3910" s="128" t="s">
        <v>851</v>
      </c>
      <c r="D3910" s="122">
        <v>43004</v>
      </c>
      <c r="E3910" s="123" t="s">
        <v>9316</v>
      </c>
      <c r="F3910" s="123" t="s">
        <v>3</v>
      </c>
      <c r="G3910" s="123">
        <v>1544285</v>
      </c>
      <c r="H3910" s="127"/>
      <c r="I3910" s="131" t="s">
        <v>9317</v>
      </c>
      <c r="J3910" s="127"/>
      <c r="K3910" s="127"/>
      <c r="L3910" s="127"/>
      <c r="M3910" s="127"/>
      <c r="N3910" s="246">
        <v>0</v>
      </c>
      <c r="O3910" s="243">
        <v>1420</v>
      </c>
      <c r="P3910" s="127" t="s">
        <v>1334</v>
      </c>
    </row>
    <row r="3911" spans="1:16" ht="38.25" hidden="1">
      <c r="A3911" s="127">
        <v>46</v>
      </c>
      <c r="B3911" s="127"/>
      <c r="C3911" s="128" t="s">
        <v>699</v>
      </c>
      <c r="D3911" s="122">
        <v>43005</v>
      </c>
      <c r="E3911" s="123" t="s">
        <v>9318</v>
      </c>
      <c r="F3911" s="123" t="s">
        <v>3</v>
      </c>
      <c r="G3911" s="123">
        <v>1544830</v>
      </c>
      <c r="H3911" s="127"/>
      <c r="I3911" s="131" t="s">
        <v>9319</v>
      </c>
      <c r="J3911" s="127"/>
      <c r="K3911" s="127"/>
      <c r="L3911" s="127"/>
      <c r="M3911" s="127"/>
      <c r="N3911" s="246">
        <v>0</v>
      </c>
      <c r="O3911" s="243">
        <v>655</v>
      </c>
      <c r="P3911" s="127" t="s">
        <v>1334</v>
      </c>
    </row>
    <row r="3912" spans="1:16" ht="51" hidden="1">
      <c r="A3912" s="127" t="s">
        <v>620</v>
      </c>
      <c r="B3912" s="127"/>
      <c r="C3912" s="128" t="s">
        <v>714</v>
      </c>
      <c r="D3912" s="122">
        <v>43005</v>
      </c>
      <c r="E3912" s="123" t="s">
        <v>9320</v>
      </c>
      <c r="F3912" s="123" t="s">
        <v>3</v>
      </c>
      <c r="G3912" s="123">
        <v>1544794</v>
      </c>
      <c r="H3912" s="127"/>
      <c r="I3912" s="131" t="s">
        <v>9321</v>
      </c>
      <c r="J3912" s="127"/>
      <c r="K3912" s="127"/>
      <c r="L3912" s="127"/>
      <c r="M3912" s="127"/>
      <c r="N3912" s="246">
        <v>0</v>
      </c>
      <c r="O3912" s="243">
        <v>260</v>
      </c>
      <c r="P3912" s="127" t="s">
        <v>1334</v>
      </c>
    </row>
    <row r="3913" spans="1:16" ht="51" hidden="1">
      <c r="A3913" s="127">
        <v>15</v>
      </c>
      <c r="B3913" s="127"/>
      <c r="C3913" s="128" t="s">
        <v>692</v>
      </c>
      <c r="D3913" s="122">
        <v>43005</v>
      </c>
      <c r="E3913" s="123" t="s">
        <v>9322</v>
      </c>
      <c r="F3913" s="123" t="s">
        <v>3</v>
      </c>
      <c r="G3913" s="123">
        <v>1544870</v>
      </c>
      <c r="H3913" s="127"/>
      <c r="I3913" s="131" t="s">
        <v>9323</v>
      </c>
      <c r="J3913" s="127"/>
      <c r="K3913" s="127"/>
      <c r="L3913" s="127"/>
      <c r="M3913" s="127"/>
      <c r="N3913" s="246">
        <v>0</v>
      </c>
      <c r="O3913" s="243">
        <v>233.42000000000002</v>
      </c>
      <c r="P3913" s="127" t="s">
        <v>1334</v>
      </c>
    </row>
    <row r="3914" spans="1:16" ht="51" hidden="1">
      <c r="A3914" s="127">
        <v>15</v>
      </c>
      <c r="B3914" s="127"/>
      <c r="C3914" s="128" t="s">
        <v>692</v>
      </c>
      <c r="D3914" s="122">
        <v>43005</v>
      </c>
      <c r="E3914" s="123" t="s">
        <v>9324</v>
      </c>
      <c r="F3914" s="123" t="s">
        <v>3</v>
      </c>
      <c r="G3914" s="123">
        <v>1544872</v>
      </c>
      <c r="H3914" s="127"/>
      <c r="I3914" s="131" t="s">
        <v>9325</v>
      </c>
      <c r="J3914" s="127"/>
      <c r="K3914" s="127"/>
      <c r="L3914" s="127"/>
      <c r="M3914" s="127"/>
      <c r="N3914" s="246">
        <v>0</v>
      </c>
      <c r="O3914" s="243">
        <v>233.42000000000002</v>
      </c>
      <c r="P3914" s="127" t="s">
        <v>1334</v>
      </c>
    </row>
    <row r="3915" spans="1:16" ht="51" hidden="1">
      <c r="A3915" s="127">
        <v>15</v>
      </c>
      <c r="B3915" s="127"/>
      <c r="C3915" s="128" t="s">
        <v>692</v>
      </c>
      <c r="D3915" s="122">
        <v>43005</v>
      </c>
      <c r="E3915" s="123" t="s">
        <v>9326</v>
      </c>
      <c r="F3915" s="123" t="s">
        <v>3</v>
      </c>
      <c r="G3915" s="123">
        <v>1544873</v>
      </c>
      <c r="H3915" s="127"/>
      <c r="I3915" s="131" t="s">
        <v>9327</v>
      </c>
      <c r="J3915" s="127"/>
      <c r="K3915" s="127"/>
      <c r="L3915" s="127"/>
      <c r="M3915" s="127"/>
      <c r="N3915" s="246">
        <v>0</v>
      </c>
      <c r="O3915" s="243">
        <v>233.42000000000002</v>
      </c>
      <c r="P3915" s="127" t="s">
        <v>1334</v>
      </c>
    </row>
    <row r="3916" spans="1:16" ht="51" hidden="1">
      <c r="A3916" s="127">
        <v>15</v>
      </c>
      <c r="B3916" s="127"/>
      <c r="C3916" s="128" t="s">
        <v>692</v>
      </c>
      <c r="D3916" s="122">
        <v>43005</v>
      </c>
      <c r="E3916" s="123" t="s">
        <v>9328</v>
      </c>
      <c r="F3916" s="123" t="s">
        <v>3</v>
      </c>
      <c r="G3916" s="123">
        <v>1544874</v>
      </c>
      <c r="H3916" s="127"/>
      <c r="I3916" s="131" t="s">
        <v>9329</v>
      </c>
      <c r="J3916" s="127"/>
      <c r="K3916" s="127"/>
      <c r="L3916" s="127"/>
      <c r="M3916" s="127"/>
      <c r="N3916" s="246">
        <v>0</v>
      </c>
      <c r="O3916" s="243">
        <v>233.42000000000002</v>
      </c>
      <c r="P3916" s="127" t="s">
        <v>1334</v>
      </c>
    </row>
    <row r="3917" spans="1:16" ht="51" hidden="1">
      <c r="A3917" s="127">
        <v>15</v>
      </c>
      <c r="B3917" s="127"/>
      <c r="C3917" s="128" t="s">
        <v>692</v>
      </c>
      <c r="D3917" s="122">
        <v>43005</v>
      </c>
      <c r="E3917" s="123" t="s">
        <v>9330</v>
      </c>
      <c r="F3917" s="123" t="s">
        <v>3</v>
      </c>
      <c r="G3917" s="123">
        <v>1544875</v>
      </c>
      <c r="H3917" s="127"/>
      <c r="I3917" s="131" t="s">
        <v>9331</v>
      </c>
      <c r="J3917" s="127"/>
      <c r="K3917" s="127"/>
      <c r="L3917" s="127"/>
      <c r="M3917" s="127"/>
      <c r="N3917" s="246">
        <v>0</v>
      </c>
      <c r="O3917" s="243">
        <v>233.42000000000002</v>
      </c>
      <c r="P3917" s="127" t="s">
        <v>1334</v>
      </c>
    </row>
    <row r="3918" spans="1:16" ht="51" hidden="1">
      <c r="A3918" s="127">
        <v>15</v>
      </c>
      <c r="B3918" s="127"/>
      <c r="C3918" s="128" t="s">
        <v>692</v>
      </c>
      <c r="D3918" s="122">
        <v>43005</v>
      </c>
      <c r="E3918" s="123" t="s">
        <v>9332</v>
      </c>
      <c r="F3918" s="123" t="s">
        <v>3</v>
      </c>
      <c r="G3918" s="123">
        <v>1544879</v>
      </c>
      <c r="H3918" s="127"/>
      <c r="I3918" s="131" t="s">
        <v>9333</v>
      </c>
      <c r="J3918" s="127"/>
      <c r="K3918" s="127"/>
      <c r="L3918" s="127"/>
      <c r="M3918" s="127"/>
      <c r="N3918" s="246">
        <v>0</v>
      </c>
      <c r="O3918" s="243">
        <v>233.42000000000002</v>
      </c>
      <c r="P3918" s="127" t="s">
        <v>1334</v>
      </c>
    </row>
    <row r="3919" spans="1:16" ht="51" hidden="1">
      <c r="A3919" s="127" t="s">
        <v>620</v>
      </c>
      <c r="B3919" s="127"/>
      <c r="C3919" s="128" t="s">
        <v>714</v>
      </c>
      <c r="D3919" s="122">
        <v>43005</v>
      </c>
      <c r="E3919" s="123" t="s">
        <v>9334</v>
      </c>
      <c r="F3919" s="123" t="s">
        <v>3</v>
      </c>
      <c r="G3919" s="123">
        <v>1544720</v>
      </c>
      <c r="H3919" s="127"/>
      <c r="I3919" s="131" t="s">
        <v>9335</v>
      </c>
      <c r="J3919" s="127"/>
      <c r="K3919" s="127"/>
      <c r="L3919" s="127"/>
      <c r="M3919" s="127"/>
      <c r="N3919" s="246">
        <v>0</v>
      </c>
      <c r="O3919" s="243">
        <v>28</v>
      </c>
      <c r="P3919" s="127" t="s">
        <v>1334</v>
      </c>
    </row>
    <row r="3920" spans="1:16" ht="51" hidden="1">
      <c r="A3920" s="127">
        <v>203</v>
      </c>
      <c r="B3920" s="127"/>
      <c r="C3920" s="128" t="s">
        <v>758</v>
      </c>
      <c r="D3920" s="122">
        <v>43005</v>
      </c>
      <c r="E3920" s="123" t="s">
        <v>9336</v>
      </c>
      <c r="F3920" s="123" t="s">
        <v>3</v>
      </c>
      <c r="G3920" s="123">
        <v>1544775</v>
      </c>
      <c r="H3920" s="127"/>
      <c r="I3920" s="131" t="s">
        <v>9337</v>
      </c>
      <c r="J3920" s="127"/>
      <c r="K3920" s="127"/>
      <c r="L3920" s="127"/>
      <c r="M3920" s="127"/>
      <c r="N3920" s="246">
        <v>0</v>
      </c>
      <c r="O3920" s="243">
        <v>156</v>
      </c>
      <c r="P3920" s="127" t="s">
        <v>1334</v>
      </c>
    </row>
    <row r="3921" spans="1:16" ht="51" hidden="1">
      <c r="A3921" s="127">
        <v>203</v>
      </c>
      <c r="B3921" s="127"/>
      <c r="C3921" s="128" t="s">
        <v>758</v>
      </c>
      <c r="D3921" s="122">
        <v>43005</v>
      </c>
      <c r="E3921" s="123" t="s">
        <v>9338</v>
      </c>
      <c r="F3921" s="123" t="s">
        <v>3</v>
      </c>
      <c r="G3921" s="123">
        <v>1544777</v>
      </c>
      <c r="H3921" s="127"/>
      <c r="I3921" s="131" t="s">
        <v>9339</v>
      </c>
      <c r="J3921" s="127"/>
      <c r="K3921" s="127"/>
      <c r="L3921" s="127"/>
      <c r="M3921" s="127"/>
      <c r="N3921" s="246">
        <v>0</v>
      </c>
      <c r="O3921" s="243">
        <v>126</v>
      </c>
      <c r="P3921" s="127" t="s">
        <v>1334</v>
      </c>
    </row>
    <row r="3922" spans="1:16" ht="51" hidden="1">
      <c r="A3922" s="127" t="s">
        <v>620</v>
      </c>
      <c r="B3922" s="127"/>
      <c r="C3922" s="128" t="s">
        <v>714</v>
      </c>
      <c r="D3922" s="122">
        <v>43005</v>
      </c>
      <c r="E3922" s="123" t="s">
        <v>9340</v>
      </c>
      <c r="F3922" s="123" t="s">
        <v>3</v>
      </c>
      <c r="G3922" s="123">
        <v>1544791</v>
      </c>
      <c r="H3922" s="127"/>
      <c r="I3922" s="131" t="s">
        <v>9341</v>
      </c>
      <c r="J3922" s="127"/>
      <c r="K3922" s="127"/>
      <c r="L3922" s="127"/>
      <c r="M3922" s="127"/>
      <c r="N3922" s="246">
        <v>0</v>
      </c>
      <c r="O3922" s="243">
        <v>260</v>
      </c>
      <c r="P3922" s="127" t="s">
        <v>1334</v>
      </c>
    </row>
    <row r="3923" spans="1:16" ht="51" hidden="1">
      <c r="A3923" s="127" t="s">
        <v>620</v>
      </c>
      <c r="B3923" s="127"/>
      <c r="C3923" s="128" t="s">
        <v>714</v>
      </c>
      <c r="D3923" s="122">
        <v>43005</v>
      </c>
      <c r="E3923" s="123" t="s">
        <v>9342</v>
      </c>
      <c r="F3923" s="123" t="s">
        <v>3</v>
      </c>
      <c r="G3923" s="123">
        <v>1544792</v>
      </c>
      <c r="H3923" s="127"/>
      <c r="I3923" s="131" t="s">
        <v>9343</v>
      </c>
      <c r="J3923" s="127"/>
      <c r="K3923" s="127"/>
      <c r="L3923" s="127"/>
      <c r="M3923" s="127"/>
      <c r="N3923" s="246">
        <v>0</v>
      </c>
      <c r="O3923" s="243">
        <v>250</v>
      </c>
      <c r="P3923" s="127" t="s">
        <v>1334</v>
      </c>
    </row>
    <row r="3924" spans="1:16" ht="51" hidden="1">
      <c r="A3924" s="127">
        <v>585</v>
      </c>
      <c r="B3924" s="127"/>
      <c r="C3924" s="128" t="s">
        <v>222</v>
      </c>
      <c r="D3924" s="122">
        <v>43005</v>
      </c>
      <c r="E3924" s="123" t="s">
        <v>9344</v>
      </c>
      <c r="F3924" s="123" t="s">
        <v>3</v>
      </c>
      <c r="G3924" s="123">
        <v>1544996</v>
      </c>
      <c r="H3924" s="127"/>
      <c r="I3924" s="131" t="s">
        <v>9345</v>
      </c>
      <c r="J3924" s="127"/>
      <c r="K3924" s="127"/>
      <c r="L3924" s="127"/>
      <c r="M3924" s="127"/>
      <c r="N3924" s="246">
        <v>0</v>
      </c>
      <c r="O3924" s="243">
        <v>8.4</v>
      </c>
      <c r="P3924" s="127" t="s">
        <v>1334</v>
      </c>
    </row>
    <row r="3925" spans="1:16" ht="51" hidden="1">
      <c r="A3925" s="127">
        <v>203</v>
      </c>
      <c r="B3925" s="127"/>
      <c r="C3925" s="128" t="s">
        <v>758</v>
      </c>
      <c r="D3925" s="122">
        <v>43005</v>
      </c>
      <c r="E3925" s="123" t="s">
        <v>9346</v>
      </c>
      <c r="F3925" s="123" t="s">
        <v>3</v>
      </c>
      <c r="G3925" s="123">
        <v>1544895</v>
      </c>
      <c r="H3925" s="127"/>
      <c r="I3925" s="131" t="s">
        <v>9347</v>
      </c>
      <c r="J3925" s="127"/>
      <c r="K3925" s="127"/>
      <c r="L3925" s="127"/>
      <c r="M3925" s="127"/>
      <c r="N3925" s="246">
        <v>0</v>
      </c>
      <c r="O3925" s="243">
        <v>188</v>
      </c>
      <c r="P3925" s="127" t="s">
        <v>1334</v>
      </c>
    </row>
    <row r="3926" spans="1:16" ht="63.75" hidden="1">
      <c r="A3926" s="127">
        <v>48</v>
      </c>
      <c r="B3926" s="127"/>
      <c r="C3926" s="128" t="s">
        <v>701</v>
      </c>
      <c r="D3926" s="122">
        <v>43005</v>
      </c>
      <c r="E3926" s="123" t="s">
        <v>9349</v>
      </c>
      <c r="F3926" s="123" t="s">
        <v>3</v>
      </c>
      <c r="G3926" s="123">
        <v>1544902</v>
      </c>
      <c r="H3926" s="127"/>
      <c r="I3926" s="131" t="s">
        <v>9348</v>
      </c>
      <c r="J3926" s="127"/>
      <c r="K3926" s="127"/>
      <c r="L3926" s="127"/>
      <c r="M3926" s="127"/>
      <c r="N3926" s="246">
        <v>0</v>
      </c>
      <c r="O3926" s="243">
        <v>830</v>
      </c>
      <c r="P3926" s="127" t="s">
        <v>1334</v>
      </c>
    </row>
    <row r="3927" spans="1:16" ht="51" hidden="1">
      <c r="A3927" s="127" t="s">
        <v>620</v>
      </c>
      <c r="B3927" s="127"/>
      <c r="C3927" s="128" t="s">
        <v>714</v>
      </c>
      <c r="D3927" s="122">
        <v>43005</v>
      </c>
      <c r="E3927" s="123" t="s">
        <v>9350</v>
      </c>
      <c r="F3927" s="123" t="s">
        <v>3</v>
      </c>
      <c r="G3927" s="123">
        <v>1544903</v>
      </c>
      <c r="H3927" s="127"/>
      <c r="I3927" s="131" t="s">
        <v>9351</v>
      </c>
      <c r="J3927" s="127"/>
      <c r="K3927" s="127"/>
      <c r="L3927" s="127"/>
      <c r="M3927" s="127"/>
      <c r="N3927" s="246">
        <v>0</v>
      </c>
      <c r="O3927" s="243">
        <v>712</v>
      </c>
      <c r="P3927" s="127" t="s">
        <v>1334</v>
      </c>
    </row>
    <row r="3928" spans="1:16" ht="63.75" hidden="1">
      <c r="A3928" s="127">
        <v>287</v>
      </c>
      <c r="B3928" s="127"/>
      <c r="C3928" s="128" t="s">
        <v>791</v>
      </c>
      <c r="D3928" s="122">
        <v>43005</v>
      </c>
      <c r="E3928" s="123" t="s">
        <v>9352</v>
      </c>
      <c r="F3928" s="123" t="s">
        <v>3</v>
      </c>
      <c r="G3928" s="123">
        <v>1544852</v>
      </c>
      <c r="H3928" s="127"/>
      <c r="I3928" s="131" t="s">
        <v>9353</v>
      </c>
      <c r="J3928" s="127"/>
      <c r="K3928" s="127"/>
      <c r="L3928" s="127"/>
      <c r="M3928" s="127"/>
      <c r="N3928" s="246">
        <v>0</v>
      </c>
      <c r="O3928" s="243">
        <v>15494.61</v>
      </c>
      <c r="P3928" s="127" t="s">
        <v>1334</v>
      </c>
    </row>
    <row r="3929" spans="1:16" ht="63.75" hidden="1">
      <c r="A3929" s="127">
        <v>287</v>
      </c>
      <c r="B3929" s="127"/>
      <c r="C3929" s="128" t="s">
        <v>791</v>
      </c>
      <c r="D3929" s="122">
        <v>43005</v>
      </c>
      <c r="E3929" s="123" t="s">
        <v>9354</v>
      </c>
      <c r="F3929" s="123" t="s">
        <v>3</v>
      </c>
      <c r="G3929" s="123">
        <v>1544854</v>
      </c>
      <c r="H3929" s="127"/>
      <c r="I3929" s="131" t="s">
        <v>9355</v>
      </c>
      <c r="J3929" s="127"/>
      <c r="K3929" s="127"/>
      <c r="L3929" s="127"/>
      <c r="M3929" s="127"/>
      <c r="N3929" s="246">
        <v>0</v>
      </c>
      <c r="O3929" s="243">
        <v>52581.65</v>
      </c>
      <c r="P3929" s="127" t="s">
        <v>1334</v>
      </c>
    </row>
    <row r="3930" spans="1:16" ht="63.75" hidden="1">
      <c r="A3930" s="127">
        <v>287</v>
      </c>
      <c r="B3930" s="127"/>
      <c r="C3930" s="128" t="s">
        <v>791</v>
      </c>
      <c r="D3930" s="122">
        <v>43005</v>
      </c>
      <c r="E3930" s="123" t="s">
        <v>9356</v>
      </c>
      <c r="F3930" s="123" t="s">
        <v>3</v>
      </c>
      <c r="G3930" s="123">
        <v>1544859</v>
      </c>
      <c r="H3930" s="127"/>
      <c r="I3930" s="131" t="s">
        <v>9357</v>
      </c>
      <c r="J3930" s="127"/>
      <c r="K3930" s="127"/>
      <c r="L3930" s="127"/>
      <c r="M3930" s="127"/>
      <c r="N3930" s="246">
        <v>0</v>
      </c>
      <c r="O3930" s="243">
        <v>20837.080000000002</v>
      </c>
      <c r="P3930" s="127" t="s">
        <v>1334</v>
      </c>
    </row>
    <row r="3931" spans="1:16" ht="63.75" hidden="1">
      <c r="A3931" s="127">
        <v>287</v>
      </c>
      <c r="B3931" s="127"/>
      <c r="C3931" s="128" t="s">
        <v>791</v>
      </c>
      <c r="D3931" s="122">
        <v>43005</v>
      </c>
      <c r="E3931" s="123" t="s">
        <v>9358</v>
      </c>
      <c r="F3931" s="123" t="s">
        <v>3</v>
      </c>
      <c r="G3931" s="123">
        <v>1544860</v>
      </c>
      <c r="H3931" s="127"/>
      <c r="I3931" s="131" t="s">
        <v>9359</v>
      </c>
      <c r="J3931" s="127"/>
      <c r="K3931" s="127"/>
      <c r="L3931" s="127"/>
      <c r="M3931" s="127"/>
      <c r="N3931" s="246">
        <v>0</v>
      </c>
      <c r="O3931" s="243">
        <v>53974.44</v>
      </c>
      <c r="P3931" s="127" t="s">
        <v>1334</v>
      </c>
    </row>
    <row r="3932" spans="1:16" ht="63.75" hidden="1">
      <c r="A3932" s="127">
        <v>287</v>
      </c>
      <c r="B3932" s="127"/>
      <c r="C3932" s="128" t="s">
        <v>791</v>
      </c>
      <c r="D3932" s="122">
        <v>43005</v>
      </c>
      <c r="E3932" s="123" t="s">
        <v>9360</v>
      </c>
      <c r="F3932" s="123" t="s">
        <v>3</v>
      </c>
      <c r="G3932" s="123">
        <v>1544864</v>
      </c>
      <c r="H3932" s="127"/>
      <c r="I3932" s="131" t="s">
        <v>9361</v>
      </c>
      <c r="J3932" s="127"/>
      <c r="K3932" s="127"/>
      <c r="L3932" s="127"/>
      <c r="M3932" s="127"/>
      <c r="N3932" s="246">
        <v>0</v>
      </c>
      <c r="O3932" s="243">
        <v>404533.54000000004</v>
      </c>
      <c r="P3932" s="127" t="s">
        <v>1334</v>
      </c>
    </row>
    <row r="3933" spans="1:16" ht="63.75" hidden="1">
      <c r="A3933" s="127">
        <v>287</v>
      </c>
      <c r="B3933" s="127"/>
      <c r="C3933" s="128" t="s">
        <v>791</v>
      </c>
      <c r="D3933" s="122">
        <v>43005</v>
      </c>
      <c r="E3933" s="123" t="s">
        <v>9362</v>
      </c>
      <c r="F3933" s="123" t="s">
        <v>3</v>
      </c>
      <c r="G3933" s="123">
        <v>1544867</v>
      </c>
      <c r="H3933" s="127"/>
      <c r="I3933" s="131" t="s">
        <v>9363</v>
      </c>
      <c r="J3933" s="127"/>
      <c r="K3933" s="127"/>
      <c r="L3933" s="127"/>
      <c r="M3933" s="127"/>
      <c r="N3933" s="246">
        <v>0</v>
      </c>
      <c r="O3933" s="243">
        <v>6069388.29</v>
      </c>
      <c r="P3933" s="127" t="s">
        <v>1334</v>
      </c>
    </row>
    <row r="3934" spans="1:16" ht="63.75" hidden="1">
      <c r="A3934" s="127">
        <v>572</v>
      </c>
      <c r="B3934" s="127"/>
      <c r="C3934" s="128" t="s">
        <v>849</v>
      </c>
      <c r="D3934" s="122">
        <v>43005</v>
      </c>
      <c r="E3934" s="123" t="s">
        <v>9364</v>
      </c>
      <c r="F3934" s="123" t="s">
        <v>3</v>
      </c>
      <c r="G3934" s="123">
        <v>1544704</v>
      </c>
      <c r="H3934" s="127"/>
      <c r="I3934" s="131" t="s">
        <v>9365</v>
      </c>
      <c r="J3934" s="127"/>
      <c r="K3934" s="127"/>
      <c r="L3934" s="127"/>
      <c r="M3934" s="127"/>
      <c r="N3934" s="246">
        <v>0</v>
      </c>
      <c r="O3934" s="243">
        <v>1260.6000000000001</v>
      </c>
      <c r="P3934" s="127" t="s">
        <v>1334</v>
      </c>
    </row>
    <row r="3935" spans="1:16" ht="63.75" hidden="1">
      <c r="A3935" s="127">
        <v>580</v>
      </c>
      <c r="B3935" s="127"/>
      <c r="C3935" s="128" t="s">
        <v>218</v>
      </c>
      <c r="D3935" s="122">
        <v>43005</v>
      </c>
      <c r="E3935" s="123" t="s">
        <v>9366</v>
      </c>
      <c r="F3935" s="123" t="s">
        <v>3</v>
      </c>
      <c r="G3935" s="123">
        <v>1544780</v>
      </c>
      <c r="H3935" s="127"/>
      <c r="I3935" s="131" t="s">
        <v>9367</v>
      </c>
      <c r="J3935" s="127"/>
      <c r="K3935" s="127"/>
      <c r="L3935" s="127"/>
      <c r="M3935" s="127"/>
      <c r="N3935" s="246">
        <v>0</v>
      </c>
      <c r="O3935" s="243">
        <v>44.28</v>
      </c>
      <c r="P3935" s="127" t="s">
        <v>1334</v>
      </c>
    </row>
    <row r="3936" spans="1:16" ht="63.75" hidden="1">
      <c r="A3936" s="127">
        <v>15</v>
      </c>
      <c r="B3936" s="127"/>
      <c r="C3936" s="128" t="s">
        <v>692</v>
      </c>
      <c r="D3936" s="122">
        <v>43005</v>
      </c>
      <c r="E3936" s="123" t="s">
        <v>9368</v>
      </c>
      <c r="F3936" s="123" t="s">
        <v>3</v>
      </c>
      <c r="G3936" s="123">
        <v>1544781</v>
      </c>
      <c r="H3936" s="127"/>
      <c r="I3936" s="131" t="s">
        <v>9369</v>
      </c>
      <c r="J3936" s="127"/>
      <c r="K3936" s="127"/>
      <c r="L3936" s="127"/>
      <c r="M3936" s="127"/>
      <c r="N3936" s="246">
        <v>0</v>
      </c>
      <c r="O3936" s="243">
        <v>3689.29</v>
      </c>
      <c r="P3936" s="127" t="s">
        <v>1334</v>
      </c>
    </row>
    <row r="3937" spans="1:16" ht="51" hidden="1">
      <c r="A3937" s="127" t="s">
        <v>620</v>
      </c>
      <c r="B3937" s="127"/>
      <c r="C3937" s="128" t="s">
        <v>714</v>
      </c>
      <c r="D3937" s="122">
        <v>43006</v>
      </c>
      <c r="E3937" s="123" t="s">
        <v>9370</v>
      </c>
      <c r="F3937" s="123" t="s">
        <v>3</v>
      </c>
      <c r="G3937" s="123">
        <v>1545355</v>
      </c>
      <c r="H3937" s="127"/>
      <c r="I3937" s="131" t="s">
        <v>9371</v>
      </c>
      <c r="J3937" s="127"/>
      <c r="K3937" s="127"/>
      <c r="L3937" s="127"/>
      <c r="M3937" s="127"/>
      <c r="N3937" s="246">
        <v>0</v>
      </c>
      <c r="O3937" s="243">
        <v>120</v>
      </c>
      <c r="P3937" s="127" t="s">
        <v>1334</v>
      </c>
    </row>
    <row r="3938" spans="1:16" ht="51" hidden="1">
      <c r="A3938" s="127">
        <v>292</v>
      </c>
      <c r="B3938" s="127"/>
      <c r="C3938" s="128" t="s">
        <v>152</v>
      </c>
      <c r="D3938" s="122">
        <v>43006</v>
      </c>
      <c r="E3938" s="123" t="s">
        <v>9372</v>
      </c>
      <c r="F3938" s="123" t="s">
        <v>3</v>
      </c>
      <c r="G3938" s="123">
        <v>1545351</v>
      </c>
      <c r="H3938" s="127"/>
      <c r="I3938" s="131" t="s">
        <v>8980</v>
      </c>
      <c r="J3938" s="127"/>
      <c r="K3938" s="127"/>
      <c r="L3938" s="127"/>
      <c r="M3938" s="127"/>
      <c r="N3938" s="246">
        <v>0</v>
      </c>
      <c r="O3938" s="243">
        <v>384</v>
      </c>
      <c r="P3938" s="127" t="s">
        <v>1334</v>
      </c>
    </row>
    <row r="3939" spans="1:16" ht="51" hidden="1">
      <c r="A3939" s="127">
        <v>292</v>
      </c>
      <c r="B3939" s="127"/>
      <c r="C3939" s="128" t="s">
        <v>152</v>
      </c>
      <c r="D3939" s="122">
        <v>43006</v>
      </c>
      <c r="E3939" s="123" t="s">
        <v>9373</v>
      </c>
      <c r="F3939" s="123" t="s">
        <v>3</v>
      </c>
      <c r="G3939" s="123">
        <v>1545350</v>
      </c>
      <c r="H3939" s="127"/>
      <c r="I3939" s="131" t="s">
        <v>8980</v>
      </c>
      <c r="J3939" s="127"/>
      <c r="K3939" s="127"/>
      <c r="L3939" s="127"/>
      <c r="M3939" s="127"/>
      <c r="N3939" s="246">
        <v>0</v>
      </c>
      <c r="O3939" s="243">
        <v>395</v>
      </c>
      <c r="P3939" s="127" t="s">
        <v>1334</v>
      </c>
    </row>
    <row r="3940" spans="1:16" ht="63.75" hidden="1">
      <c r="A3940" s="127">
        <v>48</v>
      </c>
      <c r="B3940" s="127"/>
      <c r="C3940" s="128" t="s">
        <v>701</v>
      </c>
      <c r="D3940" s="122">
        <v>43006</v>
      </c>
      <c r="E3940" s="123" t="s">
        <v>9374</v>
      </c>
      <c r="F3940" s="123" t="s">
        <v>3</v>
      </c>
      <c r="G3940" s="123">
        <v>1545347</v>
      </c>
      <c r="H3940" s="127"/>
      <c r="I3940" s="131" t="s">
        <v>9375</v>
      </c>
      <c r="J3940" s="127"/>
      <c r="K3940" s="127"/>
      <c r="L3940" s="127"/>
      <c r="M3940" s="127"/>
      <c r="N3940" s="246">
        <v>0</v>
      </c>
      <c r="O3940" s="243">
        <v>3639</v>
      </c>
      <c r="P3940" s="127" t="s">
        <v>1334</v>
      </c>
    </row>
    <row r="3941" spans="1:16" ht="38.25" hidden="1">
      <c r="A3941" s="127">
        <v>572</v>
      </c>
      <c r="B3941" s="127"/>
      <c r="C3941" s="128" t="s">
        <v>849</v>
      </c>
      <c r="D3941" s="122">
        <v>43006</v>
      </c>
      <c r="E3941" s="123" t="s">
        <v>9376</v>
      </c>
      <c r="F3941" s="123" t="s">
        <v>3</v>
      </c>
      <c r="G3941" s="123">
        <v>1545344</v>
      </c>
      <c r="H3941" s="127"/>
      <c r="I3941" s="131" t="s">
        <v>9377</v>
      </c>
      <c r="J3941" s="127"/>
      <c r="K3941" s="127"/>
      <c r="L3941" s="127"/>
      <c r="M3941" s="127"/>
      <c r="N3941" s="246">
        <v>0</v>
      </c>
      <c r="O3941" s="243">
        <v>280</v>
      </c>
      <c r="P3941" s="127" t="s">
        <v>1334</v>
      </c>
    </row>
    <row r="3942" spans="1:16" ht="51" hidden="1">
      <c r="A3942" s="127">
        <v>20</v>
      </c>
      <c r="B3942" s="127"/>
      <c r="C3942" s="128" t="s">
        <v>694</v>
      </c>
      <c r="D3942" s="122">
        <v>43006</v>
      </c>
      <c r="E3942" s="123" t="s">
        <v>9378</v>
      </c>
      <c r="F3942" s="123" t="s">
        <v>3</v>
      </c>
      <c r="G3942" s="123">
        <v>1545338</v>
      </c>
      <c r="H3942" s="127"/>
      <c r="I3942" s="131" t="s">
        <v>9379</v>
      </c>
      <c r="J3942" s="127"/>
      <c r="K3942" s="127"/>
      <c r="L3942" s="127"/>
      <c r="M3942" s="127"/>
      <c r="N3942" s="246">
        <v>0</v>
      </c>
      <c r="O3942" s="243">
        <v>110</v>
      </c>
      <c r="P3942" s="127" t="s">
        <v>1334</v>
      </c>
    </row>
    <row r="3943" spans="1:16" ht="51" hidden="1">
      <c r="A3943" s="127">
        <v>10</v>
      </c>
      <c r="B3943" s="127"/>
      <c r="C3943" s="128" t="s">
        <v>691</v>
      </c>
      <c r="D3943" s="122">
        <v>43006</v>
      </c>
      <c r="E3943" s="123" t="s">
        <v>9380</v>
      </c>
      <c r="F3943" s="123" t="s">
        <v>3</v>
      </c>
      <c r="G3943" s="123">
        <v>1545304</v>
      </c>
      <c r="H3943" s="127"/>
      <c r="I3943" s="131" t="s">
        <v>9381</v>
      </c>
      <c r="J3943" s="127"/>
      <c r="K3943" s="127"/>
      <c r="L3943" s="127"/>
      <c r="M3943" s="127"/>
      <c r="N3943" s="246">
        <v>0</v>
      </c>
      <c r="O3943" s="243">
        <v>674</v>
      </c>
      <c r="P3943" s="127" t="s">
        <v>1334</v>
      </c>
    </row>
    <row r="3944" spans="1:16" ht="51" hidden="1">
      <c r="A3944" s="127">
        <v>10</v>
      </c>
      <c r="B3944" s="127"/>
      <c r="C3944" s="128" t="s">
        <v>691</v>
      </c>
      <c r="D3944" s="122">
        <v>43006</v>
      </c>
      <c r="E3944" s="123" t="s">
        <v>9382</v>
      </c>
      <c r="F3944" s="123" t="s">
        <v>3</v>
      </c>
      <c r="G3944" s="123">
        <v>1545441</v>
      </c>
      <c r="H3944" s="127"/>
      <c r="I3944" s="131" t="s">
        <v>9383</v>
      </c>
      <c r="J3944" s="127"/>
      <c r="K3944" s="127"/>
      <c r="L3944" s="127"/>
      <c r="M3944" s="127"/>
      <c r="N3944" s="246">
        <v>0</v>
      </c>
      <c r="O3944" s="243">
        <v>1030.08</v>
      </c>
      <c r="P3944" s="127" t="s">
        <v>1334</v>
      </c>
    </row>
    <row r="3945" spans="1:16" ht="51" hidden="1">
      <c r="A3945" s="127" t="s">
        <v>620</v>
      </c>
      <c r="B3945" s="127"/>
      <c r="C3945" s="128" t="s">
        <v>714</v>
      </c>
      <c r="D3945" s="122">
        <v>43006</v>
      </c>
      <c r="E3945" s="123" t="s">
        <v>9384</v>
      </c>
      <c r="F3945" s="123" t="s">
        <v>3</v>
      </c>
      <c r="G3945" s="123">
        <v>1545440</v>
      </c>
      <c r="H3945" s="127"/>
      <c r="I3945" s="131" t="s">
        <v>9385</v>
      </c>
      <c r="J3945" s="127"/>
      <c r="K3945" s="127"/>
      <c r="L3945" s="127"/>
      <c r="M3945" s="127"/>
      <c r="N3945" s="246">
        <v>0</v>
      </c>
      <c r="O3945" s="243">
        <v>508.32</v>
      </c>
      <c r="P3945" s="127" t="s">
        <v>1334</v>
      </c>
    </row>
    <row r="3946" spans="1:16" ht="51" hidden="1">
      <c r="A3946" s="127" t="s">
        <v>620</v>
      </c>
      <c r="B3946" s="127"/>
      <c r="C3946" s="128" t="s">
        <v>714</v>
      </c>
      <c r="D3946" s="122">
        <v>43006</v>
      </c>
      <c r="E3946" s="123" t="s">
        <v>9386</v>
      </c>
      <c r="F3946" s="123" t="s">
        <v>3</v>
      </c>
      <c r="G3946" s="123">
        <v>1545417</v>
      </c>
      <c r="H3946" s="127"/>
      <c r="I3946" s="131" t="s">
        <v>9387</v>
      </c>
      <c r="J3946" s="127"/>
      <c r="K3946" s="127"/>
      <c r="L3946" s="127"/>
      <c r="M3946" s="127"/>
      <c r="N3946" s="246">
        <v>0</v>
      </c>
      <c r="O3946" s="243">
        <v>170</v>
      </c>
      <c r="P3946" s="127" t="s">
        <v>1334</v>
      </c>
    </row>
    <row r="3947" spans="1:16" ht="51" hidden="1">
      <c r="A3947" s="127" t="s">
        <v>620</v>
      </c>
      <c r="B3947" s="127"/>
      <c r="C3947" s="128" t="s">
        <v>714</v>
      </c>
      <c r="D3947" s="122">
        <v>43006</v>
      </c>
      <c r="E3947" s="123" t="s">
        <v>9388</v>
      </c>
      <c r="F3947" s="123" t="s">
        <v>3</v>
      </c>
      <c r="G3947" s="123">
        <v>1545415</v>
      </c>
      <c r="H3947" s="127"/>
      <c r="I3947" s="131" t="s">
        <v>9389</v>
      </c>
      <c r="J3947" s="127"/>
      <c r="K3947" s="127"/>
      <c r="L3947" s="127"/>
      <c r="M3947" s="127"/>
      <c r="N3947" s="246">
        <v>0</v>
      </c>
      <c r="O3947" s="243">
        <v>170</v>
      </c>
      <c r="P3947" s="127" t="s">
        <v>1334</v>
      </c>
    </row>
    <row r="3948" spans="1:16" ht="51" hidden="1">
      <c r="A3948" s="127" t="s">
        <v>620</v>
      </c>
      <c r="B3948" s="127"/>
      <c r="C3948" s="128" t="s">
        <v>714</v>
      </c>
      <c r="D3948" s="122">
        <v>43006</v>
      </c>
      <c r="E3948" s="123" t="s">
        <v>9390</v>
      </c>
      <c r="F3948" s="123" t="s">
        <v>3</v>
      </c>
      <c r="G3948" s="123">
        <v>1545413</v>
      </c>
      <c r="H3948" s="127"/>
      <c r="I3948" s="131" t="s">
        <v>9391</v>
      </c>
      <c r="J3948" s="127"/>
      <c r="K3948" s="127"/>
      <c r="L3948" s="127"/>
      <c r="M3948" s="127"/>
      <c r="N3948" s="246">
        <v>0</v>
      </c>
      <c r="O3948" s="243">
        <v>120</v>
      </c>
      <c r="P3948" s="127" t="s">
        <v>1334</v>
      </c>
    </row>
    <row r="3949" spans="1:16" ht="51" hidden="1">
      <c r="A3949" s="127" t="s">
        <v>620</v>
      </c>
      <c r="B3949" s="127"/>
      <c r="C3949" s="128" t="s">
        <v>714</v>
      </c>
      <c r="D3949" s="122">
        <v>43006</v>
      </c>
      <c r="E3949" s="123" t="s">
        <v>9392</v>
      </c>
      <c r="F3949" s="123" t="s">
        <v>3</v>
      </c>
      <c r="G3949" s="123">
        <v>1545412</v>
      </c>
      <c r="H3949" s="127"/>
      <c r="I3949" s="131" t="s">
        <v>9393</v>
      </c>
      <c r="J3949" s="127"/>
      <c r="K3949" s="127"/>
      <c r="L3949" s="127"/>
      <c r="M3949" s="127"/>
      <c r="N3949" s="246">
        <v>0</v>
      </c>
      <c r="O3949" s="243">
        <v>170</v>
      </c>
      <c r="P3949" s="127" t="s">
        <v>1334</v>
      </c>
    </row>
    <row r="3950" spans="1:16" ht="51" hidden="1">
      <c r="A3950" s="127">
        <v>292</v>
      </c>
      <c r="B3950" s="127"/>
      <c r="C3950" s="128" t="s">
        <v>152</v>
      </c>
      <c r="D3950" s="122">
        <v>43006</v>
      </c>
      <c r="E3950" s="123" t="s">
        <v>9394</v>
      </c>
      <c r="F3950" s="123" t="s">
        <v>3</v>
      </c>
      <c r="G3950" s="123">
        <v>1545316</v>
      </c>
      <c r="H3950" s="127"/>
      <c r="I3950" s="131" t="s">
        <v>9395</v>
      </c>
      <c r="J3950" s="127"/>
      <c r="K3950" s="127"/>
      <c r="L3950" s="127"/>
      <c r="M3950" s="127"/>
      <c r="N3950" s="246">
        <v>0</v>
      </c>
      <c r="O3950" s="243">
        <v>9713.74</v>
      </c>
      <c r="P3950" s="127" t="s">
        <v>1334</v>
      </c>
    </row>
    <row r="3951" spans="1:16" ht="63.75" hidden="1">
      <c r="A3951" s="127">
        <v>313</v>
      </c>
      <c r="B3951" s="127"/>
      <c r="C3951" s="128" t="s">
        <v>811</v>
      </c>
      <c r="D3951" s="122">
        <v>43006</v>
      </c>
      <c r="E3951" s="123" t="s">
        <v>9396</v>
      </c>
      <c r="F3951" s="123" t="s">
        <v>3</v>
      </c>
      <c r="G3951" s="123">
        <v>1545308</v>
      </c>
      <c r="H3951" s="127"/>
      <c r="I3951" s="131" t="s">
        <v>9397</v>
      </c>
      <c r="J3951" s="127"/>
      <c r="K3951" s="127"/>
      <c r="L3951" s="127"/>
      <c r="M3951" s="127"/>
      <c r="N3951" s="246">
        <v>0</v>
      </c>
      <c r="O3951" s="243">
        <v>219.51</v>
      </c>
      <c r="P3951" s="127" t="s">
        <v>1334</v>
      </c>
    </row>
    <row r="3952" spans="1:16" ht="63.75" hidden="1">
      <c r="A3952" s="127">
        <v>290</v>
      </c>
      <c r="B3952" s="127"/>
      <c r="C3952" s="128" t="s">
        <v>794</v>
      </c>
      <c r="D3952" s="122">
        <v>43006</v>
      </c>
      <c r="E3952" s="123" t="s">
        <v>9398</v>
      </c>
      <c r="F3952" s="123" t="s">
        <v>3</v>
      </c>
      <c r="G3952" s="123">
        <v>1545300</v>
      </c>
      <c r="H3952" s="127"/>
      <c r="I3952" s="131" t="s">
        <v>9399</v>
      </c>
      <c r="J3952" s="127"/>
      <c r="K3952" s="127"/>
      <c r="L3952" s="127"/>
      <c r="M3952" s="127"/>
      <c r="N3952" s="246">
        <v>0</v>
      </c>
      <c r="O3952" s="243">
        <v>106730.16</v>
      </c>
      <c r="P3952" s="127" t="s">
        <v>1334</v>
      </c>
    </row>
    <row r="3953" spans="1:16" ht="51" hidden="1">
      <c r="A3953" s="127" t="s">
        <v>620</v>
      </c>
      <c r="B3953" s="127"/>
      <c r="C3953" s="128" t="s">
        <v>714</v>
      </c>
      <c r="D3953" s="122">
        <v>43006</v>
      </c>
      <c r="E3953" s="123" t="s">
        <v>9400</v>
      </c>
      <c r="F3953" s="123" t="s">
        <v>3</v>
      </c>
      <c r="G3953" s="123">
        <v>1545192</v>
      </c>
      <c r="H3953" s="127"/>
      <c r="I3953" s="131" t="s">
        <v>9401</v>
      </c>
      <c r="J3953" s="127"/>
      <c r="K3953" s="127"/>
      <c r="L3953" s="127"/>
      <c r="M3953" s="127"/>
      <c r="N3953" s="246">
        <v>0</v>
      </c>
      <c r="O3953" s="243">
        <v>39596.550000000003</v>
      </c>
      <c r="P3953" s="127" t="s">
        <v>1334</v>
      </c>
    </row>
    <row r="3954" spans="1:16" ht="51" hidden="1">
      <c r="A3954" s="127">
        <v>212</v>
      </c>
      <c r="B3954" s="127"/>
      <c r="C3954" s="128" t="s">
        <v>762</v>
      </c>
      <c r="D3954" s="122">
        <v>43006</v>
      </c>
      <c r="E3954" s="123" t="s">
        <v>9402</v>
      </c>
      <c r="F3954" s="123" t="s">
        <v>3</v>
      </c>
      <c r="G3954" s="123">
        <v>1545274</v>
      </c>
      <c r="H3954" s="127"/>
      <c r="I3954" s="131" t="s">
        <v>9403</v>
      </c>
      <c r="J3954" s="127"/>
      <c r="K3954" s="127"/>
      <c r="L3954" s="127"/>
      <c r="M3954" s="127"/>
      <c r="N3954" s="246">
        <v>0</v>
      </c>
      <c r="O3954" s="243">
        <v>178</v>
      </c>
      <c r="P3954" s="127" t="s">
        <v>1334</v>
      </c>
    </row>
    <row r="3955" spans="1:16" ht="51" hidden="1">
      <c r="A3955" s="127">
        <v>46</v>
      </c>
      <c r="B3955" s="127"/>
      <c r="C3955" s="128" t="s">
        <v>699</v>
      </c>
      <c r="D3955" s="122">
        <v>43006</v>
      </c>
      <c r="E3955" s="123" t="s">
        <v>9404</v>
      </c>
      <c r="F3955" s="123" t="s">
        <v>3</v>
      </c>
      <c r="G3955" s="123">
        <v>1545271</v>
      </c>
      <c r="H3955" s="127"/>
      <c r="I3955" s="131" t="s">
        <v>9405</v>
      </c>
      <c r="J3955" s="127"/>
      <c r="K3955" s="127"/>
      <c r="L3955" s="127"/>
      <c r="M3955" s="127"/>
      <c r="N3955" s="246">
        <v>0</v>
      </c>
      <c r="O3955" s="243">
        <v>52000</v>
      </c>
      <c r="P3955" s="127" t="s">
        <v>1334</v>
      </c>
    </row>
    <row r="3956" spans="1:16" ht="76.5" hidden="1">
      <c r="A3956" s="127">
        <v>374</v>
      </c>
      <c r="B3956" s="127"/>
      <c r="C3956" s="128" t="s">
        <v>1274</v>
      </c>
      <c r="D3956" s="122">
        <v>43006</v>
      </c>
      <c r="E3956" s="123" t="s">
        <v>9406</v>
      </c>
      <c r="F3956" s="123" t="s">
        <v>3</v>
      </c>
      <c r="G3956" s="123">
        <v>1545269</v>
      </c>
      <c r="H3956" s="127"/>
      <c r="I3956" s="131" t="s">
        <v>9407</v>
      </c>
      <c r="J3956" s="127"/>
      <c r="K3956" s="127"/>
      <c r="L3956" s="127"/>
      <c r="M3956" s="127"/>
      <c r="N3956" s="246">
        <v>0</v>
      </c>
      <c r="O3956" s="243">
        <v>2114.75</v>
      </c>
      <c r="P3956" s="127" t="s">
        <v>1334</v>
      </c>
    </row>
    <row r="3957" spans="1:16" ht="63.75" hidden="1">
      <c r="A3957" s="127" t="s">
        <v>620</v>
      </c>
      <c r="B3957" s="127"/>
      <c r="C3957" s="128" t="s">
        <v>714</v>
      </c>
      <c r="D3957" s="122">
        <v>43006</v>
      </c>
      <c r="E3957" s="123" t="s">
        <v>9408</v>
      </c>
      <c r="F3957" s="123" t="s">
        <v>3</v>
      </c>
      <c r="G3957" s="123">
        <v>1545263</v>
      </c>
      <c r="H3957" s="127"/>
      <c r="I3957" s="131" t="s">
        <v>9409</v>
      </c>
      <c r="J3957" s="127"/>
      <c r="K3957" s="127"/>
      <c r="L3957" s="127"/>
      <c r="M3957" s="127"/>
      <c r="N3957" s="246">
        <v>0</v>
      </c>
      <c r="O3957" s="243">
        <v>5532.75</v>
      </c>
      <c r="P3957" s="127" t="s">
        <v>1334</v>
      </c>
    </row>
    <row r="3958" spans="1:16" ht="51" hidden="1">
      <c r="A3958" s="127">
        <v>87</v>
      </c>
      <c r="B3958" s="127"/>
      <c r="C3958" s="128" t="s">
        <v>712</v>
      </c>
      <c r="D3958" s="122">
        <v>43006</v>
      </c>
      <c r="E3958" s="123" t="s">
        <v>9410</v>
      </c>
      <c r="F3958" s="123" t="s">
        <v>3</v>
      </c>
      <c r="G3958" s="123">
        <v>1545260</v>
      </c>
      <c r="H3958" s="127"/>
      <c r="I3958" s="131" t="s">
        <v>9411</v>
      </c>
      <c r="J3958" s="127"/>
      <c r="K3958" s="127"/>
      <c r="L3958" s="127"/>
      <c r="M3958" s="127"/>
      <c r="N3958" s="246">
        <v>0</v>
      </c>
      <c r="O3958" s="243">
        <v>4078.4900000000002</v>
      </c>
      <c r="P3958" s="127" t="s">
        <v>17184</v>
      </c>
    </row>
    <row r="3959" spans="1:16" ht="51" hidden="1">
      <c r="A3959" s="127">
        <v>650</v>
      </c>
      <c r="B3959" s="127"/>
      <c r="C3959" s="128" t="s">
        <v>233</v>
      </c>
      <c r="D3959" s="122">
        <v>43006</v>
      </c>
      <c r="E3959" s="123" t="s">
        <v>9412</v>
      </c>
      <c r="F3959" s="123" t="s">
        <v>3</v>
      </c>
      <c r="G3959" s="123">
        <v>1545258</v>
      </c>
      <c r="H3959" s="127"/>
      <c r="I3959" s="131" t="s">
        <v>9413</v>
      </c>
      <c r="J3959" s="127"/>
      <c r="K3959" s="127"/>
      <c r="L3959" s="127"/>
      <c r="M3959" s="127"/>
      <c r="N3959" s="246">
        <v>0</v>
      </c>
      <c r="O3959" s="243">
        <v>2665.67</v>
      </c>
      <c r="P3959" s="127" t="s">
        <v>1334</v>
      </c>
    </row>
    <row r="3960" spans="1:16" ht="51" hidden="1">
      <c r="A3960" s="127">
        <v>234</v>
      </c>
      <c r="B3960" s="127"/>
      <c r="C3960" s="128" t="s">
        <v>124</v>
      </c>
      <c r="D3960" s="122">
        <v>43006</v>
      </c>
      <c r="E3960" s="123" t="s">
        <v>9414</v>
      </c>
      <c r="F3960" s="123" t="s">
        <v>3</v>
      </c>
      <c r="G3960" s="123">
        <v>1545175</v>
      </c>
      <c r="H3960" s="127"/>
      <c r="I3960" s="131" t="s">
        <v>9415</v>
      </c>
      <c r="J3960" s="127"/>
      <c r="K3960" s="127"/>
      <c r="L3960" s="127"/>
      <c r="M3960" s="127"/>
      <c r="N3960" s="246">
        <v>0</v>
      </c>
      <c r="O3960" s="243">
        <v>11.700000000000001</v>
      </c>
      <c r="P3960" s="127" t="s">
        <v>1334</v>
      </c>
    </row>
    <row r="3961" spans="1:16" ht="63.75" hidden="1">
      <c r="A3961" s="127">
        <v>48</v>
      </c>
      <c r="B3961" s="127"/>
      <c r="C3961" s="128" t="s">
        <v>701</v>
      </c>
      <c r="D3961" s="122">
        <v>43006</v>
      </c>
      <c r="E3961" s="123" t="s">
        <v>9416</v>
      </c>
      <c r="F3961" s="123" t="s">
        <v>3</v>
      </c>
      <c r="G3961" s="123">
        <v>1545174</v>
      </c>
      <c r="H3961" s="127"/>
      <c r="I3961" s="131" t="s">
        <v>9417</v>
      </c>
      <c r="J3961" s="127"/>
      <c r="K3961" s="127"/>
      <c r="L3961" s="127"/>
      <c r="M3961" s="127"/>
      <c r="N3961" s="246">
        <v>0</v>
      </c>
      <c r="O3961" s="243">
        <v>220</v>
      </c>
      <c r="P3961" s="127" t="s">
        <v>17184</v>
      </c>
    </row>
    <row r="3962" spans="1:16" ht="38.25" hidden="1">
      <c r="A3962" s="127">
        <v>86</v>
      </c>
      <c r="B3962" s="127"/>
      <c r="C3962" s="128" t="s">
        <v>711</v>
      </c>
      <c r="D3962" s="122">
        <v>43006</v>
      </c>
      <c r="E3962" s="123" t="s">
        <v>9418</v>
      </c>
      <c r="F3962" s="123" t="s">
        <v>3</v>
      </c>
      <c r="G3962" s="123">
        <v>1545270</v>
      </c>
      <c r="H3962" s="127"/>
      <c r="I3962" s="131" t="s">
        <v>9419</v>
      </c>
      <c r="J3962" s="127"/>
      <c r="K3962" s="127"/>
      <c r="L3962" s="127"/>
      <c r="M3962" s="127"/>
      <c r="N3962" s="246">
        <v>0</v>
      </c>
      <c r="O3962" s="243">
        <v>80</v>
      </c>
      <c r="P3962" s="127" t="s">
        <v>1334</v>
      </c>
    </row>
    <row r="3963" spans="1:16" ht="51" hidden="1">
      <c r="A3963" s="127">
        <v>212</v>
      </c>
      <c r="B3963" s="127"/>
      <c r="C3963" s="128" t="s">
        <v>762</v>
      </c>
      <c r="D3963" s="122">
        <v>43006</v>
      </c>
      <c r="E3963" s="123" t="s">
        <v>9420</v>
      </c>
      <c r="F3963" s="123" t="s">
        <v>3</v>
      </c>
      <c r="G3963" s="123">
        <v>1545265</v>
      </c>
      <c r="H3963" s="127"/>
      <c r="I3963" s="131" t="s">
        <v>9421</v>
      </c>
      <c r="J3963" s="127"/>
      <c r="K3963" s="127"/>
      <c r="L3963" s="127"/>
      <c r="M3963" s="127"/>
      <c r="N3963" s="246">
        <v>0</v>
      </c>
      <c r="O3963" s="243">
        <v>430</v>
      </c>
      <c r="P3963" s="127" t="s">
        <v>1334</v>
      </c>
    </row>
    <row r="3964" spans="1:16" ht="63.75" hidden="1">
      <c r="A3964" s="127" t="s">
        <v>620</v>
      </c>
      <c r="B3964" s="127"/>
      <c r="C3964" s="128" t="s">
        <v>714</v>
      </c>
      <c r="D3964" s="122">
        <v>43006</v>
      </c>
      <c r="E3964" s="123" t="s">
        <v>9422</v>
      </c>
      <c r="F3964" s="123" t="s">
        <v>3</v>
      </c>
      <c r="G3964" s="123">
        <v>1545251</v>
      </c>
      <c r="H3964" s="127"/>
      <c r="I3964" s="131" t="s">
        <v>9423</v>
      </c>
      <c r="J3964" s="127"/>
      <c r="K3964" s="127"/>
      <c r="L3964" s="127"/>
      <c r="M3964" s="127"/>
      <c r="N3964" s="246">
        <v>0</v>
      </c>
      <c r="O3964" s="243">
        <v>400</v>
      </c>
      <c r="P3964" s="127" t="s">
        <v>1334</v>
      </c>
    </row>
    <row r="3965" spans="1:16" ht="51" hidden="1">
      <c r="A3965" s="127" t="s">
        <v>620</v>
      </c>
      <c r="B3965" s="127"/>
      <c r="C3965" s="128" t="s">
        <v>714</v>
      </c>
      <c r="D3965" s="122">
        <v>43006</v>
      </c>
      <c r="E3965" s="123" t="s">
        <v>9424</v>
      </c>
      <c r="F3965" s="123" t="s">
        <v>3</v>
      </c>
      <c r="G3965" s="123">
        <v>1545249</v>
      </c>
      <c r="H3965" s="127"/>
      <c r="I3965" s="131" t="s">
        <v>9425</v>
      </c>
      <c r="J3965" s="127"/>
      <c r="K3965" s="127"/>
      <c r="L3965" s="127"/>
      <c r="M3965" s="127"/>
      <c r="N3965" s="246">
        <v>0</v>
      </c>
      <c r="O3965" s="243">
        <v>400</v>
      </c>
      <c r="P3965" s="127" t="s">
        <v>1334</v>
      </c>
    </row>
    <row r="3966" spans="1:16" ht="51" hidden="1">
      <c r="A3966" s="127">
        <v>592</v>
      </c>
      <c r="B3966" s="127"/>
      <c r="C3966" s="128" t="s">
        <v>863</v>
      </c>
      <c r="D3966" s="122">
        <v>43006</v>
      </c>
      <c r="E3966" s="123" t="s">
        <v>9426</v>
      </c>
      <c r="F3966" s="123" t="s">
        <v>3</v>
      </c>
      <c r="G3966" s="123">
        <v>1545236</v>
      </c>
      <c r="H3966" s="127"/>
      <c r="I3966" s="131" t="s">
        <v>9427</v>
      </c>
      <c r="J3966" s="127"/>
      <c r="K3966" s="127"/>
      <c r="L3966" s="127"/>
      <c r="M3966" s="127"/>
      <c r="N3966" s="246">
        <v>0</v>
      </c>
      <c r="O3966" s="243">
        <v>1250</v>
      </c>
      <c r="P3966" s="127" t="s">
        <v>1334</v>
      </c>
    </row>
    <row r="3967" spans="1:16" ht="51" hidden="1">
      <c r="A3967" s="127" t="s">
        <v>620</v>
      </c>
      <c r="B3967" s="127"/>
      <c r="C3967" s="128" t="s">
        <v>714</v>
      </c>
      <c r="D3967" s="122">
        <v>43007</v>
      </c>
      <c r="E3967" s="123" t="s">
        <v>9428</v>
      </c>
      <c r="F3967" s="123" t="s">
        <v>3</v>
      </c>
      <c r="G3967" s="123">
        <v>1545928</v>
      </c>
      <c r="H3967" s="127"/>
      <c r="I3967" s="131" t="s">
        <v>9429</v>
      </c>
      <c r="J3967" s="127"/>
      <c r="K3967" s="127"/>
      <c r="L3967" s="127"/>
      <c r="M3967" s="127"/>
      <c r="N3967" s="246">
        <v>0</v>
      </c>
      <c r="O3967" s="243">
        <v>742</v>
      </c>
      <c r="P3967" s="127" t="s">
        <v>1334</v>
      </c>
    </row>
    <row r="3968" spans="1:16" ht="51" hidden="1">
      <c r="A3968" s="127" t="s">
        <v>620</v>
      </c>
      <c r="B3968" s="127"/>
      <c r="C3968" s="128" t="s">
        <v>714</v>
      </c>
      <c r="D3968" s="122">
        <v>43007</v>
      </c>
      <c r="E3968" s="123" t="s">
        <v>9430</v>
      </c>
      <c r="F3968" s="123" t="s">
        <v>3</v>
      </c>
      <c r="G3968" s="123">
        <v>1545931</v>
      </c>
      <c r="H3968" s="127"/>
      <c r="I3968" s="131" t="s">
        <v>9431</v>
      </c>
      <c r="J3968" s="127"/>
      <c r="K3968" s="127"/>
      <c r="L3968" s="127"/>
      <c r="M3968" s="127"/>
      <c r="N3968" s="246">
        <v>0</v>
      </c>
      <c r="O3968" s="243">
        <v>156</v>
      </c>
      <c r="P3968" s="127" t="s">
        <v>1334</v>
      </c>
    </row>
    <row r="3969" spans="1:16" ht="38.25" hidden="1">
      <c r="A3969" s="127">
        <v>16</v>
      </c>
      <c r="B3969" s="127"/>
      <c r="C3969" s="128" t="s">
        <v>693</v>
      </c>
      <c r="D3969" s="122">
        <v>43007</v>
      </c>
      <c r="E3969" s="123" t="s">
        <v>9432</v>
      </c>
      <c r="F3969" s="123" t="s">
        <v>3</v>
      </c>
      <c r="G3969" s="123">
        <v>1545944</v>
      </c>
      <c r="H3969" s="127"/>
      <c r="I3969" s="131" t="s">
        <v>9433</v>
      </c>
      <c r="J3969" s="127"/>
      <c r="K3969" s="127"/>
      <c r="L3969" s="127"/>
      <c r="M3969" s="127"/>
      <c r="N3969" s="246">
        <v>0</v>
      </c>
      <c r="O3969" s="243">
        <v>581</v>
      </c>
      <c r="P3969" s="127" t="s">
        <v>1334</v>
      </c>
    </row>
    <row r="3970" spans="1:16" ht="51" hidden="1">
      <c r="A3970" s="127" t="s">
        <v>620</v>
      </c>
      <c r="B3970" s="127"/>
      <c r="C3970" s="128" t="s">
        <v>714</v>
      </c>
      <c r="D3970" s="122">
        <v>43007</v>
      </c>
      <c r="E3970" s="123" t="s">
        <v>9434</v>
      </c>
      <c r="F3970" s="123" t="s">
        <v>3</v>
      </c>
      <c r="G3970" s="123">
        <v>1545987</v>
      </c>
      <c r="H3970" s="127"/>
      <c r="I3970" s="131" t="s">
        <v>9435</v>
      </c>
      <c r="J3970" s="127"/>
      <c r="K3970" s="127"/>
      <c r="L3970" s="127"/>
      <c r="M3970" s="127"/>
      <c r="N3970" s="246">
        <v>0</v>
      </c>
      <c r="O3970" s="243">
        <v>691</v>
      </c>
      <c r="P3970" s="127" t="s">
        <v>1334</v>
      </c>
    </row>
    <row r="3971" spans="1:16" ht="51" hidden="1">
      <c r="A3971" s="127">
        <v>222</v>
      </c>
      <c r="B3971" s="127"/>
      <c r="C3971" s="128" t="s">
        <v>765</v>
      </c>
      <c r="D3971" s="122">
        <v>43007</v>
      </c>
      <c r="E3971" s="123" t="s">
        <v>9436</v>
      </c>
      <c r="F3971" s="123" t="s">
        <v>3</v>
      </c>
      <c r="G3971" s="123">
        <v>1545988</v>
      </c>
      <c r="H3971" s="127"/>
      <c r="I3971" s="131" t="s">
        <v>9437</v>
      </c>
      <c r="J3971" s="127"/>
      <c r="K3971" s="127"/>
      <c r="L3971" s="127"/>
      <c r="M3971" s="127"/>
      <c r="N3971" s="246">
        <v>0</v>
      </c>
      <c r="O3971" s="243">
        <v>3500</v>
      </c>
      <c r="P3971" s="127" t="s">
        <v>1334</v>
      </c>
    </row>
    <row r="3972" spans="1:16" ht="38.25" hidden="1">
      <c r="A3972" s="127">
        <v>290</v>
      </c>
      <c r="B3972" s="127"/>
      <c r="C3972" s="128" t="s">
        <v>794</v>
      </c>
      <c r="D3972" s="122">
        <v>43007</v>
      </c>
      <c r="E3972" s="123" t="s">
        <v>9438</v>
      </c>
      <c r="F3972" s="123" t="s">
        <v>3</v>
      </c>
      <c r="G3972" s="123">
        <v>1546025</v>
      </c>
      <c r="H3972" s="127"/>
      <c r="I3972" s="131" t="s">
        <v>9439</v>
      </c>
      <c r="J3972" s="127"/>
      <c r="K3972" s="127"/>
      <c r="L3972" s="127"/>
      <c r="M3972" s="127"/>
      <c r="N3972" s="246">
        <v>0</v>
      </c>
      <c r="O3972" s="243">
        <v>360</v>
      </c>
      <c r="P3972" s="127" t="s">
        <v>1334</v>
      </c>
    </row>
    <row r="3973" spans="1:16" ht="51" hidden="1">
      <c r="A3973" s="127" t="s">
        <v>620</v>
      </c>
      <c r="B3973" s="127"/>
      <c r="C3973" s="128" t="s">
        <v>714</v>
      </c>
      <c r="D3973" s="122">
        <v>43007</v>
      </c>
      <c r="E3973" s="123" t="s">
        <v>9440</v>
      </c>
      <c r="F3973" s="123" t="s">
        <v>3</v>
      </c>
      <c r="G3973" s="123">
        <v>1546029</v>
      </c>
      <c r="H3973" s="127"/>
      <c r="I3973" s="131" t="s">
        <v>9441</v>
      </c>
      <c r="J3973" s="127"/>
      <c r="K3973" s="127"/>
      <c r="L3973" s="127"/>
      <c r="M3973" s="127"/>
      <c r="N3973" s="246">
        <v>0</v>
      </c>
      <c r="O3973" s="243">
        <v>600</v>
      </c>
      <c r="P3973" s="127" t="s">
        <v>1334</v>
      </c>
    </row>
    <row r="3974" spans="1:16" ht="51" hidden="1">
      <c r="A3974" s="127" t="s">
        <v>620</v>
      </c>
      <c r="B3974" s="127"/>
      <c r="C3974" s="128" t="s">
        <v>714</v>
      </c>
      <c r="D3974" s="122">
        <v>43007</v>
      </c>
      <c r="E3974" s="123" t="s">
        <v>9442</v>
      </c>
      <c r="F3974" s="123" t="s">
        <v>3</v>
      </c>
      <c r="G3974" s="123">
        <v>1545833</v>
      </c>
      <c r="H3974" s="127"/>
      <c r="I3974" s="131" t="s">
        <v>9443</v>
      </c>
      <c r="J3974" s="127"/>
      <c r="K3974" s="127"/>
      <c r="L3974" s="127"/>
      <c r="M3974" s="127"/>
      <c r="N3974" s="246">
        <v>0</v>
      </c>
      <c r="O3974" s="243">
        <v>508.61</v>
      </c>
      <c r="P3974" s="127" t="s">
        <v>1334</v>
      </c>
    </row>
    <row r="3975" spans="1:16" ht="51" hidden="1">
      <c r="A3975" s="127" t="s">
        <v>620</v>
      </c>
      <c r="B3975" s="127"/>
      <c r="C3975" s="128" t="s">
        <v>714</v>
      </c>
      <c r="D3975" s="122">
        <v>43007</v>
      </c>
      <c r="E3975" s="123" t="s">
        <v>9444</v>
      </c>
      <c r="F3975" s="123" t="s">
        <v>3</v>
      </c>
      <c r="G3975" s="123">
        <v>1545838</v>
      </c>
      <c r="H3975" s="127"/>
      <c r="I3975" s="131" t="s">
        <v>9445</v>
      </c>
      <c r="J3975" s="127"/>
      <c r="K3975" s="127"/>
      <c r="L3975" s="127"/>
      <c r="M3975" s="127"/>
      <c r="N3975" s="246">
        <v>0</v>
      </c>
      <c r="O3975" s="243">
        <v>563.33000000000004</v>
      </c>
      <c r="P3975" s="127" t="s">
        <v>1334</v>
      </c>
    </row>
    <row r="3976" spans="1:16" ht="51" hidden="1">
      <c r="A3976" s="127" t="s">
        <v>620</v>
      </c>
      <c r="B3976" s="127"/>
      <c r="C3976" s="128" t="s">
        <v>714</v>
      </c>
      <c r="D3976" s="122">
        <v>43007</v>
      </c>
      <c r="E3976" s="123" t="s">
        <v>9446</v>
      </c>
      <c r="F3976" s="123" t="s">
        <v>3</v>
      </c>
      <c r="G3976" s="123">
        <v>1545843</v>
      </c>
      <c r="H3976" s="127"/>
      <c r="I3976" s="131" t="s">
        <v>9447</v>
      </c>
      <c r="J3976" s="127"/>
      <c r="K3976" s="127"/>
      <c r="L3976" s="127"/>
      <c r="M3976" s="127"/>
      <c r="N3976" s="246">
        <v>0</v>
      </c>
      <c r="O3976" s="243">
        <v>563.33000000000004</v>
      </c>
      <c r="P3976" s="127" t="s">
        <v>1334</v>
      </c>
    </row>
    <row r="3977" spans="1:16" ht="51" hidden="1">
      <c r="A3977" s="127">
        <v>16</v>
      </c>
      <c r="B3977" s="127"/>
      <c r="C3977" s="128" t="s">
        <v>693</v>
      </c>
      <c r="D3977" s="122">
        <v>43007</v>
      </c>
      <c r="E3977" s="123" t="s">
        <v>9448</v>
      </c>
      <c r="F3977" s="123" t="s">
        <v>3</v>
      </c>
      <c r="G3977" s="123">
        <v>1546208</v>
      </c>
      <c r="H3977" s="127"/>
      <c r="I3977" s="131" t="s">
        <v>9449</v>
      </c>
      <c r="J3977" s="127"/>
      <c r="K3977" s="127"/>
      <c r="L3977" s="127"/>
      <c r="M3977" s="127"/>
      <c r="N3977" s="246">
        <v>0</v>
      </c>
      <c r="O3977" s="243">
        <v>1542</v>
      </c>
      <c r="P3977" s="127" t="s">
        <v>1334</v>
      </c>
    </row>
    <row r="3978" spans="1:16" ht="51" hidden="1">
      <c r="A3978" s="127" t="s">
        <v>620</v>
      </c>
      <c r="B3978" s="127"/>
      <c r="C3978" s="128" t="s">
        <v>714</v>
      </c>
      <c r="D3978" s="122">
        <v>43007</v>
      </c>
      <c r="E3978" s="123" t="s">
        <v>9450</v>
      </c>
      <c r="F3978" s="123" t="s">
        <v>3</v>
      </c>
      <c r="G3978" s="123">
        <v>1546053</v>
      </c>
      <c r="H3978" s="127"/>
      <c r="I3978" s="131" t="s">
        <v>9451</v>
      </c>
      <c r="J3978" s="127"/>
      <c r="K3978" s="127"/>
      <c r="L3978" s="127"/>
      <c r="M3978" s="127"/>
      <c r="N3978" s="246">
        <v>0</v>
      </c>
      <c r="O3978" s="243">
        <v>1326</v>
      </c>
      <c r="P3978" s="127" t="s">
        <v>1334</v>
      </c>
    </row>
    <row r="3979" spans="1:16" ht="51" hidden="1">
      <c r="A3979" s="127">
        <v>592</v>
      </c>
      <c r="B3979" s="127"/>
      <c r="C3979" s="128" t="s">
        <v>863</v>
      </c>
      <c r="D3979" s="122">
        <v>43007</v>
      </c>
      <c r="E3979" s="123" t="s">
        <v>9452</v>
      </c>
      <c r="F3979" s="123" t="s">
        <v>3</v>
      </c>
      <c r="G3979" s="123">
        <v>1546096</v>
      </c>
      <c r="H3979" s="127"/>
      <c r="I3979" s="131" t="s">
        <v>9453</v>
      </c>
      <c r="J3979" s="127"/>
      <c r="K3979" s="127"/>
      <c r="L3979" s="127"/>
      <c r="M3979" s="127"/>
      <c r="N3979" s="246">
        <v>0</v>
      </c>
      <c r="O3979" s="243">
        <v>320</v>
      </c>
      <c r="P3979" s="127" t="s">
        <v>1334</v>
      </c>
    </row>
    <row r="3980" spans="1:16" ht="63.75" hidden="1">
      <c r="A3980" s="127">
        <v>20</v>
      </c>
      <c r="B3980" s="127"/>
      <c r="C3980" s="128" t="s">
        <v>694</v>
      </c>
      <c r="D3980" s="122">
        <v>43007</v>
      </c>
      <c r="E3980" s="123" t="s">
        <v>9454</v>
      </c>
      <c r="F3980" s="123" t="s">
        <v>3</v>
      </c>
      <c r="G3980" s="123">
        <v>1546137</v>
      </c>
      <c r="H3980" s="127"/>
      <c r="I3980" s="131" t="s">
        <v>9455</v>
      </c>
      <c r="J3980" s="127"/>
      <c r="K3980" s="127"/>
      <c r="L3980" s="127"/>
      <c r="M3980" s="127"/>
      <c r="N3980" s="246">
        <v>0</v>
      </c>
      <c r="O3980" s="243">
        <v>0.1</v>
      </c>
      <c r="P3980" s="127" t="s">
        <v>1334</v>
      </c>
    </row>
    <row r="3981" spans="1:16" ht="51" hidden="1">
      <c r="A3981" s="127">
        <v>212</v>
      </c>
      <c r="B3981" s="127"/>
      <c r="C3981" s="128" t="s">
        <v>762</v>
      </c>
      <c r="D3981" s="122">
        <v>43007</v>
      </c>
      <c r="E3981" s="123" t="s">
        <v>9456</v>
      </c>
      <c r="F3981" s="123" t="s">
        <v>3</v>
      </c>
      <c r="G3981" s="123">
        <v>1546149</v>
      </c>
      <c r="H3981" s="127"/>
      <c r="I3981" s="131" t="s">
        <v>9457</v>
      </c>
      <c r="J3981" s="127"/>
      <c r="K3981" s="127"/>
      <c r="L3981" s="127"/>
      <c r="M3981" s="127"/>
      <c r="N3981" s="246">
        <v>0</v>
      </c>
      <c r="O3981" s="243">
        <v>80</v>
      </c>
      <c r="P3981" s="127" t="s">
        <v>1334</v>
      </c>
    </row>
    <row r="3982" spans="1:16" ht="51" hidden="1">
      <c r="A3982" s="127">
        <v>20</v>
      </c>
      <c r="B3982" s="127"/>
      <c r="C3982" s="128" t="s">
        <v>694</v>
      </c>
      <c r="D3982" s="122">
        <v>43007</v>
      </c>
      <c r="E3982" s="123" t="s">
        <v>9458</v>
      </c>
      <c r="F3982" s="123" t="s">
        <v>3</v>
      </c>
      <c r="G3982" s="123">
        <v>1546150</v>
      </c>
      <c r="H3982" s="127"/>
      <c r="I3982" s="131" t="s">
        <v>9459</v>
      </c>
      <c r="J3982" s="127"/>
      <c r="K3982" s="127"/>
      <c r="L3982" s="127"/>
      <c r="M3982" s="127"/>
      <c r="N3982" s="246">
        <v>0</v>
      </c>
      <c r="O3982" s="243">
        <v>530</v>
      </c>
      <c r="P3982" s="127" t="s">
        <v>1334</v>
      </c>
    </row>
    <row r="3983" spans="1:16" ht="63.75" hidden="1">
      <c r="A3983" s="127">
        <v>25</v>
      </c>
      <c r="B3983" s="127"/>
      <c r="C3983" s="128" t="s">
        <v>695</v>
      </c>
      <c r="D3983" s="122">
        <v>43007</v>
      </c>
      <c r="E3983" s="123" t="s">
        <v>9460</v>
      </c>
      <c r="F3983" s="123" t="s">
        <v>3</v>
      </c>
      <c r="G3983" s="123">
        <v>1545839</v>
      </c>
      <c r="H3983" s="127"/>
      <c r="I3983" s="131" t="s">
        <v>9461</v>
      </c>
      <c r="J3983" s="127"/>
      <c r="K3983" s="127"/>
      <c r="L3983" s="127"/>
      <c r="M3983" s="127"/>
      <c r="N3983" s="246">
        <v>0</v>
      </c>
      <c r="O3983" s="243">
        <v>81214.77</v>
      </c>
      <c r="P3983" s="127" t="s">
        <v>1334</v>
      </c>
    </row>
    <row r="3984" spans="1:16" ht="63.75" hidden="1">
      <c r="A3984" s="127">
        <v>25</v>
      </c>
      <c r="B3984" s="127"/>
      <c r="C3984" s="128" t="s">
        <v>695</v>
      </c>
      <c r="D3984" s="122">
        <v>43007</v>
      </c>
      <c r="E3984" s="123" t="s">
        <v>9462</v>
      </c>
      <c r="F3984" s="123" t="s">
        <v>3</v>
      </c>
      <c r="G3984" s="123">
        <v>1545841</v>
      </c>
      <c r="H3984" s="127"/>
      <c r="I3984" s="131" t="s">
        <v>9463</v>
      </c>
      <c r="J3984" s="127"/>
      <c r="K3984" s="127"/>
      <c r="L3984" s="127"/>
      <c r="M3984" s="127"/>
      <c r="N3984" s="246">
        <v>0</v>
      </c>
      <c r="O3984" s="243">
        <v>13157.64</v>
      </c>
      <c r="P3984" s="127" t="s">
        <v>1334</v>
      </c>
    </row>
    <row r="3985" spans="1:16" ht="51" hidden="1">
      <c r="A3985" s="127" t="s">
        <v>620</v>
      </c>
      <c r="B3985" s="127"/>
      <c r="C3985" s="128" t="s">
        <v>714</v>
      </c>
      <c r="D3985" s="122">
        <v>43007</v>
      </c>
      <c r="E3985" s="123" t="s">
        <v>9464</v>
      </c>
      <c r="F3985" s="123" t="s">
        <v>3</v>
      </c>
      <c r="G3985" s="123">
        <v>1545887</v>
      </c>
      <c r="H3985" s="127"/>
      <c r="I3985" s="131" t="s">
        <v>9465</v>
      </c>
      <c r="J3985" s="127"/>
      <c r="K3985" s="127"/>
      <c r="L3985" s="127"/>
      <c r="M3985" s="127"/>
      <c r="N3985" s="246">
        <v>0</v>
      </c>
      <c r="O3985" s="243">
        <v>2.4900000000000002</v>
      </c>
      <c r="P3985" s="127" t="s">
        <v>17184</v>
      </c>
    </row>
    <row r="3986" spans="1:16" ht="63.75" hidden="1">
      <c r="A3986" s="127" t="s">
        <v>620</v>
      </c>
      <c r="B3986" s="127"/>
      <c r="C3986" s="128" t="s">
        <v>714</v>
      </c>
      <c r="D3986" s="122">
        <v>43007</v>
      </c>
      <c r="E3986" s="123" t="s">
        <v>9466</v>
      </c>
      <c r="F3986" s="123" t="s">
        <v>3</v>
      </c>
      <c r="G3986" s="123">
        <v>1545900</v>
      </c>
      <c r="H3986" s="127"/>
      <c r="I3986" s="131" t="s">
        <v>9467</v>
      </c>
      <c r="J3986" s="127"/>
      <c r="K3986" s="127"/>
      <c r="L3986" s="127"/>
      <c r="M3986" s="127"/>
      <c r="N3986" s="246">
        <v>0</v>
      </c>
      <c r="O3986" s="243">
        <v>11674.6</v>
      </c>
      <c r="P3986" s="127" t="s">
        <v>1334</v>
      </c>
    </row>
    <row r="3987" spans="1:16" ht="51">
      <c r="A3987" s="127">
        <v>35</v>
      </c>
      <c r="B3987" s="127"/>
      <c r="C3987" s="128" t="s">
        <v>697</v>
      </c>
      <c r="D3987" s="122">
        <v>43007</v>
      </c>
      <c r="E3987" s="123" t="s">
        <v>9468</v>
      </c>
      <c r="F3987" s="123" t="s">
        <v>3</v>
      </c>
      <c r="G3987" s="123">
        <v>1545614</v>
      </c>
      <c r="H3987" s="127"/>
      <c r="I3987" s="131" t="s">
        <v>9469</v>
      </c>
      <c r="J3987" s="127"/>
      <c r="K3987" s="127"/>
      <c r="L3987" s="127"/>
      <c r="M3987" s="127"/>
      <c r="N3987" s="246">
        <v>0</v>
      </c>
      <c r="O3987" s="243">
        <v>59</v>
      </c>
      <c r="P3987" s="127" t="s">
        <v>1334</v>
      </c>
    </row>
    <row r="3988" spans="1:16" ht="51">
      <c r="A3988" s="127">
        <v>35</v>
      </c>
      <c r="B3988" s="127"/>
      <c r="C3988" s="128" t="s">
        <v>697</v>
      </c>
      <c r="D3988" s="122">
        <v>43007</v>
      </c>
      <c r="E3988" s="123" t="s">
        <v>9470</v>
      </c>
      <c r="F3988" s="123" t="s">
        <v>3</v>
      </c>
      <c r="G3988" s="123">
        <v>1545615</v>
      </c>
      <c r="H3988" s="127"/>
      <c r="I3988" s="131" t="s">
        <v>9471</v>
      </c>
      <c r="J3988" s="127"/>
      <c r="K3988" s="127"/>
      <c r="L3988" s="127"/>
      <c r="M3988" s="127"/>
      <c r="N3988" s="246">
        <v>0</v>
      </c>
      <c r="O3988" s="243">
        <v>59</v>
      </c>
      <c r="P3988" s="127" t="s">
        <v>1334</v>
      </c>
    </row>
    <row r="3989" spans="1:16" ht="51" hidden="1">
      <c r="A3989" s="127" t="s">
        <v>620</v>
      </c>
      <c r="B3989" s="127"/>
      <c r="C3989" s="128" t="s">
        <v>714</v>
      </c>
      <c r="D3989" s="122">
        <v>43007</v>
      </c>
      <c r="E3989" s="123" t="s">
        <v>9472</v>
      </c>
      <c r="F3989" s="123" t="s">
        <v>3</v>
      </c>
      <c r="G3989" s="123">
        <v>1545676</v>
      </c>
      <c r="H3989" s="127"/>
      <c r="I3989" s="131" t="s">
        <v>9473</v>
      </c>
      <c r="J3989" s="127"/>
      <c r="K3989" s="127"/>
      <c r="L3989" s="127"/>
      <c r="M3989" s="127"/>
      <c r="N3989" s="246">
        <v>0</v>
      </c>
      <c r="O3989" s="243">
        <v>590</v>
      </c>
      <c r="P3989" s="127" t="s">
        <v>1334</v>
      </c>
    </row>
    <row r="3990" spans="1:16" ht="63.75" hidden="1">
      <c r="A3990" s="127">
        <v>66</v>
      </c>
      <c r="B3990" s="127"/>
      <c r="C3990" s="128" t="s">
        <v>705</v>
      </c>
      <c r="D3990" s="122">
        <v>43007</v>
      </c>
      <c r="E3990" s="123" t="s">
        <v>9474</v>
      </c>
      <c r="F3990" s="123" t="s">
        <v>3</v>
      </c>
      <c r="G3990" s="123">
        <v>1545682</v>
      </c>
      <c r="H3990" s="127"/>
      <c r="I3990" s="131" t="s">
        <v>9475</v>
      </c>
      <c r="J3990" s="127"/>
      <c r="K3990" s="127"/>
      <c r="L3990" s="127"/>
      <c r="M3990" s="127"/>
      <c r="N3990" s="246">
        <v>0</v>
      </c>
      <c r="O3990" s="243">
        <v>40320</v>
      </c>
      <c r="P3990" s="127" t="s">
        <v>1334</v>
      </c>
    </row>
    <row r="3991" spans="1:16" ht="51" hidden="1">
      <c r="A3991" s="127">
        <v>593</v>
      </c>
      <c r="B3991" s="127"/>
      <c r="C3991" s="128" t="s">
        <v>864</v>
      </c>
      <c r="D3991" s="122">
        <v>43007</v>
      </c>
      <c r="E3991" s="123" t="s">
        <v>9476</v>
      </c>
      <c r="F3991" s="123" t="s">
        <v>3</v>
      </c>
      <c r="G3991" s="123">
        <v>1545707</v>
      </c>
      <c r="H3991" s="127"/>
      <c r="I3991" s="131" t="s">
        <v>9477</v>
      </c>
      <c r="J3991" s="127"/>
      <c r="K3991" s="127"/>
      <c r="L3991" s="127"/>
      <c r="M3991" s="127"/>
      <c r="N3991" s="246">
        <v>0</v>
      </c>
      <c r="O3991" s="243">
        <v>185.6</v>
      </c>
      <c r="P3991" s="127" t="s">
        <v>1334</v>
      </c>
    </row>
    <row r="3992" spans="1:16" ht="38.25" hidden="1">
      <c r="A3992" s="127">
        <v>212</v>
      </c>
      <c r="B3992" s="127"/>
      <c r="C3992" s="128" t="s">
        <v>762</v>
      </c>
      <c r="D3992" s="122">
        <v>43007</v>
      </c>
      <c r="E3992" s="123" t="s">
        <v>9478</v>
      </c>
      <c r="F3992" s="123" t="s">
        <v>3</v>
      </c>
      <c r="G3992" s="123">
        <v>1545715</v>
      </c>
      <c r="H3992" s="127"/>
      <c r="I3992" s="131" t="s">
        <v>9479</v>
      </c>
      <c r="J3992" s="127"/>
      <c r="K3992" s="127"/>
      <c r="L3992" s="127"/>
      <c r="M3992" s="127"/>
      <c r="N3992" s="246">
        <v>0</v>
      </c>
      <c r="O3992" s="243">
        <v>980</v>
      </c>
      <c r="P3992" s="127" t="s">
        <v>1334</v>
      </c>
    </row>
    <row r="3993" spans="1:16" ht="51" hidden="1">
      <c r="A3993" s="127" t="s">
        <v>621</v>
      </c>
      <c r="B3993" s="127"/>
      <c r="C3993" s="128" t="s">
        <v>715</v>
      </c>
      <c r="D3993" s="122">
        <v>43010</v>
      </c>
      <c r="E3993" s="123" t="s">
        <v>9480</v>
      </c>
      <c r="F3993" s="123" t="s">
        <v>6</v>
      </c>
      <c r="G3993" s="123">
        <v>557768</v>
      </c>
      <c r="H3993" s="127"/>
      <c r="I3993" s="131" t="s">
        <v>9481</v>
      </c>
      <c r="J3993" s="127"/>
      <c r="K3993" s="127"/>
      <c r="L3993" s="127"/>
      <c r="M3993" s="127"/>
      <c r="N3993" s="246">
        <v>0</v>
      </c>
      <c r="O3993" s="246">
        <v>1024164</v>
      </c>
      <c r="P3993" s="127" t="s">
        <v>1334</v>
      </c>
    </row>
    <row r="3994" spans="1:16" ht="51" hidden="1">
      <c r="A3994" s="127" t="s">
        <v>621</v>
      </c>
      <c r="B3994" s="127"/>
      <c r="C3994" s="128" t="s">
        <v>715</v>
      </c>
      <c r="D3994" s="122">
        <v>43010</v>
      </c>
      <c r="E3994" s="123" t="s">
        <v>9482</v>
      </c>
      <c r="F3994" s="123" t="s">
        <v>6</v>
      </c>
      <c r="G3994" s="123">
        <v>558022</v>
      </c>
      <c r="H3994" s="127"/>
      <c r="I3994" s="131" t="s">
        <v>9483</v>
      </c>
      <c r="J3994" s="127"/>
      <c r="K3994" s="127"/>
      <c r="L3994" s="127"/>
      <c r="M3994" s="127"/>
      <c r="N3994" s="246">
        <v>0</v>
      </c>
      <c r="O3994" s="246">
        <v>16261.14</v>
      </c>
      <c r="P3994" s="127" t="s">
        <v>1334</v>
      </c>
    </row>
    <row r="3995" spans="1:16" ht="51" hidden="1">
      <c r="A3995" s="127" t="s">
        <v>621</v>
      </c>
      <c r="B3995" s="127"/>
      <c r="C3995" s="128" t="s">
        <v>715</v>
      </c>
      <c r="D3995" s="122">
        <v>43010</v>
      </c>
      <c r="E3995" s="123" t="s">
        <v>9484</v>
      </c>
      <c r="F3995" s="123" t="s">
        <v>6</v>
      </c>
      <c r="G3995" s="123">
        <v>558023</v>
      </c>
      <c r="H3995" s="127"/>
      <c r="I3995" s="131" t="s">
        <v>9485</v>
      </c>
      <c r="J3995" s="127"/>
      <c r="K3995" s="127"/>
      <c r="L3995" s="127"/>
      <c r="M3995" s="127"/>
      <c r="N3995" s="246">
        <v>0</v>
      </c>
      <c r="O3995" s="246">
        <v>15602.51</v>
      </c>
      <c r="P3995" s="127" t="s">
        <v>1334</v>
      </c>
    </row>
    <row r="3996" spans="1:16" ht="76.5" hidden="1">
      <c r="A3996" s="127" t="s">
        <v>620</v>
      </c>
      <c r="B3996" s="127"/>
      <c r="C3996" s="128" t="s">
        <v>714</v>
      </c>
      <c r="D3996" s="122">
        <v>43010</v>
      </c>
      <c r="E3996" s="123" t="s">
        <v>9486</v>
      </c>
      <c r="F3996" s="123" t="s">
        <v>1375</v>
      </c>
      <c r="G3996" s="123">
        <v>15039777</v>
      </c>
      <c r="H3996" s="127"/>
      <c r="I3996" s="131" t="s">
        <v>9487</v>
      </c>
      <c r="J3996" s="127"/>
      <c r="K3996" s="127"/>
      <c r="L3996" s="127"/>
      <c r="M3996" s="127"/>
      <c r="N3996" s="246">
        <v>0</v>
      </c>
      <c r="O3996" s="246">
        <v>3007629</v>
      </c>
      <c r="P3996" s="127" t="s">
        <v>1334</v>
      </c>
    </row>
    <row r="3997" spans="1:16" ht="38.25">
      <c r="A3997" s="127">
        <v>35</v>
      </c>
      <c r="B3997" s="127"/>
      <c r="C3997" s="128" t="s">
        <v>697</v>
      </c>
      <c r="D3997" s="122">
        <v>43010</v>
      </c>
      <c r="E3997" s="123" t="s">
        <v>9488</v>
      </c>
      <c r="F3997" s="123" t="s">
        <v>6</v>
      </c>
      <c r="G3997" s="123">
        <v>899867</v>
      </c>
      <c r="H3997" s="127"/>
      <c r="I3997" s="131" t="s">
        <v>9489</v>
      </c>
      <c r="J3997" s="127"/>
      <c r="K3997" s="127"/>
      <c r="L3997" s="127"/>
      <c r="M3997" s="127"/>
      <c r="N3997" s="246">
        <v>0</v>
      </c>
      <c r="O3997" s="246">
        <v>34.159999999999997</v>
      </c>
      <c r="P3997" s="127" t="s">
        <v>1334</v>
      </c>
    </row>
    <row r="3998" spans="1:16" ht="76.5" hidden="1">
      <c r="A3998" s="127">
        <v>25</v>
      </c>
      <c r="B3998" s="127"/>
      <c r="C3998" s="128" t="s">
        <v>695</v>
      </c>
      <c r="D3998" s="122">
        <v>43010</v>
      </c>
      <c r="E3998" s="123" t="s">
        <v>9490</v>
      </c>
      <c r="F3998" s="123" t="s">
        <v>1375</v>
      </c>
      <c r="G3998" s="123">
        <v>15024235</v>
      </c>
      <c r="H3998" s="127"/>
      <c r="I3998" s="131" t="s">
        <v>9491</v>
      </c>
      <c r="J3998" s="127"/>
      <c r="K3998" s="127"/>
      <c r="L3998" s="127"/>
      <c r="M3998" s="127"/>
      <c r="N3998" s="246">
        <v>67206.87</v>
      </c>
      <c r="O3998" s="246">
        <v>0</v>
      </c>
      <c r="P3998" s="127" t="s">
        <v>1334</v>
      </c>
    </row>
    <row r="3999" spans="1:16" ht="76.5" hidden="1">
      <c r="A3999" s="127">
        <v>25</v>
      </c>
      <c r="B3999" s="127"/>
      <c r="C3999" s="128" t="s">
        <v>695</v>
      </c>
      <c r="D3999" s="122">
        <v>43010</v>
      </c>
      <c r="E3999" s="123" t="s">
        <v>9492</v>
      </c>
      <c r="F3999" s="123" t="s">
        <v>1375</v>
      </c>
      <c r="G3999" s="123">
        <v>15024968</v>
      </c>
      <c r="H3999" s="127"/>
      <c r="I3999" s="131" t="s">
        <v>9493</v>
      </c>
      <c r="J3999" s="127"/>
      <c r="K3999" s="127"/>
      <c r="L3999" s="127"/>
      <c r="M3999" s="127"/>
      <c r="N3999" s="246">
        <v>308386.94</v>
      </c>
      <c r="O3999" s="246">
        <v>0</v>
      </c>
      <c r="P3999" s="127" t="s">
        <v>1334</v>
      </c>
    </row>
    <row r="4000" spans="1:16" ht="76.5" hidden="1">
      <c r="A4000" s="127">
        <v>25</v>
      </c>
      <c r="B4000" s="127"/>
      <c r="C4000" s="128" t="s">
        <v>695</v>
      </c>
      <c r="D4000" s="122">
        <v>43010</v>
      </c>
      <c r="E4000" s="123" t="s">
        <v>9494</v>
      </c>
      <c r="F4000" s="123" t="s">
        <v>1375</v>
      </c>
      <c r="G4000" s="123">
        <v>15006359</v>
      </c>
      <c r="H4000" s="127"/>
      <c r="I4000" s="131" t="s">
        <v>9495</v>
      </c>
      <c r="J4000" s="127"/>
      <c r="K4000" s="127"/>
      <c r="L4000" s="127"/>
      <c r="M4000" s="127"/>
      <c r="N4000" s="246">
        <v>1596032.38</v>
      </c>
      <c r="O4000" s="246">
        <v>0</v>
      </c>
      <c r="P4000" s="127" t="s">
        <v>1334</v>
      </c>
    </row>
    <row r="4001" spans="1:16" ht="76.5" hidden="1">
      <c r="A4001" s="127">
        <v>25</v>
      </c>
      <c r="B4001" s="127"/>
      <c r="C4001" s="128" t="s">
        <v>695</v>
      </c>
      <c r="D4001" s="122">
        <v>43010</v>
      </c>
      <c r="E4001" s="123" t="s">
        <v>9496</v>
      </c>
      <c r="F4001" s="123" t="s">
        <v>1375</v>
      </c>
      <c r="G4001" s="123">
        <v>15025230</v>
      </c>
      <c r="H4001" s="127"/>
      <c r="I4001" s="131" t="s">
        <v>9497</v>
      </c>
      <c r="J4001" s="127"/>
      <c r="K4001" s="127"/>
      <c r="L4001" s="127"/>
      <c r="M4001" s="127"/>
      <c r="N4001" s="246">
        <v>846090.51</v>
      </c>
      <c r="O4001" s="246">
        <v>0</v>
      </c>
      <c r="P4001" s="127" t="s">
        <v>1334</v>
      </c>
    </row>
    <row r="4002" spans="1:16" ht="76.5" hidden="1">
      <c r="A4002" s="127">
        <v>25</v>
      </c>
      <c r="B4002" s="127"/>
      <c r="C4002" s="128" t="s">
        <v>695</v>
      </c>
      <c r="D4002" s="122">
        <v>43010</v>
      </c>
      <c r="E4002" s="123" t="s">
        <v>9498</v>
      </c>
      <c r="F4002" s="123" t="s">
        <v>1375</v>
      </c>
      <c r="G4002" s="123">
        <v>15025231</v>
      </c>
      <c r="H4002" s="127"/>
      <c r="I4002" s="131" t="s">
        <v>9499</v>
      </c>
      <c r="J4002" s="127"/>
      <c r="K4002" s="127"/>
      <c r="L4002" s="127"/>
      <c r="M4002" s="127"/>
      <c r="N4002" s="246">
        <v>1539.14</v>
      </c>
      <c r="O4002" s="246">
        <v>0</v>
      </c>
      <c r="P4002" s="127" t="s">
        <v>1334</v>
      </c>
    </row>
    <row r="4003" spans="1:16" ht="38.25" hidden="1">
      <c r="A4003" s="127">
        <v>117</v>
      </c>
      <c r="B4003" s="127"/>
      <c r="C4003" s="128" t="s">
        <v>723</v>
      </c>
      <c r="D4003" s="122">
        <v>43010</v>
      </c>
      <c r="E4003" s="123" t="s">
        <v>9500</v>
      </c>
      <c r="F4003" s="123" t="s">
        <v>11</v>
      </c>
      <c r="G4003" s="123">
        <v>899874</v>
      </c>
      <c r="H4003" s="127"/>
      <c r="I4003" s="131" t="s">
        <v>9501</v>
      </c>
      <c r="J4003" s="127"/>
      <c r="K4003" s="127"/>
      <c r="L4003" s="127"/>
      <c r="M4003" s="127"/>
      <c r="N4003" s="246">
        <v>50</v>
      </c>
      <c r="O4003" s="246">
        <v>0</v>
      </c>
      <c r="P4003" s="127" t="s">
        <v>1334</v>
      </c>
    </row>
    <row r="4004" spans="1:16" ht="51" hidden="1">
      <c r="A4004" s="127">
        <v>117</v>
      </c>
      <c r="B4004" s="127"/>
      <c r="C4004" s="128" t="s">
        <v>723</v>
      </c>
      <c r="D4004" s="122">
        <v>43010</v>
      </c>
      <c r="E4004" s="123" t="s">
        <v>9502</v>
      </c>
      <c r="F4004" s="123" t="s">
        <v>11</v>
      </c>
      <c r="G4004" s="123">
        <v>899897</v>
      </c>
      <c r="H4004" s="127"/>
      <c r="I4004" s="131" t="s">
        <v>9503</v>
      </c>
      <c r="J4004" s="127"/>
      <c r="K4004" s="127"/>
      <c r="L4004" s="127"/>
      <c r="M4004" s="127"/>
      <c r="N4004" s="246">
        <v>50</v>
      </c>
      <c r="O4004" s="246">
        <v>0</v>
      </c>
      <c r="P4004" s="127" t="s">
        <v>1334</v>
      </c>
    </row>
    <row r="4005" spans="1:16" ht="51" hidden="1">
      <c r="A4005" s="127">
        <v>117</v>
      </c>
      <c r="B4005" s="127"/>
      <c r="C4005" s="128" t="s">
        <v>723</v>
      </c>
      <c r="D4005" s="122">
        <v>43010</v>
      </c>
      <c r="E4005" s="123" t="s">
        <v>9504</v>
      </c>
      <c r="F4005" s="123" t="s">
        <v>11</v>
      </c>
      <c r="G4005" s="123">
        <v>899900</v>
      </c>
      <c r="H4005" s="127"/>
      <c r="I4005" s="131" t="s">
        <v>9505</v>
      </c>
      <c r="J4005" s="127"/>
      <c r="K4005" s="127"/>
      <c r="L4005" s="127"/>
      <c r="M4005" s="127"/>
      <c r="N4005" s="246">
        <v>50</v>
      </c>
      <c r="O4005" s="246">
        <v>0</v>
      </c>
      <c r="P4005" s="127" t="s">
        <v>1334</v>
      </c>
    </row>
    <row r="4006" spans="1:16" ht="76.5" hidden="1">
      <c r="A4006" s="127">
        <v>25</v>
      </c>
      <c r="B4006" s="127"/>
      <c r="C4006" s="128" t="s">
        <v>695</v>
      </c>
      <c r="D4006" s="122">
        <v>43010</v>
      </c>
      <c r="E4006" s="123" t="s">
        <v>9506</v>
      </c>
      <c r="F4006" s="123" t="s">
        <v>1375</v>
      </c>
      <c r="G4006" s="123">
        <v>15007502</v>
      </c>
      <c r="H4006" s="127"/>
      <c r="I4006" s="131" t="s">
        <v>9507</v>
      </c>
      <c r="J4006" s="127"/>
      <c r="K4006" s="127"/>
      <c r="L4006" s="127"/>
      <c r="M4006" s="127"/>
      <c r="N4006" s="246">
        <v>748706.85</v>
      </c>
      <c r="O4006" s="246">
        <v>0</v>
      </c>
      <c r="P4006" s="127" t="s">
        <v>1334</v>
      </c>
    </row>
    <row r="4007" spans="1:16" ht="76.5" hidden="1">
      <c r="A4007" s="127">
        <v>25</v>
      </c>
      <c r="B4007" s="127"/>
      <c r="C4007" s="128" t="s">
        <v>695</v>
      </c>
      <c r="D4007" s="122">
        <v>43010</v>
      </c>
      <c r="E4007" s="123" t="s">
        <v>9508</v>
      </c>
      <c r="F4007" s="123" t="s">
        <v>1375</v>
      </c>
      <c r="G4007" s="123">
        <v>15007503</v>
      </c>
      <c r="H4007" s="127"/>
      <c r="I4007" s="131" t="s">
        <v>9509</v>
      </c>
      <c r="J4007" s="127"/>
      <c r="K4007" s="127"/>
      <c r="L4007" s="127"/>
      <c r="M4007" s="127"/>
      <c r="N4007" s="246">
        <v>404549.75</v>
      </c>
      <c r="O4007" s="246">
        <v>0</v>
      </c>
      <c r="P4007" s="127" t="s">
        <v>1334</v>
      </c>
    </row>
    <row r="4008" spans="1:16" ht="76.5" hidden="1">
      <c r="A4008" s="127">
        <v>25</v>
      </c>
      <c r="B4008" s="127"/>
      <c r="C4008" s="128" t="s">
        <v>695</v>
      </c>
      <c r="D4008" s="122">
        <v>43010</v>
      </c>
      <c r="E4008" s="123" t="s">
        <v>9510</v>
      </c>
      <c r="F4008" s="123" t="s">
        <v>1375</v>
      </c>
      <c r="G4008" s="123">
        <v>15006381</v>
      </c>
      <c r="H4008" s="127"/>
      <c r="I4008" s="131" t="s">
        <v>9511</v>
      </c>
      <c r="J4008" s="127"/>
      <c r="K4008" s="127"/>
      <c r="L4008" s="127"/>
      <c r="M4008" s="127"/>
      <c r="N4008" s="246">
        <v>5559287.5099999998</v>
      </c>
      <c r="O4008" s="246">
        <v>0</v>
      </c>
      <c r="P4008" s="127" t="s">
        <v>1334</v>
      </c>
    </row>
    <row r="4009" spans="1:16" ht="76.5" hidden="1">
      <c r="A4009" s="127">
        <v>25</v>
      </c>
      <c r="B4009" s="127"/>
      <c r="C4009" s="128" t="s">
        <v>695</v>
      </c>
      <c r="D4009" s="122">
        <v>43010</v>
      </c>
      <c r="E4009" s="123" t="s">
        <v>9512</v>
      </c>
      <c r="F4009" s="123" t="s">
        <v>1375</v>
      </c>
      <c r="G4009" s="123">
        <v>14991032</v>
      </c>
      <c r="H4009" s="127"/>
      <c r="I4009" s="131" t="s">
        <v>9513</v>
      </c>
      <c r="J4009" s="127"/>
      <c r="K4009" s="127"/>
      <c r="L4009" s="127"/>
      <c r="M4009" s="127"/>
      <c r="N4009" s="246">
        <v>249842.65</v>
      </c>
      <c r="O4009" s="246">
        <v>0</v>
      </c>
      <c r="P4009" s="127" t="s">
        <v>1334</v>
      </c>
    </row>
    <row r="4010" spans="1:16" ht="76.5" hidden="1">
      <c r="A4010" s="127">
        <v>25</v>
      </c>
      <c r="B4010" s="127"/>
      <c r="C4010" s="128" t="s">
        <v>695</v>
      </c>
      <c r="D4010" s="122">
        <v>43010</v>
      </c>
      <c r="E4010" s="123" t="s">
        <v>9514</v>
      </c>
      <c r="F4010" s="123" t="s">
        <v>1375</v>
      </c>
      <c r="G4010" s="123">
        <v>14989295</v>
      </c>
      <c r="H4010" s="127"/>
      <c r="I4010" s="131" t="s">
        <v>9515</v>
      </c>
      <c r="J4010" s="127"/>
      <c r="K4010" s="127"/>
      <c r="L4010" s="127"/>
      <c r="M4010" s="127"/>
      <c r="N4010" s="246">
        <v>105035.1</v>
      </c>
      <c r="O4010" s="246">
        <v>0</v>
      </c>
      <c r="P4010" s="127" t="s">
        <v>1334</v>
      </c>
    </row>
    <row r="4011" spans="1:16" ht="76.5" hidden="1">
      <c r="A4011" s="127">
        <v>25</v>
      </c>
      <c r="B4011" s="127"/>
      <c r="C4011" s="128" t="s">
        <v>695</v>
      </c>
      <c r="D4011" s="122">
        <v>43010</v>
      </c>
      <c r="E4011" s="123" t="s">
        <v>9516</v>
      </c>
      <c r="F4011" s="123" t="s">
        <v>1375</v>
      </c>
      <c r="G4011" s="123">
        <v>14989369</v>
      </c>
      <c r="H4011" s="127"/>
      <c r="I4011" s="131" t="s">
        <v>9517</v>
      </c>
      <c r="J4011" s="127"/>
      <c r="K4011" s="127"/>
      <c r="L4011" s="127"/>
      <c r="M4011" s="127"/>
      <c r="N4011" s="246">
        <v>97415.61</v>
      </c>
      <c r="O4011" s="246">
        <v>0</v>
      </c>
      <c r="P4011" s="127" t="s">
        <v>1334</v>
      </c>
    </row>
    <row r="4012" spans="1:16" ht="76.5" hidden="1">
      <c r="A4012" s="127">
        <v>25</v>
      </c>
      <c r="B4012" s="127"/>
      <c r="C4012" s="128" t="s">
        <v>695</v>
      </c>
      <c r="D4012" s="122">
        <v>43010</v>
      </c>
      <c r="E4012" s="123" t="s">
        <v>9518</v>
      </c>
      <c r="F4012" s="123" t="s">
        <v>1375</v>
      </c>
      <c r="G4012" s="123">
        <v>14989509</v>
      </c>
      <c r="H4012" s="127"/>
      <c r="I4012" s="131" t="s">
        <v>9519</v>
      </c>
      <c r="J4012" s="127"/>
      <c r="K4012" s="127"/>
      <c r="L4012" s="127"/>
      <c r="M4012" s="127"/>
      <c r="N4012" s="246">
        <v>135422.56</v>
      </c>
      <c r="O4012" s="246">
        <v>0</v>
      </c>
      <c r="P4012" s="127" t="s">
        <v>1334</v>
      </c>
    </row>
    <row r="4013" spans="1:16" ht="76.5" hidden="1">
      <c r="A4013" s="127">
        <v>25</v>
      </c>
      <c r="B4013" s="127"/>
      <c r="C4013" s="128" t="s">
        <v>695</v>
      </c>
      <c r="D4013" s="122">
        <v>43010</v>
      </c>
      <c r="E4013" s="123" t="s">
        <v>9520</v>
      </c>
      <c r="F4013" s="123" t="s">
        <v>1375</v>
      </c>
      <c r="G4013" s="123">
        <v>14989835</v>
      </c>
      <c r="H4013" s="127"/>
      <c r="I4013" s="131" t="s">
        <v>9521</v>
      </c>
      <c r="J4013" s="127"/>
      <c r="K4013" s="127"/>
      <c r="L4013" s="127"/>
      <c r="M4013" s="127"/>
      <c r="N4013" s="246">
        <v>69973.73</v>
      </c>
      <c r="O4013" s="246">
        <v>0</v>
      </c>
      <c r="P4013" s="127" t="s">
        <v>1334</v>
      </c>
    </row>
    <row r="4014" spans="1:16" ht="76.5" hidden="1">
      <c r="A4014" s="127">
        <v>25</v>
      </c>
      <c r="B4014" s="127"/>
      <c r="C4014" s="128" t="s">
        <v>695</v>
      </c>
      <c r="D4014" s="122">
        <v>43010</v>
      </c>
      <c r="E4014" s="123" t="s">
        <v>9522</v>
      </c>
      <c r="F4014" s="123" t="s">
        <v>1375</v>
      </c>
      <c r="G4014" s="123">
        <v>14989940</v>
      </c>
      <c r="H4014" s="127"/>
      <c r="I4014" s="131" t="s">
        <v>9523</v>
      </c>
      <c r="J4014" s="127"/>
      <c r="K4014" s="127"/>
      <c r="L4014" s="127"/>
      <c r="M4014" s="127"/>
      <c r="N4014" s="246">
        <v>184058.79</v>
      </c>
      <c r="O4014" s="246">
        <v>0</v>
      </c>
      <c r="P4014" s="127" t="s">
        <v>1334</v>
      </c>
    </row>
    <row r="4015" spans="1:16" ht="76.5" hidden="1">
      <c r="A4015" s="127">
        <v>25</v>
      </c>
      <c r="B4015" s="127"/>
      <c r="C4015" s="128" t="s">
        <v>695</v>
      </c>
      <c r="D4015" s="122">
        <v>43010</v>
      </c>
      <c r="E4015" s="123" t="s">
        <v>9524</v>
      </c>
      <c r="F4015" s="123" t="s">
        <v>1375</v>
      </c>
      <c r="G4015" s="123">
        <v>14987622</v>
      </c>
      <c r="H4015" s="127"/>
      <c r="I4015" s="131" t="s">
        <v>9525</v>
      </c>
      <c r="J4015" s="127"/>
      <c r="K4015" s="127"/>
      <c r="L4015" s="127"/>
      <c r="M4015" s="127"/>
      <c r="N4015" s="246">
        <v>62647.69</v>
      </c>
      <c r="O4015" s="246">
        <v>0</v>
      </c>
      <c r="P4015" s="127" t="s">
        <v>1334</v>
      </c>
    </row>
    <row r="4016" spans="1:16" ht="76.5" hidden="1">
      <c r="A4016" s="127">
        <v>25</v>
      </c>
      <c r="B4016" s="127"/>
      <c r="C4016" s="128" t="s">
        <v>695</v>
      </c>
      <c r="D4016" s="122">
        <v>43010</v>
      </c>
      <c r="E4016" s="123" t="s">
        <v>9526</v>
      </c>
      <c r="F4016" s="123" t="s">
        <v>1375</v>
      </c>
      <c r="G4016" s="123">
        <v>14987620</v>
      </c>
      <c r="H4016" s="127"/>
      <c r="I4016" s="131" t="s">
        <v>9527</v>
      </c>
      <c r="J4016" s="127"/>
      <c r="K4016" s="127"/>
      <c r="L4016" s="127"/>
      <c r="M4016" s="127"/>
      <c r="N4016" s="246">
        <v>54916.27</v>
      </c>
      <c r="O4016" s="246">
        <v>0</v>
      </c>
      <c r="P4016" s="127" t="s">
        <v>1334</v>
      </c>
    </row>
    <row r="4017" spans="1:16" ht="76.5" hidden="1">
      <c r="A4017" s="127">
        <v>25</v>
      </c>
      <c r="B4017" s="127"/>
      <c r="C4017" s="128" t="s">
        <v>695</v>
      </c>
      <c r="D4017" s="122">
        <v>43010</v>
      </c>
      <c r="E4017" s="123" t="s">
        <v>9528</v>
      </c>
      <c r="F4017" s="123" t="s">
        <v>1375</v>
      </c>
      <c r="G4017" s="123">
        <v>15007504</v>
      </c>
      <c r="H4017" s="127"/>
      <c r="I4017" s="131" t="s">
        <v>9529</v>
      </c>
      <c r="J4017" s="127"/>
      <c r="K4017" s="127"/>
      <c r="L4017" s="127"/>
      <c r="M4017" s="127"/>
      <c r="N4017" s="246">
        <v>119630.1</v>
      </c>
      <c r="O4017" s="246">
        <v>0</v>
      </c>
      <c r="P4017" s="127" t="s">
        <v>1334</v>
      </c>
    </row>
    <row r="4018" spans="1:16" ht="76.5" hidden="1">
      <c r="A4018" s="127">
        <v>25</v>
      </c>
      <c r="B4018" s="127"/>
      <c r="C4018" s="128" t="s">
        <v>695</v>
      </c>
      <c r="D4018" s="122">
        <v>43010</v>
      </c>
      <c r="E4018" s="123" t="s">
        <v>9530</v>
      </c>
      <c r="F4018" s="123" t="s">
        <v>1375</v>
      </c>
      <c r="G4018" s="123">
        <v>15022579</v>
      </c>
      <c r="H4018" s="127"/>
      <c r="I4018" s="131" t="s">
        <v>9531</v>
      </c>
      <c r="J4018" s="127"/>
      <c r="K4018" s="127"/>
      <c r="L4018" s="127"/>
      <c r="M4018" s="127"/>
      <c r="N4018" s="246">
        <v>32717.86</v>
      </c>
      <c r="O4018" s="246">
        <v>0</v>
      </c>
      <c r="P4018" s="127" t="s">
        <v>1334</v>
      </c>
    </row>
    <row r="4019" spans="1:16" ht="76.5" hidden="1">
      <c r="A4019" s="127">
        <v>25</v>
      </c>
      <c r="B4019" s="127"/>
      <c r="C4019" s="128" t="s">
        <v>695</v>
      </c>
      <c r="D4019" s="122">
        <v>43010</v>
      </c>
      <c r="E4019" s="123" t="s">
        <v>9532</v>
      </c>
      <c r="F4019" s="123" t="s">
        <v>1375</v>
      </c>
      <c r="G4019" s="123">
        <v>15024188</v>
      </c>
      <c r="H4019" s="127"/>
      <c r="I4019" s="131" t="s">
        <v>9533</v>
      </c>
      <c r="J4019" s="127"/>
      <c r="K4019" s="127"/>
      <c r="L4019" s="127"/>
      <c r="M4019" s="127"/>
      <c r="N4019" s="246">
        <v>82762.080000000002</v>
      </c>
      <c r="O4019" s="246">
        <v>0</v>
      </c>
      <c r="P4019" s="127" t="s">
        <v>1334</v>
      </c>
    </row>
    <row r="4020" spans="1:16" ht="63.75" hidden="1">
      <c r="A4020" s="127">
        <v>10</v>
      </c>
      <c r="B4020" s="127"/>
      <c r="C4020" s="128" t="s">
        <v>691</v>
      </c>
      <c r="D4020" s="122">
        <v>43010</v>
      </c>
      <c r="E4020" s="123" t="s">
        <v>9534</v>
      </c>
      <c r="F4020" s="123" t="s">
        <v>15</v>
      </c>
      <c r="G4020" s="123">
        <v>3258</v>
      </c>
      <c r="H4020" s="127"/>
      <c r="I4020" s="131" t="s">
        <v>9535</v>
      </c>
      <c r="J4020" s="127"/>
      <c r="K4020" s="127"/>
      <c r="L4020" s="127"/>
      <c r="M4020" s="127"/>
      <c r="N4020" s="246">
        <v>1351.75</v>
      </c>
      <c r="O4020" s="246">
        <v>0</v>
      </c>
      <c r="P4020" s="127" t="s">
        <v>1334</v>
      </c>
    </row>
    <row r="4021" spans="1:16" ht="89.25" hidden="1">
      <c r="A4021" s="127">
        <v>25</v>
      </c>
      <c r="B4021" s="127"/>
      <c r="C4021" s="128" t="s">
        <v>695</v>
      </c>
      <c r="D4021" s="122">
        <v>43010</v>
      </c>
      <c r="E4021" s="123" t="s">
        <v>9536</v>
      </c>
      <c r="F4021" s="123" t="s">
        <v>15</v>
      </c>
      <c r="G4021" s="123">
        <v>3257</v>
      </c>
      <c r="H4021" s="127"/>
      <c r="I4021" s="131" t="s">
        <v>9537</v>
      </c>
      <c r="J4021" s="127"/>
      <c r="K4021" s="127"/>
      <c r="L4021" s="127"/>
      <c r="M4021" s="127"/>
      <c r="N4021" s="246">
        <v>2328</v>
      </c>
      <c r="O4021" s="246">
        <v>0</v>
      </c>
      <c r="P4021" s="127" t="s">
        <v>1334</v>
      </c>
    </row>
    <row r="4022" spans="1:16" ht="76.5" hidden="1">
      <c r="A4022" s="127">
        <v>25</v>
      </c>
      <c r="B4022" s="127"/>
      <c r="C4022" s="128" t="s">
        <v>695</v>
      </c>
      <c r="D4022" s="122">
        <v>43010</v>
      </c>
      <c r="E4022" s="123" t="s">
        <v>9538</v>
      </c>
      <c r="F4022" s="123" t="s">
        <v>1375</v>
      </c>
      <c r="G4022" s="123">
        <v>14991033</v>
      </c>
      <c r="H4022" s="127"/>
      <c r="I4022" s="131" t="s">
        <v>9539</v>
      </c>
      <c r="J4022" s="127"/>
      <c r="K4022" s="127"/>
      <c r="L4022" s="127"/>
      <c r="M4022" s="127"/>
      <c r="N4022" s="246">
        <v>49749.64</v>
      </c>
      <c r="O4022" s="246">
        <v>0</v>
      </c>
      <c r="P4022" s="127" t="s">
        <v>1334</v>
      </c>
    </row>
    <row r="4023" spans="1:16" ht="76.5" hidden="1">
      <c r="A4023" s="127">
        <v>25</v>
      </c>
      <c r="B4023" s="127"/>
      <c r="C4023" s="128" t="s">
        <v>695</v>
      </c>
      <c r="D4023" s="122">
        <v>43010</v>
      </c>
      <c r="E4023" s="123" t="s">
        <v>9540</v>
      </c>
      <c r="F4023" s="123" t="s">
        <v>1375</v>
      </c>
      <c r="G4023" s="123">
        <v>14991031</v>
      </c>
      <c r="H4023" s="127"/>
      <c r="I4023" s="131" t="s">
        <v>9541</v>
      </c>
      <c r="J4023" s="127"/>
      <c r="K4023" s="127"/>
      <c r="L4023" s="127"/>
      <c r="M4023" s="127"/>
      <c r="N4023" s="246">
        <v>98568.65</v>
      </c>
      <c r="O4023" s="246">
        <v>0</v>
      </c>
      <c r="P4023" s="127" t="s">
        <v>1334</v>
      </c>
    </row>
    <row r="4024" spans="1:16" ht="76.5" hidden="1">
      <c r="A4024" s="127">
        <v>25</v>
      </c>
      <c r="B4024" s="127"/>
      <c r="C4024" s="128" t="s">
        <v>695</v>
      </c>
      <c r="D4024" s="122">
        <v>43010</v>
      </c>
      <c r="E4024" s="123" t="s">
        <v>9542</v>
      </c>
      <c r="F4024" s="123" t="s">
        <v>1375</v>
      </c>
      <c r="G4024" s="123">
        <v>14991029</v>
      </c>
      <c r="H4024" s="127"/>
      <c r="I4024" s="131" t="s">
        <v>9543</v>
      </c>
      <c r="J4024" s="127"/>
      <c r="K4024" s="127"/>
      <c r="L4024" s="127"/>
      <c r="M4024" s="127"/>
      <c r="N4024" s="246">
        <v>115438.26</v>
      </c>
      <c r="O4024" s="246">
        <v>0</v>
      </c>
      <c r="P4024" s="127" t="s">
        <v>1334</v>
      </c>
    </row>
    <row r="4025" spans="1:16" ht="76.5" hidden="1">
      <c r="A4025" s="127">
        <v>25</v>
      </c>
      <c r="B4025" s="127"/>
      <c r="C4025" s="128" t="s">
        <v>695</v>
      </c>
      <c r="D4025" s="122">
        <v>43010</v>
      </c>
      <c r="E4025" s="123" t="s">
        <v>9544</v>
      </c>
      <c r="F4025" s="123" t="s">
        <v>1375</v>
      </c>
      <c r="G4025" s="123">
        <v>14991028</v>
      </c>
      <c r="H4025" s="127"/>
      <c r="I4025" s="131" t="s">
        <v>9545</v>
      </c>
      <c r="J4025" s="127"/>
      <c r="K4025" s="127"/>
      <c r="L4025" s="127"/>
      <c r="M4025" s="127"/>
      <c r="N4025" s="246">
        <v>49749.64</v>
      </c>
      <c r="O4025" s="246">
        <v>0</v>
      </c>
      <c r="P4025" s="127" t="s">
        <v>1334</v>
      </c>
    </row>
    <row r="4026" spans="1:16" ht="76.5" hidden="1">
      <c r="A4026" s="127">
        <v>25</v>
      </c>
      <c r="B4026" s="127"/>
      <c r="C4026" s="128" t="s">
        <v>695</v>
      </c>
      <c r="D4026" s="122">
        <v>43010</v>
      </c>
      <c r="E4026" s="123" t="s">
        <v>9546</v>
      </c>
      <c r="F4026" s="123" t="s">
        <v>1375</v>
      </c>
      <c r="G4026" s="123">
        <v>14991004</v>
      </c>
      <c r="H4026" s="127"/>
      <c r="I4026" s="131" t="s">
        <v>9547</v>
      </c>
      <c r="J4026" s="127"/>
      <c r="K4026" s="127"/>
      <c r="L4026" s="127"/>
      <c r="M4026" s="127"/>
      <c r="N4026" s="246">
        <v>179342.82</v>
      </c>
      <c r="O4026" s="246">
        <v>0</v>
      </c>
      <c r="P4026" s="127" t="s">
        <v>1334</v>
      </c>
    </row>
    <row r="4027" spans="1:16" ht="76.5" hidden="1">
      <c r="A4027" s="127">
        <v>25</v>
      </c>
      <c r="B4027" s="127"/>
      <c r="C4027" s="128" t="s">
        <v>695</v>
      </c>
      <c r="D4027" s="122">
        <v>43010</v>
      </c>
      <c r="E4027" s="123" t="s">
        <v>9548</v>
      </c>
      <c r="F4027" s="123" t="s">
        <v>1375</v>
      </c>
      <c r="G4027" s="123">
        <v>14991001</v>
      </c>
      <c r="H4027" s="127"/>
      <c r="I4027" s="131" t="s">
        <v>9549</v>
      </c>
      <c r="J4027" s="127"/>
      <c r="K4027" s="127"/>
      <c r="L4027" s="127"/>
      <c r="M4027" s="127"/>
      <c r="N4027" s="246">
        <v>498240.94</v>
      </c>
      <c r="O4027" s="246">
        <v>0</v>
      </c>
      <c r="P4027" s="127" t="s">
        <v>1334</v>
      </c>
    </row>
    <row r="4028" spans="1:16" ht="76.5" hidden="1">
      <c r="A4028" s="127">
        <v>25</v>
      </c>
      <c r="B4028" s="127"/>
      <c r="C4028" s="128" t="s">
        <v>695</v>
      </c>
      <c r="D4028" s="122">
        <v>43010</v>
      </c>
      <c r="E4028" s="123" t="s">
        <v>9550</v>
      </c>
      <c r="F4028" s="123" t="s">
        <v>1375</v>
      </c>
      <c r="G4028" s="123">
        <v>14991026</v>
      </c>
      <c r="H4028" s="127"/>
      <c r="I4028" s="131" t="s">
        <v>9551</v>
      </c>
      <c r="J4028" s="127"/>
      <c r="K4028" s="127"/>
      <c r="L4028" s="127"/>
      <c r="M4028" s="127"/>
      <c r="N4028" s="246">
        <v>598906.47</v>
      </c>
      <c r="O4028" s="246">
        <v>0</v>
      </c>
      <c r="P4028" s="127" t="s">
        <v>1334</v>
      </c>
    </row>
    <row r="4029" spans="1:16" ht="76.5" hidden="1">
      <c r="A4029" s="127">
        <v>25</v>
      </c>
      <c r="B4029" s="127"/>
      <c r="C4029" s="128" t="s">
        <v>695</v>
      </c>
      <c r="D4029" s="122">
        <v>43010</v>
      </c>
      <c r="E4029" s="123" t="s">
        <v>9552</v>
      </c>
      <c r="F4029" s="123" t="s">
        <v>1375</v>
      </c>
      <c r="G4029" s="123">
        <v>14991027</v>
      </c>
      <c r="H4029" s="127"/>
      <c r="I4029" s="131" t="s">
        <v>9553</v>
      </c>
      <c r="J4029" s="127"/>
      <c r="K4029" s="127"/>
      <c r="L4029" s="127"/>
      <c r="M4029" s="127"/>
      <c r="N4029" s="246">
        <v>82806.149999999994</v>
      </c>
      <c r="O4029" s="246">
        <v>0</v>
      </c>
      <c r="P4029" s="127" t="s">
        <v>1334</v>
      </c>
    </row>
    <row r="4030" spans="1:16" ht="76.5" hidden="1">
      <c r="A4030" s="127">
        <v>25</v>
      </c>
      <c r="B4030" s="127"/>
      <c r="C4030" s="128" t="s">
        <v>695</v>
      </c>
      <c r="D4030" s="122">
        <v>43010</v>
      </c>
      <c r="E4030" s="123" t="s">
        <v>9554</v>
      </c>
      <c r="F4030" s="123" t="s">
        <v>1375</v>
      </c>
      <c r="G4030" s="123">
        <v>14991030</v>
      </c>
      <c r="H4030" s="127"/>
      <c r="I4030" s="131" t="s">
        <v>9555</v>
      </c>
      <c r="J4030" s="127"/>
      <c r="K4030" s="127"/>
      <c r="L4030" s="127"/>
      <c r="M4030" s="127"/>
      <c r="N4030" s="246">
        <v>26845.17</v>
      </c>
      <c r="O4030" s="246">
        <v>0</v>
      </c>
      <c r="P4030" s="127" t="s">
        <v>1334</v>
      </c>
    </row>
    <row r="4031" spans="1:16" ht="76.5" hidden="1">
      <c r="A4031" s="127">
        <v>25</v>
      </c>
      <c r="B4031" s="127"/>
      <c r="C4031" s="128" t="s">
        <v>695</v>
      </c>
      <c r="D4031" s="122">
        <v>43010</v>
      </c>
      <c r="E4031" s="123" t="s">
        <v>9556</v>
      </c>
      <c r="F4031" s="123" t="s">
        <v>1375</v>
      </c>
      <c r="G4031" s="123">
        <v>15006362</v>
      </c>
      <c r="H4031" s="127"/>
      <c r="I4031" s="131" t="s">
        <v>9557</v>
      </c>
      <c r="J4031" s="127"/>
      <c r="K4031" s="127"/>
      <c r="L4031" s="127"/>
      <c r="M4031" s="127"/>
      <c r="N4031" s="246">
        <v>1596032.39</v>
      </c>
      <c r="O4031" s="246">
        <v>0</v>
      </c>
      <c r="P4031" s="127" t="s">
        <v>1334</v>
      </c>
    </row>
    <row r="4032" spans="1:16" ht="76.5" hidden="1">
      <c r="A4032" s="127">
        <v>25</v>
      </c>
      <c r="B4032" s="127"/>
      <c r="C4032" s="128" t="s">
        <v>695</v>
      </c>
      <c r="D4032" s="122">
        <v>43010</v>
      </c>
      <c r="E4032" s="123" t="s">
        <v>9558</v>
      </c>
      <c r="F4032" s="123" t="s">
        <v>1375</v>
      </c>
      <c r="G4032" s="123">
        <v>15006379</v>
      </c>
      <c r="H4032" s="127"/>
      <c r="I4032" s="131" t="s">
        <v>9559</v>
      </c>
      <c r="J4032" s="127"/>
      <c r="K4032" s="127"/>
      <c r="L4032" s="127"/>
      <c r="M4032" s="127"/>
      <c r="N4032" s="246">
        <v>324562.92</v>
      </c>
      <c r="O4032" s="246">
        <v>0</v>
      </c>
      <c r="P4032" s="127" t="s">
        <v>1334</v>
      </c>
    </row>
    <row r="4033" spans="1:16" ht="76.5" hidden="1">
      <c r="A4033" s="127">
        <v>25</v>
      </c>
      <c r="B4033" s="127"/>
      <c r="C4033" s="128" t="s">
        <v>695</v>
      </c>
      <c r="D4033" s="122">
        <v>43010</v>
      </c>
      <c r="E4033" s="123" t="s">
        <v>9560</v>
      </c>
      <c r="F4033" s="123" t="s">
        <v>1375</v>
      </c>
      <c r="G4033" s="123">
        <v>15006392</v>
      </c>
      <c r="H4033" s="127"/>
      <c r="I4033" s="131" t="s">
        <v>9561</v>
      </c>
      <c r="J4033" s="127"/>
      <c r="K4033" s="127"/>
      <c r="L4033" s="127"/>
      <c r="M4033" s="127"/>
      <c r="N4033" s="246">
        <v>1121612.3600000001</v>
      </c>
      <c r="O4033" s="246">
        <v>0</v>
      </c>
      <c r="P4033" s="127" t="s">
        <v>1334</v>
      </c>
    </row>
    <row r="4034" spans="1:16" ht="76.5" hidden="1">
      <c r="A4034" s="127">
        <v>25</v>
      </c>
      <c r="B4034" s="127"/>
      <c r="C4034" s="128" t="s">
        <v>695</v>
      </c>
      <c r="D4034" s="122">
        <v>43010</v>
      </c>
      <c r="E4034" s="123" t="s">
        <v>9562</v>
      </c>
      <c r="F4034" s="123" t="s">
        <v>1375</v>
      </c>
      <c r="G4034" s="123">
        <v>15006395</v>
      </c>
      <c r="H4034" s="127"/>
      <c r="I4034" s="131" t="s">
        <v>9563</v>
      </c>
      <c r="J4034" s="127"/>
      <c r="K4034" s="127"/>
      <c r="L4034" s="127"/>
      <c r="M4034" s="127"/>
      <c r="N4034" s="246">
        <v>48633.1</v>
      </c>
      <c r="O4034" s="246">
        <v>0</v>
      </c>
      <c r="P4034" s="127" t="s">
        <v>1334</v>
      </c>
    </row>
    <row r="4035" spans="1:16" ht="76.5" hidden="1">
      <c r="A4035" s="127">
        <v>25</v>
      </c>
      <c r="B4035" s="127"/>
      <c r="C4035" s="128" t="s">
        <v>695</v>
      </c>
      <c r="D4035" s="122">
        <v>43010</v>
      </c>
      <c r="E4035" s="123" t="s">
        <v>9564</v>
      </c>
      <c r="F4035" s="123" t="s">
        <v>1375</v>
      </c>
      <c r="G4035" s="123">
        <v>15006408</v>
      </c>
      <c r="H4035" s="127"/>
      <c r="I4035" s="131" t="s">
        <v>9565</v>
      </c>
      <c r="J4035" s="127"/>
      <c r="K4035" s="127"/>
      <c r="L4035" s="127"/>
      <c r="M4035" s="127"/>
      <c r="N4035" s="246">
        <v>799693.11</v>
      </c>
      <c r="O4035" s="246">
        <v>0</v>
      </c>
      <c r="P4035" s="127" t="s">
        <v>1334</v>
      </c>
    </row>
    <row r="4036" spans="1:16" ht="51" hidden="1">
      <c r="A4036" s="127">
        <v>15</v>
      </c>
      <c r="B4036" s="127"/>
      <c r="C4036" s="128" t="s">
        <v>692</v>
      </c>
      <c r="D4036" s="122">
        <v>43011</v>
      </c>
      <c r="E4036" s="123" t="s">
        <v>9566</v>
      </c>
      <c r="F4036" s="123" t="s">
        <v>6</v>
      </c>
      <c r="G4036" s="123">
        <v>559930</v>
      </c>
      <c r="H4036" s="127"/>
      <c r="I4036" s="131" t="s">
        <v>9567</v>
      </c>
      <c r="J4036" s="127"/>
      <c r="K4036" s="127"/>
      <c r="L4036" s="127"/>
      <c r="M4036" s="127"/>
      <c r="N4036" s="246">
        <v>0</v>
      </c>
      <c r="O4036" s="246">
        <v>2963325.18</v>
      </c>
      <c r="P4036" s="127" t="s">
        <v>1334</v>
      </c>
    </row>
    <row r="4037" spans="1:16" ht="51" hidden="1">
      <c r="A4037" s="127">
        <v>283</v>
      </c>
      <c r="B4037" s="127"/>
      <c r="C4037" s="128" t="s">
        <v>146</v>
      </c>
      <c r="D4037" s="122">
        <v>43011</v>
      </c>
      <c r="E4037" s="123" t="s">
        <v>9568</v>
      </c>
      <c r="F4037" s="123" t="s">
        <v>6</v>
      </c>
      <c r="G4037" s="123">
        <v>891970</v>
      </c>
      <c r="H4037" s="127"/>
      <c r="I4037" s="131" t="s">
        <v>9569</v>
      </c>
      <c r="J4037" s="127"/>
      <c r="K4037" s="127"/>
      <c r="L4037" s="127"/>
      <c r="M4037" s="127"/>
      <c r="N4037" s="246">
        <v>0</v>
      </c>
      <c r="O4037" s="246">
        <v>111</v>
      </c>
      <c r="P4037" s="127" t="s">
        <v>1334</v>
      </c>
    </row>
    <row r="4038" spans="1:16" ht="76.5" hidden="1">
      <c r="A4038" s="127">
        <v>660</v>
      </c>
      <c r="B4038" s="127"/>
      <c r="C4038" s="128" t="s">
        <v>234</v>
      </c>
      <c r="D4038" s="122">
        <v>43011</v>
      </c>
      <c r="E4038" s="123" t="s">
        <v>9570</v>
      </c>
      <c r="F4038" s="123" t="s">
        <v>6</v>
      </c>
      <c r="G4038" s="123">
        <v>899984</v>
      </c>
      <c r="H4038" s="127"/>
      <c r="I4038" s="131" t="s">
        <v>9571</v>
      </c>
      <c r="J4038" s="127"/>
      <c r="K4038" s="127"/>
      <c r="L4038" s="127"/>
      <c r="M4038" s="127"/>
      <c r="N4038" s="246">
        <v>0</v>
      </c>
      <c r="O4038" s="246">
        <v>4206821.53</v>
      </c>
      <c r="P4038" s="127" t="s">
        <v>1334</v>
      </c>
    </row>
    <row r="4039" spans="1:16" ht="76.5" hidden="1">
      <c r="A4039" s="127">
        <v>513</v>
      </c>
      <c r="B4039" s="127"/>
      <c r="C4039" s="128" t="s">
        <v>201</v>
      </c>
      <c r="D4039" s="122">
        <v>43011</v>
      </c>
      <c r="E4039" s="123" t="s">
        <v>9572</v>
      </c>
      <c r="F4039" s="123" t="s">
        <v>1375</v>
      </c>
      <c r="G4039" s="123">
        <v>15042269</v>
      </c>
      <c r="H4039" s="127"/>
      <c r="I4039" s="131" t="s">
        <v>9573</v>
      </c>
      <c r="J4039" s="127"/>
      <c r="K4039" s="127"/>
      <c r="L4039" s="127"/>
      <c r="M4039" s="127"/>
      <c r="N4039" s="246">
        <v>765.68</v>
      </c>
      <c r="O4039" s="246">
        <v>0</v>
      </c>
      <c r="P4039" s="127" t="s">
        <v>1334</v>
      </c>
    </row>
    <row r="4040" spans="1:16" ht="76.5" hidden="1">
      <c r="A4040" s="127">
        <v>513</v>
      </c>
      <c r="B4040" s="127"/>
      <c r="C4040" s="128" t="s">
        <v>201</v>
      </c>
      <c r="D4040" s="122">
        <v>43011</v>
      </c>
      <c r="E4040" s="123" t="s">
        <v>9574</v>
      </c>
      <c r="F4040" s="123" t="s">
        <v>1375</v>
      </c>
      <c r="G4040" s="123">
        <v>15042363</v>
      </c>
      <c r="H4040" s="127"/>
      <c r="I4040" s="131" t="s">
        <v>9575</v>
      </c>
      <c r="J4040" s="127"/>
      <c r="K4040" s="127"/>
      <c r="L4040" s="127"/>
      <c r="M4040" s="127"/>
      <c r="N4040" s="246">
        <v>6970</v>
      </c>
      <c r="O4040" s="246">
        <v>0</v>
      </c>
      <c r="P4040" s="127" t="s">
        <v>1334</v>
      </c>
    </row>
    <row r="4041" spans="1:16" ht="76.5" hidden="1">
      <c r="A4041" s="127">
        <v>513</v>
      </c>
      <c r="B4041" s="127"/>
      <c r="C4041" s="128" t="s">
        <v>201</v>
      </c>
      <c r="D4041" s="122">
        <v>43011</v>
      </c>
      <c r="E4041" s="123" t="s">
        <v>9576</v>
      </c>
      <c r="F4041" s="123" t="s">
        <v>1375</v>
      </c>
      <c r="G4041" s="123">
        <v>15042900</v>
      </c>
      <c r="H4041" s="127"/>
      <c r="I4041" s="131" t="s">
        <v>9577</v>
      </c>
      <c r="J4041" s="127"/>
      <c r="K4041" s="127"/>
      <c r="L4041" s="127"/>
      <c r="M4041" s="127"/>
      <c r="N4041" s="246">
        <v>38815.599999999999</v>
      </c>
      <c r="O4041" s="246">
        <v>0</v>
      </c>
      <c r="P4041" s="127" t="s">
        <v>1334</v>
      </c>
    </row>
    <row r="4042" spans="1:16" ht="76.5" hidden="1">
      <c r="A4042" s="127" t="s">
        <v>621</v>
      </c>
      <c r="B4042" s="127"/>
      <c r="C4042" s="128" t="s">
        <v>715</v>
      </c>
      <c r="D4042" s="122">
        <v>43011</v>
      </c>
      <c r="E4042" s="123" t="s">
        <v>9578</v>
      </c>
      <c r="F4042" s="123" t="s">
        <v>11</v>
      </c>
      <c r="G4042" s="123">
        <v>899947</v>
      </c>
      <c r="H4042" s="127"/>
      <c r="I4042" s="131" t="s">
        <v>9579</v>
      </c>
      <c r="J4042" s="127"/>
      <c r="K4042" s="127"/>
      <c r="L4042" s="127"/>
      <c r="M4042" s="127"/>
      <c r="N4042" s="246">
        <v>352.18</v>
      </c>
      <c r="O4042" s="246">
        <v>0</v>
      </c>
      <c r="P4042" s="127" t="s">
        <v>1334</v>
      </c>
    </row>
    <row r="4043" spans="1:16" ht="89.25" hidden="1">
      <c r="A4043" s="127">
        <v>660</v>
      </c>
      <c r="B4043" s="127"/>
      <c r="C4043" s="128" t="s">
        <v>234</v>
      </c>
      <c r="D4043" s="122">
        <v>43011</v>
      </c>
      <c r="E4043" s="123" t="s">
        <v>9580</v>
      </c>
      <c r="F4043" s="123" t="s">
        <v>11</v>
      </c>
      <c r="G4043" s="123">
        <v>899984</v>
      </c>
      <c r="H4043" s="127"/>
      <c r="I4043" s="131" t="s">
        <v>9581</v>
      </c>
      <c r="J4043" s="127"/>
      <c r="K4043" s="127"/>
      <c r="L4043" s="127"/>
      <c r="M4043" s="127"/>
      <c r="N4043" s="246">
        <v>50</v>
      </c>
      <c r="O4043" s="246">
        <v>0</v>
      </c>
      <c r="P4043" s="127" t="s">
        <v>1334</v>
      </c>
    </row>
    <row r="4044" spans="1:16" ht="102" hidden="1">
      <c r="A4044" s="127">
        <v>513</v>
      </c>
      <c r="B4044" s="127"/>
      <c r="C4044" s="128" t="s">
        <v>201</v>
      </c>
      <c r="D4044" s="122">
        <v>43011</v>
      </c>
      <c r="E4044" s="123" t="s">
        <v>9582</v>
      </c>
      <c r="F4044" s="123" t="s">
        <v>15</v>
      </c>
      <c r="G4044" s="123">
        <v>3273</v>
      </c>
      <c r="H4044" s="127"/>
      <c r="I4044" s="131" t="s">
        <v>9583</v>
      </c>
      <c r="J4044" s="127"/>
      <c r="K4044" s="127"/>
      <c r="L4044" s="127"/>
      <c r="M4044" s="127"/>
      <c r="N4044" s="246">
        <v>104742.31</v>
      </c>
      <c r="O4044" s="246">
        <v>0</v>
      </c>
      <c r="P4044" s="127" t="s">
        <v>1334</v>
      </c>
    </row>
    <row r="4045" spans="1:16" ht="89.25" hidden="1">
      <c r="A4045" s="127">
        <v>25</v>
      </c>
      <c r="B4045" s="127"/>
      <c r="C4045" s="128" t="s">
        <v>695</v>
      </c>
      <c r="D4045" s="122">
        <v>43011</v>
      </c>
      <c r="E4045" s="123" t="s">
        <v>9584</v>
      </c>
      <c r="F4045" s="123" t="s">
        <v>15</v>
      </c>
      <c r="G4045" s="123">
        <v>3266</v>
      </c>
      <c r="H4045" s="127"/>
      <c r="I4045" s="131" t="s">
        <v>9585</v>
      </c>
      <c r="J4045" s="127"/>
      <c r="K4045" s="127"/>
      <c r="L4045" s="127"/>
      <c r="M4045" s="127"/>
      <c r="N4045" s="246">
        <v>726.67</v>
      </c>
      <c r="O4045" s="246">
        <v>0</v>
      </c>
      <c r="P4045" s="127" t="s">
        <v>1334</v>
      </c>
    </row>
    <row r="4046" spans="1:16" ht="89.25" hidden="1">
      <c r="A4046" s="127">
        <v>25</v>
      </c>
      <c r="B4046" s="127"/>
      <c r="C4046" s="128" t="s">
        <v>695</v>
      </c>
      <c r="D4046" s="122">
        <v>43011</v>
      </c>
      <c r="E4046" s="123" t="s">
        <v>9586</v>
      </c>
      <c r="F4046" s="123" t="s">
        <v>15</v>
      </c>
      <c r="G4046" s="123">
        <v>3267</v>
      </c>
      <c r="H4046" s="127"/>
      <c r="I4046" s="131" t="s">
        <v>9587</v>
      </c>
      <c r="J4046" s="127"/>
      <c r="K4046" s="127"/>
      <c r="L4046" s="127"/>
      <c r="M4046" s="127"/>
      <c r="N4046" s="246">
        <v>560.25</v>
      </c>
      <c r="O4046" s="246">
        <v>0</v>
      </c>
      <c r="P4046" s="127" t="s">
        <v>1334</v>
      </c>
    </row>
    <row r="4047" spans="1:16" ht="89.25" hidden="1">
      <c r="A4047" s="127">
        <v>25</v>
      </c>
      <c r="B4047" s="127"/>
      <c r="C4047" s="128" t="s">
        <v>695</v>
      </c>
      <c r="D4047" s="122">
        <v>43011</v>
      </c>
      <c r="E4047" s="123" t="s">
        <v>9588</v>
      </c>
      <c r="F4047" s="123" t="s">
        <v>15</v>
      </c>
      <c r="G4047" s="123">
        <v>3269</v>
      </c>
      <c r="H4047" s="127"/>
      <c r="I4047" s="131" t="s">
        <v>9589</v>
      </c>
      <c r="J4047" s="127"/>
      <c r="K4047" s="127"/>
      <c r="L4047" s="127"/>
      <c r="M4047" s="127"/>
      <c r="N4047" s="246">
        <v>310.75</v>
      </c>
      <c r="O4047" s="246">
        <v>0</v>
      </c>
      <c r="P4047" s="127" t="s">
        <v>1334</v>
      </c>
    </row>
    <row r="4048" spans="1:16" ht="89.25" hidden="1">
      <c r="A4048" s="127">
        <v>25</v>
      </c>
      <c r="B4048" s="127"/>
      <c r="C4048" s="128" t="s">
        <v>695</v>
      </c>
      <c r="D4048" s="122">
        <v>43011</v>
      </c>
      <c r="E4048" s="123" t="s">
        <v>9590</v>
      </c>
      <c r="F4048" s="123" t="s">
        <v>15</v>
      </c>
      <c r="G4048" s="123">
        <v>3268</v>
      </c>
      <c r="H4048" s="127"/>
      <c r="I4048" s="131" t="s">
        <v>9591</v>
      </c>
      <c r="J4048" s="127"/>
      <c r="K4048" s="127"/>
      <c r="L4048" s="127"/>
      <c r="M4048" s="127"/>
      <c r="N4048" s="246">
        <v>321.86</v>
      </c>
      <c r="O4048" s="246">
        <v>0</v>
      </c>
      <c r="P4048" s="127" t="s">
        <v>1334</v>
      </c>
    </row>
    <row r="4049" spans="1:16" ht="63.75" hidden="1">
      <c r="A4049" s="127">
        <v>10</v>
      </c>
      <c r="B4049" s="127"/>
      <c r="C4049" s="128" t="s">
        <v>691</v>
      </c>
      <c r="D4049" s="122">
        <v>43011</v>
      </c>
      <c r="E4049" s="123" t="s">
        <v>9592</v>
      </c>
      <c r="F4049" s="123" t="s">
        <v>15</v>
      </c>
      <c r="G4049" s="123">
        <v>559789</v>
      </c>
      <c r="H4049" s="127"/>
      <c r="I4049" s="131" t="s">
        <v>9593</v>
      </c>
      <c r="J4049" s="127"/>
      <c r="K4049" s="127"/>
      <c r="L4049" s="127"/>
      <c r="M4049" s="127"/>
      <c r="N4049" s="246">
        <v>50</v>
      </c>
      <c r="O4049" s="246">
        <v>0</v>
      </c>
      <c r="P4049" s="127" t="s">
        <v>1334</v>
      </c>
    </row>
    <row r="4050" spans="1:16" ht="38.25" hidden="1">
      <c r="A4050" s="127">
        <v>15</v>
      </c>
      <c r="B4050" s="127"/>
      <c r="C4050" s="128" t="s">
        <v>692</v>
      </c>
      <c r="D4050" s="122">
        <v>43011</v>
      </c>
      <c r="E4050" s="123" t="s">
        <v>9594</v>
      </c>
      <c r="F4050" s="123" t="s">
        <v>15</v>
      </c>
      <c r="G4050" s="123">
        <v>559931</v>
      </c>
      <c r="H4050" s="127"/>
      <c r="I4050" s="131" t="s">
        <v>9595</v>
      </c>
      <c r="J4050" s="127"/>
      <c r="K4050" s="127"/>
      <c r="L4050" s="127"/>
      <c r="M4050" s="127"/>
      <c r="N4050" s="246">
        <v>50</v>
      </c>
      <c r="O4050" s="246">
        <v>0</v>
      </c>
      <c r="P4050" s="127" t="s">
        <v>1334</v>
      </c>
    </row>
    <row r="4051" spans="1:16" ht="76.5" hidden="1">
      <c r="A4051" s="127">
        <v>25</v>
      </c>
      <c r="B4051" s="127"/>
      <c r="C4051" s="128" t="s">
        <v>695</v>
      </c>
      <c r="D4051" s="122">
        <v>43011</v>
      </c>
      <c r="E4051" s="123" t="s">
        <v>9596</v>
      </c>
      <c r="F4051" s="123" t="s">
        <v>1375</v>
      </c>
      <c r="G4051" s="123">
        <v>15039679</v>
      </c>
      <c r="H4051" s="127"/>
      <c r="I4051" s="131" t="s">
        <v>9597</v>
      </c>
      <c r="J4051" s="127"/>
      <c r="K4051" s="127"/>
      <c r="L4051" s="127"/>
      <c r="M4051" s="127"/>
      <c r="N4051" s="246">
        <v>133333.32999999999</v>
      </c>
      <c r="O4051" s="246">
        <v>0</v>
      </c>
      <c r="P4051" s="127" t="s">
        <v>1334</v>
      </c>
    </row>
    <row r="4052" spans="1:16" ht="76.5" hidden="1">
      <c r="A4052" s="127">
        <v>25</v>
      </c>
      <c r="B4052" s="127"/>
      <c r="C4052" s="128" t="s">
        <v>695</v>
      </c>
      <c r="D4052" s="122">
        <v>43011</v>
      </c>
      <c r="E4052" s="123" t="s">
        <v>9598</v>
      </c>
      <c r="F4052" s="123" t="s">
        <v>1375</v>
      </c>
      <c r="G4052" s="123">
        <v>15039767</v>
      </c>
      <c r="H4052" s="127"/>
      <c r="I4052" s="131" t="s">
        <v>9599</v>
      </c>
      <c r="J4052" s="127"/>
      <c r="K4052" s="127"/>
      <c r="L4052" s="127"/>
      <c r="M4052" s="127"/>
      <c r="N4052" s="246">
        <v>978997.03</v>
      </c>
      <c r="O4052" s="246">
        <v>0</v>
      </c>
      <c r="P4052" s="127" t="s">
        <v>1334</v>
      </c>
    </row>
    <row r="4053" spans="1:16" ht="76.5" hidden="1">
      <c r="A4053" s="127">
        <v>25</v>
      </c>
      <c r="B4053" s="127"/>
      <c r="C4053" s="128" t="s">
        <v>695</v>
      </c>
      <c r="D4053" s="122">
        <v>43011</v>
      </c>
      <c r="E4053" s="123" t="s">
        <v>9600</v>
      </c>
      <c r="F4053" s="123" t="s">
        <v>1375</v>
      </c>
      <c r="G4053" s="123">
        <v>15039778</v>
      </c>
      <c r="H4053" s="127"/>
      <c r="I4053" s="131" t="s">
        <v>9601</v>
      </c>
      <c r="J4053" s="127"/>
      <c r="K4053" s="127"/>
      <c r="L4053" s="127"/>
      <c r="M4053" s="127"/>
      <c r="N4053" s="246">
        <v>135140.60999999999</v>
      </c>
      <c r="O4053" s="246">
        <v>0</v>
      </c>
      <c r="P4053" s="127" t="s">
        <v>1334</v>
      </c>
    </row>
    <row r="4054" spans="1:16" ht="76.5" hidden="1">
      <c r="A4054" s="127">
        <v>25</v>
      </c>
      <c r="B4054" s="127"/>
      <c r="C4054" s="128" t="s">
        <v>695</v>
      </c>
      <c r="D4054" s="122">
        <v>43011</v>
      </c>
      <c r="E4054" s="123" t="s">
        <v>9602</v>
      </c>
      <c r="F4054" s="123" t="s">
        <v>1375</v>
      </c>
      <c r="G4054" s="123">
        <v>15039818</v>
      </c>
      <c r="H4054" s="127"/>
      <c r="I4054" s="131" t="s">
        <v>9603</v>
      </c>
      <c r="J4054" s="127"/>
      <c r="K4054" s="127"/>
      <c r="L4054" s="127"/>
      <c r="M4054" s="127"/>
      <c r="N4054" s="246">
        <v>135140.60999999999</v>
      </c>
      <c r="O4054" s="246">
        <v>0</v>
      </c>
      <c r="P4054" s="127" t="s">
        <v>1334</v>
      </c>
    </row>
    <row r="4055" spans="1:16" ht="76.5" hidden="1">
      <c r="A4055" s="127">
        <v>25</v>
      </c>
      <c r="B4055" s="127"/>
      <c r="C4055" s="128" t="s">
        <v>695</v>
      </c>
      <c r="D4055" s="122">
        <v>43011</v>
      </c>
      <c r="E4055" s="123" t="s">
        <v>9604</v>
      </c>
      <c r="F4055" s="123" t="s">
        <v>1375</v>
      </c>
      <c r="G4055" s="123">
        <v>15039823</v>
      </c>
      <c r="H4055" s="127"/>
      <c r="I4055" s="131" t="s">
        <v>9605</v>
      </c>
      <c r="J4055" s="127"/>
      <c r="K4055" s="127"/>
      <c r="L4055" s="127"/>
      <c r="M4055" s="127"/>
      <c r="N4055" s="246">
        <v>318059.28999999998</v>
      </c>
      <c r="O4055" s="246">
        <v>0</v>
      </c>
      <c r="P4055" s="127" t="s">
        <v>1334</v>
      </c>
    </row>
    <row r="4056" spans="1:16" ht="76.5" hidden="1">
      <c r="A4056" s="127">
        <v>25</v>
      </c>
      <c r="B4056" s="127"/>
      <c r="C4056" s="128" t="s">
        <v>695</v>
      </c>
      <c r="D4056" s="122">
        <v>43011</v>
      </c>
      <c r="E4056" s="123" t="s">
        <v>9606</v>
      </c>
      <c r="F4056" s="123" t="s">
        <v>1375</v>
      </c>
      <c r="G4056" s="123">
        <v>15039827</v>
      </c>
      <c r="H4056" s="127"/>
      <c r="I4056" s="131" t="s">
        <v>9607</v>
      </c>
      <c r="J4056" s="127"/>
      <c r="K4056" s="127"/>
      <c r="L4056" s="127"/>
      <c r="M4056" s="127"/>
      <c r="N4056" s="246">
        <v>1200.8599999999999</v>
      </c>
      <c r="O4056" s="246">
        <v>0</v>
      </c>
      <c r="P4056" s="127" t="s">
        <v>1334</v>
      </c>
    </row>
    <row r="4057" spans="1:16" ht="76.5" hidden="1">
      <c r="A4057" s="127">
        <v>25</v>
      </c>
      <c r="B4057" s="127"/>
      <c r="C4057" s="128" t="s">
        <v>695</v>
      </c>
      <c r="D4057" s="122">
        <v>43011</v>
      </c>
      <c r="E4057" s="123" t="s">
        <v>9608</v>
      </c>
      <c r="F4057" s="123" t="s">
        <v>1375</v>
      </c>
      <c r="G4057" s="123">
        <v>15039861</v>
      </c>
      <c r="H4057" s="127"/>
      <c r="I4057" s="131" t="s">
        <v>9609</v>
      </c>
      <c r="J4057" s="127"/>
      <c r="K4057" s="127"/>
      <c r="L4057" s="127"/>
      <c r="M4057" s="127"/>
      <c r="N4057" s="246">
        <v>100713.82</v>
      </c>
      <c r="O4057" s="246">
        <v>0</v>
      </c>
      <c r="P4057" s="127" t="s">
        <v>1334</v>
      </c>
    </row>
    <row r="4058" spans="1:16" ht="76.5" hidden="1">
      <c r="A4058" s="127">
        <v>25</v>
      </c>
      <c r="B4058" s="127"/>
      <c r="C4058" s="128" t="s">
        <v>695</v>
      </c>
      <c r="D4058" s="122">
        <v>43011</v>
      </c>
      <c r="E4058" s="123" t="s">
        <v>9610</v>
      </c>
      <c r="F4058" s="123" t="s">
        <v>1375</v>
      </c>
      <c r="G4058" s="123">
        <v>15039867</v>
      </c>
      <c r="H4058" s="127"/>
      <c r="I4058" s="131" t="s">
        <v>9611</v>
      </c>
      <c r="J4058" s="127"/>
      <c r="K4058" s="127"/>
      <c r="L4058" s="127"/>
      <c r="M4058" s="127"/>
      <c r="N4058" s="246">
        <v>13.51</v>
      </c>
      <c r="O4058" s="246">
        <v>0</v>
      </c>
      <c r="P4058" s="127" t="s">
        <v>1334</v>
      </c>
    </row>
    <row r="4059" spans="1:16" ht="76.5" hidden="1">
      <c r="A4059" s="127">
        <v>25</v>
      </c>
      <c r="B4059" s="127"/>
      <c r="C4059" s="128" t="s">
        <v>695</v>
      </c>
      <c r="D4059" s="122">
        <v>43011</v>
      </c>
      <c r="E4059" s="123" t="s">
        <v>9612</v>
      </c>
      <c r="F4059" s="123" t="s">
        <v>1375</v>
      </c>
      <c r="G4059" s="123">
        <v>15040295</v>
      </c>
      <c r="H4059" s="127"/>
      <c r="I4059" s="131" t="s">
        <v>9613</v>
      </c>
      <c r="J4059" s="127"/>
      <c r="K4059" s="127"/>
      <c r="L4059" s="127"/>
      <c r="M4059" s="127"/>
      <c r="N4059" s="246">
        <v>42.8</v>
      </c>
      <c r="O4059" s="246">
        <v>0</v>
      </c>
      <c r="P4059" s="127" t="s">
        <v>1334</v>
      </c>
    </row>
    <row r="4060" spans="1:16" ht="76.5" hidden="1">
      <c r="A4060" s="127">
        <v>25</v>
      </c>
      <c r="B4060" s="127"/>
      <c r="C4060" s="128" t="s">
        <v>695</v>
      </c>
      <c r="D4060" s="122">
        <v>43011</v>
      </c>
      <c r="E4060" s="123" t="s">
        <v>9614</v>
      </c>
      <c r="F4060" s="123" t="s">
        <v>1375</v>
      </c>
      <c r="G4060" s="123">
        <v>15041827</v>
      </c>
      <c r="H4060" s="127"/>
      <c r="I4060" s="131" t="s">
        <v>9615</v>
      </c>
      <c r="J4060" s="127"/>
      <c r="K4060" s="127"/>
      <c r="L4060" s="127"/>
      <c r="M4060" s="127"/>
      <c r="N4060" s="246">
        <v>68.69</v>
      </c>
      <c r="O4060" s="246">
        <v>0</v>
      </c>
      <c r="P4060" s="127" t="s">
        <v>1334</v>
      </c>
    </row>
    <row r="4061" spans="1:16" ht="76.5" hidden="1">
      <c r="A4061" s="127">
        <v>25</v>
      </c>
      <c r="B4061" s="127"/>
      <c r="C4061" s="128" t="s">
        <v>695</v>
      </c>
      <c r="D4061" s="122">
        <v>43011</v>
      </c>
      <c r="E4061" s="123" t="s">
        <v>9616</v>
      </c>
      <c r="F4061" s="123" t="s">
        <v>1375</v>
      </c>
      <c r="G4061" s="123">
        <v>15042268</v>
      </c>
      <c r="H4061" s="127"/>
      <c r="I4061" s="131" t="s">
        <v>9617</v>
      </c>
      <c r="J4061" s="127"/>
      <c r="K4061" s="127"/>
      <c r="L4061" s="127"/>
      <c r="M4061" s="127"/>
      <c r="N4061" s="246">
        <v>351.2</v>
      </c>
      <c r="O4061" s="246">
        <v>0</v>
      </c>
      <c r="P4061" s="127" t="s">
        <v>1334</v>
      </c>
    </row>
    <row r="4062" spans="1:16" ht="76.5" hidden="1">
      <c r="A4062" s="127">
        <v>25</v>
      </c>
      <c r="B4062" s="127"/>
      <c r="C4062" s="128" t="s">
        <v>695</v>
      </c>
      <c r="D4062" s="122">
        <v>43011</v>
      </c>
      <c r="E4062" s="123" t="s">
        <v>9618</v>
      </c>
      <c r="F4062" s="123" t="s">
        <v>1375</v>
      </c>
      <c r="G4062" s="123">
        <v>15042336</v>
      </c>
      <c r="H4062" s="127"/>
      <c r="I4062" s="131" t="s">
        <v>9619</v>
      </c>
      <c r="J4062" s="127"/>
      <c r="K4062" s="127"/>
      <c r="L4062" s="127"/>
      <c r="M4062" s="127"/>
      <c r="N4062" s="246">
        <v>44.2</v>
      </c>
      <c r="O4062" s="246">
        <v>0</v>
      </c>
      <c r="P4062" s="127" t="s">
        <v>1334</v>
      </c>
    </row>
    <row r="4063" spans="1:16" ht="76.5" hidden="1">
      <c r="A4063" s="127">
        <v>25</v>
      </c>
      <c r="B4063" s="127"/>
      <c r="C4063" s="128" t="s">
        <v>695</v>
      </c>
      <c r="D4063" s="122">
        <v>43011</v>
      </c>
      <c r="E4063" s="123" t="s">
        <v>9620</v>
      </c>
      <c r="F4063" s="123" t="s">
        <v>1375</v>
      </c>
      <c r="G4063" s="123">
        <v>15025232</v>
      </c>
      <c r="H4063" s="127"/>
      <c r="I4063" s="131" t="s">
        <v>9621</v>
      </c>
      <c r="J4063" s="127"/>
      <c r="K4063" s="127"/>
      <c r="L4063" s="127"/>
      <c r="M4063" s="127"/>
      <c r="N4063" s="246">
        <v>50.85</v>
      </c>
      <c r="O4063" s="246">
        <v>0</v>
      </c>
      <c r="P4063" s="127" t="s">
        <v>1334</v>
      </c>
    </row>
    <row r="4064" spans="1:16" ht="76.5" hidden="1">
      <c r="A4064" s="127">
        <v>25</v>
      </c>
      <c r="B4064" s="127"/>
      <c r="C4064" s="128" t="s">
        <v>695</v>
      </c>
      <c r="D4064" s="122">
        <v>43011</v>
      </c>
      <c r="E4064" s="123" t="s">
        <v>9622</v>
      </c>
      <c r="F4064" s="123" t="s">
        <v>1375</v>
      </c>
      <c r="G4064" s="123">
        <v>15042352</v>
      </c>
      <c r="H4064" s="127"/>
      <c r="I4064" s="131" t="s">
        <v>9623</v>
      </c>
      <c r="J4064" s="127"/>
      <c r="K4064" s="127"/>
      <c r="L4064" s="127"/>
      <c r="M4064" s="127"/>
      <c r="N4064" s="246">
        <v>1536.13</v>
      </c>
      <c r="O4064" s="246">
        <v>0</v>
      </c>
      <c r="P4064" s="127" t="s">
        <v>1334</v>
      </c>
    </row>
    <row r="4065" spans="1:16" ht="76.5" hidden="1">
      <c r="A4065" s="127">
        <v>25</v>
      </c>
      <c r="B4065" s="127"/>
      <c r="C4065" s="128" t="s">
        <v>695</v>
      </c>
      <c r="D4065" s="122">
        <v>43011</v>
      </c>
      <c r="E4065" s="123" t="s">
        <v>9624</v>
      </c>
      <c r="F4065" s="123" t="s">
        <v>1375</v>
      </c>
      <c r="G4065" s="123">
        <v>15025233</v>
      </c>
      <c r="H4065" s="127"/>
      <c r="I4065" s="131" t="s">
        <v>9625</v>
      </c>
      <c r="J4065" s="127"/>
      <c r="K4065" s="127"/>
      <c r="L4065" s="127"/>
      <c r="M4065" s="127"/>
      <c r="N4065" s="246">
        <v>45081.72</v>
      </c>
      <c r="O4065" s="246">
        <v>0</v>
      </c>
      <c r="P4065" s="127" t="s">
        <v>1334</v>
      </c>
    </row>
    <row r="4066" spans="1:16" ht="76.5" hidden="1">
      <c r="A4066" s="127">
        <v>25</v>
      </c>
      <c r="B4066" s="127"/>
      <c r="C4066" s="128" t="s">
        <v>695</v>
      </c>
      <c r="D4066" s="122">
        <v>43011</v>
      </c>
      <c r="E4066" s="123" t="s">
        <v>9626</v>
      </c>
      <c r="F4066" s="123" t="s">
        <v>1375</v>
      </c>
      <c r="G4066" s="123">
        <v>15025234</v>
      </c>
      <c r="H4066" s="127"/>
      <c r="I4066" s="131" t="s">
        <v>9627</v>
      </c>
      <c r="J4066" s="127"/>
      <c r="K4066" s="127"/>
      <c r="L4066" s="127"/>
      <c r="M4066" s="127"/>
      <c r="N4066" s="246">
        <v>400000</v>
      </c>
      <c r="O4066" s="246">
        <v>0</v>
      </c>
      <c r="P4066" s="127" t="s">
        <v>1334</v>
      </c>
    </row>
    <row r="4067" spans="1:16" ht="51" hidden="1">
      <c r="A4067" s="127" t="s">
        <v>620</v>
      </c>
      <c r="B4067" s="127"/>
      <c r="C4067" s="128" t="s">
        <v>714</v>
      </c>
      <c r="D4067" s="122">
        <v>43012</v>
      </c>
      <c r="E4067" s="123" t="s">
        <v>9628</v>
      </c>
      <c r="F4067" s="123" t="s">
        <v>1375</v>
      </c>
      <c r="G4067" s="123">
        <v>15075235</v>
      </c>
      <c r="H4067" s="127"/>
      <c r="I4067" s="131" t="s">
        <v>9629</v>
      </c>
      <c r="J4067" s="127"/>
      <c r="K4067" s="127"/>
      <c r="L4067" s="127"/>
      <c r="M4067" s="127"/>
      <c r="N4067" s="246">
        <v>0</v>
      </c>
      <c r="O4067" s="246">
        <v>6000000</v>
      </c>
      <c r="P4067" s="127" t="s">
        <v>1334</v>
      </c>
    </row>
    <row r="4068" spans="1:16" ht="76.5" hidden="1">
      <c r="A4068" s="127" t="s">
        <v>621</v>
      </c>
      <c r="B4068" s="127"/>
      <c r="C4068" s="128" t="s">
        <v>715</v>
      </c>
      <c r="D4068" s="122">
        <v>43012</v>
      </c>
      <c r="E4068" s="123" t="s">
        <v>9630</v>
      </c>
      <c r="F4068" s="123" t="s">
        <v>6</v>
      </c>
      <c r="G4068" s="123">
        <v>892452</v>
      </c>
      <c r="H4068" s="127"/>
      <c r="I4068" s="131" t="s">
        <v>9631</v>
      </c>
      <c r="J4068" s="127"/>
      <c r="K4068" s="127"/>
      <c r="L4068" s="127"/>
      <c r="M4068" s="127"/>
      <c r="N4068" s="246">
        <v>0</v>
      </c>
      <c r="O4068" s="246">
        <v>33000</v>
      </c>
      <c r="P4068" s="127" t="s">
        <v>1334</v>
      </c>
    </row>
    <row r="4069" spans="1:16" ht="63.75" hidden="1">
      <c r="A4069" s="127" t="s">
        <v>620</v>
      </c>
      <c r="B4069" s="127"/>
      <c r="C4069" s="128" t="s">
        <v>714</v>
      </c>
      <c r="D4069" s="122">
        <v>43012</v>
      </c>
      <c r="E4069" s="123" t="s">
        <v>9632</v>
      </c>
      <c r="F4069" s="123" t="s">
        <v>6</v>
      </c>
      <c r="G4069" s="123">
        <v>900065</v>
      </c>
      <c r="H4069" s="127"/>
      <c r="I4069" s="131" t="s">
        <v>9633</v>
      </c>
      <c r="J4069" s="127"/>
      <c r="K4069" s="127"/>
      <c r="L4069" s="127"/>
      <c r="M4069" s="127"/>
      <c r="N4069" s="246">
        <v>0</v>
      </c>
      <c r="O4069" s="246">
        <v>80157.64</v>
      </c>
      <c r="P4069" s="127" t="s">
        <v>1334</v>
      </c>
    </row>
    <row r="4070" spans="1:16" ht="76.5" hidden="1">
      <c r="A4070" s="127">
        <v>25</v>
      </c>
      <c r="B4070" s="127"/>
      <c r="C4070" s="128" t="s">
        <v>695</v>
      </c>
      <c r="D4070" s="122">
        <v>43012</v>
      </c>
      <c r="E4070" s="123" t="s">
        <v>9634</v>
      </c>
      <c r="F4070" s="123" t="s">
        <v>1375</v>
      </c>
      <c r="G4070" s="123">
        <v>15042348</v>
      </c>
      <c r="H4070" s="127"/>
      <c r="I4070" s="131" t="s">
        <v>9635</v>
      </c>
      <c r="J4070" s="127"/>
      <c r="K4070" s="127"/>
      <c r="L4070" s="127"/>
      <c r="M4070" s="127"/>
      <c r="N4070" s="246">
        <v>39968.519999999997</v>
      </c>
      <c r="O4070" s="246">
        <v>0</v>
      </c>
      <c r="P4070" s="127" t="s">
        <v>1334</v>
      </c>
    </row>
    <row r="4071" spans="1:16" ht="76.5" hidden="1">
      <c r="A4071" s="127">
        <v>25</v>
      </c>
      <c r="B4071" s="127"/>
      <c r="C4071" s="128" t="s">
        <v>695</v>
      </c>
      <c r="D4071" s="122">
        <v>43012</v>
      </c>
      <c r="E4071" s="123" t="s">
        <v>9636</v>
      </c>
      <c r="F4071" s="123" t="s">
        <v>1375</v>
      </c>
      <c r="G4071" s="123">
        <v>15042362</v>
      </c>
      <c r="H4071" s="127"/>
      <c r="I4071" s="131" t="s">
        <v>9637</v>
      </c>
      <c r="J4071" s="127"/>
      <c r="K4071" s="127"/>
      <c r="L4071" s="127"/>
      <c r="M4071" s="127"/>
      <c r="N4071" s="246">
        <v>75841</v>
      </c>
      <c r="O4071" s="246">
        <v>0</v>
      </c>
      <c r="P4071" s="127" t="s">
        <v>1334</v>
      </c>
    </row>
    <row r="4072" spans="1:16" ht="76.5" hidden="1">
      <c r="A4072" s="127">
        <v>25</v>
      </c>
      <c r="B4072" s="127"/>
      <c r="C4072" s="128" t="s">
        <v>695</v>
      </c>
      <c r="D4072" s="122">
        <v>43012</v>
      </c>
      <c r="E4072" s="123" t="s">
        <v>9638</v>
      </c>
      <c r="F4072" s="123" t="s">
        <v>1375</v>
      </c>
      <c r="G4072" s="123">
        <v>15042364</v>
      </c>
      <c r="H4072" s="127"/>
      <c r="I4072" s="131" t="s">
        <v>9639</v>
      </c>
      <c r="J4072" s="127"/>
      <c r="K4072" s="127"/>
      <c r="L4072" s="127"/>
      <c r="M4072" s="127"/>
      <c r="N4072" s="246">
        <v>410.64</v>
      </c>
      <c r="O4072" s="246">
        <v>0</v>
      </c>
      <c r="P4072" s="127" t="s">
        <v>1334</v>
      </c>
    </row>
    <row r="4073" spans="1:16" ht="76.5" hidden="1">
      <c r="A4073" s="127">
        <v>25</v>
      </c>
      <c r="B4073" s="127"/>
      <c r="C4073" s="128" t="s">
        <v>695</v>
      </c>
      <c r="D4073" s="122">
        <v>43012</v>
      </c>
      <c r="E4073" s="123" t="s">
        <v>9640</v>
      </c>
      <c r="F4073" s="123" t="s">
        <v>1375</v>
      </c>
      <c r="G4073" s="123">
        <v>15042374</v>
      </c>
      <c r="H4073" s="127"/>
      <c r="I4073" s="131" t="s">
        <v>9641</v>
      </c>
      <c r="J4073" s="127"/>
      <c r="K4073" s="127"/>
      <c r="L4073" s="127"/>
      <c r="M4073" s="127"/>
      <c r="N4073" s="246">
        <v>16635.580000000002</v>
      </c>
      <c r="O4073" s="246">
        <v>0</v>
      </c>
      <c r="P4073" s="127" t="s">
        <v>1334</v>
      </c>
    </row>
    <row r="4074" spans="1:16" ht="76.5" hidden="1">
      <c r="A4074" s="127">
        <v>25</v>
      </c>
      <c r="B4074" s="127"/>
      <c r="C4074" s="128" t="s">
        <v>695</v>
      </c>
      <c r="D4074" s="122">
        <v>43012</v>
      </c>
      <c r="E4074" s="123" t="s">
        <v>9642</v>
      </c>
      <c r="F4074" s="123" t="s">
        <v>1375</v>
      </c>
      <c r="G4074" s="123">
        <v>15042380</v>
      </c>
      <c r="H4074" s="127"/>
      <c r="I4074" s="131" t="s">
        <v>9643</v>
      </c>
      <c r="J4074" s="127"/>
      <c r="K4074" s="127"/>
      <c r="L4074" s="127"/>
      <c r="M4074" s="127"/>
      <c r="N4074" s="246">
        <v>13901.43</v>
      </c>
      <c r="O4074" s="246">
        <v>0</v>
      </c>
      <c r="P4074" s="127" t="s">
        <v>1334</v>
      </c>
    </row>
    <row r="4075" spans="1:16" ht="76.5" hidden="1">
      <c r="A4075" s="127">
        <v>132</v>
      </c>
      <c r="B4075" s="127"/>
      <c r="C4075" s="128" t="s">
        <v>729</v>
      </c>
      <c r="D4075" s="122">
        <v>43012</v>
      </c>
      <c r="E4075" s="123" t="s">
        <v>9644</v>
      </c>
      <c r="F4075" s="123" t="s">
        <v>11</v>
      </c>
      <c r="G4075" s="123">
        <v>900039</v>
      </c>
      <c r="H4075" s="127"/>
      <c r="I4075" s="131" t="s">
        <v>9645</v>
      </c>
      <c r="J4075" s="127"/>
      <c r="K4075" s="127"/>
      <c r="L4075" s="127"/>
      <c r="M4075" s="127"/>
      <c r="N4075" s="246">
        <v>710</v>
      </c>
      <c r="O4075" s="246">
        <v>0</v>
      </c>
      <c r="P4075" s="127" t="s">
        <v>1334</v>
      </c>
    </row>
    <row r="4076" spans="1:16" ht="63.75" hidden="1">
      <c r="A4076" s="127">
        <v>513</v>
      </c>
      <c r="B4076" s="127"/>
      <c r="C4076" s="128" t="s">
        <v>201</v>
      </c>
      <c r="D4076" s="122">
        <v>43012</v>
      </c>
      <c r="E4076" s="123" t="s">
        <v>9646</v>
      </c>
      <c r="F4076" s="123" t="s">
        <v>15</v>
      </c>
      <c r="G4076" s="123">
        <v>560136</v>
      </c>
      <c r="H4076" s="127"/>
      <c r="I4076" s="131" t="s">
        <v>9647</v>
      </c>
      <c r="J4076" s="127"/>
      <c r="K4076" s="127"/>
      <c r="L4076" s="127"/>
      <c r="M4076" s="127"/>
      <c r="N4076" s="246">
        <v>50</v>
      </c>
      <c r="O4076" s="246">
        <v>0</v>
      </c>
      <c r="P4076" s="127" t="s">
        <v>1334</v>
      </c>
    </row>
    <row r="4077" spans="1:16" ht="63.75" hidden="1">
      <c r="A4077" s="127">
        <v>513</v>
      </c>
      <c r="B4077" s="127"/>
      <c r="C4077" s="128" t="s">
        <v>201</v>
      </c>
      <c r="D4077" s="122">
        <v>43012</v>
      </c>
      <c r="E4077" s="123" t="s">
        <v>9648</v>
      </c>
      <c r="F4077" s="123" t="s">
        <v>15</v>
      </c>
      <c r="G4077" s="123">
        <v>560264</v>
      </c>
      <c r="H4077" s="127"/>
      <c r="I4077" s="131" t="s">
        <v>9649</v>
      </c>
      <c r="J4077" s="127"/>
      <c r="K4077" s="127"/>
      <c r="L4077" s="127"/>
      <c r="M4077" s="127"/>
      <c r="N4077" s="246">
        <v>50</v>
      </c>
      <c r="O4077" s="246">
        <v>0</v>
      </c>
      <c r="P4077" s="127" t="s">
        <v>1334</v>
      </c>
    </row>
    <row r="4078" spans="1:16" ht="76.5" hidden="1">
      <c r="A4078" s="127" t="s">
        <v>621</v>
      </c>
      <c r="B4078" s="127"/>
      <c r="C4078" s="128" t="s">
        <v>715</v>
      </c>
      <c r="D4078" s="122">
        <v>43012</v>
      </c>
      <c r="E4078" s="123" t="s">
        <v>9650</v>
      </c>
      <c r="F4078" s="123" t="s">
        <v>11</v>
      </c>
      <c r="G4078" s="123">
        <v>560392</v>
      </c>
      <c r="H4078" s="127"/>
      <c r="I4078" s="131" t="s">
        <v>9651</v>
      </c>
      <c r="J4078" s="127"/>
      <c r="K4078" s="127"/>
      <c r="L4078" s="127"/>
      <c r="M4078" s="127"/>
      <c r="N4078" s="246">
        <v>50</v>
      </c>
      <c r="O4078" s="246">
        <v>0</v>
      </c>
      <c r="P4078" s="127" t="s">
        <v>1334</v>
      </c>
    </row>
    <row r="4079" spans="1:16" ht="76.5" hidden="1">
      <c r="A4079" s="127">
        <v>513</v>
      </c>
      <c r="B4079" s="127"/>
      <c r="C4079" s="128" t="s">
        <v>201</v>
      </c>
      <c r="D4079" s="122">
        <v>43012</v>
      </c>
      <c r="E4079" s="123" t="s">
        <v>9652</v>
      </c>
      <c r="F4079" s="123" t="s">
        <v>15</v>
      </c>
      <c r="G4079" s="123">
        <v>3276</v>
      </c>
      <c r="H4079" s="127"/>
      <c r="I4079" s="131" t="s">
        <v>9653</v>
      </c>
      <c r="J4079" s="127"/>
      <c r="K4079" s="127"/>
      <c r="L4079" s="127"/>
      <c r="M4079" s="127"/>
      <c r="N4079" s="246">
        <v>50</v>
      </c>
      <c r="O4079" s="246">
        <v>0</v>
      </c>
      <c r="P4079" s="127" t="s">
        <v>1334</v>
      </c>
    </row>
    <row r="4080" spans="1:16" ht="51" hidden="1">
      <c r="A4080" s="127">
        <v>10</v>
      </c>
      <c r="B4080" s="127"/>
      <c r="C4080" s="128" t="s">
        <v>691</v>
      </c>
      <c r="D4080" s="122">
        <v>43012</v>
      </c>
      <c r="E4080" s="123" t="s">
        <v>9654</v>
      </c>
      <c r="F4080" s="123" t="s">
        <v>15</v>
      </c>
      <c r="G4080" s="123">
        <v>560540</v>
      </c>
      <c r="H4080" s="127"/>
      <c r="I4080" s="131" t="s">
        <v>9655</v>
      </c>
      <c r="J4080" s="127"/>
      <c r="K4080" s="127"/>
      <c r="L4080" s="127"/>
      <c r="M4080" s="127"/>
      <c r="N4080" s="246">
        <v>50</v>
      </c>
      <c r="O4080" s="246">
        <v>0</v>
      </c>
      <c r="P4080" s="127" t="s">
        <v>1334</v>
      </c>
    </row>
    <row r="4081" spans="1:16" ht="63.75" hidden="1">
      <c r="A4081" s="127">
        <v>10</v>
      </c>
      <c r="B4081" s="127"/>
      <c r="C4081" s="128" t="s">
        <v>691</v>
      </c>
      <c r="D4081" s="122">
        <v>43012</v>
      </c>
      <c r="E4081" s="123" t="s">
        <v>9656</v>
      </c>
      <c r="F4081" s="123" t="s">
        <v>15</v>
      </c>
      <c r="G4081" s="123">
        <v>560542</v>
      </c>
      <c r="H4081" s="127"/>
      <c r="I4081" s="131" t="s">
        <v>9657</v>
      </c>
      <c r="J4081" s="127"/>
      <c r="K4081" s="127"/>
      <c r="L4081" s="127"/>
      <c r="M4081" s="127"/>
      <c r="N4081" s="246">
        <v>50</v>
      </c>
      <c r="O4081" s="246">
        <v>0</v>
      </c>
      <c r="P4081" s="127" t="s">
        <v>1334</v>
      </c>
    </row>
    <row r="4082" spans="1:16" ht="102" hidden="1">
      <c r="A4082" s="127">
        <v>10</v>
      </c>
      <c r="B4082" s="127"/>
      <c r="C4082" s="128" t="s">
        <v>691</v>
      </c>
      <c r="D4082" s="122">
        <v>43012</v>
      </c>
      <c r="E4082" s="123" t="s">
        <v>9658</v>
      </c>
      <c r="F4082" s="123" t="s">
        <v>15</v>
      </c>
      <c r="G4082" s="123">
        <v>3277</v>
      </c>
      <c r="H4082" s="127"/>
      <c r="I4082" s="131" t="s">
        <v>9659</v>
      </c>
      <c r="J4082" s="127"/>
      <c r="K4082" s="127"/>
      <c r="L4082" s="127"/>
      <c r="M4082" s="127"/>
      <c r="N4082" s="246">
        <v>2863.08</v>
      </c>
      <c r="O4082" s="246">
        <v>0</v>
      </c>
      <c r="P4082" s="127" t="s">
        <v>1334</v>
      </c>
    </row>
    <row r="4083" spans="1:16" ht="63.75" hidden="1">
      <c r="A4083" s="127">
        <v>513</v>
      </c>
      <c r="B4083" s="127"/>
      <c r="C4083" s="128" t="s">
        <v>201</v>
      </c>
      <c r="D4083" s="122">
        <v>43012</v>
      </c>
      <c r="E4083" s="123" t="s">
        <v>9660</v>
      </c>
      <c r="F4083" s="123" t="s">
        <v>15</v>
      </c>
      <c r="G4083" s="123">
        <v>3281</v>
      </c>
      <c r="H4083" s="127"/>
      <c r="I4083" s="131" t="s">
        <v>9661</v>
      </c>
      <c r="J4083" s="127"/>
      <c r="K4083" s="127"/>
      <c r="L4083" s="127"/>
      <c r="M4083" s="127"/>
      <c r="N4083" s="246">
        <v>501.32</v>
      </c>
      <c r="O4083" s="246">
        <v>0</v>
      </c>
      <c r="P4083" s="127" t="s">
        <v>1334</v>
      </c>
    </row>
    <row r="4084" spans="1:16" ht="89.25" hidden="1">
      <c r="A4084" s="127">
        <v>10</v>
      </c>
      <c r="B4084" s="127"/>
      <c r="C4084" s="128" t="s">
        <v>691</v>
      </c>
      <c r="D4084" s="122">
        <v>43012</v>
      </c>
      <c r="E4084" s="123" t="s">
        <v>9662</v>
      </c>
      <c r="F4084" s="123" t="s">
        <v>15</v>
      </c>
      <c r="G4084" s="123">
        <v>3280</v>
      </c>
      <c r="H4084" s="127"/>
      <c r="I4084" s="131" t="s">
        <v>9663</v>
      </c>
      <c r="J4084" s="127"/>
      <c r="K4084" s="127"/>
      <c r="L4084" s="127"/>
      <c r="M4084" s="127"/>
      <c r="N4084" s="246">
        <v>521.08000000000004</v>
      </c>
      <c r="O4084" s="246">
        <v>0</v>
      </c>
      <c r="P4084" s="127" t="s">
        <v>1334</v>
      </c>
    </row>
    <row r="4085" spans="1:16" ht="63.75" hidden="1">
      <c r="A4085" s="127">
        <v>513</v>
      </c>
      <c r="B4085" s="127"/>
      <c r="C4085" s="128" t="s">
        <v>201</v>
      </c>
      <c r="D4085" s="122">
        <v>43012</v>
      </c>
      <c r="E4085" s="123" t="s">
        <v>9664</v>
      </c>
      <c r="F4085" s="123" t="s">
        <v>15</v>
      </c>
      <c r="G4085" s="123">
        <v>3282</v>
      </c>
      <c r="H4085" s="127"/>
      <c r="I4085" s="131" t="s">
        <v>9665</v>
      </c>
      <c r="J4085" s="127"/>
      <c r="K4085" s="127"/>
      <c r="L4085" s="127"/>
      <c r="M4085" s="127"/>
      <c r="N4085" s="246">
        <v>501.32</v>
      </c>
      <c r="O4085" s="246">
        <v>0</v>
      </c>
      <c r="P4085" s="127" t="s">
        <v>1334</v>
      </c>
    </row>
    <row r="4086" spans="1:16" ht="63.75" hidden="1">
      <c r="A4086" s="127">
        <v>10</v>
      </c>
      <c r="B4086" s="127"/>
      <c r="C4086" s="128" t="s">
        <v>691</v>
      </c>
      <c r="D4086" s="122">
        <v>43012</v>
      </c>
      <c r="E4086" s="123" t="s">
        <v>9666</v>
      </c>
      <c r="F4086" s="123" t="s">
        <v>15</v>
      </c>
      <c r="G4086" s="123">
        <v>560930</v>
      </c>
      <c r="H4086" s="127"/>
      <c r="I4086" s="131" t="s">
        <v>9667</v>
      </c>
      <c r="J4086" s="127"/>
      <c r="K4086" s="127"/>
      <c r="L4086" s="127"/>
      <c r="M4086" s="127"/>
      <c r="N4086" s="246">
        <v>50</v>
      </c>
      <c r="O4086" s="246">
        <v>0</v>
      </c>
      <c r="P4086" s="127" t="s">
        <v>1334</v>
      </c>
    </row>
    <row r="4087" spans="1:16" ht="63.75" hidden="1">
      <c r="A4087" s="127">
        <v>10</v>
      </c>
      <c r="B4087" s="127"/>
      <c r="C4087" s="128" t="s">
        <v>691</v>
      </c>
      <c r="D4087" s="122">
        <v>43012</v>
      </c>
      <c r="E4087" s="123" t="s">
        <v>9668</v>
      </c>
      <c r="F4087" s="123" t="s">
        <v>15</v>
      </c>
      <c r="G4087" s="123">
        <v>561058</v>
      </c>
      <c r="H4087" s="127"/>
      <c r="I4087" s="131" t="s">
        <v>9669</v>
      </c>
      <c r="J4087" s="127"/>
      <c r="K4087" s="127"/>
      <c r="L4087" s="127"/>
      <c r="M4087" s="127"/>
      <c r="N4087" s="246">
        <v>50</v>
      </c>
      <c r="O4087" s="246">
        <v>0</v>
      </c>
      <c r="P4087" s="127" t="s">
        <v>1334</v>
      </c>
    </row>
    <row r="4088" spans="1:16" ht="63.75" hidden="1">
      <c r="A4088" s="127">
        <v>10</v>
      </c>
      <c r="B4088" s="127"/>
      <c r="C4088" s="128" t="s">
        <v>691</v>
      </c>
      <c r="D4088" s="122">
        <v>43012</v>
      </c>
      <c r="E4088" s="123" t="s">
        <v>9670</v>
      </c>
      <c r="F4088" s="123" t="s">
        <v>15</v>
      </c>
      <c r="G4088" s="123">
        <v>561197</v>
      </c>
      <c r="H4088" s="127"/>
      <c r="I4088" s="131" t="s">
        <v>9671</v>
      </c>
      <c r="J4088" s="127"/>
      <c r="K4088" s="127"/>
      <c r="L4088" s="127"/>
      <c r="M4088" s="127"/>
      <c r="N4088" s="246">
        <v>50</v>
      </c>
      <c r="O4088" s="246">
        <v>0</v>
      </c>
      <c r="P4088" s="127" t="s">
        <v>1334</v>
      </c>
    </row>
    <row r="4089" spans="1:16" ht="51" hidden="1">
      <c r="A4089" s="127">
        <v>513</v>
      </c>
      <c r="B4089" s="127"/>
      <c r="C4089" s="128" t="s">
        <v>201</v>
      </c>
      <c r="D4089" s="122">
        <v>43012</v>
      </c>
      <c r="E4089" s="123" t="s">
        <v>9672</v>
      </c>
      <c r="F4089" s="123" t="s">
        <v>15</v>
      </c>
      <c r="G4089" s="123">
        <v>561204</v>
      </c>
      <c r="H4089" s="127"/>
      <c r="I4089" s="131" t="s">
        <v>9673</v>
      </c>
      <c r="J4089" s="127"/>
      <c r="K4089" s="127"/>
      <c r="L4089" s="127"/>
      <c r="M4089" s="127"/>
      <c r="N4089" s="246">
        <v>50</v>
      </c>
      <c r="O4089" s="246">
        <v>0</v>
      </c>
      <c r="P4089" s="127" t="s">
        <v>1334</v>
      </c>
    </row>
    <row r="4090" spans="1:16" ht="63.75" hidden="1">
      <c r="A4090" s="127">
        <v>10</v>
      </c>
      <c r="B4090" s="127"/>
      <c r="C4090" s="128" t="s">
        <v>691</v>
      </c>
      <c r="D4090" s="122">
        <v>43012</v>
      </c>
      <c r="E4090" s="123" t="s">
        <v>9674</v>
      </c>
      <c r="F4090" s="123" t="s">
        <v>15</v>
      </c>
      <c r="G4090" s="123">
        <v>561206</v>
      </c>
      <c r="H4090" s="127"/>
      <c r="I4090" s="131" t="s">
        <v>9675</v>
      </c>
      <c r="J4090" s="127"/>
      <c r="K4090" s="127"/>
      <c r="L4090" s="127"/>
      <c r="M4090" s="127"/>
      <c r="N4090" s="246">
        <v>50</v>
      </c>
      <c r="O4090" s="246">
        <v>0</v>
      </c>
      <c r="P4090" s="127" t="s">
        <v>1334</v>
      </c>
    </row>
    <row r="4091" spans="1:16" ht="76.5" hidden="1">
      <c r="A4091" s="127">
        <v>25</v>
      </c>
      <c r="B4091" s="127"/>
      <c r="C4091" s="128" t="s">
        <v>695</v>
      </c>
      <c r="D4091" s="122">
        <v>43012</v>
      </c>
      <c r="E4091" s="123" t="s">
        <v>9676</v>
      </c>
      <c r="F4091" s="123" t="s">
        <v>1375</v>
      </c>
      <c r="G4091" s="123">
        <v>15042880</v>
      </c>
      <c r="H4091" s="127"/>
      <c r="I4091" s="131" t="s">
        <v>9677</v>
      </c>
      <c r="J4091" s="127"/>
      <c r="K4091" s="127"/>
      <c r="L4091" s="127"/>
      <c r="M4091" s="127"/>
      <c r="N4091" s="246">
        <v>1509972.71</v>
      </c>
      <c r="O4091" s="246">
        <v>0</v>
      </c>
      <c r="P4091" s="127" t="s">
        <v>1334</v>
      </c>
    </row>
    <row r="4092" spans="1:16" ht="76.5" hidden="1">
      <c r="A4092" s="127">
        <v>25</v>
      </c>
      <c r="B4092" s="127"/>
      <c r="C4092" s="128" t="s">
        <v>695</v>
      </c>
      <c r="D4092" s="122">
        <v>43012</v>
      </c>
      <c r="E4092" s="123" t="s">
        <v>9678</v>
      </c>
      <c r="F4092" s="123" t="s">
        <v>1375</v>
      </c>
      <c r="G4092" s="123">
        <v>15042927</v>
      </c>
      <c r="H4092" s="127"/>
      <c r="I4092" s="131" t="s">
        <v>9679</v>
      </c>
      <c r="J4092" s="127"/>
      <c r="K4092" s="127"/>
      <c r="L4092" s="127"/>
      <c r="M4092" s="127"/>
      <c r="N4092" s="246">
        <v>1232704.6499999999</v>
      </c>
      <c r="O4092" s="246">
        <v>0</v>
      </c>
      <c r="P4092" s="127" t="s">
        <v>1334</v>
      </c>
    </row>
    <row r="4093" spans="1:16" ht="76.5" hidden="1">
      <c r="A4093" s="127">
        <v>25</v>
      </c>
      <c r="B4093" s="127"/>
      <c r="C4093" s="128" t="s">
        <v>695</v>
      </c>
      <c r="D4093" s="122">
        <v>43012</v>
      </c>
      <c r="E4093" s="123" t="s">
        <v>9680</v>
      </c>
      <c r="F4093" s="123" t="s">
        <v>1375</v>
      </c>
      <c r="G4093" s="123">
        <v>15059519</v>
      </c>
      <c r="H4093" s="127"/>
      <c r="I4093" s="131" t="s">
        <v>9681</v>
      </c>
      <c r="J4093" s="127"/>
      <c r="K4093" s="127"/>
      <c r="L4093" s="127"/>
      <c r="M4093" s="127"/>
      <c r="N4093" s="246">
        <v>977549.39</v>
      </c>
      <c r="O4093" s="246">
        <v>0</v>
      </c>
      <c r="P4093" s="127" t="s">
        <v>1334</v>
      </c>
    </row>
    <row r="4094" spans="1:16" ht="76.5" hidden="1">
      <c r="A4094" s="127">
        <v>25</v>
      </c>
      <c r="B4094" s="127"/>
      <c r="C4094" s="128" t="s">
        <v>695</v>
      </c>
      <c r="D4094" s="122">
        <v>43012</v>
      </c>
      <c r="E4094" s="123" t="s">
        <v>9682</v>
      </c>
      <c r="F4094" s="123" t="s">
        <v>1375</v>
      </c>
      <c r="G4094" s="123">
        <v>15039764</v>
      </c>
      <c r="H4094" s="127"/>
      <c r="I4094" s="131" t="s">
        <v>9683</v>
      </c>
      <c r="J4094" s="127"/>
      <c r="K4094" s="127"/>
      <c r="L4094" s="127"/>
      <c r="M4094" s="127"/>
      <c r="N4094" s="246">
        <v>33.369999999999997</v>
      </c>
      <c r="O4094" s="246">
        <v>0</v>
      </c>
      <c r="P4094" s="127" t="s">
        <v>1334</v>
      </c>
    </row>
    <row r="4095" spans="1:16" ht="76.5" hidden="1">
      <c r="A4095" s="127">
        <v>25</v>
      </c>
      <c r="B4095" s="127"/>
      <c r="C4095" s="128" t="s">
        <v>695</v>
      </c>
      <c r="D4095" s="122">
        <v>43012</v>
      </c>
      <c r="E4095" s="123" t="s">
        <v>9684</v>
      </c>
      <c r="F4095" s="123" t="s">
        <v>1375</v>
      </c>
      <c r="G4095" s="123">
        <v>15041828</v>
      </c>
      <c r="H4095" s="127"/>
      <c r="I4095" s="131" t="s">
        <v>9685</v>
      </c>
      <c r="J4095" s="127"/>
      <c r="K4095" s="127"/>
      <c r="L4095" s="127"/>
      <c r="M4095" s="127"/>
      <c r="N4095" s="246">
        <v>334.8</v>
      </c>
      <c r="O4095" s="246">
        <v>0</v>
      </c>
      <c r="P4095" s="127" t="s">
        <v>1334</v>
      </c>
    </row>
    <row r="4096" spans="1:16" ht="76.5" hidden="1">
      <c r="A4096" s="127">
        <v>25</v>
      </c>
      <c r="B4096" s="127"/>
      <c r="C4096" s="128" t="s">
        <v>695</v>
      </c>
      <c r="D4096" s="122">
        <v>43012</v>
      </c>
      <c r="E4096" s="123" t="s">
        <v>9686</v>
      </c>
      <c r="F4096" s="123" t="s">
        <v>1375</v>
      </c>
      <c r="G4096" s="123">
        <v>15040023</v>
      </c>
      <c r="H4096" s="127"/>
      <c r="I4096" s="131" t="s">
        <v>9687</v>
      </c>
      <c r="J4096" s="127"/>
      <c r="K4096" s="127"/>
      <c r="L4096" s="127"/>
      <c r="M4096" s="127"/>
      <c r="N4096" s="246">
        <v>212302.65</v>
      </c>
      <c r="O4096" s="246">
        <v>0</v>
      </c>
      <c r="P4096" s="127" t="s">
        <v>1334</v>
      </c>
    </row>
    <row r="4097" spans="1:16" ht="76.5" hidden="1">
      <c r="A4097" s="127">
        <v>25</v>
      </c>
      <c r="B4097" s="127"/>
      <c r="C4097" s="128" t="s">
        <v>695</v>
      </c>
      <c r="D4097" s="122">
        <v>43012</v>
      </c>
      <c r="E4097" s="123" t="s">
        <v>9688</v>
      </c>
      <c r="F4097" s="123" t="s">
        <v>1375</v>
      </c>
      <c r="G4097" s="123">
        <v>15039826</v>
      </c>
      <c r="H4097" s="127"/>
      <c r="I4097" s="131" t="s">
        <v>9689</v>
      </c>
      <c r="J4097" s="127"/>
      <c r="K4097" s="127"/>
      <c r="L4097" s="127"/>
      <c r="M4097" s="127"/>
      <c r="N4097" s="246">
        <v>560313.41</v>
      </c>
      <c r="O4097" s="246">
        <v>0</v>
      </c>
      <c r="P4097" s="127" t="s">
        <v>1334</v>
      </c>
    </row>
    <row r="4098" spans="1:16" ht="76.5" hidden="1">
      <c r="A4098" s="127">
        <v>25</v>
      </c>
      <c r="B4098" s="127"/>
      <c r="C4098" s="128" t="s">
        <v>695</v>
      </c>
      <c r="D4098" s="122">
        <v>43012</v>
      </c>
      <c r="E4098" s="123" t="s">
        <v>9690</v>
      </c>
      <c r="F4098" s="123" t="s">
        <v>1375</v>
      </c>
      <c r="G4098" s="123">
        <v>15039768</v>
      </c>
      <c r="H4098" s="127"/>
      <c r="I4098" s="131" t="s">
        <v>9691</v>
      </c>
      <c r="J4098" s="127"/>
      <c r="K4098" s="127"/>
      <c r="L4098" s="127"/>
      <c r="M4098" s="127"/>
      <c r="N4098" s="246">
        <v>500</v>
      </c>
      <c r="O4098" s="246">
        <v>0</v>
      </c>
      <c r="P4098" s="127" t="s">
        <v>1334</v>
      </c>
    </row>
    <row r="4099" spans="1:16" ht="76.5" hidden="1">
      <c r="A4099" s="127">
        <v>25</v>
      </c>
      <c r="B4099" s="127"/>
      <c r="C4099" s="128" t="s">
        <v>695</v>
      </c>
      <c r="D4099" s="122">
        <v>43012</v>
      </c>
      <c r="E4099" s="123" t="s">
        <v>9692</v>
      </c>
      <c r="F4099" s="123" t="s">
        <v>1375</v>
      </c>
      <c r="G4099" s="123">
        <v>15039819</v>
      </c>
      <c r="H4099" s="127"/>
      <c r="I4099" s="131" t="s">
        <v>9693</v>
      </c>
      <c r="J4099" s="127"/>
      <c r="K4099" s="127"/>
      <c r="L4099" s="127"/>
      <c r="M4099" s="127"/>
      <c r="N4099" s="246">
        <v>222.22</v>
      </c>
      <c r="O4099" s="246">
        <v>0</v>
      </c>
      <c r="P4099" s="127" t="s">
        <v>1334</v>
      </c>
    </row>
    <row r="4100" spans="1:16" ht="76.5" hidden="1">
      <c r="A4100" s="127">
        <v>25</v>
      </c>
      <c r="B4100" s="127"/>
      <c r="C4100" s="128" t="s">
        <v>695</v>
      </c>
      <c r="D4100" s="122">
        <v>43012</v>
      </c>
      <c r="E4100" s="123" t="s">
        <v>9694</v>
      </c>
      <c r="F4100" s="123" t="s">
        <v>1375</v>
      </c>
      <c r="G4100" s="123">
        <v>15039854</v>
      </c>
      <c r="H4100" s="127"/>
      <c r="I4100" s="131" t="s">
        <v>9695</v>
      </c>
      <c r="J4100" s="127"/>
      <c r="K4100" s="127"/>
      <c r="L4100" s="127"/>
      <c r="M4100" s="127"/>
      <c r="N4100" s="246">
        <v>47947.15</v>
      </c>
      <c r="O4100" s="246">
        <v>0</v>
      </c>
      <c r="P4100" s="127" t="s">
        <v>1334</v>
      </c>
    </row>
    <row r="4101" spans="1:16" ht="76.5" hidden="1">
      <c r="A4101" s="127">
        <v>25</v>
      </c>
      <c r="B4101" s="127"/>
      <c r="C4101" s="128" t="s">
        <v>695</v>
      </c>
      <c r="D4101" s="122">
        <v>43012</v>
      </c>
      <c r="E4101" s="123" t="s">
        <v>9696</v>
      </c>
      <c r="F4101" s="123" t="s">
        <v>1375</v>
      </c>
      <c r="G4101" s="123">
        <v>15039863</v>
      </c>
      <c r="H4101" s="127"/>
      <c r="I4101" s="131" t="s">
        <v>9697</v>
      </c>
      <c r="J4101" s="127"/>
      <c r="K4101" s="127"/>
      <c r="L4101" s="127"/>
      <c r="M4101" s="127"/>
      <c r="N4101" s="246">
        <v>9681.9500000000007</v>
      </c>
      <c r="O4101" s="246">
        <v>0</v>
      </c>
      <c r="P4101" s="127" t="s">
        <v>1334</v>
      </c>
    </row>
    <row r="4102" spans="1:16" ht="76.5" hidden="1">
      <c r="A4102" s="127">
        <v>25</v>
      </c>
      <c r="B4102" s="127"/>
      <c r="C4102" s="128" t="s">
        <v>695</v>
      </c>
      <c r="D4102" s="122">
        <v>43012</v>
      </c>
      <c r="E4102" s="123" t="s">
        <v>9698</v>
      </c>
      <c r="F4102" s="123" t="s">
        <v>1375</v>
      </c>
      <c r="G4102" s="123">
        <v>15059586</v>
      </c>
      <c r="H4102" s="127"/>
      <c r="I4102" s="131" t="s">
        <v>9699</v>
      </c>
      <c r="J4102" s="127"/>
      <c r="K4102" s="127"/>
      <c r="L4102" s="127"/>
      <c r="M4102" s="127"/>
      <c r="N4102" s="246">
        <v>34065.870000000003</v>
      </c>
      <c r="O4102" s="246">
        <v>0</v>
      </c>
      <c r="P4102" s="127" t="s">
        <v>1334</v>
      </c>
    </row>
    <row r="4103" spans="1:16" ht="76.5" hidden="1">
      <c r="A4103" s="127">
        <v>25</v>
      </c>
      <c r="B4103" s="127"/>
      <c r="C4103" s="128" t="s">
        <v>695</v>
      </c>
      <c r="D4103" s="122">
        <v>43012</v>
      </c>
      <c r="E4103" s="123" t="s">
        <v>9700</v>
      </c>
      <c r="F4103" s="123" t="s">
        <v>1375</v>
      </c>
      <c r="G4103" s="123">
        <v>15059561</v>
      </c>
      <c r="H4103" s="127"/>
      <c r="I4103" s="131" t="s">
        <v>9701</v>
      </c>
      <c r="J4103" s="127"/>
      <c r="K4103" s="127"/>
      <c r="L4103" s="127"/>
      <c r="M4103" s="127"/>
      <c r="N4103" s="246">
        <v>302032.82</v>
      </c>
      <c r="O4103" s="246">
        <v>0</v>
      </c>
      <c r="P4103" s="127" t="s">
        <v>1334</v>
      </c>
    </row>
    <row r="4104" spans="1:16" ht="76.5" hidden="1">
      <c r="A4104" s="127">
        <v>25</v>
      </c>
      <c r="B4104" s="127"/>
      <c r="C4104" s="128" t="s">
        <v>695</v>
      </c>
      <c r="D4104" s="122">
        <v>43012</v>
      </c>
      <c r="E4104" s="123" t="s">
        <v>9702</v>
      </c>
      <c r="F4104" s="123" t="s">
        <v>1375</v>
      </c>
      <c r="G4104" s="123">
        <v>15059560</v>
      </c>
      <c r="H4104" s="127"/>
      <c r="I4104" s="131" t="s">
        <v>9703</v>
      </c>
      <c r="J4104" s="127"/>
      <c r="K4104" s="127"/>
      <c r="L4104" s="127"/>
      <c r="M4104" s="127"/>
      <c r="N4104" s="246">
        <v>961243.69</v>
      </c>
      <c r="O4104" s="246">
        <v>0</v>
      </c>
      <c r="P4104" s="127" t="s">
        <v>1334</v>
      </c>
    </row>
    <row r="4105" spans="1:16" ht="76.5" hidden="1">
      <c r="A4105" s="127">
        <v>25</v>
      </c>
      <c r="B4105" s="127"/>
      <c r="C4105" s="128" t="s">
        <v>695</v>
      </c>
      <c r="D4105" s="122">
        <v>43012</v>
      </c>
      <c r="E4105" s="123" t="s">
        <v>9704</v>
      </c>
      <c r="F4105" s="123" t="s">
        <v>1375</v>
      </c>
      <c r="G4105" s="123">
        <v>15059558</v>
      </c>
      <c r="H4105" s="127"/>
      <c r="I4105" s="131" t="s">
        <v>9705</v>
      </c>
      <c r="J4105" s="127"/>
      <c r="K4105" s="127"/>
      <c r="L4105" s="127"/>
      <c r="M4105" s="127"/>
      <c r="N4105" s="246">
        <v>2507909.09</v>
      </c>
      <c r="O4105" s="246">
        <v>0</v>
      </c>
      <c r="P4105" s="127" t="s">
        <v>1334</v>
      </c>
    </row>
    <row r="4106" spans="1:16" ht="76.5" hidden="1">
      <c r="A4106" s="127">
        <v>25</v>
      </c>
      <c r="B4106" s="127"/>
      <c r="C4106" s="128" t="s">
        <v>695</v>
      </c>
      <c r="D4106" s="122">
        <v>43012</v>
      </c>
      <c r="E4106" s="123" t="s">
        <v>9706</v>
      </c>
      <c r="F4106" s="123" t="s">
        <v>1375</v>
      </c>
      <c r="G4106" s="123">
        <v>15059587</v>
      </c>
      <c r="H4106" s="127"/>
      <c r="I4106" s="131" t="s">
        <v>9707</v>
      </c>
      <c r="J4106" s="127"/>
      <c r="K4106" s="127"/>
      <c r="L4106" s="127"/>
      <c r="M4106" s="127"/>
      <c r="N4106" s="246">
        <v>1256885.3700000001</v>
      </c>
      <c r="O4106" s="246">
        <v>0</v>
      </c>
      <c r="P4106" s="127" t="s">
        <v>1334</v>
      </c>
    </row>
    <row r="4107" spans="1:16" ht="76.5" hidden="1">
      <c r="A4107" s="127">
        <v>25</v>
      </c>
      <c r="B4107" s="127"/>
      <c r="C4107" s="128" t="s">
        <v>695</v>
      </c>
      <c r="D4107" s="122">
        <v>43012</v>
      </c>
      <c r="E4107" s="123" t="s">
        <v>9708</v>
      </c>
      <c r="F4107" s="123" t="s">
        <v>1375</v>
      </c>
      <c r="G4107" s="123">
        <v>15042270</v>
      </c>
      <c r="H4107" s="127"/>
      <c r="I4107" s="131" t="s">
        <v>9709</v>
      </c>
      <c r="J4107" s="127"/>
      <c r="K4107" s="127"/>
      <c r="L4107" s="127"/>
      <c r="M4107" s="127"/>
      <c r="N4107" s="246">
        <v>39968.519999999997</v>
      </c>
      <c r="O4107" s="246">
        <v>0</v>
      </c>
      <c r="P4107" s="127" t="s">
        <v>1334</v>
      </c>
    </row>
    <row r="4108" spans="1:16" ht="76.5" hidden="1">
      <c r="A4108" s="127">
        <v>25</v>
      </c>
      <c r="B4108" s="127"/>
      <c r="C4108" s="128" t="s">
        <v>695</v>
      </c>
      <c r="D4108" s="122">
        <v>43012</v>
      </c>
      <c r="E4108" s="123" t="s">
        <v>9710</v>
      </c>
      <c r="F4108" s="123" t="s">
        <v>1375</v>
      </c>
      <c r="G4108" s="123">
        <v>15025235</v>
      </c>
      <c r="H4108" s="127"/>
      <c r="I4108" s="131" t="s">
        <v>9711</v>
      </c>
      <c r="J4108" s="127"/>
      <c r="K4108" s="127"/>
      <c r="L4108" s="127"/>
      <c r="M4108" s="127"/>
      <c r="N4108" s="246">
        <v>7870.8</v>
      </c>
      <c r="O4108" s="246">
        <v>0</v>
      </c>
      <c r="P4108" s="127" t="s">
        <v>1334</v>
      </c>
    </row>
    <row r="4109" spans="1:16" ht="76.5" hidden="1">
      <c r="A4109" s="127">
        <v>25</v>
      </c>
      <c r="B4109" s="127"/>
      <c r="C4109" s="128" t="s">
        <v>695</v>
      </c>
      <c r="D4109" s="122">
        <v>43012</v>
      </c>
      <c r="E4109" s="123" t="s">
        <v>9712</v>
      </c>
      <c r="F4109" s="123" t="s">
        <v>1375</v>
      </c>
      <c r="G4109" s="123">
        <v>15025236</v>
      </c>
      <c r="H4109" s="127"/>
      <c r="I4109" s="131" t="s">
        <v>9713</v>
      </c>
      <c r="J4109" s="127"/>
      <c r="K4109" s="127"/>
      <c r="L4109" s="127"/>
      <c r="M4109" s="127"/>
      <c r="N4109" s="246">
        <v>370.63</v>
      </c>
      <c r="O4109" s="246">
        <v>0</v>
      </c>
      <c r="P4109" s="127" t="s">
        <v>1334</v>
      </c>
    </row>
    <row r="4110" spans="1:16" ht="76.5" hidden="1">
      <c r="A4110" s="127">
        <v>25</v>
      </c>
      <c r="B4110" s="127"/>
      <c r="C4110" s="128" t="s">
        <v>695</v>
      </c>
      <c r="D4110" s="122">
        <v>43012</v>
      </c>
      <c r="E4110" s="123" t="s">
        <v>9714</v>
      </c>
      <c r="F4110" s="123" t="s">
        <v>1375</v>
      </c>
      <c r="G4110" s="123">
        <v>15025237</v>
      </c>
      <c r="H4110" s="127"/>
      <c r="I4110" s="131" t="s">
        <v>9715</v>
      </c>
      <c r="J4110" s="127"/>
      <c r="K4110" s="127"/>
      <c r="L4110" s="127"/>
      <c r="M4110" s="127"/>
      <c r="N4110" s="246">
        <v>1679.86</v>
      </c>
      <c r="O4110" s="246">
        <v>0</v>
      </c>
      <c r="P4110" s="127" t="s">
        <v>1334</v>
      </c>
    </row>
    <row r="4111" spans="1:16" ht="51" hidden="1">
      <c r="A4111" s="127">
        <v>373</v>
      </c>
      <c r="B4111" s="127"/>
      <c r="C4111" s="128" t="s">
        <v>1273</v>
      </c>
      <c r="D4111" s="122">
        <v>43013</v>
      </c>
      <c r="E4111" s="123" t="s">
        <v>9716</v>
      </c>
      <c r="F4111" s="123" t="s">
        <v>1375</v>
      </c>
      <c r="G4111" s="123">
        <v>15088024</v>
      </c>
      <c r="H4111" s="127"/>
      <c r="I4111" s="131" t="s">
        <v>9717</v>
      </c>
      <c r="J4111" s="127"/>
      <c r="K4111" s="127"/>
      <c r="L4111" s="127"/>
      <c r="M4111" s="127"/>
      <c r="N4111" s="246">
        <v>0</v>
      </c>
      <c r="O4111" s="246">
        <v>955375.45</v>
      </c>
      <c r="P4111" s="127" t="s">
        <v>1334</v>
      </c>
    </row>
    <row r="4112" spans="1:16" ht="51" hidden="1">
      <c r="A4112" s="127">
        <v>373</v>
      </c>
      <c r="B4112" s="127"/>
      <c r="C4112" s="128" t="s">
        <v>1273</v>
      </c>
      <c r="D4112" s="122">
        <v>43013</v>
      </c>
      <c r="E4112" s="123" t="s">
        <v>9718</v>
      </c>
      <c r="F4112" s="123" t="s">
        <v>1375</v>
      </c>
      <c r="G4112" s="123">
        <v>15088023</v>
      </c>
      <c r="H4112" s="127"/>
      <c r="I4112" s="131" t="s">
        <v>9719</v>
      </c>
      <c r="J4112" s="127"/>
      <c r="K4112" s="127"/>
      <c r="L4112" s="127"/>
      <c r="M4112" s="127"/>
      <c r="N4112" s="246">
        <v>0</v>
      </c>
      <c r="O4112" s="246">
        <v>4277791.92</v>
      </c>
      <c r="P4112" s="127" t="s">
        <v>1334</v>
      </c>
    </row>
    <row r="4113" spans="1:16" ht="51" hidden="1">
      <c r="A4113" s="127" t="s">
        <v>620</v>
      </c>
      <c r="B4113" s="127"/>
      <c r="C4113" s="128" t="s">
        <v>714</v>
      </c>
      <c r="D4113" s="122">
        <v>43013</v>
      </c>
      <c r="E4113" s="123" t="s">
        <v>9720</v>
      </c>
      <c r="F4113" s="123" t="s">
        <v>6</v>
      </c>
      <c r="G4113" s="123">
        <v>892567</v>
      </c>
      <c r="H4113" s="127"/>
      <c r="I4113" s="131" t="s">
        <v>9721</v>
      </c>
      <c r="J4113" s="127"/>
      <c r="K4113" s="127"/>
      <c r="L4113" s="127"/>
      <c r="M4113" s="127"/>
      <c r="N4113" s="246">
        <v>0</v>
      </c>
      <c r="O4113" s="246">
        <v>2000000</v>
      </c>
      <c r="P4113" s="127" t="s">
        <v>1334</v>
      </c>
    </row>
    <row r="4114" spans="1:16" ht="76.5" hidden="1">
      <c r="A4114" s="127" t="s">
        <v>621</v>
      </c>
      <c r="B4114" s="127"/>
      <c r="C4114" s="128" t="s">
        <v>715</v>
      </c>
      <c r="D4114" s="122">
        <v>43013</v>
      </c>
      <c r="E4114" s="123" t="s">
        <v>9722</v>
      </c>
      <c r="F4114" s="123" t="s">
        <v>6</v>
      </c>
      <c r="G4114" s="123">
        <v>893037</v>
      </c>
      <c r="H4114" s="127"/>
      <c r="I4114" s="131" t="s">
        <v>9723</v>
      </c>
      <c r="J4114" s="127"/>
      <c r="K4114" s="127"/>
      <c r="L4114" s="127"/>
      <c r="M4114" s="127"/>
      <c r="N4114" s="246">
        <v>0</v>
      </c>
      <c r="O4114" s="246">
        <v>140000</v>
      </c>
      <c r="P4114" s="127" t="s">
        <v>1334</v>
      </c>
    </row>
    <row r="4115" spans="1:16" ht="51" hidden="1">
      <c r="A4115" s="127" t="s">
        <v>620</v>
      </c>
      <c r="B4115" s="127"/>
      <c r="C4115" s="128" t="s">
        <v>714</v>
      </c>
      <c r="D4115" s="122">
        <v>43013</v>
      </c>
      <c r="E4115" s="123" t="s">
        <v>9724</v>
      </c>
      <c r="F4115" s="123" t="s">
        <v>6</v>
      </c>
      <c r="G4115" s="123">
        <v>893101</v>
      </c>
      <c r="H4115" s="127"/>
      <c r="I4115" s="131" t="s">
        <v>9725</v>
      </c>
      <c r="J4115" s="127"/>
      <c r="K4115" s="127"/>
      <c r="L4115" s="127"/>
      <c r="M4115" s="127"/>
      <c r="N4115" s="246">
        <v>0</v>
      </c>
      <c r="O4115" s="246">
        <v>5000000</v>
      </c>
      <c r="P4115" s="127" t="s">
        <v>1334</v>
      </c>
    </row>
    <row r="4116" spans="1:16" ht="63.75" hidden="1">
      <c r="A4116" s="127" t="s">
        <v>620</v>
      </c>
      <c r="B4116" s="127"/>
      <c r="C4116" s="128" t="s">
        <v>714</v>
      </c>
      <c r="D4116" s="122">
        <v>43013</v>
      </c>
      <c r="E4116" s="123" t="s">
        <v>9726</v>
      </c>
      <c r="F4116" s="123" t="s">
        <v>6</v>
      </c>
      <c r="G4116" s="123">
        <v>900159</v>
      </c>
      <c r="H4116" s="127"/>
      <c r="I4116" s="131" t="s">
        <v>9727</v>
      </c>
      <c r="J4116" s="127"/>
      <c r="K4116" s="127"/>
      <c r="L4116" s="127"/>
      <c r="M4116" s="127"/>
      <c r="N4116" s="246">
        <v>0</v>
      </c>
      <c r="O4116" s="246">
        <v>100000000</v>
      </c>
      <c r="P4116" s="127" t="s">
        <v>1334</v>
      </c>
    </row>
    <row r="4117" spans="1:16" ht="51" hidden="1">
      <c r="A4117" s="127">
        <v>117</v>
      </c>
      <c r="B4117" s="127"/>
      <c r="C4117" s="128" t="s">
        <v>723</v>
      </c>
      <c r="D4117" s="122">
        <v>43013</v>
      </c>
      <c r="E4117" s="123" t="s">
        <v>9728</v>
      </c>
      <c r="F4117" s="123" t="s">
        <v>11</v>
      </c>
      <c r="G4117" s="123">
        <v>900150</v>
      </c>
      <c r="H4117" s="127"/>
      <c r="I4117" s="131" t="s">
        <v>9729</v>
      </c>
      <c r="J4117" s="127"/>
      <c r="K4117" s="127"/>
      <c r="L4117" s="127"/>
      <c r="M4117" s="127"/>
      <c r="N4117" s="246">
        <v>50</v>
      </c>
      <c r="O4117" s="246">
        <v>0</v>
      </c>
      <c r="P4117" s="127" t="s">
        <v>1334</v>
      </c>
    </row>
    <row r="4118" spans="1:16" ht="51" hidden="1">
      <c r="A4118" s="127">
        <v>513</v>
      </c>
      <c r="B4118" s="127"/>
      <c r="C4118" s="128" t="s">
        <v>201</v>
      </c>
      <c r="D4118" s="122">
        <v>43013</v>
      </c>
      <c r="E4118" s="123" t="s">
        <v>9730</v>
      </c>
      <c r="F4118" s="123" t="s">
        <v>15</v>
      </c>
      <c r="G4118" s="123">
        <v>561578</v>
      </c>
      <c r="H4118" s="127"/>
      <c r="I4118" s="131" t="s">
        <v>9731</v>
      </c>
      <c r="J4118" s="127"/>
      <c r="K4118" s="127"/>
      <c r="L4118" s="127"/>
      <c r="M4118" s="127"/>
      <c r="N4118" s="246">
        <v>50</v>
      </c>
      <c r="O4118" s="246">
        <v>0</v>
      </c>
      <c r="P4118" s="127" t="s">
        <v>1334</v>
      </c>
    </row>
    <row r="4119" spans="1:16" ht="51" hidden="1">
      <c r="A4119" s="127">
        <v>513</v>
      </c>
      <c r="B4119" s="127"/>
      <c r="C4119" s="128" t="s">
        <v>201</v>
      </c>
      <c r="D4119" s="122">
        <v>43013</v>
      </c>
      <c r="E4119" s="123" t="s">
        <v>9732</v>
      </c>
      <c r="F4119" s="123" t="s">
        <v>15</v>
      </c>
      <c r="G4119" s="123">
        <v>561712</v>
      </c>
      <c r="H4119" s="127"/>
      <c r="I4119" s="131" t="s">
        <v>9733</v>
      </c>
      <c r="J4119" s="127"/>
      <c r="K4119" s="127"/>
      <c r="L4119" s="127"/>
      <c r="M4119" s="127"/>
      <c r="N4119" s="246">
        <v>50</v>
      </c>
      <c r="O4119" s="246">
        <v>0</v>
      </c>
      <c r="P4119" s="127" t="s">
        <v>1334</v>
      </c>
    </row>
    <row r="4120" spans="1:16" ht="63.75" hidden="1">
      <c r="A4120" s="127">
        <v>10</v>
      </c>
      <c r="B4120" s="127"/>
      <c r="C4120" s="128" t="s">
        <v>691</v>
      </c>
      <c r="D4120" s="122">
        <v>43013</v>
      </c>
      <c r="E4120" s="123" t="s">
        <v>9734</v>
      </c>
      <c r="F4120" s="123" t="s">
        <v>15</v>
      </c>
      <c r="G4120" s="123">
        <v>561715</v>
      </c>
      <c r="H4120" s="127"/>
      <c r="I4120" s="131" t="s">
        <v>9735</v>
      </c>
      <c r="J4120" s="127"/>
      <c r="K4120" s="127"/>
      <c r="L4120" s="127"/>
      <c r="M4120" s="127"/>
      <c r="N4120" s="246">
        <v>50</v>
      </c>
      <c r="O4120" s="246">
        <v>0</v>
      </c>
      <c r="P4120" s="127" t="s">
        <v>1334</v>
      </c>
    </row>
    <row r="4121" spans="1:16" ht="63.75" hidden="1">
      <c r="A4121" s="127">
        <v>10</v>
      </c>
      <c r="B4121" s="127"/>
      <c r="C4121" s="128" t="s">
        <v>691</v>
      </c>
      <c r="D4121" s="122">
        <v>43013</v>
      </c>
      <c r="E4121" s="123" t="s">
        <v>9736</v>
      </c>
      <c r="F4121" s="123" t="s">
        <v>15</v>
      </c>
      <c r="G4121" s="123">
        <v>561721</v>
      </c>
      <c r="H4121" s="127"/>
      <c r="I4121" s="131" t="s">
        <v>9737</v>
      </c>
      <c r="J4121" s="127"/>
      <c r="K4121" s="127"/>
      <c r="L4121" s="127"/>
      <c r="M4121" s="127"/>
      <c r="N4121" s="246">
        <v>50</v>
      </c>
      <c r="O4121" s="246">
        <v>0</v>
      </c>
      <c r="P4121" s="127" t="s">
        <v>1334</v>
      </c>
    </row>
    <row r="4122" spans="1:16" ht="63.75" hidden="1">
      <c r="A4122" s="127">
        <v>10</v>
      </c>
      <c r="B4122" s="127"/>
      <c r="C4122" s="128" t="s">
        <v>691</v>
      </c>
      <c r="D4122" s="122">
        <v>43013</v>
      </c>
      <c r="E4122" s="123" t="s">
        <v>9738</v>
      </c>
      <c r="F4122" s="123" t="s">
        <v>15</v>
      </c>
      <c r="G4122" s="123">
        <v>561723</v>
      </c>
      <c r="H4122" s="127"/>
      <c r="I4122" s="131" t="s">
        <v>9739</v>
      </c>
      <c r="J4122" s="127"/>
      <c r="K4122" s="127"/>
      <c r="L4122" s="127"/>
      <c r="M4122" s="127"/>
      <c r="N4122" s="246">
        <v>50</v>
      </c>
      <c r="O4122" s="246">
        <v>0</v>
      </c>
      <c r="P4122" s="127" t="s">
        <v>1334</v>
      </c>
    </row>
    <row r="4123" spans="1:16" ht="63.75" hidden="1">
      <c r="A4123" s="127">
        <v>10</v>
      </c>
      <c r="B4123" s="127"/>
      <c r="C4123" s="128" t="s">
        <v>691</v>
      </c>
      <c r="D4123" s="122">
        <v>43013</v>
      </c>
      <c r="E4123" s="123" t="s">
        <v>9740</v>
      </c>
      <c r="F4123" s="123" t="s">
        <v>15</v>
      </c>
      <c r="G4123" s="123">
        <v>561728</v>
      </c>
      <c r="H4123" s="127"/>
      <c r="I4123" s="131" t="s">
        <v>9741</v>
      </c>
      <c r="J4123" s="127"/>
      <c r="K4123" s="127"/>
      <c r="L4123" s="127"/>
      <c r="M4123" s="127"/>
      <c r="N4123" s="246">
        <v>50</v>
      </c>
      <c r="O4123" s="246">
        <v>0</v>
      </c>
      <c r="P4123" s="127" t="s">
        <v>1334</v>
      </c>
    </row>
    <row r="4124" spans="1:16" ht="63.75" hidden="1">
      <c r="A4124" s="127">
        <v>10</v>
      </c>
      <c r="B4124" s="127"/>
      <c r="C4124" s="128" t="s">
        <v>691</v>
      </c>
      <c r="D4124" s="122">
        <v>43013</v>
      </c>
      <c r="E4124" s="123" t="s">
        <v>9742</v>
      </c>
      <c r="F4124" s="123" t="s">
        <v>15</v>
      </c>
      <c r="G4124" s="123">
        <v>561737</v>
      </c>
      <c r="H4124" s="127"/>
      <c r="I4124" s="131" t="s">
        <v>9743</v>
      </c>
      <c r="J4124" s="127"/>
      <c r="K4124" s="127"/>
      <c r="L4124" s="127"/>
      <c r="M4124" s="127"/>
      <c r="N4124" s="246">
        <v>50</v>
      </c>
      <c r="O4124" s="246">
        <v>0</v>
      </c>
      <c r="P4124" s="127" t="s">
        <v>1334</v>
      </c>
    </row>
    <row r="4125" spans="1:16" ht="102" hidden="1">
      <c r="A4125" s="127">
        <v>513</v>
      </c>
      <c r="B4125" s="127"/>
      <c r="C4125" s="128" t="s">
        <v>201</v>
      </c>
      <c r="D4125" s="122">
        <v>43013</v>
      </c>
      <c r="E4125" s="123" t="s">
        <v>9744</v>
      </c>
      <c r="F4125" s="123" t="s">
        <v>15</v>
      </c>
      <c r="G4125" s="123">
        <v>3291</v>
      </c>
      <c r="H4125" s="127"/>
      <c r="I4125" s="131" t="s">
        <v>9745</v>
      </c>
      <c r="J4125" s="127"/>
      <c r="K4125" s="127"/>
      <c r="L4125" s="127"/>
      <c r="M4125" s="127"/>
      <c r="N4125" s="246">
        <v>275.42</v>
      </c>
      <c r="O4125" s="246">
        <v>0</v>
      </c>
      <c r="P4125" s="127" t="s">
        <v>1334</v>
      </c>
    </row>
    <row r="4126" spans="1:16" ht="89.25" hidden="1">
      <c r="A4126" s="127">
        <v>513</v>
      </c>
      <c r="B4126" s="127"/>
      <c r="C4126" s="128" t="s">
        <v>201</v>
      </c>
      <c r="D4126" s="122">
        <v>43013</v>
      </c>
      <c r="E4126" s="123" t="s">
        <v>9746</v>
      </c>
      <c r="F4126" s="123" t="s">
        <v>15</v>
      </c>
      <c r="G4126" s="123">
        <v>3290</v>
      </c>
      <c r="H4126" s="127"/>
      <c r="I4126" s="131" t="s">
        <v>9747</v>
      </c>
      <c r="J4126" s="127"/>
      <c r="K4126" s="127"/>
      <c r="L4126" s="127"/>
      <c r="M4126" s="127"/>
      <c r="N4126" s="246">
        <v>732.64</v>
      </c>
      <c r="O4126" s="246">
        <v>0</v>
      </c>
      <c r="P4126" s="127" t="s">
        <v>1334</v>
      </c>
    </row>
    <row r="4127" spans="1:16" ht="76.5" hidden="1">
      <c r="A4127" s="127">
        <v>513</v>
      </c>
      <c r="B4127" s="127"/>
      <c r="C4127" s="128" t="s">
        <v>201</v>
      </c>
      <c r="D4127" s="122">
        <v>43013</v>
      </c>
      <c r="E4127" s="123" t="s">
        <v>9748</v>
      </c>
      <c r="F4127" s="123" t="s">
        <v>15</v>
      </c>
      <c r="G4127" s="123">
        <v>3289</v>
      </c>
      <c r="H4127" s="127"/>
      <c r="I4127" s="131" t="s">
        <v>9749</v>
      </c>
      <c r="J4127" s="127"/>
      <c r="K4127" s="127"/>
      <c r="L4127" s="127"/>
      <c r="M4127" s="127"/>
      <c r="N4127" s="246">
        <v>6158.28</v>
      </c>
      <c r="O4127" s="246">
        <v>0</v>
      </c>
      <c r="P4127" s="127" t="s">
        <v>1334</v>
      </c>
    </row>
    <row r="4128" spans="1:16" ht="63.75" hidden="1">
      <c r="A4128" s="127">
        <v>10</v>
      </c>
      <c r="B4128" s="127"/>
      <c r="C4128" s="128" t="s">
        <v>691</v>
      </c>
      <c r="D4128" s="122">
        <v>43013</v>
      </c>
      <c r="E4128" s="123" t="s">
        <v>9750</v>
      </c>
      <c r="F4128" s="123" t="s">
        <v>15</v>
      </c>
      <c r="G4128" s="123">
        <v>562228</v>
      </c>
      <c r="H4128" s="127"/>
      <c r="I4128" s="131" t="s">
        <v>9751</v>
      </c>
      <c r="J4128" s="127"/>
      <c r="K4128" s="127"/>
      <c r="L4128" s="127"/>
      <c r="M4128" s="127"/>
      <c r="N4128" s="246">
        <v>50</v>
      </c>
      <c r="O4128" s="246">
        <v>0</v>
      </c>
      <c r="P4128" s="127" t="s">
        <v>1334</v>
      </c>
    </row>
    <row r="4129" spans="1:16" ht="51" hidden="1">
      <c r="A4129" s="127">
        <v>10</v>
      </c>
      <c r="B4129" s="127"/>
      <c r="C4129" s="128" t="s">
        <v>691</v>
      </c>
      <c r="D4129" s="122">
        <v>43013</v>
      </c>
      <c r="E4129" s="123" t="s">
        <v>9752</v>
      </c>
      <c r="F4129" s="123" t="s">
        <v>15</v>
      </c>
      <c r="G4129" s="123">
        <v>562493</v>
      </c>
      <c r="H4129" s="127"/>
      <c r="I4129" s="131" t="s">
        <v>9753</v>
      </c>
      <c r="J4129" s="127"/>
      <c r="K4129" s="127"/>
      <c r="L4129" s="127"/>
      <c r="M4129" s="127"/>
      <c r="N4129" s="246">
        <v>50</v>
      </c>
      <c r="O4129" s="246">
        <v>0</v>
      </c>
      <c r="P4129" s="127" t="s">
        <v>1334</v>
      </c>
    </row>
    <row r="4130" spans="1:16" ht="51" hidden="1">
      <c r="A4130" s="127">
        <v>10</v>
      </c>
      <c r="B4130" s="127"/>
      <c r="C4130" s="128" t="s">
        <v>691</v>
      </c>
      <c r="D4130" s="122">
        <v>43013</v>
      </c>
      <c r="E4130" s="123" t="s">
        <v>9754</v>
      </c>
      <c r="F4130" s="123" t="s">
        <v>15</v>
      </c>
      <c r="G4130" s="123">
        <v>562495</v>
      </c>
      <c r="H4130" s="127"/>
      <c r="I4130" s="131" t="s">
        <v>8104</v>
      </c>
      <c r="J4130" s="127"/>
      <c r="K4130" s="127"/>
      <c r="L4130" s="127"/>
      <c r="M4130" s="127"/>
      <c r="N4130" s="246">
        <v>50</v>
      </c>
      <c r="O4130" s="246">
        <v>0</v>
      </c>
      <c r="P4130" s="127" t="s">
        <v>1334</v>
      </c>
    </row>
    <row r="4131" spans="1:16" ht="51" hidden="1">
      <c r="A4131" s="127">
        <v>513</v>
      </c>
      <c r="B4131" s="127"/>
      <c r="C4131" s="128" t="s">
        <v>201</v>
      </c>
      <c r="D4131" s="122">
        <v>43013</v>
      </c>
      <c r="E4131" s="123" t="s">
        <v>9755</v>
      </c>
      <c r="F4131" s="123" t="s">
        <v>15</v>
      </c>
      <c r="G4131" s="123">
        <v>562497</v>
      </c>
      <c r="H4131" s="127"/>
      <c r="I4131" s="131" t="s">
        <v>9756</v>
      </c>
      <c r="J4131" s="127"/>
      <c r="K4131" s="127"/>
      <c r="L4131" s="127"/>
      <c r="M4131" s="127"/>
      <c r="N4131" s="246">
        <v>50</v>
      </c>
      <c r="O4131" s="246">
        <v>0</v>
      </c>
      <c r="P4131" s="127" t="s">
        <v>1334</v>
      </c>
    </row>
    <row r="4132" spans="1:16" ht="51" hidden="1">
      <c r="A4132" s="127">
        <v>513</v>
      </c>
      <c r="B4132" s="127"/>
      <c r="C4132" s="128" t="s">
        <v>201</v>
      </c>
      <c r="D4132" s="122">
        <v>43013</v>
      </c>
      <c r="E4132" s="123" t="s">
        <v>9757</v>
      </c>
      <c r="F4132" s="123" t="s">
        <v>15</v>
      </c>
      <c r="G4132" s="123">
        <v>562499</v>
      </c>
      <c r="H4132" s="127"/>
      <c r="I4132" s="131" t="s">
        <v>9758</v>
      </c>
      <c r="J4132" s="127"/>
      <c r="K4132" s="127"/>
      <c r="L4132" s="127"/>
      <c r="M4132" s="127"/>
      <c r="N4132" s="246">
        <v>50</v>
      </c>
      <c r="O4132" s="246">
        <v>0</v>
      </c>
      <c r="P4132" s="127" t="s">
        <v>1334</v>
      </c>
    </row>
    <row r="4133" spans="1:16" ht="76.5" hidden="1">
      <c r="A4133" s="127" t="s">
        <v>621</v>
      </c>
      <c r="B4133" s="127"/>
      <c r="C4133" s="128" t="s">
        <v>715</v>
      </c>
      <c r="D4133" s="122">
        <v>43013</v>
      </c>
      <c r="E4133" s="123" t="s">
        <v>9759</v>
      </c>
      <c r="F4133" s="123" t="s">
        <v>11</v>
      </c>
      <c r="G4133" s="123">
        <v>9892</v>
      </c>
      <c r="H4133" s="127"/>
      <c r="I4133" s="131" t="s">
        <v>9760</v>
      </c>
      <c r="J4133" s="127"/>
      <c r="K4133" s="127"/>
      <c r="L4133" s="127"/>
      <c r="M4133" s="127"/>
      <c r="N4133" s="246">
        <v>331.53</v>
      </c>
      <c r="O4133" s="246">
        <v>0</v>
      </c>
      <c r="P4133" s="127" t="s">
        <v>1334</v>
      </c>
    </row>
    <row r="4134" spans="1:16" ht="76.5" hidden="1">
      <c r="A4134" s="127">
        <v>25</v>
      </c>
      <c r="B4134" s="127"/>
      <c r="C4134" s="128" t="s">
        <v>695</v>
      </c>
      <c r="D4134" s="122">
        <v>43013</v>
      </c>
      <c r="E4134" s="123" t="s">
        <v>9761</v>
      </c>
      <c r="F4134" s="123" t="s">
        <v>1375</v>
      </c>
      <c r="G4134" s="123">
        <v>15039766</v>
      </c>
      <c r="H4134" s="127"/>
      <c r="I4134" s="131" t="s">
        <v>9762</v>
      </c>
      <c r="J4134" s="127"/>
      <c r="K4134" s="127"/>
      <c r="L4134" s="127"/>
      <c r="M4134" s="127"/>
      <c r="N4134" s="246">
        <v>357309.85</v>
      </c>
      <c r="O4134" s="246">
        <v>0</v>
      </c>
      <c r="P4134" s="127" t="s">
        <v>1334</v>
      </c>
    </row>
    <row r="4135" spans="1:16" ht="76.5" hidden="1">
      <c r="A4135" s="127">
        <v>25</v>
      </c>
      <c r="B4135" s="127"/>
      <c r="C4135" s="128" t="s">
        <v>695</v>
      </c>
      <c r="D4135" s="122">
        <v>43013</v>
      </c>
      <c r="E4135" s="123" t="s">
        <v>9763</v>
      </c>
      <c r="F4135" s="123" t="s">
        <v>1375</v>
      </c>
      <c r="G4135" s="123">
        <v>15075236</v>
      </c>
      <c r="H4135" s="127"/>
      <c r="I4135" s="131" t="s">
        <v>9764</v>
      </c>
      <c r="J4135" s="127"/>
      <c r="K4135" s="127"/>
      <c r="L4135" s="127"/>
      <c r="M4135" s="127"/>
      <c r="N4135" s="246">
        <v>379892.74</v>
      </c>
      <c r="O4135" s="246">
        <v>0</v>
      </c>
      <c r="P4135" s="127" t="s">
        <v>1334</v>
      </c>
    </row>
    <row r="4136" spans="1:16" ht="76.5" hidden="1">
      <c r="A4136" s="127">
        <v>25</v>
      </c>
      <c r="B4136" s="127"/>
      <c r="C4136" s="128" t="s">
        <v>695</v>
      </c>
      <c r="D4136" s="122">
        <v>43013</v>
      </c>
      <c r="E4136" s="123" t="s">
        <v>9765</v>
      </c>
      <c r="F4136" s="123" t="s">
        <v>1375</v>
      </c>
      <c r="G4136" s="123">
        <v>15075259</v>
      </c>
      <c r="H4136" s="127"/>
      <c r="I4136" s="131" t="s">
        <v>9766</v>
      </c>
      <c r="J4136" s="127"/>
      <c r="K4136" s="127"/>
      <c r="L4136" s="127"/>
      <c r="M4136" s="127"/>
      <c r="N4136" s="246">
        <v>370794.28</v>
      </c>
      <c r="O4136" s="246">
        <v>0</v>
      </c>
      <c r="P4136" s="127" t="s">
        <v>1334</v>
      </c>
    </row>
    <row r="4137" spans="1:16" ht="76.5" hidden="1">
      <c r="A4137" s="127">
        <v>25</v>
      </c>
      <c r="B4137" s="127"/>
      <c r="C4137" s="128" t="s">
        <v>695</v>
      </c>
      <c r="D4137" s="122">
        <v>43013</v>
      </c>
      <c r="E4137" s="123" t="s">
        <v>9767</v>
      </c>
      <c r="F4137" s="123" t="s">
        <v>1375</v>
      </c>
      <c r="G4137" s="123">
        <v>15075260</v>
      </c>
      <c r="H4137" s="127"/>
      <c r="I4137" s="131" t="s">
        <v>9768</v>
      </c>
      <c r="J4137" s="127"/>
      <c r="K4137" s="127"/>
      <c r="L4137" s="127"/>
      <c r="M4137" s="127"/>
      <c r="N4137" s="246">
        <v>882684.56</v>
      </c>
      <c r="O4137" s="246">
        <v>0</v>
      </c>
      <c r="P4137" s="127" t="s">
        <v>1334</v>
      </c>
    </row>
    <row r="4138" spans="1:16" ht="76.5" hidden="1">
      <c r="A4138" s="127">
        <v>25</v>
      </c>
      <c r="B4138" s="127"/>
      <c r="C4138" s="128" t="s">
        <v>695</v>
      </c>
      <c r="D4138" s="122">
        <v>43013</v>
      </c>
      <c r="E4138" s="123" t="s">
        <v>9769</v>
      </c>
      <c r="F4138" s="123" t="s">
        <v>1375</v>
      </c>
      <c r="G4138" s="123">
        <v>15075261</v>
      </c>
      <c r="H4138" s="127"/>
      <c r="I4138" s="131" t="s">
        <v>9770</v>
      </c>
      <c r="J4138" s="127"/>
      <c r="K4138" s="127"/>
      <c r="L4138" s="127"/>
      <c r="M4138" s="127"/>
      <c r="N4138" s="246">
        <v>905958.98</v>
      </c>
      <c r="O4138" s="246">
        <v>0</v>
      </c>
      <c r="P4138" s="127" t="s">
        <v>1334</v>
      </c>
    </row>
    <row r="4139" spans="1:16" ht="76.5" hidden="1">
      <c r="A4139" s="127">
        <v>25</v>
      </c>
      <c r="B4139" s="127"/>
      <c r="C4139" s="128" t="s">
        <v>695</v>
      </c>
      <c r="D4139" s="122">
        <v>43013</v>
      </c>
      <c r="E4139" s="123" t="s">
        <v>9771</v>
      </c>
      <c r="F4139" s="123" t="s">
        <v>1375</v>
      </c>
      <c r="G4139" s="123">
        <v>15075262</v>
      </c>
      <c r="H4139" s="127"/>
      <c r="I4139" s="131" t="s">
        <v>9772</v>
      </c>
      <c r="J4139" s="127"/>
      <c r="K4139" s="127"/>
      <c r="L4139" s="127"/>
      <c r="M4139" s="127"/>
      <c r="N4139" s="246">
        <v>1791217.2</v>
      </c>
      <c r="O4139" s="246">
        <v>0</v>
      </c>
      <c r="P4139" s="127" t="s">
        <v>1334</v>
      </c>
    </row>
    <row r="4140" spans="1:16" ht="63.75" hidden="1">
      <c r="A4140" s="127">
        <v>16</v>
      </c>
      <c r="B4140" s="127"/>
      <c r="C4140" s="128" t="s">
        <v>693</v>
      </c>
      <c r="D4140" s="122">
        <v>43014</v>
      </c>
      <c r="E4140" s="123" t="s">
        <v>9773</v>
      </c>
      <c r="F4140" s="123" t="s">
        <v>6</v>
      </c>
      <c r="G4140" s="123">
        <v>562872</v>
      </c>
      <c r="H4140" s="127"/>
      <c r="I4140" s="131" t="s">
        <v>9774</v>
      </c>
      <c r="J4140" s="127"/>
      <c r="K4140" s="127"/>
      <c r="L4140" s="127"/>
      <c r="M4140" s="127"/>
      <c r="N4140" s="246">
        <v>0</v>
      </c>
      <c r="O4140" s="246">
        <v>131.91999999999999</v>
      </c>
      <c r="P4140" s="127" t="s">
        <v>1334</v>
      </c>
    </row>
    <row r="4141" spans="1:16" ht="63.75" hidden="1">
      <c r="A4141" s="127" t="s">
        <v>620</v>
      </c>
      <c r="B4141" s="127"/>
      <c r="C4141" s="128" t="s">
        <v>714</v>
      </c>
      <c r="D4141" s="122">
        <v>43014</v>
      </c>
      <c r="E4141" s="123" t="s">
        <v>9775</v>
      </c>
      <c r="F4141" s="123" t="s">
        <v>1375</v>
      </c>
      <c r="G4141" s="123">
        <v>15075256</v>
      </c>
      <c r="H4141" s="127"/>
      <c r="I4141" s="131" t="s">
        <v>9776</v>
      </c>
      <c r="J4141" s="127"/>
      <c r="K4141" s="127"/>
      <c r="L4141" s="127"/>
      <c r="M4141" s="127"/>
      <c r="N4141" s="246">
        <v>0</v>
      </c>
      <c r="O4141" s="246">
        <v>2666.67</v>
      </c>
      <c r="P4141" s="127" t="s">
        <v>1334</v>
      </c>
    </row>
    <row r="4142" spans="1:16" ht="63.75" hidden="1">
      <c r="A4142" s="127">
        <v>15</v>
      </c>
      <c r="B4142" s="127"/>
      <c r="C4142" s="128" t="s">
        <v>692</v>
      </c>
      <c r="D4142" s="122">
        <v>43014</v>
      </c>
      <c r="E4142" s="123" t="s">
        <v>9777</v>
      </c>
      <c r="F4142" s="123" t="s">
        <v>1375</v>
      </c>
      <c r="G4142" s="123">
        <v>15075258</v>
      </c>
      <c r="H4142" s="127"/>
      <c r="I4142" s="131" t="s">
        <v>9778</v>
      </c>
      <c r="J4142" s="127"/>
      <c r="K4142" s="127"/>
      <c r="L4142" s="127"/>
      <c r="M4142" s="127"/>
      <c r="N4142" s="246">
        <v>0</v>
      </c>
      <c r="O4142" s="246">
        <v>5756.3</v>
      </c>
      <c r="P4142" s="127" t="s">
        <v>1334</v>
      </c>
    </row>
    <row r="4143" spans="1:16" ht="63.75" hidden="1">
      <c r="A4143" s="127">
        <v>46</v>
      </c>
      <c r="B4143" s="127"/>
      <c r="C4143" s="128" t="s">
        <v>699</v>
      </c>
      <c r="D4143" s="122">
        <v>43014</v>
      </c>
      <c r="E4143" s="123" t="s">
        <v>9779</v>
      </c>
      <c r="F4143" s="123" t="s">
        <v>1375</v>
      </c>
      <c r="G4143" s="123">
        <v>15075254</v>
      </c>
      <c r="H4143" s="127"/>
      <c r="I4143" s="131" t="s">
        <v>9780</v>
      </c>
      <c r="J4143" s="127"/>
      <c r="K4143" s="127"/>
      <c r="L4143" s="127"/>
      <c r="M4143" s="127"/>
      <c r="N4143" s="246">
        <v>0</v>
      </c>
      <c r="O4143" s="246">
        <v>205081</v>
      </c>
      <c r="P4143" s="127" t="s">
        <v>1334</v>
      </c>
    </row>
    <row r="4144" spans="1:16" ht="63.75" hidden="1">
      <c r="A4144" s="127" t="s">
        <v>620</v>
      </c>
      <c r="B4144" s="127"/>
      <c r="C4144" s="128" t="s">
        <v>714</v>
      </c>
      <c r="D4144" s="122">
        <v>43014</v>
      </c>
      <c r="E4144" s="123" t="s">
        <v>9781</v>
      </c>
      <c r="F4144" s="123" t="s">
        <v>1375</v>
      </c>
      <c r="G4144" s="123">
        <v>15075252</v>
      </c>
      <c r="H4144" s="127"/>
      <c r="I4144" s="131" t="s">
        <v>9776</v>
      </c>
      <c r="J4144" s="127"/>
      <c r="K4144" s="127"/>
      <c r="L4144" s="127"/>
      <c r="M4144" s="127"/>
      <c r="N4144" s="246">
        <v>0</v>
      </c>
      <c r="O4144" s="246">
        <v>15027</v>
      </c>
      <c r="P4144" s="127" t="s">
        <v>1334</v>
      </c>
    </row>
    <row r="4145" spans="1:16" ht="63.75" hidden="1">
      <c r="A4145" s="127" t="s">
        <v>620</v>
      </c>
      <c r="B4145" s="127"/>
      <c r="C4145" s="128" t="s">
        <v>714</v>
      </c>
      <c r="D4145" s="122">
        <v>43014</v>
      </c>
      <c r="E4145" s="123" t="s">
        <v>9782</v>
      </c>
      <c r="F4145" s="123" t="s">
        <v>1375</v>
      </c>
      <c r="G4145" s="123">
        <v>15075251</v>
      </c>
      <c r="H4145" s="127"/>
      <c r="I4145" s="131" t="s">
        <v>9776</v>
      </c>
      <c r="J4145" s="127"/>
      <c r="K4145" s="127"/>
      <c r="L4145" s="127"/>
      <c r="M4145" s="127"/>
      <c r="N4145" s="246">
        <v>0</v>
      </c>
      <c r="O4145" s="246">
        <v>2669</v>
      </c>
      <c r="P4145" s="127" t="s">
        <v>1334</v>
      </c>
    </row>
    <row r="4146" spans="1:16" ht="76.5" hidden="1">
      <c r="A4146" s="127" t="s">
        <v>621</v>
      </c>
      <c r="B4146" s="127"/>
      <c r="C4146" s="128" t="s">
        <v>715</v>
      </c>
      <c r="D4146" s="122">
        <v>43014</v>
      </c>
      <c r="E4146" s="123" t="s">
        <v>9783</v>
      </c>
      <c r="F4146" s="123" t="s">
        <v>6</v>
      </c>
      <c r="G4146" s="123">
        <v>893682</v>
      </c>
      <c r="H4146" s="127"/>
      <c r="I4146" s="131" t="s">
        <v>9784</v>
      </c>
      <c r="J4146" s="127"/>
      <c r="K4146" s="127"/>
      <c r="L4146" s="127"/>
      <c r="M4146" s="127"/>
      <c r="N4146" s="246">
        <v>0</v>
      </c>
      <c r="O4146" s="246">
        <v>100000</v>
      </c>
      <c r="P4146" s="127" t="s">
        <v>1334</v>
      </c>
    </row>
    <row r="4147" spans="1:16" ht="76.5" hidden="1">
      <c r="A4147" s="127">
        <v>25</v>
      </c>
      <c r="B4147" s="127"/>
      <c r="C4147" s="128" t="s">
        <v>695</v>
      </c>
      <c r="D4147" s="122">
        <v>43014</v>
      </c>
      <c r="E4147" s="123" t="s">
        <v>9785</v>
      </c>
      <c r="F4147" s="123" t="s">
        <v>1375</v>
      </c>
      <c r="G4147" s="123">
        <v>15089473</v>
      </c>
      <c r="H4147" s="127"/>
      <c r="I4147" s="131" t="s">
        <v>9786</v>
      </c>
      <c r="J4147" s="127"/>
      <c r="K4147" s="127"/>
      <c r="L4147" s="127"/>
      <c r="M4147" s="127"/>
      <c r="N4147" s="246">
        <v>144463.38</v>
      </c>
      <c r="O4147" s="246">
        <v>0</v>
      </c>
      <c r="P4147" s="127" t="s">
        <v>1334</v>
      </c>
    </row>
    <row r="4148" spans="1:16" ht="76.5" hidden="1">
      <c r="A4148" s="127">
        <v>25</v>
      </c>
      <c r="B4148" s="127"/>
      <c r="C4148" s="128" t="s">
        <v>695</v>
      </c>
      <c r="D4148" s="122">
        <v>43014</v>
      </c>
      <c r="E4148" s="123" t="s">
        <v>9787</v>
      </c>
      <c r="F4148" s="123" t="s">
        <v>1375</v>
      </c>
      <c r="G4148" s="123">
        <v>15091338</v>
      </c>
      <c r="H4148" s="127"/>
      <c r="I4148" s="131" t="s">
        <v>9788</v>
      </c>
      <c r="J4148" s="127"/>
      <c r="K4148" s="127"/>
      <c r="L4148" s="127"/>
      <c r="M4148" s="127"/>
      <c r="N4148" s="246">
        <v>149018.19</v>
      </c>
      <c r="O4148" s="246">
        <v>0</v>
      </c>
      <c r="P4148" s="127" t="s">
        <v>1334</v>
      </c>
    </row>
    <row r="4149" spans="1:16" ht="76.5" hidden="1">
      <c r="A4149" s="127">
        <v>25</v>
      </c>
      <c r="B4149" s="127"/>
      <c r="C4149" s="128" t="s">
        <v>695</v>
      </c>
      <c r="D4149" s="122">
        <v>43014</v>
      </c>
      <c r="E4149" s="123" t="s">
        <v>9789</v>
      </c>
      <c r="F4149" s="123" t="s">
        <v>1375</v>
      </c>
      <c r="G4149" s="123">
        <v>15091354</v>
      </c>
      <c r="H4149" s="127"/>
      <c r="I4149" s="131" t="s">
        <v>9790</v>
      </c>
      <c r="J4149" s="127"/>
      <c r="K4149" s="127"/>
      <c r="L4149" s="127"/>
      <c r="M4149" s="127"/>
      <c r="N4149" s="246">
        <v>149018.19</v>
      </c>
      <c r="O4149" s="246">
        <v>0</v>
      </c>
      <c r="P4149" s="127" t="s">
        <v>1334</v>
      </c>
    </row>
    <row r="4150" spans="1:16" ht="76.5" hidden="1">
      <c r="A4150" s="127">
        <v>25</v>
      </c>
      <c r="B4150" s="127"/>
      <c r="C4150" s="128" t="s">
        <v>695</v>
      </c>
      <c r="D4150" s="122">
        <v>43014</v>
      </c>
      <c r="E4150" s="123" t="s">
        <v>9791</v>
      </c>
      <c r="F4150" s="123" t="s">
        <v>1375</v>
      </c>
      <c r="G4150" s="123">
        <v>15091355</v>
      </c>
      <c r="H4150" s="127"/>
      <c r="I4150" s="131" t="s">
        <v>9792</v>
      </c>
      <c r="J4150" s="127"/>
      <c r="K4150" s="127"/>
      <c r="L4150" s="127"/>
      <c r="M4150" s="127"/>
      <c r="N4150" s="246">
        <v>149018.19</v>
      </c>
      <c r="O4150" s="246">
        <v>0</v>
      </c>
      <c r="P4150" s="127" t="s">
        <v>1334</v>
      </c>
    </row>
    <row r="4151" spans="1:16" ht="76.5" hidden="1">
      <c r="A4151" s="127">
        <v>25</v>
      </c>
      <c r="B4151" s="127"/>
      <c r="C4151" s="128" t="s">
        <v>695</v>
      </c>
      <c r="D4151" s="122">
        <v>43014</v>
      </c>
      <c r="E4151" s="123" t="s">
        <v>9793</v>
      </c>
      <c r="F4151" s="123" t="s">
        <v>1375</v>
      </c>
      <c r="G4151" s="123">
        <v>15091356</v>
      </c>
      <c r="H4151" s="127"/>
      <c r="I4151" s="131" t="s">
        <v>9794</v>
      </c>
      <c r="J4151" s="127"/>
      <c r="K4151" s="127"/>
      <c r="L4151" s="127"/>
      <c r="M4151" s="127"/>
      <c r="N4151" s="246">
        <v>149018.19</v>
      </c>
      <c r="O4151" s="246">
        <v>0</v>
      </c>
      <c r="P4151" s="127" t="s">
        <v>1334</v>
      </c>
    </row>
    <row r="4152" spans="1:16" ht="76.5" hidden="1">
      <c r="A4152" s="127">
        <v>25</v>
      </c>
      <c r="B4152" s="127"/>
      <c r="C4152" s="128" t="s">
        <v>695</v>
      </c>
      <c r="D4152" s="122">
        <v>43014</v>
      </c>
      <c r="E4152" s="123" t="s">
        <v>9795</v>
      </c>
      <c r="F4152" s="123" t="s">
        <v>1375</v>
      </c>
      <c r="G4152" s="123">
        <v>15091300</v>
      </c>
      <c r="H4152" s="127"/>
      <c r="I4152" s="131" t="s">
        <v>9796</v>
      </c>
      <c r="J4152" s="127"/>
      <c r="K4152" s="127"/>
      <c r="L4152" s="127"/>
      <c r="M4152" s="127"/>
      <c r="N4152" s="246">
        <v>369366.73</v>
      </c>
      <c r="O4152" s="246">
        <v>0</v>
      </c>
      <c r="P4152" s="127" t="s">
        <v>1334</v>
      </c>
    </row>
    <row r="4153" spans="1:16" ht="76.5" hidden="1">
      <c r="A4153" s="127">
        <v>25</v>
      </c>
      <c r="B4153" s="127"/>
      <c r="C4153" s="128" t="s">
        <v>695</v>
      </c>
      <c r="D4153" s="122">
        <v>43014</v>
      </c>
      <c r="E4153" s="123" t="s">
        <v>9797</v>
      </c>
      <c r="F4153" s="123" t="s">
        <v>1375</v>
      </c>
      <c r="G4153" s="123">
        <v>15091301</v>
      </c>
      <c r="H4153" s="127"/>
      <c r="I4153" s="131" t="s">
        <v>9798</v>
      </c>
      <c r="J4153" s="127"/>
      <c r="K4153" s="127"/>
      <c r="L4153" s="127"/>
      <c r="M4153" s="127"/>
      <c r="N4153" s="246">
        <v>167703.54999999999</v>
      </c>
      <c r="O4153" s="246">
        <v>0</v>
      </c>
      <c r="P4153" s="127" t="s">
        <v>1334</v>
      </c>
    </row>
    <row r="4154" spans="1:16" ht="76.5" hidden="1">
      <c r="A4154" s="127">
        <v>25</v>
      </c>
      <c r="B4154" s="127"/>
      <c r="C4154" s="128" t="s">
        <v>695</v>
      </c>
      <c r="D4154" s="122">
        <v>43014</v>
      </c>
      <c r="E4154" s="123" t="s">
        <v>9799</v>
      </c>
      <c r="F4154" s="123" t="s">
        <v>1375</v>
      </c>
      <c r="G4154" s="123">
        <v>15091032</v>
      </c>
      <c r="H4154" s="127"/>
      <c r="I4154" s="131" t="s">
        <v>9800</v>
      </c>
      <c r="J4154" s="127"/>
      <c r="K4154" s="127"/>
      <c r="L4154" s="127"/>
      <c r="M4154" s="127"/>
      <c r="N4154" s="246">
        <v>148022.29999999999</v>
      </c>
      <c r="O4154" s="246">
        <v>0</v>
      </c>
      <c r="P4154" s="127" t="s">
        <v>1334</v>
      </c>
    </row>
    <row r="4155" spans="1:16" ht="76.5" hidden="1">
      <c r="A4155" s="127">
        <v>25</v>
      </c>
      <c r="B4155" s="127"/>
      <c r="C4155" s="128" t="s">
        <v>695</v>
      </c>
      <c r="D4155" s="122">
        <v>43014</v>
      </c>
      <c r="E4155" s="123" t="s">
        <v>9801</v>
      </c>
      <c r="F4155" s="123" t="s">
        <v>1375</v>
      </c>
      <c r="G4155" s="123">
        <v>15091084</v>
      </c>
      <c r="H4155" s="127"/>
      <c r="I4155" s="131" t="s">
        <v>9802</v>
      </c>
      <c r="J4155" s="127"/>
      <c r="K4155" s="127"/>
      <c r="L4155" s="127"/>
      <c r="M4155" s="127"/>
      <c r="N4155" s="246">
        <v>148022.29999999999</v>
      </c>
      <c r="O4155" s="246">
        <v>0</v>
      </c>
      <c r="P4155" s="127" t="s">
        <v>1334</v>
      </c>
    </row>
    <row r="4156" spans="1:16" ht="76.5" hidden="1">
      <c r="A4156" s="127">
        <v>25</v>
      </c>
      <c r="B4156" s="127"/>
      <c r="C4156" s="128" t="s">
        <v>695</v>
      </c>
      <c r="D4156" s="122">
        <v>43014</v>
      </c>
      <c r="E4156" s="123" t="s">
        <v>9803</v>
      </c>
      <c r="F4156" s="123" t="s">
        <v>1375</v>
      </c>
      <c r="G4156" s="123">
        <v>15091231</v>
      </c>
      <c r="H4156" s="127"/>
      <c r="I4156" s="131" t="s">
        <v>9804</v>
      </c>
      <c r="J4156" s="127"/>
      <c r="K4156" s="127"/>
      <c r="L4156" s="127"/>
      <c r="M4156" s="127"/>
      <c r="N4156" s="246">
        <v>148022.29999999999</v>
      </c>
      <c r="O4156" s="246">
        <v>0</v>
      </c>
      <c r="P4156" s="127" t="s">
        <v>1334</v>
      </c>
    </row>
    <row r="4157" spans="1:16" ht="76.5" hidden="1">
      <c r="A4157" s="127">
        <v>25</v>
      </c>
      <c r="B4157" s="127"/>
      <c r="C4157" s="128" t="s">
        <v>695</v>
      </c>
      <c r="D4157" s="122">
        <v>43014</v>
      </c>
      <c r="E4157" s="123" t="s">
        <v>9805</v>
      </c>
      <c r="F4157" s="123" t="s">
        <v>1375</v>
      </c>
      <c r="G4157" s="123">
        <v>15091233</v>
      </c>
      <c r="H4157" s="127"/>
      <c r="I4157" s="131" t="s">
        <v>9806</v>
      </c>
      <c r="J4157" s="127"/>
      <c r="K4157" s="127"/>
      <c r="L4157" s="127"/>
      <c r="M4157" s="127"/>
      <c r="N4157" s="246">
        <v>148022.29999999999</v>
      </c>
      <c r="O4157" s="246">
        <v>0</v>
      </c>
      <c r="P4157" s="127" t="s">
        <v>1334</v>
      </c>
    </row>
    <row r="4158" spans="1:16" ht="76.5" hidden="1">
      <c r="A4158" s="127">
        <v>25</v>
      </c>
      <c r="B4158" s="127"/>
      <c r="C4158" s="128" t="s">
        <v>695</v>
      </c>
      <c r="D4158" s="122">
        <v>43014</v>
      </c>
      <c r="E4158" s="123" t="s">
        <v>9807</v>
      </c>
      <c r="F4158" s="123" t="s">
        <v>1375</v>
      </c>
      <c r="G4158" s="123">
        <v>15091028</v>
      </c>
      <c r="H4158" s="127"/>
      <c r="I4158" s="131" t="s">
        <v>9808</v>
      </c>
      <c r="J4158" s="127"/>
      <c r="K4158" s="127"/>
      <c r="L4158" s="127"/>
      <c r="M4158" s="127"/>
      <c r="N4158" s="246">
        <v>175407.49</v>
      </c>
      <c r="O4158" s="246">
        <v>0</v>
      </c>
      <c r="P4158" s="127" t="s">
        <v>1334</v>
      </c>
    </row>
    <row r="4159" spans="1:16" ht="76.5" hidden="1">
      <c r="A4159" s="127">
        <v>25</v>
      </c>
      <c r="B4159" s="127"/>
      <c r="C4159" s="128" t="s">
        <v>695</v>
      </c>
      <c r="D4159" s="122">
        <v>43014</v>
      </c>
      <c r="E4159" s="123" t="s">
        <v>9809</v>
      </c>
      <c r="F4159" s="123" t="s">
        <v>1375</v>
      </c>
      <c r="G4159" s="123">
        <v>15091029</v>
      </c>
      <c r="H4159" s="127"/>
      <c r="I4159" s="131" t="s">
        <v>9810</v>
      </c>
      <c r="J4159" s="127"/>
      <c r="K4159" s="127"/>
      <c r="L4159" s="127"/>
      <c r="M4159" s="127"/>
      <c r="N4159" s="246">
        <v>173480.22</v>
      </c>
      <c r="O4159" s="246">
        <v>0</v>
      </c>
      <c r="P4159" s="127" t="s">
        <v>1334</v>
      </c>
    </row>
    <row r="4160" spans="1:16" ht="76.5" hidden="1">
      <c r="A4160" s="127">
        <v>25</v>
      </c>
      <c r="B4160" s="127"/>
      <c r="C4160" s="128" t="s">
        <v>695</v>
      </c>
      <c r="D4160" s="122">
        <v>43014</v>
      </c>
      <c r="E4160" s="123" t="s">
        <v>9811</v>
      </c>
      <c r="F4160" s="123" t="s">
        <v>1375</v>
      </c>
      <c r="G4160" s="123">
        <v>15091030</v>
      </c>
      <c r="H4160" s="127"/>
      <c r="I4160" s="131" t="s">
        <v>9812</v>
      </c>
      <c r="J4160" s="127"/>
      <c r="K4160" s="127"/>
      <c r="L4160" s="127"/>
      <c r="M4160" s="127"/>
      <c r="N4160" s="246">
        <v>211268.07</v>
      </c>
      <c r="O4160" s="246">
        <v>0</v>
      </c>
      <c r="P4160" s="127" t="s">
        <v>1334</v>
      </c>
    </row>
    <row r="4161" spans="1:16" ht="76.5" hidden="1">
      <c r="A4161" s="127">
        <v>25</v>
      </c>
      <c r="B4161" s="127"/>
      <c r="C4161" s="128" t="s">
        <v>695</v>
      </c>
      <c r="D4161" s="122">
        <v>43014</v>
      </c>
      <c r="E4161" s="123" t="s">
        <v>9813</v>
      </c>
      <c r="F4161" s="123" t="s">
        <v>1375</v>
      </c>
      <c r="G4161" s="123">
        <v>15090959</v>
      </c>
      <c r="H4161" s="127"/>
      <c r="I4161" s="131" t="s">
        <v>9814</v>
      </c>
      <c r="J4161" s="127"/>
      <c r="K4161" s="127"/>
      <c r="L4161" s="127"/>
      <c r="M4161" s="127"/>
      <c r="N4161" s="246">
        <v>165016.65</v>
      </c>
      <c r="O4161" s="246">
        <v>0</v>
      </c>
      <c r="P4161" s="127" t="s">
        <v>1334</v>
      </c>
    </row>
    <row r="4162" spans="1:16" ht="76.5" hidden="1">
      <c r="A4162" s="127">
        <v>25</v>
      </c>
      <c r="B4162" s="127"/>
      <c r="C4162" s="128" t="s">
        <v>695</v>
      </c>
      <c r="D4162" s="122">
        <v>43014</v>
      </c>
      <c r="E4162" s="123" t="s">
        <v>9815</v>
      </c>
      <c r="F4162" s="123" t="s">
        <v>1375</v>
      </c>
      <c r="G4162" s="123">
        <v>15091014</v>
      </c>
      <c r="H4162" s="127"/>
      <c r="I4162" s="131" t="s">
        <v>9816</v>
      </c>
      <c r="J4162" s="127"/>
      <c r="K4162" s="127"/>
      <c r="L4162" s="127"/>
      <c r="M4162" s="127"/>
      <c r="N4162" s="246">
        <v>264510.64</v>
      </c>
      <c r="O4162" s="246">
        <v>0</v>
      </c>
      <c r="P4162" s="127" t="s">
        <v>1334</v>
      </c>
    </row>
    <row r="4163" spans="1:16" ht="76.5" hidden="1">
      <c r="A4163" s="127">
        <v>25</v>
      </c>
      <c r="B4163" s="127"/>
      <c r="C4163" s="128" t="s">
        <v>695</v>
      </c>
      <c r="D4163" s="122">
        <v>43014</v>
      </c>
      <c r="E4163" s="123" t="s">
        <v>9817</v>
      </c>
      <c r="F4163" s="123" t="s">
        <v>1375</v>
      </c>
      <c r="G4163" s="123">
        <v>15089625</v>
      </c>
      <c r="H4163" s="127"/>
      <c r="I4163" s="131" t="s">
        <v>9818</v>
      </c>
      <c r="J4163" s="127"/>
      <c r="K4163" s="127"/>
      <c r="L4163" s="127"/>
      <c r="M4163" s="127"/>
      <c r="N4163" s="246">
        <v>492577.89</v>
      </c>
      <c r="O4163" s="246">
        <v>0</v>
      </c>
      <c r="P4163" s="127" t="s">
        <v>1334</v>
      </c>
    </row>
    <row r="4164" spans="1:16" ht="76.5" hidden="1">
      <c r="A4164" s="127">
        <v>25</v>
      </c>
      <c r="B4164" s="127"/>
      <c r="C4164" s="128" t="s">
        <v>695</v>
      </c>
      <c r="D4164" s="122">
        <v>43014</v>
      </c>
      <c r="E4164" s="123" t="s">
        <v>9819</v>
      </c>
      <c r="F4164" s="123" t="s">
        <v>1375</v>
      </c>
      <c r="G4164" s="123">
        <v>15089637</v>
      </c>
      <c r="H4164" s="127"/>
      <c r="I4164" s="131" t="s">
        <v>9820</v>
      </c>
      <c r="J4164" s="127"/>
      <c r="K4164" s="127"/>
      <c r="L4164" s="127"/>
      <c r="M4164" s="127"/>
      <c r="N4164" s="246">
        <v>106252.32</v>
      </c>
      <c r="O4164" s="246">
        <v>0</v>
      </c>
      <c r="P4164" s="127" t="s">
        <v>1334</v>
      </c>
    </row>
    <row r="4165" spans="1:16" ht="76.5" hidden="1">
      <c r="A4165" s="127">
        <v>25</v>
      </c>
      <c r="B4165" s="127"/>
      <c r="C4165" s="128" t="s">
        <v>695</v>
      </c>
      <c r="D4165" s="122">
        <v>43014</v>
      </c>
      <c r="E4165" s="123" t="s">
        <v>9821</v>
      </c>
      <c r="F4165" s="123" t="s">
        <v>1375</v>
      </c>
      <c r="G4165" s="123">
        <v>15089761</v>
      </c>
      <c r="H4165" s="127"/>
      <c r="I4165" s="131" t="s">
        <v>9822</v>
      </c>
      <c r="J4165" s="127"/>
      <c r="K4165" s="127"/>
      <c r="L4165" s="127"/>
      <c r="M4165" s="127"/>
      <c r="N4165" s="246">
        <v>73168.67</v>
      </c>
      <c r="O4165" s="246">
        <v>0</v>
      </c>
      <c r="P4165" s="127" t="s">
        <v>1334</v>
      </c>
    </row>
    <row r="4166" spans="1:16" ht="76.5" hidden="1">
      <c r="A4166" s="127">
        <v>25</v>
      </c>
      <c r="B4166" s="127"/>
      <c r="C4166" s="128" t="s">
        <v>695</v>
      </c>
      <c r="D4166" s="122">
        <v>43014</v>
      </c>
      <c r="E4166" s="123" t="s">
        <v>9823</v>
      </c>
      <c r="F4166" s="123" t="s">
        <v>1375</v>
      </c>
      <c r="G4166" s="123">
        <v>15089722</v>
      </c>
      <c r="H4166" s="127"/>
      <c r="I4166" s="131" t="s">
        <v>9824</v>
      </c>
      <c r="J4166" s="127"/>
      <c r="K4166" s="127"/>
      <c r="L4166" s="127"/>
      <c r="M4166" s="127"/>
      <c r="N4166" s="246">
        <v>337264.12</v>
      </c>
      <c r="O4166" s="246">
        <v>0</v>
      </c>
      <c r="P4166" s="127" t="s">
        <v>1334</v>
      </c>
    </row>
    <row r="4167" spans="1:16" ht="76.5" hidden="1">
      <c r="A4167" s="127">
        <v>25</v>
      </c>
      <c r="B4167" s="127"/>
      <c r="C4167" s="128" t="s">
        <v>695</v>
      </c>
      <c r="D4167" s="122">
        <v>43014</v>
      </c>
      <c r="E4167" s="123" t="s">
        <v>9825</v>
      </c>
      <c r="F4167" s="123" t="s">
        <v>1375</v>
      </c>
      <c r="G4167" s="123">
        <v>15089688</v>
      </c>
      <c r="H4167" s="127"/>
      <c r="I4167" s="131" t="s">
        <v>9826</v>
      </c>
      <c r="J4167" s="127"/>
      <c r="K4167" s="127"/>
      <c r="L4167" s="127"/>
      <c r="M4167" s="127"/>
      <c r="N4167" s="246">
        <v>205212.7</v>
      </c>
      <c r="O4167" s="246">
        <v>0</v>
      </c>
      <c r="P4167" s="127" t="s">
        <v>1334</v>
      </c>
    </row>
    <row r="4168" spans="1:16" ht="76.5" hidden="1">
      <c r="A4168" s="127">
        <v>25</v>
      </c>
      <c r="B4168" s="127"/>
      <c r="C4168" s="128" t="s">
        <v>695</v>
      </c>
      <c r="D4168" s="122">
        <v>43014</v>
      </c>
      <c r="E4168" s="123" t="s">
        <v>9827</v>
      </c>
      <c r="F4168" s="123" t="s">
        <v>1375</v>
      </c>
      <c r="G4168" s="123">
        <v>15089696</v>
      </c>
      <c r="H4168" s="127"/>
      <c r="I4168" s="131" t="s">
        <v>9828</v>
      </c>
      <c r="J4168" s="127"/>
      <c r="K4168" s="127"/>
      <c r="L4168" s="127"/>
      <c r="M4168" s="127"/>
      <c r="N4168" s="246">
        <v>205212.7</v>
      </c>
      <c r="O4168" s="246">
        <v>0</v>
      </c>
      <c r="P4168" s="127" t="s">
        <v>1334</v>
      </c>
    </row>
    <row r="4169" spans="1:16" ht="76.5" hidden="1">
      <c r="A4169" s="127">
        <v>25</v>
      </c>
      <c r="B4169" s="127"/>
      <c r="C4169" s="128" t="s">
        <v>695</v>
      </c>
      <c r="D4169" s="122">
        <v>43014</v>
      </c>
      <c r="E4169" s="123" t="s">
        <v>9829</v>
      </c>
      <c r="F4169" s="123" t="s">
        <v>1375</v>
      </c>
      <c r="G4169" s="123">
        <v>15091361</v>
      </c>
      <c r="H4169" s="127"/>
      <c r="I4169" s="131" t="s">
        <v>9830</v>
      </c>
      <c r="J4169" s="127"/>
      <c r="K4169" s="127"/>
      <c r="L4169" s="127"/>
      <c r="M4169" s="127"/>
      <c r="N4169" s="246">
        <v>412103.43</v>
      </c>
      <c r="O4169" s="246">
        <v>0</v>
      </c>
      <c r="P4169" s="127" t="s">
        <v>1334</v>
      </c>
    </row>
    <row r="4170" spans="1:16" ht="76.5" hidden="1">
      <c r="A4170" s="127">
        <v>25</v>
      </c>
      <c r="B4170" s="127"/>
      <c r="C4170" s="128" t="s">
        <v>695</v>
      </c>
      <c r="D4170" s="122">
        <v>43014</v>
      </c>
      <c r="E4170" s="123" t="s">
        <v>9831</v>
      </c>
      <c r="F4170" s="123" t="s">
        <v>1375</v>
      </c>
      <c r="G4170" s="123">
        <v>15091360</v>
      </c>
      <c r="H4170" s="127"/>
      <c r="I4170" s="131" t="s">
        <v>9832</v>
      </c>
      <c r="J4170" s="127"/>
      <c r="K4170" s="127"/>
      <c r="L4170" s="127"/>
      <c r="M4170" s="127"/>
      <c r="N4170" s="246">
        <v>245165.16</v>
      </c>
      <c r="O4170" s="246">
        <v>0</v>
      </c>
      <c r="P4170" s="127" t="s">
        <v>1334</v>
      </c>
    </row>
    <row r="4171" spans="1:16" ht="63.75" hidden="1">
      <c r="A4171" s="127">
        <v>25</v>
      </c>
      <c r="B4171" s="127"/>
      <c r="C4171" s="128" t="s">
        <v>695</v>
      </c>
      <c r="D4171" s="122">
        <v>43014</v>
      </c>
      <c r="E4171" s="123" t="s">
        <v>9833</v>
      </c>
      <c r="F4171" s="123" t="s">
        <v>1375</v>
      </c>
      <c r="G4171" s="123">
        <v>15091359</v>
      </c>
      <c r="H4171" s="127"/>
      <c r="I4171" s="131" t="s">
        <v>9834</v>
      </c>
      <c r="J4171" s="127"/>
      <c r="K4171" s="127"/>
      <c r="L4171" s="127"/>
      <c r="M4171" s="127"/>
      <c r="N4171" s="246">
        <v>609680.47</v>
      </c>
      <c r="O4171" s="246">
        <v>0</v>
      </c>
      <c r="P4171" s="127" t="s">
        <v>1334</v>
      </c>
    </row>
    <row r="4172" spans="1:16" ht="76.5" hidden="1">
      <c r="A4172" s="127">
        <v>25</v>
      </c>
      <c r="B4172" s="127"/>
      <c r="C4172" s="128" t="s">
        <v>695</v>
      </c>
      <c r="D4172" s="122">
        <v>43014</v>
      </c>
      <c r="E4172" s="123" t="s">
        <v>9835</v>
      </c>
      <c r="F4172" s="123" t="s">
        <v>1375</v>
      </c>
      <c r="G4172" s="123">
        <v>15091358</v>
      </c>
      <c r="H4172" s="127"/>
      <c r="I4172" s="131" t="s">
        <v>9836</v>
      </c>
      <c r="J4172" s="127"/>
      <c r="K4172" s="127"/>
      <c r="L4172" s="127"/>
      <c r="M4172" s="127"/>
      <c r="N4172" s="246">
        <v>1071691.67</v>
      </c>
      <c r="O4172" s="246">
        <v>0</v>
      </c>
      <c r="P4172" s="127" t="s">
        <v>1334</v>
      </c>
    </row>
    <row r="4173" spans="1:16" ht="76.5" hidden="1">
      <c r="A4173" s="127">
        <v>25</v>
      </c>
      <c r="B4173" s="127"/>
      <c r="C4173" s="128" t="s">
        <v>695</v>
      </c>
      <c r="D4173" s="122">
        <v>43014</v>
      </c>
      <c r="E4173" s="123" t="s">
        <v>9837</v>
      </c>
      <c r="F4173" s="123" t="s">
        <v>1375</v>
      </c>
      <c r="G4173" s="123">
        <v>15091357</v>
      </c>
      <c r="H4173" s="127"/>
      <c r="I4173" s="131" t="s">
        <v>9838</v>
      </c>
      <c r="J4173" s="127"/>
      <c r="K4173" s="127"/>
      <c r="L4173" s="127"/>
      <c r="M4173" s="127"/>
      <c r="N4173" s="246">
        <v>389348.35</v>
      </c>
      <c r="O4173" s="246">
        <v>0</v>
      </c>
      <c r="P4173" s="127" t="s">
        <v>1334</v>
      </c>
    </row>
    <row r="4174" spans="1:16" ht="76.5" hidden="1">
      <c r="A4174" s="127">
        <v>25</v>
      </c>
      <c r="B4174" s="127"/>
      <c r="C4174" s="128" t="s">
        <v>695</v>
      </c>
      <c r="D4174" s="122">
        <v>43014</v>
      </c>
      <c r="E4174" s="123" t="s">
        <v>9839</v>
      </c>
      <c r="F4174" s="123" t="s">
        <v>1375</v>
      </c>
      <c r="G4174" s="123">
        <v>15089504</v>
      </c>
      <c r="H4174" s="127"/>
      <c r="I4174" s="131" t="s">
        <v>9840</v>
      </c>
      <c r="J4174" s="127"/>
      <c r="K4174" s="127"/>
      <c r="L4174" s="127"/>
      <c r="M4174" s="127"/>
      <c r="N4174" s="246">
        <v>144463.38</v>
      </c>
      <c r="O4174" s="246">
        <v>0</v>
      </c>
      <c r="P4174" s="127" t="s">
        <v>1334</v>
      </c>
    </row>
    <row r="4175" spans="1:16" ht="76.5" hidden="1">
      <c r="A4175" s="127">
        <v>25</v>
      </c>
      <c r="B4175" s="127"/>
      <c r="C4175" s="128" t="s">
        <v>695</v>
      </c>
      <c r="D4175" s="122">
        <v>43014</v>
      </c>
      <c r="E4175" s="123" t="s">
        <v>9841</v>
      </c>
      <c r="F4175" s="123" t="s">
        <v>1375</v>
      </c>
      <c r="G4175" s="123">
        <v>15075275</v>
      </c>
      <c r="H4175" s="127"/>
      <c r="I4175" s="131" t="s">
        <v>9842</v>
      </c>
      <c r="J4175" s="127"/>
      <c r="K4175" s="127"/>
      <c r="L4175" s="127"/>
      <c r="M4175" s="127"/>
      <c r="N4175" s="246">
        <v>597134.11</v>
      </c>
      <c r="O4175" s="246">
        <v>0</v>
      </c>
      <c r="P4175" s="127" t="s">
        <v>1334</v>
      </c>
    </row>
    <row r="4176" spans="1:16" ht="38.25" hidden="1">
      <c r="A4176" s="127">
        <v>117</v>
      </c>
      <c r="B4176" s="127"/>
      <c r="C4176" s="128" t="s">
        <v>723</v>
      </c>
      <c r="D4176" s="122">
        <v>43014</v>
      </c>
      <c r="E4176" s="123" t="s">
        <v>9843</v>
      </c>
      <c r="F4176" s="123" t="s">
        <v>11</v>
      </c>
      <c r="G4176" s="123">
        <v>900289</v>
      </c>
      <c r="H4176" s="127"/>
      <c r="I4176" s="131" t="s">
        <v>9844</v>
      </c>
      <c r="J4176" s="127"/>
      <c r="K4176" s="127"/>
      <c r="L4176" s="127"/>
      <c r="M4176" s="127"/>
      <c r="N4176" s="246">
        <v>50</v>
      </c>
      <c r="O4176" s="246">
        <v>0</v>
      </c>
      <c r="P4176" s="127" t="s">
        <v>1334</v>
      </c>
    </row>
    <row r="4177" spans="1:16" ht="63.75" hidden="1">
      <c r="A4177" s="127">
        <v>10</v>
      </c>
      <c r="B4177" s="127"/>
      <c r="C4177" s="128" t="s">
        <v>691</v>
      </c>
      <c r="D4177" s="122">
        <v>43014</v>
      </c>
      <c r="E4177" s="123" t="s">
        <v>9845</v>
      </c>
      <c r="F4177" s="123" t="s">
        <v>15</v>
      </c>
      <c r="G4177" s="123">
        <v>563175</v>
      </c>
      <c r="H4177" s="127"/>
      <c r="I4177" s="131" t="s">
        <v>9846</v>
      </c>
      <c r="J4177" s="127"/>
      <c r="K4177" s="127"/>
      <c r="L4177" s="127"/>
      <c r="M4177" s="127"/>
      <c r="N4177" s="246">
        <v>50</v>
      </c>
      <c r="O4177" s="246">
        <v>0</v>
      </c>
      <c r="P4177" s="127" t="s">
        <v>1334</v>
      </c>
    </row>
    <row r="4178" spans="1:16" ht="51" hidden="1">
      <c r="A4178" s="127">
        <v>513</v>
      </c>
      <c r="B4178" s="127"/>
      <c r="C4178" s="128" t="s">
        <v>201</v>
      </c>
      <c r="D4178" s="122">
        <v>43014</v>
      </c>
      <c r="E4178" s="123" t="s">
        <v>9847</v>
      </c>
      <c r="F4178" s="123" t="s">
        <v>15</v>
      </c>
      <c r="G4178" s="123">
        <v>563179</v>
      </c>
      <c r="H4178" s="127"/>
      <c r="I4178" s="131" t="s">
        <v>9848</v>
      </c>
      <c r="J4178" s="127"/>
      <c r="K4178" s="127"/>
      <c r="L4178" s="127"/>
      <c r="M4178" s="127"/>
      <c r="N4178" s="246">
        <v>50</v>
      </c>
      <c r="O4178" s="246">
        <v>0</v>
      </c>
      <c r="P4178" s="127" t="s">
        <v>1334</v>
      </c>
    </row>
    <row r="4179" spans="1:16" ht="63.75" hidden="1">
      <c r="A4179" s="127">
        <v>10</v>
      </c>
      <c r="B4179" s="127"/>
      <c r="C4179" s="128" t="s">
        <v>691</v>
      </c>
      <c r="D4179" s="122">
        <v>43014</v>
      </c>
      <c r="E4179" s="123" t="s">
        <v>9849</v>
      </c>
      <c r="F4179" s="123" t="s">
        <v>15</v>
      </c>
      <c r="G4179" s="123">
        <v>563181</v>
      </c>
      <c r="H4179" s="127"/>
      <c r="I4179" s="131" t="s">
        <v>9850</v>
      </c>
      <c r="J4179" s="127"/>
      <c r="K4179" s="127"/>
      <c r="L4179" s="127"/>
      <c r="M4179" s="127"/>
      <c r="N4179" s="246">
        <v>50</v>
      </c>
      <c r="O4179" s="246">
        <v>0</v>
      </c>
      <c r="P4179" s="127" t="s">
        <v>1334</v>
      </c>
    </row>
    <row r="4180" spans="1:16" ht="63.75" hidden="1">
      <c r="A4180" s="127">
        <v>10</v>
      </c>
      <c r="B4180" s="127"/>
      <c r="C4180" s="128" t="s">
        <v>691</v>
      </c>
      <c r="D4180" s="122">
        <v>43014</v>
      </c>
      <c r="E4180" s="123" t="s">
        <v>9851</v>
      </c>
      <c r="F4180" s="123" t="s">
        <v>15</v>
      </c>
      <c r="G4180" s="123">
        <v>563183</v>
      </c>
      <c r="H4180" s="127"/>
      <c r="I4180" s="131" t="s">
        <v>9852</v>
      </c>
      <c r="J4180" s="127"/>
      <c r="K4180" s="127"/>
      <c r="L4180" s="127"/>
      <c r="M4180" s="127"/>
      <c r="N4180" s="246">
        <v>50</v>
      </c>
      <c r="O4180" s="246">
        <v>0</v>
      </c>
      <c r="P4180" s="127" t="s">
        <v>1334</v>
      </c>
    </row>
    <row r="4181" spans="1:16" ht="102" hidden="1">
      <c r="A4181" s="127">
        <v>46</v>
      </c>
      <c r="B4181" s="127"/>
      <c r="C4181" s="128" t="s">
        <v>699</v>
      </c>
      <c r="D4181" s="122">
        <v>43014</v>
      </c>
      <c r="E4181" s="123" t="s">
        <v>9853</v>
      </c>
      <c r="F4181" s="123" t="s">
        <v>15</v>
      </c>
      <c r="G4181" s="123">
        <v>3293</v>
      </c>
      <c r="H4181" s="127"/>
      <c r="I4181" s="131" t="s">
        <v>9854</v>
      </c>
      <c r="J4181" s="127"/>
      <c r="K4181" s="127"/>
      <c r="L4181" s="127"/>
      <c r="M4181" s="127"/>
      <c r="N4181" s="246">
        <v>1658.19</v>
      </c>
      <c r="O4181" s="246">
        <v>0</v>
      </c>
      <c r="P4181" s="127" t="s">
        <v>1334</v>
      </c>
    </row>
    <row r="4182" spans="1:16" ht="102" hidden="1">
      <c r="A4182" s="127">
        <v>46</v>
      </c>
      <c r="B4182" s="127"/>
      <c r="C4182" s="128" t="s">
        <v>699</v>
      </c>
      <c r="D4182" s="122">
        <v>43014</v>
      </c>
      <c r="E4182" s="123" t="s">
        <v>9855</v>
      </c>
      <c r="F4182" s="123" t="s">
        <v>15</v>
      </c>
      <c r="G4182" s="123">
        <v>3294</v>
      </c>
      <c r="H4182" s="127"/>
      <c r="I4182" s="131" t="s">
        <v>9856</v>
      </c>
      <c r="J4182" s="127"/>
      <c r="K4182" s="127"/>
      <c r="L4182" s="127"/>
      <c r="M4182" s="127"/>
      <c r="N4182" s="246">
        <v>1492.66</v>
      </c>
      <c r="O4182" s="246">
        <v>0</v>
      </c>
      <c r="P4182" s="127" t="s">
        <v>1334</v>
      </c>
    </row>
    <row r="4183" spans="1:16" ht="51" hidden="1">
      <c r="A4183" s="127">
        <v>513</v>
      </c>
      <c r="B4183" s="127"/>
      <c r="C4183" s="128" t="s">
        <v>201</v>
      </c>
      <c r="D4183" s="122">
        <v>43014</v>
      </c>
      <c r="E4183" s="123" t="s">
        <v>9857</v>
      </c>
      <c r="F4183" s="123" t="s">
        <v>15</v>
      </c>
      <c r="G4183" s="123">
        <v>563534</v>
      </c>
      <c r="H4183" s="127"/>
      <c r="I4183" s="131" t="s">
        <v>9858</v>
      </c>
      <c r="J4183" s="127"/>
      <c r="K4183" s="127"/>
      <c r="L4183" s="127"/>
      <c r="M4183" s="127"/>
      <c r="N4183" s="246">
        <v>50</v>
      </c>
      <c r="O4183" s="246">
        <v>0</v>
      </c>
      <c r="P4183" s="127" t="s">
        <v>1334</v>
      </c>
    </row>
    <row r="4184" spans="1:16" ht="76.5" hidden="1">
      <c r="A4184" s="127">
        <v>25</v>
      </c>
      <c r="B4184" s="127"/>
      <c r="C4184" s="128" t="s">
        <v>695</v>
      </c>
      <c r="D4184" s="122">
        <v>43014</v>
      </c>
      <c r="E4184" s="123" t="s">
        <v>9859</v>
      </c>
      <c r="F4184" s="123" t="s">
        <v>1375</v>
      </c>
      <c r="G4184" s="123">
        <v>15089505</v>
      </c>
      <c r="H4184" s="127"/>
      <c r="I4184" s="131" t="s">
        <v>9860</v>
      </c>
      <c r="J4184" s="127"/>
      <c r="K4184" s="127"/>
      <c r="L4184" s="127"/>
      <c r="M4184" s="127"/>
      <c r="N4184" s="246">
        <v>2052635.17</v>
      </c>
      <c r="O4184" s="246">
        <v>0</v>
      </c>
      <c r="P4184" s="127" t="s">
        <v>1334</v>
      </c>
    </row>
    <row r="4185" spans="1:16" ht="76.5" hidden="1">
      <c r="A4185" s="127">
        <v>25</v>
      </c>
      <c r="B4185" s="127"/>
      <c r="C4185" s="128" t="s">
        <v>695</v>
      </c>
      <c r="D4185" s="122">
        <v>43014</v>
      </c>
      <c r="E4185" s="123" t="s">
        <v>9861</v>
      </c>
      <c r="F4185" s="123" t="s">
        <v>1375</v>
      </c>
      <c r="G4185" s="123">
        <v>15075276</v>
      </c>
      <c r="H4185" s="127"/>
      <c r="I4185" s="131" t="s">
        <v>9862</v>
      </c>
      <c r="J4185" s="127"/>
      <c r="K4185" s="127"/>
      <c r="L4185" s="127"/>
      <c r="M4185" s="127"/>
      <c r="N4185" s="246">
        <v>77953.759999999995</v>
      </c>
      <c r="O4185" s="246">
        <v>0</v>
      </c>
      <c r="P4185" s="127" t="s">
        <v>1334</v>
      </c>
    </row>
    <row r="4186" spans="1:16" ht="76.5" hidden="1">
      <c r="A4186" s="127">
        <v>25</v>
      </c>
      <c r="B4186" s="127"/>
      <c r="C4186" s="128" t="s">
        <v>695</v>
      </c>
      <c r="D4186" s="122">
        <v>43014</v>
      </c>
      <c r="E4186" s="123" t="s">
        <v>9863</v>
      </c>
      <c r="F4186" s="123" t="s">
        <v>1375</v>
      </c>
      <c r="G4186" s="123">
        <v>15075277</v>
      </c>
      <c r="H4186" s="127"/>
      <c r="I4186" s="131" t="s">
        <v>9864</v>
      </c>
      <c r="J4186" s="127"/>
      <c r="K4186" s="127"/>
      <c r="L4186" s="127"/>
      <c r="M4186" s="127"/>
      <c r="N4186" s="246">
        <v>5453200</v>
      </c>
      <c r="O4186" s="246">
        <v>0</v>
      </c>
      <c r="P4186" s="127" t="s">
        <v>1334</v>
      </c>
    </row>
    <row r="4187" spans="1:16" ht="76.5" hidden="1">
      <c r="A4187" s="127">
        <v>25</v>
      </c>
      <c r="B4187" s="127"/>
      <c r="C4187" s="128" t="s">
        <v>695</v>
      </c>
      <c r="D4187" s="122">
        <v>43014</v>
      </c>
      <c r="E4187" s="123" t="s">
        <v>9865</v>
      </c>
      <c r="F4187" s="123" t="s">
        <v>1375</v>
      </c>
      <c r="G4187" s="123">
        <v>15075274</v>
      </c>
      <c r="H4187" s="127"/>
      <c r="I4187" s="131" t="s">
        <v>9866</v>
      </c>
      <c r="J4187" s="127"/>
      <c r="K4187" s="127"/>
      <c r="L4187" s="127"/>
      <c r="M4187" s="127"/>
      <c r="N4187" s="246">
        <v>318134.64</v>
      </c>
      <c r="O4187" s="246">
        <v>0</v>
      </c>
      <c r="P4187" s="127" t="s">
        <v>1334</v>
      </c>
    </row>
    <row r="4188" spans="1:16" ht="76.5" hidden="1">
      <c r="A4188" s="127">
        <v>25</v>
      </c>
      <c r="B4188" s="127"/>
      <c r="C4188" s="128" t="s">
        <v>695</v>
      </c>
      <c r="D4188" s="122">
        <v>43014</v>
      </c>
      <c r="E4188" s="123" t="s">
        <v>9867</v>
      </c>
      <c r="F4188" s="123" t="s">
        <v>1375</v>
      </c>
      <c r="G4188" s="123">
        <v>15075267</v>
      </c>
      <c r="H4188" s="127"/>
      <c r="I4188" s="131" t="s">
        <v>9868</v>
      </c>
      <c r="J4188" s="127"/>
      <c r="K4188" s="127"/>
      <c r="L4188" s="127"/>
      <c r="M4188" s="127"/>
      <c r="N4188" s="246">
        <v>1109677.8</v>
      </c>
      <c r="O4188" s="246">
        <v>0</v>
      </c>
      <c r="P4188" s="127" t="s">
        <v>1334</v>
      </c>
    </row>
    <row r="4189" spans="1:16" ht="76.5" hidden="1">
      <c r="A4189" s="127">
        <v>25</v>
      </c>
      <c r="B4189" s="127"/>
      <c r="C4189" s="128" t="s">
        <v>695</v>
      </c>
      <c r="D4189" s="122">
        <v>43014</v>
      </c>
      <c r="E4189" s="123" t="s">
        <v>9869</v>
      </c>
      <c r="F4189" s="123" t="s">
        <v>1375</v>
      </c>
      <c r="G4189" s="123">
        <v>15075264</v>
      </c>
      <c r="H4189" s="127"/>
      <c r="I4189" s="131" t="s">
        <v>9870</v>
      </c>
      <c r="J4189" s="127"/>
      <c r="K4189" s="127"/>
      <c r="L4189" s="127"/>
      <c r="M4189" s="127"/>
      <c r="N4189" s="246">
        <v>577124.27</v>
      </c>
      <c r="O4189" s="246">
        <v>0</v>
      </c>
      <c r="P4189" s="127" t="s">
        <v>1334</v>
      </c>
    </row>
    <row r="4190" spans="1:16" ht="76.5" hidden="1">
      <c r="A4190" s="127">
        <v>25</v>
      </c>
      <c r="B4190" s="127"/>
      <c r="C4190" s="128" t="s">
        <v>695</v>
      </c>
      <c r="D4190" s="122">
        <v>43014</v>
      </c>
      <c r="E4190" s="123" t="s">
        <v>9871</v>
      </c>
      <c r="F4190" s="123" t="s">
        <v>1375</v>
      </c>
      <c r="G4190" s="123">
        <v>15089496</v>
      </c>
      <c r="H4190" s="127"/>
      <c r="I4190" s="131" t="s">
        <v>9872</v>
      </c>
      <c r="J4190" s="127"/>
      <c r="K4190" s="127"/>
      <c r="L4190" s="127"/>
      <c r="M4190" s="127"/>
      <c r="N4190" s="246">
        <v>433014.81</v>
      </c>
      <c r="O4190" s="246">
        <v>0</v>
      </c>
      <c r="P4190" s="127" t="s">
        <v>1334</v>
      </c>
    </row>
    <row r="4191" spans="1:16" ht="76.5" hidden="1">
      <c r="A4191" s="127">
        <v>25</v>
      </c>
      <c r="B4191" s="127"/>
      <c r="C4191" s="128" t="s">
        <v>695</v>
      </c>
      <c r="D4191" s="122">
        <v>43014</v>
      </c>
      <c r="E4191" s="123" t="s">
        <v>9873</v>
      </c>
      <c r="F4191" s="123" t="s">
        <v>1375</v>
      </c>
      <c r="G4191" s="123">
        <v>15089559</v>
      </c>
      <c r="H4191" s="127"/>
      <c r="I4191" s="131" t="s">
        <v>9874</v>
      </c>
      <c r="J4191" s="127"/>
      <c r="K4191" s="127"/>
      <c r="L4191" s="127"/>
      <c r="M4191" s="127"/>
      <c r="N4191" s="246">
        <v>471858.45</v>
      </c>
      <c r="O4191" s="246">
        <v>0</v>
      </c>
      <c r="P4191" s="127" t="s">
        <v>1334</v>
      </c>
    </row>
    <row r="4192" spans="1:16" ht="76.5" hidden="1">
      <c r="A4192" s="127">
        <v>25</v>
      </c>
      <c r="B4192" s="127"/>
      <c r="C4192" s="128" t="s">
        <v>695</v>
      </c>
      <c r="D4192" s="122">
        <v>43014</v>
      </c>
      <c r="E4192" s="123" t="s">
        <v>9875</v>
      </c>
      <c r="F4192" s="123" t="s">
        <v>1375</v>
      </c>
      <c r="G4192" s="123">
        <v>15089594</v>
      </c>
      <c r="H4192" s="127"/>
      <c r="I4192" s="131" t="s">
        <v>9876</v>
      </c>
      <c r="J4192" s="127"/>
      <c r="K4192" s="127"/>
      <c r="L4192" s="127"/>
      <c r="M4192" s="127"/>
      <c r="N4192" s="246">
        <v>891648.97</v>
      </c>
      <c r="O4192" s="246">
        <v>0</v>
      </c>
      <c r="P4192" s="127" t="s">
        <v>1334</v>
      </c>
    </row>
    <row r="4193" spans="1:16" ht="76.5" hidden="1">
      <c r="A4193" s="127">
        <v>25</v>
      </c>
      <c r="B4193" s="127"/>
      <c r="C4193" s="128" t="s">
        <v>695</v>
      </c>
      <c r="D4193" s="122">
        <v>43014</v>
      </c>
      <c r="E4193" s="123" t="s">
        <v>9877</v>
      </c>
      <c r="F4193" s="123" t="s">
        <v>1375</v>
      </c>
      <c r="G4193" s="123">
        <v>15089624</v>
      </c>
      <c r="H4193" s="127"/>
      <c r="I4193" s="131" t="s">
        <v>9878</v>
      </c>
      <c r="J4193" s="127"/>
      <c r="K4193" s="127"/>
      <c r="L4193" s="127"/>
      <c r="M4193" s="127"/>
      <c r="N4193" s="246">
        <v>831629.3</v>
      </c>
      <c r="O4193" s="246">
        <v>0</v>
      </c>
      <c r="P4193" s="127" t="s">
        <v>1334</v>
      </c>
    </row>
    <row r="4194" spans="1:16" ht="76.5" hidden="1">
      <c r="A4194" s="127">
        <v>25</v>
      </c>
      <c r="B4194" s="127"/>
      <c r="C4194" s="128" t="s">
        <v>695</v>
      </c>
      <c r="D4194" s="122">
        <v>43014</v>
      </c>
      <c r="E4194" s="123" t="s">
        <v>9879</v>
      </c>
      <c r="F4194" s="123" t="s">
        <v>1375</v>
      </c>
      <c r="G4194" s="123">
        <v>15089634</v>
      </c>
      <c r="H4194" s="127"/>
      <c r="I4194" s="131" t="s">
        <v>9880</v>
      </c>
      <c r="J4194" s="127"/>
      <c r="K4194" s="127"/>
      <c r="L4194" s="127"/>
      <c r="M4194" s="127"/>
      <c r="N4194" s="246">
        <v>421666.48</v>
      </c>
      <c r="O4194" s="246">
        <v>0</v>
      </c>
      <c r="P4194" s="127" t="s">
        <v>1334</v>
      </c>
    </row>
    <row r="4195" spans="1:16" ht="76.5" hidden="1">
      <c r="A4195" s="127">
        <v>25</v>
      </c>
      <c r="B4195" s="127"/>
      <c r="C4195" s="128" t="s">
        <v>695</v>
      </c>
      <c r="D4195" s="122">
        <v>43014</v>
      </c>
      <c r="E4195" s="123" t="s">
        <v>9881</v>
      </c>
      <c r="F4195" s="123" t="s">
        <v>1375</v>
      </c>
      <c r="G4195" s="123">
        <v>15089687</v>
      </c>
      <c r="H4195" s="127"/>
      <c r="I4195" s="131" t="s">
        <v>9882</v>
      </c>
      <c r="J4195" s="127"/>
      <c r="K4195" s="127"/>
      <c r="L4195" s="127"/>
      <c r="M4195" s="127"/>
      <c r="N4195" s="246">
        <v>343427.28</v>
      </c>
      <c r="O4195" s="246">
        <v>0</v>
      </c>
      <c r="P4195" s="127" t="s">
        <v>1334</v>
      </c>
    </row>
    <row r="4196" spans="1:16" ht="76.5" hidden="1">
      <c r="A4196" s="127">
        <v>25</v>
      </c>
      <c r="B4196" s="127"/>
      <c r="C4196" s="128" t="s">
        <v>695</v>
      </c>
      <c r="D4196" s="122">
        <v>43014</v>
      </c>
      <c r="E4196" s="123" t="s">
        <v>9883</v>
      </c>
      <c r="F4196" s="123" t="s">
        <v>1375</v>
      </c>
      <c r="G4196" s="123">
        <v>15075265</v>
      </c>
      <c r="H4196" s="127"/>
      <c r="I4196" s="131" t="s">
        <v>9884</v>
      </c>
      <c r="J4196" s="127"/>
      <c r="K4196" s="127"/>
      <c r="L4196" s="127"/>
      <c r="M4196" s="127"/>
      <c r="N4196" s="246">
        <v>600000</v>
      </c>
      <c r="O4196" s="246">
        <v>0</v>
      </c>
      <c r="P4196" s="127" t="s">
        <v>1334</v>
      </c>
    </row>
    <row r="4197" spans="1:16" ht="76.5" hidden="1">
      <c r="A4197" s="127">
        <v>25</v>
      </c>
      <c r="B4197" s="127"/>
      <c r="C4197" s="128" t="s">
        <v>695</v>
      </c>
      <c r="D4197" s="122">
        <v>43014</v>
      </c>
      <c r="E4197" s="123" t="s">
        <v>9885</v>
      </c>
      <c r="F4197" s="123" t="s">
        <v>1375</v>
      </c>
      <c r="G4197" s="123">
        <v>15075272</v>
      </c>
      <c r="H4197" s="127"/>
      <c r="I4197" s="131" t="s">
        <v>9886</v>
      </c>
      <c r="J4197" s="127"/>
      <c r="K4197" s="127"/>
      <c r="L4197" s="127"/>
      <c r="M4197" s="127"/>
      <c r="N4197" s="246">
        <v>596792.77</v>
      </c>
      <c r="O4197" s="246">
        <v>0</v>
      </c>
      <c r="P4197" s="127" t="s">
        <v>1334</v>
      </c>
    </row>
    <row r="4198" spans="1:16" ht="76.5" hidden="1">
      <c r="A4198" s="127">
        <v>25</v>
      </c>
      <c r="B4198" s="127"/>
      <c r="C4198" s="128" t="s">
        <v>695</v>
      </c>
      <c r="D4198" s="122">
        <v>43014</v>
      </c>
      <c r="E4198" s="123" t="s">
        <v>9887</v>
      </c>
      <c r="F4198" s="123" t="s">
        <v>1375</v>
      </c>
      <c r="G4198" s="123">
        <v>15075278</v>
      </c>
      <c r="H4198" s="127"/>
      <c r="I4198" s="131" t="s">
        <v>9888</v>
      </c>
      <c r="J4198" s="127"/>
      <c r="K4198" s="127"/>
      <c r="L4198" s="127"/>
      <c r="M4198" s="127"/>
      <c r="N4198" s="246">
        <v>171948.09</v>
      </c>
      <c r="O4198" s="246">
        <v>0</v>
      </c>
      <c r="P4198" s="127" t="s">
        <v>1334</v>
      </c>
    </row>
    <row r="4199" spans="1:16" ht="76.5" hidden="1">
      <c r="A4199" s="127">
        <v>25</v>
      </c>
      <c r="B4199" s="127"/>
      <c r="C4199" s="128" t="s">
        <v>695</v>
      </c>
      <c r="D4199" s="122">
        <v>43014</v>
      </c>
      <c r="E4199" s="123" t="s">
        <v>9889</v>
      </c>
      <c r="F4199" s="123" t="s">
        <v>1375</v>
      </c>
      <c r="G4199" s="123">
        <v>15075279</v>
      </c>
      <c r="H4199" s="127"/>
      <c r="I4199" s="131" t="s">
        <v>9890</v>
      </c>
      <c r="J4199" s="127"/>
      <c r="K4199" s="127"/>
      <c r="L4199" s="127"/>
      <c r="M4199" s="127"/>
      <c r="N4199" s="246">
        <v>148105.10999999999</v>
      </c>
      <c r="O4199" s="246">
        <v>0</v>
      </c>
      <c r="P4199" s="127" t="s">
        <v>1334</v>
      </c>
    </row>
    <row r="4200" spans="1:16" ht="76.5" hidden="1">
      <c r="A4200" s="127">
        <v>25</v>
      </c>
      <c r="B4200" s="127"/>
      <c r="C4200" s="128" t="s">
        <v>695</v>
      </c>
      <c r="D4200" s="122">
        <v>43014</v>
      </c>
      <c r="E4200" s="123" t="s">
        <v>9891</v>
      </c>
      <c r="F4200" s="123" t="s">
        <v>1375</v>
      </c>
      <c r="G4200" s="123">
        <v>15087709</v>
      </c>
      <c r="H4200" s="127"/>
      <c r="I4200" s="131" t="s">
        <v>9892</v>
      </c>
      <c r="J4200" s="127"/>
      <c r="K4200" s="127"/>
      <c r="L4200" s="127"/>
      <c r="M4200" s="127"/>
      <c r="N4200" s="246">
        <v>156796.12</v>
      </c>
      <c r="O4200" s="246">
        <v>0</v>
      </c>
      <c r="P4200" s="127" t="s">
        <v>1334</v>
      </c>
    </row>
    <row r="4201" spans="1:16" ht="76.5" hidden="1">
      <c r="A4201" s="127">
        <v>25</v>
      </c>
      <c r="B4201" s="127"/>
      <c r="C4201" s="128" t="s">
        <v>695</v>
      </c>
      <c r="D4201" s="122">
        <v>43014</v>
      </c>
      <c r="E4201" s="123" t="s">
        <v>9893</v>
      </c>
      <c r="F4201" s="123" t="s">
        <v>1375</v>
      </c>
      <c r="G4201" s="123">
        <v>15087898</v>
      </c>
      <c r="H4201" s="127"/>
      <c r="I4201" s="131" t="s">
        <v>9894</v>
      </c>
      <c r="J4201" s="127"/>
      <c r="K4201" s="127"/>
      <c r="L4201" s="127"/>
      <c r="M4201" s="127"/>
      <c r="N4201" s="246">
        <v>203678.29</v>
      </c>
      <c r="O4201" s="246">
        <v>0</v>
      </c>
      <c r="P4201" s="127" t="s">
        <v>1334</v>
      </c>
    </row>
    <row r="4202" spans="1:16" ht="76.5" hidden="1">
      <c r="A4202" s="127">
        <v>25</v>
      </c>
      <c r="B4202" s="127"/>
      <c r="C4202" s="128" t="s">
        <v>695</v>
      </c>
      <c r="D4202" s="122">
        <v>43014</v>
      </c>
      <c r="E4202" s="123" t="s">
        <v>9895</v>
      </c>
      <c r="F4202" s="123" t="s">
        <v>1375</v>
      </c>
      <c r="G4202" s="123">
        <v>15087955</v>
      </c>
      <c r="H4202" s="127"/>
      <c r="I4202" s="131" t="s">
        <v>9896</v>
      </c>
      <c r="J4202" s="127"/>
      <c r="K4202" s="127"/>
      <c r="L4202" s="127"/>
      <c r="M4202" s="127"/>
      <c r="N4202" s="246">
        <v>396045.49</v>
      </c>
      <c r="O4202" s="246">
        <v>0</v>
      </c>
      <c r="P4202" s="127" t="s">
        <v>1334</v>
      </c>
    </row>
    <row r="4203" spans="1:16" ht="76.5" hidden="1">
      <c r="A4203" s="127">
        <v>25</v>
      </c>
      <c r="B4203" s="127"/>
      <c r="C4203" s="128" t="s">
        <v>695</v>
      </c>
      <c r="D4203" s="122">
        <v>43014</v>
      </c>
      <c r="E4203" s="123" t="s">
        <v>9897</v>
      </c>
      <c r="F4203" s="123" t="s">
        <v>1375</v>
      </c>
      <c r="G4203" s="123">
        <v>15088000</v>
      </c>
      <c r="H4203" s="127"/>
      <c r="I4203" s="131" t="s">
        <v>9898</v>
      </c>
      <c r="J4203" s="127"/>
      <c r="K4203" s="127"/>
      <c r="L4203" s="127"/>
      <c r="M4203" s="127"/>
      <c r="N4203" s="246">
        <v>251940.38</v>
      </c>
      <c r="O4203" s="246">
        <v>0</v>
      </c>
      <c r="P4203" s="127" t="s">
        <v>1334</v>
      </c>
    </row>
    <row r="4204" spans="1:16" ht="76.5" hidden="1">
      <c r="A4204" s="127">
        <v>25</v>
      </c>
      <c r="B4204" s="127"/>
      <c r="C4204" s="128" t="s">
        <v>695</v>
      </c>
      <c r="D4204" s="122">
        <v>43014</v>
      </c>
      <c r="E4204" s="123" t="s">
        <v>9899</v>
      </c>
      <c r="F4204" s="123" t="s">
        <v>1375</v>
      </c>
      <c r="G4204" s="123">
        <v>15088009</v>
      </c>
      <c r="H4204" s="127"/>
      <c r="I4204" s="131" t="s">
        <v>9900</v>
      </c>
      <c r="J4204" s="127"/>
      <c r="K4204" s="127"/>
      <c r="L4204" s="127"/>
      <c r="M4204" s="127"/>
      <c r="N4204" s="246">
        <v>153049.75</v>
      </c>
      <c r="O4204" s="246">
        <v>0</v>
      </c>
      <c r="P4204" s="127" t="s">
        <v>1334</v>
      </c>
    </row>
    <row r="4205" spans="1:16" ht="76.5" hidden="1">
      <c r="A4205" s="127">
        <v>25</v>
      </c>
      <c r="B4205" s="127"/>
      <c r="C4205" s="128" t="s">
        <v>695</v>
      </c>
      <c r="D4205" s="122">
        <v>43014</v>
      </c>
      <c r="E4205" s="123" t="s">
        <v>9901</v>
      </c>
      <c r="F4205" s="123" t="s">
        <v>1375</v>
      </c>
      <c r="G4205" s="123">
        <v>15088022</v>
      </c>
      <c r="H4205" s="127"/>
      <c r="I4205" s="131" t="s">
        <v>9902</v>
      </c>
      <c r="J4205" s="127"/>
      <c r="K4205" s="127"/>
      <c r="L4205" s="127"/>
      <c r="M4205" s="127"/>
      <c r="N4205" s="246">
        <v>155292.5</v>
      </c>
      <c r="O4205" s="246">
        <v>0</v>
      </c>
      <c r="P4205" s="127" t="s">
        <v>1334</v>
      </c>
    </row>
    <row r="4206" spans="1:16" ht="76.5" hidden="1">
      <c r="A4206" s="127">
        <v>25</v>
      </c>
      <c r="B4206" s="127"/>
      <c r="C4206" s="128" t="s">
        <v>695</v>
      </c>
      <c r="D4206" s="122">
        <v>43014</v>
      </c>
      <c r="E4206" s="123" t="s">
        <v>9903</v>
      </c>
      <c r="F4206" s="123" t="s">
        <v>1375</v>
      </c>
      <c r="G4206" s="123">
        <v>15088030</v>
      </c>
      <c r="H4206" s="127"/>
      <c r="I4206" s="131" t="s">
        <v>9904</v>
      </c>
      <c r="J4206" s="127"/>
      <c r="K4206" s="127"/>
      <c r="L4206" s="127"/>
      <c r="M4206" s="127"/>
      <c r="N4206" s="246">
        <v>444611.71</v>
      </c>
      <c r="O4206" s="246">
        <v>0</v>
      </c>
      <c r="P4206" s="127" t="s">
        <v>1334</v>
      </c>
    </row>
    <row r="4207" spans="1:16" ht="76.5" hidden="1">
      <c r="A4207" s="127">
        <v>25</v>
      </c>
      <c r="B4207" s="127"/>
      <c r="C4207" s="128" t="s">
        <v>695</v>
      </c>
      <c r="D4207" s="122">
        <v>43014</v>
      </c>
      <c r="E4207" s="123" t="s">
        <v>9905</v>
      </c>
      <c r="F4207" s="123" t="s">
        <v>1375</v>
      </c>
      <c r="G4207" s="123">
        <v>15088394</v>
      </c>
      <c r="H4207" s="127"/>
      <c r="I4207" s="131" t="s">
        <v>9906</v>
      </c>
      <c r="J4207" s="127"/>
      <c r="K4207" s="127"/>
      <c r="L4207" s="127"/>
      <c r="M4207" s="127"/>
      <c r="N4207" s="246">
        <v>121651.2</v>
      </c>
      <c r="O4207" s="246">
        <v>0</v>
      </c>
      <c r="P4207" s="127" t="s">
        <v>1334</v>
      </c>
    </row>
    <row r="4208" spans="1:16" ht="76.5" hidden="1">
      <c r="A4208" s="127">
        <v>25</v>
      </c>
      <c r="B4208" s="127"/>
      <c r="C4208" s="128" t="s">
        <v>695</v>
      </c>
      <c r="D4208" s="122">
        <v>43014</v>
      </c>
      <c r="E4208" s="123" t="s">
        <v>9907</v>
      </c>
      <c r="F4208" s="123" t="s">
        <v>1375</v>
      </c>
      <c r="G4208" s="123">
        <v>15088628</v>
      </c>
      <c r="H4208" s="127"/>
      <c r="I4208" s="131" t="s">
        <v>9908</v>
      </c>
      <c r="J4208" s="127"/>
      <c r="K4208" s="127"/>
      <c r="L4208" s="127"/>
      <c r="M4208" s="127"/>
      <c r="N4208" s="246">
        <v>80273.149999999994</v>
      </c>
      <c r="O4208" s="246">
        <v>0</v>
      </c>
      <c r="P4208" s="127" t="s">
        <v>1334</v>
      </c>
    </row>
    <row r="4209" spans="1:16" ht="76.5" hidden="1">
      <c r="A4209" s="127">
        <v>25</v>
      </c>
      <c r="B4209" s="127"/>
      <c r="C4209" s="128" t="s">
        <v>695</v>
      </c>
      <c r="D4209" s="122">
        <v>43014</v>
      </c>
      <c r="E4209" s="123" t="s">
        <v>9909</v>
      </c>
      <c r="F4209" s="123" t="s">
        <v>1375</v>
      </c>
      <c r="G4209" s="123">
        <v>15089123</v>
      </c>
      <c r="H4209" s="127"/>
      <c r="I4209" s="131" t="s">
        <v>9910</v>
      </c>
      <c r="J4209" s="127"/>
      <c r="K4209" s="127"/>
      <c r="L4209" s="127"/>
      <c r="M4209" s="127"/>
      <c r="N4209" s="246">
        <v>121651.2</v>
      </c>
      <c r="O4209" s="246">
        <v>0</v>
      </c>
      <c r="P4209" s="127" t="s">
        <v>1334</v>
      </c>
    </row>
    <row r="4210" spans="1:16" ht="76.5" hidden="1">
      <c r="A4210" s="127">
        <v>25</v>
      </c>
      <c r="B4210" s="127"/>
      <c r="C4210" s="128" t="s">
        <v>695</v>
      </c>
      <c r="D4210" s="122">
        <v>43014</v>
      </c>
      <c r="E4210" s="123" t="s">
        <v>9911</v>
      </c>
      <c r="F4210" s="123" t="s">
        <v>1375</v>
      </c>
      <c r="G4210" s="123">
        <v>15089285</v>
      </c>
      <c r="H4210" s="127"/>
      <c r="I4210" s="131" t="s">
        <v>9912</v>
      </c>
      <c r="J4210" s="127"/>
      <c r="K4210" s="127"/>
      <c r="L4210" s="127"/>
      <c r="M4210" s="127"/>
      <c r="N4210" s="246">
        <v>121651.2</v>
      </c>
      <c r="O4210" s="246">
        <v>0</v>
      </c>
      <c r="P4210" s="127" t="s">
        <v>1334</v>
      </c>
    </row>
    <row r="4211" spans="1:16" ht="76.5" hidden="1">
      <c r="A4211" s="127">
        <v>25</v>
      </c>
      <c r="B4211" s="127"/>
      <c r="C4211" s="128" t="s">
        <v>695</v>
      </c>
      <c r="D4211" s="122">
        <v>43014</v>
      </c>
      <c r="E4211" s="123" t="s">
        <v>9913</v>
      </c>
      <c r="F4211" s="123" t="s">
        <v>1375</v>
      </c>
      <c r="G4211" s="123">
        <v>15089468</v>
      </c>
      <c r="H4211" s="127"/>
      <c r="I4211" s="131" t="s">
        <v>9914</v>
      </c>
      <c r="J4211" s="127"/>
      <c r="K4211" s="127"/>
      <c r="L4211" s="127"/>
      <c r="M4211" s="127"/>
      <c r="N4211" s="246">
        <v>268530.84999999998</v>
      </c>
      <c r="O4211" s="246">
        <v>0</v>
      </c>
      <c r="P4211" s="127" t="s">
        <v>1334</v>
      </c>
    </row>
    <row r="4212" spans="1:16" ht="102" hidden="1">
      <c r="A4212" s="127" t="s">
        <v>620</v>
      </c>
      <c r="B4212" s="127"/>
      <c r="C4212" s="128" t="s">
        <v>714</v>
      </c>
      <c r="D4212" s="122">
        <v>43017</v>
      </c>
      <c r="E4212" s="123" t="s">
        <v>9915</v>
      </c>
      <c r="F4212" s="123" t="s">
        <v>6</v>
      </c>
      <c r="G4212" s="123">
        <v>900316</v>
      </c>
      <c r="H4212" s="127"/>
      <c r="I4212" s="131" t="s">
        <v>9916</v>
      </c>
      <c r="J4212" s="127"/>
      <c r="K4212" s="127"/>
      <c r="L4212" s="127"/>
      <c r="M4212" s="127"/>
      <c r="N4212" s="246">
        <v>0</v>
      </c>
      <c r="O4212" s="246">
        <v>8799.15</v>
      </c>
      <c r="P4212" s="127" t="s">
        <v>1334</v>
      </c>
    </row>
    <row r="4213" spans="1:16" ht="76.5" hidden="1">
      <c r="A4213" s="127">
        <v>25</v>
      </c>
      <c r="B4213" s="127"/>
      <c r="C4213" s="128" t="s">
        <v>695</v>
      </c>
      <c r="D4213" s="122">
        <v>43017</v>
      </c>
      <c r="E4213" s="123" t="s">
        <v>9917</v>
      </c>
      <c r="F4213" s="123" t="s">
        <v>1375</v>
      </c>
      <c r="G4213" s="123">
        <v>15106912</v>
      </c>
      <c r="H4213" s="127"/>
      <c r="I4213" s="131" t="s">
        <v>9918</v>
      </c>
      <c r="J4213" s="127"/>
      <c r="K4213" s="127"/>
      <c r="L4213" s="127"/>
      <c r="M4213" s="127"/>
      <c r="N4213" s="246">
        <v>128224.27</v>
      </c>
      <c r="O4213" s="246">
        <v>0</v>
      </c>
      <c r="P4213" s="127" t="s">
        <v>1334</v>
      </c>
    </row>
    <row r="4214" spans="1:16" ht="76.5" hidden="1">
      <c r="A4214" s="127">
        <v>25</v>
      </c>
      <c r="B4214" s="127"/>
      <c r="C4214" s="128" t="s">
        <v>695</v>
      </c>
      <c r="D4214" s="122">
        <v>43017</v>
      </c>
      <c r="E4214" s="123" t="s">
        <v>9919</v>
      </c>
      <c r="F4214" s="123" t="s">
        <v>1375</v>
      </c>
      <c r="G4214" s="123">
        <v>15106914</v>
      </c>
      <c r="H4214" s="127"/>
      <c r="I4214" s="131" t="s">
        <v>9920</v>
      </c>
      <c r="J4214" s="127"/>
      <c r="K4214" s="127"/>
      <c r="L4214" s="127"/>
      <c r="M4214" s="127"/>
      <c r="N4214" s="246">
        <v>128224.27</v>
      </c>
      <c r="O4214" s="246">
        <v>0</v>
      </c>
      <c r="P4214" s="127" t="s">
        <v>1334</v>
      </c>
    </row>
    <row r="4215" spans="1:16" ht="76.5" hidden="1">
      <c r="A4215" s="127">
        <v>25</v>
      </c>
      <c r="B4215" s="127"/>
      <c r="C4215" s="128" t="s">
        <v>695</v>
      </c>
      <c r="D4215" s="122">
        <v>43017</v>
      </c>
      <c r="E4215" s="123" t="s">
        <v>9921</v>
      </c>
      <c r="F4215" s="123" t="s">
        <v>1375</v>
      </c>
      <c r="G4215" s="123">
        <v>15106918</v>
      </c>
      <c r="H4215" s="127"/>
      <c r="I4215" s="131" t="s">
        <v>9922</v>
      </c>
      <c r="J4215" s="127"/>
      <c r="K4215" s="127"/>
      <c r="L4215" s="127"/>
      <c r="M4215" s="127"/>
      <c r="N4215" s="246">
        <v>310614.44</v>
      </c>
      <c r="O4215" s="246">
        <v>0</v>
      </c>
      <c r="P4215" s="127" t="s">
        <v>1334</v>
      </c>
    </row>
    <row r="4216" spans="1:16" ht="76.5" hidden="1">
      <c r="A4216" s="127">
        <v>25</v>
      </c>
      <c r="B4216" s="127"/>
      <c r="C4216" s="128" t="s">
        <v>695</v>
      </c>
      <c r="D4216" s="122">
        <v>43017</v>
      </c>
      <c r="E4216" s="123" t="s">
        <v>9923</v>
      </c>
      <c r="F4216" s="123" t="s">
        <v>1375</v>
      </c>
      <c r="G4216" s="123">
        <v>15106920</v>
      </c>
      <c r="H4216" s="127"/>
      <c r="I4216" s="131" t="s">
        <v>9924</v>
      </c>
      <c r="J4216" s="127"/>
      <c r="K4216" s="127"/>
      <c r="L4216" s="127"/>
      <c r="M4216" s="127"/>
      <c r="N4216" s="246">
        <v>148779.26999999999</v>
      </c>
      <c r="O4216" s="246">
        <v>0</v>
      </c>
      <c r="P4216" s="127" t="s">
        <v>1334</v>
      </c>
    </row>
    <row r="4217" spans="1:16" ht="76.5" hidden="1">
      <c r="A4217" s="127">
        <v>25</v>
      </c>
      <c r="B4217" s="127"/>
      <c r="C4217" s="128" t="s">
        <v>695</v>
      </c>
      <c r="D4217" s="122">
        <v>43017</v>
      </c>
      <c r="E4217" s="123" t="s">
        <v>9925</v>
      </c>
      <c r="F4217" s="123" t="s">
        <v>1375</v>
      </c>
      <c r="G4217" s="123">
        <v>15106922</v>
      </c>
      <c r="H4217" s="127"/>
      <c r="I4217" s="131" t="s">
        <v>9926</v>
      </c>
      <c r="J4217" s="127"/>
      <c r="K4217" s="127"/>
      <c r="L4217" s="127"/>
      <c r="M4217" s="127"/>
      <c r="N4217" s="246">
        <v>148779.26999999999</v>
      </c>
      <c r="O4217" s="246">
        <v>0</v>
      </c>
      <c r="P4217" s="127" t="s">
        <v>1334</v>
      </c>
    </row>
    <row r="4218" spans="1:16" ht="76.5" hidden="1">
      <c r="A4218" s="127">
        <v>25</v>
      </c>
      <c r="B4218" s="127"/>
      <c r="C4218" s="128" t="s">
        <v>695</v>
      </c>
      <c r="D4218" s="122">
        <v>43017</v>
      </c>
      <c r="E4218" s="123" t="s">
        <v>9927</v>
      </c>
      <c r="F4218" s="123" t="s">
        <v>1375</v>
      </c>
      <c r="G4218" s="123">
        <v>15106923</v>
      </c>
      <c r="H4218" s="127"/>
      <c r="I4218" s="131" t="s">
        <v>9928</v>
      </c>
      <c r="J4218" s="127"/>
      <c r="K4218" s="127"/>
      <c r="L4218" s="127"/>
      <c r="M4218" s="127"/>
      <c r="N4218" s="246">
        <v>148779.26999999999</v>
      </c>
      <c r="O4218" s="246">
        <v>0</v>
      </c>
      <c r="P4218" s="127" t="s">
        <v>1334</v>
      </c>
    </row>
    <row r="4219" spans="1:16" ht="76.5" hidden="1">
      <c r="A4219" s="127">
        <v>25</v>
      </c>
      <c r="B4219" s="127"/>
      <c r="C4219" s="128" t="s">
        <v>695</v>
      </c>
      <c r="D4219" s="122">
        <v>43017</v>
      </c>
      <c r="E4219" s="123" t="s">
        <v>9929</v>
      </c>
      <c r="F4219" s="123" t="s">
        <v>1375</v>
      </c>
      <c r="G4219" s="123">
        <v>15106924</v>
      </c>
      <c r="H4219" s="127"/>
      <c r="I4219" s="131" t="s">
        <v>9930</v>
      </c>
      <c r="J4219" s="127"/>
      <c r="K4219" s="127"/>
      <c r="L4219" s="127"/>
      <c r="M4219" s="127"/>
      <c r="N4219" s="246">
        <v>132882.72</v>
      </c>
      <c r="O4219" s="246">
        <v>0</v>
      </c>
      <c r="P4219" s="127" t="s">
        <v>1334</v>
      </c>
    </row>
    <row r="4220" spans="1:16" ht="76.5" hidden="1">
      <c r="A4220" s="127">
        <v>25</v>
      </c>
      <c r="B4220" s="127"/>
      <c r="C4220" s="128" t="s">
        <v>695</v>
      </c>
      <c r="D4220" s="122">
        <v>43017</v>
      </c>
      <c r="E4220" s="123" t="s">
        <v>9931</v>
      </c>
      <c r="F4220" s="123" t="s">
        <v>1375</v>
      </c>
      <c r="G4220" s="123">
        <v>15106928</v>
      </c>
      <c r="H4220" s="127"/>
      <c r="I4220" s="131" t="s">
        <v>9932</v>
      </c>
      <c r="J4220" s="127"/>
      <c r="K4220" s="127"/>
      <c r="L4220" s="127"/>
      <c r="M4220" s="127"/>
      <c r="N4220" s="246">
        <v>160089</v>
      </c>
      <c r="O4220" s="246">
        <v>0</v>
      </c>
      <c r="P4220" s="127" t="s">
        <v>1334</v>
      </c>
    </row>
    <row r="4221" spans="1:16" ht="76.5" hidden="1">
      <c r="A4221" s="127">
        <v>25</v>
      </c>
      <c r="B4221" s="127"/>
      <c r="C4221" s="128" t="s">
        <v>695</v>
      </c>
      <c r="D4221" s="122">
        <v>43017</v>
      </c>
      <c r="E4221" s="123" t="s">
        <v>9933</v>
      </c>
      <c r="F4221" s="123" t="s">
        <v>1375</v>
      </c>
      <c r="G4221" s="123">
        <v>15106930</v>
      </c>
      <c r="H4221" s="127"/>
      <c r="I4221" s="131" t="s">
        <v>9934</v>
      </c>
      <c r="J4221" s="127"/>
      <c r="K4221" s="127"/>
      <c r="L4221" s="127"/>
      <c r="M4221" s="127"/>
      <c r="N4221" s="246">
        <v>144402.38</v>
      </c>
      <c r="O4221" s="246">
        <v>0</v>
      </c>
      <c r="P4221" s="127" t="s">
        <v>1334</v>
      </c>
    </row>
    <row r="4222" spans="1:16" ht="76.5" hidden="1">
      <c r="A4222" s="127">
        <v>25</v>
      </c>
      <c r="B4222" s="127"/>
      <c r="C4222" s="128" t="s">
        <v>695</v>
      </c>
      <c r="D4222" s="122">
        <v>43017</v>
      </c>
      <c r="E4222" s="123" t="s">
        <v>9935</v>
      </c>
      <c r="F4222" s="123" t="s">
        <v>1375</v>
      </c>
      <c r="G4222" s="123">
        <v>15106932</v>
      </c>
      <c r="H4222" s="127"/>
      <c r="I4222" s="131" t="s">
        <v>9936</v>
      </c>
      <c r="J4222" s="127"/>
      <c r="K4222" s="127"/>
      <c r="L4222" s="127"/>
      <c r="M4222" s="127"/>
      <c r="N4222" s="246">
        <v>135419.60999999999</v>
      </c>
      <c r="O4222" s="246">
        <v>0</v>
      </c>
      <c r="P4222" s="127" t="s">
        <v>1334</v>
      </c>
    </row>
    <row r="4223" spans="1:16" ht="76.5" hidden="1">
      <c r="A4223" s="127">
        <v>25</v>
      </c>
      <c r="B4223" s="127"/>
      <c r="C4223" s="128" t="s">
        <v>695</v>
      </c>
      <c r="D4223" s="122">
        <v>43017</v>
      </c>
      <c r="E4223" s="123" t="s">
        <v>9937</v>
      </c>
      <c r="F4223" s="123" t="s">
        <v>1375</v>
      </c>
      <c r="G4223" s="123">
        <v>15106933</v>
      </c>
      <c r="H4223" s="127"/>
      <c r="I4223" s="131" t="s">
        <v>9938</v>
      </c>
      <c r="J4223" s="127"/>
      <c r="K4223" s="127"/>
      <c r="L4223" s="127"/>
      <c r="M4223" s="127"/>
      <c r="N4223" s="246">
        <v>160089</v>
      </c>
      <c r="O4223" s="246">
        <v>0</v>
      </c>
      <c r="P4223" s="127" t="s">
        <v>1334</v>
      </c>
    </row>
    <row r="4224" spans="1:16" ht="76.5" hidden="1">
      <c r="A4224" s="127">
        <v>25</v>
      </c>
      <c r="B4224" s="127"/>
      <c r="C4224" s="128" t="s">
        <v>695</v>
      </c>
      <c r="D4224" s="122">
        <v>43017</v>
      </c>
      <c r="E4224" s="123" t="s">
        <v>9939</v>
      </c>
      <c r="F4224" s="123" t="s">
        <v>1375</v>
      </c>
      <c r="G4224" s="123">
        <v>15106935</v>
      </c>
      <c r="H4224" s="127"/>
      <c r="I4224" s="131" t="s">
        <v>9940</v>
      </c>
      <c r="J4224" s="127"/>
      <c r="K4224" s="127"/>
      <c r="L4224" s="127"/>
      <c r="M4224" s="127"/>
      <c r="N4224" s="246">
        <v>155827.37</v>
      </c>
      <c r="O4224" s="246">
        <v>0</v>
      </c>
      <c r="P4224" s="127" t="s">
        <v>1334</v>
      </c>
    </row>
    <row r="4225" spans="1:16" ht="76.5" hidden="1">
      <c r="A4225" s="127">
        <v>25</v>
      </c>
      <c r="B4225" s="127"/>
      <c r="C4225" s="128" t="s">
        <v>695</v>
      </c>
      <c r="D4225" s="122">
        <v>43017</v>
      </c>
      <c r="E4225" s="123" t="s">
        <v>9941</v>
      </c>
      <c r="F4225" s="123" t="s">
        <v>1375</v>
      </c>
      <c r="G4225" s="123">
        <v>15106911</v>
      </c>
      <c r="H4225" s="127"/>
      <c r="I4225" s="131" t="s">
        <v>9942</v>
      </c>
      <c r="J4225" s="127"/>
      <c r="K4225" s="127"/>
      <c r="L4225" s="127"/>
      <c r="M4225" s="127"/>
      <c r="N4225" s="246">
        <v>596393.18999999994</v>
      </c>
      <c r="O4225" s="246">
        <v>0</v>
      </c>
      <c r="P4225" s="127" t="s">
        <v>1334</v>
      </c>
    </row>
    <row r="4226" spans="1:16" ht="76.5" hidden="1">
      <c r="A4226" s="127">
        <v>25</v>
      </c>
      <c r="B4226" s="127"/>
      <c r="C4226" s="128" t="s">
        <v>695</v>
      </c>
      <c r="D4226" s="122">
        <v>43017</v>
      </c>
      <c r="E4226" s="123" t="s">
        <v>9943</v>
      </c>
      <c r="F4226" s="123" t="s">
        <v>1375</v>
      </c>
      <c r="G4226" s="123">
        <v>15106909</v>
      </c>
      <c r="H4226" s="127"/>
      <c r="I4226" s="131" t="s">
        <v>9944</v>
      </c>
      <c r="J4226" s="127"/>
      <c r="K4226" s="127"/>
      <c r="L4226" s="127"/>
      <c r="M4226" s="127"/>
      <c r="N4226" s="246">
        <v>446032.66</v>
      </c>
      <c r="O4226" s="246">
        <v>0</v>
      </c>
      <c r="P4226" s="127" t="s">
        <v>1334</v>
      </c>
    </row>
    <row r="4227" spans="1:16" ht="76.5" hidden="1">
      <c r="A4227" s="127">
        <v>25</v>
      </c>
      <c r="B4227" s="127"/>
      <c r="C4227" s="128" t="s">
        <v>695</v>
      </c>
      <c r="D4227" s="122">
        <v>43017</v>
      </c>
      <c r="E4227" s="123" t="s">
        <v>9945</v>
      </c>
      <c r="F4227" s="123" t="s">
        <v>1375</v>
      </c>
      <c r="G4227" s="123">
        <v>15106906</v>
      </c>
      <c r="H4227" s="127"/>
      <c r="I4227" s="131" t="s">
        <v>9946</v>
      </c>
      <c r="J4227" s="127"/>
      <c r="K4227" s="127"/>
      <c r="L4227" s="127"/>
      <c r="M4227" s="127"/>
      <c r="N4227" s="246">
        <v>155388.29</v>
      </c>
      <c r="O4227" s="246">
        <v>0</v>
      </c>
      <c r="P4227" s="127" t="s">
        <v>1334</v>
      </c>
    </row>
    <row r="4228" spans="1:16" ht="76.5" hidden="1">
      <c r="A4228" s="127">
        <v>25</v>
      </c>
      <c r="B4228" s="127"/>
      <c r="C4228" s="128" t="s">
        <v>695</v>
      </c>
      <c r="D4228" s="122">
        <v>43017</v>
      </c>
      <c r="E4228" s="123" t="s">
        <v>9947</v>
      </c>
      <c r="F4228" s="123" t="s">
        <v>1375</v>
      </c>
      <c r="G4228" s="123">
        <v>15106840</v>
      </c>
      <c r="H4228" s="127"/>
      <c r="I4228" s="131" t="s">
        <v>9948</v>
      </c>
      <c r="J4228" s="127"/>
      <c r="K4228" s="127"/>
      <c r="L4228" s="127"/>
      <c r="M4228" s="127"/>
      <c r="N4228" s="246">
        <v>220189.58</v>
      </c>
      <c r="O4228" s="246">
        <v>0</v>
      </c>
      <c r="P4228" s="127" t="s">
        <v>1334</v>
      </c>
    </row>
    <row r="4229" spans="1:16" ht="76.5" hidden="1">
      <c r="A4229" s="127">
        <v>25</v>
      </c>
      <c r="B4229" s="127"/>
      <c r="C4229" s="128" t="s">
        <v>695</v>
      </c>
      <c r="D4229" s="122">
        <v>43017</v>
      </c>
      <c r="E4229" s="123" t="s">
        <v>9949</v>
      </c>
      <c r="F4229" s="123" t="s">
        <v>1375</v>
      </c>
      <c r="G4229" s="123">
        <v>15106897</v>
      </c>
      <c r="H4229" s="127"/>
      <c r="I4229" s="131" t="s">
        <v>9950</v>
      </c>
      <c r="J4229" s="127"/>
      <c r="K4229" s="127"/>
      <c r="L4229" s="127"/>
      <c r="M4229" s="127"/>
      <c r="N4229" s="246">
        <v>148094.26999999999</v>
      </c>
      <c r="O4229" s="246">
        <v>0</v>
      </c>
      <c r="P4229" s="127" t="s">
        <v>1334</v>
      </c>
    </row>
    <row r="4230" spans="1:16" ht="76.5" hidden="1">
      <c r="A4230" s="127">
        <v>25</v>
      </c>
      <c r="B4230" s="127"/>
      <c r="C4230" s="128" t="s">
        <v>695</v>
      </c>
      <c r="D4230" s="122">
        <v>43017</v>
      </c>
      <c r="E4230" s="123" t="s">
        <v>9951</v>
      </c>
      <c r="F4230" s="123" t="s">
        <v>1375</v>
      </c>
      <c r="G4230" s="123">
        <v>15106899</v>
      </c>
      <c r="H4230" s="127"/>
      <c r="I4230" s="131" t="s">
        <v>9952</v>
      </c>
      <c r="J4230" s="127"/>
      <c r="K4230" s="127"/>
      <c r="L4230" s="127"/>
      <c r="M4230" s="127"/>
      <c r="N4230" s="246">
        <v>116010.39</v>
      </c>
      <c r="O4230" s="246">
        <v>0</v>
      </c>
      <c r="P4230" s="127" t="s">
        <v>1334</v>
      </c>
    </row>
    <row r="4231" spans="1:16" ht="76.5" hidden="1">
      <c r="A4231" s="127">
        <v>25</v>
      </c>
      <c r="B4231" s="127"/>
      <c r="C4231" s="128" t="s">
        <v>695</v>
      </c>
      <c r="D4231" s="122">
        <v>43017</v>
      </c>
      <c r="E4231" s="123" t="s">
        <v>9953</v>
      </c>
      <c r="F4231" s="123" t="s">
        <v>1375</v>
      </c>
      <c r="G4231" s="123">
        <v>15106901</v>
      </c>
      <c r="H4231" s="127"/>
      <c r="I4231" s="131" t="s">
        <v>9954</v>
      </c>
      <c r="J4231" s="127"/>
      <c r="K4231" s="127"/>
      <c r="L4231" s="127"/>
      <c r="M4231" s="127"/>
      <c r="N4231" s="246">
        <v>102937.29</v>
      </c>
      <c r="O4231" s="246">
        <v>0</v>
      </c>
      <c r="P4231" s="127" t="s">
        <v>1334</v>
      </c>
    </row>
    <row r="4232" spans="1:16" ht="76.5" hidden="1">
      <c r="A4232" s="127">
        <v>25</v>
      </c>
      <c r="B4232" s="127"/>
      <c r="C4232" s="128" t="s">
        <v>695</v>
      </c>
      <c r="D4232" s="122">
        <v>43017</v>
      </c>
      <c r="E4232" s="123" t="s">
        <v>9955</v>
      </c>
      <c r="F4232" s="123" t="s">
        <v>1375</v>
      </c>
      <c r="G4232" s="123">
        <v>15106828</v>
      </c>
      <c r="H4232" s="127"/>
      <c r="I4232" s="131" t="s">
        <v>9956</v>
      </c>
      <c r="J4232" s="127"/>
      <c r="K4232" s="127"/>
      <c r="L4232" s="127"/>
      <c r="M4232" s="127"/>
      <c r="N4232" s="246">
        <v>150232.51</v>
      </c>
      <c r="O4232" s="246">
        <v>0</v>
      </c>
      <c r="P4232" s="127" t="s">
        <v>1334</v>
      </c>
    </row>
    <row r="4233" spans="1:16" ht="76.5" hidden="1">
      <c r="A4233" s="127">
        <v>25</v>
      </c>
      <c r="B4233" s="127"/>
      <c r="C4233" s="128" t="s">
        <v>695</v>
      </c>
      <c r="D4233" s="122">
        <v>43017</v>
      </c>
      <c r="E4233" s="123" t="s">
        <v>9957</v>
      </c>
      <c r="F4233" s="123" t="s">
        <v>1375</v>
      </c>
      <c r="G4233" s="123">
        <v>15106830</v>
      </c>
      <c r="H4233" s="127"/>
      <c r="I4233" s="131" t="s">
        <v>9958</v>
      </c>
      <c r="J4233" s="127"/>
      <c r="K4233" s="127"/>
      <c r="L4233" s="127"/>
      <c r="M4233" s="127"/>
      <c r="N4233" s="246">
        <v>324611.52</v>
      </c>
      <c r="O4233" s="246">
        <v>0</v>
      </c>
      <c r="P4233" s="127" t="s">
        <v>1334</v>
      </c>
    </row>
    <row r="4234" spans="1:16" ht="76.5" hidden="1">
      <c r="A4234" s="127">
        <v>25</v>
      </c>
      <c r="B4234" s="127"/>
      <c r="C4234" s="128" t="s">
        <v>695</v>
      </c>
      <c r="D4234" s="122">
        <v>43017</v>
      </c>
      <c r="E4234" s="123" t="s">
        <v>9959</v>
      </c>
      <c r="F4234" s="123" t="s">
        <v>1375</v>
      </c>
      <c r="G4234" s="123">
        <v>15106571</v>
      </c>
      <c r="H4234" s="127"/>
      <c r="I4234" s="131" t="s">
        <v>9960</v>
      </c>
      <c r="J4234" s="127"/>
      <c r="K4234" s="127"/>
      <c r="L4234" s="127"/>
      <c r="M4234" s="127"/>
      <c r="N4234" s="246">
        <v>199145.8</v>
      </c>
      <c r="O4234" s="246">
        <v>0</v>
      </c>
      <c r="P4234" s="127" t="s">
        <v>1334</v>
      </c>
    </row>
    <row r="4235" spans="1:16" ht="76.5" hidden="1">
      <c r="A4235" s="127">
        <v>25</v>
      </c>
      <c r="B4235" s="127"/>
      <c r="C4235" s="128" t="s">
        <v>695</v>
      </c>
      <c r="D4235" s="122">
        <v>43017</v>
      </c>
      <c r="E4235" s="123" t="s">
        <v>9961</v>
      </c>
      <c r="F4235" s="123" t="s">
        <v>1375</v>
      </c>
      <c r="G4235" s="123">
        <v>15106674</v>
      </c>
      <c r="H4235" s="127"/>
      <c r="I4235" s="131" t="s">
        <v>9962</v>
      </c>
      <c r="J4235" s="127"/>
      <c r="K4235" s="127"/>
      <c r="L4235" s="127"/>
      <c r="M4235" s="127"/>
      <c r="N4235" s="246">
        <v>399838.8</v>
      </c>
      <c r="O4235" s="246">
        <v>0</v>
      </c>
      <c r="P4235" s="127" t="s">
        <v>1334</v>
      </c>
    </row>
    <row r="4236" spans="1:16" ht="76.5" hidden="1">
      <c r="A4236" s="127">
        <v>25</v>
      </c>
      <c r="B4236" s="127"/>
      <c r="C4236" s="128" t="s">
        <v>695</v>
      </c>
      <c r="D4236" s="122">
        <v>43017</v>
      </c>
      <c r="E4236" s="123" t="s">
        <v>9963</v>
      </c>
      <c r="F4236" s="123" t="s">
        <v>1375</v>
      </c>
      <c r="G4236" s="123">
        <v>15106179</v>
      </c>
      <c r="H4236" s="127"/>
      <c r="I4236" s="131" t="s">
        <v>9964</v>
      </c>
      <c r="J4236" s="127"/>
      <c r="K4236" s="127"/>
      <c r="L4236" s="127"/>
      <c r="M4236" s="127"/>
      <c r="N4236" s="246">
        <v>575961.09</v>
      </c>
      <c r="O4236" s="246">
        <v>0</v>
      </c>
      <c r="P4236" s="127" t="s">
        <v>1334</v>
      </c>
    </row>
    <row r="4237" spans="1:16" ht="76.5" hidden="1">
      <c r="A4237" s="127">
        <v>25</v>
      </c>
      <c r="B4237" s="127"/>
      <c r="C4237" s="128" t="s">
        <v>695</v>
      </c>
      <c r="D4237" s="122">
        <v>43017</v>
      </c>
      <c r="E4237" s="123" t="s">
        <v>9965</v>
      </c>
      <c r="F4237" s="123" t="s">
        <v>1375</v>
      </c>
      <c r="G4237" s="123">
        <v>15105097</v>
      </c>
      <c r="H4237" s="127"/>
      <c r="I4237" s="131" t="s">
        <v>9966</v>
      </c>
      <c r="J4237" s="127"/>
      <c r="K4237" s="127"/>
      <c r="L4237" s="127"/>
      <c r="M4237" s="127"/>
      <c r="N4237" s="246">
        <v>594442.61</v>
      </c>
      <c r="O4237" s="246">
        <v>0</v>
      </c>
      <c r="P4237" s="127" t="s">
        <v>1334</v>
      </c>
    </row>
    <row r="4238" spans="1:16" ht="89.25" hidden="1">
      <c r="A4238" s="127">
        <v>513</v>
      </c>
      <c r="B4238" s="127"/>
      <c r="C4238" s="128" t="s">
        <v>201</v>
      </c>
      <c r="D4238" s="122">
        <v>43017</v>
      </c>
      <c r="E4238" s="123" t="s">
        <v>9967</v>
      </c>
      <c r="F4238" s="123" t="s">
        <v>15</v>
      </c>
      <c r="G4238" s="123">
        <v>3309</v>
      </c>
      <c r="H4238" s="127"/>
      <c r="I4238" s="131" t="s">
        <v>9968</v>
      </c>
      <c r="J4238" s="127"/>
      <c r="K4238" s="127"/>
      <c r="L4238" s="127"/>
      <c r="M4238" s="127"/>
      <c r="N4238" s="246">
        <v>50</v>
      </c>
      <c r="O4238" s="246">
        <v>0</v>
      </c>
      <c r="P4238" s="127" t="s">
        <v>1334</v>
      </c>
    </row>
    <row r="4239" spans="1:16" ht="63.75" hidden="1">
      <c r="A4239" s="127">
        <v>10</v>
      </c>
      <c r="B4239" s="127"/>
      <c r="C4239" s="128" t="s">
        <v>691</v>
      </c>
      <c r="D4239" s="122">
        <v>43017</v>
      </c>
      <c r="E4239" s="123" t="s">
        <v>9969</v>
      </c>
      <c r="F4239" s="123" t="s">
        <v>15</v>
      </c>
      <c r="G4239" s="123">
        <v>564830</v>
      </c>
      <c r="H4239" s="127"/>
      <c r="I4239" s="131" t="s">
        <v>9970</v>
      </c>
      <c r="J4239" s="127"/>
      <c r="K4239" s="127"/>
      <c r="L4239" s="127"/>
      <c r="M4239" s="127"/>
      <c r="N4239" s="246">
        <v>50</v>
      </c>
      <c r="O4239" s="246">
        <v>0</v>
      </c>
      <c r="P4239" s="127" t="s">
        <v>1334</v>
      </c>
    </row>
    <row r="4240" spans="1:16" ht="76.5" hidden="1">
      <c r="A4240" s="127">
        <v>25</v>
      </c>
      <c r="B4240" s="127"/>
      <c r="C4240" s="128" t="s">
        <v>695</v>
      </c>
      <c r="D4240" s="122">
        <v>43017</v>
      </c>
      <c r="E4240" s="123" t="s">
        <v>9971</v>
      </c>
      <c r="F4240" s="123" t="s">
        <v>1375</v>
      </c>
      <c r="G4240" s="123">
        <v>15105620</v>
      </c>
      <c r="H4240" s="127"/>
      <c r="I4240" s="131" t="s">
        <v>9972</v>
      </c>
      <c r="J4240" s="127"/>
      <c r="K4240" s="127"/>
      <c r="L4240" s="127"/>
      <c r="M4240" s="127"/>
      <c r="N4240" s="246">
        <v>240000</v>
      </c>
      <c r="O4240" s="246">
        <v>0</v>
      </c>
      <c r="P4240" s="127" t="s">
        <v>1334</v>
      </c>
    </row>
    <row r="4241" spans="1:16" ht="76.5" hidden="1">
      <c r="A4241" s="127">
        <v>25</v>
      </c>
      <c r="B4241" s="127"/>
      <c r="C4241" s="128" t="s">
        <v>695</v>
      </c>
      <c r="D4241" s="122">
        <v>43017</v>
      </c>
      <c r="E4241" s="123" t="s">
        <v>9973</v>
      </c>
      <c r="F4241" s="123" t="s">
        <v>1375</v>
      </c>
      <c r="G4241" s="123">
        <v>15106000</v>
      </c>
      <c r="H4241" s="127"/>
      <c r="I4241" s="131" t="s">
        <v>9974</v>
      </c>
      <c r="J4241" s="127"/>
      <c r="K4241" s="127"/>
      <c r="L4241" s="127"/>
      <c r="M4241" s="127"/>
      <c r="N4241" s="246">
        <v>215947.78</v>
      </c>
      <c r="O4241" s="246">
        <v>0</v>
      </c>
      <c r="P4241" s="127" t="s">
        <v>1334</v>
      </c>
    </row>
    <row r="4242" spans="1:16" ht="76.5" hidden="1">
      <c r="A4242" s="127">
        <v>25</v>
      </c>
      <c r="B4242" s="127"/>
      <c r="C4242" s="128" t="s">
        <v>695</v>
      </c>
      <c r="D4242" s="122">
        <v>43017</v>
      </c>
      <c r="E4242" s="123" t="s">
        <v>9975</v>
      </c>
      <c r="F4242" s="123" t="s">
        <v>1375</v>
      </c>
      <c r="G4242" s="123">
        <v>15106902</v>
      </c>
      <c r="H4242" s="127"/>
      <c r="I4242" s="131" t="s">
        <v>9976</v>
      </c>
      <c r="J4242" s="127"/>
      <c r="K4242" s="127"/>
      <c r="L4242" s="127"/>
      <c r="M4242" s="127"/>
      <c r="N4242" s="246">
        <v>331047.76</v>
      </c>
      <c r="O4242" s="246">
        <v>0</v>
      </c>
      <c r="P4242" s="127" t="s">
        <v>1334</v>
      </c>
    </row>
    <row r="4243" spans="1:16" ht="76.5" hidden="1">
      <c r="A4243" s="127">
        <v>25</v>
      </c>
      <c r="B4243" s="127"/>
      <c r="C4243" s="128" t="s">
        <v>695</v>
      </c>
      <c r="D4243" s="122">
        <v>43017</v>
      </c>
      <c r="E4243" s="123" t="s">
        <v>9977</v>
      </c>
      <c r="F4243" s="123" t="s">
        <v>1375</v>
      </c>
      <c r="G4243" s="123">
        <v>15106123</v>
      </c>
      <c r="H4243" s="127"/>
      <c r="I4243" s="131" t="s">
        <v>9978</v>
      </c>
      <c r="J4243" s="127"/>
      <c r="K4243" s="127"/>
      <c r="L4243" s="127"/>
      <c r="M4243" s="127"/>
      <c r="N4243" s="246">
        <v>143395.51999999999</v>
      </c>
      <c r="O4243" s="246">
        <v>0</v>
      </c>
      <c r="P4243" s="127" t="s">
        <v>1334</v>
      </c>
    </row>
    <row r="4244" spans="1:16" ht="76.5" hidden="1">
      <c r="A4244" s="127">
        <v>25</v>
      </c>
      <c r="B4244" s="127"/>
      <c r="C4244" s="128" t="s">
        <v>695</v>
      </c>
      <c r="D4244" s="122">
        <v>43017</v>
      </c>
      <c r="E4244" s="123" t="s">
        <v>9979</v>
      </c>
      <c r="F4244" s="123" t="s">
        <v>1375</v>
      </c>
      <c r="G4244" s="123">
        <v>15106298</v>
      </c>
      <c r="H4244" s="127"/>
      <c r="I4244" s="131" t="s">
        <v>9980</v>
      </c>
      <c r="J4244" s="127"/>
      <c r="K4244" s="127"/>
      <c r="L4244" s="127"/>
      <c r="M4244" s="127"/>
      <c r="N4244" s="246">
        <v>143395.51999999999</v>
      </c>
      <c r="O4244" s="246">
        <v>0</v>
      </c>
      <c r="P4244" s="127" t="s">
        <v>1334</v>
      </c>
    </row>
    <row r="4245" spans="1:16" ht="76.5" hidden="1">
      <c r="A4245" s="127">
        <v>25</v>
      </c>
      <c r="B4245" s="127"/>
      <c r="C4245" s="128" t="s">
        <v>695</v>
      </c>
      <c r="D4245" s="122">
        <v>43017</v>
      </c>
      <c r="E4245" s="123" t="s">
        <v>9981</v>
      </c>
      <c r="F4245" s="123" t="s">
        <v>1375</v>
      </c>
      <c r="G4245" s="123">
        <v>15106426</v>
      </c>
      <c r="H4245" s="127"/>
      <c r="I4245" s="131" t="s">
        <v>9982</v>
      </c>
      <c r="J4245" s="127"/>
      <c r="K4245" s="127"/>
      <c r="L4245" s="127"/>
      <c r="M4245" s="127"/>
      <c r="N4245" s="246">
        <v>143395.51999999999</v>
      </c>
      <c r="O4245" s="246">
        <v>0</v>
      </c>
      <c r="P4245" s="127" t="s">
        <v>1334</v>
      </c>
    </row>
    <row r="4246" spans="1:16" ht="76.5" hidden="1">
      <c r="A4246" s="127">
        <v>25</v>
      </c>
      <c r="B4246" s="127"/>
      <c r="C4246" s="128" t="s">
        <v>695</v>
      </c>
      <c r="D4246" s="122">
        <v>43017</v>
      </c>
      <c r="E4246" s="123" t="s">
        <v>9983</v>
      </c>
      <c r="F4246" s="123" t="s">
        <v>1375</v>
      </c>
      <c r="G4246" s="123">
        <v>15106578</v>
      </c>
      <c r="H4246" s="127"/>
      <c r="I4246" s="131" t="s">
        <v>9984</v>
      </c>
      <c r="J4246" s="127"/>
      <c r="K4246" s="127"/>
      <c r="L4246" s="127"/>
      <c r="M4246" s="127"/>
      <c r="N4246" s="246">
        <v>169813.44</v>
      </c>
      <c r="O4246" s="246">
        <v>0</v>
      </c>
      <c r="P4246" s="127" t="s">
        <v>1334</v>
      </c>
    </row>
    <row r="4247" spans="1:16" ht="76.5" hidden="1">
      <c r="A4247" s="127">
        <v>25</v>
      </c>
      <c r="B4247" s="127"/>
      <c r="C4247" s="128" t="s">
        <v>695</v>
      </c>
      <c r="D4247" s="122">
        <v>43017</v>
      </c>
      <c r="E4247" s="123" t="s">
        <v>9985</v>
      </c>
      <c r="F4247" s="123" t="s">
        <v>1375</v>
      </c>
      <c r="G4247" s="123">
        <v>15106839</v>
      </c>
      <c r="H4247" s="127"/>
      <c r="I4247" s="131" t="s">
        <v>9986</v>
      </c>
      <c r="J4247" s="127"/>
      <c r="K4247" s="127"/>
      <c r="L4247" s="127"/>
      <c r="M4247" s="127"/>
      <c r="N4247" s="246">
        <v>100945.15</v>
      </c>
      <c r="O4247" s="246">
        <v>0</v>
      </c>
      <c r="P4247" s="127" t="s">
        <v>1334</v>
      </c>
    </row>
    <row r="4248" spans="1:16" ht="76.5" hidden="1">
      <c r="A4248" s="127">
        <v>25</v>
      </c>
      <c r="B4248" s="127"/>
      <c r="C4248" s="128" t="s">
        <v>695</v>
      </c>
      <c r="D4248" s="122">
        <v>43017</v>
      </c>
      <c r="E4248" s="123" t="s">
        <v>9987</v>
      </c>
      <c r="F4248" s="123" t="s">
        <v>1375</v>
      </c>
      <c r="G4248" s="123">
        <v>15106829</v>
      </c>
      <c r="H4248" s="127"/>
      <c r="I4248" s="131" t="s">
        <v>9988</v>
      </c>
      <c r="J4248" s="127"/>
      <c r="K4248" s="127"/>
      <c r="L4248" s="127"/>
      <c r="M4248" s="127"/>
      <c r="N4248" s="246">
        <v>142364.15</v>
      </c>
      <c r="O4248" s="246">
        <v>0</v>
      </c>
      <c r="P4248" s="127" t="s">
        <v>1334</v>
      </c>
    </row>
    <row r="4249" spans="1:16" ht="76.5" hidden="1">
      <c r="A4249" s="127">
        <v>25</v>
      </c>
      <c r="B4249" s="127"/>
      <c r="C4249" s="128" t="s">
        <v>695</v>
      </c>
      <c r="D4249" s="122">
        <v>43017</v>
      </c>
      <c r="E4249" s="123" t="s">
        <v>9989</v>
      </c>
      <c r="F4249" s="123" t="s">
        <v>1375</v>
      </c>
      <c r="G4249" s="123">
        <v>15106563</v>
      </c>
      <c r="H4249" s="127"/>
      <c r="I4249" s="131" t="s">
        <v>9990</v>
      </c>
      <c r="J4249" s="127"/>
      <c r="K4249" s="127"/>
      <c r="L4249" s="127"/>
      <c r="M4249" s="127"/>
      <c r="N4249" s="246">
        <v>906287.98</v>
      </c>
      <c r="O4249" s="246">
        <v>0</v>
      </c>
      <c r="P4249" s="127" t="s">
        <v>1334</v>
      </c>
    </row>
    <row r="4250" spans="1:16" ht="76.5" hidden="1">
      <c r="A4250" s="127">
        <v>25</v>
      </c>
      <c r="B4250" s="127"/>
      <c r="C4250" s="128" t="s">
        <v>695</v>
      </c>
      <c r="D4250" s="122">
        <v>43017</v>
      </c>
      <c r="E4250" s="123" t="s">
        <v>9991</v>
      </c>
      <c r="F4250" s="123" t="s">
        <v>1375</v>
      </c>
      <c r="G4250" s="123">
        <v>15106905</v>
      </c>
      <c r="H4250" s="127"/>
      <c r="I4250" s="131" t="s">
        <v>9992</v>
      </c>
      <c r="J4250" s="127"/>
      <c r="K4250" s="127"/>
      <c r="L4250" s="127"/>
      <c r="M4250" s="127"/>
      <c r="N4250" s="246">
        <v>305923</v>
      </c>
      <c r="O4250" s="246">
        <v>0</v>
      </c>
      <c r="P4250" s="127" t="s">
        <v>1334</v>
      </c>
    </row>
    <row r="4251" spans="1:16" ht="76.5" hidden="1">
      <c r="A4251" s="127">
        <v>25</v>
      </c>
      <c r="B4251" s="127"/>
      <c r="C4251" s="128" t="s">
        <v>695</v>
      </c>
      <c r="D4251" s="122">
        <v>43017</v>
      </c>
      <c r="E4251" s="123" t="s">
        <v>9993</v>
      </c>
      <c r="F4251" s="123" t="s">
        <v>1375</v>
      </c>
      <c r="G4251" s="123">
        <v>15104642</v>
      </c>
      <c r="H4251" s="127"/>
      <c r="I4251" s="131" t="s">
        <v>9994</v>
      </c>
      <c r="J4251" s="127"/>
      <c r="K4251" s="127"/>
      <c r="L4251" s="127"/>
      <c r="M4251" s="127"/>
      <c r="N4251" s="246">
        <v>161652.6</v>
      </c>
      <c r="O4251" s="246">
        <v>0</v>
      </c>
      <c r="P4251" s="127" t="s">
        <v>1334</v>
      </c>
    </row>
    <row r="4252" spans="1:16" ht="76.5" hidden="1">
      <c r="A4252" s="127">
        <v>25</v>
      </c>
      <c r="B4252" s="127"/>
      <c r="C4252" s="128" t="s">
        <v>695</v>
      </c>
      <c r="D4252" s="122">
        <v>43017</v>
      </c>
      <c r="E4252" s="123" t="s">
        <v>9995</v>
      </c>
      <c r="F4252" s="123" t="s">
        <v>1375</v>
      </c>
      <c r="G4252" s="123">
        <v>15104643</v>
      </c>
      <c r="H4252" s="127"/>
      <c r="I4252" s="131" t="s">
        <v>9996</v>
      </c>
      <c r="J4252" s="127"/>
      <c r="K4252" s="127"/>
      <c r="L4252" s="127"/>
      <c r="M4252" s="127"/>
      <c r="N4252" s="246">
        <v>210194.7</v>
      </c>
      <c r="O4252" s="246">
        <v>0</v>
      </c>
      <c r="P4252" s="127" t="s">
        <v>1334</v>
      </c>
    </row>
    <row r="4253" spans="1:16" ht="76.5" hidden="1">
      <c r="A4253" s="127">
        <v>25</v>
      </c>
      <c r="B4253" s="127"/>
      <c r="C4253" s="128" t="s">
        <v>695</v>
      </c>
      <c r="D4253" s="122">
        <v>43017</v>
      </c>
      <c r="E4253" s="123" t="s">
        <v>9997</v>
      </c>
      <c r="F4253" s="123" t="s">
        <v>1375</v>
      </c>
      <c r="G4253" s="123">
        <v>15104755</v>
      </c>
      <c r="H4253" s="127"/>
      <c r="I4253" s="131" t="s">
        <v>9998</v>
      </c>
      <c r="J4253" s="127"/>
      <c r="K4253" s="127"/>
      <c r="L4253" s="127"/>
      <c r="M4253" s="127"/>
      <c r="N4253" s="246">
        <v>93448.16</v>
      </c>
      <c r="O4253" s="246">
        <v>0</v>
      </c>
      <c r="P4253" s="127" t="s">
        <v>1334</v>
      </c>
    </row>
    <row r="4254" spans="1:16" ht="76.5" hidden="1">
      <c r="A4254" s="127">
        <v>25</v>
      </c>
      <c r="B4254" s="127"/>
      <c r="C4254" s="128" t="s">
        <v>695</v>
      </c>
      <c r="D4254" s="122">
        <v>43017</v>
      </c>
      <c r="E4254" s="123" t="s">
        <v>9999</v>
      </c>
      <c r="F4254" s="123" t="s">
        <v>1375</v>
      </c>
      <c r="G4254" s="123">
        <v>15104824</v>
      </c>
      <c r="H4254" s="127"/>
      <c r="I4254" s="131" t="s">
        <v>10000</v>
      </c>
      <c r="J4254" s="127"/>
      <c r="K4254" s="127"/>
      <c r="L4254" s="127"/>
      <c r="M4254" s="127"/>
      <c r="N4254" s="246">
        <v>359605.25</v>
      </c>
      <c r="O4254" s="246">
        <v>0</v>
      </c>
      <c r="P4254" s="127" t="s">
        <v>1334</v>
      </c>
    </row>
    <row r="4255" spans="1:16" ht="76.5" hidden="1">
      <c r="A4255" s="127">
        <v>25</v>
      </c>
      <c r="B4255" s="127"/>
      <c r="C4255" s="128" t="s">
        <v>695</v>
      </c>
      <c r="D4255" s="122">
        <v>43017</v>
      </c>
      <c r="E4255" s="123" t="s">
        <v>10001</v>
      </c>
      <c r="F4255" s="123" t="s">
        <v>1375</v>
      </c>
      <c r="G4255" s="123">
        <v>15104590</v>
      </c>
      <c r="H4255" s="127"/>
      <c r="I4255" s="131" t="s">
        <v>10002</v>
      </c>
      <c r="J4255" s="127"/>
      <c r="K4255" s="127"/>
      <c r="L4255" s="127"/>
      <c r="M4255" s="127"/>
      <c r="N4255" s="246">
        <v>600000</v>
      </c>
      <c r="O4255" s="246">
        <v>0</v>
      </c>
      <c r="P4255" s="127" t="s">
        <v>1334</v>
      </c>
    </row>
    <row r="4256" spans="1:16" ht="76.5" hidden="1">
      <c r="A4256" s="127">
        <v>25</v>
      </c>
      <c r="B4256" s="127"/>
      <c r="C4256" s="128" t="s">
        <v>695</v>
      </c>
      <c r="D4256" s="122">
        <v>43017</v>
      </c>
      <c r="E4256" s="123" t="s">
        <v>10003</v>
      </c>
      <c r="F4256" s="123" t="s">
        <v>1375</v>
      </c>
      <c r="G4256" s="123">
        <v>15104566</v>
      </c>
      <c r="H4256" s="127"/>
      <c r="I4256" s="131" t="s">
        <v>10004</v>
      </c>
      <c r="J4256" s="127"/>
      <c r="K4256" s="127"/>
      <c r="L4256" s="127"/>
      <c r="M4256" s="127"/>
      <c r="N4256" s="246">
        <v>584695.6</v>
      </c>
      <c r="O4256" s="246">
        <v>0</v>
      </c>
      <c r="P4256" s="127" t="s">
        <v>1334</v>
      </c>
    </row>
    <row r="4257" spans="1:16" ht="76.5" hidden="1">
      <c r="A4257" s="127">
        <v>25</v>
      </c>
      <c r="B4257" s="127"/>
      <c r="C4257" s="128" t="s">
        <v>695</v>
      </c>
      <c r="D4257" s="122">
        <v>43017</v>
      </c>
      <c r="E4257" s="123" t="s">
        <v>10005</v>
      </c>
      <c r="F4257" s="123" t="s">
        <v>1375</v>
      </c>
      <c r="G4257" s="123">
        <v>15104551</v>
      </c>
      <c r="H4257" s="127"/>
      <c r="I4257" s="131" t="s">
        <v>10006</v>
      </c>
      <c r="J4257" s="127"/>
      <c r="K4257" s="127"/>
      <c r="L4257" s="127"/>
      <c r="M4257" s="127"/>
      <c r="N4257" s="246">
        <v>600000</v>
      </c>
      <c r="O4257" s="246">
        <v>0</v>
      </c>
      <c r="P4257" s="127" t="s">
        <v>1334</v>
      </c>
    </row>
    <row r="4258" spans="1:16" ht="76.5" hidden="1">
      <c r="A4258" s="127">
        <v>25</v>
      </c>
      <c r="B4258" s="127"/>
      <c r="C4258" s="128" t="s">
        <v>695</v>
      </c>
      <c r="D4258" s="122">
        <v>43017</v>
      </c>
      <c r="E4258" s="123" t="s">
        <v>10007</v>
      </c>
      <c r="F4258" s="123" t="s">
        <v>1375</v>
      </c>
      <c r="G4258" s="123">
        <v>15104006</v>
      </c>
      <c r="H4258" s="127"/>
      <c r="I4258" s="131" t="s">
        <v>10008</v>
      </c>
      <c r="J4258" s="127"/>
      <c r="K4258" s="127"/>
      <c r="L4258" s="127"/>
      <c r="M4258" s="127"/>
      <c r="N4258" s="246">
        <v>106097.44</v>
      </c>
      <c r="O4258" s="246">
        <v>0</v>
      </c>
      <c r="P4258" s="127" t="s">
        <v>1334</v>
      </c>
    </row>
    <row r="4259" spans="1:16" ht="76.5" hidden="1">
      <c r="A4259" s="127">
        <v>25</v>
      </c>
      <c r="B4259" s="127"/>
      <c r="C4259" s="128" t="s">
        <v>695</v>
      </c>
      <c r="D4259" s="122">
        <v>43017</v>
      </c>
      <c r="E4259" s="123" t="s">
        <v>10009</v>
      </c>
      <c r="F4259" s="123" t="s">
        <v>1375</v>
      </c>
      <c r="G4259" s="123">
        <v>15104008</v>
      </c>
      <c r="H4259" s="127"/>
      <c r="I4259" s="131" t="s">
        <v>10010</v>
      </c>
      <c r="J4259" s="127"/>
      <c r="K4259" s="127"/>
      <c r="L4259" s="127"/>
      <c r="M4259" s="127"/>
      <c r="N4259" s="246">
        <v>410905.96</v>
      </c>
      <c r="O4259" s="246">
        <v>0</v>
      </c>
      <c r="P4259" s="127" t="s">
        <v>1334</v>
      </c>
    </row>
    <row r="4260" spans="1:16" ht="76.5" hidden="1">
      <c r="A4260" s="127">
        <v>25</v>
      </c>
      <c r="B4260" s="127"/>
      <c r="C4260" s="128" t="s">
        <v>695</v>
      </c>
      <c r="D4260" s="122">
        <v>43017</v>
      </c>
      <c r="E4260" s="123" t="s">
        <v>10011</v>
      </c>
      <c r="F4260" s="123" t="s">
        <v>1375</v>
      </c>
      <c r="G4260" s="123">
        <v>15104043</v>
      </c>
      <c r="H4260" s="127"/>
      <c r="I4260" s="131" t="s">
        <v>10012</v>
      </c>
      <c r="J4260" s="127"/>
      <c r="K4260" s="127"/>
      <c r="L4260" s="127"/>
      <c r="M4260" s="127"/>
      <c r="N4260" s="246">
        <v>82996.600000000006</v>
      </c>
      <c r="O4260" s="246">
        <v>0</v>
      </c>
      <c r="P4260" s="127" t="s">
        <v>1334</v>
      </c>
    </row>
    <row r="4261" spans="1:16" ht="51" hidden="1">
      <c r="A4261" s="127" t="s">
        <v>620</v>
      </c>
      <c r="B4261" s="127"/>
      <c r="C4261" s="128" t="s">
        <v>714</v>
      </c>
      <c r="D4261" s="122">
        <v>43018</v>
      </c>
      <c r="E4261" s="123" t="s">
        <v>10013</v>
      </c>
      <c r="F4261" s="123" t="s">
        <v>1375</v>
      </c>
      <c r="G4261" s="123">
        <v>15137782</v>
      </c>
      <c r="H4261" s="127"/>
      <c r="I4261" s="131" t="s">
        <v>10014</v>
      </c>
      <c r="J4261" s="127"/>
      <c r="K4261" s="127"/>
      <c r="L4261" s="127"/>
      <c r="M4261" s="127"/>
      <c r="N4261" s="246">
        <v>0</v>
      </c>
      <c r="O4261" s="246">
        <v>5000000</v>
      </c>
      <c r="P4261" s="127" t="s">
        <v>1334</v>
      </c>
    </row>
    <row r="4262" spans="1:16" ht="63.75" hidden="1">
      <c r="A4262" s="127">
        <v>580</v>
      </c>
      <c r="B4262" s="127"/>
      <c r="C4262" s="128" t="s">
        <v>218</v>
      </c>
      <c r="D4262" s="122">
        <v>43018</v>
      </c>
      <c r="E4262" s="123" t="s">
        <v>10015</v>
      </c>
      <c r="F4262" s="123" t="s">
        <v>6</v>
      </c>
      <c r="G4262" s="123">
        <v>894371</v>
      </c>
      <c r="H4262" s="127"/>
      <c r="I4262" s="131" t="s">
        <v>10016</v>
      </c>
      <c r="J4262" s="127"/>
      <c r="K4262" s="127"/>
      <c r="L4262" s="127"/>
      <c r="M4262" s="127"/>
      <c r="N4262" s="246">
        <v>0</v>
      </c>
      <c r="O4262" s="246">
        <v>33229</v>
      </c>
      <c r="P4262" s="127" t="s">
        <v>1334</v>
      </c>
    </row>
    <row r="4263" spans="1:16" ht="63.75" hidden="1">
      <c r="A4263" s="127">
        <v>10</v>
      </c>
      <c r="B4263" s="127"/>
      <c r="C4263" s="128" t="s">
        <v>691</v>
      </c>
      <c r="D4263" s="122">
        <v>43018</v>
      </c>
      <c r="E4263" s="123" t="s">
        <v>10017</v>
      </c>
      <c r="F4263" s="123" t="s">
        <v>6</v>
      </c>
      <c r="G4263" s="123">
        <v>894372</v>
      </c>
      <c r="H4263" s="127"/>
      <c r="I4263" s="131" t="s">
        <v>10018</v>
      </c>
      <c r="J4263" s="127"/>
      <c r="K4263" s="127"/>
      <c r="L4263" s="127"/>
      <c r="M4263" s="127"/>
      <c r="N4263" s="246">
        <v>0</v>
      </c>
      <c r="O4263" s="246">
        <v>0.01</v>
      </c>
      <c r="P4263" s="127" t="s">
        <v>1334</v>
      </c>
    </row>
    <row r="4264" spans="1:16" ht="63.75" hidden="1">
      <c r="A4264" s="127">
        <v>10</v>
      </c>
      <c r="B4264" s="127"/>
      <c r="C4264" s="128" t="s">
        <v>691</v>
      </c>
      <c r="D4264" s="122">
        <v>43018</v>
      </c>
      <c r="E4264" s="123" t="s">
        <v>10019</v>
      </c>
      <c r="F4264" s="123" t="s">
        <v>6</v>
      </c>
      <c r="G4264" s="123">
        <v>894374</v>
      </c>
      <c r="H4264" s="127"/>
      <c r="I4264" s="131" t="s">
        <v>10018</v>
      </c>
      <c r="J4264" s="127"/>
      <c r="K4264" s="127"/>
      <c r="L4264" s="127"/>
      <c r="M4264" s="127"/>
      <c r="N4264" s="246">
        <v>0</v>
      </c>
      <c r="O4264" s="246">
        <v>0.01</v>
      </c>
      <c r="P4264" s="127" t="s">
        <v>1334</v>
      </c>
    </row>
    <row r="4265" spans="1:16" ht="76.5" hidden="1">
      <c r="A4265" s="127" t="s">
        <v>621</v>
      </c>
      <c r="B4265" s="127"/>
      <c r="C4265" s="128" t="s">
        <v>715</v>
      </c>
      <c r="D4265" s="122">
        <v>43018</v>
      </c>
      <c r="E4265" s="123" t="s">
        <v>10020</v>
      </c>
      <c r="F4265" s="123" t="s">
        <v>6</v>
      </c>
      <c r="G4265" s="123">
        <v>894620</v>
      </c>
      <c r="H4265" s="127"/>
      <c r="I4265" s="131" t="s">
        <v>10021</v>
      </c>
      <c r="J4265" s="127"/>
      <c r="K4265" s="127"/>
      <c r="L4265" s="127"/>
      <c r="M4265" s="127"/>
      <c r="N4265" s="246">
        <v>0</v>
      </c>
      <c r="O4265" s="246">
        <v>165000</v>
      </c>
      <c r="P4265" s="127" t="s">
        <v>1334</v>
      </c>
    </row>
    <row r="4266" spans="1:16" ht="102" hidden="1">
      <c r="A4266" s="127">
        <v>574</v>
      </c>
      <c r="B4266" s="127"/>
      <c r="C4266" s="128" t="s">
        <v>851</v>
      </c>
      <c r="D4266" s="122">
        <v>43018</v>
      </c>
      <c r="E4266" s="123" t="s">
        <v>10022</v>
      </c>
      <c r="F4266" s="123" t="s">
        <v>6</v>
      </c>
      <c r="G4266" s="123">
        <v>900436</v>
      </c>
      <c r="H4266" s="127"/>
      <c r="I4266" s="131" t="s">
        <v>10023</v>
      </c>
      <c r="J4266" s="127"/>
      <c r="K4266" s="127"/>
      <c r="L4266" s="127"/>
      <c r="M4266" s="127"/>
      <c r="N4266" s="246">
        <v>0</v>
      </c>
      <c r="O4266" s="246">
        <v>6125000</v>
      </c>
      <c r="P4266" s="127" t="s">
        <v>1334</v>
      </c>
    </row>
    <row r="4267" spans="1:16" ht="102" hidden="1">
      <c r="A4267" s="127">
        <v>574</v>
      </c>
      <c r="B4267" s="127"/>
      <c r="C4267" s="128" t="s">
        <v>851</v>
      </c>
      <c r="D4267" s="122">
        <v>43018</v>
      </c>
      <c r="E4267" s="123" t="s">
        <v>10024</v>
      </c>
      <c r="F4267" s="123" t="s">
        <v>6</v>
      </c>
      <c r="G4267" s="123">
        <v>900440</v>
      </c>
      <c r="H4267" s="127"/>
      <c r="I4267" s="131" t="s">
        <v>10025</v>
      </c>
      <c r="J4267" s="127"/>
      <c r="K4267" s="127"/>
      <c r="L4267" s="127"/>
      <c r="M4267" s="127"/>
      <c r="N4267" s="246">
        <v>0</v>
      </c>
      <c r="O4267" s="246">
        <v>2730000</v>
      </c>
      <c r="P4267" s="127" t="s">
        <v>1334</v>
      </c>
    </row>
    <row r="4268" spans="1:16" ht="76.5" hidden="1">
      <c r="A4268" s="127">
        <v>25</v>
      </c>
      <c r="B4268" s="127"/>
      <c r="C4268" s="128" t="s">
        <v>695</v>
      </c>
      <c r="D4268" s="122">
        <v>43018</v>
      </c>
      <c r="E4268" s="123" t="s">
        <v>10026</v>
      </c>
      <c r="F4268" s="123" t="s">
        <v>1375</v>
      </c>
      <c r="G4268" s="123">
        <v>15106904</v>
      </c>
      <c r="H4268" s="127"/>
      <c r="I4268" s="131" t="s">
        <v>10027</v>
      </c>
      <c r="J4268" s="127"/>
      <c r="K4268" s="127"/>
      <c r="L4268" s="127"/>
      <c r="M4268" s="127"/>
      <c r="N4268" s="246">
        <v>129559.69</v>
      </c>
      <c r="O4268" s="246">
        <v>0</v>
      </c>
      <c r="P4268" s="127" t="s">
        <v>1334</v>
      </c>
    </row>
    <row r="4269" spans="1:16" ht="76.5" hidden="1">
      <c r="A4269" s="127">
        <v>25</v>
      </c>
      <c r="B4269" s="127"/>
      <c r="C4269" s="128" t="s">
        <v>695</v>
      </c>
      <c r="D4269" s="122">
        <v>43018</v>
      </c>
      <c r="E4269" s="123" t="s">
        <v>10028</v>
      </c>
      <c r="F4269" s="123" t="s">
        <v>1375</v>
      </c>
      <c r="G4269" s="123">
        <v>15135333</v>
      </c>
      <c r="H4269" s="127"/>
      <c r="I4269" s="131" t="s">
        <v>10029</v>
      </c>
      <c r="J4269" s="127"/>
      <c r="K4269" s="127"/>
      <c r="L4269" s="127"/>
      <c r="M4269" s="127"/>
      <c r="N4269" s="246">
        <v>608627.47</v>
      </c>
      <c r="O4269" s="246">
        <v>0</v>
      </c>
      <c r="P4269" s="127" t="s">
        <v>1334</v>
      </c>
    </row>
    <row r="4270" spans="1:16" ht="76.5" hidden="1">
      <c r="A4270" s="127">
        <v>25</v>
      </c>
      <c r="B4270" s="127"/>
      <c r="C4270" s="128" t="s">
        <v>695</v>
      </c>
      <c r="D4270" s="122">
        <v>43018</v>
      </c>
      <c r="E4270" s="123" t="s">
        <v>10030</v>
      </c>
      <c r="F4270" s="123" t="s">
        <v>1375</v>
      </c>
      <c r="G4270" s="123">
        <v>15135325</v>
      </c>
      <c r="H4270" s="127"/>
      <c r="I4270" s="131" t="s">
        <v>10031</v>
      </c>
      <c r="J4270" s="127"/>
      <c r="K4270" s="127"/>
      <c r="L4270" s="127"/>
      <c r="M4270" s="127"/>
      <c r="N4270" s="246">
        <v>31557.48</v>
      </c>
      <c r="O4270" s="246">
        <v>0</v>
      </c>
      <c r="P4270" s="127" t="s">
        <v>1334</v>
      </c>
    </row>
    <row r="4271" spans="1:16" ht="76.5" hidden="1">
      <c r="A4271" s="127">
        <v>25</v>
      </c>
      <c r="B4271" s="127"/>
      <c r="C4271" s="128" t="s">
        <v>695</v>
      </c>
      <c r="D4271" s="122">
        <v>43018</v>
      </c>
      <c r="E4271" s="123" t="s">
        <v>10032</v>
      </c>
      <c r="F4271" s="123" t="s">
        <v>1375</v>
      </c>
      <c r="G4271" s="123">
        <v>15106934</v>
      </c>
      <c r="H4271" s="127"/>
      <c r="I4271" s="131" t="s">
        <v>10033</v>
      </c>
      <c r="J4271" s="127"/>
      <c r="K4271" s="127"/>
      <c r="L4271" s="127"/>
      <c r="M4271" s="127"/>
      <c r="N4271" s="246">
        <v>30853.03</v>
      </c>
      <c r="O4271" s="246">
        <v>0</v>
      </c>
      <c r="P4271" s="127" t="s">
        <v>1334</v>
      </c>
    </row>
    <row r="4272" spans="1:16" ht="76.5" hidden="1">
      <c r="A4272" s="127">
        <v>25</v>
      </c>
      <c r="B4272" s="127"/>
      <c r="C4272" s="128" t="s">
        <v>695</v>
      </c>
      <c r="D4272" s="122">
        <v>43018</v>
      </c>
      <c r="E4272" s="123" t="s">
        <v>10034</v>
      </c>
      <c r="F4272" s="123" t="s">
        <v>1375</v>
      </c>
      <c r="G4272" s="123">
        <v>15106927</v>
      </c>
      <c r="H4272" s="127"/>
      <c r="I4272" s="131" t="s">
        <v>10035</v>
      </c>
      <c r="J4272" s="127"/>
      <c r="K4272" s="127"/>
      <c r="L4272" s="127"/>
      <c r="M4272" s="127"/>
      <c r="N4272" s="246">
        <v>591363.76</v>
      </c>
      <c r="O4272" s="246">
        <v>0</v>
      </c>
      <c r="P4272" s="127" t="s">
        <v>1334</v>
      </c>
    </row>
    <row r="4273" spans="1:16" ht="76.5" hidden="1">
      <c r="A4273" s="127">
        <v>25</v>
      </c>
      <c r="B4273" s="127"/>
      <c r="C4273" s="128" t="s">
        <v>695</v>
      </c>
      <c r="D4273" s="122">
        <v>43018</v>
      </c>
      <c r="E4273" s="123" t="s">
        <v>10036</v>
      </c>
      <c r="F4273" s="123" t="s">
        <v>1375</v>
      </c>
      <c r="G4273" s="123">
        <v>15106925</v>
      </c>
      <c r="H4273" s="127"/>
      <c r="I4273" s="131" t="s">
        <v>10037</v>
      </c>
      <c r="J4273" s="127"/>
      <c r="K4273" s="127"/>
      <c r="L4273" s="127"/>
      <c r="M4273" s="127"/>
      <c r="N4273" s="246">
        <v>147880.93</v>
      </c>
      <c r="O4273" s="246">
        <v>0</v>
      </c>
      <c r="P4273" s="127" t="s">
        <v>1334</v>
      </c>
    </row>
    <row r="4274" spans="1:16" ht="76.5" hidden="1">
      <c r="A4274" s="127">
        <v>25</v>
      </c>
      <c r="B4274" s="127"/>
      <c r="C4274" s="128" t="s">
        <v>695</v>
      </c>
      <c r="D4274" s="122">
        <v>43018</v>
      </c>
      <c r="E4274" s="123" t="s">
        <v>10038</v>
      </c>
      <c r="F4274" s="123" t="s">
        <v>1375</v>
      </c>
      <c r="G4274" s="123">
        <v>15106917</v>
      </c>
      <c r="H4274" s="127"/>
      <c r="I4274" s="131" t="s">
        <v>10039</v>
      </c>
      <c r="J4274" s="127"/>
      <c r="K4274" s="127"/>
      <c r="L4274" s="127"/>
      <c r="M4274" s="127"/>
      <c r="N4274" s="246">
        <v>38851.769999999997</v>
      </c>
      <c r="O4274" s="246">
        <v>0</v>
      </c>
      <c r="P4274" s="127" t="s">
        <v>1334</v>
      </c>
    </row>
    <row r="4275" spans="1:16" ht="76.5" hidden="1">
      <c r="A4275" s="127">
        <v>25</v>
      </c>
      <c r="B4275" s="127"/>
      <c r="C4275" s="128" t="s">
        <v>695</v>
      </c>
      <c r="D4275" s="122">
        <v>43018</v>
      </c>
      <c r="E4275" s="123" t="s">
        <v>10040</v>
      </c>
      <c r="F4275" s="123" t="s">
        <v>1375</v>
      </c>
      <c r="G4275" s="123">
        <v>15106908</v>
      </c>
      <c r="H4275" s="127"/>
      <c r="I4275" s="131" t="s">
        <v>10041</v>
      </c>
      <c r="J4275" s="127"/>
      <c r="K4275" s="127"/>
      <c r="L4275" s="127"/>
      <c r="M4275" s="127"/>
      <c r="N4275" s="246">
        <v>135553.20000000001</v>
      </c>
      <c r="O4275" s="246">
        <v>0</v>
      </c>
      <c r="P4275" s="127" t="s">
        <v>1334</v>
      </c>
    </row>
    <row r="4276" spans="1:16" ht="76.5" hidden="1">
      <c r="A4276" s="127">
        <v>25</v>
      </c>
      <c r="B4276" s="127"/>
      <c r="C4276" s="128" t="s">
        <v>695</v>
      </c>
      <c r="D4276" s="122">
        <v>43018</v>
      </c>
      <c r="E4276" s="123" t="s">
        <v>10042</v>
      </c>
      <c r="F4276" s="123" t="s">
        <v>1375</v>
      </c>
      <c r="G4276" s="123">
        <v>15106910</v>
      </c>
      <c r="H4276" s="127"/>
      <c r="I4276" s="131" t="s">
        <v>10043</v>
      </c>
      <c r="J4276" s="127"/>
      <c r="K4276" s="127"/>
      <c r="L4276" s="127"/>
      <c r="M4276" s="127"/>
      <c r="N4276" s="246">
        <v>135553.20000000001</v>
      </c>
      <c r="O4276" s="246">
        <v>0</v>
      </c>
      <c r="P4276" s="127" t="s">
        <v>1334</v>
      </c>
    </row>
    <row r="4277" spans="1:16" ht="76.5" hidden="1">
      <c r="A4277" s="127">
        <v>25</v>
      </c>
      <c r="B4277" s="127"/>
      <c r="C4277" s="128" t="s">
        <v>695</v>
      </c>
      <c r="D4277" s="122">
        <v>43018</v>
      </c>
      <c r="E4277" s="123" t="s">
        <v>10044</v>
      </c>
      <c r="F4277" s="123" t="s">
        <v>1375</v>
      </c>
      <c r="G4277" s="123">
        <v>15106913</v>
      </c>
      <c r="H4277" s="127"/>
      <c r="I4277" s="131" t="s">
        <v>10045</v>
      </c>
      <c r="J4277" s="127"/>
      <c r="K4277" s="127"/>
      <c r="L4277" s="127"/>
      <c r="M4277" s="127"/>
      <c r="N4277" s="246">
        <v>135553.20000000001</v>
      </c>
      <c r="O4277" s="246">
        <v>0</v>
      </c>
      <c r="P4277" s="127" t="s">
        <v>1334</v>
      </c>
    </row>
    <row r="4278" spans="1:16" ht="76.5" hidden="1">
      <c r="A4278" s="127">
        <v>25</v>
      </c>
      <c r="B4278" s="127"/>
      <c r="C4278" s="128" t="s">
        <v>695</v>
      </c>
      <c r="D4278" s="122">
        <v>43018</v>
      </c>
      <c r="E4278" s="123" t="s">
        <v>10046</v>
      </c>
      <c r="F4278" s="123" t="s">
        <v>1375</v>
      </c>
      <c r="G4278" s="123">
        <v>15106915</v>
      </c>
      <c r="H4278" s="127"/>
      <c r="I4278" s="131" t="s">
        <v>10047</v>
      </c>
      <c r="J4278" s="127"/>
      <c r="K4278" s="127"/>
      <c r="L4278" s="127"/>
      <c r="M4278" s="127"/>
      <c r="N4278" s="246">
        <v>57787.21</v>
      </c>
      <c r="O4278" s="246">
        <v>0</v>
      </c>
      <c r="P4278" s="127" t="s">
        <v>1334</v>
      </c>
    </row>
    <row r="4279" spans="1:16" ht="76.5" hidden="1">
      <c r="A4279" s="127">
        <v>25</v>
      </c>
      <c r="B4279" s="127"/>
      <c r="C4279" s="128" t="s">
        <v>695</v>
      </c>
      <c r="D4279" s="122">
        <v>43018</v>
      </c>
      <c r="E4279" s="123" t="s">
        <v>10048</v>
      </c>
      <c r="F4279" s="123" t="s">
        <v>1375</v>
      </c>
      <c r="G4279" s="123">
        <v>15106916</v>
      </c>
      <c r="H4279" s="127"/>
      <c r="I4279" s="131" t="s">
        <v>10049</v>
      </c>
      <c r="J4279" s="127"/>
      <c r="K4279" s="127"/>
      <c r="L4279" s="127"/>
      <c r="M4279" s="127"/>
      <c r="N4279" s="246">
        <v>135553.20000000001</v>
      </c>
      <c r="O4279" s="246">
        <v>0</v>
      </c>
      <c r="P4279" s="127" t="s">
        <v>1334</v>
      </c>
    </row>
    <row r="4280" spans="1:16" ht="76.5" hidden="1">
      <c r="A4280" s="127">
        <v>25</v>
      </c>
      <c r="B4280" s="127"/>
      <c r="C4280" s="128" t="s">
        <v>695</v>
      </c>
      <c r="D4280" s="122">
        <v>43018</v>
      </c>
      <c r="E4280" s="123" t="s">
        <v>10050</v>
      </c>
      <c r="F4280" s="123" t="s">
        <v>1375</v>
      </c>
      <c r="G4280" s="123">
        <v>15106900</v>
      </c>
      <c r="H4280" s="127"/>
      <c r="I4280" s="131" t="s">
        <v>10051</v>
      </c>
      <c r="J4280" s="127"/>
      <c r="K4280" s="127"/>
      <c r="L4280" s="127"/>
      <c r="M4280" s="127"/>
      <c r="N4280" s="246">
        <v>129559.69</v>
      </c>
      <c r="O4280" s="246">
        <v>0</v>
      </c>
      <c r="P4280" s="127" t="s">
        <v>1334</v>
      </c>
    </row>
    <row r="4281" spans="1:16" ht="76.5" hidden="1">
      <c r="A4281" s="127">
        <v>25</v>
      </c>
      <c r="B4281" s="127"/>
      <c r="C4281" s="128" t="s">
        <v>695</v>
      </c>
      <c r="D4281" s="122">
        <v>43018</v>
      </c>
      <c r="E4281" s="123" t="s">
        <v>10052</v>
      </c>
      <c r="F4281" s="123" t="s">
        <v>1375</v>
      </c>
      <c r="G4281" s="123">
        <v>15104962</v>
      </c>
      <c r="H4281" s="127"/>
      <c r="I4281" s="131" t="s">
        <v>10053</v>
      </c>
      <c r="J4281" s="127"/>
      <c r="K4281" s="127"/>
      <c r="L4281" s="127"/>
      <c r="M4281" s="127"/>
      <c r="N4281" s="246">
        <v>214958.17</v>
      </c>
      <c r="O4281" s="246">
        <v>0</v>
      </c>
      <c r="P4281" s="127" t="s">
        <v>1334</v>
      </c>
    </row>
    <row r="4282" spans="1:16" ht="76.5" hidden="1">
      <c r="A4282" s="127">
        <v>513</v>
      </c>
      <c r="B4282" s="127"/>
      <c r="C4282" s="128" t="s">
        <v>201</v>
      </c>
      <c r="D4282" s="122">
        <v>43018</v>
      </c>
      <c r="E4282" s="123" t="s">
        <v>10054</v>
      </c>
      <c r="F4282" s="123" t="s">
        <v>11</v>
      </c>
      <c r="G4282" s="123">
        <v>900485</v>
      </c>
      <c r="H4282" s="127"/>
      <c r="I4282" s="131" t="s">
        <v>10055</v>
      </c>
      <c r="J4282" s="127"/>
      <c r="K4282" s="127"/>
      <c r="L4282" s="127"/>
      <c r="M4282" s="127"/>
      <c r="N4282" s="246">
        <v>270</v>
      </c>
      <c r="O4282" s="246">
        <v>0</v>
      </c>
      <c r="P4282" s="127" t="s">
        <v>1334</v>
      </c>
    </row>
    <row r="4283" spans="1:16" ht="76.5" hidden="1">
      <c r="A4283" s="127">
        <v>10</v>
      </c>
      <c r="B4283" s="127"/>
      <c r="C4283" s="128" t="s">
        <v>691</v>
      </c>
      <c r="D4283" s="122">
        <v>43018</v>
      </c>
      <c r="E4283" s="123" t="s">
        <v>10056</v>
      </c>
      <c r="F4283" s="123" t="s">
        <v>15</v>
      </c>
      <c r="G4283" s="123">
        <v>3306</v>
      </c>
      <c r="H4283" s="127"/>
      <c r="I4283" s="131" t="s">
        <v>10057</v>
      </c>
      <c r="J4283" s="127"/>
      <c r="K4283" s="127"/>
      <c r="L4283" s="127"/>
      <c r="M4283" s="127"/>
      <c r="N4283" s="246">
        <v>24988.080000000002</v>
      </c>
      <c r="O4283" s="246">
        <v>0</v>
      </c>
      <c r="P4283" s="127" t="s">
        <v>1334</v>
      </c>
    </row>
    <row r="4284" spans="1:16" ht="89.25" hidden="1">
      <c r="A4284" s="127">
        <v>10</v>
      </c>
      <c r="B4284" s="127"/>
      <c r="C4284" s="128" t="s">
        <v>691</v>
      </c>
      <c r="D4284" s="122">
        <v>43018</v>
      </c>
      <c r="E4284" s="123" t="s">
        <v>10058</v>
      </c>
      <c r="F4284" s="123" t="s">
        <v>15</v>
      </c>
      <c r="G4284" s="123">
        <v>3305</v>
      </c>
      <c r="H4284" s="127"/>
      <c r="I4284" s="131" t="s">
        <v>10059</v>
      </c>
      <c r="J4284" s="127"/>
      <c r="K4284" s="127"/>
      <c r="L4284" s="127"/>
      <c r="M4284" s="127"/>
      <c r="N4284" s="246">
        <v>29999.17</v>
      </c>
      <c r="O4284" s="246">
        <v>0</v>
      </c>
      <c r="P4284" s="127" t="s">
        <v>1334</v>
      </c>
    </row>
    <row r="4285" spans="1:16" ht="63.75" hidden="1">
      <c r="A4285" s="127" t="s">
        <v>621</v>
      </c>
      <c r="B4285" s="127"/>
      <c r="C4285" s="128" t="s">
        <v>715</v>
      </c>
      <c r="D4285" s="122">
        <v>43018</v>
      </c>
      <c r="E4285" s="123" t="s">
        <v>10060</v>
      </c>
      <c r="F4285" s="123" t="s">
        <v>11</v>
      </c>
      <c r="G4285" s="123">
        <v>9900</v>
      </c>
      <c r="H4285" s="127"/>
      <c r="I4285" s="131" t="s">
        <v>10061</v>
      </c>
      <c r="J4285" s="127"/>
      <c r="K4285" s="127"/>
      <c r="L4285" s="127"/>
      <c r="M4285" s="127"/>
      <c r="N4285" s="246">
        <v>602.91999999999996</v>
      </c>
      <c r="O4285" s="246">
        <v>0</v>
      </c>
      <c r="P4285" s="127" t="s">
        <v>1334</v>
      </c>
    </row>
    <row r="4286" spans="1:16" ht="76.5" hidden="1">
      <c r="A4286" s="127">
        <v>10</v>
      </c>
      <c r="B4286" s="127"/>
      <c r="C4286" s="128" t="s">
        <v>691</v>
      </c>
      <c r="D4286" s="122">
        <v>43018</v>
      </c>
      <c r="E4286" s="123" t="s">
        <v>10062</v>
      </c>
      <c r="F4286" s="123" t="s">
        <v>15</v>
      </c>
      <c r="G4286" s="123">
        <v>3307</v>
      </c>
      <c r="H4286" s="127"/>
      <c r="I4286" s="131" t="s">
        <v>10063</v>
      </c>
      <c r="J4286" s="127"/>
      <c r="K4286" s="127"/>
      <c r="L4286" s="127"/>
      <c r="M4286" s="127"/>
      <c r="N4286" s="246">
        <v>3505.79</v>
      </c>
      <c r="O4286" s="246">
        <v>0</v>
      </c>
      <c r="P4286" s="127" t="s">
        <v>1334</v>
      </c>
    </row>
    <row r="4287" spans="1:16" ht="51" hidden="1">
      <c r="A4287" s="127" t="s">
        <v>621</v>
      </c>
      <c r="B4287" s="127"/>
      <c r="C4287" s="128" t="s">
        <v>715</v>
      </c>
      <c r="D4287" s="122">
        <v>43018</v>
      </c>
      <c r="E4287" s="123" t="s">
        <v>10064</v>
      </c>
      <c r="F4287" s="123" t="s">
        <v>11</v>
      </c>
      <c r="G4287" s="123">
        <v>9927</v>
      </c>
      <c r="H4287" s="127"/>
      <c r="I4287" s="131" t="s">
        <v>10065</v>
      </c>
      <c r="J4287" s="127"/>
      <c r="K4287" s="127"/>
      <c r="L4287" s="127"/>
      <c r="M4287" s="127"/>
      <c r="N4287" s="246">
        <v>570.95000000000005</v>
      </c>
      <c r="O4287" s="246">
        <v>0</v>
      </c>
      <c r="P4287" s="127" t="s">
        <v>1334</v>
      </c>
    </row>
    <row r="4288" spans="1:16" ht="51" hidden="1">
      <c r="A4288" s="127" t="s">
        <v>621</v>
      </c>
      <c r="B4288" s="127"/>
      <c r="C4288" s="128" t="s">
        <v>715</v>
      </c>
      <c r="D4288" s="122">
        <v>43018</v>
      </c>
      <c r="E4288" s="123" t="s">
        <v>10066</v>
      </c>
      <c r="F4288" s="123" t="s">
        <v>11</v>
      </c>
      <c r="G4288" s="123">
        <v>9928</v>
      </c>
      <c r="H4288" s="127"/>
      <c r="I4288" s="131" t="s">
        <v>10067</v>
      </c>
      <c r="J4288" s="127"/>
      <c r="K4288" s="127"/>
      <c r="L4288" s="127"/>
      <c r="M4288" s="127"/>
      <c r="N4288" s="246">
        <v>277.55</v>
      </c>
      <c r="O4288" s="246">
        <v>0</v>
      </c>
      <c r="P4288" s="127" t="s">
        <v>1334</v>
      </c>
    </row>
    <row r="4289" spans="1:16" ht="89.25" hidden="1">
      <c r="A4289" s="127">
        <v>10</v>
      </c>
      <c r="B4289" s="127"/>
      <c r="C4289" s="128" t="s">
        <v>691</v>
      </c>
      <c r="D4289" s="122">
        <v>43018</v>
      </c>
      <c r="E4289" s="123" t="s">
        <v>10068</v>
      </c>
      <c r="F4289" s="123" t="s">
        <v>15</v>
      </c>
      <c r="G4289" s="123">
        <v>3308</v>
      </c>
      <c r="H4289" s="127"/>
      <c r="I4289" s="131" t="s">
        <v>10069</v>
      </c>
      <c r="J4289" s="127"/>
      <c r="K4289" s="127"/>
      <c r="L4289" s="127"/>
      <c r="M4289" s="127"/>
      <c r="N4289" s="246">
        <v>359.59</v>
      </c>
      <c r="O4289" s="246">
        <v>0</v>
      </c>
      <c r="P4289" s="127" t="s">
        <v>1334</v>
      </c>
    </row>
    <row r="4290" spans="1:16" ht="76.5" hidden="1">
      <c r="A4290" s="127">
        <v>10</v>
      </c>
      <c r="B4290" s="127"/>
      <c r="C4290" s="128" t="s">
        <v>691</v>
      </c>
      <c r="D4290" s="122">
        <v>43018</v>
      </c>
      <c r="E4290" s="123" t="s">
        <v>10070</v>
      </c>
      <c r="F4290" s="123" t="s">
        <v>15</v>
      </c>
      <c r="G4290" s="123">
        <v>3303</v>
      </c>
      <c r="H4290" s="127"/>
      <c r="I4290" s="131" t="s">
        <v>10071</v>
      </c>
      <c r="J4290" s="127"/>
      <c r="K4290" s="127"/>
      <c r="L4290" s="127"/>
      <c r="M4290" s="127"/>
      <c r="N4290" s="246">
        <v>360</v>
      </c>
      <c r="O4290" s="246">
        <v>0</v>
      </c>
      <c r="P4290" s="127" t="s">
        <v>1334</v>
      </c>
    </row>
    <row r="4291" spans="1:16" ht="89.25" hidden="1">
      <c r="A4291" s="127">
        <v>10</v>
      </c>
      <c r="B4291" s="127"/>
      <c r="C4291" s="128" t="s">
        <v>691</v>
      </c>
      <c r="D4291" s="122">
        <v>43018</v>
      </c>
      <c r="E4291" s="123" t="s">
        <v>10072</v>
      </c>
      <c r="F4291" s="123" t="s">
        <v>15</v>
      </c>
      <c r="G4291" s="123">
        <v>3302</v>
      </c>
      <c r="H4291" s="127"/>
      <c r="I4291" s="131" t="s">
        <v>10073</v>
      </c>
      <c r="J4291" s="127"/>
      <c r="K4291" s="127"/>
      <c r="L4291" s="127"/>
      <c r="M4291" s="127"/>
      <c r="N4291" s="246">
        <v>342.03</v>
      </c>
      <c r="O4291" s="246">
        <v>0</v>
      </c>
      <c r="P4291" s="127" t="s">
        <v>1334</v>
      </c>
    </row>
    <row r="4292" spans="1:16" ht="89.25" hidden="1">
      <c r="A4292" s="127">
        <v>10</v>
      </c>
      <c r="B4292" s="127"/>
      <c r="C4292" s="128" t="s">
        <v>691</v>
      </c>
      <c r="D4292" s="122">
        <v>43018</v>
      </c>
      <c r="E4292" s="123" t="s">
        <v>10074</v>
      </c>
      <c r="F4292" s="123" t="s">
        <v>15</v>
      </c>
      <c r="G4292" s="123">
        <v>3301</v>
      </c>
      <c r="H4292" s="127"/>
      <c r="I4292" s="131" t="s">
        <v>10075</v>
      </c>
      <c r="J4292" s="127"/>
      <c r="K4292" s="127"/>
      <c r="L4292" s="127"/>
      <c r="M4292" s="127"/>
      <c r="N4292" s="246">
        <v>308.76</v>
      </c>
      <c r="O4292" s="246">
        <v>0</v>
      </c>
      <c r="P4292" s="127" t="s">
        <v>1334</v>
      </c>
    </row>
    <row r="4293" spans="1:16" ht="76.5" hidden="1">
      <c r="A4293" s="127">
        <v>10</v>
      </c>
      <c r="B4293" s="127"/>
      <c r="C4293" s="128" t="s">
        <v>691</v>
      </c>
      <c r="D4293" s="122">
        <v>43018</v>
      </c>
      <c r="E4293" s="123" t="s">
        <v>10076</v>
      </c>
      <c r="F4293" s="123" t="s">
        <v>15</v>
      </c>
      <c r="G4293" s="123">
        <v>3300</v>
      </c>
      <c r="H4293" s="127"/>
      <c r="I4293" s="131" t="s">
        <v>10077</v>
      </c>
      <c r="J4293" s="127"/>
      <c r="K4293" s="127"/>
      <c r="L4293" s="127"/>
      <c r="M4293" s="127"/>
      <c r="N4293" s="246">
        <v>1710.12</v>
      </c>
      <c r="O4293" s="246">
        <v>0</v>
      </c>
      <c r="P4293" s="127" t="s">
        <v>1334</v>
      </c>
    </row>
    <row r="4294" spans="1:16" ht="63.75" hidden="1">
      <c r="A4294" s="127">
        <v>10</v>
      </c>
      <c r="B4294" s="127"/>
      <c r="C4294" s="128" t="s">
        <v>691</v>
      </c>
      <c r="D4294" s="122">
        <v>43018</v>
      </c>
      <c r="E4294" s="123" t="s">
        <v>10078</v>
      </c>
      <c r="F4294" s="123" t="s">
        <v>15</v>
      </c>
      <c r="G4294" s="123">
        <v>565305</v>
      </c>
      <c r="H4294" s="127"/>
      <c r="I4294" s="131" t="s">
        <v>10079</v>
      </c>
      <c r="J4294" s="127"/>
      <c r="K4294" s="127"/>
      <c r="L4294" s="127"/>
      <c r="M4294" s="127"/>
      <c r="N4294" s="246">
        <v>50</v>
      </c>
      <c r="O4294" s="246">
        <v>0</v>
      </c>
      <c r="P4294" s="127" t="s">
        <v>1334</v>
      </c>
    </row>
    <row r="4295" spans="1:16" ht="76.5" hidden="1">
      <c r="A4295" s="127">
        <v>291</v>
      </c>
      <c r="B4295" s="127"/>
      <c r="C4295" s="128" t="s">
        <v>795</v>
      </c>
      <c r="D4295" s="122">
        <v>43018</v>
      </c>
      <c r="E4295" s="123" t="s">
        <v>10080</v>
      </c>
      <c r="F4295" s="123" t="s">
        <v>11</v>
      </c>
      <c r="G4295" s="123">
        <v>565564</v>
      </c>
      <c r="H4295" s="127"/>
      <c r="I4295" s="131" t="s">
        <v>10081</v>
      </c>
      <c r="J4295" s="127"/>
      <c r="K4295" s="127"/>
      <c r="L4295" s="127"/>
      <c r="M4295" s="127"/>
      <c r="N4295" s="246">
        <v>50</v>
      </c>
      <c r="O4295" s="246">
        <v>0</v>
      </c>
      <c r="P4295" s="127" t="s">
        <v>1334</v>
      </c>
    </row>
    <row r="4296" spans="1:16" ht="63.75" hidden="1">
      <c r="A4296" s="127">
        <v>513</v>
      </c>
      <c r="B4296" s="127"/>
      <c r="C4296" s="128" t="s">
        <v>201</v>
      </c>
      <c r="D4296" s="122">
        <v>43018</v>
      </c>
      <c r="E4296" s="123" t="s">
        <v>10082</v>
      </c>
      <c r="F4296" s="123" t="s">
        <v>15</v>
      </c>
      <c r="G4296" s="123">
        <v>565567</v>
      </c>
      <c r="H4296" s="127"/>
      <c r="I4296" s="131" t="s">
        <v>10083</v>
      </c>
      <c r="J4296" s="127"/>
      <c r="K4296" s="127"/>
      <c r="L4296" s="127"/>
      <c r="M4296" s="127"/>
      <c r="N4296" s="246">
        <v>50</v>
      </c>
      <c r="O4296" s="246">
        <v>0</v>
      </c>
      <c r="P4296" s="127" t="s">
        <v>1334</v>
      </c>
    </row>
    <row r="4297" spans="1:16" ht="51" hidden="1">
      <c r="A4297" s="127">
        <v>513</v>
      </c>
      <c r="B4297" s="127"/>
      <c r="C4297" s="128" t="s">
        <v>201</v>
      </c>
      <c r="D4297" s="122">
        <v>43018</v>
      </c>
      <c r="E4297" s="123" t="s">
        <v>10084</v>
      </c>
      <c r="F4297" s="123" t="s">
        <v>15</v>
      </c>
      <c r="G4297" s="123">
        <v>565569</v>
      </c>
      <c r="H4297" s="127"/>
      <c r="I4297" s="131" t="s">
        <v>10085</v>
      </c>
      <c r="J4297" s="127"/>
      <c r="K4297" s="127"/>
      <c r="L4297" s="127"/>
      <c r="M4297" s="127"/>
      <c r="N4297" s="246">
        <v>50</v>
      </c>
      <c r="O4297" s="246">
        <v>0</v>
      </c>
      <c r="P4297" s="127" t="s">
        <v>1334</v>
      </c>
    </row>
    <row r="4298" spans="1:16" ht="51" hidden="1">
      <c r="A4298" s="127">
        <v>340</v>
      </c>
      <c r="B4298" s="127"/>
      <c r="C4298" s="128" t="s">
        <v>815</v>
      </c>
      <c r="D4298" s="122">
        <v>43018</v>
      </c>
      <c r="E4298" s="123" t="s">
        <v>10086</v>
      </c>
      <c r="F4298" s="123" t="s">
        <v>15</v>
      </c>
      <c r="G4298" s="123">
        <v>565571</v>
      </c>
      <c r="H4298" s="127"/>
      <c r="I4298" s="131" t="s">
        <v>10087</v>
      </c>
      <c r="J4298" s="127"/>
      <c r="K4298" s="127"/>
      <c r="L4298" s="127"/>
      <c r="M4298" s="127"/>
      <c r="N4298" s="246">
        <v>50</v>
      </c>
      <c r="O4298" s="246">
        <v>0</v>
      </c>
      <c r="P4298" s="127" t="s">
        <v>1334</v>
      </c>
    </row>
    <row r="4299" spans="1:16" ht="76.5" hidden="1">
      <c r="A4299" s="127">
        <v>513</v>
      </c>
      <c r="B4299" s="127"/>
      <c r="C4299" s="128" t="s">
        <v>201</v>
      </c>
      <c r="D4299" s="122">
        <v>43018</v>
      </c>
      <c r="E4299" s="123" t="s">
        <v>10088</v>
      </c>
      <c r="F4299" s="123" t="s">
        <v>15</v>
      </c>
      <c r="G4299" s="123">
        <v>3331</v>
      </c>
      <c r="H4299" s="127"/>
      <c r="I4299" s="131" t="s">
        <v>10089</v>
      </c>
      <c r="J4299" s="127"/>
      <c r="K4299" s="127"/>
      <c r="L4299" s="127"/>
      <c r="M4299" s="127"/>
      <c r="N4299" s="246">
        <v>50</v>
      </c>
      <c r="O4299" s="246">
        <v>0</v>
      </c>
      <c r="P4299" s="127" t="s">
        <v>1334</v>
      </c>
    </row>
    <row r="4300" spans="1:16" ht="76.5" hidden="1">
      <c r="A4300" s="127">
        <v>513</v>
      </c>
      <c r="B4300" s="127"/>
      <c r="C4300" s="128" t="s">
        <v>201</v>
      </c>
      <c r="D4300" s="122">
        <v>43018</v>
      </c>
      <c r="E4300" s="123" t="s">
        <v>10090</v>
      </c>
      <c r="F4300" s="123" t="s">
        <v>15</v>
      </c>
      <c r="G4300" s="123">
        <v>3332</v>
      </c>
      <c r="H4300" s="127"/>
      <c r="I4300" s="131" t="s">
        <v>10091</v>
      </c>
      <c r="J4300" s="127"/>
      <c r="K4300" s="127"/>
      <c r="L4300" s="127"/>
      <c r="M4300" s="127"/>
      <c r="N4300" s="246">
        <v>50</v>
      </c>
      <c r="O4300" s="246">
        <v>0</v>
      </c>
      <c r="P4300" s="127" t="s">
        <v>1334</v>
      </c>
    </row>
    <row r="4301" spans="1:16" ht="76.5" hidden="1">
      <c r="A4301" s="127">
        <v>513</v>
      </c>
      <c r="B4301" s="127"/>
      <c r="C4301" s="128" t="s">
        <v>201</v>
      </c>
      <c r="D4301" s="122">
        <v>43018</v>
      </c>
      <c r="E4301" s="123" t="s">
        <v>10092</v>
      </c>
      <c r="F4301" s="123" t="s">
        <v>15</v>
      </c>
      <c r="G4301" s="123">
        <v>3318</v>
      </c>
      <c r="H4301" s="127"/>
      <c r="I4301" s="131" t="s">
        <v>10093</v>
      </c>
      <c r="J4301" s="127"/>
      <c r="K4301" s="127"/>
      <c r="L4301" s="127"/>
      <c r="M4301" s="127"/>
      <c r="N4301" s="246">
        <v>50</v>
      </c>
      <c r="O4301" s="246">
        <v>0</v>
      </c>
      <c r="P4301" s="127" t="s">
        <v>1334</v>
      </c>
    </row>
    <row r="4302" spans="1:16" ht="51" hidden="1">
      <c r="A4302" s="127">
        <v>513</v>
      </c>
      <c r="B4302" s="127"/>
      <c r="C4302" s="128" t="s">
        <v>201</v>
      </c>
      <c r="D4302" s="122">
        <v>43018</v>
      </c>
      <c r="E4302" s="123" t="s">
        <v>10094</v>
      </c>
      <c r="F4302" s="123" t="s">
        <v>15</v>
      </c>
      <c r="G4302" s="123">
        <v>565925</v>
      </c>
      <c r="H4302" s="127"/>
      <c r="I4302" s="131" t="s">
        <v>10095</v>
      </c>
      <c r="J4302" s="127"/>
      <c r="K4302" s="127"/>
      <c r="L4302" s="127"/>
      <c r="M4302" s="127"/>
      <c r="N4302" s="246">
        <v>50</v>
      </c>
      <c r="O4302" s="246">
        <v>0</v>
      </c>
      <c r="P4302" s="127" t="s">
        <v>1334</v>
      </c>
    </row>
    <row r="4303" spans="1:16" ht="51" hidden="1">
      <c r="A4303" s="127">
        <v>513</v>
      </c>
      <c r="B4303" s="127"/>
      <c r="C4303" s="128" t="s">
        <v>201</v>
      </c>
      <c r="D4303" s="122">
        <v>43018</v>
      </c>
      <c r="E4303" s="123" t="s">
        <v>10096</v>
      </c>
      <c r="F4303" s="123" t="s">
        <v>15</v>
      </c>
      <c r="G4303" s="123">
        <v>566093</v>
      </c>
      <c r="H4303" s="127"/>
      <c r="I4303" s="131" t="s">
        <v>10097</v>
      </c>
      <c r="J4303" s="127"/>
      <c r="K4303" s="127"/>
      <c r="L4303" s="127"/>
      <c r="M4303" s="127"/>
      <c r="N4303" s="246">
        <v>50</v>
      </c>
      <c r="O4303" s="246">
        <v>0</v>
      </c>
      <c r="P4303" s="127" t="s">
        <v>1334</v>
      </c>
    </row>
    <row r="4304" spans="1:16" ht="51" hidden="1">
      <c r="A4304" s="127">
        <v>10</v>
      </c>
      <c r="B4304" s="127"/>
      <c r="C4304" s="128" t="s">
        <v>691</v>
      </c>
      <c r="D4304" s="122">
        <v>43018</v>
      </c>
      <c r="E4304" s="123" t="s">
        <v>10098</v>
      </c>
      <c r="F4304" s="123" t="s">
        <v>15</v>
      </c>
      <c r="G4304" s="123">
        <v>566246</v>
      </c>
      <c r="H4304" s="127"/>
      <c r="I4304" s="131" t="s">
        <v>10099</v>
      </c>
      <c r="J4304" s="127"/>
      <c r="K4304" s="127"/>
      <c r="L4304" s="127"/>
      <c r="M4304" s="127"/>
      <c r="N4304" s="246">
        <v>50</v>
      </c>
      <c r="O4304" s="246">
        <v>0</v>
      </c>
      <c r="P4304" s="127" t="s">
        <v>1334</v>
      </c>
    </row>
    <row r="4305" spans="1:16" ht="76.5" hidden="1">
      <c r="A4305" s="127">
        <v>25</v>
      </c>
      <c r="B4305" s="127"/>
      <c r="C4305" s="128" t="s">
        <v>695</v>
      </c>
      <c r="D4305" s="122">
        <v>43018</v>
      </c>
      <c r="E4305" s="123" t="s">
        <v>10100</v>
      </c>
      <c r="F4305" s="123" t="s">
        <v>1375</v>
      </c>
      <c r="G4305" s="123">
        <v>15105083</v>
      </c>
      <c r="H4305" s="127"/>
      <c r="I4305" s="131" t="s">
        <v>10101</v>
      </c>
      <c r="J4305" s="127"/>
      <c r="K4305" s="127"/>
      <c r="L4305" s="127"/>
      <c r="M4305" s="127"/>
      <c r="N4305" s="246">
        <v>408446.82</v>
      </c>
      <c r="O4305" s="246">
        <v>0</v>
      </c>
      <c r="P4305" s="127" t="s">
        <v>1334</v>
      </c>
    </row>
    <row r="4306" spans="1:16" ht="76.5" hidden="1">
      <c r="A4306" s="127">
        <v>25</v>
      </c>
      <c r="B4306" s="127"/>
      <c r="C4306" s="128" t="s">
        <v>695</v>
      </c>
      <c r="D4306" s="122">
        <v>43018</v>
      </c>
      <c r="E4306" s="123" t="s">
        <v>10102</v>
      </c>
      <c r="F4306" s="123" t="s">
        <v>1375</v>
      </c>
      <c r="G4306" s="123">
        <v>15105084</v>
      </c>
      <c r="H4306" s="127"/>
      <c r="I4306" s="131" t="s">
        <v>10103</v>
      </c>
      <c r="J4306" s="127"/>
      <c r="K4306" s="127"/>
      <c r="L4306" s="127"/>
      <c r="M4306" s="127"/>
      <c r="N4306" s="246">
        <v>191474.27</v>
      </c>
      <c r="O4306" s="246">
        <v>0</v>
      </c>
      <c r="P4306" s="127" t="s">
        <v>1334</v>
      </c>
    </row>
    <row r="4307" spans="1:16" ht="76.5" hidden="1">
      <c r="A4307" s="127">
        <v>25</v>
      </c>
      <c r="B4307" s="127"/>
      <c r="C4307" s="128" t="s">
        <v>695</v>
      </c>
      <c r="D4307" s="122">
        <v>43018</v>
      </c>
      <c r="E4307" s="123" t="s">
        <v>10104</v>
      </c>
      <c r="F4307" s="123" t="s">
        <v>1375</v>
      </c>
      <c r="G4307" s="123">
        <v>15104987</v>
      </c>
      <c r="H4307" s="127"/>
      <c r="I4307" s="131" t="s">
        <v>10105</v>
      </c>
      <c r="J4307" s="127"/>
      <c r="K4307" s="127"/>
      <c r="L4307" s="127"/>
      <c r="M4307" s="127"/>
      <c r="N4307" s="246">
        <v>192425.24</v>
      </c>
      <c r="O4307" s="246">
        <v>0</v>
      </c>
      <c r="P4307" s="127" t="s">
        <v>1334</v>
      </c>
    </row>
    <row r="4308" spans="1:16" ht="76.5" hidden="1">
      <c r="A4308" s="127">
        <v>25</v>
      </c>
      <c r="B4308" s="127"/>
      <c r="C4308" s="128" t="s">
        <v>695</v>
      </c>
      <c r="D4308" s="122">
        <v>43018</v>
      </c>
      <c r="E4308" s="123" t="s">
        <v>10106</v>
      </c>
      <c r="F4308" s="123" t="s">
        <v>1375</v>
      </c>
      <c r="G4308" s="123">
        <v>15105010</v>
      </c>
      <c r="H4308" s="127"/>
      <c r="I4308" s="131" t="s">
        <v>10107</v>
      </c>
      <c r="J4308" s="127"/>
      <c r="K4308" s="127"/>
      <c r="L4308" s="127"/>
      <c r="M4308" s="127"/>
      <c r="N4308" s="246">
        <v>192425.24</v>
      </c>
      <c r="O4308" s="246">
        <v>0</v>
      </c>
      <c r="P4308" s="127" t="s">
        <v>1334</v>
      </c>
    </row>
    <row r="4309" spans="1:16" ht="76.5" hidden="1">
      <c r="A4309" s="127">
        <v>25</v>
      </c>
      <c r="B4309" s="127"/>
      <c r="C4309" s="128" t="s">
        <v>695</v>
      </c>
      <c r="D4309" s="122">
        <v>43018</v>
      </c>
      <c r="E4309" s="123" t="s">
        <v>10108</v>
      </c>
      <c r="F4309" s="123" t="s">
        <v>1375</v>
      </c>
      <c r="G4309" s="123">
        <v>15104814</v>
      </c>
      <c r="H4309" s="127"/>
      <c r="I4309" s="131" t="s">
        <v>10109</v>
      </c>
      <c r="J4309" s="127"/>
      <c r="K4309" s="127"/>
      <c r="L4309" s="127"/>
      <c r="M4309" s="127"/>
      <c r="N4309" s="246">
        <v>600000</v>
      </c>
      <c r="O4309" s="246">
        <v>0</v>
      </c>
      <c r="P4309" s="127" t="s">
        <v>1334</v>
      </c>
    </row>
    <row r="4310" spans="1:16" ht="76.5" hidden="1">
      <c r="A4310" s="127">
        <v>25</v>
      </c>
      <c r="B4310" s="127"/>
      <c r="C4310" s="128" t="s">
        <v>695</v>
      </c>
      <c r="D4310" s="122">
        <v>43018</v>
      </c>
      <c r="E4310" s="123" t="s">
        <v>10110</v>
      </c>
      <c r="F4310" s="123" t="s">
        <v>1375</v>
      </c>
      <c r="G4310" s="123">
        <v>15104793</v>
      </c>
      <c r="H4310" s="127"/>
      <c r="I4310" s="131" t="s">
        <v>10111</v>
      </c>
      <c r="J4310" s="127"/>
      <c r="K4310" s="127"/>
      <c r="L4310" s="127"/>
      <c r="M4310" s="127"/>
      <c r="N4310" s="246">
        <v>102790.93</v>
      </c>
      <c r="O4310" s="246">
        <v>0</v>
      </c>
      <c r="P4310" s="127" t="s">
        <v>1334</v>
      </c>
    </row>
    <row r="4311" spans="1:16" ht="76.5" hidden="1">
      <c r="A4311" s="127">
        <v>25</v>
      </c>
      <c r="B4311" s="127"/>
      <c r="C4311" s="128" t="s">
        <v>695</v>
      </c>
      <c r="D4311" s="122">
        <v>43018</v>
      </c>
      <c r="E4311" s="123" t="s">
        <v>10112</v>
      </c>
      <c r="F4311" s="123" t="s">
        <v>1375</v>
      </c>
      <c r="G4311" s="123">
        <v>15106898</v>
      </c>
      <c r="H4311" s="127"/>
      <c r="I4311" s="131" t="s">
        <v>10113</v>
      </c>
      <c r="J4311" s="127"/>
      <c r="K4311" s="127"/>
      <c r="L4311" s="127"/>
      <c r="M4311" s="127"/>
      <c r="N4311" s="246">
        <v>762685.93</v>
      </c>
      <c r="O4311" s="246">
        <v>0</v>
      </c>
      <c r="P4311" s="127" t="s">
        <v>1334</v>
      </c>
    </row>
    <row r="4312" spans="1:16" ht="76.5" hidden="1">
      <c r="A4312" s="127">
        <v>25</v>
      </c>
      <c r="B4312" s="127"/>
      <c r="C4312" s="128" t="s">
        <v>695</v>
      </c>
      <c r="D4312" s="122">
        <v>43018</v>
      </c>
      <c r="E4312" s="123" t="s">
        <v>10114</v>
      </c>
      <c r="F4312" s="123" t="s">
        <v>1375</v>
      </c>
      <c r="G4312" s="123">
        <v>15106936</v>
      </c>
      <c r="H4312" s="127"/>
      <c r="I4312" s="131" t="s">
        <v>10115</v>
      </c>
      <c r="J4312" s="127"/>
      <c r="K4312" s="127"/>
      <c r="L4312" s="127"/>
      <c r="M4312" s="127"/>
      <c r="N4312" s="246">
        <v>112963.9</v>
      </c>
      <c r="O4312" s="246">
        <v>0</v>
      </c>
      <c r="P4312" s="127" t="s">
        <v>1334</v>
      </c>
    </row>
    <row r="4313" spans="1:16" ht="76.5" hidden="1">
      <c r="A4313" s="127">
        <v>25</v>
      </c>
      <c r="B4313" s="127"/>
      <c r="C4313" s="128" t="s">
        <v>695</v>
      </c>
      <c r="D4313" s="122">
        <v>43018</v>
      </c>
      <c r="E4313" s="123" t="s">
        <v>10116</v>
      </c>
      <c r="F4313" s="123" t="s">
        <v>1375</v>
      </c>
      <c r="G4313" s="123">
        <v>15106937</v>
      </c>
      <c r="H4313" s="127"/>
      <c r="I4313" s="131" t="s">
        <v>10117</v>
      </c>
      <c r="J4313" s="127"/>
      <c r="K4313" s="127"/>
      <c r="L4313" s="127"/>
      <c r="M4313" s="127"/>
      <c r="N4313" s="246">
        <v>112963.9</v>
      </c>
      <c r="O4313" s="246">
        <v>0</v>
      </c>
      <c r="P4313" s="127" t="s">
        <v>1334</v>
      </c>
    </row>
    <row r="4314" spans="1:16" ht="76.5" hidden="1">
      <c r="A4314" s="127">
        <v>25</v>
      </c>
      <c r="B4314" s="127"/>
      <c r="C4314" s="128" t="s">
        <v>695</v>
      </c>
      <c r="D4314" s="122">
        <v>43018</v>
      </c>
      <c r="E4314" s="123" t="s">
        <v>10118</v>
      </c>
      <c r="F4314" s="123" t="s">
        <v>1375</v>
      </c>
      <c r="G4314" s="123">
        <v>15106894</v>
      </c>
      <c r="H4314" s="127"/>
      <c r="I4314" s="131" t="s">
        <v>10119</v>
      </c>
      <c r="J4314" s="127"/>
      <c r="K4314" s="127"/>
      <c r="L4314" s="127"/>
      <c r="M4314" s="127"/>
      <c r="N4314" s="246">
        <v>541533.51</v>
      </c>
      <c r="O4314" s="246">
        <v>0</v>
      </c>
      <c r="P4314" s="127" t="s">
        <v>1334</v>
      </c>
    </row>
    <row r="4315" spans="1:16" ht="76.5" hidden="1">
      <c r="A4315" s="127">
        <v>25</v>
      </c>
      <c r="B4315" s="127"/>
      <c r="C4315" s="128" t="s">
        <v>695</v>
      </c>
      <c r="D4315" s="122">
        <v>43018</v>
      </c>
      <c r="E4315" s="123" t="s">
        <v>10120</v>
      </c>
      <c r="F4315" s="123" t="s">
        <v>1375</v>
      </c>
      <c r="G4315" s="123">
        <v>15106903</v>
      </c>
      <c r="H4315" s="127"/>
      <c r="I4315" s="131" t="s">
        <v>10121</v>
      </c>
      <c r="J4315" s="127"/>
      <c r="K4315" s="127"/>
      <c r="L4315" s="127"/>
      <c r="M4315" s="127"/>
      <c r="N4315" s="246">
        <v>129559.69</v>
      </c>
      <c r="O4315" s="246">
        <v>0</v>
      </c>
      <c r="P4315" s="127" t="s">
        <v>1334</v>
      </c>
    </row>
    <row r="4316" spans="1:16" ht="51" hidden="1">
      <c r="A4316" s="127" t="s">
        <v>620</v>
      </c>
      <c r="B4316" s="127"/>
      <c r="C4316" s="128" t="s">
        <v>714</v>
      </c>
      <c r="D4316" s="122">
        <v>43019</v>
      </c>
      <c r="E4316" s="123" t="s">
        <v>10122</v>
      </c>
      <c r="F4316" s="123" t="s">
        <v>1375</v>
      </c>
      <c r="G4316" s="123">
        <v>15153181</v>
      </c>
      <c r="H4316" s="127"/>
      <c r="I4316" s="131" t="s">
        <v>10123</v>
      </c>
      <c r="J4316" s="127"/>
      <c r="K4316" s="127"/>
      <c r="L4316" s="127"/>
      <c r="M4316" s="127"/>
      <c r="N4316" s="246">
        <v>0</v>
      </c>
      <c r="O4316" s="246">
        <v>9500000</v>
      </c>
      <c r="P4316" s="127" t="s">
        <v>1334</v>
      </c>
    </row>
    <row r="4317" spans="1:16" ht="51" hidden="1">
      <c r="A4317" s="127">
        <v>342</v>
      </c>
      <c r="B4317" s="127"/>
      <c r="C4317" s="128" t="s">
        <v>817</v>
      </c>
      <c r="D4317" s="122">
        <v>43019</v>
      </c>
      <c r="E4317" s="123" t="s">
        <v>10124</v>
      </c>
      <c r="F4317" s="123" t="s">
        <v>6</v>
      </c>
      <c r="G4317" s="123">
        <v>894922</v>
      </c>
      <c r="H4317" s="127"/>
      <c r="I4317" s="131" t="s">
        <v>8260</v>
      </c>
      <c r="J4317" s="127"/>
      <c r="K4317" s="127"/>
      <c r="L4317" s="127"/>
      <c r="M4317" s="127"/>
      <c r="N4317" s="246">
        <v>0</v>
      </c>
      <c r="O4317" s="246">
        <v>4580111.8899999997</v>
      </c>
      <c r="P4317" s="127" t="s">
        <v>1334</v>
      </c>
    </row>
    <row r="4318" spans="1:16" ht="51" hidden="1">
      <c r="A4318" s="127">
        <v>267</v>
      </c>
      <c r="B4318" s="127"/>
      <c r="C4318" s="128" t="s">
        <v>783</v>
      </c>
      <c r="D4318" s="122">
        <v>43019</v>
      </c>
      <c r="E4318" s="123" t="s">
        <v>10125</v>
      </c>
      <c r="F4318" s="123" t="s">
        <v>6</v>
      </c>
      <c r="G4318" s="123">
        <v>895097</v>
      </c>
      <c r="H4318" s="127"/>
      <c r="I4318" s="131" t="s">
        <v>10126</v>
      </c>
      <c r="J4318" s="127"/>
      <c r="K4318" s="127"/>
      <c r="L4318" s="127"/>
      <c r="M4318" s="127"/>
      <c r="N4318" s="246">
        <v>0</v>
      </c>
      <c r="O4318" s="246">
        <v>2309.75</v>
      </c>
      <c r="P4318" s="127" t="s">
        <v>1334</v>
      </c>
    </row>
    <row r="4319" spans="1:16" ht="51" hidden="1">
      <c r="A4319" s="127" t="s">
        <v>620</v>
      </c>
      <c r="B4319" s="127"/>
      <c r="C4319" s="128" t="s">
        <v>714</v>
      </c>
      <c r="D4319" s="122">
        <v>43019</v>
      </c>
      <c r="E4319" s="123" t="s">
        <v>10127</v>
      </c>
      <c r="F4319" s="123" t="s">
        <v>6</v>
      </c>
      <c r="G4319" s="123">
        <v>895112</v>
      </c>
      <c r="H4319" s="127"/>
      <c r="I4319" s="131" t="s">
        <v>10128</v>
      </c>
      <c r="J4319" s="127"/>
      <c r="K4319" s="127"/>
      <c r="L4319" s="127"/>
      <c r="M4319" s="127"/>
      <c r="N4319" s="246">
        <v>0</v>
      </c>
      <c r="O4319" s="246">
        <v>603.17999999999995</v>
      </c>
      <c r="P4319" s="127" t="s">
        <v>1334</v>
      </c>
    </row>
    <row r="4320" spans="1:16" ht="51" hidden="1">
      <c r="A4320" s="127" t="s">
        <v>620</v>
      </c>
      <c r="B4320" s="127"/>
      <c r="C4320" s="128" t="s">
        <v>714</v>
      </c>
      <c r="D4320" s="122">
        <v>43019</v>
      </c>
      <c r="E4320" s="123" t="s">
        <v>10129</v>
      </c>
      <c r="F4320" s="123" t="s">
        <v>6</v>
      </c>
      <c r="G4320" s="123">
        <v>895113</v>
      </c>
      <c r="H4320" s="127"/>
      <c r="I4320" s="131" t="s">
        <v>10130</v>
      </c>
      <c r="J4320" s="127"/>
      <c r="K4320" s="127"/>
      <c r="L4320" s="127"/>
      <c r="M4320" s="127"/>
      <c r="N4320" s="246">
        <v>0</v>
      </c>
      <c r="O4320" s="246">
        <v>9242.4</v>
      </c>
      <c r="P4320" s="127" t="s">
        <v>1334</v>
      </c>
    </row>
    <row r="4321" spans="1:16" ht="51" hidden="1">
      <c r="A4321" s="127">
        <v>25</v>
      </c>
      <c r="B4321" s="127"/>
      <c r="C4321" s="128" t="s">
        <v>695</v>
      </c>
      <c r="D4321" s="122">
        <v>43019</v>
      </c>
      <c r="E4321" s="123" t="s">
        <v>10131</v>
      </c>
      <c r="F4321" s="123" t="s">
        <v>6</v>
      </c>
      <c r="G4321" s="123">
        <v>900802</v>
      </c>
      <c r="H4321" s="127"/>
      <c r="I4321" s="131" t="s">
        <v>10132</v>
      </c>
      <c r="J4321" s="127"/>
      <c r="K4321" s="127"/>
      <c r="L4321" s="127"/>
      <c r="M4321" s="127"/>
      <c r="N4321" s="246">
        <v>0</v>
      </c>
      <c r="O4321" s="246">
        <v>2616.0700000000002</v>
      </c>
      <c r="P4321" s="127" t="s">
        <v>1334</v>
      </c>
    </row>
    <row r="4322" spans="1:16" ht="76.5" hidden="1">
      <c r="A4322" s="127">
        <v>25</v>
      </c>
      <c r="B4322" s="127"/>
      <c r="C4322" s="128" t="s">
        <v>695</v>
      </c>
      <c r="D4322" s="122">
        <v>43019</v>
      </c>
      <c r="E4322" s="123" t="s">
        <v>10133</v>
      </c>
      <c r="F4322" s="123" t="s">
        <v>1375</v>
      </c>
      <c r="G4322" s="123">
        <v>15151017</v>
      </c>
      <c r="H4322" s="127"/>
      <c r="I4322" s="131" t="s">
        <v>10134</v>
      </c>
      <c r="J4322" s="127"/>
      <c r="K4322" s="127"/>
      <c r="L4322" s="127"/>
      <c r="M4322" s="127"/>
      <c r="N4322" s="246">
        <v>2952107.82</v>
      </c>
      <c r="O4322" s="246">
        <v>0</v>
      </c>
      <c r="P4322" s="127" t="s">
        <v>1334</v>
      </c>
    </row>
    <row r="4323" spans="1:16" ht="76.5" hidden="1">
      <c r="A4323" s="127">
        <v>25</v>
      </c>
      <c r="B4323" s="127"/>
      <c r="C4323" s="128" t="s">
        <v>695</v>
      </c>
      <c r="D4323" s="122">
        <v>43019</v>
      </c>
      <c r="E4323" s="123" t="s">
        <v>10135</v>
      </c>
      <c r="F4323" s="123" t="s">
        <v>1375</v>
      </c>
      <c r="G4323" s="123">
        <v>15151016</v>
      </c>
      <c r="H4323" s="127"/>
      <c r="I4323" s="131" t="s">
        <v>10136</v>
      </c>
      <c r="J4323" s="127"/>
      <c r="K4323" s="127"/>
      <c r="L4323" s="127"/>
      <c r="M4323" s="127"/>
      <c r="N4323" s="246">
        <v>160028.91</v>
      </c>
      <c r="O4323" s="246">
        <v>0</v>
      </c>
      <c r="P4323" s="127" t="s">
        <v>1334</v>
      </c>
    </row>
    <row r="4324" spans="1:16" ht="76.5" hidden="1">
      <c r="A4324" s="127">
        <v>25</v>
      </c>
      <c r="B4324" s="127"/>
      <c r="C4324" s="128" t="s">
        <v>695</v>
      </c>
      <c r="D4324" s="122">
        <v>43019</v>
      </c>
      <c r="E4324" s="123" t="s">
        <v>10137</v>
      </c>
      <c r="F4324" s="123" t="s">
        <v>1375</v>
      </c>
      <c r="G4324" s="123">
        <v>15151013</v>
      </c>
      <c r="H4324" s="127"/>
      <c r="I4324" s="131" t="s">
        <v>10138</v>
      </c>
      <c r="J4324" s="127"/>
      <c r="K4324" s="127"/>
      <c r="L4324" s="127"/>
      <c r="M4324" s="127"/>
      <c r="N4324" s="246">
        <v>2168163.81</v>
      </c>
      <c r="O4324" s="246">
        <v>0</v>
      </c>
      <c r="P4324" s="127" t="s">
        <v>1334</v>
      </c>
    </row>
    <row r="4325" spans="1:16" ht="76.5" hidden="1">
      <c r="A4325" s="127">
        <v>25</v>
      </c>
      <c r="B4325" s="127"/>
      <c r="C4325" s="128" t="s">
        <v>695</v>
      </c>
      <c r="D4325" s="122">
        <v>43019</v>
      </c>
      <c r="E4325" s="123" t="s">
        <v>10139</v>
      </c>
      <c r="F4325" s="123" t="s">
        <v>1375</v>
      </c>
      <c r="G4325" s="123">
        <v>15151008</v>
      </c>
      <c r="H4325" s="127"/>
      <c r="I4325" s="131" t="s">
        <v>10140</v>
      </c>
      <c r="J4325" s="127"/>
      <c r="K4325" s="127"/>
      <c r="L4325" s="127"/>
      <c r="M4325" s="127"/>
      <c r="N4325" s="246">
        <v>64993.62</v>
      </c>
      <c r="O4325" s="246">
        <v>0</v>
      </c>
      <c r="P4325" s="127" t="s">
        <v>1334</v>
      </c>
    </row>
    <row r="4326" spans="1:16" ht="76.5" hidden="1">
      <c r="A4326" s="127">
        <v>25</v>
      </c>
      <c r="B4326" s="127"/>
      <c r="C4326" s="128" t="s">
        <v>695</v>
      </c>
      <c r="D4326" s="122">
        <v>43019</v>
      </c>
      <c r="E4326" s="123" t="s">
        <v>10141</v>
      </c>
      <c r="F4326" s="123" t="s">
        <v>1375</v>
      </c>
      <c r="G4326" s="123">
        <v>15151324</v>
      </c>
      <c r="H4326" s="127"/>
      <c r="I4326" s="131" t="s">
        <v>10142</v>
      </c>
      <c r="J4326" s="127"/>
      <c r="K4326" s="127"/>
      <c r="L4326" s="127"/>
      <c r="M4326" s="127"/>
      <c r="N4326" s="246">
        <v>1409626.08</v>
      </c>
      <c r="O4326" s="246">
        <v>0</v>
      </c>
      <c r="P4326" s="127" t="s">
        <v>1334</v>
      </c>
    </row>
    <row r="4327" spans="1:16" ht="76.5" hidden="1">
      <c r="A4327" s="127">
        <v>25</v>
      </c>
      <c r="B4327" s="127"/>
      <c r="C4327" s="128" t="s">
        <v>695</v>
      </c>
      <c r="D4327" s="122">
        <v>43019</v>
      </c>
      <c r="E4327" s="123" t="s">
        <v>10143</v>
      </c>
      <c r="F4327" s="123" t="s">
        <v>1375</v>
      </c>
      <c r="G4327" s="123">
        <v>15151268</v>
      </c>
      <c r="H4327" s="127"/>
      <c r="I4327" s="131" t="s">
        <v>10144</v>
      </c>
      <c r="J4327" s="127"/>
      <c r="K4327" s="127"/>
      <c r="L4327" s="127"/>
      <c r="M4327" s="127"/>
      <c r="N4327" s="246">
        <v>1676506.74</v>
      </c>
      <c r="O4327" s="246">
        <v>0</v>
      </c>
      <c r="P4327" s="127" t="s">
        <v>1334</v>
      </c>
    </row>
    <row r="4328" spans="1:16" ht="76.5" hidden="1">
      <c r="A4328" s="127">
        <v>25</v>
      </c>
      <c r="B4328" s="127"/>
      <c r="C4328" s="128" t="s">
        <v>695</v>
      </c>
      <c r="D4328" s="122">
        <v>43019</v>
      </c>
      <c r="E4328" s="123" t="s">
        <v>10145</v>
      </c>
      <c r="F4328" s="123" t="s">
        <v>1375</v>
      </c>
      <c r="G4328" s="123">
        <v>15151227</v>
      </c>
      <c r="H4328" s="127"/>
      <c r="I4328" s="131" t="s">
        <v>10146</v>
      </c>
      <c r="J4328" s="127"/>
      <c r="K4328" s="127"/>
      <c r="L4328" s="127"/>
      <c r="M4328" s="127"/>
      <c r="N4328" s="246">
        <v>1767103.28</v>
      </c>
      <c r="O4328" s="246">
        <v>0</v>
      </c>
      <c r="P4328" s="127" t="s">
        <v>1334</v>
      </c>
    </row>
    <row r="4329" spans="1:16" ht="38.25" hidden="1">
      <c r="A4329" s="127">
        <v>117</v>
      </c>
      <c r="B4329" s="127"/>
      <c r="C4329" s="128" t="s">
        <v>723</v>
      </c>
      <c r="D4329" s="122">
        <v>43019</v>
      </c>
      <c r="E4329" s="123" t="s">
        <v>10147</v>
      </c>
      <c r="F4329" s="123" t="s">
        <v>11</v>
      </c>
      <c r="G4329" s="123">
        <v>900822</v>
      </c>
      <c r="H4329" s="127"/>
      <c r="I4329" s="131" t="s">
        <v>10148</v>
      </c>
      <c r="J4329" s="127"/>
      <c r="K4329" s="127"/>
      <c r="L4329" s="127"/>
      <c r="M4329" s="127"/>
      <c r="N4329" s="246">
        <v>50</v>
      </c>
      <c r="O4329" s="246">
        <v>0</v>
      </c>
      <c r="P4329" s="127" t="s">
        <v>1334</v>
      </c>
    </row>
    <row r="4330" spans="1:16" ht="89.25" hidden="1">
      <c r="A4330" s="127">
        <v>513</v>
      </c>
      <c r="B4330" s="127"/>
      <c r="C4330" s="128" t="s">
        <v>201</v>
      </c>
      <c r="D4330" s="122">
        <v>43019</v>
      </c>
      <c r="E4330" s="123" t="s">
        <v>10149</v>
      </c>
      <c r="F4330" s="123" t="s">
        <v>15</v>
      </c>
      <c r="G4330" s="123">
        <v>3317</v>
      </c>
      <c r="H4330" s="127"/>
      <c r="I4330" s="131" t="s">
        <v>10150</v>
      </c>
      <c r="J4330" s="127"/>
      <c r="K4330" s="127"/>
      <c r="L4330" s="127"/>
      <c r="M4330" s="127"/>
      <c r="N4330" s="246">
        <v>103102.29</v>
      </c>
      <c r="O4330" s="246">
        <v>0</v>
      </c>
      <c r="P4330" s="127" t="s">
        <v>1334</v>
      </c>
    </row>
    <row r="4331" spans="1:16" ht="76.5" hidden="1">
      <c r="A4331" s="127">
        <v>10</v>
      </c>
      <c r="B4331" s="127"/>
      <c r="C4331" s="128" t="s">
        <v>691</v>
      </c>
      <c r="D4331" s="122">
        <v>43019</v>
      </c>
      <c r="E4331" s="123" t="s">
        <v>10151</v>
      </c>
      <c r="F4331" s="123" t="s">
        <v>15</v>
      </c>
      <c r="G4331" s="123">
        <v>566932</v>
      </c>
      <c r="H4331" s="127"/>
      <c r="I4331" s="131" t="s">
        <v>10152</v>
      </c>
      <c r="J4331" s="127"/>
      <c r="K4331" s="127"/>
      <c r="L4331" s="127"/>
      <c r="M4331" s="127"/>
      <c r="N4331" s="246">
        <v>50</v>
      </c>
      <c r="O4331" s="246">
        <v>0</v>
      </c>
      <c r="P4331" s="127" t="s">
        <v>1334</v>
      </c>
    </row>
    <row r="4332" spans="1:16" ht="51" hidden="1">
      <c r="A4332" s="127">
        <v>513</v>
      </c>
      <c r="B4332" s="127"/>
      <c r="C4332" s="128" t="s">
        <v>201</v>
      </c>
      <c r="D4332" s="122">
        <v>43019</v>
      </c>
      <c r="E4332" s="123" t="s">
        <v>10153</v>
      </c>
      <c r="F4332" s="123" t="s">
        <v>15</v>
      </c>
      <c r="G4332" s="123">
        <v>566934</v>
      </c>
      <c r="H4332" s="127"/>
      <c r="I4332" s="131" t="s">
        <v>10154</v>
      </c>
      <c r="J4332" s="127"/>
      <c r="K4332" s="127"/>
      <c r="L4332" s="127"/>
      <c r="M4332" s="127"/>
      <c r="N4332" s="246">
        <v>50</v>
      </c>
      <c r="O4332" s="246">
        <v>0</v>
      </c>
      <c r="P4332" s="127" t="s">
        <v>1334</v>
      </c>
    </row>
    <row r="4333" spans="1:16" ht="51" hidden="1">
      <c r="A4333" s="127">
        <v>513</v>
      </c>
      <c r="B4333" s="127"/>
      <c r="C4333" s="128" t="s">
        <v>201</v>
      </c>
      <c r="D4333" s="122">
        <v>43019</v>
      </c>
      <c r="E4333" s="123" t="s">
        <v>10155</v>
      </c>
      <c r="F4333" s="123" t="s">
        <v>15</v>
      </c>
      <c r="G4333" s="123">
        <v>566936</v>
      </c>
      <c r="H4333" s="127"/>
      <c r="I4333" s="131" t="s">
        <v>10156</v>
      </c>
      <c r="J4333" s="127"/>
      <c r="K4333" s="127"/>
      <c r="L4333" s="127"/>
      <c r="M4333" s="127"/>
      <c r="N4333" s="246">
        <v>50</v>
      </c>
      <c r="O4333" s="246">
        <v>0</v>
      </c>
      <c r="P4333" s="127" t="s">
        <v>1334</v>
      </c>
    </row>
    <row r="4334" spans="1:16" ht="102" hidden="1">
      <c r="A4334" s="127">
        <v>513</v>
      </c>
      <c r="B4334" s="127"/>
      <c r="C4334" s="128" t="s">
        <v>201</v>
      </c>
      <c r="D4334" s="122">
        <v>43019</v>
      </c>
      <c r="E4334" s="123" t="s">
        <v>10157</v>
      </c>
      <c r="F4334" s="123" t="s">
        <v>15</v>
      </c>
      <c r="G4334" s="123">
        <v>3335</v>
      </c>
      <c r="H4334" s="127"/>
      <c r="I4334" s="131" t="s">
        <v>10158</v>
      </c>
      <c r="J4334" s="127"/>
      <c r="K4334" s="127"/>
      <c r="L4334" s="127"/>
      <c r="M4334" s="127"/>
      <c r="N4334" s="246">
        <v>15494.19</v>
      </c>
      <c r="O4334" s="246">
        <v>0</v>
      </c>
      <c r="P4334" s="127" t="s">
        <v>1334</v>
      </c>
    </row>
    <row r="4335" spans="1:16" ht="102" hidden="1">
      <c r="A4335" s="127">
        <v>513</v>
      </c>
      <c r="B4335" s="127"/>
      <c r="C4335" s="128" t="s">
        <v>201</v>
      </c>
      <c r="D4335" s="122">
        <v>43019</v>
      </c>
      <c r="E4335" s="123" t="s">
        <v>10159</v>
      </c>
      <c r="F4335" s="123" t="s">
        <v>15</v>
      </c>
      <c r="G4335" s="123">
        <v>3336</v>
      </c>
      <c r="H4335" s="127"/>
      <c r="I4335" s="131" t="s">
        <v>10160</v>
      </c>
      <c r="J4335" s="127"/>
      <c r="K4335" s="127"/>
      <c r="L4335" s="127"/>
      <c r="M4335" s="127"/>
      <c r="N4335" s="246">
        <v>115608.21</v>
      </c>
      <c r="O4335" s="246">
        <v>0</v>
      </c>
      <c r="P4335" s="127" t="s">
        <v>1334</v>
      </c>
    </row>
    <row r="4336" spans="1:16" ht="102" hidden="1">
      <c r="A4336" s="127">
        <v>41</v>
      </c>
      <c r="B4336" s="127"/>
      <c r="C4336" s="128" t="s">
        <v>698</v>
      </c>
      <c r="D4336" s="122">
        <v>43019</v>
      </c>
      <c r="E4336" s="123" t="s">
        <v>10161</v>
      </c>
      <c r="F4336" s="123" t="s">
        <v>15</v>
      </c>
      <c r="G4336" s="123">
        <v>3337</v>
      </c>
      <c r="H4336" s="127"/>
      <c r="I4336" s="131" t="s">
        <v>10162</v>
      </c>
      <c r="J4336" s="127"/>
      <c r="K4336" s="127"/>
      <c r="L4336" s="127"/>
      <c r="M4336" s="127"/>
      <c r="N4336" s="246">
        <v>311.64</v>
      </c>
      <c r="O4336" s="246">
        <v>0</v>
      </c>
      <c r="P4336" s="127" t="s">
        <v>1334</v>
      </c>
    </row>
    <row r="4337" spans="1:16" ht="63.75" hidden="1">
      <c r="A4337" s="127">
        <v>52</v>
      </c>
      <c r="B4337" s="127"/>
      <c r="C4337" s="128" t="s">
        <v>704</v>
      </c>
      <c r="D4337" s="122">
        <v>43019</v>
      </c>
      <c r="E4337" s="123" t="s">
        <v>10163</v>
      </c>
      <c r="F4337" s="123" t="s">
        <v>15</v>
      </c>
      <c r="G4337" s="123">
        <v>3338</v>
      </c>
      <c r="H4337" s="127"/>
      <c r="I4337" s="131" t="s">
        <v>10164</v>
      </c>
      <c r="J4337" s="127"/>
      <c r="K4337" s="127"/>
      <c r="L4337" s="127"/>
      <c r="M4337" s="127"/>
      <c r="N4337" s="246">
        <v>3439.94</v>
      </c>
      <c r="O4337" s="246">
        <v>0</v>
      </c>
      <c r="P4337" s="127" t="s">
        <v>1334</v>
      </c>
    </row>
    <row r="4338" spans="1:16" ht="76.5" hidden="1">
      <c r="A4338" s="127">
        <v>513</v>
      </c>
      <c r="B4338" s="127"/>
      <c r="C4338" s="128" t="s">
        <v>201</v>
      </c>
      <c r="D4338" s="122">
        <v>43019</v>
      </c>
      <c r="E4338" s="123" t="s">
        <v>10165</v>
      </c>
      <c r="F4338" s="123" t="s">
        <v>1375</v>
      </c>
      <c r="G4338" s="123">
        <v>15136193</v>
      </c>
      <c r="H4338" s="127"/>
      <c r="I4338" s="131" t="s">
        <v>10166</v>
      </c>
      <c r="J4338" s="127"/>
      <c r="K4338" s="127"/>
      <c r="L4338" s="127"/>
      <c r="M4338" s="127"/>
      <c r="N4338" s="246">
        <v>728.26</v>
      </c>
      <c r="O4338" s="246">
        <v>0</v>
      </c>
      <c r="P4338" s="127" t="s">
        <v>1334</v>
      </c>
    </row>
    <row r="4339" spans="1:16" ht="76.5" hidden="1">
      <c r="A4339" s="127">
        <v>513</v>
      </c>
      <c r="B4339" s="127"/>
      <c r="C4339" s="128" t="s">
        <v>201</v>
      </c>
      <c r="D4339" s="122">
        <v>43019</v>
      </c>
      <c r="E4339" s="123" t="s">
        <v>10167</v>
      </c>
      <c r="F4339" s="123" t="s">
        <v>1375</v>
      </c>
      <c r="G4339" s="123">
        <v>15136049</v>
      </c>
      <c r="H4339" s="127"/>
      <c r="I4339" s="131" t="s">
        <v>10168</v>
      </c>
      <c r="J4339" s="127"/>
      <c r="K4339" s="127"/>
      <c r="L4339" s="127"/>
      <c r="M4339" s="127"/>
      <c r="N4339" s="246">
        <v>354.2</v>
      </c>
      <c r="O4339" s="246">
        <v>0</v>
      </c>
      <c r="P4339" s="127" t="s">
        <v>1334</v>
      </c>
    </row>
    <row r="4340" spans="1:16" ht="76.5" hidden="1">
      <c r="A4340" s="127">
        <v>513</v>
      </c>
      <c r="B4340" s="127"/>
      <c r="C4340" s="128" t="s">
        <v>201</v>
      </c>
      <c r="D4340" s="122">
        <v>43019</v>
      </c>
      <c r="E4340" s="123" t="s">
        <v>10169</v>
      </c>
      <c r="F4340" s="123" t="s">
        <v>1375</v>
      </c>
      <c r="G4340" s="123">
        <v>15136228</v>
      </c>
      <c r="H4340" s="127"/>
      <c r="I4340" s="131" t="s">
        <v>10170</v>
      </c>
      <c r="J4340" s="127"/>
      <c r="K4340" s="127"/>
      <c r="L4340" s="127"/>
      <c r="M4340" s="127"/>
      <c r="N4340" s="246">
        <v>74217.399999999994</v>
      </c>
      <c r="O4340" s="246">
        <v>0</v>
      </c>
      <c r="P4340" s="127" t="s">
        <v>1334</v>
      </c>
    </row>
    <row r="4341" spans="1:16" ht="76.5" hidden="1">
      <c r="A4341" s="127">
        <v>513</v>
      </c>
      <c r="B4341" s="127"/>
      <c r="C4341" s="128" t="s">
        <v>201</v>
      </c>
      <c r="D4341" s="122">
        <v>43019</v>
      </c>
      <c r="E4341" s="123" t="s">
        <v>10171</v>
      </c>
      <c r="F4341" s="123" t="s">
        <v>1375</v>
      </c>
      <c r="G4341" s="123">
        <v>15136227</v>
      </c>
      <c r="H4341" s="127"/>
      <c r="I4341" s="131" t="s">
        <v>10172</v>
      </c>
      <c r="J4341" s="127"/>
      <c r="K4341" s="127"/>
      <c r="L4341" s="127"/>
      <c r="M4341" s="127"/>
      <c r="N4341" s="246">
        <v>3667.55</v>
      </c>
      <c r="O4341" s="246">
        <v>0</v>
      </c>
      <c r="P4341" s="127" t="s">
        <v>1334</v>
      </c>
    </row>
    <row r="4342" spans="1:16" ht="76.5" hidden="1">
      <c r="A4342" s="127">
        <v>25</v>
      </c>
      <c r="B4342" s="127"/>
      <c r="C4342" s="128" t="s">
        <v>695</v>
      </c>
      <c r="D4342" s="122">
        <v>43019</v>
      </c>
      <c r="E4342" s="123" t="s">
        <v>10173</v>
      </c>
      <c r="F4342" s="123" t="s">
        <v>1375</v>
      </c>
      <c r="G4342" s="123">
        <v>15106907</v>
      </c>
      <c r="H4342" s="127"/>
      <c r="I4342" s="131" t="s">
        <v>10174</v>
      </c>
      <c r="J4342" s="127"/>
      <c r="K4342" s="127"/>
      <c r="L4342" s="127"/>
      <c r="M4342" s="127"/>
      <c r="N4342" s="246">
        <v>292357.09999999998</v>
      </c>
      <c r="O4342" s="246">
        <v>0</v>
      </c>
      <c r="P4342" s="127" t="s">
        <v>1334</v>
      </c>
    </row>
    <row r="4343" spans="1:16" ht="76.5" hidden="1">
      <c r="A4343" s="127">
        <v>25</v>
      </c>
      <c r="B4343" s="127"/>
      <c r="C4343" s="128" t="s">
        <v>695</v>
      </c>
      <c r="D4343" s="122">
        <v>43019</v>
      </c>
      <c r="E4343" s="123" t="s">
        <v>10175</v>
      </c>
      <c r="F4343" s="123" t="s">
        <v>1375</v>
      </c>
      <c r="G4343" s="123">
        <v>15135676</v>
      </c>
      <c r="H4343" s="127"/>
      <c r="I4343" s="131" t="s">
        <v>10176</v>
      </c>
      <c r="J4343" s="127"/>
      <c r="K4343" s="127"/>
      <c r="L4343" s="127"/>
      <c r="M4343" s="127"/>
      <c r="N4343" s="246">
        <v>367010.5</v>
      </c>
      <c r="O4343" s="246">
        <v>0</v>
      </c>
      <c r="P4343" s="127" t="s">
        <v>1334</v>
      </c>
    </row>
    <row r="4344" spans="1:16" ht="76.5" hidden="1">
      <c r="A4344" s="127">
        <v>25</v>
      </c>
      <c r="B4344" s="127"/>
      <c r="C4344" s="128" t="s">
        <v>695</v>
      </c>
      <c r="D4344" s="122">
        <v>43019</v>
      </c>
      <c r="E4344" s="123" t="s">
        <v>10177</v>
      </c>
      <c r="F4344" s="123" t="s">
        <v>1375</v>
      </c>
      <c r="G4344" s="123">
        <v>15135679</v>
      </c>
      <c r="H4344" s="127"/>
      <c r="I4344" s="131" t="s">
        <v>10178</v>
      </c>
      <c r="J4344" s="127"/>
      <c r="K4344" s="127"/>
      <c r="L4344" s="127"/>
      <c r="M4344" s="127"/>
      <c r="N4344" s="246">
        <v>968338</v>
      </c>
      <c r="O4344" s="246">
        <v>0</v>
      </c>
      <c r="P4344" s="127" t="s">
        <v>1334</v>
      </c>
    </row>
    <row r="4345" spans="1:16" ht="76.5" hidden="1">
      <c r="A4345" s="127">
        <v>25</v>
      </c>
      <c r="B4345" s="127"/>
      <c r="C4345" s="128" t="s">
        <v>695</v>
      </c>
      <c r="D4345" s="122">
        <v>43019</v>
      </c>
      <c r="E4345" s="123" t="s">
        <v>10179</v>
      </c>
      <c r="F4345" s="123" t="s">
        <v>1375</v>
      </c>
      <c r="G4345" s="123">
        <v>15135680</v>
      </c>
      <c r="H4345" s="127"/>
      <c r="I4345" s="131" t="s">
        <v>10180</v>
      </c>
      <c r="J4345" s="127"/>
      <c r="K4345" s="127"/>
      <c r="L4345" s="127"/>
      <c r="M4345" s="127"/>
      <c r="N4345" s="246">
        <v>485999.07</v>
      </c>
      <c r="O4345" s="246">
        <v>0</v>
      </c>
      <c r="P4345" s="127" t="s">
        <v>1334</v>
      </c>
    </row>
    <row r="4346" spans="1:16" ht="76.5" hidden="1">
      <c r="A4346" s="127">
        <v>25</v>
      </c>
      <c r="B4346" s="127"/>
      <c r="C4346" s="128" t="s">
        <v>695</v>
      </c>
      <c r="D4346" s="122">
        <v>43019</v>
      </c>
      <c r="E4346" s="123" t="s">
        <v>10181</v>
      </c>
      <c r="F4346" s="123" t="s">
        <v>1375</v>
      </c>
      <c r="G4346" s="123">
        <v>15135675</v>
      </c>
      <c r="H4346" s="127"/>
      <c r="I4346" s="131" t="s">
        <v>10182</v>
      </c>
      <c r="J4346" s="127"/>
      <c r="K4346" s="127"/>
      <c r="L4346" s="127"/>
      <c r="M4346" s="127"/>
      <c r="N4346" s="246">
        <v>342313.89</v>
      </c>
      <c r="O4346" s="246">
        <v>0</v>
      </c>
      <c r="P4346" s="127" t="s">
        <v>1334</v>
      </c>
    </row>
    <row r="4347" spans="1:16" ht="76.5" hidden="1">
      <c r="A4347" s="127">
        <v>25</v>
      </c>
      <c r="B4347" s="127"/>
      <c r="C4347" s="128" t="s">
        <v>695</v>
      </c>
      <c r="D4347" s="122">
        <v>43019</v>
      </c>
      <c r="E4347" s="123" t="s">
        <v>10183</v>
      </c>
      <c r="F4347" s="123" t="s">
        <v>1375</v>
      </c>
      <c r="G4347" s="123">
        <v>15135664</v>
      </c>
      <c r="H4347" s="127"/>
      <c r="I4347" s="131" t="s">
        <v>10184</v>
      </c>
      <c r="J4347" s="127"/>
      <c r="K4347" s="127"/>
      <c r="L4347" s="127"/>
      <c r="M4347" s="127"/>
      <c r="N4347" s="246">
        <v>2043.78</v>
      </c>
      <c r="O4347" s="246">
        <v>0</v>
      </c>
      <c r="P4347" s="127" t="s">
        <v>1334</v>
      </c>
    </row>
    <row r="4348" spans="1:16" ht="76.5" hidden="1">
      <c r="A4348" s="127">
        <v>25</v>
      </c>
      <c r="B4348" s="127"/>
      <c r="C4348" s="128" t="s">
        <v>695</v>
      </c>
      <c r="D4348" s="122">
        <v>43019</v>
      </c>
      <c r="E4348" s="123" t="s">
        <v>10185</v>
      </c>
      <c r="F4348" s="123" t="s">
        <v>1375</v>
      </c>
      <c r="G4348" s="123">
        <v>15106919</v>
      </c>
      <c r="H4348" s="127"/>
      <c r="I4348" s="131" t="s">
        <v>10186</v>
      </c>
      <c r="J4348" s="127"/>
      <c r="K4348" s="127"/>
      <c r="L4348" s="127"/>
      <c r="M4348" s="127"/>
      <c r="N4348" s="246">
        <v>284000</v>
      </c>
      <c r="O4348" s="246">
        <v>0</v>
      </c>
      <c r="P4348" s="127" t="s">
        <v>1334</v>
      </c>
    </row>
    <row r="4349" spans="1:16" ht="76.5" hidden="1">
      <c r="A4349" s="127">
        <v>25</v>
      </c>
      <c r="B4349" s="127"/>
      <c r="C4349" s="128" t="s">
        <v>695</v>
      </c>
      <c r="D4349" s="122">
        <v>43019</v>
      </c>
      <c r="E4349" s="123" t="s">
        <v>10187</v>
      </c>
      <c r="F4349" s="123" t="s">
        <v>1375</v>
      </c>
      <c r="G4349" s="123">
        <v>15106921</v>
      </c>
      <c r="H4349" s="127"/>
      <c r="I4349" s="131" t="s">
        <v>10188</v>
      </c>
      <c r="J4349" s="127"/>
      <c r="K4349" s="127"/>
      <c r="L4349" s="127"/>
      <c r="M4349" s="127"/>
      <c r="N4349" s="246">
        <v>303205.33</v>
      </c>
      <c r="O4349" s="246">
        <v>0</v>
      </c>
      <c r="P4349" s="127" t="s">
        <v>1334</v>
      </c>
    </row>
    <row r="4350" spans="1:16" ht="76.5" hidden="1">
      <c r="A4350" s="127">
        <v>25</v>
      </c>
      <c r="B4350" s="127"/>
      <c r="C4350" s="128" t="s">
        <v>695</v>
      </c>
      <c r="D4350" s="122">
        <v>43019</v>
      </c>
      <c r="E4350" s="123" t="s">
        <v>10189</v>
      </c>
      <c r="F4350" s="123" t="s">
        <v>1375</v>
      </c>
      <c r="G4350" s="123">
        <v>15106929</v>
      </c>
      <c r="H4350" s="127"/>
      <c r="I4350" s="131" t="s">
        <v>10190</v>
      </c>
      <c r="J4350" s="127"/>
      <c r="K4350" s="127"/>
      <c r="L4350" s="127"/>
      <c r="M4350" s="127"/>
      <c r="N4350" s="246">
        <v>407722.89</v>
      </c>
      <c r="O4350" s="246">
        <v>0</v>
      </c>
      <c r="P4350" s="127" t="s">
        <v>1334</v>
      </c>
    </row>
    <row r="4351" spans="1:16" ht="76.5" hidden="1">
      <c r="A4351" s="127">
        <v>25</v>
      </c>
      <c r="B4351" s="127"/>
      <c r="C4351" s="128" t="s">
        <v>695</v>
      </c>
      <c r="D4351" s="122">
        <v>43019</v>
      </c>
      <c r="E4351" s="123" t="s">
        <v>10191</v>
      </c>
      <c r="F4351" s="123" t="s">
        <v>1375</v>
      </c>
      <c r="G4351" s="123">
        <v>15106931</v>
      </c>
      <c r="H4351" s="127"/>
      <c r="I4351" s="131" t="s">
        <v>10192</v>
      </c>
      <c r="J4351" s="127"/>
      <c r="K4351" s="127"/>
      <c r="L4351" s="127"/>
      <c r="M4351" s="127"/>
      <c r="N4351" s="246">
        <v>169092.73</v>
      </c>
      <c r="O4351" s="246">
        <v>0</v>
      </c>
      <c r="P4351" s="127" t="s">
        <v>1334</v>
      </c>
    </row>
    <row r="4352" spans="1:16" ht="76.5" hidden="1">
      <c r="A4352" s="127">
        <v>25</v>
      </c>
      <c r="B4352" s="127"/>
      <c r="C4352" s="128" t="s">
        <v>695</v>
      </c>
      <c r="D4352" s="122">
        <v>43019</v>
      </c>
      <c r="E4352" s="123" t="s">
        <v>10193</v>
      </c>
      <c r="F4352" s="123" t="s">
        <v>1375</v>
      </c>
      <c r="G4352" s="123">
        <v>15151059</v>
      </c>
      <c r="H4352" s="127"/>
      <c r="I4352" s="131" t="s">
        <v>10194</v>
      </c>
      <c r="J4352" s="127"/>
      <c r="K4352" s="127"/>
      <c r="L4352" s="127"/>
      <c r="M4352" s="127"/>
      <c r="N4352" s="246">
        <v>4321197.07</v>
      </c>
      <c r="O4352" s="246">
        <v>0</v>
      </c>
      <c r="P4352" s="127" t="s">
        <v>1334</v>
      </c>
    </row>
    <row r="4353" spans="1:16" ht="76.5" hidden="1">
      <c r="A4353" s="127">
        <v>25</v>
      </c>
      <c r="B4353" s="127"/>
      <c r="C4353" s="128" t="s">
        <v>695</v>
      </c>
      <c r="D4353" s="122">
        <v>43019</v>
      </c>
      <c r="E4353" s="123" t="s">
        <v>10195</v>
      </c>
      <c r="F4353" s="123" t="s">
        <v>1375</v>
      </c>
      <c r="G4353" s="123">
        <v>15151045</v>
      </c>
      <c r="H4353" s="127"/>
      <c r="I4353" s="131" t="s">
        <v>10196</v>
      </c>
      <c r="J4353" s="127"/>
      <c r="K4353" s="127"/>
      <c r="L4353" s="127"/>
      <c r="M4353" s="127"/>
      <c r="N4353" s="246">
        <v>400000</v>
      </c>
      <c r="O4353" s="246">
        <v>0</v>
      </c>
      <c r="P4353" s="127" t="s">
        <v>1334</v>
      </c>
    </row>
    <row r="4354" spans="1:16" ht="76.5" hidden="1">
      <c r="A4354" s="127">
        <v>25</v>
      </c>
      <c r="B4354" s="127"/>
      <c r="C4354" s="128" t="s">
        <v>695</v>
      </c>
      <c r="D4354" s="122">
        <v>43019</v>
      </c>
      <c r="E4354" s="123" t="s">
        <v>10197</v>
      </c>
      <c r="F4354" s="123" t="s">
        <v>1375</v>
      </c>
      <c r="G4354" s="123">
        <v>15151044</v>
      </c>
      <c r="H4354" s="127"/>
      <c r="I4354" s="131" t="s">
        <v>10198</v>
      </c>
      <c r="J4354" s="127"/>
      <c r="K4354" s="127"/>
      <c r="L4354" s="127"/>
      <c r="M4354" s="127"/>
      <c r="N4354" s="246">
        <v>15551.32</v>
      </c>
      <c r="O4354" s="246">
        <v>0</v>
      </c>
      <c r="P4354" s="127" t="s">
        <v>1334</v>
      </c>
    </row>
    <row r="4355" spans="1:16" ht="76.5" hidden="1">
      <c r="A4355" s="127">
        <v>25</v>
      </c>
      <c r="B4355" s="127"/>
      <c r="C4355" s="128" t="s">
        <v>695</v>
      </c>
      <c r="D4355" s="122">
        <v>43019</v>
      </c>
      <c r="E4355" s="123" t="s">
        <v>10199</v>
      </c>
      <c r="F4355" s="123" t="s">
        <v>1375</v>
      </c>
      <c r="G4355" s="123">
        <v>15151041</v>
      </c>
      <c r="H4355" s="127"/>
      <c r="I4355" s="131" t="s">
        <v>10200</v>
      </c>
      <c r="J4355" s="127"/>
      <c r="K4355" s="127"/>
      <c r="L4355" s="127"/>
      <c r="M4355" s="127"/>
      <c r="N4355" s="246">
        <v>379068.83</v>
      </c>
      <c r="O4355" s="246">
        <v>0</v>
      </c>
      <c r="P4355" s="127" t="s">
        <v>1334</v>
      </c>
    </row>
    <row r="4356" spans="1:16" ht="76.5" hidden="1">
      <c r="A4356" s="127">
        <v>25</v>
      </c>
      <c r="B4356" s="127"/>
      <c r="C4356" s="128" t="s">
        <v>695</v>
      </c>
      <c r="D4356" s="122">
        <v>43019</v>
      </c>
      <c r="E4356" s="123" t="s">
        <v>10201</v>
      </c>
      <c r="F4356" s="123" t="s">
        <v>1375</v>
      </c>
      <c r="G4356" s="123">
        <v>15151022</v>
      </c>
      <c r="H4356" s="127"/>
      <c r="I4356" s="131" t="s">
        <v>10202</v>
      </c>
      <c r="J4356" s="127"/>
      <c r="K4356" s="127"/>
      <c r="L4356" s="127"/>
      <c r="M4356" s="127"/>
      <c r="N4356" s="246">
        <v>596613.35</v>
      </c>
      <c r="O4356" s="246">
        <v>0</v>
      </c>
      <c r="P4356" s="127" t="s">
        <v>1334</v>
      </c>
    </row>
    <row r="4357" spans="1:16" ht="76.5" hidden="1">
      <c r="A4357" s="127">
        <v>25</v>
      </c>
      <c r="B4357" s="127"/>
      <c r="C4357" s="128" t="s">
        <v>695</v>
      </c>
      <c r="D4357" s="122">
        <v>43019</v>
      </c>
      <c r="E4357" s="123" t="s">
        <v>10203</v>
      </c>
      <c r="F4357" s="123" t="s">
        <v>1375</v>
      </c>
      <c r="G4357" s="123">
        <v>15151018</v>
      </c>
      <c r="H4357" s="127"/>
      <c r="I4357" s="131" t="s">
        <v>10204</v>
      </c>
      <c r="J4357" s="127"/>
      <c r="K4357" s="127"/>
      <c r="L4357" s="127"/>
      <c r="M4357" s="127"/>
      <c r="N4357" s="246">
        <v>114365.89</v>
      </c>
      <c r="O4357" s="246">
        <v>0</v>
      </c>
      <c r="P4357" s="127" t="s">
        <v>1334</v>
      </c>
    </row>
    <row r="4358" spans="1:16" ht="51" hidden="1">
      <c r="A4358" s="127" t="s">
        <v>620</v>
      </c>
      <c r="B4358" s="127"/>
      <c r="C4358" s="128" t="s">
        <v>714</v>
      </c>
      <c r="D4358" s="122">
        <v>43020</v>
      </c>
      <c r="E4358" s="123" t="s">
        <v>10205</v>
      </c>
      <c r="F4358" s="123" t="s">
        <v>1375</v>
      </c>
      <c r="G4358" s="123">
        <v>15166471</v>
      </c>
      <c r="H4358" s="127"/>
      <c r="I4358" s="131" t="s">
        <v>10206</v>
      </c>
      <c r="J4358" s="127"/>
      <c r="K4358" s="127"/>
      <c r="L4358" s="127"/>
      <c r="M4358" s="127"/>
      <c r="N4358" s="246">
        <v>0</v>
      </c>
      <c r="O4358" s="246">
        <v>1196.81</v>
      </c>
      <c r="P4358" s="127" t="s">
        <v>1334</v>
      </c>
    </row>
    <row r="4359" spans="1:16" ht="76.5" hidden="1">
      <c r="A4359" s="127" t="s">
        <v>620</v>
      </c>
      <c r="B4359" s="127"/>
      <c r="C4359" s="128" t="s">
        <v>714</v>
      </c>
      <c r="D4359" s="122">
        <v>43020</v>
      </c>
      <c r="E4359" s="123" t="s">
        <v>10207</v>
      </c>
      <c r="F4359" s="123" t="s">
        <v>6</v>
      </c>
      <c r="G4359" s="123">
        <v>895467</v>
      </c>
      <c r="H4359" s="127"/>
      <c r="I4359" s="131" t="s">
        <v>10208</v>
      </c>
      <c r="J4359" s="127"/>
      <c r="K4359" s="127"/>
      <c r="L4359" s="127"/>
      <c r="M4359" s="127"/>
      <c r="N4359" s="246">
        <v>0</v>
      </c>
      <c r="O4359" s="246">
        <v>2516681.87</v>
      </c>
      <c r="P4359" s="127" t="s">
        <v>1334</v>
      </c>
    </row>
    <row r="4360" spans="1:16" ht="76.5" hidden="1">
      <c r="A4360" s="127" t="s">
        <v>621</v>
      </c>
      <c r="B4360" s="127"/>
      <c r="C4360" s="128" t="s">
        <v>715</v>
      </c>
      <c r="D4360" s="122">
        <v>43020</v>
      </c>
      <c r="E4360" s="123" t="s">
        <v>10209</v>
      </c>
      <c r="F4360" s="123" t="s">
        <v>6</v>
      </c>
      <c r="G4360" s="123">
        <v>895629</v>
      </c>
      <c r="H4360" s="127"/>
      <c r="I4360" s="131" t="s">
        <v>10210</v>
      </c>
      <c r="J4360" s="127"/>
      <c r="K4360" s="127"/>
      <c r="L4360" s="127"/>
      <c r="M4360" s="127"/>
      <c r="N4360" s="246">
        <v>0</v>
      </c>
      <c r="O4360" s="246">
        <v>4000</v>
      </c>
      <c r="P4360" s="127" t="s">
        <v>1334</v>
      </c>
    </row>
    <row r="4361" spans="1:16" ht="51" hidden="1">
      <c r="A4361" s="127">
        <v>225</v>
      </c>
      <c r="B4361" s="127"/>
      <c r="C4361" s="128" t="s">
        <v>767</v>
      </c>
      <c r="D4361" s="122">
        <v>43020</v>
      </c>
      <c r="E4361" s="123" t="s">
        <v>10211</v>
      </c>
      <c r="F4361" s="123" t="s">
        <v>6</v>
      </c>
      <c r="G4361" s="123">
        <v>900874</v>
      </c>
      <c r="H4361" s="127"/>
      <c r="I4361" s="131" t="s">
        <v>10212</v>
      </c>
      <c r="J4361" s="127"/>
      <c r="K4361" s="127"/>
      <c r="L4361" s="127"/>
      <c r="M4361" s="127"/>
      <c r="N4361" s="246">
        <v>0</v>
      </c>
      <c r="O4361" s="246">
        <v>170000</v>
      </c>
      <c r="P4361" s="127" t="s">
        <v>1334</v>
      </c>
    </row>
    <row r="4362" spans="1:16" ht="76.5" hidden="1">
      <c r="A4362" s="127">
        <v>10</v>
      </c>
      <c r="B4362" s="127"/>
      <c r="C4362" s="128" t="s">
        <v>691</v>
      </c>
      <c r="D4362" s="122">
        <v>43020</v>
      </c>
      <c r="E4362" s="123" t="s">
        <v>10213</v>
      </c>
      <c r="F4362" s="123" t="s">
        <v>15</v>
      </c>
      <c r="G4362" s="123">
        <v>567867</v>
      </c>
      <c r="H4362" s="127"/>
      <c r="I4362" s="131" t="s">
        <v>10214</v>
      </c>
      <c r="J4362" s="127"/>
      <c r="K4362" s="127"/>
      <c r="L4362" s="127"/>
      <c r="M4362" s="127"/>
      <c r="N4362" s="246">
        <v>50</v>
      </c>
      <c r="O4362" s="246">
        <v>0</v>
      </c>
      <c r="P4362" s="127" t="s">
        <v>1334</v>
      </c>
    </row>
    <row r="4363" spans="1:16" ht="89.25" hidden="1">
      <c r="A4363" s="127" t="s">
        <v>620</v>
      </c>
      <c r="B4363" s="127"/>
      <c r="C4363" s="128" t="s">
        <v>714</v>
      </c>
      <c r="D4363" s="122">
        <v>43020</v>
      </c>
      <c r="E4363" s="123" t="s">
        <v>10215</v>
      </c>
      <c r="F4363" s="123" t="s">
        <v>11</v>
      </c>
      <c r="G4363" s="123">
        <v>900848</v>
      </c>
      <c r="H4363" s="127"/>
      <c r="I4363" s="131" t="s">
        <v>10216</v>
      </c>
      <c r="J4363" s="127"/>
      <c r="K4363" s="127"/>
      <c r="L4363" s="127"/>
      <c r="M4363" s="127"/>
      <c r="N4363" s="246">
        <v>270</v>
      </c>
      <c r="O4363" s="246">
        <v>0</v>
      </c>
      <c r="P4363" s="127" t="s">
        <v>1334</v>
      </c>
    </row>
    <row r="4364" spans="1:16" ht="76.5" hidden="1">
      <c r="A4364" s="127">
        <v>10</v>
      </c>
      <c r="B4364" s="127"/>
      <c r="C4364" s="128" t="s">
        <v>691</v>
      </c>
      <c r="D4364" s="122">
        <v>43020</v>
      </c>
      <c r="E4364" s="123" t="s">
        <v>10217</v>
      </c>
      <c r="F4364" s="123" t="s">
        <v>15</v>
      </c>
      <c r="G4364" s="123">
        <v>567874</v>
      </c>
      <c r="H4364" s="127"/>
      <c r="I4364" s="131" t="s">
        <v>10218</v>
      </c>
      <c r="J4364" s="127"/>
      <c r="K4364" s="127"/>
      <c r="L4364" s="127"/>
      <c r="M4364" s="127"/>
      <c r="N4364" s="246">
        <v>50</v>
      </c>
      <c r="O4364" s="246">
        <v>0</v>
      </c>
      <c r="P4364" s="127" t="s">
        <v>1334</v>
      </c>
    </row>
    <row r="4365" spans="1:16" ht="51" hidden="1">
      <c r="A4365" s="127">
        <v>10</v>
      </c>
      <c r="B4365" s="127"/>
      <c r="C4365" s="128" t="s">
        <v>691</v>
      </c>
      <c r="D4365" s="122">
        <v>43020</v>
      </c>
      <c r="E4365" s="123" t="s">
        <v>10219</v>
      </c>
      <c r="F4365" s="123" t="s">
        <v>15</v>
      </c>
      <c r="G4365" s="123">
        <v>568009</v>
      </c>
      <c r="H4365" s="127"/>
      <c r="I4365" s="131" t="s">
        <v>10220</v>
      </c>
      <c r="J4365" s="127"/>
      <c r="K4365" s="127"/>
      <c r="L4365" s="127"/>
      <c r="M4365" s="127"/>
      <c r="N4365" s="246">
        <v>50</v>
      </c>
      <c r="O4365" s="246">
        <v>0</v>
      </c>
      <c r="P4365" s="127" t="s">
        <v>1334</v>
      </c>
    </row>
    <row r="4366" spans="1:16" ht="63.75" hidden="1">
      <c r="A4366" s="127">
        <v>10</v>
      </c>
      <c r="B4366" s="127"/>
      <c r="C4366" s="128" t="s">
        <v>691</v>
      </c>
      <c r="D4366" s="122">
        <v>43020</v>
      </c>
      <c r="E4366" s="123" t="s">
        <v>10221</v>
      </c>
      <c r="F4366" s="123" t="s">
        <v>15</v>
      </c>
      <c r="G4366" s="123">
        <v>568011</v>
      </c>
      <c r="H4366" s="127"/>
      <c r="I4366" s="131" t="s">
        <v>10222</v>
      </c>
      <c r="J4366" s="127"/>
      <c r="K4366" s="127"/>
      <c r="L4366" s="127"/>
      <c r="M4366" s="127"/>
      <c r="N4366" s="246">
        <v>50</v>
      </c>
      <c r="O4366" s="246">
        <v>0</v>
      </c>
      <c r="P4366" s="127" t="s">
        <v>1334</v>
      </c>
    </row>
    <row r="4367" spans="1:16" ht="51" hidden="1">
      <c r="A4367" s="127">
        <v>10</v>
      </c>
      <c r="B4367" s="127"/>
      <c r="C4367" s="128" t="s">
        <v>691</v>
      </c>
      <c r="D4367" s="122">
        <v>43020</v>
      </c>
      <c r="E4367" s="123" t="s">
        <v>10223</v>
      </c>
      <c r="F4367" s="123" t="s">
        <v>15</v>
      </c>
      <c r="G4367" s="123">
        <v>568013</v>
      </c>
      <c r="H4367" s="127"/>
      <c r="I4367" s="131" t="s">
        <v>10224</v>
      </c>
      <c r="J4367" s="127"/>
      <c r="K4367" s="127"/>
      <c r="L4367" s="127"/>
      <c r="M4367" s="127"/>
      <c r="N4367" s="246">
        <v>50</v>
      </c>
      <c r="O4367" s="246">
        <v>0</v>
      </c>
      <c r="P4367" s="127" t="s">
        <v>1334</v>
      </c>
    </row>
    <row r="4368" spans="1:16" ht="89.25" hidden="1">
      <c r="A4368" s="127">
        <v>10</v>
      </c>
      <c r="B4368" s="127"/>
      <c r="C4368" s="128" t="s">
        <v>691</v>
      </c>
      <c r="D4368" s="122">
        <v>43020</v>
      </c>
      <c r="E4368" s="123" t="s">
        <v>10225</v>
      </c>
      <c r="F4368" s="123" t="s">
        <v>15</v>
      </c>
      <c r="G4368" s="123">
        <v>3304</v>
      </c>
      <c r="H4368" s="127"/>
      <c r="I4368" s="131" t="s">
        <v>10226</v>
      </c>
      <c r="J4368" s="127"/>
      <c r="K4368" s="127"/>
      <c r="L4368" s="127"/>
      <c r="M4368" s="127"/>
      <c r="N4368" s="246">
        <v>11687.43</v>
      </c>
      <c r="O4368" s="246">
        <v>0</v>
      </c>
      <c r="P4368" s="127" t="s">
        <v>1334</v>
      </c>
    </row>
    <row r="4369" spans="1:16" ht="51" hidden="1">
      <c r="A4369" s="127">
        <v>513</v>
      </c>
      <c r="B4369" s="127"/>
      <c r="C4369" s="128" t="s">
        <v>201</v>
      </c>
      <c r="D4369" s="122">
        <v>43020</v>
      </c>
      <c r="E4369" s="123" t="s">
        <v>10227</v>
      </c>
      <c r="F4369" s="123" t="s">
        <v>15</v>
      </c>
      <c r="G4369" s="123">
        <v>568023</v>
      </c>
      <c r="H4369" s="127"/>
      <c r="I4369" s="131" t="s">
        <v>10228</v>
      </c>
      <c r="J4369" s="127"/>
      <c r="K4369" s="127"/>
      <c r="L4369" s="127"/>
      <c r="M4369" s="127"/>
      <c r="N4369" s="246">
        <v>50</v>
      </c>
      <c r="O4369" s="246">
        <v>0</v>
      </c>
      <c r="P4369" s="127" t="s">
        <v>1334</v>
      </c>
    </row>
    <row r="4370" spans="1:16" ht="63.75" hidden="1">
      <c r="A4370" s="127">
        <v>10</v>
      </c>
      <c r="B4370" s="127"/>
      <c r="C4370" s="128" t="s">
        <v>691</v>
      </c>
      <c r="D4370" s="122">
        <v>43020</v>
      </c>
      <c r="E4370" s="123" t="s">
        <v>10229</v>
      </c>
      <c r="F4370" s="123" t="s">
        <v>15</v>
      </c>
      <c r="G4370" s="123">
        <v>568035</v>
      </c>
      <c r="H4370" s="127"/>
      <c r="I4370" s="131" t="s">
        <v>10230</v>
      </c>
      <c r="J4370" s="127"/>
      <c r="K4370" s="127"/>
      <c r="L4370" s="127"/>
      <c r="M4370" s="127"/>
      <c r="N4370" s="246">
        <v>50</v>
      </c>
      <c r="O4370" s="246">
        <v>0</v>
      </c>
      <c r="P4370" s="127" t="s">
        <v>1334</v>
      </c>
    </row>
    <row r="4371" spans="1:16" ht="51" hidden="1">
      <c r="A4371" s="127">
        <v>513</v>
      </c>
      <c r="B4371" s="127"/>
      <c r="C4371" s="128" t="s">
        <v>201</v>
      </c>
      <c r="D4371" s="122">
        <v>43020</v>
      </c>
      <c r="E4371" s="123" t="s">
        <v>10231</v>
      </c>
      <c r="F4371" s="123" t="s">
        <v>15</v>
      </c>
      <c r="G4371" s="123">
        <v>568042</v>
      </c>
      <c r="H4371" s="127"/>
      <c r="I4371" s="131" t="s">
        <v>10232</v>
      </c>
      <c r="J4371" s="127"/>
      <c r="K4371" s="127"/>
      <c r="L4371" s="127"/>
      <c r="M4371" s="127"/>
      <c r="N4371" s="246">
        <v>50</v>
      </c>
      <c r="O4371" s="246">
        <v>0</v>
      </c>
      <c r="P4371" s="127" t="s">
        <v>1334</v>
      </c>
    </row>
    <row r="4372" spans="1:16" ht="63.75" hidden="1">
      <c r="A4372" s="127">
        <v>513</v>
      </c>
      <c r="B4372" s="127"/>
      <c r="C4372" s="128" t="s">
        <v>201</v>
      </c>
      <c r="D4372" s="122">
        <v>43020</v>
      </c>
      <c r="E4372" s="123" t="s">
        <v>10233</v>
      </c>
      <c r="F4372" s="123" t="s">
        <v>15</v>
      </c>
      <c r="G4372" s="123">
        <v>568044</v>
      </c>
      <c r="H4372" s="127"/>
      <c r="I4372" s="131" t="s">
        <v>10234</v>
      </c>
      <c r="J4372" s="127"/>
      <c r="K4372" s="127"/>
      <c r="L4372" s="127"/>
      <c r="M4372" s="127"/>
      <c r="N4372" s="246">
        <v>50</v>
      </c>
      <c r="O4372" s="246">
        <v>0</v>
      </c>
      <c r="P4372" s="127" t="s">
        <v>1334</v>
      </c>
    </row>
    <row r="4373" spans="1:16" ht="76.5" hidden="1">
      <c r="A4373" s="127">
        <v>513</v>
      </c>
      <c r="B4373" s="127"/>
      <c r="C4373" s="128" t="s">
        <v>201</v>
      </c>
      <c r="D4373" s="122">
        <v>43020</v>
      </c>
      <c r="E4373" s="123" t="s">
        <v>10235</v>
      </c>
      <c r="F4373" s="123" t="s">
        <v>13</v>
      </c>
      <c r="G4373" s="123">
        <v>900846</v>
      </c>
      <c r="H4373" s="127"/>
      <c r="I4373" s="131" t="s">
        <v>10236</v>
      </c>
      <c r="J4373" s="127"/>
      <c r="K4373" s="127"/>
      <c r="L4373" s="127"/>
      <c r="M4373" s="127"/>
      <c r="N4373" s="246">
        <v>39763.32</v>
      </c>
      <c r="O4373" s="246">
        <v>0</v>
      </c>
      <c r="P4373" s="127" t="s">
        <v>1334</v>
      </c>
    </row>
    <row r="4374" spans="1:16" ht="76.5" hidden="1">
      <c r="A4374" s="127">
        <v>10</v>
      </c>
      <c r="B4374" s="127"/>
      <c r="C4374" s="128" t="s">
        <v>691</v>
      </c>
      <c r="D4374" s="122">
        <v>43020</v>
      </c>
      <c r="E4374" s="123" t="s">
        <v>10237</v>
      </c>
      <c r="F4374" s="123" t="s">
        <v>15</v>
      </c>
      <c r="G4374" s="123">
        <v>567872</v>
      </c>
      <c r="H4374" s="127"/>
      <c r="I4374" s="131" t="s">
        <v>10238</v>
      </c>
      <c r="J4374" s="127"/>
      <c r="K4374" s="127"/>
      <c r="L4374" s="127"/>
      <c r="M4374" s="127"/>
      <c r="N4374" s="246">
        <v>50</v>
      </c>
      <c r="O4374" s="246">
        <v>0</v>
      </c>
      <c r="P4374" s="127" t="s">
        <v>1334</v>
      </c>
    </row>
    <row r="4375" spans="1:16" ht="76.5" hidden="1">
      <c r="A4375" s="127">
        <v>373</v>
      </c>
      <c r="B4375" s="127"/>
      <c r="C4375" s="128" t="s">
        <v>1273</v>
      </c>
      <c r="D4375" s="122">
        <v>43021</v>
      </c>
      <c r="E4375" s="123" t="s">
        <v>10239</v>
      </c>
      <c r="F4375" s="123" t="s">
        <v>1375</v>
      </c>
      <c r="G4375" s="123">
        <v>15168613</v>
      </c>
      <c r="H4375" s="127"/>
      <c r="I4375" s="131" t="s">
        <v>10240</v>
      </c>
      <c r="J4375" s="127"/>
      <c r="K4375" s="127"/>
      <c r="L4375" s="127"/>
      <c r="M4375" s="127"/>
      <c r="N4375" s="246">
        <v>0</v>
      </c>
      <c r="O4375" s="246">
        <v>18487629</v>
      </c>
      <c r="P4375" s="127" t="s">
        <v>1334</v>
      </c>
    </row>
    <row r="4376" spans="1:16" ht="76.5" hidden="1">
      <c r="A4376" s="127" t="s">
        <v>621</v>
      </c>
      <c r="B4376" s="127"/>
      <c r="C4376" s="128" t="s">
        <v>715</v>
      </c>
      <c r="D4376" s="122">
        <v>43021</v>
      </c>
      <c r="E4376" s="123" t="s">
        <v>10241</v>
      </c>
      <c r="F4376" s="123" t="s">
        <v>6</v>
      </c>
      <c r="G4376" s="123">
        <v>896141</v>
      </c>
      <c r="H4376" s="127"/>
      <c r="I4376" s="131" t="s">
        <v>10242</v>
      </c>
      <c r="J4376" s="127"/>
      <c r="K4376" s="127"/>
      <c r="L4376" s="127"/>
      <c r="M4376" s="127"/>
      <c r="N4376" s="246">
        <v>0</v>
      </c>
      <c r="O4376" s="246">
        <v>10000</v>
      </c>
      <c r="P4376" s="127" t="s">
        <v>1334</v>
      </c>
    </row>
    <row r="4377" spans="1:16" ht="89.25" hidden="1">
      <c r="A4377" s="127">
        <v>86</v>
      </c>
      <c r="B4377" s="127"/>
      <c r="C4377" s="128" t="s">
        <v>711</v>
      </c>
      <c r="D4377" s="122">
        <v>43021</v>
      </c>
      <c r="E4377" s="123" t="s">
        <v>10243</v>
      </c>
      <c r="F4377" s="123" t="s">
        <v>6</v>
      </c>
      <c r="G4377" s="123">
        <v>900970</v>
      </c>
      <c r="H4377" s="127"/>
      <c r="I4377" s="131" t="s">
        <v>10244</v>
      </c>
      <c r="J4377" s="127"/>
      <c r="K4377" s="127"/>
      <c r="L4377" s="127"/>
      <c r="M4377" s="127"/>
      <c r="N4377" s="246">
        <v>0</v>
      </c>
      <c r="O4377" s="246">
        <v>128638.54</v>
      </c>
      <c r="P4377" s="127" t="s">
        <v>1334</v>
      </c>
    </row>
    <row r="4378" spans="1:16" ht="76.5" hidden="1">
      <c r="A4378" s="127">
        <v>513</v>
      </c>
      <c r="B4378" s="127"/>
      <c r="C4378" s="128" t="s">
        <v>201</v>
      </c>
      <c r="D4378" s="122">
        <v>43021</v>
      </c>
      <c r="E4378" s="123" t="s">
        <v>10245</v>
      </c>
      <c r="F4378" s="123" t="s">
        <v>1375</v>
      </c>
      <c r="G4378" s="123">
        <v>15168740</v>
      </c>
      <c r="H4378" s="127"/>
      <c r="I4378" s="131" t="s">
        <v>10246</v>
      </c>
      <c r="J4378" s="127"/>
      <c r="K4378" s="127"/>
      <c r="L4378" s="127"/>
      <c r="M4378" s="127"/>
      <c r="N4378" s="246">
        <v>4037.8</v>
      </c>
      <c r="O4378" s="246">
        <v>0</v>
      </c>
      <c r="P4378" s="127" t="s">
        <v>1334</v>
      </c>
    </row>
    <row r="4379" spans="1:16" ht="63.75" hidden="1">
      <c r="A4379" s="127">
        <v>513</v>
      </c>
      <c r="B4379" s="127"/>
      <c r="C4379" s="128" t="s">
        <v>201</v>
      </c>
      <c r="D4379" s="122">
        <v>43021</v>
      </c>
      <c r="E4379" s="123" t="s">
        <v>10247</v>
      </c>
      <c r="F4379" s="123" t="s">
        <v>1375</v>
      </c>
      <c r="G4379" s="123">
        <v>15168716</v>
      </c>
      <c r="H4379" s="127"/>
      <c r="I4379" s="131" t="s">
        <v>10248</v>
      </c>
      <c r="J4379" s="127"/>
      <c r="K4379" s="127"/>
      <c r="L4379" s="127"/>
      <c r="M4379" s="127"/>
      <c r="N4379" s="246">
        <v>1260</v>
      </c>
      <c r="O4379" s="246">
        <v>0</v>
      </c>
      <c r="P4379" s="127" t="s">
        <v>1334</v>
      </c>
    </row>
    <row r="4380" spans="1:16" ht="76.5" hidden="1">
      <c r="A4380" s="127">
        <v>513</v>
      </c>
      <c r="B4380" s="127"/>
      <c r="C4380" s="128" t="s">
        <v>201</v>
      </c>
      <c r="D4380" s="122">
        <v>43021</v>
      </c>
      <c r="E4380" s="123" t="s">
        <v>10249</v>
      </c>
      <c r="F4380" s="123" t="s">
        <v>1375</v>
      </c>
      <c r="G4380" s="123">
        <v>15168739</v>
      </c>
      <c r="H4380" s="127"/>
      <c r="I4380" s="131" t="s">
        <v>10250</v>
      </c>
      <c r="J4380" s="127"/>
      <c r="K4380" s="127"/>
      <c r="L4380" s="127"/>
      <c r="M4380" s="127"/>
      <c r="N4380" s="246">
        <v>3125</v>
      </c>
      <c r="O4380" s="246">
        <v>0</v>
      </c>
      <c r="P4380" s="127" t="s">
        <v>1334</v>
      </c>
    </row>
    <row r="4381" spans="1:16" ht="76.5" hidden="1">
      <c r="A4381" s="127">
        <v>513</v>
      </c>
      <c r="B4381" s="127"/>
      <c r="C4381" s="128" t="s">
        <v>201</v>
      </c>
      <c r="D4381" s="122">
        <v>43021</v>
      </c>
      <c r="E4381" s="123" t="s">
        <v>10251</v>
      </c>
      <c r="F4381" s="123" t="s">
        <v>1375</v>
      </c>
      <c r="G4381" s="123">
        <v>15181364</v>
      </c>
      <c r="H4381" s="127"/>
      <c r="I4381" s="131" t="s">
        <v>10252</v>
      </c>
      <c r="J4381" s="127"/>
      <c r="K4381" s="127"/>
      <c r="L4381" s="127"/>
      <c r="M4381" s="127"/>
      <c r="N4381" s="246">
        <v>2592.5</v>
      </c>
      <c r="O4381" s="246">
        <v>0</v>
      </c>
      <c r="P4381" s="127" t="s">
        <v>1334</v>
      </c>
    </row>
    <row r="4382" spans="1:16" ht="63.75" hidden="1">
      <c r="A4382" s="127">
        <v>513</v>
      </c>
      <c r="B4382" s="127"/>
      <c r="C4382" s="128" t="s">
        <v>201</v>
      </c>
      <c r="D4382" s="122">
        <v>43021</v>
      </c>
      <c r="E4382" s="123" t="s">
        <v>10253</v>
      </c>
      <c r="F4382" s="123" t="s">
        <v>1375</v>
      </c>
      <c r="G4382" s="123">
        <v>15181289</v>
      </c>
      <c r="H4382" s="127"/>
      <c r="I4382" s="131" t="s">
        <v>10254</v>
      </c>
      <c r="J4382" s="127"/>
      <c r="K4382" s="127"/>
      <c r="L4382" s="127"/>
      <c r="M4382" s="127"/>
      <c r="N4382" s="246">
        <v>75045.399999999994</v>
      </c>
      <c r="O4382" s="246">
        <v>0</v>
      </c>
      <c r="P4382" s="127" t="s">
        <v>1334</v>
      </c>
    </row>
    <row r="4383" spans="1:16" ht="63.75" hidden="1">
      <c r="A4383" s="127">
        <v>513</v>
      </c>
      <c r="B4383" s="127"/>
      <c r="C4383" s="128" t="s">
        <v>201</v>
      </c>
      <c r="D4383" s="122">
        <v>43021</v>
      </c>
      <c r="E4383" s="123" t="s">
        <v>10255</v>
      </c>
      <c r="F4383" s="123" t="s">
        <v>1375</v>
      </c>
      <c r="G4383" s="123">
        <v>15181529</v>
      </c>
      <c r="H4383" s="127"/>
      <c r="I4383" s="131" t="s">
        <v>10256</v>
      </c>
      <c r="J4383" s="127"/>
      <c r="K4383" s="127"/>
      <c r="L4383" s="127"/>
      <c r="M4383" s="127"/>
      <c r="N4383" s="246">
        <v>1300</v>
      </c>
      <c r="O4383" s="246">
        <v>0</v>
      </c>
      <c r="P4383" s="127" t="s">
        <v>1334</v>
      </c>
    </row>
    <row r="4384" spans="1:16" ht="89.25" hidden="1">
      <c r="A4384" s="127">
        <v>197</v>
      </c>
      <c r="B4384" s="127"/>
      <c r="C4384" s="128" t="s">
        <v>755</v>
      </c>
      <c r="D4384" s="122">
        <v>43021</v>
      </c>
      <c r="E4384" s="123" t="s">
        <v>10257</v>
      </c>
      <c r="F4384" s="123" t="s">
        <v>1261</v>
      </c>
      <c r="G4384" s="123">
        <v>3339</v>
      </c>
      <c r="H4384" s="127"/>
      <c r="I4384" s="131" t="s">
        <v>10258</v>
      </c>
      <c r="J4384" s="127"/>
      <c r="K4384" s="127"/>
      <c r="L4384" s="127"/>
      <c r="M4384" s="127"/>
      <c r="N4384" s="246">
        <v>19228.060000000001</v>
      </c>
      <c r="O4384" s="246">
        <v>0</v>
      </c>
      <c r="P4384" s="127" t="s">
        <v>1334</v>
      </c>
    </row>
    <row r="4385" spans="1:16" ht="89.25" hidden="1">
      <c r="A4385" s="127">
        <v>197</v>
      </c>
      <c r="B4385" s="127"/>
      <c r="C4385" s="128" t="s">
        <v>755</v>
      </c>
      <c r="D4385" s="122">
        <v>43021</v>
      </c>
      <c r="E4385" s="123" t="s">
        <v>10259</v>
      </c>
      <c r="F4385" s="123" t="s">
        <v>15</v>
      </c>
      <c r="G4385" s="123">
        <v>3339</v>
      </c>
      <c r="H4385" s="127"/>
      <c r="I4385" s="131" t="s">
        <v>10260</v>
      </c>
      <c r="J4385" s="127"/>
      <c r="K4385" s="127"/>
      <c r="L4385" s="127"/>
      <c r="M4385" s="127"/>
      <c r="N4385" s="246">
        <v>1458.08</v>
      </c>
      <c r="O4385" s="246">
        <v>0</v>
      </c>
      <c r="P4385" s="127" t="s">
        <v>1334</v>
      </c>
    </row>
    <row r="4386" spans="1:16" ht="51" hidden="1">
      <c r="A4386" s="127">
        <v>340</v>
      </c>
      <c r="B4386" s="127"/>
      <c r="C4386" s="128" t="s">
        <v>815</v>
      </c>
      <c r="D4386" s="122">
        <v>43021</v>
      </c>
      <c r="E4386" s="123" t="s">
        <v>10261</v>
      </c>
      <c r="F4386" s="123" t="s">
        <v>15</v>
      </c>
      <c r="G4386" s="123">
        <v>569286</v>
      </c>
      <c r="H4386" s="127"/>
      <c r="I4386" s="131" t="s">
        <v>10262</v>
      </c>
      <c r="J4386" s="127"/>
      <c r="K4386" s="127"/>
      <c r="L4386" s="127"/>
      <c r="M4386" s="127"/>
      <c r="N4386" s="246">
        <v>50</v>
      </c>
      <c r="O4386" s="246">
        <v>0</v>
      </c>
      <c r="P4386" s="127" t="s">
        <v>1334</v>
      </c>
    </row>
    <row r="4387" spans="1:16" ht="76.5" hidden="1">
      <c r="A4387" s="127">
        <v>10</v>
      </c>
      <c r="B4387" s="127"/>
      <c r="C4387" s="128" t="s">
        <v>691</v>
      </c>
      <c r="D4387" s="122">
        <v>43021</v>
      </c>
      <c r="E4387" s="123" t="s">
        <v>10263</v>
      </c>
      <c r="F4387" s="123" t="s">
        <v>15</v>
      </c>
      <c r="G4387" s="123">
        <v>569288</v>
      </c>
      <c r="H4387" s="127"/>
      <c r="I4387" s="131" t="s">
        <v>10264</v>
      </c>
      <c r="J4387" s="127"/>
      <c r="K4387" s="127"/>
      <c r="L4387" s="127"/>
      <c r="M4387" s="127"/>
      <c r="N4387" s="246">
        <v>50</v>
      </c>
      <c r="O4387" s="246">
        <v>0</v>
      </c>
      <c r="P4387" s="127" t="s">
        <v>1334</v>
      </c>
    </row>
    <row r="4388" spans="1:16" ht="51" hidden="1">
      <c r="A4388" s="127">
        <v>513</v>
      </c>
      <c r="B4388" s="127"/>
      <c r="C4388" s="128" t="s">
        <v>201</v>
      </c>
      <c r="D4388" s="122">
        <v>43021</v>
      </c>
      <c r="E4388" s="123" t="s">
        <v>10265</v>
      </c>
      <c r="F4388" s="123" t="s">
        <v>15</v>
      </c>
      <c r="G4388" s="123">
        <v>569290</v>
      </c>
      <c r="H4388" s="127"/>
      <c r="I4388" s="131" t="s">
        <v>10266</v>
      </c>
      <c r="J4388" s="127"/>
      <c r="K4388" s="127"/>
      <c r="L4388" s="127"/>
      <c r="M4388" s="127"/>
      <c r="N4388" s="246">
        <v>50</v>
      </c>
      <c r="O4388" s="246">
        <v>0</v>
      </c>
      <c r="P4388" s="127" t="s">
        <v>1334</v>
      </c>
    </row>
    <row r="4389" spans="1:16" ht="63.75" hidden="1">
      <c r="A4389" s="127">
        <v>10</v>
      </c>
      <c r="B4389" s="127"/>
      <c r="C4389" s="128" t="s">
        <v>691</v>
      </c>
      <c r="D4389" s="122">
        <v>43021</v>
      </c>
      <c r="E4389" s="123" t="s">
        <v>10267</v>
      </c>
      <c r="F4389" s="123" t="s">
        <v>15</v>
      </c>
      <c r="G4389" s="123">
        <v>569292</v>
      </c>
      <c r="H4389" s="127"/>
      <c r="I4389" s="131" t="s">
        <v>10268</v>
      </c>
      <c r="J4389" s="127"/>
      <c r="K4389" s="127"/>
      <c r="L4389" s="127"/>
      <c r="M4389" s="127"/>
      <c r="N4389" s="246">
        <v>50</v>
      </c>
      <c r="O4389" s="246">
        <v>0</v>
      </c>
      <c r="P4389" s="127" t="s">
        <v>1334</v>
      </c>
    </row>
    <row r="4390" spans="1:16" ht="51" hidden="1">
      <c r="A4390" s="127">
        <v>10</v>
      </c>
      <c r="B4390" s="127"/>
      <c r="C4390" s="128" t="s">
        <v>691</v>
      </c>
      <c r="D4390" s="122">
        <v>43021</v>
      </c>
      <c r="E4390" s="123" t="s">
        <v>10269</v>
      </c>
      <c r="F4390" s="123" t="s">
        <v>15</v>
      </c>
      <c r="G4390" s="123">
        <v>569294</v>
      </c>
      <c r="H4390" s="127"/>
      <c r="I4390" s="131" t="s">
        <v>10270</v>
      </c>
      <c r="J4390" s="127"/>
      <c r="K4390" s="127"/>
      <c r="L4390" s="127"/>
      <c r="M4390" s="127"/>
      <c r="N4390" s="246">
        <v>50</v>
      </c>
      <c r="O4390" s="246">
        <v>0</v>
      </c>
      <c r="P4390" s="127" t="s">
        <v>1334</v>
      </c>
    </row>
    <row r="4391" spans="1:16" ht="76.5" hidden="1">
      <c r="A4391" s="127">
        <v>25</v>
      </c>
      <c r="B4391" s="127"/>
      <c r="C4391" s="128" t="s">
        <v>695</v>
      </c>
      <c r="D4391" s="122">
        <v>43021</v>
      </c>
      <c r="E4391" s="123" t="s">
        <v>10271</v>
      </c>
      <c r="F4391" s="123" t="s">
        <v>11</v>
      </c>
      <c r="G4391" s="123">
        <v>9952</v>
      </c>
      <c r="H4391" s="127"/>
      <c r="I4391" s="131" t="s">
        <v>10272</v>
      </c>
      <c r="J4391" s="127"/>
      <c r="K4391" s="127"/>
      <c r="L4391" s="127"/>
      <c r="M4391" s="127"/>
      <c r="N4391" s="246">
        <v>2145.11</v>
      </c>
      <c r="O4391" s="246">
        <v>0</v>
      </c>
      <c r="P4391" s="127" t="s">
        <v>1334</v>
      </c>
    </row>
    <row r="4392" spans="1:16" ht="63.75" hidden="1">
      <c r="A4392" s="127">
        <v>291</v>
      </c>
      <c r="B4392" s="127"/>
      <c r="C4392" s="128" t="s">
        <v>795</v>
      </c>
      <c r="D4392" s="122">
        <v>43021</v>
      </c>
      <c r="E4392" s="123" t="s">
        <v>10273</v>
      </c>
      <c r="F4392" s="123" t="s">
        <v>11</v>
      </c>
      <c r="G4392" s="123">
        <v>569525</v>
      </c>
      <c r="H4392" s="127"/>
      <c r="I4392" s="131" t="s">
        <v>10274</v>
      </c>
      <c r="J4392" s="127"/>
      <c r="K4392" s="127"/>
      <c r="L4392" s="127"/>
      <c r="M4392" s="127"/>
      <c r="N4392" s="246">
        <v>50</v>
      </c>
      <c r="O4392" s="246">
        <v>0</v>
      </c>
      <c r="P4392" s="127" t="s">
        <v>1334</v>
      </c>
    </row>
    <row r="4393" spans="1:16" ht="51" hidden="1">
      <c r="A4393" s="127">
        <v>513</v>
      </c>
      <c r="B4393" s="127"/>
      <c r="C4393" s="128" t="s">
        <v>201</v>
      </c>
      <c r="D4393" s="122">
        <v>43021</v>
      </c>
      <c r="E4393" s="123" t="s">
        <v>10275</v>
      </c>
      <c r="F4393" s="123" t="s">
        <v>15</v>
      </c>
      <c r="G4393" s="123">
        <v>569647</v>
      </c>
      <c r="H4393" s="127"/>
      <c r="I4393" s="131" t="s">
        <v>10276</v>
      </c>
      <c r="J4393" s="127"/>
      <c r="K4393" s="127"/>
      <c r="L4393" s="127"/>
      <c r="M4393" s="127"/>
      <c r="N4393" s="246">
        <v>50</v>
      </c>
      <c r="O4393" s="246">
        <v>0</v>
      </c>
      <c r="P4393" s="127" t="s">
        <v>1334</v>
      </c>
    </row>
    <row r="4394" spans="1:16" ht="51" hidden="1">
      <c r="A4394" s="127" t="s">
        <v>621</v>
      </c>
      <c r="B4394" s="127"/>
      <c r="C4394" s="128" t="s">
        <v>715</v>
      </c>
      <c r="D4394" s="122">
        <v>43024</v>
      </c>
      <c r="E4394" s="123" t="s">
        <v>10277</v>
      </c>
      <c r="F4394" s="123" t="s">
        <v>6</v>
      </c>
      <c r="G4394" s="123">
        <v>570943</v>
      </c>
      <c r="H4394" s="127"/>
      <c r="I4394" s="131" t="s">
        <v>10278</v>
      </c>
      <c r="J4394" s="127"/>
      <c r="K4394" s="127"/>
      <c r="L4394" s="127"/>
      <c r="M4394" s="127"/>
      <c r="N4394" s="246">
        <v>0</v>
      </c>
      <c r="O4394" s="246">
        <v>2823835.84</v>
      </c>
      <c r="P4394" s="127" t="s">
        <v>1334</v>
      </c>
    </row>
    <row r="4395" spans="1:16" ht="51" hidden="1">
      <c r="A4395" s="127" t="s">
        <v>620</v>
      </c>
      <c r="B4395" s="127"/>
      <c r="C4395" s="128" t="s">
        <v>714</v>
      </c>
      <c r="D4395" s="122">
        <v>43024</v>
      </c>
      <c r="E4395" s="123" t="s">
        <v>10279</v>
      </c>
      <c r="F4395" s="123" t="s">
        <v>6</v>
      </c>
      <c r="G4395" s="123">
        <v>896722</v>
      </c>
      <c r="H4395" s="127"/>
      <c r="I4395" s="131" t="s">
        <v>10280</v>
      </c>
      <c r="J4395" s="127"/>
      <c r="K4395" s="127"/>
      <c r="L4395" s="127"/>
      <c r="M4395" s="127"/>
      <c r="N4395" s="246">
        <v>0</v>
      </c>
      <c r="O4395" s="246">
        <v>2406.3200000000002</v>
      </c>
      <c r="P4395" s="127" t="s">
        <v>1334</v>
      </c>
    </row>
    <row r="4396" spans="1:16" ht="51" hidden="1">
      <c r="A4396" s="127" t="s">
        <v>620</v>
      </c>
      <c r="B4396" s="127"/>
      <c r="C4396" s="128" t="s">
        <v>714</v>
      </c>
      <c r="D4396" s="122">
        <v>43024</v>
      </c>
      <c r="E4396" s="123" t="s">
        <v>10281</v>
      </c>
      <c r="F4396" s="123" t="s">
        <v>6</v>
      </c>
      <c r="G4396" s="123">
        <v>896724</v>
      </c>
      <c r="H4396" s="127"/>
      <c r="I4396" s="131" t="s">
        <v>4073</v>
      </c>
      <c r="J4396" s="127"/>
      <c r="K4396" s="127"/>
      <c r="L4396" s="127"/>
      <c r="M4396" s="127"/>
      <c r="N4396" s="246">
        <v>0</v>
      </c>
      <c r="O4396" s="246">
        <v>1583.37</v>
      </c>
      <c r="P4396" s="127" t="s">
        <v>1334</v>
      </c>
    </row>
    <row r="4397" spans="1:16" ht="51" hidden="1">
      <c r="A4397" s="127" t="s">
        <v>620</v>
      </c>
      <c r="B4397" s="127"/>
      <c r="C4397" s="128" t="s">
        <v>714</v>
      </c>
      <c r="D4397" s="122">
        <v>43024</v>
      </c>
      <c r="E4397" s="123" t="s">
        <v>10282</v>
      </c>
      <c r="F4397" s="123" t="s">
        <v>6</v>
      </c>
      <c r="G4397" s="123">
        <v>896727</v>
      </c>
      <c r="H4397" s="127"/>
      <c r="I4397" s="131" t="s">
        <v>10283</v>
      </c>
      <c r="J4397" s="127"/>
      <c r="K4397" s="127"/>
      <c r="L4397" s="127"/>
      <c r="M4397" s="127"/>
      <c r="N4397" s="246">
        <v>0</v>
      </c>
      <c r="O4397" s="246">
        <v>12816.8</v>
      </c>
      <c r="P4397" s="127" t="s">
        <v>1334</v>
      </c>
    </row>
    <row r="4398" spans="1:16" ht="76.5" hidden="1">
      <c r="A4398" s="127">
        <v>25</v>
      </c>
      <c r="B4398" s="127"/>
      <c r="C4398" s="128" t="s">
        <v>695</v>
      </c>
      <c r="D4398" s="122">
        <v>43024</v>
      </c>
      <c r="E4398" s="123" t="s">
        <v>10284</v>
      </c>
      <c r="F4398" s="123" t="s">
        <v>6</v>
      </c>
      <c r="G4398" s="123">
        <v>901068</v>
      </c>
      <c r="H4398" s="127"/>
      <c r="I4398" s="131" t="s">
        <v>10285</v>
      </c>
      <c r="J4398" s="127"/>
      <c r="K4398" s="127"/>
      <c r="L4398" s="127"/>
      <c r="M4398" s="127"/>
      <c r="N4398" s="246">
        <v>0</v>
      </c>
      <c r="O4398" s="246">
        <v>3856.13</v>
      </c>
      <c r="P4398" s="127" t="s">
        <v>1334</v>
      </c>
    </row>
    <row r="4399" spans="1:16" ht="76.5" hidden="1">
      <c r="A4399" s="127">
        <v>25</v>
      </c>
      <c r="B4399" s="127"/>
      <c r="C4399" s="128" t="s">
        <v>695</v>
      </c>
      <c r="D4399" s="122">
        <v>43024</v>
      </c>
      <c r="E4399" s="123" t="s">
        <v>10286</v>
      </c>
      <c r="F4399" s="123" t="s">
        <v>1375</v>
      </c>
      <c r="G4399" s="123">
        <v>15181973</v>
      </c>
      <c r="H4399" s="127"/>
      <c r="I4399" s="131" t="s">
        <v>10287</v>
      </c>
      <c r="J4399" s="127"/>
      <c r="K4399" s="127"/>
      <c r="L4399" s="127"/>
      <c r="M4399" s="127"/>
      <c r="N4399" s="246">
        <v>377625.02</v>
      </c>
      <c r="O4399" s="246">
        <v>0</v>
      </c>
      <c r="P4399" s="127" t="s">
        <v>1334</v>
      </c>
    </row>
    <row r="4400" spans="1:16" ht="76.5" hidden="1">
      <c r="A4400" s="127">
        <v>25</v>
      </c>
      <c r="B4400" s="127"/>
      <c r="C4400" s="128" t="s">
        <v>695</v>
      </c>
      <c r="D4400" s="122">
        <v>43024</v>
      </c>
      <c r="E4400" s="123" t="s">
        <v>10288</v>
      </c>
      <c r="F4400" s="123" t="s">
        <v>1375</v>
      </c>
      <c r="G4400" s="123">
        <v>15182204</v>
      </c>
      <c r="H4400" s="127"/>
      <c r="I4400" s="131" t="s">
        <v>10289</v>
      </c>
      <c r="J4400" s="127"/>
      <c r="K4400" s="127"/>
      <c r="L4400" s="127"/>
      <c r="M4400" s="127"/>
      <c r="N4400" s="246">
        <v>62965.13</v>
      </c>
      <c r="O4400" s="246">
        <v>0</v>
      </c>
      <c r="P4400" s="127" t="s">
        <v>1334</v>
      </c>
    </row>
    <row r="4401" spans="1:16" ht="76.5" hidden="1">
      <c r="A4401" s="127">
        <v>25</v>
      </c>
      <c r="B4401" s="127"/>
      <c r="C4401" s="128" t="s">
        <v>695</v>
      </c>
      <c r="D4401" s="122">
        <v>43024</v>
      </c>
      <c r="E4401" s="123" t="s">
        <v>10290</v>
      </c>
      <c r="F4401" s="123" t="s">
        <v>1375</v>
      </c>
      <c r="G4401" s="123">
        <v>15182258</v>
      </c>
      <c r="H4401" s="127"/>
      <c r="I4401" s="131" t="s">
        <v>10291</v>
      </c>
      <c r="J4401" s="127"/>
      <c r="K4401" s="127"/>
      <c r="L4401" s="127"/>
      <c r="M4401" s="127"/>
      <c r="N4401" s="246">
        <v>70338.69</v>
      </c>
      <c r="O4401" s="246">
        <v>0</v>
      </c>
      <c r="P4401" s="127" t="s">
        <v>1334</v>
      </c>
    </row>
    <row r="4402" spans="1:16" ht="76.5" hidden="1">
      <c r="A4402" s="127">
        <v>25</v>
      </c>
      <c r="B4402" s="127"/>
      <c r="C4402" s="128" t="s">
        <v>695</v>
      </c>
      <c r="D4402" s="122">
        <v>43024</v>
      </c>
      <c r="E4402" s="123" t="s">
        <v>10292</v>
      </c>
      <c r="F4402" s="123" t="s">
        <v>1375</v>
      </c>
      <c r="G4402" s="123">
        <v>15182259</v>
      </c>
      <c r="H4402" s="127"/>
      <c r="I4402" s="131" t="s">
        <v>10293</v>
      </c>
      <c r="J4402" s="127"/>
      <c r="K4402" s="127"/>
      <c r="L4402" s="127"/>
      <c r="M4402" s="127"/>
      <c r="N4402" s="246">
        <v>70151.89</v>
      </c>
      <c r="O4402" s="246">
        <v>0</v>
      </c>
      <c r="P4402" s="127" t="s">
        <v>1334</v>
      </c>
    </row>
    <row r="4403" spans="1:16" ht="76.5" hidden="1">
      <c r="A4403" s="127">
        <v>25</v>
      </c>
      <c r="B4403" s="127"/>
      <c r="C4403" s="128" t="s">
        <v>695</v>
      </c>
      <c r="D4403" s="122">
        <v>43024</v>
      </c>
      <c r="E4403" s="123" t="s">
        <v>10294</v>
      </c>
      <c r="F4403" s="123" t="s">
        <v>1375</v>
      </c>
      <c r="G4403" s="123">
        <v>15182538</v>
      </c>
      <c r="H4403" s="127"/>
      <c r="I4403" s="131" t="s">
        <v>10295</v>
      </c>
      <c r="J4403" s="127"/>
      <c r="K4403" s="127"/>
      <c r="L4403" s="127"/>
      <c r="M4403" s="127"/>
      <c r="N4403" s="246">
        <v>112914.43</v>
      </c>
      <c r="O4403" s="246">
        <v>0</v>
      </c>
      <c r="P4403" s="127" t="s">
        <v>1334</v>
      </c>
    </row>
    <row r="4404" spans="1:16" ht="76.5" hidden="1">
      <c r="A4404" s="127">
        <v>25</v>
      </c>
      <c r="B4404" s="127"/>
      <c r="C4404" s="128" t="s">
        <v>695</v>
      </c>
      <c r="D4404" s="122">
        <v>43024</v>
      </c>
      <c r="E4404" s="123" t="s">
        <v>10296</v>
      </c>
      <c r="F4404" s="123" t="s">
        <v>1375</v>
      </c>
      <c r="G4404" s="123">
        <v>15182743</v>
      </c>
      <c r="H4404" s="127"/>
      <c r="I4404" s="131" t="s">
        <v>10297</v>
      </c>
      <c r="J4404" s="127"/>
      <c r="K4404" s="127"/>
      <c r="L4404" s="127"/>
      <c r="M4404" s="127"/>
      <c r="N4404" s="246">
        <v>192139.65</v>
      </c>
      <c r="O4404" s="246">
        <v>0</v>
      </c>
      <c r="P4404" s="127" t="s">
        <v>1334</v>
      </c>
    </row>
    <row r="4405" spans="1:16" ht="76.5" hidden="1">
      <c r="A4405" s="127">
        <v>25</v>
      </c>
      <c r="B4405" s="127"/>
      <c r="C4405" s="128" t="s">
        <v>695</v>
      </c>
      <c r="D4405" s="122">
        <v>43024</v>
      </c>
      <c r="E4405" s="123" t="s">
        <v>10298</v>
      </c>
      <c r="F4405" s="123" t="s">
        <v>1375</v>
      </c>
      <c r="G4405" s="123">
        <v>15183138</v>
      </c>
      <c r="H4405" s="127"/>
      <c r="I4405" s="131" t="s">
        <v>10299</v>
      </c>
      <c r="J4405" s="127"/>
      <c r="K4405" s="127"/>
      <c r="L4405" s="127"/>
      <c r="M4405" s="127"/>
      <c r="N4405" s="246">
        <v>430000</v>
      </c>
      <c r="O4405" s="246">
        <v>0</v>
      </c>
      <c r="P4405" s="127" t="s">
        <v>1334</v>
      </c>
    </row>
    <row r="4406" spans="1:16" ht="76.5" hidden="1">
      <c r="A4406" s="127">
        <v>25</v>
      </c>
      <c r="B4406" s="127"/>
      <c r="C4406" s="128" t="s">
        <v>695</v>
      </c>
      <c r="D4406" s="122">
        <v>43024</v>
      </c>
      <c r="E4406" s="123" t="s">
        <v>10300</v>
      </c>
      <c r="F4406" s="123" t="s">
        <v>1375</v>
      </c>
      <c r="G4406" s="123">
        <v>15183263</v>
      </c>
      <c r="H4406" s="127"/>
      <c r="I4406" s="131" t="s">
        <v>10301</v>
      </c>
      <c r="J4406" s="127"/>
      <c r="K4406" s="127"/>
      <c r="L4406" s="127"/>
      <c r="M4406" s="127"/>
      <c r="N4406" s="246">
        <v>522385.93</v>
      </c>
      <c r="O4406" s="246">
        <v>0</v>
      </c>
      <c r="P4406" s="127" t="s">
        <v>1334</v>
      </c>
    </row>
    <row r="4407" spans="1:16" ht="76.5" hidden="1">
      <c r="A4407" s="127">
        <v>25</v>
      </c>
      <c r="B4407" s="127"/>
      <c r="C4407" s="128" t="s">
        <v>695</v>
      </c>
      <c r="D4407" s="122">
        <v>43024</v>
      </c>
      <c r="E4407" s="123" t="s">
        <v>10302</v>
      </c>
      <c r="F4407" s="123" t="s">
        <v>1375</v>
      </c>
      <c r="G4407" s="123">
        <v>15183265</v>
      </c>
      <c r="H4407" s="127"/>
      <c r="I4407" s="131" t="s">
        <v>10303</v>
      </c>
      <c r="J4407" s="127"/>
      <c r="K4407" s="127"/>
      <c r="L4407" s="127"/>
      <c r="M4407" s="127"/>
      <c r="N4407" s="246">
        <v>56010.19</v>
      </c>
      <c r="O4407" s="246">
        <v>0</v>
      </c>
      <c r="P4407" s="127" t="s">
        <v>1334</v>
      </c>
    </row>
    <row r="4408" spans="1:16" ht="76.5" hidden="1">
      <c r="A4408" s="127">
        <v>25</v>
      </c>
      <c r="B4408" s="127"/>
      <c r="C4408" s="128" t="s">
        <v>695</v>
      </c>
      <c r="D4408" s="122">
        <v>43024</v>
      </c>
      <c r="E4408" s="123" t="s">
        <v>10304</v>
      </c>
      <c r="F4408" s="123" t="s">
        <v>1375</v>
      </c>
      <c r="G4408" s="123">
        <v>15183266</v>
      </c>
      <c r="H4408" s="127"/>
      <c r="I4408" s="131" t="s">
        <v>10305</v>
      </c>
      <c r="J4408" s="127"/>
      <c r="K4408" s="127"/>
      <c r="L4408" s="127"/>
      <c r="M4408" s="127"/>
      <c r="N4408" s="246">
        <v>64287.56</v>
      </c>
      <c r="O4408" s="246">
        <v>0</v>
      </c>
      <c r="P4408" s="127" t="s">
        <v>1334</v>
      </c>
    </row>
    <row r="4409" spans="1:16" ht="76.5" hidden="1">
      <c r="A4409" s="127">
        <v>25</v>
      </c>
      <c r="B4409" s="127"/>
      <c r="C4409" s="128" t="s">
        <v>695</v>
      </c>
      <c r="D4409" s="122">
        <v>43024</v>
      </c>
      <c r="E4409" s="123" t="s">
        <v>10306</v>
      </c>
      <c r="F4409" s="123" t="s">
        <v>1375</v>
      </c>
      <c r="G4409" s="123">
        <v>15183276</v>
      </c>
      <c r="H4409" s="127"/>
      <c r="I4409" s="131" t="s">
        <v>10307</v>
      </c>
      <c r="J4409" s="127"/>
      <c r="K4409" s="127"/>
      <c r="L4409" s="127"/>
      <c r="M4409" s="127"/>
      <c r="N4409" s="246">
        <v>54576.69</v>
      </c>
      <c r="O4409" s="246">
        <v>0</v>
      </c>
      <c r="P4409" s="127" t="s">
        <v>1334</v>
      </c>
    </row>
    <row r="4410" spans="1:16" ht="76.5" hidden="1">
      <c r="A4410" s="127">
        <v>25</v>
      </c>
      <c r="B4410" s="127"/>
      <c r="C4410" s="128" t="s">
        <v>695</v>
      </c>
      <c r="D4410" s="122">
        <v>43024</v>
      </c>
      <c r="E4410" s="123" t="s">
        <v>10308</v>
      </c>
      <c r="F4410" s="123" t="s">
        <v>1375</v>
      </c>
      <c r="G4410" s="123">
        <v>15183264</v>
      </c>
      <c r="H4410" s="127"/>
      <c r="I4410" s="131" t="s">
        <v>10309</v>
      </c>
      <c r="J4410" s="127"/>
      <c r="K4410" s="127"/>
      <c r="L4410" s="127"/>
      <c r="M4410" s="127"/>
      <c r="N4410" s="246">
        <v>71399.360000000001</v>
      </c>
      <c r="O4410" s="246">
        <v>0</v>
      </c>
      <c r="P4410" s="127" t="s">
        <v>1334</v>
      </c>
    </row>
    <row r="4411" spans="1:16" ht="63.75" hidden="1">
      <c r="A4411" s="127">
        <v>512</v>
      </c>
      <c r="B4411" s="127"/>
      <c r="C4411" s="128" t="s">
        <v>841</v>
      </c>
      <c r="D4411" s="122">
        <v>43024</v>
      </c>
      <c r="E4411" s="123" t="s">
        <v>10310</v>
      </c>
      <c r="F4411" s="123" t="s">
        <v>1375</v>
      </c>
      <c r="G4411" s="123">
        <v>15201038</v>
      </c>
      <c r="H4411" s="127"/>
      <c r="I4411" s="131" t="s">
        <v>10311</v>
      </c>
      <c r="J4411" s="127"/>
      <c r="K4411" s="127"/>
      <c r="L4411" s="127"/>
      <c r="M4411" s="127"/>
      <c r="N4411" s="246">
        <v>297687.48</v>
      </c>
      <c r="O4411" s="246">
        <v>0</v>
      </c>
      <c r="P4411" s="127" t="s">
        <v>1334</v>
      </c>
    </row>
    <row r="4412" spans="1:16" ht="76.5" hidden="1">
      <c r="A4412" s="127">
        <v>41</v>
      </c>
      <c r="B4412" s="127"/>
      <c r="C4412" s="128" t="s">
        <v>698</v>
      </c>
      <c r="D4412" s="122">
        <v>43024</v>
      </c>
      <c r="E4412" s="123" t="s">
        <v>10312</v>
      </c>
      <c r="F4412" s="123" t="s">
        <v>1375</v>
      </c>
      <c r="G4412" s="123">
        <v>15197913</v>
      </c>
      <c r="H4412" s="127"/>
      <c r="I4412" s="131" t="s">
        <v>10313</v>
      </c>
      <c r="J4412" s="127"/>
      <c r="K4412" s="127"/>
      <c r="L4412" s="127"/>
      <c r="M4412" s="127"/>
      <c r="N4412" s="246">
        <v>5824</v>
      </c>
      <c r="O4412" s="246">
        <v>0</v>
      </c>
      <c r="P4412" s="127" t="s">
        <v>1334</v>
      </c>
    </row>
    <row r="4413" spans="1:16" ht="76.5" hidden="1">
      <c r="A4413" s="127">
        <v>513</v>
      </c>
      <c r="B4413" s="127"/>
      <c r="C4413" s="128" t="s">
        <v>201</v>
      </c>
      <c r="D4413" s="122">
        <v>43024</v>
      </c>
      <c r="E4413" s="123" t="s">
        <v>10314</v>
      </c>
      <c r="F4413" s="123" t="s">
        <v>13</v>
      </c>
      <c r="G4413" s="123">
        <v>901039</v>
      </c>
      <c r="H4413" s="127"/>
      <c r="I4413" s="131" t="s">
        <v>10315</v>
      </c>
      <c r="J4413" s="127"/>
      <c r="K4413" s="127"/>
      <c r="L4413" s="127"/>
      <c r="M4413" s="127"/>
      <c r="N4413" s="246">
        <v>348</v>
      </c>
      <c r="O4413" s="246">
        <v>0</v>
      </c>
      <c r="P4413" s="127" t="s">
        <v>1334</v>
      </c>
    </row>
    <row r="4414" spans="1:16" ht="63.75" hidden="1">
      <c r="A4414" s="127">
        <v>513</v>
      </c>
      <c r="B4414" s="127"/>
      <c r="C4414" s="128" t="s">
        <v>201</v>
      </c>
      <c r="D4414" s="122">
        <v>43024</v>
      </c>
      <c r="E4414" s="123" t="s">
        <v>10316</v>
      </c>
      <c r="F4414" s="123" t="s">
        <v>11</v>
      </c>
      <c r="G4414" s="123">
        <v>901039</v>
      </c>
      <c r="H4414" s="127"/>
      <c r="I4414" s="131" t="s">
        <v>10317</v>
      </c>
      <c r="J4414" s="127"/>
      <c r="K4414" s="127"/>
      <c r="L4414" s="127"/>
      <c r="M4414" s="127"/>
      <c r="N4414" s="246">
        <v>50</v>
      </c>
      <c r="O4414" s="246">
        <v>0</v>
      </c>
      <c r="P4414" s="127" t="s">
        <v>1334</v>
      </c>
    </row>
    <row r="4415" spans="1:16" ht="38.25" hidden="1">
      <c r="A4415" s="127">
        <v>117</v>
      </c>
      <c r="B4415" s="127"/>
      <c r="C4415" s="128" t="s">
        <v>723</v>
      </c>
      <c r="D4415" s="122">
        <v>43024</v>
      </c>
      <c r="E4415" s="123" t="s">
        <v>10318</v>
      </c>
      <c r="F4415" s="123" t="s">
        <v>11</v>
      </c>
      <c r="G4415" s="123">
        <v>901094</v>
      </c>
      <c r="H4415" s="127"/>
      <c r="I4415" s="131" t="s">
        <v>10319</v>
      </c>
      <c r="J4415" s="127"/>
      <c r="K4415" s="127"/>
      <c r="L4415" s="127"/>
      <c r="M4415" s="127"/>
      <c r="N4415" s="246">
        <v>50</v>
      </c>
      <c r="O4415" s="246">
        <v>0</v>
      </c>
      <c r="P4415" s="127" t="s">
        <v>1334</v>
      </c>
    </row>
    <row r="4416" spans="1:16" ht="89.25" hidden="1">
      <c r="A4416" s="127" t="s">
        <v>620</v>
      </c>
      <c r="B4416" s="127"/>
      <c r="C4416" s="128" t="s">
        <v>714</v>
      </c>
      <c r="D4416" s="122">
        <v>43024</v>
      </c>
      <c r="E4416" s="123" t="s">
        <v>10320</v>
      </c>
      <c r="F4416" s="123" t="s">
        <v>11</v>
      </c>
      <c r="G4416" s="123">
        <v>901109</v>
      </c>
      <c r="H4416" s="127"/>
      <c r="I4416" s="131" t="s">
        <v>10321</v>
      </c>
      <c r="J4416" s="127"/>
      <c r="K4416" s="127"/>
      <c r="L4416" s="127"/>
      <c r="M4416" s="127"/>
      <c r="N4416" s="246">
        <v>50</v>
      </c>
      <c r="O4416" s="246">
        <v>0</v>
      </c>
      <c r="P4416" s="127" t="s">
        <v>1334</v>
      </c>
    </row>
    <row r="4417" spans="1:16" ht="76.5" hidden="1">
      <c r="A4417" s="127">
        <v>513</v>
      </c>
      <c r="B4417" s="127"/>
      <c r="C4417" s="128" t="s">
        <v>201</v>
      </c>
      <c r="D4417" s="122">
        <v>43024</v>
      </c>
      <c r="E4417" s="123" t="s">
        <v>10322</v>
      </c>
      <c r="F4417" s="123" t="s">
        <v>15</v>
      </c>
      <c r="G4417" s="123">
        <v>570162</v>
      </c>
      <c r="H4417" s="127"/>
      <c r="I4417" s="131" t="s">
        <v>10323</v>
      </c>
      <c r="J4417" s="127"/>
      <c r="K4417" s="127"/>
      <c r="L4417" s="127"/>
      <c r="M4417" s="127"/>
      <c r="N4417" s="246">
        <v>50</v>
      </c>
      <c r="O4417" s="246">
        <v>0</v>
      </c>
      <c r="P4417" s="127" t="s">
        <v>1334</v>
      </c>
    </row>
    <row r="4418" spans="1:16" ht="63.75" hidden="1">
      <c r="A4418" s="127">
        <v>513</v>
      </c>
      <c r="B4418" s="127"/>
      <c r="C4418" s="128" t="s">
        <v>201</v>
      </c>
      <c r="D4418" s="122">
        <v>43024</v>
      </c>
      <c r="E4418" s="123" t="s">
        <v>10324</v>
      </c>
      <c r="F4418" s="123" t="s">
        <v>15</v>
      </c>
      <c r="G4418" s="123">
        <v>570474</v>
      </c>
      <c r="H4418" s="127"/>
      <c r="I4418" s="131" t="s">
        <v>10325</v>
      </c>
      <c r="J4418" s="127"/>
      <c r="K4418" s="127"/>
      <c r="L4418" s="127"/>
      <c r="M4418" s="127"/>
      <c r="N4418" s="246">
        <v>50</v>
      </c>
      <c r="O4418" s="246">
        <v>0</v>
      </c>
      <c r="P4418" s="127" t="s">
        <v>1334</v>
      </c>
    </row>
    <row r="4419" spans="1:16" ht="51" hidden="1">
      <c r="A4419" s="127">
        <v>513</v>
      </c>
      <c r="B4419" s="127"/>
      <c r="C4419" s="128" t="s">
        <v>201</v>
      </c>
      <c r="D4419" s="122">
        <v>43024</v>
      </c>
      <c r="E4419" s="123" t="s">
        <v>10326</v>
      </c>
      <c r="F4419" s="123" t="s">
        <v>15</v>
      </c>
      <c r="G4419" s="123">
        <v>570476</v>
      </c>
      <c r="H4419" s="127"/>
      <c r="I4419" s="131" t="s">
        <v>10327</v>
      </c>
      <c r="J4419" s="127"/>
      <c r="K4419" s="127"/>
      <c r="L4419" s="127"/>
      <c r="M4419" s="127"/>
      <c r="N4419" s="246">
        <v>50</v>
      </c>
      <c r="O4419" s="246">
        <v>0</v>
      </c>
      <c r="P4419" s="127" t="s">
        <v>1334</v>
      </c>
    </row>
    <row r="4420" spans="1:16" ht="51" hidden="1">
      <c r="A4420" s="127">
        <v>513</v>
      </c>
      <c r="B4420" s="127"/>
      <c r="C4420" s="128" t="s">
        <v>201</v>
      </c>
      <c r="D4420" s="122">
        <v>43024</v>
      </c>
      <c r="E4420" s="123" t="s">
        <v>10328</v>
      </c>
      <c r="F4420" s="123" t="s">
        <v>15</v>
      </c>
      <c r="G4420" s="123">
        <v>570478</v>
      </c>
      <c r="H4420" s="127"/>
      <c r="I4420" s="131" t="s">
        <v>10329</v>
      </c>
      <c r="J4420" s="127"/>
      <c r="K4420" s="127"/>
      <c r="L4420" s="127"/>
      <c r="M4420" s="127"/>
      <c r="N4420" s="246">
        <v>50</v>
      </c>
      <c r="O4420" s="246">
        <v>0</v>
      </c>
      <c r="P4420" s="127" t="s">
        <v>1334</v>
      </c>
    </row>
    <row r="4421" spans="1:16" ht="51" hidden="1">
      <c r="A4421" s="127">
        <v>513</v>
      </c>
      <c r="B4421" s="127"/>
      <c r="C4421" s="128" t="s">
        <v>201</v>
      </c>
      <c r="D4421" s="122">
        <v>43024</v>
      </c>
      <c r="E4421" s="123" t="s">
        <v>10330</v>
      </c>
      <c r="F4421" s="123" t="s">
        <v>15</v>
      </c>
      <c r="G4421" s="123">
        <v>570480</v>
      </c>
      <c r="H4421" s="127"/>
      <c r="I4421" s="131" t="s">
        <v>10329</v>
      </c>
      <c r="J4421" s="127"/>
      <c r="K4421" s="127"/>
      <c r="L4421" s="127"/>
      <c r="M4421" s="127"/>
      <c r="N4421" s="246">
        <v>50</v>
      </c>
      <c r="O4421" s="246">
        <v>0</v>
      </c>
      <c r="P4421" s="127" t="s">
        <v>1334</v>
      </c>
    </row>
    <row r="4422" spans="1:16" ht="89.25" hidden="1">
      <c r="A4422" s="127">
        <v>10</v>
      </c>
      <c r="B4422" s="127"/>
      <c r="C4422" s="128" t="s">
        <v>691</v>
      </c>
      <c r="D4422" s="122">
        <v>43024</v>
      </c>
      <c r="E4422" s="123" t="s">
        <v>10331</v>
      </c>
      <c r="F4422" s="123" t="s">
        <v>15</v>
      </c>
      <c r="G4422" s="123">
        <v>3361</v>
      </c>
      <c r="H4422" s="127"/>
      <c r="I4422" s="131" t="s">
        <v>10332</v>
      </c>
      <c r="J4422" s="127"/>
      <c r="K4422" s="127"/>
      <c r="L4422" s="127"/>
      <c r="M4422" s="127"/>
      <c r="N4422" s="246">
        <v>305.95</v>
      </c>
      <c r="O4422" s="246">
        <v>0</v>
      </c>
      <c r="P4422" s="127" t="s">
        <v>1334</v>
      </c>
    </row>
    <row r="4423" spans="1:16" ht="89.25" hidden="1">
      <c r="A4423" s="127">
        <v>10</v>
      </c>
      <c r="B4423" s="127"/>
      <c r="C4423" s="128" t="s">
        <v>691</v>
      </c>
      <c r="D4423" s="122">
        <v>43024</v>
      </c>
      <c r="E4423" s="123" t="s">
        <v>10333</v>
      </c>
      <c r="F4423" s="123" t="s">
        <v>15</v>
      </c>
      <c r="G4423" s="123">
        <v>3362</v>
      </c>
      <c r="H4423" s="127"/>
      <c r="I4423" s="131" t="s">
        <v>10334</v>
      </c>
      <c r="J4423" s="127"/>
      <c r="K4423" s="127"/>
      <c r="L4423" s="127"/>
      <c r="M4423" s="127"/>
      <c r="N4423" s="246">
        <v>3511.35</v>
      </c>
      <c r="O4423" s="246">
        <v>0</v>
      </c>
      <c r="P4423" s="127" t="s">
        <v>1334</v>
      </c>
    </row>
    <row r="4424" spans="1:16" ht="51" hidden="1">
      <c r="A4424" s="127">
        <v>513</v>
      </c>
      <c r="B4424" s="127"/>
      <c r="C4424" s="128" t="s">
        <v>201</v>
      </c>
      <c r="D4424" s="122">
        <v>43024</v>
      </c>
      <c r="E4424" s="123" t="s">
        <v>10335</v>
      </c>
      <c r="F4424" s="123" t="s">
        <v>15</v>
      </c>
      <c r="G4424" s="123">
        <v>570945</v>
      </c>
      <c r="H4424" s="127"/>
      <c r="I4424" s="131" t="s">
        <v>10329</v>
      </c>
      <c r="J4424" s="127"/>
      <c r="K4424" s="127"/>
      <c r="L4424" s="127"/>
      <c r="M4424" s="127"/>
      <c r="N4424" s="246">
        <v>50</v>
      </c>
      <c r="O4424" s="246">
        <v>0</v>
      </c>
      <c r="P4424" s="127" t="s">
        <v>1334</v>
      </c>
    </row>
    <row r="4425" spans="1:16" ht="63.75" hidden="1">
      <c r="A4425" s="127">
        <v>10</v>
      </c>
      <c r="B4425" s="127"/>
      <c r="C4425" s="128" t="s">
        <v>691</v>
      </c>
      <c r="D4425" s="122">
        <v>43024</v>
      </c>
      <c r="E4425" s="123" t="s">
        <v>10336</v>
      </c>
      <c r="F4425" s="123" t="s">
        <v>15</v>
      </c>
      <c r="G4425" s="123">
        <v>571088</v>
      </c>
      <c r="H4425" s="127"/>
      <c r="I4425" s="131" t="s">
        <v>10337</v>
      </c>
      <c r="J4425" s="127"/>
      <c r="K4425" s="127"/>
      <c r="L4425" s="127"/>
      <c r="M4425" s="127"/>
      <c r="N4425" s="246">
        <v>50</v>
      </c>
      <c r="O4425" s="246">
        <v>0</v>
      </c>
      <c r="P4425" s="127" t="s">
        <v>1334</v>
      </c>
    </row>
    <row r="4426" spans="1:16" ht="76.5" hidden="1">
      <c r="A4426" s="127">
        <v>25</v>
      </c>
      <c r="B4426" s="127"/>
      <c r="C4426" s="128" t="s">
        <v>695</v>
      </c>
      <c r="D4426" s="122">
        <v>43024</v>
      </c>
      <c r="E4426" s="123" t="s">
        <v>10338</v>
      </c>
      <c r="F4426" s="123" t="s">
        <v>1375</v>
      </c>
      <c r="G4426" s="123">
        <v>15151043</v>
      </c>
      <c r="H4426" s="127"/>
      <c r="I4426" s="131" t="s">
        <v>10339</v>
      </c>
      <c r="J4426" s="127"/>
      <c r="K4426" s="127"/>
      <c r="L4426" s="127"/>
      <c r="M4426" s="127"/>
      <c r="N4426" s="246">
        <v>60495.95</v>
      </c>
      <c r="O4426" s="246">
        <v>0</v>
      </c>
      <c r="P4426" s="127" t="s">
        <v>1334</v>
      </c>
    </row>
    <row r="4427" spans="1:16" ht="76.5" hidden="1">
      <c r="A4427" s="127">
        <v>25</v>
      </c>
      <c r="B4427" s="127"/>
      <c r="C4427" s="128" t="s">
        <v>695</v>
      </c>
      <c r="D4427" s="122">
        <v>43024</v>
      </c>
      <c r="E4427" s="123" t="s">
        <v>10340</v>
      </c>
      <c r="F4427" s="123" t="s">
        <v>1375</v>
      </c>
      <c r="G4427" s="123">
        <v>15181676</v>
      </c>
      <c r="H4427" s="127"/>
      <c r="I4427" s="131" t="s">
        <v>10341</v>
      </c>
      <c r="J4427" s="127"/>
      <c r="K4427" s="127"/>
      <c r="L4427" s="127"/>
      <c r="M4427" s="127"/>
      <c r="N4427" s="246">
        <v>150264.22</v>
      </c>
      <c r="O4427" s="246">
        <v>0</v>
      </c>
      <c r="P4427" s="127" t="s">
        <v>1334</v>
      </c>
    </row>
    <row r="4428" spans="1:16" ht="76.5" hidden="1">
      <c r="A4428" s="127">
        <v>25</v>
      </c>
      <c r="B4428" s="127"/>
      <c r="C4428" s="128" t="s">
        <v>695</v>
      </c>
      <c r="D4428" s="122">
        <v>43024</v>
      </c>
      <c r="E4428" s="123" t="s">
        <v>10342</v>
      </c>
      <c r="F4428" s="123" t="s">
        <v>1375</v>
      </c>
      <c r="G4428" s="123">
        <v>15181719</v>
      </c>
      <c r="H4428" s="127"/>
      <c r="I4428" s="131" t="s">
        <v>10343</v>
      </c>
      <c r="J4428" s="127"/>
      <c r="K4428" s="127"/>
      <c r="L4428" s="127"/>
      <c r="M4428" s="127"/>
      <c r="N4428" s="246">
        <v>449735.78</v>
      </c>
      <c r="O4428" s="246">
        <v>0</v>
      </c>
      <c r="P4428" s="127" t="s">
        <v>1334</v>
      </c>
    </row>
    <row r="4429" spans="1:16" ht="76.5" hidden="1">
      <c r="A4429" s="127">
        <v>25</v>
      </c>
      <c r="B4429" s="127"/>
      <c r="C4429" s="128" t="s">
        <v>695</v>
      </c>
      <c r="D4429" s="122">
        <v>43024</v>
      </c>
      <c r="E4429" s="123" t="s">
        <v>10344</v>
      </c>
      <c r="F4429" s="123" t="s">
        <v>1375</v>
      </c>
      <c r="G4429" s="123">
        <v>15181903</v>
      </c>
      <c r="H4429" s="127"/>
      <c r="I4429" s="131" t="s">
        <v>10345</v>
      </c>
      <c r="J4429" s="127"/>
      <c r="K4429" s="127"/>
      <c r="L4429" s="127"/>
      <c r="M4429" s="127"/>
      <c r="N4429" s="246">
        <v>332376.59000000003</v>
      </c>
      <c r="O4429" s="246">
        <v>0</v>
      </c>
      <c r="P4429" s="127" t="s">
        <v>1334</v>
      </c>
    </row>
    <row r="4430" spans="1:16" ht="76.5" hidden="1">
      <c r="A4430" s="127">
        <v>25</v>
      </c>
      <c r="B4430" s="127"/>
      <c r="C4430" s="128" t="s">
        <v>695</v>
      </c>
      <c r="D4430" s="122">
        <v>43024</v>
      </c>
      <c r="E4430" s="123" t="s">
        <v>10346</v>
      </c>
      <c r="F4430" s="123" t="s">
        <v>1375</v>
      </c>
      <c r="G4430" s="123">
        <v>15181959</v>
      </c>
      <c r="H4430" s="127"/>
      <c r="I4430" s="131" t="s">
        <v>10347</v>
      </c>
      <c r="J4430" s="127"/>
      <c r="K4430" s="127"/>
      <c r="L4430" s="127"/>
      <c r="M4430" s="127"/>
      <c r="N4430" s="246">
        <v>52942.23</v>
      </c>
      <c r="O4430" s="246">
        <v>0</v>
      </c>
      <c r="P4430" s="127" t="s">
        <v>1334</v>
      </c>
    </row>
    <row r="4431" spans="1:16" ht="76.5" hidden="1">
      <c r="A4431" s="127">
        <v>25</v>
      </c>
      <c r="B4431" s="127"/>
      <c r="C4431" s="128" t="s">
        <v>695</v>
      </c>
      <c r="D4431" s="122">
        <v>43024</v>
      </c>
      <c r="E4431" s="123" t="s">
        <v>10348</v>
      </c>
      <c r="F4431" s="123" t="s">
        <v>1375</v>
      </c>
      <c r="G4431" s="123">
        <v>15183759</v>
      </c>
      <c r="H4431" s="127"/>
      <c r="I4431" s="131" t="s">
        <v>10349</v>
      </c>
      <c r="J4431" s="127"/>
      <c r="K4431" s="127"/>
      <c r="L4431" s="127"/>
      <c r="M4431" s="127"/>
      <c r="N4431" s="246">
        <v>563450.14</v>
      </c>
      <c r="O4431" s="246">
        <v>0</v>
      </c>
      <c r="P4431" s="127" t="s">
        <v>1334</v>
      </c>
    </row>
    <row r="4432" spans="1:16" ht="76.5" hidden="1">
      <c r="A4432" s="127">
        <v>25</v>
      </c>
      <c r="B4432" s="127"/>
      <c r="C4432" s="128" t="s">
        <v>695</v>
      </c>
      <c r="D4432" s="122">
        <v>43024</v>
      </c>
      <c r="E4432" s="123" t="s">
        <v>10350</v>
      </c>
      <c r="F4432" s="123" t="s">
        <v>1375</v>
      </c>
      <c r="G4432" s="123">
        <v>15184454</v>
      </c>
      <c r="H4432" s="127"/>
      <c r="I4432" s="131" t="s">
        <v>10351</v>
      </c>
      <c r="J4432" s="127"/>
      <c r="K4432" s="127"/>
      <c r="L4432" s="127"/>
      <c r="M4432" s="127"/>
      <c r="N4432" s="246">
        <v>599998.68999999994</v>
      </c>
      <c r="O4432" s="246">
        <v>0</v>
      </c>
      <c r="P4432" s="127" t="s">
        <v>1334</v>
      </c>
    </row>
    <row r="4433" spans="1:16" ht="76.5" hidden="1">
      <c r="A4433" s="127">
        <v>25</v>
      </c>
      <c r="B4433" s="127"/>
      <c r="C4433" s="128" t="s">
        <v>695</v>
      </c>
      <c r="D4433" s="122">
        <v>43024</v>
      </c>
      <c r="E4433" s="123" t="s">
        <v>10352</v>
      </c>
      <c r="F4433" s="123" t="s">
        <v>1375</v>
      </c>
      <c r="G4433" s="123">
        <v>15183915</v>
      </c>
      <c r="H4433" s="127"/>
      <c r="I4433" s="131" t="s">
        <v>10353</v>
      </c>
      <c r="J4433" s="127"/>
      <c r="K4433" s="127"/>
      <c r="L4433" s="127"/>
      <c r="M4433" s="127"/>
      <c r="N4433" s="246">
        <v>51303.11</v>
      </c>
      <c r="O4433" s="246">
        <v>0</v>
      </c>
      <c r="P4433" s="127" t="s">
        <v>1334</v>
      </c>
    </row>
    <row r="4434" spans="1:16" ht="76.5" hidden="1">
      <c r="A4434" s="127">
        <v>25</v>
      </c>
      <c r="B4434" s="127"/>
      <c r="C4434" s="128" t="s">
        <v>695</v>
      </c>
      <c r="D4434" s="122">
        <v>43024</v>
      </c>
      <c r="E4434" s="123" t="s">
        <v>10354</v>
      </c>
      <c r="F4434" s="123" t="s">
        <v>1375</v>
      </c>
      <c r="G4434" s="123">
        <v>15184029</v>
      </c>
      <c r="H4434" s="127"/>
      <c r="I4434" s="131" t="s">
        <v>10355</v>
      </c>
      <c r="J4434" s="127"/>
      <c r="K4434" s="127"/>
      <c r="L4434" s="127"/>
      <c r="M4434" s="127"/>
      <c r="N4434" s="246">
        <v>113211.55</v>
      </c>
      <c r="O4434" s="246">
        <v>0</v>
      </c>
      <c r="P4434" s="127" t="s">
        <v>1334</v>
      </c>
    </row>
    <row r="4435" spans="1:16" ht="76.5" hidden="1">
      <c r="A4435" s="127">
        <v>25</v>
      </c>
      <c r="B4435" s="127"/>
      <c r="C4435" s="128" t="s">
        <v>695</v>
      </c>
      <c r="D4435" s="122">
        <v>43024</v>
      </c>
      <c r="E4435" s="123" t="s">
        <v>10356</v>
      </c>
      <c r="F4435" s="123" t="s">
        <v>1375</v>
      </c>
      <c r="G4435" s="123">
        <v>15184230</v>
      </c>
      <c r="H4435" s="127"/>
      <c r="I4435" s="131" t="s">
        <v>10357</v>
      </c>
      <c r="J4435" s="127"/>
      <c r="K4435" s="127"/>
      <c r="L4435" s="127"/>
      <c r="M4435" s="127"/>
      <c r="N4435" s="246">
        <v>111966.48</v>
      </c>
      <c r="O4435" s="246">
        <v>0</v>
      </c>
      <c r="P4435" s="127" t="s">
        <v>1334</v>
      </c>
    </row>
    <row r="4436" spans="1:16" ht="76.5" hidden="1">
      <c r="A4436" s="127">
        <v>25</v>
      </c>
      <c r="B4436" s="127"/>
      <c r="C4436" s="128" t="s">
        <v>695</v>
      </c>
      <c r="D4436" s="122">
        <v>43024</v>
      </c>
      <c r="E4436" s="123" t="s">
        <v>10358</v>
      </c>
      <c r="F4436" s="123" t="s">
        <v>1375</v>
      </c>
      <c r="G4436" s="123">
        <v>15184363</v>
      </c>
      <c r="H4436" s="127"/>
      <c r="I4436" s="131" t="s">
        <v>10359</v>
      </c>
      <c r="J4436" s="127"/>
      <c r="K4436" s="127"/>
      <c r="L4436" s="127"/>
      <c r="M4436" s="127"/>
      <c r="N4436" s="246">
        <v>113211.55</v>
      </c>
      <c r="O4436" s="246">
        <v>0</v>
      </c>
      <c r="P4436" s="127" t="s">
        <v>1334</v>
      </c>
    </row>
    <row r="4437" spans="1:16" ht="76.5" hidden="1">
      <c r="A4437" s="127">
        <v>25</v>
      </c>
      <c r="B4437" s="127"/>
      <c r="C4437" s="128" t="s">
        <v>695</v>
      </c>
      <c r="D4437" s="122">
        <v>43024</v>
      </c>
      <c r="E4437" s="123" t="s">
        <v>10360</v>
      </c>
      <c r="F4437" s="123" t="s">
        <v>1375</v>
      </c>
      <c r="G4437" s="123">
        <v>15184441</v>
      </c>
      <c r="H4437" s="127"/>
      <c r="I4437" s="131" t="s">
        <v>10361</v>
      </c>
      <c r="J4437" s="127"/>
      <c r="K4437" s="127"/>
      <c r="L4437" s="127"/>
      <c r="M4437" s="127"/>
      <c r="N4437" s="246">
        <v>51303.11</v>
      </c>
      <c r="O4437" s="246">
        <v>0</v>
      </c>
      <c r="P4437" s="127" t="s">
        <v>1334</v>
      </c>
    </row>
    <row r="4438" spans="1:16" ht="63.75" hidden="1">
      <c r="A4438" s="127">
        <v>10</v>
      </c>
      <c r="B4438" s="127"/>
      <c r="C4438" s="128" t="s">
        <v>691</v>
      </c>
      <c r="D4438" s="122">
        <v>43025</v>
      </c>
      <c r="E4438" s="123" t="s">
        <v>10362</v>
      </c>
      <c r="F4438" s="123" t="s">
        <v>6</v>
      </c>
      <c r="G4438" s="123">
        <v>897162</v>
      </c>
      <c r="H4438" s="127"/>
      <c r="I4438" s="131" t="s">
        <v>10363</v>
      </c>
      <c r="J4438" s="127"/>
      <c r="K4438" s="127"/>
      <c r="L4438" s="127"/>
      <c r="M4438" s="127"/>
      <c r="N4438" s="246">
        <v>0</v>
      </c>
      <c r="O4438" s="246">
        <v>0.01</v>
      </c>
      <c r="P4438" s="127" t="s">
        <v>1334</v>
      </c>
    </row>
    <row r="4439" spans="1:16" ht="51" hidden="1">
      <c r="A4439" s="127" t="s">
        <v>620</v>
      </c>
      <c r="B4439" s="127"/>
      <c r="C4439" s="128" t="s">
        <v>714</v>
      </c>
      <c r="D4439" s="122">
        <v>43025</v>
      </c>
      <c r="E4439" s="123" t="s">
        <v>10364</v>
      </c>
      <c r="F4439" s="123" t="s">
        <v>6</v>
      </c>
      <c r="G4439" s="123">
        <v>897192</v>
      </c>
      <c r="H4439" s="127"/>
      <c r="I4439" s="131" t="s">
        <v>10365</v>
      </c>
      <c r="J4439" s="127"/>
      <c r="K4439" s="127"/>
      <c r="L4439" s="127"/>
      <c r="M4439" s="127"/>
      <c r="N4439" s="246">
        <v>0</v>
      </c>
      <c r="O4439" s="246">
        <v>41995.99</v>
      </c>
      <c r="P4439" s="127" t="s">
        <v>1334</v>
      </c>
    </row>
    <row r="4440" spans="1:16" ht="89.25" hidden="1">
      <c r="A4440" s="127">
        <v>376</v>
      </c>
      <c r="B4440" s="127"/>
      <c r="C4440" s="128" t="s">
        <v>1276</v>
      </c>
      <c r="D4440" s="122">
        <v>43025</v>
      </c>
      <c r="E4440" s="123" t="s">
        <v>10366</v>
      </c>
      <c r="F4440" s="123" t="s">
        <v>11</v>
      </c>
      <c r="G4440" s="123">
        <v>901227</v>
      </c>
      <c r="H4440" s="127"/>
      <c r="I4440" s="131" t="s">
        <v>10367</v>
      </c>
      <c r="J4440" s="127"/>
      <c r="K4440" s="127"/>
      <c r="L4440" s="127"/>
      <c r="M4440" s="127"/>
      <c r="N4440" s="246">
        <v>270</v>
      </c>
      <c r="O4440" s="246">
        <v>0</v>
      </c>
      <c r="P4440" s="127" t="s">
        <v>1334</v>
      </c>
    </row>
    <row r="4441" spans="1:16" ht="51" hidden="1">
      <c r="A4441" s="127">
        <v>10</v>
      </c>
      <c r="B4441" s="127"/>
      <c r="C4441" s="128" t="s">
        <v>691</v>
      </c>
      <c r="D4441" s="122">
        <v>43025</v>
      </c>
      <c r="E4441" s="123" t="s">
        <v>10368</v>
      </c>
      <c r="F4441" s="123" t="s">
        <v>15</v>
      </c>
      <c r="G4441" s="123">
        <v>571388</v>
      </c>
      <c r="H4441" s="127"/>
      <c r="I4441" s="131" t="s">
        <v>10369</v>
      </c>
      <c r="J4441" s="127"/>
      <c r="K4441" s="127"/>
      <c r="L4441" s="127"/>
      <c r="M4441" s="127"/>
      <c r="N4441" s="246">
        <v>50</v>
      </c>
      <c r="O4441" s="246">
        <v>0</v>
      </c>
      <c r="P4441" s="127" t="s">
        <v>1334</v>
      </c>
    </row>
    <row r="4442" spans="1:16" ht="51" hidden="1">
      <c r="A4442" s="127">
        <v>340</v>
      </c>
      <c r="B4442" s="127"/>
      <c r="C4442" s="128" t="s">
        <v>815</v>
      </c>
      <c r="D4442" s="122">
        <v>43025</v>
      </c>
      <c r="E4442" s="123" t="s">
        <v>10370</v>
      </c>
      <c r="F4442" s="123" t="s">
        <v>15</v>
      </c>
      <c r="G4442" s="123">
        <v>572265</v>
      </c>
      <c r="H4442" s="127"/>
      <c r="I4442" s="131" t="s">
        <v>10371</v>
      </c>
      <c r="J4442" s="127"/>
      <c r="K4442" s="127"/>
      <c r="L4442" s="127"/>
      <c r="M4442" s="127"/>
      <c r="N4442" s="246">
        <v>50</v>
      </c>
      <c r="O4442" s="246">
        <v>0</v>
      </c>
      <c r="P4442" s="127" t="s">
        <v>1334</v>
      </c>
    </row>
    <row r="4443" spans="1:16" ht="63.75" hidden="1">
      <c r="A4443" s="127">
        <v>10</v>
      </c>
      <c r="B4443" s="127"/>
      <c r="C4443" s="128" t="s">
        <v>691</v>
      </c>
      <c r="D4443" s="122">
        <v>43025</v>
      </c>
      <c r="E4443" s="123" t="s">
        <v>10372</v>
      </c>
      <c r="F4443" s="123" t="s">
        <v>15</v>
      </c>
      <c r="G4443" s="123">
        <v>572267</v>
      </c>
      <c r="H4443" s="127"/>
      <c r="I4443" s="131" t="s">
        <v>10373</v>
      </c>
      <c r="J4443" s="127"/>
      <c r="K4443" s="127"/>
      <c r="L4443" s="127"/>
      <c r="M4443" s="127"/>
      <c r="N4443" s="246">
        <v>50</v>
      </c>
      <c r="O4443" s="246">
        <v>0</v>
      </c>
      <c r="P4443" s="127" t="s">
        <v>1334</v>
      </c>
    </row>
    <row r="4444" spans="1:16" ht="51" hidden="1">
      <c r="A4444" s="127">
        <v>340</v>
      </c>
      <c r="B4444" s="127"/>
      <c r="C4444" s="128" t="s">
        <v>815</v>
      </c>
      <c r="D4444" s="122">
        <v>43025</v>
      </c>
      <c r="E4444" s="123" t="s">
        <v>10374</v>
      </c>
      <c r="F4444" s="123" t="s">
        <v>15</v>
      </c>
      <c r="G4444" s="123">
        <v>572271</v>
      </c>
      <c r="H4444" s="127"/>
      <c r="I4444" s="131" t="s">
        <v>10375</v>
      </c>
      <c r="J4444" s="127"/>
      <c r="K4444" s="127"/>
      <c r="L4444" s="127"/>
      <c r="M4444" s="127"/>
      <c r="N4444" s="246">
        <v>50</v>
      </c>
      <c r="O4444" s="246">
        <v>0</v>
      </c>
      <c r="P4444" s="127" t="s">
        <v>1334</v>
      </c>
    </row>
    <row r="4445" spans="1:16" ht="51" hidden="1">
      <c r="A4445" s="127">
        <v>513</v>
      </c>
      <c r="B4445" s="127"/>
      <c r="C4445" s="128" t="s">
        <v>201</v>
      </c>
      <c r="D4445" s="122">
        <v>43025</v>
      </c>
      <c r="E4445" s="123" t="s">
        <v>10376</v>
      </c>
      <c r="F4445" s="123" t="s">
        <v>15</v>
      </c>
      <c r="G4445" s="123">
        <v>572275</v>
      </c>
      <c r="H4445" s="127"/>
      <c r="I4445" s="131" t="s">
        <v>10377</v>
      </c>
      <c r="J4445" s="127"/>
      <c r="K4445" s="127"/>
      <c r="L4445" s="127"/>
      <c r="M4445" s="127"/>
      <c r="N4445" s="246">
        <v>50</v>
      </c>
      <c r="O4445" s="246">
        <v>0</v>
      </c>
      <c r="P4445" s="127" t="s">
        <v>1334</v>
      </c>
    </row>
    <row r="4446" spans="1:16" ht="51" hidden="1">
      <c r="A4446" s="127">
        <v>513</v>
      </c>
      <c r="B4446" s="127"/>
      <c r="C4446" s="128" t="s">
        <v>201</v>
      </c>
      <c r="D4446" s="122">
        <v>43025</v>
      </c>
      <c r="E4446" s="123" t="s">
        <v>10378</v>
      </c>
      <c r="F4446" s="123" t="s">
        <v>15</v>
      </c>
      <c r="G4446" s="123">
        <v>572367</v>
      </c>
      <c r="H4446" s="127"/>
      <c r="I4446" s="131" t="s">
        <v>10379</v>
      </c>
      <c r="J4446" s="127"/>
      <c r="K4446" s="127"/>
      <c r="L4446" s="127"/>
      <c r="M4446" s="127"/>
      <c r="N4446" s="246">
        <v>50</v>
      </c>
      <c r="O4446" s="246">
        <v>0</v>
      </c>
      <c r="P4446" s="127" t="s">
        <v>1334</v>
      </c>
    </row>
    <row r="4447" spans="1:16" ht="63.75" hidden="1">
      <c r="A4447" s="127">
        <v>222</v>
      </c>
      <c r="B4447" s="127"/>
      <c r="C4447" s="128" t="s">
        <v>765</v>
      </c>
      <c r="D4447" s="122">
        <v>43025</v>
      </c>
      <c r="E4447" s="123" t="s">
        <v>10380</v>
      </c>
      <c r="F4447" s="123" t="s">
        <v>15</v>
      </c>
      <c r="G4447" s="123">
        <v>572371</v>
      </c>
      <c r="H4447" s="127"/>
      <c r="I4447" s="131" t="s">
        <v>10381</v>
      </c>
      <c r="J4447" s="127"/>
      <c r="K4447" s="127"/>
      <c r="L4447" s="127"/>
      <c r="M4447" s="127"/>
      <c r="N4447" s="246">
        <v>50</v>
      </c>
      <c r="O4447" s="246">
        <v>0</v>
      </c>
      <c r="P4447" s="127" t="s">
        <v>1334</v>
      </c>
    </row>
    <row r="4448" spans="1:16" ht="76.5" hidden="1">
      <c r="A4448" s="127">
        <v>287</v>
      </c>
      <c r="B4448" s="127"/>
      <c r="C4448" s="128" t="s">
        <v>791</v>
      </c>
      <c r="D4448" s="122">
        <v>43025</v>
      </c>
      <c r="E4448" s="123" t="s">
        <v>10382</v>
      </c>
      <c r="F4448" s="123" t="s">
        <v>11</v>
      </c>
      <c r="G4448" s="123">
        <v>572372</v>
      </c>
      <c r="H4448" s="127"/>
      <c r="I4448" s="131" t="s">
        <v>10383</v>
      </c>
      <c r="J4448" s="127"/>
      <c r="K4448" s="127"/>
      <c r="L4448" s="127"/>
      <c r="M4448" s="127"/>
      <c r="N4448" s="246">
        <v>50</v>
      </c>
      <c r="O4448" s="246">
        <v>0</v>
      </c>
      <c r="P4448" s="127" t="s">
        <v>1334</v>
      </c>
    </row>
    <row r="4449" spans="1:16" ht="76.5" hidden="1">
      <c r="A4449" s="127">
        <v>25</v>
      </c>
      <c r="B4449" s="127"/>
      <c r="C4449" s="128" t="s">
        <v>695</v>
      </c>
      <c r="D4449" s="122">
        <v>43025</v>
      </c>
      <c r="E4449" s="123" t="s">
        <v>10384</v>
      </c>
      <c r="F4449" s="123" t="s">
        <v>1375</v>
      </c>
      <c r="G4449" s="123">
        <v>15183400</v>
      </c>
      <c r="H4449" s="127"/>
      <c r="I4449" s="131" t="s">
        <v>10385</v>
      </c>
      <c r="J4449" s="127"/>
      <c r="K4449" s="127"/>
      <c r="L4449" s="127"/>
      <c r="M4449" s="127"/>
      <c r="N4449" s="246">
        <v>600000</v>
      </c>
      <c r="O4449" s="246">
        <v>0</v>
      </c>
      <c r="P4449" s="127" t="s">
        <v>1334</v>
      </c>
    </row>
    <row r="4450" spans="1:16" ht="76.5" hidden="1">
      <c r="A4450" s="127">
        <v>25</v>
      </c>
      <c r="B4450" s="127"/>
      <c r="C4450" s="128" t="s">
        <v>695</v>
      </c>
      <c r="D4450" s="122">
        <v>43025</v>
      </c>
      <c r="E4450" s="123" t="s">
        <v>10386</v>
      </c>
      <c r="F4450" s="123" t="s">
        <v>1375</v>
      </c>
      <c r="G4450" s="123">
        <v>15181958</v>
      </c>
      <c r="H4450" s="127"/>
      <c r="I4450" s="131" t="s">
        <v>10387</v>
      </c>
      <c r="J4450" s="127"/>
      <c r="K4450" s="127"/>
      <c r="L4450" s="127"/>
      <c r="M4450" s="127"/>
      <c r="N4450" s="246">
        <v>86176.960000000006</v>
      </c>
      <c r="O4450" s="246">
        <v>0</v>
      </c>
      <c r="P4450" s="127" t="s">
        <v>1334</v>
      </c>
    </row>
    <row r="4451" spans="1:16" ht="76.5" hidden="1">
      <c r="A4451" s="127">
        <v>25</v>
      </c>
      <c r="B4451" s="127"/>
      <c r="C4451" s="128" t="s">
        <v>695</v>
      </c>
      <c r="D4451" s="122">
        <v>43025</v>
      </c>
      <c r="E4451" s="123" t="s">
        <v>10388</v>
      </c>
      <c r="F4451" s="123" t="s">
        <v>1375</v>
      </c>
      <c r="G4451" s="123">
        <v>15199449</v>
      </c>
      <c r="H4451" s="127"/>
      <c r="I4451" s="131" t="s">
        <v>10389</v>
      </c>
      <c r="J4451" s="127"/>
      <c r="K4451" s="127"/>
      <c r="L4451" s="127"/>
      <c r="M4451" s="127"/>
      <c r="N4451" s="246">
        <v>874848.28</v>
      </c>
      <c r="O4451" s="246">
        <v>0</v>
      </c>
      <c r="P4451" s="127" t="s">
        <v>1334</v>
      </c>
    </row>
    <row r="4452" spans="1:16" ht="76.5" hidden="1">
      <c r="A4452" s="127">
        <v>25</v>
      </c>
      <c r="B4452" s="127"/>
      <c r="C4452" s="128" t="s">
        <v>695</v>
      </c>
      <c r="D4452" s="122">
        <v>43025</v>
      </c>
      <c r="E4452" s="123" t="s">
        <v>10390</v>
      </c>
      <c r="F4452" s="123" t="s">
        <v>1375</v>
      </c>
      <c r="G4452" s="123">
        <v>15199663</v>
      </c>
      <c r="H4452" s="127"/>
      <c r="I4452" s="131" t="s">
        <v>10391</v>
      </c>
      <c r="J4452" s="127"/>
      <c r="K4452" s="127"/>
      <c r="L4452" s="127"/>
      <c r="M4452" s="127"/>
      <c r="N4452" s="246">
        <v>1449631.09</v>
      </c>
      <c r="O4452" s="246">
        <v>0</v>
      </c>
      <c r="P4452" s="127" t="s">
        <v>1334</v>
      </c>
    </row>
    <row r="4453" spans="1:16" ht="76.5" hidden="1">
      <c r="A4453" s="127">
        <v>25</v>
      </c>
      <c r="B4453" s="127"/>
      <c r="C4453" s="128" t="s">
        <v>695</v>
      </c>
      <c r="D4453" s="122">
        <v>43025</v>
      </c>
      <c r="E4453" s="123" t="s">
        <v>10392</v>
      </c>
      <c r="F4453" s="123" t="s">
        <v>1375</v>
      </c>
      <c r="G4453" s="123">
        <v>15199815</v>
      </c>
      <c r="H4453" s="127"/>
      <c r="I4453" s="131" t="s">
        <v>10393</v>
      </c>
      <c r="J4453" s="127"/>
      <c r="K4453" s="127"/>
      <c r="L4453" s="127"/>
      <c r="M4453" s="127"/>
      <c r="N4453" s="246">
        <v>1566070.98</v>
      </c>
      <c r="O4453" s="246">
        <v>0</v>
      </c>
      <c r="P4453" s="127" t="s">
        <v>1334</v>
      </c>
    </row>
    <row r="4454" spans="1:16" ht="76.5" hidden="1">
      <c r="A4454" s="127">
        <v>25</v>
      </c>
      <c r="B4454" s="127"/>
      <c r="C4454" s="128" t="s">
        <v>695</v>
      </c>
      <c r="D4454" s="122">
        <v>43025</v>
      </c>
      <c r="E4454" s="123" t="s">
        <v>10394</v>
      </c>
      <c r="F4454" s="123" t="s">
        <v>1375</v>
      </c>
      <c r="G4454" s="123">
        <v>15199906</v>
      </c>
      <c r="H4454" s="127"/>
      <c r="I4454" s="131" t="s">
        <v>10395</v>
      </c>
      <c r="J4454" s="127"/>
      <c r="K4454" s="127"/>
      <c r="L4454" s="127"/>
      <c r="M4454" s="127"/>
      <c r="N4454" s="246">
        <v>59356.62</v>
      </c>
      <c r="O4454" s="246">
        <v>0</v>
      </c>
      <c r="P4454" s="127" t="s">
        <v>1334</v>
      </c>
    </row>
    <row r="4455" spans="1:16" ht="76.5" hidden="1">
      <c r="A4455" s="127">
        <v>25</v>
      </c>
      <c r="B4455" s="127"/>
      <c r="C4455" s="128" t="s">
        <v>695</v>
      </c>
      <c r="D4455" s="122">
        <v>43025</v>
      </c>
      <c r="E4455" s="123" t="s">
        <v>10396</v>
      </c>
      <c r="F4455" s="123" t="s">
        <v>1375</v>
      </c>
      <c r="G4455" s="123">
        <v>15200040</v>
      </c>
      <c r="H4455" s="127"/>
      <c r="I4455" s="131" t="s">
        <v>10397</v>
      </c>
      <c r="J4455" s="127"/>
      <c r="K4455" s="127"/>
      <c r="L4455" s="127"/>
      <c r="M4455" s="127"/>
      <c r="N4455" s="246">
        <v>94453.41</v>
      </c>
      <c r="O4455" s="246">
        <v>0</v>
      </c>
      <c r="P4455" s="127" t="s">
        <v>1334</v>
      </c>
    </row>
    <row r="4456" spans="1:16" ht="76.5" hidden="1">
      <c r="A4456" s="127">
        <v>25</v>
      </c>
      <c r="B4456" s="127"/>
      <c r="C4456" s="128" t="s">
        <v>695</v>
      </c>
      <c r="D4456" s="122">
        <v>43025</v>
      </c>
      <c r="E4456" s="123" t="s">
        <v>10398</v>
      </c>
      <c r="F4456" s="123" t="s">
        <v>1375</v>
      </c>
      <c r="G4456" s="123">
        <v>15200145</v>
      </c>
      <c r="H4456" s="127"/>
      <c r="I4456" s="131" t="s">
        <v>10399</v>
      </c>
      <c r="J4456" s="127"/>
      <c r="K4456" s="127"/>
      <c r="L4456" s="127"/>
      <c r="M4456" s="127"/>
      <c r="N4456" s="246">
        <v>688978.23</v>
      </c>
      <c r="O4456" s="246">
        <v>0</v>
      </c>
      <c r="P4456" s="127" t="s">
        <v>1334</v>
      </c>
    </row>
    <row r="4457" spans="1:16" ht="76.5" hidden="1">
      <c r="A4457" s="127">
        <v>25</v>
      </c>
      <c r="B4457" s="127"/>
      <c r="C4457" s="128" t="s">
        <v>695</v>
      </c>
      <c r="D4457" s="122">
        <v>43025</v>
      </c>
      <c r="E4457" s="123" t="s">
        <v>10400</v>
      </c>
      <c r="F4457" s="123" t="s">
        <v>1375</v>
      </c>
      <c r="G4457" s="123">
        <v>15200310</v>
      </c>
      <c r="H4457" s="127"/>
      <c r="I4457" s="131" t="s">
        <v>10401</v>
      </c>
      <c r="J4457" s="127"/>
      <c r="K4457" s="127"/>
      <c r="L4457" s="127"/>
      <c r="M4457" s="127"/>
      <c r="N4457" s="246">
        <v>118118.51</v>
      </c>
      <c r="O4457" s="246">
        <v>0</v>
      </c>
      <c r="P4457" s="127" t="s">
        <v>1334</v>
      </c>
    </row>
    <row r="4458" spans="1:16" ht="76.5" hidden="1">
      <c r="A4458" s="127">
        <v>25</v>
      </c>
      <c r="B4458" s="127"/>
      <c r="C4458" s="128" t="s">
        <v>695</v>
      </c>
      <c r="D4458" s="122">
        <v>43025</v>
      </c>
      <c r="E4458" s="123" t="s">
        <v>10402</v>
      </c>
      <c r="F4458" s="123" t="s">
        <v>1375</v>
      </c>
      <c r="G4458" s="123">
        <v>15182521</v>
      </c>
      <c r="H4458" s="127"/>
      <c r="I4458" s="131" t="s">
        <v>10403</v>
      </c>
      <c r="J4458" s="127"/>
      <c r="K4458" s="127"/>
      <c r="L4458" s="127"/>
      <c r="M4458" s="127"/>
      <c r="N4458" s="246">
        <v>163230.64000000001</v>
      </c>
      <c r="O4458" s="246">
        <v>0</v>
      </c>
      <c r="P4458" s="127" t="s">
        <v>1334</v>
      </c>
    </row>
    <row r="4459" spans="1:16" ht="76.5" hidden="1">
      <c r="A4459" s="127">
        <v>25</v>
      </c>
      <c r="B4459" s="127"/>
      <c r="C4459" s="128" t="s">
        <v>695</v>
      </c>
      <c r="D4459" s="122">
        <v>43025</v>
      </c>
      <c r="E4459" s="123" t="s">
        <v>10404</v>
      </c>
      <c r="F4459" s="123" t="s">
        <v>1375</v>
      </c>
      <c r="G4459" s="123">
        <v>15182590</v>
      </c>
      <c r="H4459" s="127"/>
      <c r="I4459" s="131" t="s">
        <v>10405</v>
      </c>
      <c r="J4459" s="127"/>
      <c r="K4459" s="127"/>
      <c r="L4459" s="127"/>
      <c r="M4459" s="127"/>
      <c r="N4459" s="246">
        <v>112914.43</v>
      </c>
      <c r="O4459" s="246">
        <v>0</v>
      </c>
      <c r="P4459" s="127" t="s">
        <v>1334</v>
      </c>
    </row>
    <row r="4460" spans="1:16" ht="76.5" hidden="1">
      <c r="A4460" s="127" t="s">
        <v>621</v>
      </c>
      <c r="B4460" s="127"/>
      <c r="C4460" s="128" t="s">
        <v>715</v>
      </c>
      <c r="D4460" s="122">
        <v>43025</v>
      </c>
      <c r="E4460" s="123" t="s">
        <v>10406</v>
      </c>
      <c r="F4460" s="123" t="s">
        <v>13</v>
      </c>
      <c r="G4460" s="123">
        <v>901146</v>
      </c>
      <c r="H4460" s="127"/>
      <c r="I4460" s="131" t="s">
        <v>10407</v>
      </c>
      <c r="J4460" s="127"/>
      <c r="K4460" s="127"/>
      <c r="L4460" s="127"/>
      <c r="M4460" s="127"/>
      <c r="N4460" s="246">
        <v>18924782.199999999</v>
      </c>
      <c r="O4460" s="246">
        <v>0</v>
      </c>
      <c r="P4460" s="127" t="s">
        <v>1334</v>
      </c>
    </row>
    <row r="4461" spans="1:16" ht="76.5" hidden="1">
      <c r="A4461" s="127" t="s">
        <v>621</v>
      </c>
      <c r="B4461" s="127"/>
      <c r="C4461" s="128" t="s">
        <v>715</v>
      </c>
      <c r="D4461" s="122">
        <v>43025</v>
      </c>
      <c r="E4461" s="123" t="s">
        <v>10408</v>
      </c>
      <c r="F4461" s="123" t="s">
        <v>11</v>
      </c>
      <c r="G4461" s="123">
        <v>901146</v>
      </c>
      <c r="H4461" s="127"/>
      <c r="I4461" s="131" t="s">
        <v>10409</v>
      </c>
      <c r="J4461" s="127"/>
      <c r="K4461" s="127"/>
      <c r="L4461" s="127"/>
      <c r="M4461" s="127"/>
      <c r="N4461" s="246">
        <v>50</v>
      </c>
      <c r="O4461" s="246">
        <v>0</v>
      </c>
      <c r="P4461" s="127" t="s">
        <v>1334</v>
      </c>
    </row>
    <row r="4462" spans="1:16" ht="51" hidden="1">
      <c r="A4462" s="127">
        <v>117</v>
      </c>
      <c r="B4462" s="127"/>
      <c r="C4462" s="128" t="s">
        <v>723</v>
      </c>
      <c r="D4462" s="122">
        <v>43025</v>
      </c>
      <c r="E4462" s="123" t="s">
        <v>10410</v>
      </c>
      <c r="F4462" s="123" t="s">
        <v>11</v>
      </c>
      <c r="G4462" s="123">
        <v>901164</v>
      </c>
      <c r="H4462" s="127"/>
      <c r="I4462" s="131" t="s">
        <v>10411</v>
      </c>
      <c r="J4462" s="127"/>
      <c r="K4462" s="127"/>
      <c r="L4462" s="127"/>
      <c r="M4462" s="127"/>
      <c r="N4462" s="246">
        <v>50</v>
      </c>
      <c r="O4462" s="246">
        <v>0</v>
      </c>
      <c r="P4462" s="127" t="s">
        <v>1334</v>
      </c>
    </row>
    <row r="4463" spans="1:16" ht="63.75" hidden="1">
      <c r="A4463" s="127">
        <v>117</v>
      </c>
      <c r="B4463" s="127"/>
      <c r="C4463" s="128" t="s">
        <v>723</v>
      </c>
      <c r="D4463" s="122">
        <v>43025</v>
      </c>
      <c r="E4463" s="123" t="s">
        <v>10412</v>
      </c>
      <c r="F4463" s="123" t="s">
        <v>11</v>
      </c>
      <c r="G4463" s="123">
        <v>901191</v>
      </c>
      <c r="H4463" s="127"/>
      <c r="I4463" s="131" t="s">
        <v>10413</v>
      </c>
      <c r="J4463" s="127"/>
      <c r="K4463" s="127"/>
      <c r="L4463" s="127"/>
      <c r="M4463" s="127"/>
      <c r="N4463" s="246">
        <v>50</v>
      </c>
      <c r="O4463" s="246">
        <v>0</v>
      </c>
      <c r="P4463" s="127" t="s">
        <v>1334</v>
      </c>
    </row>
    <row r="4464" spans="1:16" ht="76.5" hidden="1">
      <c r="A4464" s="127" t="s">
        <v>621</v>
      </c>
      <c r="B4464" s="127"/>
      <c r="C4464" s="128" t="s">
        <v>715</v>
      </c>
      <c r="D4464" s="122">
        <v>43026</v>
      </c>
      <c r="E4464" s="123" t="s">
        <v>10414</v>
      </c>
      <c r="F4464" s="123" t="s">
        <v>6</v>
      </c>
      <c r="G4464" s="123">
        <v>897581</v>
      </c>
      <c r="H4464" s="127"/>
      <c r="I4464" s="131" t="s">
        <v>10415</v>
      </c>
      <c r="J4464" s="127"/>
      <c r="K4464" s="127"/>
      <c r="L4464" s="127"/>
      <c r="M4464" s="127"/>
      <c r="N4464" s="246">
        <v>0</v>
      </c>
      <c r="O4464" s="246">
        <v>140000</v>
      </c>
      <c r="P4464" s="127" t="s">
        <v>1334</v>
      </c>
    </row>
    <row r="4465" spans="1:16" ht="76.5" hidden="1">
      <c r="A4465" s="127" t="s">
        <v>620</v>
      </c>
      <c r="B4465" s="127"/>
      <c r="C4465" s="128" t="s">
        <v>714</v>
      </c>
      <c r="D4465" s="122">
        <v>43026</v>
      </c>
      <c r="E4465" s="123" t="s">
        <v>10416</v>
      </c>
      <c r="F4465" s="123" t="s">
        <v>6</v>
      </c>
      <c r="G4465" s="123">
        <v>901264</v>
      </c>
      <c r="H4465" s="127"/>
      <c r="I4465" s="131" t="s">
        <v>10417</v>
      </c>
      <c r="J4465" s="127"/>
      <c r="K4465" s="127"/>
      <c r="L4465" s="127"/>
      <c r="M4465" s="127"/>
      <c r="N4465" s="246">
        <v>0</v>
      </c>
      <c r="O4465" s="246">
        <v>7270.04</v>
      </c>
      <c r="P4465" s="127" t="s">
        <v>1334</v>
      </c>
    </row>
    <row r="4466" spans="1:16" ht="76.5" hidden="1">
      <c r="A4466" s="127" t="s">
        <v>621</v>
      </c>
      <c r="B4466" s="127"/>
      <c r="C4466" s="128" t="s">
        <v>715</v>
      </c>
      <c r="D4466" s="122">
        <v>43026</v>
      </c>
      <c r="E4466" s="123" t="s">
        <v>10418</v>
      </c>
      <c r="F4466" s="123" t="s">
        <v>13</v>
      </c>
      <c r="G4466" s="123">
        <v>901275</v>
      </c>
      <c r="H4466" s="127"/>
      <c r="I4466" s="131" t="s">
        <v>10419</v>
      </c>
      <c r="J4466" s="127"/>
      <c r="K4466" s="127"/>
      <c r="L4466" s="127"/>
      <c r="M4466" s="127"/>
      <c r="N4466" s="246">
        <v>20580000</v>
      </c>
      <c r="O4466" s="246">
        <v>0</v>
      </c>
      <c r="P4466" s="127" t="s">
        <v>1334</v>
      </c>
    </row>
    <row r="4467" spans="1:16" ht="63.75" hidden="1">
      <c r="A4467" s="127" t="s">
        <v>621</v>
      </c>
      <c r="B4467" s="127"/>
      <c r="C4467" s="128" t="s">
        <v>715</v>
      </c>
      <c r="D4467" s="122">
        <v>43026</v>
      </c>
      <c r="E4467" s="123" t="s">
        <v>10420</v>
      </c>
      <c r="F4467" s="123" t="s">
        <v>11</v>
      </c>
      <c r="G4467" s="123">
        <v>901275</v>
      </c>
      <c r="H4467" s="127"/>
      <c r="I4467" s="131" t="s">
        <v>10421</v>
      </c>
      <c r="J4467" s="127"/>
      <c r="K4467" s="127"/>
      <c r="L4467" s="127"/>
      <c r="M4467" s="127"/>
      <c r="N4467" s="246">
        <v>50</v>
      </c>
      <c r="O4467" s="246">
        <v>0</v>
      </c>
      <c r="P4467" s="127" t="s">
        <v>1334</v>
      </c>
    </row>
    <row r="4468" spans="1:16" ht="63.75" hidden="1">
      <c r="A4468" s="127">
        <v>378</v>
      </c>
      <c r="B4468" s="127"/>
      <c r="C4468" s="128" t="s">
        <v>1278</v>
      </c>
      <c r="D4468" s="122">
        <v>43026</v>
      </c>
      <c r="E4468" s="123" t="s">
        <v>10422</v>
      </c>
      <c r="F4468" s="123" t="s">
        <v>11</v>
      </c>
      <c r="G4468" s="123">
        <v>901339</v>
      </c>
      <c r="H4468" s="127"/>
      <c r="I4468" s="131" t="s">
        <v>10423</v>
      </c>
      <c r="J4468" s="127"/>
      <c r="K4468" s="127"/>
      <c r="L4468" s="127"/>
      <c r="M4468" s="127"/>
      <c r="N4468" s="246">
        <v>50</v>
      </c>
      <c r="O4468" s="246">
        <v>0</v>
      </c>
      <c r="P4468" s="127" t="s">
        <v>1334</v>
      </c>
    </row>
    <row r="4469" spans="1:16" ht="51" hidden="1">
      <c r="A4469" s="127">
        <v>513</v>
      </c>
      <c r="B4469" s="127"/>
      <c r="C4469" s="128" t="s">
        <v>201</v>
      </c>
      <c r="D4469" s="122">
        <v>43026</v>
      </c>
      <c r="E4469" s="123" t="s">
        <v>10424</v>
      </c>
      <c r="F4469" s="123" t="s">
        <v>15</v>
      </c>
      <c r="G4469" s="123">
        <v>572754</v>
      </c>
      <c r="H4469" s="127"/>
      <c r="I4469" s="131" t="s">
        <v>10425</v>
      </c>
      <c r="J4469" s="127"/>
      <c r="K4469" s="127"/>
      <c r="L4469" s="127"/>
      <c r="M4469" s="127"/>
      <c r="N4469" s="246">
        <v>50</v>
      </c>
      <c r="O4469" s="246">
        <v>0</v>
      </c>
      <c r="P4469" s="127" t="s">
        <v>1334</v>
      </c>
    </row>
    <row r="4470" spans="1:16" ht="76.5" hidden="1">
      <c r="A4470" s="127">
        <v>10</v>
      </c>
      <c r="B4470" s="127"/>
      <c r="C4470" s="128" t="s">
        <v>691</v>
      </c>
      <c r="D4470" s="122">
        <v>43026</v>
      </c>
      <c r="E4470" s="123" t="s">
        <v>10426</v>
      </c>
      <c r="F4470" s="123" t="s">
        <v>15</v>
      </c>
      <c r="G4470" s="123">
        <v>572756</v>
      </c>
      <c r="H4470" s="127"/>
      <c r="I4470" s="131" t="s">
        <v>10427</v>
      </c>
      <c r="J4470" s="127"/>
      <c r="K4470" s="127"/>
      <c r="L4470" s="127"/>
      <c r="M4470" s="127"/>
      <c r="N4470" s="246">
        <v>50</v>
      </c>
      <c r="O4470" s="246">
        <v>0</v>
      </c>
      <c r="P4470" s="127" t="s">
        <v>1334</v>
      </c>
    </row>
    <row r="4471" spans="1:16" ht="63.75" hidden="1">
      <c r="A4471" s="127">
        <v>10</v>
      </c>
      <c r="B4471" s="127"/>
      <c r="C4471" s="128" t="s">
        <v>691</v>
      </c>
      <c r="D4471" s="122">
        <v>43026</v>
      </c>
      <c r="E4471" s="123" t="s">
        <v>10428</v>
      </c>
      <c r="F4471" s="123" t="s">
        <v>15</v>
      </c>
      <c r="G4471" s="123">
        <v>572758</v>
      </c>
      <c r="H4471" s="127"/>
      <c r="I4471" s="131" t="s">
        <v>10429</v>
      </c>
      <c r="J4471" s="127"/>
      <c r="K4471" s="127"/>
      <c r="L4471" s="127"/>
      <c r="M4471" s="127"/>
      <c r="N4471" s="246">
        <v>50</v>
      </c>
      <c r="O4471" s="246">
        <v>0</v>
      </c>
      <c r="P4471" s="127" t="s">
        <v>1334</v>
      </c>
    </row>
    <row r="4472" spans="1:16" ht="63.75" hidden="1">
      <c r="A4472" s="127" t="s">
        <v>620</v>
      </c>
      <c r="B4472" s="127"/>
      <c r="C4472" s="128" t="s">
        <v>714</v>
      </c>
      <c r="D4472" s="122">
        <v>43026</v>
      </c>
      <c r="E4472" s="123" t="s">
        <v>10430</v>
      </c>
      <c r="F4472" s="123" t="s">
        <v>11</v>
      </c>
      <c r="G4472" s="123">
        <v>572895</v>
      </c>
      <c r="H4472" s="127"/>
      <c r="I4472" s="131" t="s">
        <v>10431</v>
      </c>
      <c r="J4472" s="127"/>
      <c r="K4472" s="127"/>
      <c r="L4472" s="127"/>
      <c r="M4472" s="127"/>
      <c r="N4472" s="246">
        <v>460.5</v>
      </c>
      <c r="O4472" s="246">
        <v>0</v>
      </c>
      <c r="P4472" s="127" t="s">
        <v>1334</v>
      </c>
    </row>
    <row r="4473" spans="1:16" ht="51" hidden="1">
      <c r="A4473" s="127">
        <v>10</v>
      </c>
      <c r="B4473" s="127"/>
      <c r="C4473" s="128" t="s">
        <v>691</v>
      </c>
      <c r="D4473" s="122">
        <v>43026</v>
      </c>
      <c r="E4473" s="123" t="s">
        <v>10432</v>
      </c>
      <c r="F4473" s="123" t="s">
        <v>15</v>
      </c>
      <c r="G4473" s="123">
        <v>573207</v>
      </c>
      <c r="H4473" s="127"/>
      <c r="I4473" s="131" t="s">
        <v>10433</v>
      </c>
      <c r="J4473" s="127"/>
      <c r="K4473" s="127"/>
      <c r="L4473" s="127"/>
      <c r="M4473" s="127"/>
      <c r="N4473" s="246">
        <v>50</v>
      </c>
      <c r="O4473" s="246">
        <v>0</v>
      </c>
      <c r="P4473" s="127" t="s">
        <v>1334</v>
      </c>
    </row>
    <row r="4474" spans="1:16" ht="63.75" hidden="1">
      <c r="A4474" s="127">
        <v>513</v>
      </c>
      <c r="B4474" s="127"/>
      <c r="C4474" s="128" t="s">
        <v>201</v>
      </c>
      <c r="D4474" s="122">
        <v>43026</v>
      </c>
      <c r="E4474" s="123" t="s">
        <v>10434</v>
      </c>
      <c r="F4474" s="123" t="s">
        <v>15</v>
      </c>
      <c r="G4474" s="123">
        <v>573330</v>
      </c>
      <c r="H4474" s="127"/>
      <c r="I4474" s="131" t="s">
        <v>10435</v>
      </c>
      <c r="J4474" s="127"/>
      <c r="K4474" s="127"/>
      <c r="L4474" s="127"/>
      <c r="M4474" s="127"/>
      <c r="N4474" s="246">
        <v>50</v>
      </c>
      <c r="O4474" s="246">
        <v>0</v>
      </c>
      <c r="P4474" s="127" t="s">
        <v>1334</v>
      </c>
    </row>
    <row r="4475" spans="1:16" ht="76.5" hidden="1">
      <c r="A4475" s="127">
        <v>25</v>
      </c>
      <c r="B4475" s="127"/>
      <c r="C4475" s="128" t="s">
        <v>695</v>
      </c>
      <c r="D4475" s="122">
        <v>43026</v>
      </c>
      <c r="E4475" s="123" t="s">
        <v>10436</v>
      </c>
      <c r="F4475" s="123" t="s">
        <v>1375</v>
      </c>
      <c r="G4475" s="123">
        <v>15213912</v>
      </c>
      <c r="H4475" s="127"/>
      <c r="I4475" s="131" t="s">
        <v>10437</v>
      </c>
      <c r="J4475" s="127"/>
      <c r="K4475" s="127"/>
      <c r="L4475" s="127"/>
      <c r="M4475" s="127"/>
      <c r="N4475" s="246">
        <v>463708.93</v>
      </c>
      <c r="O4475" s="246">
        <v>0</v>
      </c>
      <c r="P4475" s="127" t="s">
        <v>1334</v>
      </c>
    </row>
    <row r="4476" spans="1:16" ht="76.5" hidden="1">
      <c r="A4476" s="127">
        <v>25</v>
      </c>
      <c r="B4476" s="127"/>
      <c r="C4476" s="128" t="s">
        <v>695</v>
      </c>
      <c r="D4476" s="122">
        <v>43026</v>
      </c>
      <c r="E4476" s="123" t="s">
        <v>10438</v>
      </c>
      <c r="F4476" s="123" t="s">
        <v>1375</v>
      </c>
      <c r="G4476" s="123">
        <v>15213976</v>
      </c>
      <c r="H4476" s="127"/>
      <c r="I4476" s="131" t="s">
        <v>10439</v>
      </c>
      <c r="J4476" s="127"/>
      <c r="K4476" s="127"/>
      <c r="L4476" s="127"/>
      <c r="M4476" s="127"/>
      <c r="N4476" s="246">
        <v>129996.97</v>
      </c>
      <c r="O4476" s="246">
        <v>0</v>
      </c>
      <c r="P4476" s="127" t="s">
        <v>1334</v>
      </c>
    </row>
    <row r="4477" spans="1:16" ht="76.5" hidden="1">
      <c r="A4477" s="127">
        <v>25</v>
      </c>
      <c r="B4477" s="127"/>
      <c r="C4477" s="128" t="s">
        <v>695</v>
      </c>
      <c r="D4477" s="122">
        <v>43026</v>
      </c>
      <c r="E4477" s="123" t="s">
        <v>10440</v>
      </c>
      <c r="F4477" s="123" t="s">
        <v>1375</v>
      </c>
      <c r="G4477" s="123">
        <v>15214168</v>
      </c>
      <c r="H4477" s="127"/>
      <c r="I4477" s="131" t="s">
        <v>10441</v>
      </c>
      <c r="J4477" s="127"/>
      <c r="K4477" s="127"/>
      <c r="L4477" s="127"/>
      <c r="M4477" s="127"/>
      <c r="N4477" s="246">
        <v>299999.94</v>
      </c>
      <c r="O4477" s="246">
        <v>0</v>
      </c>
      <c r="P4477" s="127" t="s">
        <v>1334</v>
      </c>
    </row>
    <row r="4478" spans="1:16" ht="76.5" hidden="1">
      <c r="A4478" s="127">
        <v>25</v>
      </c>
      <c r="B4478" s="127"/>
      <c r="C4478" s="128" t="s">
        <v>695</v>
      </c>
      <c r="D4478" s="122">
        <v>43026</v>
      </c>
      <c r="E4478" s="123" t="s">
        <v>10442</v>
      </c>
      <c r="F4478" s="123" t="s">
        <v>1375</v>
      </c>
      <c r="G4478" s="123">
        <v>15214405</v>
      </c>
      <c r="H4478" s="127"/>
      <c r="I4478" s="131" t="s">
        <v>10443</v>
      </c>
      <c r="J4478" s="127"/>
      <c r="K4478" s="127"/>
      <c r="L4478" s="127"/>
      <c r="M4478" s="127"/>
      <c r="N4478" s="246">
        <v>171292.59</v>
      </c>
      <c r="O4478" s="246">
        <v>0</v>
      </c>
      <c r="P4478" s="127" t="s">
        <v>1334</v>
      </c>
    </row>
    <row r="4479" spans="1:16" ht="76.5" hidden="1">
      <c r="A4479" s="127">
        <v>25</v>
      </c>
      <c r="B4479" s="127"/>
      <c r="C4479" s="128" t="s">
        <v>695</v>
      </c>
      <c r="D4479" s="122">
        <v>43026</v>
      </c>
      <c r="E4479" s="123" t="s">
        <v>10444</v>
      </c>
      <c r="F4479" s="123" t="s">
        <v>1375</v>
      </c>
      <c r="G4479" s="123">
        <v>15214406</v>
      </c>
      <c r="H4479" s="127"/>
      <c r="I4479" s="131" t="s">
        <v>10445</v>
      </c>
      <c r="J4479" s="127"/>
      <c r="K4479" s="127"/>
      <c r="L4479" s="127"/>
      <c r="M4479" s="127"/>
      <c r="N4479" s="246">
        <v>168586.39</v>
      </c>
      <c r="O4479" s="246">
        <v>0</v>
      </c>
      <c r="P4479" s="127" t="s">
        <v>1334</v>
      </c>
    </row>
    <row r="4480" spans="1:16" ht="76.5" hidden="1">
      <c r="A4480" s="127">
        <v>25</v>
      </c>
      <c r="B4480" s="127"/>
      <c r="C4480" s="128" t="s">
        <v>695</v>
      </c>
      <c r="D4480" s="122">
        <v>43026</v>
      </c>
      <c r="E4480" s="123" t="s">
        <v>10446</v>
      </c>
      <c r="F4480" s="123" t="s">
        <v>1375</v>
      </c>
      <c r="G4480" s="123">
        <v>15214411</v>
      </c>
      <c r="H4480" s="127"/>
      <c r="I4480" s="131" t="s">
        <v>10447</v>
      </c>
      <c r="J4480" s="127"/>
      <c r="K4480" s="127"/>
      <c r="L4480" s="127"/>
      <c r="M4480" s="127"/>
      <c r="N4480" s="246">
        <v>586741.88</v>
      </c>
      <c r="O4480" s="246">
        <v>0</v>
      </c>
      <c r="P4480" s="127" t="s">
        <v>1334</v>
      </c>
    </row>
    <row r="4481" spans="1:16" ht="76.5" hidden="1">
      <c r="A4481" s="127">
        <v>25</v>
      </c>
      <c r="B4481" s="127"/>
      <c r="C4481" s="128" t="s">
        <v>695</v>
      </c>
      <c r="D4481" s="122">
        <v>43026</v>
      </c>
      <c r="E4481" s="123" t="s">
        <v>10448</v>
      </c>
      <c r="F4481" s="123" t="s">
        <v>1375</v>
      </c>
      <c r="G4481" s="123">
        <v>15214412</v>
      </c>
      <c r="H4481" s="127"/>
      <c r="I4481" s="131" t="s">
        <v>10449</v>
      </c>
      <c r="J4481" s="127"/>
      <c r="K4481" s="127"/>
      <c r="L4481" s="127"/>
      <c r="M4481" s="127"/>
      <c r="N4481" s="246">
        <v>95640.95</v>
      </c>
      <c r="O4481" s="246">
        <v>0</v>
      </c>
      <c r="P4481" s="127" t="s">
        <v>1334</v>
      </c>
    </row>
    <row r="4482" spans="1:16" ht="76.5" hidden="1">
      <c r="A4482" s="127">
        <v>25</v>
      </c>
      <c r="B4482" s="127"/>
      <c r="C4482" s="128" t="s">
        <v>695</v>
      </c>
      <c r="D4482" s="122">
        <v>43026</v>
      </c>
      <c r="E4482" s="123" t="s">
        <v>10450</v>
      </c>
      <c r="F4482" s="123" t="s">
        <v>1375</v>
      </c>
      <c r="G4482" s="123">
        <v>15214526</v>
      </c>
      <c r="H4482" s="127"/>
      <c r="I4482" s="131" t="s">
        <v>10451</v>
      </c>
      <c r="J4482" s="127"/>
      <c r="K4482" s="127"/>
      <c r="L4482" s="127"/>
      <c r="M4482" s="127"/>
      <c r="N4482" s="246">
        <v>283800.98</v>
      </c>
      <c r="O4482" s="246">
        <v>0</v>
      </c>
      <c r="P4482" s="127" t="s">
        <v>1334</v>
      </c>
    </row>
    <row r="4483" spans="1:16" ht="76.5" hidden="1">
      <c r="A4483" s="127">
        <v>25</v>
      </c>
      <c r="B4483" s="127"/>
      <c r="C4483" s="128" t="s">
        <v>695</v>
      </c>
      <c r="D4483" s="122">
        <v>43026</v>
      </c>
      <c r="E4483" s="123" t="s">
        <v>10452</v>
      </c>
      <c r="F4483" s="123" t="s">
        <v>1375</v>
      </c>
      <c r="G4483" s="123">
        <v>15214528</v>
      </c>
      <c r="H4483" s="127"/>
      <c r="I4483" s="131" t="s">
        <v>10453</v>
      </c>
      <c r="J4483" s="127"/>
      <c r="K4483" s="127"/>
      <c r="L4483" s="127"/>
      <c r="M4483" s="127"/>
      <c r="N4483" s="246">
        <v>1504666.15</v>
      </c>
      <c r="O4483" s="246">
        <v>0</v>
      </c>
      <c r="P4483" s="127" t="s">
        <v>1334</v>
      </c>
    </row>
    <row r="4484" spans="1:16" ht="76.5" hidden="1">
      <c r="A4484" s="127">
        <v>25</v>
      </c>
      <c r="B4484" s="127"/>
      <c r="C4484" s="128" t="s">
        <v>695</v>
      </c>
      <c r="D4484" s="122">
        <v>43026</v>
      </c>
      <c r="E4484" s="123" t="s">
        <v>10454</v>
      </c>
      <c r="F4484" s="123" t="s">
        <v>1375</v>
      </c>
      <c r="G4484" s="123">
        <v>15214563</v>
      </c>
      <c r="H4484" s="127"/>
      <c r="I4484" s="131" t="s">
        <v>10455</v>
      </c>
      <c r="J4484" s="127"/>
      <c r="K4484" s="127"/>
      <c r="L4484" s="127"/>
      <c r="M4484" s="127"/>
      <c r="N4484" s="246">
        <v>347995.65</v>
      </c>
      <c r="O4484" s="246">
        <v>0</v>
      </c>
      <c r="P4484" s="127" t="s">
        <v>1334</v>
      </c>
    </row>
    <row r="4485" spans="1:16" ht="76.5" hidden="1">
      <c r="A4485" s="127">
        <v>25</v>
      </c>
      <c r="B4485" s="127"/>
      <c r="C4485" s="128" t="s">
        <v>695</v>
      </c>
      <c r="D4485" s="122">
        <v>43026</v>
      </c>
      <c r="E4485" s="123" t="s">
        <v>10456</v>
      </c>
      <c r="F4485" s="123" t="s">
        <v>1375</v>
      </c>
      <c r="G4485" s="123">
        <v>15214650</v>
      </c>
      <c r="H4485" s="127"/>
      <c r="I4485" s="131" t="s">
        <v>10457</v>
      </c>
      <c r="J4485" s="127"/>
      <c r="K4485" s="127"/>
      <c r="L4485" s="127"/>
      <c r="M4485" s="127"/>
      <c r="N4485" s="246">
        <v>2548580.7599999998</v>
      </c>
      <c r="O4485" s="246">
        <v>0</v>
      </c>
      <c r="P4485" s="127" t="s">
        <v>1334</v>
      </c>
    </row>
    <row r="4486" spans="1:16" ht="76.5" hidden="1">
      <c r="A4486" s="127">
        <v>25</v>
      </c>
      <c r="B4486" s="127"/>
      <c r="C4486" s="128" t="s">
        <v>695</v>
      </c>
      <c r="D4486" s="122">
        <v>43026</v>
      </c>
      <c r="E4486" s="123" t="s">
        <v>10458</v>
      </c>
      <c r="F4486" s="123" t="s">
        <v>1375</v>
      </c>
      <c r="G4486" s="123">
        <v>15214667</v>
      </c>
      <c r="H4486" s="127"/>
      <c r="I4486" s="131" t="s">
        <v>10459</v>
      </c>
      <c r="J4486" s="127"/>
      <c r="K4486" s="127"/>
      <c r="L4486" s="127"/>
      <c r="M4486" s="127"/>
      <c r="N4486" s="246">
        <v>2222717.73</v>
      </c>
      <c r="O4486" s="246">
        <v>0</v>
      </c>
      <c r="P4486" s="127" t="s">
        <v>1334</v>
      </c>
    </row>
    <row r="4487" spans="1:16" ht="76.5" hidden="1">
      <c r="A4487" s="127">
        <v>25</v>
      </c>
      <c r="B4487" s="127"/>
      <c r="C4487" s="128" t="s">
        <v>695</v>
      </c>
      <c r="D4487" s="122">
        <v>43026</v>
      </c>
      <c r="E4487" s="123" t="s">
        <v>10460</v>
      </c>
      <c r="F4487" s="123" t="s">
        <v>1375</v>
      </c>
      <c r="G4487" s="123">
        <v>15214680</v>
      </c>
      <c r="H4487" s="127"/>
      <c r="I4487" s="131" t="s">
        <v>10461</v>
      </c>
      <c r="J4487" s="127"/>
      <c r="K4487" s="127"/>
      <c r="L4487" s="127"/>
      <c r="M4487" s="127"/>
      <c r="N4487" s="246">
        <v>492377.27</v>
      </c>
      <c r="O4487" s="246">
        <v>0</v>
      </c>
      <c r="P4487" s="127" t="s">
        <v>1334</v>
      </c>
    </row>
    <row r="4488" spans="1:16" ht="76.5" hidden="1">
      <c r="A4488" s="127">
        <v>25</v>
      </c>
      <c r="B4488" s="127"/>
      <c r="C4488" s="128" t="s">
        <v>695</v>
      </c>
      <c r="D4488" s="122">
        <v>43026</v>
      </c>
      <c r="E4488" s="123" t="s">
        <v>10462</v>
      </c>
      <c r="F4488" s="123" t="s">
        <v>1375</v>
      </c>
      <c r="G4488" s="123">
        <v>15214855</v>
      </c>
      <c r="H4488" s="127"/>
      <c r="I4488" s="131" t="s">
        <v>10463</v>
      </c>
      <c r="J4488" s="127"/>
      <c r="K4488" s="127"/>
      <c r="L4488" s="127"/>
      <c r="M4488" s="127"/>
      <c r="N4488" s="246">
        <v>197040.55</v>
      </c>
      <c r="O4488" s="246">
        <v>0</v>
      </c>
      <c r="P4488" s="127" t="s">
        <v>1334</v>
      </c>
    </row>
    <row r="4489" spans="1:16" ht="76.5" hidden="1">
      <c r="A4489" s="127">
        <v>25</v>
      </c>
      <c r="B4489" s="127"/>
      <c r="C4489" s="128" t="s">
        <v>695</v>
      </c>
      <c r="D4489" s="122">
        <v>43026</v>
      </c>
      <c r="E4489" s="123" t="s">
        <v>10464</v>
      </c>
      <c r="F4489" s="123" t="s">
        <v>1375</v>
      </c>
      <c r="G4489" s="123">
        <v>15216458</v>
      </c>
      <c r="H4489" s="127"/>
      <c r="I4489" s="131" t="s">
        <v>10465</v>
      </c>
      <c r="J4489" s="127"/>
      <c r="K4489" s="127"/>
      <c r="L4489" s="127"/>
      <c r="M4489" s="127"/>
      <c r="N4489" s="246">
        <v>597007.97</v>
      </c>
      <c r="O4489" s="246">
        <v>0</v>
      </c>
      <c r="P4489" s="127" t="s">
        <v>1334</v>
      </c>
    </row>
    <row r="4490" spans="1:16" ht="76.5" hidden="1">
      <c r="A4490" s="127">
        <v>25</v>
      </c>
      <c r="B4490" s="127"/>
      <c r="C4490" s="128" t="s">
        <v>695</v>
      </c>
      <c r="D4490" s="122">
        <v>43026</v>
      </c>
      <c r="E4490" s="123" t="s">
        <v>10466</v>
      </c>
      <c r="F4490" s="123" t="s">
        <v>1375</v>
      </c>
      <c r="G4490" s="123">
        <v>15214670</v>
      </c>
      <c r="H4490" s="127"/>
      <c r="I4490" s="131" t="s">
        <v>10467</v>
      </c>
      <c r="J4490" s="127"/>
      <c r="K4490" s="127"/>
      <c r="L4490" s="127"/>
      <c r="M4490" s="127"/>
      <c r="N4490" s="246">
        <v>372270.52</v>
      </c>
      <c r="O4490" s="246">
        <v>0</v>
      </c>
      <c r="P4490" s="127" t="s">
        <v>1334</v>
      </c>
    </row>
    <row r="4491" spans="1:16" ht="76.5" hidden="1">
      <c r="A4491" s="127">
        <v>373</v>
      </c>
      <c r="B4491" s="127"/>
      <c r="C4491" s="128" t="s">
        <v>1273</v>
      </c>
      <c r="D4491" s="122">
        <v>43027</v>
      </c>
      <c r="E4491" s="123" t="s">
        <v>10468</v>
      </c>
      <c r="F4491" s="123" t="s">
        <v>1375</v>
      </c>
      <c r="G4491" s="123">
        <v>15213657</v>
      </c>
      <c r="H4491" s="127"/>
      <c r="I4491" s="131" t="s">
        <v>10469</v>
      </c>
      <c r="J4491" s="127"/>
      <c r="K4491" s="127"/>
      <c r="L4491" s="127"/>
      <c r="M4491" s="127"/>
      <c r="N4491" s="246">
        <v>0</v>
      </c>
      <c r="O4491" s="246">
        <v>6379571.8700000001</v>
      </c>
      <c r="P4491" s="127" t="s">
        <v>1334</v>
      </c>
    </row>
    <row r="4492" spans="1:16" ht="51" hidden="1">
      <c r="A4492" s="127">
        <v>342</v>
      </c>
      <c r="B4492" s="127"/>
      <c r="C4492" s="128" t="s">
        <v>817</v>
      </c>
      <c r="D4492" s="122">
        <v>43027</v>
      </c>
      <c r="E4492" s="123" t="s">
        <v>10470</v>
      </c>
      <c r="F4492" s="123" t="s">
        <v>6</v>
      </c>
      <c r="G4492" s="123">
        <v>897981</v>
      </c>
      <c r="H4492" s="127"/>
      <c r="I4492" s="131" t="s">
        <v>8260</v>
      </c>
      <c r="J4492" s="127"/>
      <c r="K4492" s="127"/>
      <c r="L4492" s="127"/>
      <c r="M4492" s="127"/>
      <c r="N4492" s="246">
        <v>0</v>
      </c>
      <c r="O4492" s="246">
        <v>313348.25</v>
      </c>
      <c r="P4492" s="127" t="s">
        <v>1334</v>
      </c>
    </row>
    <row r="4493" spans="1:16" ht="76.5" hidden="1">
      <c r="A4493" s="127" t="s">
        <v>621</v>
      </c>
      <c r="B4493" s="127"/>
      <c r="C4493" s="128" t="s">
        <v>715</v>
      </c>
      <c r="D4493" s="122">
        <v>43027</v>
      </c>
      <c r="E4493" s="123" t="s">
        <v>10471</v>
      </c>
      <c r="F4493" s="123" t="s">
        <v>6</v>
      </c>
      <c r="G4493" s="123">
        <v>898171</v>
      </c>
      <c r="H4493" s="127"/>
      <c r="I4493" s="131" t="s">
        <v>10472</v>
      </c>
      <c r="J4493" s="127"/>
      <c r="K4493" s="127"/>
      <c r="L4493" s="127"/>
      <c r="M4493" s="127"/>
      <c r="N4493" s="246">
        <v>0</v>
      </c>
      <c r="O4493" s="246">
        <v>3000</v>
      </c>
      <c r="P4493" s="127" t="s">
        <v>1334</v>
      </c>
    </row>
    <row r="4494" spans="1:16" ht="63.75" hidden="1">
      <c r="A4494" s="127">
        <v>25</v>
      </c>
      <c r="B4494" s="127"/>
      <c r="C4494" s="128" t="s">
        <v>695</v>
      </c>
      <c r="D4494" s="122">
        <v>43027</v>
      </c>
      <c r="E4494" s="123" t="s">
        <v>10473</v>
      </c>
      <c r="F4494" s="123" t="s">
        <v>6</v>
      </c>
      <c r="G4494" s="123">
        <v>901437</v>
      </c>
      <c r="H4494" s="127"/>
      <c r="I4494" s="131" t="s">
        <v>10474</v>
      </c>
      <c r="J4494" s="127"/>
      <c r="K4494" s="127"/>
      <c r="L4494" s="127"/>
      <c r="M4494" s="127"/>
      <c r="N4494" s="246">
        <v>0</v>
      </c>
      <c r="O4494" s="246">
        <v>45939.63</v>
      </c>
      <c r="P4494" s="127" t="s">
        <v>1334</v>
      </c>
    </row>
    <row r="4495" spans="1:16" ht="76.5" hidden="1">
      <c r="A4495" s="127">
        <v>25</v>
      </c>
      <c r="B4495" s="127"/>
      <c r="C4495" s="128" t="s">
        <v>695</v>
      </c>
      <c r="D4495" s="122">
        <v>43027</v>
      </c>
      <c r="E4495" s="123" t="s">
        <v>10475</v>
      </c>
      <c r="F4495" s="123" t="s">
        <v>1375</v>
      </c>
      <c r="G4495" s="123">
        <v>15184453</v>
      </c>
      <c r="H4495" s="127"/>
      <c r="I4495" s="131" t="s">
        <v>10476</v>
      </c>
      <c r="J4495" s="127"/>
      <c r="K4495" s="127"/>
      <c r="L4495" s="127"/>
      <c r="M4495" s="127"/>
      <c r="N4495" s="246">
        <v>159004.19</v>
      </c>
      <c r="O4495" s="246">
        <v>0</v>
      </c>
      <c r="P4495" s="127" t="s">
        <v>1334</v>
      </c>
    </row>
    <row r="4496" spans="1:16" ht="38.25" hidden="1">
      <c r="A4496" s="127">
        <v>117</v>
      </c>
      <c r="B4496" s="127"/>
      <c r="C4496" s="128" t="s">
        <v>723</v>
      </c>
      <c r="D4496" s="122">
        <v>43027</v>
      </c>
      <c r="E4496" s="123" t="s">
        <v>10477</v>
      </c>
      <c r="F4496" s="123" t="s">
        <v>11</v>
      </c>
      <c r="G4496" s="123">
        <v>901450</v>
      </c>
      <c r="H4496" s="127"/>
      <c r="I4496" s="131" t="s">
        <v>10478</v>
      </c>
      <c r="J4496" s="127"/>
      <c r="K4496" s="127"/>
      <c r="L4496" s="127"/>
      <c r="M4496" s="127"/>
      <c r="N4496" s="246">
        <v>50</v>
      </c>
      <c r="O4496" s="246">
        <v>0</v>
      </c>
      <c r="P4496" s="127" t="s">
        <v>1334</v>
      </c>
    </row>
    <row r="4497" spans="1:16" ht="25.5" hidden="1">
      <c r="A4497" s="127" t="s">
        <v>621</v>
      </c>
      <c r="B4497" s="127"/>
      <c r="C4497" s="128" t="s">
        <v>715</v>
      </c>
      <c r="D4497" s="122">
        <v>43027</v>
      </c>
      <c r="E4497" s="123" t="s">
        <v>10479</v>
      </c>
      <c r="F4497" s="123" t="s">
        <v>13</v>
      </c>
      <c r="G4497" s="123">
        <v>46322</v>
      </c>
      <c r="H4497" s="127"/>
      <c r="I4497" s="131" t="s">
        <v>2399</v>
      </c>
      <c r="J4497" s="127"/>
      <c r="K4497" s="127"/>
      <c r="L4497" s="127"/>
      <c r="M4497" s="127"/>
      <c r="N4497" s="246">
        <v>137.81</v>
      </c>
      <c r="O4497" s="246">
        <v>0</v>
      </c>
      <c r="P4497" s="127" t="s">
        <v>1334</v>
      </c>
    </row>
    <row r="4498" spans="1:16" ht="25.5" hidden="1">
      <c r="A4498" s="127" t="s">
        <v>621</v>
      </c>
      <c r="B4498" s="127"/>
      <c r="C4498" s="128" t="s">
        <v>715</v>
      </c>
      <c r="D4498" s="122">
        <v>43027</v>
      </c>
      <c r="E4498" s="123" t="s">
        <v>10480</v>
      </c>
      <c r="F4498" s="123" t="s">
        <v>13</v>
      </c>
      <c r="G4498" s="123">
        <v>46325</v>
      </c>
      <c r="H4498" s="127"/>
      <c r="I4498" s="131" t="s">
        <v>2399</v>
      </c>
      <c r="J4498" s="127"/>
      <c r="K4498" s="127"/>
      <c r="L4498" s="127"/>
      <c r="M4498" s="127"/>
      <c r="N4498" s="246">
        <v>6.13</v>
      </c>
      <c r="O4498" s="246">
        <v>0</v>
      </c>
      <c r="P4498" s="127" t="s">
        <v>1334</v>
      </c>
    </row>
    <row r="4499" spans="1:16" ht="25.5" hidden="1">
      <c r="A4499" s="127" t="s">
        <v>621</v>
      </c>
      <c r="B4499" s="127"/>
      <c r="C4499" s="128" t="s">
        <v>715</v>
      </c>
      <c r="D4499" s="122">
        <v>43027</v>
      </c>
      <c r="E4499" s="123" t="s">
        <v>10481</v>
      </c>
      <c r="F4499" s="123" t="s">
        <v>13</v>
      </c>
      <c r="G4499" s="123">
        <v>46328</v>
      </c>
      <c r="H4499" s="127"/>
      <c r="I4499" s="131" t="s">
        <v>2399</v>
      </c>
      <c r="J4499" s="127"/>
      <c r="K4499" s="127"/>
      <c r="L4499" s="127"/>
      <c r="M4499" s="127"/>
      <c r="N4499" s="246">
        <v>523.67999999999995</v>
      </c>
      <c r="O4499" s="246">
        <v>0</v>
      </c>
      <c r="P4499" s="127" t="s">
        <v>1334</v>
      </c>
    </row>
    <row r="4500" spans="1:16" ht="25.5" hidden="1">
      <c r="A4500" s="127" t="s">
        <v>621</v>
      </c>
      <c r="B4500" s="127"/>
      <c r="C4500" s="128" t="s">
        <v>715</v>
      </c>
      <c r="D4500" s="122">
        <v>43027</v>
      </c>
      <c r="E4500" s="123" t="s">
        <v>10482</v>
      </c>
      <c r="F4500" s="123" t="s">
        <v>13</v>
      </c>
      <c r="G4500" s="123">
        <v>46331</v>
      </c>
      <c r="H4500" s="127"/>
      <c r="I4500" s="131" t="s">
        <v>2399</v>
      </c>
      <c r="J4500" s="127"/>
      <c r="K4500" s="127"/>
      <c r="L4500" s="127"/>
      <c r="M4500" s="127"/>
      <c r="N4500" s="246">
        <v>23.3</v>
      </c>
      <c r="O4500" s="246">
        <v>0</v>
      </c>
      <c r="P4500" s="127" t="s">
        <v>1334</v>
      </c>
    </row>
    <row r="4501" spans="1:16" ht="25.5" hidden="1">
      <c r="A4501" s="127" t="s">
        <v>621</v>
      </c>
      <c r="B4501" s="127"/>
      <c r="C4501" s="128" t="s">
        <v>715</v>
      </c>
      <c r="D4501" s="122">
        <v>43027</v>
      </c>
      <c r="E4501" s="123" t="s">
        <v>10483</v>
      </c>
      <c r="F4501" s="123" t="s">
        <v>13</v>
      </c>
      <c r="G4501" s="123">
        <v>46332</v>
      </c>
      <c r="H4501" s="127"/>
      <c r="I4501" s="131" t="s">
        <v>2402</v>
      </c>
      <c r="J4501" s="127"/>
      <c r="K4501" s="127"/>
      <c r="L4501" s="127"/>
      <c r="M4501" s="127"/>
      <c r="N4501" s="246">
        <v>50</v>
      </c>
      <c r="O4501" s="246">
        <v>0</v>
      </c>
      <c r="P4501" s="127" t="s">
        <v>1334</v>
      </c>
    </row>
    <row r="4502" spans="1:16" ht="76.5" hidden="1">
      <c r="A4502" s="127">
        <v>340</v>
      </c>
      <c r="B4502" s="127"/>
      <c r="C4502" s="128" t="s">
        <v>815</v>
      </c>
      <c r="D4502" s="122">
        <v>43027</v>
      </c>
      <c r="E4502" s="123" t="s">
        <v>10484</v>
      </c>
      <c r="F4502" s="123" t="s">
        <v>15</v>
      </c>
      <c r="G4502" s="123">
        <v>3367</v>
      </c>
      <c r="H4502" s="127"/>
      <c r="I4502" s="131" t="s">
        <v>10485</v>
      </c>
      <c r="J4502" s="127"/>
      <c r="K4502" s="127"/>
      <c r="L4502" s="127"/>
      <c r="M4502" s="127"/>
      <c r="N4502" s="246">
        <v>271.37</v>
      </c>
      <c r="O4502" s="246">
        <v>0</v>
      </c>
      <c r="P4502" s="127" t="s">
        <v>1334</v>
      </c>
    </row>
    <row r="4503" spans="1:16" ht="76.5" hidden="1">
      <c r="A4503" s="127">
        <v>340</v>
      </c>
      <c r="B4503" s="127"/>
      <c r="C4503" s="128" t="s">
        <v>815</v>
      </c>
      <c r="D4503" s="122">
        <v>43027</v>
      </c>
      <c r="E4503" s="123" t="s">
        <v>10486</v>
      </c>
      <c r="F4503" s="123" t="s">
        <v>15</v>
      </c>
      <c r="G4503" s="123">
        <v>3368</v>
      </c>
      <c r="H4503" s="127"/>
      <c r="I4503" s="131" t="s">
        <v>10487</v>
      </c>
      <c r="J4503" s="127"/>
      <c r="K4503" s="127"/>
      <c r="L4503" s="127"/>
      <c r="M4503" s="127"/>
      <c r="N4503" s="246">
        <v>277.89</v>
      </c>
      <c r="O4503" s="246">
        <v>0</v>
      </c>
      <c r="P4503" s="127" t="s">
        <v>1334</v>
      </c>
    </row>
    <row r="4504" spans="1:16" ht="89.25" hidden="1">
      <c r="A4504" s="127">
        <v>340</v>
      </c>
      <c r="B4504" s="127"/>
      <c r="C4504" s="128" t="s">
        <v>815</v>
      </c>
      <c r="D4504" s="122">
        <v>43027</v>
      </c>
      <c r="E4504" s="123" t="s">
        <v>10488</v>
      </c>
      <c r="F4504" s="123" t="s">
        <v>15</v>
      </c>
      <c r="G4504" s="123">
        <v>3370</v>
      </c>
      <c r="H4504" s="127"/>
      <c r="I4504" s="131" t="s">
        <v>10489</v>
      </c>
      <c r="J4504" s="127"/>
      <c r="K4504" s="127"/>
      <c r="L4504" s="127"/>
      <c r="M4504" s="127"/>
      <c r="N4504" s="246">
        <v>279.12</v>
      </c>
      <c r="O4504" s="246">
        <v>0</v>
      </c>
      <c r="P4504" s="127" t="s">
        <v>1334</v>
      </c>
    </row>
    <row r="4505" spans="1:16" ht="89.25" hidden="1">
      <c r="A4505" s="127">
        <v>340</v>
      </c>
      <c r="B4505" s="127"/>
      <c r="C4505" s="128" t="s">
        <v>815</v>
      </c>
      <c r="D4505" s="122">
        <v>43027</v>
      </c>
      <c r="E4505" s="123" t="s">
        <v>10490</v>
      </c>
      <c r="F4505" s="123" t="s">
        <v>15</v>
      </c>
      <c r="G4505" s="123">
        <v>3369</v>
      </c>
      <c r="H4505" s="127"/>
      <c r="I4505" s="131" t="s">
        <v>10491</v>
      </c>
      <c r="J4505" s="127"/>
      <c r="K4505" s="127"/>
      <c r="L4505" s="127"/>
      <c r="M4505" s="127"/>
      <c r="N4505" s="246">
        <v>285.92</v>
      </c>
      <c r="O4505" s="246">
        <v>0</v>
      </c>
      <c r="P4505" s="127" t="s">
        <v>1334</v>
      </c>
    </row>
    <row r="4506" spans="1:16" ht="76.5" hidden="1">
      <c r="A4506" s="127">
        <v>291</v>
      </c>
      <c r="B4506" s="127"/>
      <c r="C4506" s="128" t="s">
        <v>795</v>
      </c>
      <c r="D4506" s="122">
        <v>43027</v>
      </c>
      <c r="E4506" s="123" t="s">
        <v>10492</v>
      </c>
      <c r="F4506" s="123" t="s">
        <v>11</v>
      </c>
      <c r="G4506" s="123">
        <v>573857</v>
      </c>
      <c r="H4506" s="127"/>
      <c r="I4506" s="131" t="s">
        <v>10493</v>
      </c>
      <c r="J4506" s="127"/>
      <c r="K4506" s="127"/>
      <c r="L4506" s="127"/>
      <c r="M4506" s="127"/>
      <c r="N4506" s="246">
        <v>50</v>
      </c>
      <c r="O4506" s="246">
        <v>0</v>
      </c>
      <c r="P4506" s="127" t="s">
        <v>1334</v>
      </c>
    </row>
    <row r="4507" spans="1:16" ht="63.75" hidden="1">
      <c r="A4507" s="127">
        <v>291</v>
      </c>
      <c r="B4507" s="127"/>
      <c r="C4507" s="128" t="s">
        <v>795</v>
      </c>
      <c r="D4507" s="122">
        <v>43027</v>
      </c>
      <c r="E4507" s="123" t="s">
        <v>10494</v>
      </c>
      <c r="F4507" s="123" t="s">
        <v>11</v>
      </c>
      <c r="G4507" s="123">
        <v>573860</v>
      </c>
      <c r="H4507" s="127"/>
      <c r="I4507" s="131" t="s">
        <v>10495</v>
      </c>
      <c r="J4507" s="127"/>
      <c r="K4507" s="127"/>
      <c r="L4507" s="127"/>
      <c r="M4507" s="127"/>
      <c r="N4507" s="246">
        <v>50</v>
      </c>
      <c r="O4507" s="246">
        <v>0</v>
      </c>
      <c r="P4507" s="127" t="s">
        <v>1334</v>
      </c>
    </row>
    <row r="4508" spans="1:16" ht="63.75" hidden="1">
      <c r="A4508" s="127">
        <v>291</v>
      </c>
      <c r="B4508" s="127"/>
      <c r="C4508" s="128" t="s">
        <v>795</v>
      </c>
      <c r="D4508" s="122">
        <v>43027</v>
      </c>
      <c r="E4508" s="123" t="s">
        <v>10496</v>
      </c>
      <c r="F4508" s="123" t="s">
        <v>11</v>
      </c>
      <c r="G4508" s="123">
        <v>573861</v>
      </c>
      <c r="H4508" s="127"/>
      <c r="I4508" s="131" t="s">
        <v>10497</v>
      </c>
      <c r="J4508" s="127"/>
      <c r="K4508" s="127"/>
      <c r="L4508" s="127"/>
      <c r="M4508" s="127"/>
      <c r="N4508" s="246">
        <v>50</v>
      </c>
      <c r="O4508" s="246">
        <v>0</v>
      </c>
      <c r="P4508" s="127" t="s">
        <v>1334</v>
      </c>
    </row>
    <row r="4509" spans="1:16" ht="102" hidden="1">
      <c r="A4509" s="127">
        <v>660</v>
      </c>
      <c r="B4509" s="127"/>
      <c r="C4509" s="128" t="s">
        <v>234</v>
      </c>
      <c r="D4509" s="122">
        <v>43027</v>
      </c>
      <c r="E4509" s="123" t="s">
        <v>10498</v>
      </c>
      <c r="F4509" s="123" t="s">
        <v>15</v>
      </c>
      <c r="G4509" s="123">
        <v>3378</v>
      </c>
      <c r="H4509" s="127"/>
      <c r="I4509" s="131" t="s">
        <v>10499</v>
      </c>
      <c r="J4509" s="127"/>
      <c r="K4509" s="127"/>
      <c r="L4509" s="127"/>
      <c r="M4509" s="127"/>
      <c r="N4509" s="246">
        <v>338.6</v>
      </c>
      <c r="O4509" s="246">
        <v>0</v>
      </c>
      <c r="P4509" s="127" t="s">
        <v>1334</v>
      </c>
    </row>
    <row r="4510" spans="1:16" ht="102" hidden="1">
      <c r="A4510" s="127">
        <v>513</v>
      </c>
      <c r="B4510" s="127"/>
      <c r="C4510" s="128" t="s">
        <v>201</v>
      </c>
      <c r="D4510" s="122">
        <v>43027</v>
      </c>
      <c r="E4510" s="123" t="s">
        <v>10500</v>
      </c>
      <c r="F4510" s="123" t="s">
        <v>15</v>
      </c>
      <c r="G4510" s="123">
        <v>3379</v>
      </c>
      <c r="H4510" s="127"/>
      <c r="I4510" s="131" t="s">
        <v>10501</v>
      </c>
      <c r="J4510" s="127"/>
      <c r="K4510" s="127"/>
      <c r="L4510" s="127"/>
      <c r="M4510" s="127"/>
      <c r="N4510" s="246">
        <v>355.34</v>
      </c>
      <c r="O4510" s="246">
        <v>0</v>
      </c>
      <c r="P4510" s="127" t="s">
        <v>1334</v>
      </c>
    </row>
    <row r="4511" spans="1:16" ht="102" hidden="1">
      <c r="A4511" s="127">
        <v>513</v>
      </c>
      <c r="B4511" s="127"/>
      <c r="C4511" s="128" t="s">
        <v>201</v>
      </c>
      <c r="D4511" s="122">
        <v>43027</v>
      </c>
      <c r="E4511" s="123" t="s">
        <v>10502</v>
      </c>
      <c r="F4511" s="123" t="s">
        <v>15</v>
      </c>
      <c r="G4511" s="123">
        <v>3380</v>
      </c>
      <c r="H4511" s="127"/>
      <c r="I4511" s="131" t="s">
        <v>10503</v>
      </c>
      <c r="J4511" s="127"/>
      <c r="K4511" s="127"/>
      <c r="L4511" s="127"/>
      <c r="M4511" s="127"/>
      <c r="N4511" s="246">
        <v>2572.15</v>
      </c>
      <c r="O4511" s="246">
        <v>0</v>
      </c>
      <c r="P4511" s="127" t="s">
        <v>1334</v>
      </c>
    </row>
    <row r="4512" spans="1:16" ht="89.25" hidden="1">
      <c r="A4512" s="127">
        <v>25</v>
      </c>
      <c r="B4512" s="127"/>
      <c r="C4512" s="128" t="s">
        <v>695</v>
      </c>
      <c r="D4512" s="122">
        <v>43027</v>
      </c>
      <c r="E4512" s="123" t="s">
        <v>10504</v>
      </c>
      <c r="F4512" s="123" t="s">
        <v>15</v>
      </c>
      <c r="G4512" s="123">
        <v>3377</v>
      </c>
      <c r="H4512" s="127"/>
      <c r="I4512" s="131" t="s">
        <v>10505</v>
      </c>
      <c r="J4512" s="127"/>
      <c r="K4512" s="127"/>
      <c r="L4512" s="127"/>
      <c r="M4512" s="127"/>
      <c r="N4512" s="246">
        <v>589.47</v>
      </c>
      <c r="O4512" s="246">
        <v>0</v>
      </c>
      <c r="P4512" s="127" t="s">
        <v>1334</v>
      </c>
    </row>
    <row r="4513" spans="1:16" ht="89.25" hidden="1">
      <c r="A4513" s="127">
        <v>291</v>
      </c>
      <c r="B4513" s="127"/>
      <c r="C4513" s="128" t="s">
        <v>795</v>
      </c>
      <c r="D4513" s="122">
        <v>43027</v>
      </c>
      <c r="E4513" s="123" t="s">
        <v>10506</v>
      </c>
      <c r="F4513" s="123" t="s">
        <v>15</v>
      </c>
      <c r="G4513" s="123">
        <v>3375</v>
      </c>
      <c r="H4513" s="127"/>
      <c r="I4513" s="131" t="s">
        <v>10507</v>
      </c>
      <c r="J4513" s="127"/>
      <c r="K4513" s="127"/>
      <c r="L4513" s="127"/>
      <c r="M4513" s="127"/>
      <c r="N4513" s="246">
        <v>617.79999999999995</v>
      </c>
      <c r="O4513" s="246">
        <v>0</v>
      </c>
      <c r="P4513" s="127" t="s">
        <v>1334</v>
      </c>
    </row>
    <row r="4514" spans="1:16" ht="51" hidden="1">
      <c r="A4514" s="127">
        <v>513</v>
      </c>
      <c r="B4514" s="127"/>
      <c r="C4514" s="128" t="s">
        <v>201</v>
      </c>
      <c r="D4514" s="122">
        <v>43027</v>
      </c>
      <c r="E4514" s="123" t="s">
        <v>10508</v>
      </c>
      <c r="F4514" s="123" t="s">
        <v>15</v>
      </c>
      <c r="G4514" s="123">
        <v>574632</v>
      </c>
      <c r="H4514" s="127"/>
      <c r="I4514" s="131" t="s">
        <v>10509</v>
      </c>
      <c r="J4514" s="127"/>
      <c r="K4514" s="127"/>
      <c r="L4514" s="127"/>
      <c r="M4514" s="127"/>
      <c r="N4514" s="246">
        <v>50</v>
      </c>
      <c r="O4514" s="246">
        <v>0</v>
      </c>
      <c r="P4514" s="127" t="s">
        <v>1334</v>
      </c>
    </row>
    <row r="4515" spans="1:16" ht="76.5" hidden="1">
      <c r="A4515" s="127">
        <v>25</v>
      </c>
      <c r="B4515" s="127"/>
      <c r="C4515" s="128" t="s">
        <v>695</v>
      </c>
      <c r="D4515" s="122">
        <v>43027</v>
      </c>
      <c r="E4515" s="123" t="s">
        <v>10510</v>
      </c>
      <c r="F4515" s="123" t="s">
        <v>1375</v>
      </c>
      <c r="G4515" s="123">
        <v>15217054</v>
      </c>
      <c r="H4515" s="127"/>
      <c r="I4515" s="131" t="s">
        <v>10511</v>
      </c>
      <c r="J4515" s="127"/>
      <c r="K4515" s="127"/>
      <c r="L4515" s="127"/>
      <c r="M4515" s="127"/>
      <c r="N4515" s="246">
        <v>1580955.21</v>
      </c>
      <c r="O4515" s="246">
        <v>0</v>
      </c>
      <c r="P4515" s="127" t="s">
        <v>1334</v>
      </c>
    </row>
    <row r="4516" spans="1:16" ht="76.5" hidden="1">
      <c r="A4516" s="127">
        <v>25</v>
      </c>
      <c r="B4516" s="127"/>
      <c r="C4516" s="128" t="s">
        <v>695</v>
      </c>
      <c r="D4516" s="122">
        <v>43027</v>
      </c>
      <c r="E4516" s="123" t="s">
        <v>10512</v>
      </c>
      <c r="F4516" s="123" t="s">
        <v>1375</v>
      </c>
      <c r="G4516" s="123">
        <v>15217053</v>
      </c>
      <c r="H4516" s="127"/>
      <c r="I4516" s="131" t="s">
        <v>10513</v>
      </c>
      <c r="J4516" s="127"/>
      <c r="K4516" s="127"/>
      <c r="L4516" s="127"/>
      <c r="M4516" s="127"/>
      <c r="N4516" s="246">
        <v>1007472.14</v>
      </c>
      <c r="O4516" s="246">
        <v>0</v>
      </c>
      <c r="P4516" s="127" t="s">
        <v>1334</v>
      </c>
    </row>
    <row r="4517" spans="1:16" ht="76.5" hidden="1">
      <c r="A4517" s="127">
        <v>25</v>
      </c>
      <c r="B4517" s="127"/>
      <c r="C4517" s="128" t="s">
        <v>695</v>
      </c>
      <c r="D4517" s="122">
        <v>43027</v>
      </c>
      <c r="E4517" s="123" t="s">
        <v>10514</v>
      </c>
      <c r="F4517" s="123" t="s">
        <v>1375</v>
      </c>
      <c r="G4517" s="123">
        <v>15217052</v>
      </c>
      <c r="H4517" s="127"/>
      <c r="I4517" s="131" t="s">
        <v>10515</v>
      </c>
      <c r="J4517" s="127"/>
      <c r="K4517" s="127"/>
      <c r="L4517" s="127"/>
      <c r="M4517" s="127"/>
      <c r="N4517" s="246">
        <v>895504.97</v>
      </c>
      <c r="O4517" s="246">
        <v>0</v>
      </c>
      <c r="P4517" s="127" t="s">
        <v>1334</v>
      </c>
    </row>
    <row r="4518" spans="1:16" ht="76.5" hidden="1">
      <c r="A4518" s="127">
        <v>25</v>
      </c>
      <c r="B4518" s="127"/>
      <c r="C4518" s="128" t="s">
        <v>695</v>
      </c>
      <c r="D4518" s="122">
        <v>43027</v>
      </c>
      <c r="E4518" s="123" t="s">
        <v>10516</v>
      </c>
      <c r="F4518" s="123" t="s">
        <v>1375</v>
      </c>
      <c r="G4518" s="123">
        <v>15217049</v>
      </c>
      <c r="H4518" s="127"/>
      <c r="I4518" s="131" t="s">
        <v>10517</v>
      </c>
      <c r="J4518" s="127"/>
      <c r="K4518" s="127"/>
      <c r="L4518" s="127"/>
      <c r="M4518" s="127"/>
      <c r="N4518" s="246">
        <v>356777.61</v>
      </c>
      <c r="O4518" s="246">
        <v>0</v>
      </c>
      <c r="P4518" s="127" t="s">
        <v>1334</v>
      </c>
    </row>
    <row r="4519" spans="1:16" ht="76.5" hidden="1">
      <c r="A4519" s="127">
        <v>25</v>
      </c>
      <c r="B4519" s="127"/>
      <c r="C4519" s="128" t="s">
        <v>695</v>
      </c>
      <c r="D4519" s="122">
        <v>43027</v>
      </c>
      <c r="E4519" s="123" t="s">
        <v>10518</v>
      </c>
      <c r="F4519" s="123" t="s">
        <v>1375</v>
      </c>
      <c r="G4519" s="123">
        <v>15216998</v>
      </c>
      <c r="H4519" s="127"/>
      <c r="I4519" s="131" t="s">
        <v>10519</v>
      </c>
      <c r="J4519" s="127"/>
      <c r="K4519" s="127"/>
      <c r="L4519" s="127"/>
      <c r="M4519" s="127"/>
      <c r="N4519" s="246">
        <v>107941.78</v>
      </c>
      <c r="O4519" s="246">
        <v>0</v>
      </c>
      <c r="P4519" s="127" t="s">
        <v>1334</v>
      </c>
    </row>
    <row r="4520" spans="1:16" ht="76.5" hidden="1">
      <c r="A4520" s="127">
        <v>25</v>
      </c>
      <c r="B4520" s="127"/>
      <c r="C4520" s="128" t="s">
        <v>695</v>
      </c>
      <c r="D4520" s="122">
        <v>43027</v>
      </c>
      <c r="E4520" s="123" t="s">
        <v>10520</v>
      </c>
      <c r="F4520" s="123" t="s">
        <v>1375</v>
      </c>
      <c r="G4520" s="123">
        <v>15216794</v>
      </c>
      <c r="H4520" s="127"/>
      <c r="I4520" s="131" t="s">
        <v>10521</v>
      </c>
      <c r="J4520" s="127"/>
      <c r="K4520" s="127"/>
      <c r="L4520" s="127"/>
      <c r="M4520" s="127"/>
      <c r="N4520" s="246">
        <v>879187.96</v>
      </c>
      <c r="O4520" s="246">
        <v>0</v>
      </c>
      <c r="P4520" s="127" t="s">
        <v>1334</v>
      </c>
    </row>
    <row r="4521" spans="1:16" ht="76.5" hidden="1">
      <c r="A4521" s="127">
        <v>25</v>
      </c>
      <c r="B4521" s="127"/>
      <c r="C4521" s="128" t="s">
        <v>695</v>
      </c>
      <c r="D4521" s="122">
        <v>43027</v>
      </c>
      <c r="E4521" s="123" t="s">
        <v>10522</v>
      </c>
      <c r="F4521" s="123" t="s">
        <v>1375</v>
      </c>
      <c r="G4521" s="123">
        <v>15216734</v>
      </c>
      <c r="H4521" s="127"/>
      <c r="I4521" s="131" t="s">
        <v>10523</v>
      </c>
      <c r="J4521" s="127"/>
      <c r="K4521" s="127"/>
      <c r="L4521" s="127"/>
      <c r="M4521" s="127"/>
      <c r="N4521" s="246">
        <v>363236.36</v>
      </c>
      <c r="O4521" s="246">
        <v>0</v>
      </c>
      <c r="P4521" s="127" t="s">
        <v>1334</v>
      </c>
    </row>
    <row r="4522" spans="1:16" ht="76.5" hidden="1">
      <c r="A4522" s="127">
        <v>25</v>
      </c>
      <c r="B4522" s="127"/>
      <c r="C4522" s="128" t="s">
        <v>695</v>
      </c>
      <c r="D4522" s="122">
        <v>43027</v>
      </c>
      <c r="E4522" s="123" t="s">
        <v>10524</v>
      </c>
      <c r="F4522" s="123" t="s">
        <v>1375</v>
      </c>
      <c r="G4522" s="123">
        <v>15216529</v>
      </c>
      <c r="H4522" s="127"/>
      <c r="I4522" s="131" t="s">
        <v>10525</v>
      </c>
      <c r="J4522" s="127"/>
      <c r="K4522" s="127"/>
      <c r="L4522" s="127"/>
      <c r="M4522" s="127"/>
      <c r="N4522" s="246">
        <v>854171.32</v>
      </c>
      <c r="O4522" s="246">
        <v>0</v>
      </c>
      <c r="P4522" s="127" t="s">
        <v>1334</v>
      </c>
    </row>
    <row r="4523" spans="1:16" ht="76.5" hidden="1">
      <c r="A4523" s="127">
        <v>25</v>
      </c>
      <c r="B4523" s="127"/>
      <c r="C4523" s="128" t="s">
        <v>695</v>
      </c>
      <c r="D4523" s="122">
        <v>43027</v>
      </c>
      <c r="E4523" s="123" t="s">
        <v>10526</v>
      </c>
      <c r="F4523" s="123" t="s">
        <v>1375</v>
      </c>
      <c r="G4523" s="123">
        <v>15216557</v>
      </c>
      <c r="H4523" s="127"/>
      <c r="I4523" s="131" t="s">
        <v>10527</v>
      </c>
      <c r="J4523" s="127"/>
      <c r="K4523" s="127"/>
      <c r="L4523" s="127"/>
      <c r="M4523" s="127"/>
      <c r="N4523" s="246">
        <v>753411.2</v>
      </c>
      <c r="O4523" s="246">
        <v>0</v>
      </c>
      <c r="P4523" s="127" t="s">
        <v>1334</v>
      </c>
    </row>
    <row r="4524" spans="1:16" ht="76.5" hidden="1">
      <c r="A4524" s="127">
        <v>25</v>
      </c>
      <c r="B4524" s="127"/>
      <c r="C4524" s="128" t="s">
        <v>695</v>
      </c>
      <c r="D4524" s="122">
        <v>43027</v>
      </c>
      <c r="E4524" s="123" t="s">
        <v>10528</v>
      </c>
      <c r="F4524" s="123" t="s">
        <v>1375</v>
      </c>
      <c r="G4524" s="123">
        <v>15216621</v>
      </c>
      <c r="H4524" s="127"/>
      <c r="I4524" s="131" t="s">
        <v>10529</v>
      </c>
      <c r="J4524" s="127"/>
      <c r="K4524" s="127"/>
      <c r="L4524" s="127"/>
      <c r="M4524" s="127"/>
      <c r="N4524" s="246">
        <v>282397.05</v>
      </c>
      <c r="O4524" s="246">
        <v>0</v>
      </c>
      <c r="P4524" s="127" t="s">
        <v>1334</v>
      </c>
    </row>
    <row r="4525" spans="1:16" ht="76.5" hidden="1">
      <c r="A4525" s="127">
        <v>25</v>
      </c>
      <c r="B4525" s="127"/>
      <c r="C4525" s="128" t="s">
        <v>695</v>
      </c>
      <c r="D4525" s="122">
        <v>43027</v>
      </c>
      <c r="E4525" s="123" t="s">
        <v>10530</v>
      </c>
      <c r="F4525" s="123" t="s">
        <v>1375</v>
      </c>
      <c r="G4525" s="123">
        <v>15216622</v>
      </c>
      <c r="H4525" s="127"/>
      <c r="I4525" s="131" t="s">
        <v>10531</v>
      </c>
      <c r="J4525" s="127"/>
      <c r="K4525" s="127"/>
      <c r="L4525" s="127"/>
      <c r="M4525" s="127"/>
      <c r="N4525" s="246">
        <v>507979.33</v>
      </c>
      <c r="O4525" s="246">
        <v>0</v>
      </c>
      <c r="P4525" s="127" t="s">
        <v>1334</v>
      </c>
    </row>
    <row r="4526" spans="1:16" ht="76.5" hidden="1">
      <c r="A4526" s="127">
        <v>25</v>
      </c>
      <c r="B4526" s="127"/>
      <c r="C4526" s="128" t="s">
        <v>695</v>
      </c>
      <c r="D4526" s="122">
        <v>43027</v>
      </c>
      <c r="E4526" s="123" t="s">
        <v>10532</v>
      </c>
      <c r="F4526" s="123" t="s">
        <v>1375</v>
      </c>
      <c r="G4526" s="123">
        <v>15216626</v>
      </c>
      <c r="H4526" s="127"/>
      <c r="I4526" s="131" t="s">
        <v>10533</v>
      </c>
      <c r="J4526" s="127"/>
      <c r="K4526" s="127"/>
      <c r="L4526" s="127"/>
      <c r="M4526" s="127"/>
      <c r="N4526" s="246">
        <v>1586252.26</v>
      </c>
      <c r="O4526" s="246">
        <v>0</v>
      </c>
      <c r="P4526" s="127" t="s">
        <v>1334</v>
      </c>
    </row>
    <row r="4527" spans="1:16" ht="76.5" hidden="1">
      <c r="A4527" s="127">
        <v>25</v>
      </c>
      <c r="B4527" s="127"/>
      <c r="C4527" s="128" t="s">
        <v>695</v>
      </c>
      <c r="D4527" s="122">
        <v>43027</v>
      </c>
      <c r="E4527" s="123" t="s">
        <v>10534</v>
      </c>
      <c r="F4527" s="123" t="s">
        <v>1375</v>
      </c>
      <c r="G4527" s="123">
        <v>15216699</v>
      </c>
      <c r="H4527" s="127"/>
      <c r="I4527" s="131" t="s">
        <v>10535</v>
      </c>
      <c r="J4527" s="127"/>
      <c r="K4527" s="127"/>
      <c r="L4527" s="127"/>
      <c r="M4527" s="127"/>
      <c r="N4527" s="246">
        <v>224891.33</v>
      </c>
      <c r="O4527" s="246">
        <v>0</v>
      </c>
      <c r="P4527" s="127" t="s">
        <v>1334</v>
      </c>
    </row>
    <row r="4528" spans="1:16" ht="76.5" hidden="1">
      <c r="A4528" s="127">
        <v>25</v>
      </c>
      <c r="B4528" s="127"/>
      <c r="C4528" s="128" t="s">
        <v>695</v>
      </c>
      <c r="D4528" s="122">
        <v>43027</v>
      </c>
      <c r="E4528" s="123" t="s">
        <v>10536</v>
      </c>
      <c r="F4528" s="123" t="s">
        <v>1375</v>
      </c>
      <c r="G4528" s="123">
        <v>15217056</v>
      </c>
      <c r="H4528" s="127"/>
      <c r="I4528" s="131" t="s">
        <v>10537</v>
      </c>
      <c r="J4528" s="127"/>
      <c r="K4528" s="127"/>
      <c r="L4528" s="127"/>
      <c r="M4528" s="127"/>
      <c r="N4528" s="246">
        <v>110653.37</v>
      </c>
      <c r="O4528" s="246">
        <v>0</v>
      </c>
      <c r="P4528" s="127" t="s">
        <v>1334</v>
      </c>
    </row>
    <row r="4529" spans="1:16" ht="76.5" hidden="1">
      <c r="A4529" s="127">
        <v>25</v>
      </c>
      <c r="B4529" s="127"/>
      <c r="C4529" s="128" t="s">
        <v>695</v>
      </c>
      <c r="D4529" s="122">
        <v>43027</v>
      </c>
      <c r="E4529" s="123" t="s">
        <v>10538</v>
      </c>
      <c r="F4529" s="123" t="s">
        <v>1375</v>
      </c>
      <c r="G4529" s="123">
        <v>15217057</v>
      </c>
      <c r="H4529" s="127"/>
      <c r="I4529" s="131" t="s">
        <v>10539</v>
      </c>
      <c r="J4529" s="127"/>
      <c r="K4529" s="127"/>
      <c r="L4529" s="127"/>
      <c r="M4529" s="127"/>
      <c r="N4529" s="246">
        <v>123041.56</v>
      </c>
      <c r="O4529" s="246">
        <v>0</v>
      </c>
      <c r="P4529" s="127" t="s">
        <v>1334</v>
      </c>
    </row>
    <row r="4530" spans="1:16" ht="76.5" hidden="1">
      <c r="A4530" s="127">
        <v>25</v>
      </c>
      <c r="B4530" s="127"/>
      <c r="C4530" s="128" t="s">
        <v>695</v>
      </c>
      <c r="D4530" s="122">
        <v>43027</v>
      </c>
      <c r="E4530" s="123" t="s">
        <v>10540</v>
      </c>
      <c r="F4530" s="123" t="s">
        <v>1375</v>
      </c>
      <c r="G4530" s="123">
        <v>15217058</v>
      </c>
      <c r="H4530" s="127"/>
      <c r="I4530" s="131" t="s">
        <v>10541</v>
      </c>
      <c r="J4530" s="127"/>
      <c r="K4530" s="127"/>
      <c r="L4530" s="127"/>
      <c r="M4530" s="127"/>
      <c r="N4530" s="246">
        <v>123041.56</v>
      </c>
      <c r="O4530" s="246">
        <v>0</v>
      </c>
      <c r="P4530" s="127" t="s">
        <v>1334</v>
      </c>
    </row>
    <row r="4531" spans="1:16" ht="76.5" hidden="1">
      <c r="A4531" s="127">
        <v>25</v>
      </c>
      <c r="B4531" s="127"/>
      <c r="C4531" s="128" t="s">
        <v>695</v>
      </c>
      <c r="D4531" s="122">
        <v>43027</v>
      </c>
      <c r="E4531" s="123" t="s">
        <v>10542</v>
      </c>
      <c r="F4531" s="123" t="s">
        <v>1375</v>
      </c>
      <c r="G4531" s="123">
        <v>15217059</v>
      </c>
      <c r="H4531" s="127"/>
      <c r="I4531" s="131" t="s">
        <v>10543</v>
      </c>
      <c r="J4531" s="127"/>
      <c r="K4531" s="127"/>
      <c r="L4531" s="127"/>
      <c r="M4531" s="127"/>
      <c r="N4531" s="246">
        <v>193937.17</v>
      </c>
      <c r="O4531" s="246">
        <v>0</v>
      </c>
      <c r="P4531" s="127" t="s">
        <v>1334</v>
      </c>
    </row>
    <row r="4532" spans="1:16" ht="76.5" hidden="1">
      <c r="A4532" s="127">
        <v>25</v>
      </c>
      <c r="B4532" s="127"/>
      <c r="C4532" s="128" t="s">
        <v>695</v>
      </c>
      <c r="D4532" s="122">
        <v>43027</v>
      </c>
      <c r="E4532" s="123" t="s">
        <v>10544</v>
      </c>
      <c r="F4532" s="123" t="s">
        <v>1375</v>
      </c>
      <c r="G4532" s="123">
        <v>15217060</v>
      </c>
      <c r="H4532" s="127"/>
      <c r="I4532" s="131" t="s">
        <v>10545</v>
      </c>
      <c r="J4532" s="127"/>
      <c r="K4532" s="127"/>
      <c r="L4532" s="127"/>
      <c r="M4532" s="127"/>
      <c r="N4532" s="246">
        <v>599073.92000000004</v>
      </c>
      <c r="O4532" s="246">
        <v>0</v>
      </c>
      <c r="P4532" s="127" t="s">
        <v>1334</v>
      </c>
    </row>
    <row r="4533" spans="1:16" ht="76.5" hidden="1">
      <c r="A4533" s="127">
        <v>25</v>
      </c>
      <c r="B4533" s="127"/>
      <c r="C4533" s="128" t="s">
        <v>695</v>
      </c>
      <c r="D4533" s="122">
        <v>43027</v>
      </c>
      <c r="E4533" s="123" t="s">
        <v>10546</v>
      </c>
      <c r="F4533" s="123" t="s">
        <v>1375</v>
      </c>
      <c r="G4533" s="123">
        <v>15217061</v>
      </c>
      <c r="H4533" s="127"/>
      <c r="I4533" s="131" t="s">
        <v>10547</v>
      </c>
      <c r="J4533" s="127"/>
      <c r="K4533" s="127"/>
      <c r="L4533" s="127"/>
      <c r="M4533" s="127"/>
      <c r="N4533" s="246">
        <v>153114.68</v>
      </c>
      <c r="O4533" s="246">
        <v>0</v>
      </c>
      <c r="P4533" s="127" t="s">
        <v>1334</v>
      </c>
    </row>
    <row r="4534" spans="1:16" ht="76.5" hidden="1">
      <c r="A4534" s="127">
        <v>25</v>
      </c>
      <c r="B4534" s="127"/>
      <c r="C4534" s="128" t="s">
        <v>695</v>
      </c>
      <c r="D4534" s="122">
        <v>43027</v>
      </c>
      <c r="E4534" s="123" t="s">
        <v>10548</v>
      </c>
      <c r="F4534" s="123" t="s">
        <v>1375</v>
      </c>
      <c r="G4534" s="123">
        <v>15217062</v>
      </c>
      <c r="H4534" s="127"/>
      <c r="I4534" s="131" t="s">
        <v>10549</v>
      </c>
      <c r="J4534" s="127"/>
      <c r="K4534" s="127"/>
      <c r="L4534" s="127"/>
      <c r="M4534" s="127"/>
      <c r="N4534" s="246">
        <v>597487.73</v>
      </c>
      <c r="O4534" s="246">
        <v>0</v>
      </c>
      <c r="P4534" s="127" t="s">
        <v>1334</v>
      </c>
    </row>
    <row r="4535" spans="1:16" ht="76.5" hidden="1">
      <c r="A4535" s="127">
        <v>25</v>
      </c>
      <c r="B4535" s="127"/>
      <c r="C4535" s="128" t="s">
        <v>695</v>
      </c>
      <c r="D4535" s="122">
        <v>43027</v>
      </c>
      <c r="E4535" s="123" t="s">
        <v>10550</v>
      </c>
      <c r="F4535" s="123" t="s">
        <v>1375</v>
      </c>
      <c r="G4535" s="123">
        <v>15217063</v>
      </c>
      <c r="H4535" s="127"/>
      <c r="I4535" s="131" t="s">
        <v>10551</v>
      </c>
      <c r="J4535" s="127"/>
      <c r="K4535" s="127"/>
      <c r="L4535" s="127"/>
      <c r="M4535" s="127"/>
      <c r="N4535" s="246">
        <v>36808.080000000002</v>
      </c>
      <c r="O4535" s="246">
        <v>0</v>
      </c>
      <c r="P4535" s="127" t="s">
        <v>1334</v>
      </c>
    </row>
    <row r="4536" spans="1:16" ht="76.5" hidden="1">
      <c r="A4536" s="127">
        <v>25</v>
      </c>
      <c r="B4536" s="127"/>
      <c r="C4536" s="128" t="s">
        <v>695</v>
      </c>
      <c r="D4536" s="122">
        <v>43027</v>
      </c>
      <c r="E4536" s="123" t="s">
        <v>10552</v>
      </c>
      <c r="F4536" s="123" t="s">
        <v>1375</v>
      </c>
      <c r="G4536" s="123">
        <v>15217064</v>
      </c>
      <c r="H4536" s="127"/>
      <c r="I4536" s="131" t="s">
        <v>10553</v>
      </c>
      <c r="J4536" s="127"/>
      <c r="K4536" s="127"/>
      <c r="L4536" s="127"/>
      <c r="M4536" s="127"/>
      <c r="N4536" s="246">
        <v>599941.48</v>
      </c>
      <c r="O4536" s="246">
        <v>0</v>
      </c>
      <c r="P4536" s="127" t="s">
        <v>1334</v>
      </c>
    </row>
    <row r="4537" spans="1:16" ht="76.5" hidden="1">
      <c r="A4537" s="127">
        <v>25</v>
      </c>
      <c r="B4537" s="127"/>
      <c r="C4537" s="128" t="s">
        <v>695</v>
      </c>
      <c r="D4537" s="122">
        <v>43027</v>
      </c>
      <c r="E4537" s="123" t="s">
        <v>10554</v>
      </c>
      <c r="F4537" s="123" t="s">
        <v>1375</v>
      </c>
      <c r="G4537" s="123">
        <v>15217065</v>
      </c>
      <c r="H4537" s="127"/>
      <c r="I4537" s="131" t="s">
        <v>10555</v>
      </c>
      <c r="J4537" s="127"/>
      <c r="K4537" s="127"/>
      <c r="L4537" s="127"/>
      <c r="M4537" s="127"/>
      <c r="N4537" s="246">
        <v>299892.52</v>
      </c>
      <c r="O4537" s="246">
        <v>0</v>
      </c>
      <c r="P4537" s="127" t="s">
        <v>1334</v>
      </c>
    </row>
    <row r="4538" spans="1:16" ht="76.5" hidden="1">
      <c r="A4538" s="127">
        <v>25</v>
      </c>
      <c r="B4538" s="127"/>
      <c r="C4538" s="128" t="s">
        <v>695</v>
      </c>
      <c r="D4538" s="122">
        <v>43027</v>
      </c>
      <c r="E4538" s="123" t="s">
        <v>10556</v>
      </c>
      <c r="F4538" s="123" t="s">
        <v>1375</v>
      </c>
      <c r="G4538" s="123">
        <v>15230371</v>
      </c>
      <c r="H4538" s="127"/>
      <c r="I4538" s="131" t="s">
        <v>10557</v>
      </c>
      <c r="J4538" s="127"/>
      <c r="K4538" s="127"/>
      <c r="L4538" s="127"/>
      <c r="M4538" s="127"/>
      <c r="N4538" s="246">
        <v>961148.45</v>
      </c>
      <c r="O4538" s="246">
        <v>0</v>
      </c>
      <c r="P4538" s="127" t="s">
        <v>1334</v>
      </c>
    </row>
    <row r="4539" spans="1:16" ht="76.5" hidden="1">
      <c r="A4539" s="127">
        <v>25</v>
      </c>
      <c r="B4539" s="127"/>
      <c r="C4539" s="128" t="s">
        <v>695</v>
      </c>
      <c r="D4539" s="122">
        <v>43027</v>
      </c>
      <c r="E4539" s="123" t="s">
        <v>10558</v>
      </c>
      <c r="F4539" s="123" t="s">
        <v>1375</v>
      </c>
      <c r="G4539" s="123">
        <v>15230387</v>
      </c>
      <c r="H4539" s="127"/>
      <c r="I4539" s="131" t="s">
        <v>10559</v>
      </c>
      <c r="J4539" s="127"/>
      <c r="K4539" s="127"/>
      <c r="L4539" s="127"/>
      <c r="M4539" s="127"/>
      <c r="N4539" s="246">
        <v>365995.21</v>
      </c>
      <c r="O4539" s="246">
        <v>0</v>
      </c>
      <c r="P4539" s="127" t="s">
        <v>1334</v>
      </c>
    </row>
    <row r="4540" spans="1:16" ht="76.5" hidden="1">
      <c r="A4540" s="127">
        <v>25</v>
      </c>
      <c r="B4540" s="127"/>
      <c r="C4540" s="128" t="s">
        <v>695</v>
      </c>
      <c r="D4540" s="122">
        <v>43027</v>
      </c>
      <c r="E4540" s="123" t="s">
        <v>10560</v>
      </c>
      <c r="F4540" s="123" t="s">
        <v>1375</v>
      </c>
      <c r="G4540" s="123">
        <v>15230390</v>
      </c>
      <c r="H4540" s="127"/>
      <c r="I4540" s="131" t="s">
        <v>10561</v>
      </c>
      <c r="J4540" s="127"/>
      <c r="K4540" s="127"/>
      <c r="L4540" s="127"/>
      <c r="M4540" s="127"/>
      <c r="N4540" s="246">
        <v>161352</v>
      </c>
      <c r="O4540" s="246">
        <v>0</v>
      </c>
      <c r="P4540" s="127" t="s">
        <v>1334</v>
      </c>
    </row>
    <row r="4541" spans="1:16" ht="76.5" hidden="1">
      <c r="A4541" s="127">
        <v>25</v>
      </c>
      <c r="B4541" s="127"/>
      <c r="C4541" s="128" t="s">
        <v>695</v>
      </c>
      <c r="D4541" s="122">
        <v>43027</v>
      </c>
      <c r="E4541" s="123" t="s">
        <v>10562</v>
      </c>
      <c r="F4541" s="123" t="s">
        <v>1375</v>
      </c>
      <c r="G4541" s="123">
        <v>15230396</v>
      </c>
      <c r="H4541" s="127"/>
      <c r="I4541" s="131" t="s">
        <v>10563</v>
      </c>
      <c r="J4541" s="127"/>
      <c r="K4541" s="127"/>
      <c r="L4541" s="127"/>
      <c r="M4541" s="127"/>
      <c r="N4541" s="246">
        <v>989887.39</v>
      </c>
      <c r="O4541" s="246">
        <v>0</v>
      </c>
      <c r="P4541" s="127" t="s">
        <v>1334</v>
      </c>
    </row>
    <row r="4542" spans="1:16" ht="76.5" hidden="1">
      <c r="A4542" s="127">
        <v>25</v>
      </c>
      <c r="B4542" s="127"/>
      <c r="C4542" s="128" t="s">
        <v>695</v>
      </c>
      <c r="D4542" s="122">
        <v>43027</v>
      </c>
      <c r="E4542" s="123" t="s">
        <v>10564</v>
      </c>
      <c r="F4542" s="123" t="s">
        <v>1375</v>
      </c>
      <c r="G4542" s="123">
        <v>15233366</v>
      </c>
      <c r="H4542" s="127"/>
      <c r="I4542" s="131" t="s">
        <v>10565</v>
      </c>
      <c r="J4542" s="127"/>
      <c r="K4542" s="127"/>
      <c r="L4542" s="127"/>
      <c r="M4542" s="127"/>
      <c r="N4542" s="246">
        <v>513780.99</v>
      </c>
      <c r="O4542" s="246">
        <v>0</v>
      </c>
      <c r="P4542" s="127" t="s">
        <v>1334</v>
      </c>
    </row>
    <row r="4543" spans="1:16" ht="76.5" hidden="1">
      <c r="A4543" s="127" t="s">
        <v>621</v>
      </c>
      <c r="B4543" s="127"/>
      <c r="C4543" s="128" t="s">
        <v>715</v>
      </c>
      <c r="D4543" s="122">
        <v>43028</v>
      </c>
      <c r="E4543" s="123" t="s">
        <v>10566</v>
      </c>
      <c r="F4543" s="123" t="s">
        <v>6</v>
      </c>
      <c r="G4543" s="123">
        <v>898762</v>
      </c>
      <c r="H4543" s="127"/>
      <c r="I4543" s="131" t="s">
        <v>10567</v>
      </c>
      <c r="J4543" s="127"/>
      <c r="K4543" s="127"/>
      <c r="L4543" s="127"/>
      <c r="M4543" s="127"/>
      <c r="N4543" s="246">
        <v>0</v>
      </c>
      <c r="O4543" s="246">
        <v>20000</v>
      </c>
      <c r="P4543" s="127" t="s">
        <v>1334</v>
      </c>
    </row>
    <row r="4544" spans="1:16" ht="89.25" hidden="1">
      <c r="A4544" s="127" t="s">
        <v>621</v>
      </c>
      <c r="B4544" s="127"/>
      <c r="C4544" s="128" t="s">
        <v>715</v>
      </c>
      <c r="D4544" s="122">
        <v>43028</v>
      </c>
      <c r="E4544" s="123" t="s">
        <v>10568</v>
      </c>
      <c r="F4544" s="123" t="s">
        <v>6</v>
      </c>
      <c r="G4544" s="123">
        <v>901576</v>
      </c>
      <c r="H4544" s="127"/>
      <c r="I4544" s="131" t="s">
        <v>10569</v>
      </c>
      <c r="J4544" s="127"/>
      <c r="K4544" s="127"/>
      <c r="L4544" s="127"/>
      <c r="M4544" s="127"/>
      <c r="N4544" s="246">
        <v>0</v>
      </c>
      <c r="O4544" s="246">
        <v>11180.01</v>
      </c>
      <c r="P4544" s="127" t="s">
        <v>1334</v>
      </c>
    </row>
    <row r="4545" spans="1:16" ht="63.75" hidden="1">
      <c r="A4545" s="127">
        <v>132</v>
      </c>
      <c r="B4545" s="127"/>
      <c r="C4545" s="128" t="s">
        <v>729</v>
      </c>
      <c r="D4545" s="122">
        <v>43028</v>
      </c>
      <c r="E4545" s="123" t="s">
        <v>10570</v>
      </c>
      <c r="F4545" s="123" t="s">
        <v>11</v>
      </c>
      <c r="G4545" s="123">
        <v>901500</v>
      </c>
      <c r="H4545" s="127"/>
      <c r="I4545" s="131" t="s">
        <v>10571</v>
      </c>
      <c r="J4545" s="127"/>
      <c r="K4545" s="127"/>
      <c r="L4545" s="127"/>
      <c r="M4545" s="127"/>
      <c r="N4545" s="246">
        <v>1013.21</v>
      </c>
      <c r="O4545" s="246">
        <v>0</v>
      </c>
      <c r="P4545" s="127" t="s">
        <v>1334</v>
      </c>
    </row>
    <row r="4546" spans="1:16" ht="51" hidden="1">
      <c r="A4546" s="127">
        <v>117</v>
      </c>
      <c r="B4546" s="127"/>
      <c r="C4546" s="128" t="s">
        <v>723</v>
      </c>
      <c r="D4546" s="122">
        <v>43028</v>
      </c>
      <c r="E4546" s="123" t="s">
        <v>10572</v>
      </c>
      <c r="F4546" s="123" t="s">
        <v>11</v>
      </c>
      <c r="G4546" s="123">
        <v>901564</v>
      </c>
      <c r="H4546" s="127"/>
      <c r="I4546" s="131" t="s">
        <v>10573</v>
      </c>
      <c r="J4546" s="127"/>
      <c r="K4546" s="127"/>
      <c r="L4546" s="127"/>
      <c r="M4546" s="127"/>
      <c r="N4546" s="246">
        <v>50</v>
      </c>
      <c r="O4546" s="246">
        <v>0</v>
      </c>
      <c r="P4546" s="127" t="s">
        <v>1334</v>
      </c>
    </row>
    <row r="4547" spans="1:16" ht="76.5" hidden="1">
      <c r="A4547" s="127">
        <v>10</v>
      </c>
      <c r="B4547" s="127"/>
      <c r="C4547" s="128" t="s">
        <v>691</v>
      </c>
      <c r="D4547" s="122">
        <v>43028</v>
      </c>
      <c r="E4547" s="123" t="s">
        <v>10574</v>
      </c>
      <c r="F4547" s="123" t="s">
        <v>15</v>
      </c>
      <c r="G4547" s="123">
        <v>575216</v>
      </c>
      <c r="H4547" s="127"/>
      <c r="I4547" s="131" t="s">
        <v>10575</v>
      </c>
      <c r="J4547" s="127"/>
      <c r="K4547" s="127"/>
      <c r="L4547" s="127"/>
      <c r="M4547" s="127"/>
      <c r="N4547" s="246">
        <v>50</v>
      </c>
      <c r="O4547" s="246">
        <v>0</v>
      </c>
      <c r="P4547" s="127" t="s">
        <v>1334</v>
      </c>
    </row>
    <row r="4548" spans="1:16" ht="89.25" hidden="1">
      <c r="A4548" s="127">
        <v>25</v>
      </c>
      <c r="B4548" s="127"/>
      <c r="C4548" s="128" t="s">
        <v>695</v>
      </c>
      <c r="D4548" s="122">
        <v>43028</v>
      </c>
      <c r="E4548" s="123" t="s">
        <v>10576</v>
      </c>
      <c r="F4548" s="123" t="s">
        <v>15</v>
      </c>
      <c r="G4548" s="123">
        <v>3382</v>
      </c>
      <c r="H4548" s="127"/>
      <c r="I4548" s="131" t="s">
        <v>10577</v>
      </c>
      <c r="J4548" s="127"/>
      <c r="K4548" s="127"/>
      <c r="L4548" s="127"/>
      <c r="M4548" s="127"/>
      <c r="N4548" s="246">
        <v>3520.34</v>
      </c>
      <c r="O4548" s="246">
        <v>0</v>
      </c>
      <c r="P4548" s="127" t="s">
        <v>1334</v>
      </c>
    </row>
    <row r="4549" spans="1:16" ht="89.25" hidden="1">
      <c r="A4549" s="127">
        <v>197</v>
      </c>
      <c r="B4549" s="127"/>
      <c r="C4549" s="128" t="s">
        <v>755</v>
      </c>
      <c r="D4549" s="122">
        <v>43028</v>
      </c>
      <c r="E4549" s="123" t="s">
        <v>10578</v>
      </c>
      <c r="F4549" s="123" t="s">
        <v>15</v>
      </c>
      <c r="G4549" s="123">
        <v>3384</v>
      </c>
      <c r="H4549" s="127"/>
      <c r="I4549" s="131" t="s">
        <v>10579</v>
      </c>
      <c r="J4549" s="127"/>
      <c r="K4549" s="127"/>
      <c r="L4549" s="127"/>
      <c r="M4549" s="127"/>
      <c r="N4549" s="246">
        <v>271.72000000000003</v>
      </c>
      <c r="O4549" s="246">
        <v>0</v>
      </c>
      <c r="P4549" s="127" t="s">
        <v>1334</v>
      </c>
    </row>
    <row r="4550" spans="1:16" ht="89.25" hidden="1">
      <c r="A4550" s="127">
        <v>15</v>
      </c>
      <c r="B4550" s="127"/>
      <c r="C4550" s="128" t="s">
        <v>692</v>
      </c>
      <c r="D4550" s="122">
        <v>43028</v>
      </c>
      <c r="E4550" s="123" t="s">
        <v>10580</v>
      </c>
      <c r="F4550" s="123" t="s">
        <v>15</v>
      </c>
      <c r="G4550" s="123">
        <v>3383</v>
      </c>
      <c r="H4550" s="127"/>
      <c r="I4550" s="131" t="s">
        <v>10581</v>
      </c>
      <c r="J4550" s="127"/>
      <c r="K4550" s="127"/>
      <c r="L4550" s="127"/>
      <c r="M4550" s="127"/>
      <c r="N4550" s="246">
        <v>1071.45</v>
      </c>
      <c r="O4550" s="246">
        <v>0</v>
      </c>
      <c r="P4550" s="127" t="s">
        <v>1334</v>
      </c>
    </row>
    <row r="4551" spans="1:16" ht="51" hidden="1">
      <c r="A4551" s="127">
        <v>513</v>
      </c>
      <c r="B4551" s="127"/>
      <c r="C4551" s="128" t="s">
        <v>201</v>
      </c>
      <c r="D4551" s="122">
        <v>43028</v>
      </c>
      <c r="E4551" s="123" t="s">
        <v>10582</v>
      </c>
      <c r="F4551" s="123" t="s">
        <v>15</v>
      </c>
      <c r="G4551" s="123">
        <v>575653</v>
      </c>
      <c r="H4551" s="127"/>
      <c r="I4551" s="131" t="s">
        <v>10379</v>
      </c>
      <c r="J4551" s="127"/>
      <c r="K4551" s="127"/>
      <c r="L4551" s="127"/>
      <c r="M4551" s="127"/>
      <c r="N4551" s="246">
        <v>50</v>
      </c>
      <c r="O4551" s="246">
        <v>0</v>
      </c>
      <c r="P4551" s="127" t="s">
        <v>1334</v>
      </c>
    </row>
    <row r="4552" spans="1:16" ht="51" hidden="1">
      <c r="A4552" s="127">
        <v>513</v>
      </c>
      <c r="B4552" s="127"/>
      <c r="C4552" s="128" t="s">
        <v>201</v>
      </c>
      <c r="D4552" s="122">
        <v>43028</v>
      </c>
      <c r="E4552" s="123" t="s">
        <v>10583</v>
      </c>
      <c r="F4552" s="123" t="s">
        <v>15</v>
      </c>
      <c r="G4552" s="123">
        <v>575658</v>
      </c>
      <c r="H4552" s="127"/>
      <c r="I4552" s="131" t="s">
        <v>10584</v>
      </c>
      <c r="J4552" s="127"/>
      <c r="K4552" s="127"/>
      <c r="L4552" s="127"/>
      <c r="M4552" s="127"/>
      <c r="N4552" s="246">
        <v>50</v>
      </c>
      <c r="O4552" s="246">
        <v>0</v>
      </c>
      <c r="P4552" s="127" t="s">
        <v>1334</v>
      </c>
    </row>
    <row r="4553" spans="1:16" ht="51" hidden="1">
      <c r="A4553" s="127">
        <v>513</v>
      </c>
      <c r="B4553" s="127"/>
      <c r="C4553" s="128" t="s">
        <v>201</v>
      </c>
      <c r="D4553" s="122">
        <v>43028</v>
      </c>
      <c r="E4553" s="123" t="s">
        <v>10585</v>
      </c>
      <c r="F4553" s="123" t="s">
        <v>15</v>
      </c>
      <c r="G4553" s="123">
        <v>575892</v>
      </c>
      <c r="H4553" s="127"/>
      <c r="I4553" s="131" t="s">
        <v>10586</v>
      </c>
      <c r="J4553" s="127"/>
      <c r="K4553" s="127"/>
      <c r="L4553" s="127"/>
      <c r="M4553" s="127"/>
      <c r="N4553" s="246">
        <v>50</v>
      </c>
      <c r="O4553" s="246">
        <v>0</v>
      </c>
      <c r="P4553" s="127" t="s">
        <v>1334</v>
      </c>
    </row>
    <row r="4554" spans="1:16" ht="51" hidden="1">
      <c r="A4554" s="127">
        <v>513</v>
      </c>
      <c r="B4554" s="127"/>
      <c r="C4554" s="128" t="s">
        <v>201</v>
      </c>
      <c r="D4554" s="122">
        <v>43028</v>
      </c>
      <c r="E4554" s="123" t="s">
        <v>10587</v>
      </c>
      <c r="F4554" s="123" t="s">
        <v>15</v>
      </c>
      <c r="G4554" s="123">
        <v>575894</v>
      </c>
      <c r="H4554" s="127"/>
      <c r="I4554" s="131" t="s">
        <v>10586</v>
      </c>
      <c r="J4554" s="127"/>
      <c r="K4554" s="127"/>
      <c r="L4554" s="127"/>
      <c r="M4554" s="127"/>
      <c r="N4554" s="246">
        <v>50</v>
      </c>
      <c r="O4554" s="246">
        <v>0</v>
      </c>
      <c r="P4554" s="127" t="s">
        <v>1334</v>
      </c>
    </row>
    <row r="4555" spans="1:16" ht="51" hidden="1">
      <c r="A4555" s="127">
        <v>513</v>
      </c>
      <c r="B4555" s="127"/>
      <c r="C4555" s="128" t="s">
        <v>201</v>
      </c>
      <c r="D4555" s="122">
        <v>43028</v>
      </c>
      <c r="E4555" s="123" t="s">
        <v>10588</v>
      </c>
      <c r="F4555" s="123" t="s">
        <v>15</v>
      </c>
      <c r="G4555" s="123">
        <v>575896</v>
      </c>
      <c r="H4555" s="127"/>
      <c r="I4555" s="131" t="s">
        <v>10586</v>
      </c>
      <c r="J4555" s="127"/>
      <c r="K4555" s="127"/>
      <c r="L4555" s="127"/>
      <c r="M4555" s="127"/>
      <c r="N4555" s="246">
        <v>50</v>
      </c>
      <c r="O4555" s="246">
        <v>0</v>
      </c>
      <c r="P4555" s="127" t="s">
        <v>1334</v>
      </c>
    </row>
    <row r="4556" spans="1:16" ht="76.5" hidden="1">
      <c r="A4556" s="127">
        <v>25</v>
      </c>
      <c r="B4556" s="127"/>
      <c r="C4556" s="128" t="s">
        <v>695</v>
      </c>
      <c r="D4556" s="122">
        <v>43028</v>
      </c>
      <c r="E4556" s="123" t="s">
        <v>10589</v>
      </c>
      <c r="F4556" s="123" t="s">
        <v>1375</v>
      </c>
      <c r="G4556" s="123">
        <v>15248645</v>
      </c>
      <c r="H4556" s="127"/>
      <c r="I4556" s="131" t="s">
        <v>10590</v>
      </c>
      <c r="J4556" s="127"/>
      <c r="K4556" s="127"/>
      <c r="L4556" s="127"/>
      <c r="M4556" s="127"/>
      <c r="N4556" s="246">
        <v>93126.13</v>
      </c>
      <c r="O4556" s="246">
        <v>0</v>
      </c>
      <c r="P4556" s="127" t="s">
        <v>1334</v>
      </c>
    </row>
    <row r="4557" spans="1:16" ht="76.5" hidden="1">
      <c r="A4557" s="127">
        <v>25</v>
      </c>
      <c r="B4557" s="127"/>
      <c r="C4557" s="128" t="s">
        <v>695</v>
      </c>
      <c r="D4557" s="122">
        <v>43028</v>
      </c>
      <c r="E4557" s="123" t="s">
        <v>10591</v>
      </c>
      <c r="F4557" s="123" t="s">
        <v>1375</v>
      </c>
      <c r="G4557" s="123">
        <v>15248650</v>
      </c>
      <c r="H4557" s="127"/>
      <c r="I4557" s="131" t="s">
        <v>10592</v>
      </c>
      <c r="J4557" s="127"/>
      <c r="K4557" s="127"/>
      <c r="L4557" s="127"/>
      <c r="M4557" s="127"/>
      <c r="N4557" s="246">
        <v>153967.34</v>
      </c>
      <c r="O4557" s="246">
        <v>0</v>
      </c>
      <c r="P4557" s="127" t="s">
        <v>1334</v>
      </c>
    </row>
    <row r="4558" spans="1:16" ht="76.5" hidden="1">
      <c r="A4558" s="127">
        <v>25</v>
      </c>
      <c r="B4558" s="127"/>
      <c r="C4558" s="128" t="s">
        <v>695</v>
      </c>
      <c r="D4558" s="122">
        <v>43028</v>
      </c>
      <c r="E4558" s="123" t="s">
        <v>10593</v>
      </c>
      <c r="F4558" s="123" t="s">
        <v>1375</v>
      </c>
      <c r="G4558" s="123">
        <v>15249180</v>
      </c>
      <c r="H4558" s="127"/>
      <c r="I4558" s="131" t="s">
        <v>10594</v>
      </c>
      <c r="J4558" s="127"/>
      <c r="K4558" s="127"/>
      <c r="L4558" s="127"/>
      <c r="M4558" s="127"/>
      <c r="N4558" s="246">
        <v>509003.81</v>
      </c>
      <c r="O4558" s="246">
        <v>0</v>
      </c>
      <c r="P4558" s="127" t="s">
        <v>1334</v>
      </c>
    </row>
    <row r="4559" spans="1:16" ht="51" hidden="1">
      <c r="A4559" s="127" t="s">
        <v>618</v>
      </c>
      <c r="B4559" s="127"/>
      <c r="C4559" s="128" t="s">
        <v>714</v>
      </c>
      <c r="D4559" s="122">
        <v>43031</v>
      </c>
      <c r="E4559" s="123" t="s">
        <v>10595</v>
      </c>
      <c r="F4559" s="123" t="s">
        <v>6</v>
      </c>
      <c r="G4559" s="123">
        <v>72746</v>
      </c>
      <c r="H4559" s="127"/>
      <c r="I4559" s="131" t="s">
        <v>10596</v>
      </c>
      <c r="J4559" s="127"/>
      <c r="K4559" s="127"/>
      <c r="L4559" s="127"/>
      <c r="M4559" s="127"/>
      <c r="N4559" s="246">
        <v>0</v>
      </c>
      <c r="O4559" s="246">
        <v>179434.8</v>
      </c>
      <c r="P4559" s="127" t="s">
        <v>1334</v>
      </c>
    </row>
    <row r="4560" spans="1:16" ht="76.5" hidden="1">
      <c r="A4560" s="127">
        <v>373</v>
      </c>
      <c r="B4560" s="127"/>
      <c r="C4560" s="128" t="s">
        <v>1273</v>
      </c>
      <c r="D4560" s="122">
        <v>43031</v>
      </c>
      <c r="E4560" s="123" t="s">
        <v>10597</v>
      </c>
      <c r="F4560" s="123" t="s">
        <v>1375</v>
      </c>
      <c r="G4560" s="123">
        <v>15283547</v>
      </c>
      <c r="H4560" s="127"/>
      <c r="I4560" s="131" t="s">
        <v>10598</v>
      </c>
      <c r="J4560" s="127"/>
      <c r="K4560" s="127"/>
      <c r="L4560" s="127"/>
      <c r="M4560" s="127"/>
      <c r="N4560" s="246">
        <v>0</v>
      </c>
      <c r="O4560" s="246">
        <v>30318704.34</v>
      </c>
      <c r="P4560" s="127" t="s">
        <v>1334</v>
      </c>
    </row>
    <row r="4561" spans="1:16" ht="76.5" hidden="1">
      <c r="A4561" s="127" t="s">
        <v>621</v>
      </c>
      <c r="B4561" s="127"/>
      <c r="C4561" s="128" t="s">
        <v>715</v>
      </c>
      <c r="D4561" s="122">
        <v>43031</v>
      </c>
      <c r="E4561" s="123" t="s">
        <v>10599</v>
      </c>
      <c r="F4561" s="123" t="s">
        <v>6</v>
      </c>
      <c r="G4561" s="123">
        <v>899335</v>
      </c>
      <c r="H4561" s="127"/>
      <c r="I4561" s="131" t="s">
        <v>10600</v>
      </c>
      <c r="J4561" s="127"/>
      <c r="K4561" s="127"/>
      <c r="L4561" s="127"/>
      <c r="M4561" s="127"/>
      <c r="N4561" s="246">
        <v>0</v>
      </c>
      <c r="O4561" s="246">
        <v>100000</v>
      </c>
      <c r="P4561" s="127" t="s">
        <v>1334</v>
      </c>
    </row>
    <row r="4562" spans="1:16" ht="63.75" hidden="1">
      <c r="A4562" s="127" t="s">
        <v>620</v>
      </c>
      <c r="B4562" s="127"/>
      <c r="C4562" s="128" t="s">
        <v>714</v>
      </c>
      <c r="D4562" s="122">
        <v>43031</v>
      </c>
      <c r="E4562" s="123" t="s">
        <v>10601</v>
      </c>
      <c r="F4562" s="123" t="s">
        <v>6</v>
      </c>
      <c r="G4562" s="123">
        <v>899373</v>
      </c>
      <c r="H4562" s="127"/>
      <c r="I4562" s="131" t="s">
        <v>10602</v>
      </c>
      <c r="J4562" s="127"/>
      <c r="K4562" s="127"/>
      <c r="L4562" s="127"/>
      <c r="M4562" s="127"/>
      <c r="N4562" s="246">
        <v>0</v>
      </c>
      <c r="O4562" s="246">
        <v>167194.65</v>
      </c>
      <c r="P4562" s="127" t="s">
        <v>1334</v>
      </c>
    </row>
    <row r="4563" spans="1:16" ht="63.75" hidden="1">
      <c r="A4563" s="127">
        <v>25</v>
      </c>
      <c r="B4563" s="127"/>
      <c r="C4563" s="128" t="s">
        <v>695</v>
      </c>
      <c r="D4563" s="122">
        <v>43031</v>
      </c>
      <c r="E4563" s="123" t="s">
        <v>10603</v>
      </c>
      <c r="F4563" s="123" t="s">
        <v>6</v>
      </c>
      <c r="G4563" s="123">
        <v>901681</v>
      </c>
      <c r="H4563" s="127"/>
      <c r="I4563" s="131" t="s">
        <v>10604</v>
      </c>
      <c r="J4563" s="127"/>
      <c r="K4563" s="127"/>
      <c r="L4563" s="127"/>
      <c r="M4563" s="127"/>
      <c r="N4563" s="246">
        <v>0</v>
      </c>
      <c r="O4563" s="246">
        <v>2458.16</v>
      </c>
      <c r="P4563" s="127" t="s">
        <v>1334</v>
      </c>
    </row>
    <row r="4564" spans="1:16" ht="51" hidden="1">
      <c r="A4564" s="127">
        <v>117</v>
      </c>
      <c r="B4564" s="127"/>
      <c r="C4564" s="128" t="s">
        <v>723</v>
      </c>
      <c r="D4564" s="122">
        <v>43031</v>
      </c>
      <c r="E4564" s="123" t="s">
        <v>10605</v>
      </c>
      <c r="F4564" s="123" t="s">
        <v>11</v>
      </c>
      <c r="G4564" s="123">
        <v>901640</v>
      </c>
      <c r="H4564" s="127"/>
      <c r="I4564" s="131" t="s">
        <v>10606</v>
      </c>
      <c r="J4564" s="127"/>
      <c r="K4564" s="127"/>
      <c r="L4564" s="127"/>
      <c r="M4564" s="127"/>
      <c r="N4564" s="246">
        <v>50</v>
      </c>
      <c r="O4564" s="246">
        <v>0</v>
      </c>
      <c r="P4564" s="127" t="s">
        <v>1334</v>
      </c>
    </row>
    <row r="4565" spans="1:16" ht="38.25" hidden="1">
      <c r="A4565" s="127">
        <v>117</v>
      </c>
      <c r="B4565" s="127"/>
      <c r="C4565" s="128" t="s">
        <v>723</v>
      </c>
      <c r="D4565" s="122">
        <v>43031</v>
      </c>
      <c r="E4565" s="123" t="s">
        <v>10607</v>
      </c>
      <c r="F4565" s="123" t="s">
        <v>11</v>
      </c>
      <c r="G4565" s="123">
        <v>901642</v>
      </c>
      <c r="H4565" s="127"/>
      <c r="I4565" s="131" t="s">
        <v>10608</v>
      </c>
      <c r="J4565" s="127"/>
      <c r="K4565" s="127"/>
      <c r="L4565" s="127"/>
      <c r="M4565" s="127"/>
      <c r="N4565" s="246">
        <v>50</v>
      </c>
      <c r="O4565" s="246">
        <v>0</v>
      </c>
      <c r="P4565" s="127" t="s">
        <v>1334</v>
      </c>
    </row>
    <row r="4566" spans="1:16" ht="89.25" hidden="1">
      <c r="A4566" s="127" t="s">
        <v>620</v>
      </c>
      <c r="B4566" s="127"/>
      <c r="C4566" s="128" t="s">
        <v>714</v>
      </c>
      <c r="D4566" s="122">
        <v>43031</v>
      </c>
      <c r="E4566" s="123" t="s">
        <v>10609</v>
      </c>
      <c r="F4566" s="123" t="s">
        <v>11</v>
      </c>
      <c r="G4566" s="123">
        <v>901725</v>
      </c>
      <c r="H4566" s="127"/>
      <c r="I4566" s="131" t="s">
        <v>10610</v>
      </c>
      <c r="J4566" s="127"/>
      <c r="K4566" s="127"/>
      <c r="L4566" s="127"/>
      <c r="M4566" s="127"/>
      <c r="N4566" s="246">
        <v>50</v>
      </c>
      <c r="O4566" s="246">
        <v>0</v>
      </c>
      <c r="P4566" s="127" t="s">
        <v>1334</v>
      </c>
    </row>
    <row r="4567" spans="1:16" ht="89.25" hidden="1">
      <c r="A4567" s="127">
        <v>20</v>
      </c>
      <c r="B4567" s="127"/>
      <c r="C4567" s="128" t="s">
        <v>694</v>
      </c>
      <c r="D4567" s="122">
        <v>43031</v>
      </c>
      <c r="E4567" s="123" t="s">
        <v>10611</v>
      </c>
      <c r="F4567" s="123" t="s">
        <v>1261</v>
      </c>
      <c r="G4567" s="123">
        <v>3381</v>
      </c>
      <c r="H4567" s="127"/>
      <c r="I4567" s="131" t="s">
        <v>10612</v>
      </c>
      <c r="J4567" s="127"/>
      <c r="K4567" s="127"/>
      <c r="L4567" s="127"/>
      <c r="M4567" s="127"/>
      <c r="N4567" s="246">
        <v>1771.94</v>
      </c>
      <c r="O4567" s="246">
        <v>0</v>
      </c>
      <c r="P4567" s="127" t="s">
        <v>1334</v>
      </c>
    </row>
    <row r="4568" spans="1:16" ht="76.5" hidden="1">
      <c r="A4568" s="127">
        <v>20</v>
      </c>
      <c r="B4568" s="127"/>
      <c r="C4568" s="128" t="s">
        <v>694</v>
      </c>
      <c r="D4568" s="122">
        <v>43031</v>
      </c>
      <c r="E4568" s="123" t="s">
        <v>10613</v>
      </c>
      <c r="F4568" s="123" t="s">
        <v>15</v>
      </c>
      <c r="G4568" s="123">
        <v>3381</v>
      </c>
      <c r="H4568" s="127"/>
      <c r="I4568" s="131" t="s">
        <v>10614</v>
      </c>
      <c r="J4568" s="127"/>
      <c r="K4568" s="127"/>
      <c r="L4568" s="127"/>
      <c r="M4568" s="127"/>
      <c r="N4568" s="246">
        <v>409.53</v>
      </c>
      <c r="O4568" s="246">
        <v>0</v>
      </c>
      <c r="P4568" s="127" t="s">
        <v>1334</v>
      </c>
    </row>
    <row r="4569" spans="1:16" ht="63.75" hidden="1">
      <c r="A4569" s="127">
        <v>513</v>
      </c>
      <c r="B4569" s="127"/>
      <c r="C4569" s="128" t="s">
        <v>201</v>
      </c>
      <c r="D4569" s="122">
        <v>43031</v>
      </c>
      <c r="E4569" s="123" t="s">
        <v>10615</v>
      </c>
      <c r="F4569" s="123" t="s">
        <v>15</v>
      </c>
      <c r="G4569" s="123">
        <v>576199</v>
      </c>
      <c r="H4569" s="127"/>
      <c r="I4569" s="131" t="s">
        <v>10616</v>
      </c>
      <c r="J4569" s="127"/>
      <c r="K4569" s="127"/>
      <c r="L4569" s="127"/>
      <c r="M4569" s="127"/>
      <c r="N4569" s="246">
        <v>50</v>
      </c>
      <c r="O4569" s="246">
        <v>0</v>
      </c>
      <c r="P4569" s="127" t="s">
        <v>1334</v>
      </c>
    </row>
    <row r="4570" spans="1:16" ht="51" hidden="1">
      <c r="A4570" s="127">
        <v>10</v>
      </c>
      <c r="B4570" s="127"/>
      <c r="C4570" s="128" t="s">
        <v>691</v>
      </c>
      <c r="D4570" s="122">
        <v>43031</v>
      </c>
      <c r="E4570" s="123" t="s">
        <v>10617</v>
      </c>
      <c r="F4570" s="123" t="s">
        <v>15</v>
      </c>
      <c r="G4570" s="123">
        <v>576812</v>
      </c>
      <c r="H4570" s="127"/>
      <c r="I4570" s="131" t="s">
        <v>10618</v>
      </c>
      <c r="J4570" s="127"/>
      <c r="K4570" s="127"/>
      <c r="L4570" s="127"/>
      <c r="M4570" s="127"/>
      <c r="N4570" s="246">
        <v>50</v>
      </c>
      <c r="O4570" s="246">
        <v>0</v>
      </c>
      <c r="P4570" s="127" t="s">
        <v>1334</v>
      </c>
    </row>
    <row r="4571" spans="1:16" ht="76.5" hidden="1">
      <c r="A4571" s="127">
        <v>287</v>
      </c>
      <c r="B4571" s="127"/>
      <c r="C4571" s="128" t="s">
        <v>791</v>
      </c>
      <c r="D4571" s="122">
        <v>43031</v>
      </c>
      <c r="E4571" s="123" t="s">
        <v>10619</v>
      </c>
      <c r="F4571" s="123" t="s">
        <v>11</v>
      </c>
      <c r="G4571" s="123">
        <v>576816</v>
      </c>
      <c r="H4571" s="127"/>
      <c r="I4571" s="131" t="s">
        <v>10620</v>
      </c>
      <c r="J4571" s="127"/>
      <c r="K4571" s="127"/>
      <c r="L4571" s="127"/>
      <c r="M4571" s="127"/>
      <c r="N4571" s="246">
        <v>50</v>
      </c>
      <c r="O4571" s="246">
        <v>0</v>
      </c>
      <c r="P4571" s="127" t="s">
        <v>1334</v>
      </c>
    </row>
    <row r="4572" spans="1:16" ht="63.75" hidden="1">
      <c r="A4572" s="127">
        <v>287</v>
      </c>
      <c r="B4572" s="127"/>
      <c r="C4572" s="128" t="s">
        <v>791</v>
      </c>
      <c r="D4572" s="122">
        <v>43031</v>
      </c>
      <c r="E4572" s="123" t="s">
        <v>10621</v>
      </c>
      <c r="F4572" s="123" t="s">
        <v>11</v>
      </c>
      <c r="G4572" s="123">
        <v>576953</v>
      </c>
      <c r="H4572" s="127"/>
      <c r="I4572" s="131" t="s">
        <v>10622</v>
      </c>
      <c r="J4572" s="127"/>
      <c r="K4572" s="127"/>
      <c r="L4572" s="127"/>
      <c r="M4572" s="127"/>
      <c r="N4572" s="246">
        <v>50</v>
      </c>
      <c r="O4572" s="246">
        <v>0</v>
      </c>
      <c r="P4572" s="127" t="s">
        <v>1334</v>
      </c>
    </row>
    <row r="4573" spans="1:16" ht="51" hidden="1">
      <c r="A4573" s="127">
        <v>513</v>
      </c>
      <c r="B4573" s="127"/>
      <c r="C4573" s="128" t="s">
        <v>201</v>
      </c>
      <c r="D4573" s="122">
        <v>43031</v>
      </c>
      <c r="E4573" s="123" t="s">
        <v>10623</v>
      </c>
      <c r="F4573" s="123" t="s">
        <v>15</v>
      </c>
      <c r="G4573" s="123">
        <v>577111</v>
      </c>
      <c r="H4573" s="127"/>
      <c r="I4573" s="131" t="s">
        <v>10624</v>
      </c>
      <c r="J4573" s="127"/>
      <c r="K4573" s="127"/>
      <c r="L4573" s="127"/>
      <c r="M4573" s="127"/>
      <c r="N4573" s="246">
        <v>50</v>
      </c>
      <c r="O4573" s="246">
        <v>0</v>
      </c>
      <c r="P4573" s="127" t="s">
        <v>1334</v>
      </c>
    </row>
    <row r="4574" spans="1:16" ht="76.5" hidden="1">
      <c r="A4574" s="127">
        <v>25</v>
      </c>
      <c r="B4574" s="127"/>
      <c r="C4574" s="128" t="s">
        <v>695</v>
      </c>
      <c r="D4574" s="122">
        <v>43031</v>
      </c>
      <c r="E4574" s="123" t="s">
        <v>10625</v>
      </c>
      <c r="F4574" s="123" t="s">
        <v>1375</v>
      </c>
      <c r="G4574" s="123">
        <v>15268130</v>
      </c>
      <c r="H4574" s="127"/>
      <c r="I4574" s="131" t="s">
        <v>10626</v>
      </c>
      <c r="J4574" s="127"/>
      <c r="K4574" s="127"/>
      <c r="L4574" s="127"/>
      <c r="M4574" s="127"/>
      <c r="N4574" s="246">
        <v>2734455.78</v>
      </c>
      <c r="O4574" s="246">
        <v>0</v>
      </c>
      <c r="P4574" s="127" t="s">
        <v>1334</v>
      </c>
    </row>
    <row r="4575" spans="1:16" ht="76.5" hidden="1">
      <c r="A4575" s="127">
        <v>25</v>
      </c>
      <c r="B4575" s="127"/>
      <c r="C4575" s="128" t="s">
        <v>695</v>
      </c>
      <c r="D4575" s="122">
        <v>43031</v>
      </c>
      <c r="E4575" s="123" t="s">
        <v>10627</v>
      </c>
      <c r="F4575" s="123" t="s">
        <v>1375</v>
      </c>
      <c r="G4575" s="123">
        <v>15247194</v>
      </c>
      <c r="H4575" s="127"/>
      <c r="I4575" s="131" t="s">
        <v>10628</v>
      </c>
      <c r="J4575" s="127"/>
      <c r="K4575" s="127"/>
      <c r="L4575" s="127"/>
      <c r="M4575" s="127"/>
      <c r="N4575" s="246">
        <v>151749.81</v>
      </c>
      <c r="O4575" s="246">
        <v>0</v>
      </c>
      <c r="P4575" s="127" t="s">
        <v>1334</v>
      </c>
    </row>
    <row r="4576" spans="1:16" ht="76.5" hidden="1">
      <c r="A4576" s="127">
        <v>25</v>
      </c>
      <c r="B4576" s="127"/>
      <c r="C4576" s="128" t="s">
        <v>695</v>
      </c>
      <c r="D4576" s="122">
        <v>43031</v>
      </c>
      <c r="E4576" s="123" t="s">
        <v>10629</v>
      </c>
      <c r="F4576" s="123" t="s">
        <v>1375</v>
      </c>
      <c r="G4576" s="123">
        <v>15247198</v>
      </c>
      <c r="H4576" s="127"/>
      <c r="I4576" s="131" t="s">
        <v>10630</v>
      </c>
      <c r="J4576" s="127"/>
      <c r="K4576" s="127"/>
      <c r="L4576" s="127"/>
      <c r="M4576" s="127"/>
      <c r="N4576" s="246">
        <v>367093.57</v>
      </c>
      <c r="O4576" s="246">
        <v>0</v>
      </c>
      <c r="P4576" s="127" t="s">
        <v>1334</v>
      </c>
    </row>
    <row r="4577" spans="1:16" ht="76.5" hidden="1">
      <c r="A4577" s="127">
        <v>25</v>
      </c>
      <c r="B4577" s="127"/>
      <c r="C4577" s="128" t="s">
        <v>695</v>
      </c>
      <c r="D4577" s="122">
        <v>43031</v>
      </c>
      <c r="E4577" s="123" t="s">
        <v>10631</v>
      </c>
      <c r="F4577" s="123" t="s">
        <v>1375</v>
      </c>
      <c r="G4577" s="123">
        <v>15247201</v>
      </c>
      <c r="H4577" s="127"/>
      <c r="I4577" s="131" t="s">
        <v>10632</v>
      </c>
      <c r="J4577" s="127"/>
      <c r="K4577" s="127"/>
      <c r="L4577" s="127"/>
      <c r="M4577" s="127"/>
      <c r="N4577" s="246">
        <v>231286.73</v>
      </c>
      <c r="O4577" s="246">
        <v>0</v>
      </c>
      <c r="P4577" s="127" t="s">
        <v>1334</v>
      </c>
    </row>
    <row r="4578" spans="1:16" ht="76.5" hidden="1">
      <c r="A4578" s="127">
        <v>25</v>
      </c>
      <c r="B4578" s="127"/>
      <c r="C4578" s="128" t="s">
        <v>695</v>
      </c>
      <c r="D4578" s="122">
        <v>43031</v>
      </c>
      <c r="E4578" s="123" t="s">
        <v>10633</v>
      </c>
      <c r="F4578" s="123" t="s">
        <v>1375</v>
      </c>
      <c r="G4578" s="123">
        <v>15247203</v>
      </c>
      <c r="H4578" s="127"/>
      <c r="I4578" s="131" t="s">
        <v>10634</v>
      </c>
      <c r="J4578" s="127"/>
      <c r="K4578" s="127"/>
      <c r="L4578" s="127"/>
      <c r="M4578" s="127"/>
      <c r="N4578" s="246">
        <v>645713.14</v>
      </c>
      <c r="O4578" s="246">
        <v>0</v>
      </c>
      <c r="P4578" s="127" t="s">
        <v>1334</v>
      </c>
    </row>
    <row r="4579" spans="1:16" ht="76.5" hidden="1">
      <c r="A4579" s="127">
        <v>25</v>
      </c>
      <c r="B4579" s="127"/>
      <c r="C4579" s="128" t="s">
        <v>695</v>
      </c>
      <c r="D4579" s="122">
        <v>43031</v>
      </c>
      <c r="E4579" s="123" t="s">
        <v>10635</v>
      </c>
      <c r="F4579" s="123" t="s">
        <v>1375</v>
      </c>
      <c r="G4579" s="123">
        <v>15247207</v>
      </c>
      <c r="H4579" s="127"/>
      <c r="I4579" s="131" t="s">
        <v>10636</v>
      </c>
      <c r="J4579" s="127"/>
      <c r="K4579" s="127"/>
      <c r="L4579" s="127"/>
      <c r="M4579" s="127"/>
      <c r="N4579" s="246">
        <v>466763.11</v>
      </c>
      <c r="O4579" s="246">
        <v>0</v>
      </c>
      <c r="P4579" s="127" t="s">
        <v>1334</v>
      </c>
    </row>
    <row r="4580" spans="1:16" ht="76.5" hidden="1">
      <c r="A4580" s="127">
        <v>25</v>
      </c>
      <c r="B4580" s="127"/>
      <c r="C4580" s="128" t="s">
        <v>695</v>
      </c>
      <c r="D4580" s="122">
        <v>43031</v>
      </c>
      <c r="E4580" s="123" t="s">
        <v>10637</v>
      </c>
      <c r="F4580" s="123" t="s">
        <v>1375</v>
      </c>
      <c r="G4580" s="123">
        <v>15247208</v>
      </c>
      <c r="H4580" s="127"/>
      <c r="I4580" s="131" t="s">
        <v>10638</v>
      </c>
      <c r="J4580" s="127"/>
      <c r="K4580" s="127"/>
      <c r="L4580" s="127"/>
      <c r="M4580" s="127"/>
      <c r="N4580" s="246">
        <v>284630.5</v>
      </c>
      <c r="O4580" s="246">
        <v>0</v>
      </c>
      <c r="P4580" s="127" t="s">
        <v>1334</v>
      </c>
    </row>
    <row r="4581" spans="1:16" ht="76.5" hidden="1">
      <c r="A4581" s="127">
        <v>25</v>
      </c>
      <c r="B4581" s="127"/>
      <c r="C4581" s="128" t="s">
        <v>695</v>
      </c>
      <c r="D4581" s="122">
        <v>43031</v>
      </c>
      <c r="E4581" s="123" t="s">
        <v>10639</v>
      </c>
      <c r="F4581" s="123" t="s">
        <v>1375</v>
      </c>
      <c r="G4581" s="123">
        <v>15247209</v>
      </c>
      <c r="H4581" s="127"/>
      <c r="I4581" s="131" t="s">
        <v>10640</v>
      </c>
      <c r="J4581" s="127"/>
      <c r="K4581" s="127"/>
      <c r="L4581" s="127"/>
      <c r="M4581" s="127"/>
      <c r="N4581" s="246">
        <v>252062.56</v>
      </c>
      <c r="O4581" s="246">
        <v>0</v>
      </c>
      <c r="P4581" s="127" t="s">
        <v>1334</v>
      </c>
    </row>
    <row r="4582" spans="1:16" ht="76.5" hidden="1">
      <c r="A4582" s="127">
        <v>25</v>
      </c>
      <c r="B4582" s="127"/>
      <c r="C4582" s="128" t="s">
        <v>695</v>
      </c>
      <c r="D4582" s="122">
        <v>43031</v>
      </c>
      <c r="E4582" s="123" t="s">
        <v>10641</v>
      </c>
      <c r="F4582" s="123" t="s">
        <v>1375</v>
      </c>
      <c r="G4582" s="123">
        <v>15247227</v>
      </c>
      <c r="H4582" s="127"/>
      <c r="I4582" s="131" t="s">
        <v>10642</v>
      </c>
      <c r="J4582" s="127"/>
      <c r="K4582" s="127"/>
      <c r="L4582" s="127"/>
      <c r="M4582" s="127"/>
      <c r="N4582" s="246">
        <v>106240.15</v>
      </c>
      <c r="O4582" s="246">
        <v>0</v>
      </c>
      <c r="P4582" s="127" t="s">
        <v>1334</v>
      </c>
    </row>
    <row r="4583" spans="1:16" ht="76.5" hidden="1">
      <c r="A4583" s="127">
        <v>25</v>
      </c>
      <c r="B4583" s="127"/>
      <c r="C4583" s="128" t="s">
        <v>695</v>
      </c>
      <c r="D4583" s="122">
        <v>43031</v>
      </c>
      <c r="E4583" s="123" t="s">
        <v>10643</v>
      </c>
      <c r="F4583" s="123" t="s">
        <v>1375</v>
      </c>
      <c r="G4583" s="123">
        <v>15247230</v>
      </c>
      <c r="H4583" s="127"/>
      <c r="I4583" s="131" t="s">
        <v>10644</v>
      </c>
      <c r="J4583" s="127"/>
      <c r="K4583" s="127"/>
      <c r="L4583" s="127"/>
      <c r="M4583" s="127"/>
      <c r="N4583" s="246">
        <v>231286.73</v>
      </c>
      <c r="O4583" s="246">
        <v>0</v>
      </c>
      <c r="P4583" s="127" t="s">
        <v>1334</v>
      </c>
    </row>
    <row r="4584" spans="1:16" ht="76.5" hidden="1">
      <c r="A4584" s="127">
        <v>25</v>
      </c>
      <c r="B4584" s="127"/>
      <c r="C4584" s="128" t="s">
        <v>695</v>
      </c>
      <c r="D4584" s="122">
        <v>43031</v>
      </c>
      <c r="E4584" s="123" t="s">
        <v>10645</v>
      </c>
      <c r="F4584" s="123" t="s">
        <v>1375</v>
      </c>
      <c r="G4584" s="123">
        <v>15247234</v>
      </c>
      <c r="H4584" s="127"/>
      <c r="I4584" s="131" t="s">
        <v>10646</v>
      </c>
      <c r="J4584" s="127"/>
      <c r="K4584" s="127"/>
      <c r="L4584" s="127"/>
      <c r="M4584" s="127"/>
      <c r="N4584" s="246">
        <v>322405.36</v>
      </c>
      <c r="O4584" s="246">
        <v>0</v>
      </c>
      <c r="P4584" s="127" t="s">
        <v>1334</v>
      </c>
    </row>
    <row r="4585" spans="1:16" ht="76.5" hidden="1">
      <c r="A4585" s="127">
        <v>25</v>
      </c>
      <c r="B4585" s="127"/>
      <c r="C4585" s="128" t="s">
        <v>695</v>
      </c>
      <c r="D4585" s="122">
        <v>43031</v>
      </c>
      <c r="E4585" s="123" t="s">
        <v>10647</v>
      </c>
      <c r="F4585" s="123" t="s">
        <v>1375</v>
      </c>
      <c r="G4585" s="123">
        <v>15247831</v>
      </c>
      <c r="H4585" s="127"/>
      <c r="I4585" s="131" t="s">
        <v>10648</v>
      </c>
      <c r="J4585" s="127"/>
      <c r="K4585" s="127"/>
      <c r="L4585" s="127"/>
      <c r="M4585" s="127"/>
      <c r="N4585" s="246">
        <v>179638.52</v>
      </c>
      <c r="O4585" s="246">
        <v>0</v>
      </c>
      <c r="P4585" s="127" t="s">
        <v>1334</v>
      </c>
    </row>
    <row r="4586" spans="1:16" ht="76.5" hidden="1">
      <c r="A4586" s="127" t="s">
        <v>621</v>
      </c>
      <c r="B4586" s="127"/>
      <c r="C4586" s="128" t="s">
        <v>715</v>
      </c>
      <c r="D4586" s="122">
        <v>43032</v>
      </c>
      <c r="E4586" s="123" t="s">
        <v>10649</v>
      </c>
      <c r="F4586" s="123" t="s">
        <v>6</v>
      </c>
      <c r="G4586" s="123">
        <v>899849</v>
      </c>
      <c r="H4586" s="127"/>
      <c r="I4586" s="131" t="s">
        <v>10650</v>
      </c>
      <c r="J4586" s="127"/>
      <c r="K4586" s="127"/>
      <c r="L4586" s="127"/>
      <c r="M4586" s="127"/>
      <c r="N4586" s="246">
        <v>0</v>
      </c>
      <c r="O4586" s="246">
        <v>49000</v>
      </c>
      <c r="P4586" s="127" t="s">
        <v>1334</v>
      </c>
    </row>
    <row r="4587" spans="1:16" ht="76.5" hidden="1">
      <c r="A4587" s="127">
        <v>25</v>
      </c>
      <c r="B4587" s="127"/>
      <c r="C4587" s="128" t="s">
        <v>695</v>
      </c>
      <c r="D4587" s="122">
        <v>43032</v>
      </c>
      <c r="E4587" s="123" t="s">
        <v>10651</v>
      </c>
      <c r="F4587" s="123" t="s">
        <v>1375</v>
      </c>
      <c r="G4587" s="123">
        <v>15297851</v>
      </c>
      <c r="H4587" s="127"/>
      <c r="I4587" s="131" t="s">
        <v>10652</v>
      </c>
      <c r="J4587" s="127"/>
      <c r="K4587" s="127"/>
      <c r="L4587" s="127"/>
      <c r="M4587" s="127"/>
      <c r="N4587" s="246">
        <v>368351.7</v>
      </c>
      <c r="O4587" s="246">
        <v>0</v>
      </c>
      <c r="P4587" s="127" t="s">
        <v>1334</v>
      </c>
    </row>
    <row r="4588" spans="1:16" ht="76.5" hidden="1">
      <c r="A4588" s="127">
        <v>25</v>
      </c>
      <c r="B4588" s="127"/>
      <c r="C4588" s="128" t="s">
        <v>695</v>
      </c>
      <c r="D4588" s="122">
        <v>43032</v>
      </c>
      <c r="E4588" s="123" t="s">
        <v>10653</v>
      </c>
      <c r="F4588" s="123" t="s">
        <v>1375</v>
      </c>
      <c r="G4588" s="123">
        <v>15297852</v>
      </c>
      <c r="H4588" s="127"/>
      <c r="I4588" s="131" t="s">
        <v>10654</v>
      </c>
      <c r="J4588" s="127"/>
      <c r="K4588" s="127"/>
      <c r="L4588" s="127"/>
      <c r="M4588" s="127"/>
      <c r="N4588" s="246">
        <v>564403.55000000005</v>
      </c>
      <c r="O4588" s="246">
        <v>0</v>
      </c>
      <c r="P4588" s="127" t="s">
        <v>1334</v>
      </c>
    </row>
    <row r="4589" spans="1:16" ht="76.5" hidden="1">
      <c r="A4589" s="127">
        <v>25</v>
      </c>
      <c r="B4589" s="127"/>
      <c r="C4589" s="128" t="s">
        <v>695</v>
      </c>
      <c r="D4589" s="122">
        <v>43032</v>
      </c>
      <c r="E4589" s="123" t="s">
        <v>10655</v>
      </c>
      <c r="F4589" s="123" t="s">
        <v>1375</v>
      </c>
      <c r="G4589" s="123">
        <v>15297857</v>
      </c>
      <c r="H4589" s="127"/>
      <c r="I4589" s="131" t="s">
        <v>10656</v>
      </c>
      <c r="J4589" s="127"/>
      <c r="K4589" s="127"/>
      <c r="L4589" s="127"/>
      <c r="M4589" s="127"/>
      <c r="N4589" s="246">
        <v>1016894.22</v>
      </c>
      <c r="O4589" s="246">
        <v>0</v>
      </c>
      <c r="P4589" s="127" t="s">
        <v>1334</v>
      </c>
    </row>
    <row r="4590" spans="1:16" ht="76.5" hidden="1">
      <c r="A4590" s="127">
        <v>25</v>
      </c>
      <c r="B4590" s="127"/>
      <c r="C4590" s="128" t="s">
        <v>695</v>
      </c>
      <c r="D4590" s="122">
        <v>43032</v>
      </c>
      <c r="E4590" s="123" t="s">
        <v>10657</v>
      </c>
      <c r="F4590" s="123" t="s">
        <v>1375</v>
      </c>
      <c r="G4590" s="123">
        <v>15297858</v>
      </c>
      <c r="H4590" s="127"/>
      <c r="I4590" s="131" t="s">
        <v>10658</v>
      </c>
      <c r="J4590" s="127"/>
      <c r="K4590" s="127"/>
      <c r="L4590" s="127"/>
      <c r="M4590" s="127"/>
      <c r="N4590" s="246">
        <v>2650849.41</v>
      </c>
      <c r="O4590" s="246">
        <v>0</v>
      </c>
      <c r="P4590" s="127" t="s">
        <v>1334</v>
      </c>
    </row>
    <row r="4591" spans="1:16" ht="76.5" hidden="1">
      <c r="A4591" s="127">
        <v>25</v>
      </c>
      <c r="B4591" s="127"/>
      <c r="C4591" s="128" t="s">
        <v>695</v>
      </c>
      <c r="D4591" s="122">
        <v>43032</v>
      </c>
      <c r="E4591" s="123" t="s">
        <v>10659</v>
      </c>
      <c r="F4591" s="123" t="s">
        <v>1375</v>
      </c>
      <c r="G4591" s="123">
        <v>15297866</v>
      </c>
      <c r="H4591" s="127"/>
      <c r="I4591" s="131" t="s">
        <v>10660</v>
      </c>
      <c r="J4591" s="127"/>
      <c r="K4591" s="127"/>
      <c r="L4591" s="127"/>
      <c r="M4591" s="127"/>
      <c r="N4591" s="246">
        <v>714763.03</v>
      </c>
      <c r="O4591" s="246">
        <v>0</v>
      </c>
      <c r="P4591" s="127" t="s">
        <v>1334</v>
      </c>
    </row>
    <row r="4592" spans="1:16" ht="76.5" hidden="1">
      <c r="A4592" s="127">
        <v>25</v>
      </c>
      <c r="B4592" s="127"/>
      <c r="C4592" s="128" t="s">
        <v>695</v>
      </c>
      <c r="D4592" s="122">
        <v>43032</v>
      </c>
      <c r="E4592" s="123" t="s">
        <v>10661</v>
      </c>
      <c r="F4592" s="123" t="s">
        <v>1375</v>
      </c>
      <c r="G4592" s="123">
        <v>15297879</v>
      </c>
      <c r="H4592" s="127"/>
      <c r="I4592" s="131" t="s">
        <v>10662</v>
      </c>
      <c r="J4592" s="127"/>
      <c r="K4592" s="127"/>
      <c r="L4592" s="127"/>
      <c r="M4592" s="127"/>
      <c r="N4592" s="246">
        <v>809662.01</v>
      </c>
      <c r="O4592" s="246">
        <v>0</v>
      </c>
      <c r="P4592" s="127" t="s">
        <v>1334</v>
      </c>
    </row>
    <row r="4593" spans="1:16" ht="76.5" hidden="1">
      <c r="A4593" s="127">
        <v>25</v>
      </c>
      <c r="B4593" s="127"/>
      <c r="C4593" s="128" t="s">
        <v>695</v>
      </c>
      <c r="D4593" s="122">
        <v>43032</v>
      </c>
      <c r="E4593" s="123" t="s">
        <v>10663</v>
      </c>
      <c r="F4593" s="123" t="s">
        <v>1375</v>
      </c>
      <c r="G4593" s="123">
        <v>15297886</v>
      </c>
      <c r="H4593" s="127"/>
      <c r="I4593" s="131" t="s">
        <v>10664</v>
      </c>
      <c r="J4593" s="127"/>
      <c r="K4593" s="127"/>
      <c r="L4593" s="127"/>
      <c r="M4593" s="127"/>
      <c r="N4593" s="246">
        <v>972226.52</v>
      </c>
      <c r="O4593" s="246">
        <v>0</v>
      </c>
      <c r="P4593" s="127" t="s">
        <v>1334</v>
      </c>
    </row>
    <row r="4594" spans="1:16" ht="76.5" hidden="1">
      <c r="A4594" s="127">
        <v>25</v>
      </c>
      <c r="B4594" s="127"/>
      <c r="C4594" s="128" t="s">
        <v>695</v>
      </c>
      <c r="D4594" s="122">
        <v>43032</v>
      </c>
      <c r="E4594" s="123" t="s">
        <v>10665</v>
      </c>
      <c r="F4594" s="123" t="s">
        <v>1375</v>
      </c>
      <c r="G4594" s="123">
        <v>15297903</v>
      </c>
      <c r="H4594" s="127"/>
      <c r="I4594" s="131" t="s">
        <v>9768</v>
      </c>
      <c r="J4594" s="127"/>
      <c r="K4594" s="127"/>
      <c r="L4594" s="127"/>
      <c r="M4594" s="127"/>
      <c r="N4594" s="246">
        <v>803867.57</v>
      </c>
      <c r="O4594" s="246">
        <v>0</v>
      </c>
      <c r="P4594" s="127" t="s">
        <v>1334</v>
      </c>
    </row>
    <row r="4595" spans="1:16" ht="76.5" hidden="1">
      <c r="A4595" s="127">
        <v>25</v>
      </c>
      <c r="B4595" s="127"/>
      <c r="C4595" s="128" t="s">
        <v>695</v>
      </c>
      <c r="D4595" s="122">
        <v>43032</v>
      </c>
      <c r="E4595" s="123" t="s">
        <v>10666</v>
      </c>
      <c r="F4595" s="123" t="s">
        <v>1375</v>
      </c>
      <c r="G4595" s="123">
        <v>15297922</v>
      </c>
      <c r="H4595" s="127"/>
      <c r="I4595" s="131" t="s">
        <v>10667</v>
      </c>
      <c r="J4595" s="127"/>
      <c r="K4595" s="127"/>
      <c r="L4595" s="127"/>
      <c r="M4595" s="127"/>
      <c r="N4595" s="246">
        <v>1179379.69</v>
      </c>
      <c r="O4595" s="246">
        <v>0</v>
      </c>
      <c r="P4595" s="127" t="s">
        <v>1334</v>
      </c>
    </row>
    <row r="4596" spans="1:16" ht="76.5" hidden="1">
      <c r="A4596" s="127">
        <v>25</v>
      </c>
      <c r="B4596" s="127"/>
      <c r="C4596" s="128" t="s">
        <v>695</v>
      </c>
      <c r="D4596" s="122">
        <v>43032</v>
      </c>
      <c r="E4596" s="123" t="s">
        <v>10668</v>
      </c>
      <c r="F4596" s="123" t="s">
        <v>1375</v>
      </c>
      <c r="G4596" s="123">
        <v>15297971</v>
      </c>
      <c r="H4596" s="127"/>
      <c r="I4596" s="131" t="s">
        <v>10669</v>
      </c>
      <c r="J4596" s="127"/>
      <c r="K4596" s="127"/>
      <c r="L4596" s="127"/>
      <c r="M4596" s="127"/>
      <c r="N4596" s="246">
        <v>554527.79</v>
      </c>
      <c r="O4596" s="246">
        <v>0</v>
      </c>
      <c r="P4596" s="127" t="s">
        <v>1334</v>
      </c>
    </row>
    <row r="4597" spans="1:16" ht="76.5" hidden="1">
      <c r="A4597" s="127">
        <v>25</v>
      </c>
      <c r="B4597" s="127"/>
      <c r="C4597" s="128" t="s">
        <v>695</v>
      </c>
      <c r="D4597" s="122">
        <v>43032</v>
      </c>
      <c r="E4597" s="123" t="s">
        <v>10670</v>
      </c>
      <c r="F4597" s="123" t="s">
        <v>1375</v>
      </c>
      <c r="G4597" s="123">
        <v>15297978</v>
      </c>
      <c r="H4597" s="127"/>
      <c r="I4597" s="131" t="s">
        <v>10671</v>
      </c>
      <c r="J4597" s="127"/>
      <c r="K4597" s="127"/>
      <c r="L4597" s="127"/>
      <c r="M4597" s="127"/>
      <c r="N4597" s="246">
        <v>1246342.51</v>
      </c>
      <c r="O4597" s="246">
        <v>0</v>
      </c>
      <c r="P4597" s="127" t="s">
        <v>1334</v>
      </c>
    </row>
    <row r="4598" spans="1:16" ht="76.5" hidden="1">
      <c r="A4598" s="127">
        <v>25</v>
      </c>
      <c r="B4598" s="127"/>
      <c r="C4598" s="128" t="s">
        <v>695</v>
      </c>
      <c r="D4598" s="122">
        <v>43032</v>
      </c>
      <c r="E4598" s="123" t="s">
        <v>10672</v>
      </c>
      <c r="F4598" s="123" t="s">
        <v>1375</v>
      </c>
      <c r="G4598" s="123">
        <v>15297980</v>
      </c>
      <c r="H4598" s="127"/>
      <c r="I4598" s="131" t="s">
        <v>10673</v>
      </c>
      <c r="J4598" s="127"/>
      <c r="K4598" s="127"/>
      <c r="L4598" s="127"/>
      <c r="M4598" s="127"/>
      <c r="N4598" s="246">
        <v>873800.18</v>
      </c>
      <c r="O4598" s="246">
        <v>0</v>
      </c>
      <c r="P4598" s="127" t="s">
        <v>1334</v>
      </c>
    </row>
    <row r="4599" spans="1:16" ht="76.5" hidden="1">
      <c r="A4599" s="127">
        <v>25</v>
      </c>
      <c r="B4599" s="127"/>
      <c r="C4599" s="128" t="s">
        <v>695</v>
      </c>
      <c r="D4599" s="122">
        <v>43032</v>
      </c>
      <c r="E4599" s="123" t="s">
        <v>10674</v>
      </c>
      <c r="F4599" s="123" t="s">
        <v>1375</v>
      </c>
      <c r="G4599" s="123">
        <v>15298003</v>
      </c>
      <c r="H4599" s="127"/>
      <c r="I4599" s="131" t="s">
        <v>10675</v>
      </c>
      <c r="J4599" s="127"/>
      <c r="K4599" s="127"/>
      <c r="L4599" s="127"/>
      <c r="M4599" s="127"/>
      <c r="N4599" s="246">
        <v>71656.070000000007</v>
      </c>
      <c r="O4599" s="246">
        <v>0</v>
      </c>
      <c r="P4599" s="127" t="s">
        <v>1334</v>
      </c>
    </row>
    <row r="4600" spans="1:16" ht="76.5" hidden="1">
      <c r="A4600" s="127">
        <v>25</v>
      </c>
      <c r="B4600" s="127"/>
      <c r="C4600" s="128" t="s">
        <v>695</v>
      </c>
      <c r="D4600" s="122">
        <v>43032</v>
      </c>
      <c r="E4600" s="123" t="s">
        <v>10676</v>
      </c>
      <c r="F4600" s="123" t="s">
        <v>1375</v>
      </c>
      <c r="G4600" s="123">
        <v>15298012</v>
      </c>
      <c r="H4600" s="127"/>
      <c r="I4600" s="131" t="s">
        <v>10677</v>
      </c>
      <c r="J4600" s="127"/>
      <c r="K4600" s="127"/>
      <c r="L4600" s="127"/>
      <c r="M4600" s="127"/>
      <c r="N4600" s="246">
        <v>615956.93999999994</v>
      </c>
      <c r="O4600" s="246">
        <v>0</v>
      </c>
      <c r="P4600" s="127" t="s">
        <v>1334</v>
      </c>
    </row>
    <row r="4601" spans="1:16" ht="76.5" hidden="1">
      <c r="A4601" s="127">
        <v>25</v>
      </c>
      <c r="B4601" s="127"/>
      <c r="C4601" s="128" t="s">
        <v>695</v>
      </c>
      <c r="D4601" s="122">
        <v>43032</v>
      </c>
      <c r="E4601" s="123" t="s">
        <v>10678</v>
      </c>
      <c r="F4601" s="123" t="s">
        <v>1375</v>
      </c>
      <c r="G4601" s="123">
        <v>15297864</v>
      </c>
      <c r="H4601" s="127"/>
      <c r="I4601" s="131" t="s">
        <v>10679</v>
      </c>
      <c r="J4601" s="127"/>
      <c r="K4601" s="127"/>
      <c r="L4601" s="127"/>
      <c r="M4601" s="127"/>
      <c r="N4601" s="246">
        <v>865690.74</v>
      </c>
      <c r="O4601" s="246">
        <v>0</v>
      </c>
      <c r="P4601" s="127" t="s">
        <v>1334</v>
      </c>
    </row>
    <row r="4602" spans="1:16" ht="51" hidden="1">
      <c r="A4602" s="127">
        <v>117</v>
      </c>
      <c r="B4602" s="127"/>
      <c r="C4602" s="128" t="s">
        <v>723</v>
      </c>
      <c r="D4602" s="122">
        <v>43032</v>
      </c>
      <c r="E4602" s="123" t="s">
        <v>10680</v>
      </c>
      <c r="F4602" s="123" t="s">
        <v>11</v>
      </c>
      <c r="G4602" s="123">
        <v>901902</v>
      </c>
      <c r="H4602" s="127"/>
      <c r="I4602" s="131" t="s">
        <v>10681</v>
      </c>
      <c r="J4602" s="127"/>
      <c r="K4602" s="127"/>
      <c r="L4602" s="127"/>
      <c r="M4602" s="127"/>
      <c r="N4602" s="246">
        <v>50</v>
      </c>
      <c r="O4602" s="246">
        <v>0</v>
      </c>
      <c r="P4602" s="127" t="s">
        <v>1334</v>
      </c>
    </row>
    <row r="4603" spans="1:16" ht="51" hidden="1">
      <c r="A4603" s="127">
        <v>117</v>
      </c>
      <c r="B4603" s="127"/>
      <c r="C4603" s="128" t="s">
        <v>723</v>
      </c>
      <c r="D4603" s="122">
        <v>43032</v>
      </c>
      <c r="E4603" s="123" t="s">
        <v>10682</v>
      </c>
      <c r="F4603" s="123" t="s">
        <v>11</v>
      </c>
      <c r="G4603" s="123">
        <v>901922</v>
      </c>
      <c r="H4603" s="127"/>
      <c r="I4603" s="131" t="s">
        <v>10683</v>
      </c>
      <c r="J4603" s="127"/>
      <c r="K4603" s="127"/>
      <c r="L4603" s="127"/>
      <c r="M4603" s="127"/>
      <c r="N4603" s="246">
        <v>50</v>
      </c>
      <c r="O4603" s="246">
        <v>0</v>
      </c>
      <c r="P4603" s="127" t="s">
        <v>1334</v>
      </c>
    </row>
    <row r="4604" spans="1:16" ht="51" hidden="1">
      <c r="A4604" s="127">
        <v>117</v>
      </c>
      <c r="B4604" s="127"/>
      <c r="C4604" s="128" t="s">
        <v>723</v>
      </c>
      <c r="D4604" s="122">
        <v>43032</v>
      </c>
      <c r="E4604" s="123" t="s">
        <v>10684</v>
      </c>
      <c r="F4604" s="123" t="s">
        <v>11</v>
      </c>
      <c r="G4604" s="123">
        <v>901928</v>
      </c>
      <c r="H4604" s="127"/>
      <c r="I4604" s="131" t="s">
        <v>10685</v>
      </c>
      <c r="J4604" s="127"/>
      <c r="K4604" s="127"/>
      <c r="L4604" s="127"/>
      <c r="M4604" s="127"/>
      <c r="N4604" s="246">
        <v>50</v>
      </c>
      <c r="O4604" s="246">
        <v>0</v>
      </c>
      <c r="P4604" s="127" t="s">
        <v>1334</v>
      </c>
    </row>
    <row r="4605" spans="1:16" ht="76.5" hidden="1">
      <c r="A4605" s="127">
        <v>249</v>
      </c>
      <c r="B4605" s="127"/>
      <c r="C4605" s="128" t="s">
        <v>776</v>
      </c>
      <c r="D4605" s="122">
        <v>43032</v>
      </c>
      <c r="E4605" s="123" t="s">
        <v>10686</v>
      </c>
      <c r="F4605" s="123" t="s">
        <v>11</v>
      </c>
      <c r="G4605" s="123">
        <v>901931</v>
      </c>
      <c r="H4605" s="127"/>
      <c r="I4605" s="131" t="s">
        <v>10687</v>
      </c>
      <c r="J4605" s="127"/>
      <c r="K4605" s="127"/>
      <c r="L4605" s="127"/>
      <c r="M4605" s="127"/>
      <c r="N4605" s="246">
        <v>336.4</v>
      </c>
      <c r="O4605" s="246">
        <v>0</v>
      </c>
      <c r="P4605" s="127" t="s">
        <v>1334</v>
      </c>
    </row>
    <row r="4606" spans="1:16" ht="63.75" hidden="1">
      <c r="A4606" s="127">
        <v>513</v>
      </c>
      <c r="B4606" s="127"/>
      <c r="C4606" s="128" t="s">
        <v>201</v>
      </c>
      <c r="D4606" s="122">
        <v>43032</v>
      </c>
      <c r="E4606" s="123" t="s">
        <v>10688</v>
      </c>
      <c r="F4606" s="123" t="s">
        <v>15</v>
      </c>
      <c r="G4606" s="123">
        <v>577522</v>
      </c>
      <c r="H4606" s="127"/>
      <c r="I4606" s="131" t="s">
        <v>10689</v>
      </c>
      <c r="J4606" s="127"/>
      <c r="K4606" s="127"/>
      <c r="L4606" s="127"/>
      <c r="M4606" s="127"/>
      <c r="N4606" s="246">
        <v>50</v>
      </c>
      <c r="O4606" s="246">
        <v>0</v>
      </c>
      <c r="P4606" s="127" t="s">
        <v>1334</v>
      </c>
    </row>
    <row r="4607" spans="1:16" ht="89.25" hidden="1">
      <c r="A4607" s="127">
        <v>340</v>
      </c>
      <c r="B4607" s="127"/>
      <c r="C4607" s="128" t="s">
        <v>815</v>
      </c>
      <c r="D4607" s="122">
        <v>43032</v>
      </c>
      <c r="E4607" s="123" t="s">
        <v>10690</v>
      </c>
      <c r="F4607" s="123" t="s">
        <v>15</v>
      </c>
      <c r="G4607" s="123">
        <v>3407</v>
      </c>
      <c r="H4607" s="127"/>
      <c r="I4607" s="131" t="s">
        <v>10691</v>
      </c>
      <c r="J4607" s="127"/>
      <c r="K4607" s="127"/>
      <c r="L4607" s="127"/>
      <c r="M4607" s="127"/>
      <c r="N4607" s="246">
        <v>275.76</v>
      </c>
      <c r="O4607" s="246">
        <v>0</v>
      </c>
      <c r="P4607" s="127" t="s">
        <v>1334</v>
      </c>
    </row>
    <row r="4608" spans="1:16" ht="89.25" hidden="1">
      <c r="A4608" s="127">
        <v>340</v>
      </c>
      <c r="B4608" s="127"/>
      <c r="C4608" s="128" t="s">
        <v>815</v>
      </c>
      <c r="D4608" s="122">
        <v>43032</v>
      </c>
      <c r="E4608" s="123" t="s">
        <v>10692</v>
      </c>
      <c r="F4608" s="123" t="s">
        <v>15</v>
      </c>
      <c r="G4608" s="123">
        <v>3406</v>
      </c>
      <c r="H4608" s="127"/>
      <c r="I4608" s="131" t="s">
        <v>10693</v>
      </c>
      <c r="J4608" s="127"/>
      <c r="K4608" s="127"/>
      <c r="L4608" s="127"/>
      <c r="M4608" s="127"/>
      <c r="N4608" s="246">
        <v>271.10000000000002</v>
      </c>
      <c r="O4608" s="246">
        <v>0</v>
      </c>
      <c r="P4608" s="127" t="s">
        <v>1334</v>
      </c>
    </row>
    <row r="4609" spans="1:16" ht="51" hidden="1">
      <c r="A4609" s="127">
        <v>340</v>
      </c>
      <c r="B4609" s="127"/>
      <c r="C4609" s="128" t="s">
        <v>815</v>
      </c>
      <c r="D4609" s="122">
        <v>43032</v>
      </c>
      <c r="E4609" s="123" t="s">
        <v>10694</v>
      </c>
      <c r="F4609" s="123" t="s">
        <v>15</v>
      </c>
      <c r="G4609" s="123">
        <v>578321</v>
      </c>
      <c r="H4609" s="127"/>
      <c r="I4609" s="131" t="s">
        <v>10695</v>
      </c>
      <c r="J4609" s="127"/>
      <c r="K4609" s="127"/>
      <c r="L4609" s="127"/>
      <c r="M4609" s="127"/>
      <c r="N4609" s="246">
        <v>50</v>
      </c>
      <c r="O4609" s="246">
        <v>0</v>
      </c>
      <c r="P4609" s="127" t="s">
        <v>1334</v>
      </c>
    </row>
    <row r="4610" spans="1:16" ht="76.5" hidden="1">
      <c r="A4610" s="127">
        <v>25</v>
      </c>
      <c r="B4610" s="127"/>
      <c r="C4610" s="128" t="s">
        <v>695</v>
      </c>
      <c r="D4610" s="122">
        <v>43032</v>
      </c>
      <c r="E4610" s="123" t="s">
        <v>10696</v>
      </c>
      <c r="F4610" s="123" t="s">
        <v>1375</v>
      </c>
      <c r="G4610" s="123">
        <v>15285074</v>
      </c>
      <c r="H4610" s="127"/>
      <c r="I4610" s="131" t="s">
        <v>10697</v>
      </c>
      <c r="J4610" s="127"/>
      <c r="K4610" s="127"/>
      <c r="L4610" s="127"/>
      <c r="M4610" s="127"/>
      <c r="N4610" s="246">
        <v>188355.23</v>
      </c>
      <c r="O4610" s="246">
        <v>0</v>
      </c>
      <c r="P4610" s="127" t="s">
        <v>1334</v>
      </c>
    </row>
    <row r="4611" spans="1:16" ht="63.75" hidden="1">
      <c r="A4611" s="127" t="s">
        <v>620</v>
      </c>
      <c r="B4611" s="127"/>
      <c r="C4611" s="128" t="s">
        <v>714</v>
      </c>
      <c r="D4611" s="122">
        <v>43033</v>
      </c>
      <c r="E4611" s="123" t="s">
        <v>10698</v>
      </c>
      <c r="F4611" s="123" t="s">
        <v>1375</v>
      </c>
      <c r="G4611" s="123">
        <v>15318029</v>
      </c>
      <c r="H4611" s="127"/>
      <c r="I4611" s="131" t="s">
        <v>10699</v>
      </c>
      <c r="J4611" s="127"/>
      <c r="K4611" s="127"/>
      <c r="L4611" s="127"/>
      <c r="M4611" s="127"/>
      <c r="N4611" s="246">
        <v>0</v>
      </c>
      <c r="O4611" s="246">
        <v>36166.46</v>
      </c>
      <c r="P4611" s="127" t="s">
        <v>1334</v>
      </c>
    </row>
    <row r="4612" spans="1:16" ht="51" hidden="1">
      <c r="A4612" s="127" t="s">
        <v>620</v>
      </c>
      <c r="B4612" s="127"/>
      <c r="C4612" s="128" t="s">
        <v>714</v>
      </c>
      <c r="D4612" s="122">
        <v>43033</v>
      </c>
      <c r="E4612" s="123" t="s">
        <v>10700</v>
      </c>
      <c r="F4612" s="123" t="s">
        <v>1375</v>
      </c>
      <c r="G4612" s="123">
        <v>15318028</v>
      </c>
      <c r="H4612" s="127"/>
      <c r="I4612" s="131" t="s">
        <v>10701</v>
      </c>
      <c r="J4612" s="127"/>
      <c r="K4612" s="127"/>
      <c r="L4612" s="127"/>
      <c r="M4612" s="127"/>
      <c r="N4612" s="246">
        <v>0</v>
      </c>
      <c r="O4612" s="246">
        <v>291263.77</v>
      </c>
      <c r="P4612" s="127" t="s">
        <v>1334</v>
      </c>
    </row>
    <row r="4613" spans="1:16" ht="76.5" hidden="1">
      <c r="A4613" s="127">
        <v>30</v>
      </c>
      <c r="B4613" s="127"/>
      <c r="C4613" s="128" t="s">
        <v>696</v>
      </c>
      <c r="D4613" s="122">
        <v>43033</v>
      </c>
      <c r="E4613" s="123" t="s">
        <v>10702</v>
      </c>
      <c r="F4613" s="123" t="s">
        <v>6</v>
      </c>
      <c r="G4613" s="123">
        <v>900019</v>
      </c>
      <c r="H4613" s="127"/>
      <c r="I4613" s="131" t="s">
        <v>10703</v>
      </c>
      <c r="J4613" s="127"/>
      <c r="K4613" s="127"/>
      <c r="L4613" s="127"/>
      <c r="M4613" s="127"/>
      <c r="N4613" s="246">
        <v>0</v>
      </c>
      <c r="O4613" s="246">
        <v>218420.3</v>
      </c>
      <c r="P4613" s="127" t="s">
        <v>1334</v>
      </c>
    </row>
    <row r="4614" spans="1:16" ht="76.5" hidden="1">
      <c r="A4614" s="127" t="s">
        <v>621</v>
      </c>
      <c r="B4614" s="127"/>
      <c r="C4614" s="128" t="s">
        <v>715</v>
      </c>
      <c r="D4614" s="122">
        <v>43033</v>
      </c>
      <c r="E4614" s="123" t="s">
        <v>10704</v>
      </c>
      <c r="F4614" s="123" t="s">
        <v>6</v>
      </c>
      <c r="G4614" s="123">
        <v>900236</v>
      </c>
      <c r="H4614" s="127"/>
      <c r="I4614" s="131" t="s">
        <v>10705</v>
      </c>
      <c r="J4614" s="127"/>
      <c r="K4614" s="127"/>
      <c r="L4614" s="127"/>
      <c r="M4614" s="127"/>
      <c r="N4614" s="246">
        <v>0</v>
      </c>
      <c r="O4614" s="246">
        <v>140000</v>
      </c>
      <c r="P4614" s="127" t="s">
        <v>1334</v>
      </c>
    </row>
    <row r="4615" spans="1:16" ht="63.75" hidden="1">
      <c r="A4615" s="127">
        <v>25</v>
      </c>
      <c r="B4615" s="127"/>
      <c r="C4615" s="128" t="s">
        <v>695</v>
      </c>
      <c r="D4615" s="122">
        <v>43033</v>
      </c>
      <c r="E4615" s="123" t="s">
        <v>10706</v>
      </c>
      <c r="F4615" s="123" t="s">
        <v>6</v>
      </c>
      <c r="G4615" s="123">
        <v>902070</v>
      </c>
      <c r="H4615" s="127"/>
      <c r="I4615" s="131" t="s">
        <v>10707</v>
      </c>
      <c r="J4615" s="127"/>
      <c r="K4615" s="127"/>
      <c r="L4615" s="127"/>
      <c r="M4615" s="127"/>
      <c r="N4615" s="246">
        <v>0</v>
      </c>
      <c r="O4615" s="246">
        <v>399590.18</v>
      </c>
      <c r="P4615" s="127" t="s">
        <v>1334</v>
      </c>
    </row>
    <row r="4616" spans="1:16" ht="76.5" hidden="1">
      <c r="A4616" s="127">
        <v>25</v>
      </c>
      <c r="B4616" s="127"/>
      <c r="C4616" s="128" t="s">
        <v>695</v>
      </c>
      <c r="D4616" s="122">
        <v>43033</v>
      </c>
      <c r="E4616" s="123" t="s">
        <v>10708</v>
      </c>
      <c r="F4616" s="123" t="s">
        <v>1375</v>
      </c>
      <c r="G4616" s="123">
        <v>15302325</v>
      </c>
      <c r="H4616" s="127"/>
      <c r="I4616" s="131" t="s">
        <v>10709</v>
      </c>
      <c r="J4616" s="127"/>
      <c r="K4616" s="127"/>
      <c r="L4616" s="127"/>
      <c r="M4616" s="127"/>
      <c r="N4616" s="246">
        <v>201485.81</v>
      </c>
      <c r="O4616" s="246">
        <v>0</v>
      </c>
      <c r="P4616" s="127" t="s">
        <v>1334</v>
      </c>
    </row>
    <row r="4617" spans="1:16" ht="76.5" hidden="1">
      <c r="A4617" s="127">
        <v>25</v>
      </c>
      <c r="B4617" s="127"/>
      <c r="C4617" s="128" t="s">
        <v>695</v>
      </c>
      <c r="D4617" s="122">
        <v>43033</v>
      </c>
      <c r="E4617" s="123" t="s">
        <v>10710</v>
      </c>
      <c r="F4617" s="123" t="s">
        <v>1375</v>
      </c>
      <c r="G4617" s="123">
        <v>15302339</v>
      </c>
      <c r="H4617" s="127"/>
      <c r="I4617" s="131" t="s">
        <v>10711</v>
      </c>
      <c r="J4617" s="127"/>
      <c r="K4617" s="127"/>
      <c r="L4617" s="127"/>
      <c r="M4617" s="127"/>
      <c r="N4617" s="246">
        <v>1336075</v>
      </c>
      <c r="O4617" s="246">
        <v>0</v>
      </c>
      <c r="P4617" s="127" t="s">
        <v>1334</v>
      </c>
    </row>
    <row r="4618" spans="1:16" ht="76.5" hidden="1">
      <c r="A4618" s="127">
        <v>25</v>
      </c>
      <c r="B4618" s="127"/>
      <c r="C4618" s="128" t="s">
        <v>695</v>
      </c>
      <c r="D4618" s="122">
        <v>43033</v>
      </c>
      <c r="E4618" s="123" t="s">
        <v>10712</v>
      </c>
      <c r="F4618" s="123" t="s">
        <v>1375</v>
      </c>
      <c r="G4618" s="123">
        <v>15300118</v>
      </c>
      <c r="H4618" s="127"/>
      <c r="I4618" s="131" t="s">
        <v>10713</v>
      </c>
      <c r="J4618" s="127"/>
      <c r="K4618" s="127"/>
      <c r="L4618" s="127"/>
      <c r="M4618" s="127"/>
      <c r="N4618" s="246">
        <v>129559.69</v>
      </c>
      <c r="O4618" s="246">
        <v>0</v>
      </c>
      <c r="P4618" s="127" t="s">
        <v>1334</v>
      </c>
    </row>
    <row r="4619" spans="1:16" ht="76.5" hidden="1">
      <c r="A4619" s="127">
        <v>25</v>
      </c>
      <c r="B4619" s="127"/>
      <c r="C4619" s="128" t="s">
        <v>695</v>
      </c>
      <c r="D4619" s="122">
        <v>43033</v>
      </c>
      <c r="E4619" s="123" t="s">
        <v>10714</v>
      </c>
      <c r="F4619" s="123" t="s">
        <v>1375</v>
      </c>
      <c r="G4619" s="123">
        <v>15302329</v>
      </c>
      <c r="H4619" s="127"/>
      <c r="I4619" s="131" t="s">
        <v>10715</v>
      </c>
      <c r="J4619" s="127"/>
      <c r="K4619" s="127"/>
      <c r="L4619" s="127"/>
      <c r="M4619" s="127"/>
      <c r="N4619" s="246">
        <v>208406.62</v>
      </c>
      <c r="O4619" s="246">
        <v>0</v>
      </c>
      <c r="P4619" s="127" t="s">
        <v>1334</v>
      </c>
    </row>
    <row r="4620" spans="1:16" ht="76.5" hidden="1">
      <c r="A4620" s="127">
        <v>25</v>
      </c>
      <c r="B4620" s="127"/>
      <c r="C4620" s="128" t="s">
        <v>695</v>
      </c>
      <c r="D4620" s="122">
        <v>43033</v>
      </c>
      <c r="E4620" s="123" t="s">
        <v>10716</v>
      </c>
      <c r="F4620" s="123" t="s">
        <v>1375</v>
      </c>
      <c r="G4620" s="123">
        <v>15302330</v>
      </c>
      <c r="H4620" s="127"/>
      <c r="I4620" s="131" t="s">
        <v>10717</v>
      </c>
      <c r="J4620" s="127"/>
      <c r="K4620" s="127"/>
      <c r="L4620" s="127"/>
      <c r="M4620" s="127"/>
      <c r="N4620" s="246">
        <v>252086.62</v>
      </c>
      <c r="O4620" s="246">
        <v>0</v>
      </c>
      <c r="P4620" s="127" t="s">
        <v>1334</v>
      </c>
    </row>
    <row r="4621" spans="1:16" ht="76.5" hidden="1">
      <c r="A4621" s="127">
        <v>25</v>
      </c>
      <c r="B4621" s="127"/>
      <c r="C4621" s="128" t="s">
        <v>695</v>
      </c>
      <c r="D4621" s="122">
        <v>43033</v>
      </c>
      <c r="E4621" s="123" t="s">
        <v>10718</v>
      </c>
      <c r="F4621" s="123" t="s">
        <v>1375</v>
      </c>
      <c r="G4621" s="123">
        <v>15302332</v>
      </c>
      <c r="H4621" s="127"/>
      <c r="I4621" s="131" t="s">
        <v>10719</v>
      </c>
      <c r="J4621" s="127"/>
      <c r="K4621" s="127"/>
      <c r="L4621" s="127"/>
      <c r="M4621" s="127"/>
      <c r="N4621" s="246">
        <v>1311870.05</v>
      </c>
      <c r="O4621" s="246">
        <v>0</v>
      </c>
      <c r="P4621" s="127" t="s">
        <v>1334</v>
      </c>
    </row>
    <row r="4622" spans="1:16" ht="76.5" hidden="1">
      <c r="A4622" s="127">
        <v>25</v>
      </c>
      <c r="B4622" s="127"/>
      <c r="C4622" s="128" t="s">
        <v>695</v>
      </c>
      <c r="D4622" s="122">
        <v>43033</v>
      </c>
      <c r="E4622" s="123" t="s">
        <v>10720</v>
      </c>
      <c r="F4622" s="123" t="s">
        <v>1375</v>
      </c>
      <c r="G4622" s="123">
        <v>15302334</v>
      </c>
      <c r="H4622" s="127"/>
      <c r="I4622" s="131" t="s">
        <v>10721</v>
      </c>
      <c r="J4622" s="127"/>
      <c r="K4622" s="127"/>
      <c r="L4622" s="127"/>
      <c r="M4622" s="127"/>
      <c r="N4622" s="246">
        <v>1012256.65</v>
      </c>
      <c r="O4622" s="246">
        <v>0</v>
      </c>
      <c r="P4622" s="127" t="s">
        <v>1334</v>
      </c>
    </row>
    <row r="4623" spans="1:16" ht="76.5" hidden="1">
      <c r="A4623" s="127">
        <v>25</v>
      </c>
      <c r="B4623" s="127"/>
      <c r="C4623" s="128" t="s">
        <v>695</v>
      </c>
      <c r="D4623" s="122">
        <v>43033</v>
      </c>
      <c r="E4623" s="123" t="s">
        <v>10722</v>
      </c>
      <c r="F4623" s="123" t="s">
        <v>1375</v>
      </c>
      <c r="G4623" s="123">
        <v>15302337</v>
      </c>
      <c r="H4623" s="127"/>
      <c r="I4623" s="131" t="s">
        <v>10723</v>
      </c>
      <c r="J4623" s="127"/>
      <c r="K4623" s="127"/>
      <c r="L4623" s="127"/>
      <c r="M4623" s="127"/>
      <c r="N4623" s="246">
        <v>45975.54</v>
      </c>
      <c r="O4623" s="246">
        <v>0</v>
      </c>
      <c r="P4623" s="127" t="s">
        <v>1334</v>
      </c>
    </row>
    <row r="4624" spans="1:16" ht="76.5" hidden="1">
      <c r="A4624" s="127">
        <v>25</v>
      </c>
      <c r="B4624" s="127"/>
      <c r="C4624" s="128" t="s">
        <v>695</v>
      </c>
      <c r="D4624" s="122">
        <v>43033</v>
      </c>
      <c r="E4624" s="123" t="s">
        <v>10724</v>
      </c>
      <c r="F4624" s="123" t="s">
        <v>1375</v>
      </c>
      <c r="G4624" s="123">
        <v>15302338</v>
      </c>
      <c r="H4624" s="127"/>
      <c r="I4624" s="131" t="s">
        <v>10725</v>
      </c>
      <c r="J4624" s="127"/>
      <c r="K4624" s="127"/>
      <c r="L4624" s="127"/>
      <c r="M4624" s="127"/>
      <c r="N4624" s="246">
        <v>119932.73</v>
      </c>
      <c r="O4624" s="246">
        <v>0</v>
      </c>
      <c r="P4624" s="127" t="s">
        <v>1334</v>
      </c>
    </row>
    <row r="4625" spans="1:16" ht="51" hidden="1">
      <c r="A4625" s="127">
        <v>117</v>
      </c>
      <c r="B4625" s="127"/>
      <c r="C4625" s="128" t="s">
        <v>723</v>
      </c>
      <c r="D4625" s="122">
        <v>43033</v>
      </c>
      <c r="E4625" s="123" t="s">
        <v>10726</v>
      </c>
      <c r="F4625" s="123" t="s">
        <v>11</v>
      </c>
      <c r="G4625" s="123">
        <v>902091</v>
      </c>
      <c r="H4625" s="127"/>
      <c r="I4625" s="131" t="s">
        <v>10727</v>
      </c>
      <c r="J4625" s="127"/>
      <c r="K4625" s="127"/>
      <c r="L4625" s="127"/>
      <c r="M4625" s="127"/>
      <c r="N4625" s="246">
        <v>50</v>
      </c>
      <c r="O4625" s="246">
        <v>0</v>
      </c>
      <c r="P4625" s="127" t="s">
        <v>1334</v>
      </c>
    </row>
    <row r="4626" spans="1:16" ht="38.25" hidden="1">
      <c r="A4626" s="127">
        <v>117</v>
      </c>
      <c r="B4626" s="127"/>
      <c r="C4626" s="128" t="s">
        <v>723</v>
      </c>
      <c r="D4626" s="122">
        <v>43033</v>
      </c>
      <c r="E4626" s="123" t="s">
        <v>10728</v>
      </c>
      <c r="F4626" s="123" t="s">
        <v>11</v>
      </c>
      <c r="G4626" s="123">
        <v>902093</v>
      </c>
      <c r="H4626" s="127"/>
      <c r="I4626" s="131" t="s">
        <v>10729</v>
      </c>
      <c r="J4626" s="127"/>
      <c r="K4626" s="127"/>
      <c r="L4626" s="127"/>
      <c r="M4626" s="127"/>
      <c r="N4626" s="246">
        <v>50</v>
      </c>
      <c r="O4626" s="246">
        <v>0</v>
      </c>
      <c r="P4626" s="127" t="s">
        <v>1334</v>
      </c>
    </row>
    <row r="4627" spans="1:16" ht="76.5" hidden="1">
      <c r="A4627" s="127">
        <v>291</v>
      </c>
      <c r="B4627" s="127"/>
      <c r="C4627" s="128" t="s">
        <v>795</v>
      </c>
      <c r="D4627" s="122">
        <v>43033</v>
      </c>
      <c r="E4627" s="123" t="s">
        <v>10730</v>
      </c>
      <c r="F4627" s="123" t="s">
        <v>11</v>
      </c>
      <c r="G4627" s="123">
        <v>578600</v>
      </c>
      <c r="H4627" s="127"/>
      <c r="I4627" s="131" t="s">
        <v>10731</v>
      </c>
      <c r="J4627" s="127"/>
      <c r="K4627" s="127"/>
      <c r="L4627" s="127"/>
      <c r="M4627" s="127"/>
      <c r="N4627" s="246">
        <v>50</v>
      </c>
      <c r="O4627" s="246">
        <v>0</v>
      </c>
      <c r="P4627" s="127" t="s">
        <v>1334</v>
      </c>
    </row>
    <row r="4628" spans="1:16" ht="63.75" hidden="1">
      <c r="A4628" s="127">
        <v>513</v>
      </c>
      <c r="B4628" s="127"/>
      <c r="C4628" s="128" t="s">
        <v>201</v>
      </c>
      <c r="D4628" s="122">
        <v>43033</v>
      </c>
      <c r="E4628" s="123" t="s">
        <v>10732</v>
      </c>
      <c r="F4628" s="123" t="s">
        <v>15</v>
      </c>
      <c r="G4628" s="123">
        <v>578727</v>
      </c>
      <c r="H4628" s="127"/>
      <c r="I4628" s="131" t="s">
        <v>10733</v>
      </c>
      <c r="J4628" s="127"/>
      <c r="K4628" s="127"/>
      <c r="L4628" s="127"/>
      <c r="M4628" s="127"/>
      <c r="N4628" s="246">
        <v>50</v>
      </c>
      <c r="O4628" s="246">
        <v>0</v>
      </c>
      <c r="P4628" s="127" t="s">
        <v>1334</v>
      </c>
    </row>
    <row r="4629" spans="1:16" ht="63.75" hidden="1">
      <c r="A4629" s="127">
        <v>513</v>
      </c>
      <c r="B4629" s="127"/>
      <c r="C4629" s="128" t="s">
        <v>201</v>
      </c>
      <c r="D4629" s="122">
        <v>43033</v>
      </c>
      <c r="E4629" s="123" t="s">
        <v>10734</v>
      </c>
      <c r="F4629" s="123" t="s">
        <v>15</v>
      </c>
      <c r="G4629" s="123">
        <v>578730</v>
      </c>
      <c r="H4629" s="127"/>
      <c r="I4629" s="131" t="s">
        <v>10735</v>
      </c>
      <c r="J4629" s="127"/>
      <c r="K4629" s="127"/>
      <c r="L4629" s="127"/>
      <c r="M4629" s="127"/>
      <c r="N4629" s="246">
        <v>50</v>
      </c>
      <c r="O4629" s="246">
        <v>0</v>
      </c>
      <c r="P4629" s="127" t="s">
        <v>1334</v>
      </c>
    </row>
    <row r="4630" spans="1:16" ht="89.25" hidden="1">
      <c r="A4630" s="127">
        <v>10</v>
      </c>
      <c r="B4630" s="127"/>
      <c r="C4630" s="128" t="s">
        <v>691</v>
      </c>
      <c r="D4630" s="122">
        <v>43033</v>
      </c>
      <c r="E4630" s="123" t="s">
        <v>10736</v>
      </c>
      <c r="F4630" s="123" t="s">
        <v>15</v>
      </c>
      <c r="G4630" s="123">
        <v>3279</v>
      </c>
      <c r="H4630" s="127"/>
      <c r="I4630" s="131" t="s">
        <v>10737</v>
      </c>
      <c r="J4630" s="127"/>
      <c r="K4630" s="127"/>
      <c r="L4630" s="127"/>
      <c r="M4630" s="127"/>
      <c r="N4630" s="246">
        <v>271.77999999999997</v>
      </c>
      <c r="O4630" s="246">
        <v>0</v>
      </c>
      <c r="P4630" s="127" t="s">
        <v>1334</v>
      </c>
    </row>
    <row r="4631" spans="1:16" ht="76.5" hidden="1">
      <c r="A4631" s="127">
        <v>10</v>
      </c>
      <c r="B4631" s="127"/>
      <c r="C4631" s="128" t="s">
        <v>691</v>
      </c>
      <c r="D4631" s="122">
        <v>43033</v>
      </c>
      <c r="E4631" s="123" t="s">
        <v>10738</v>
      </c>
      <c r="F4631" s="123" t="s">
        <v>15</v>
      </c>
      <c r="G4631" s="123">
        <v>3411</v>
      </c>
      <c r="H4631" s="127"/>
      <c r="I4631" s="131" t="s">
        <v>10739</v>
      </c>
      <c r="J4631" s="127"/>
      <c r="K4631" s="127"/>
      <c r="L4631" s="127"/>
      <c r="M4631" s="127"/>
      <c r="N4631" s="246">
        <v>282.49</v>
      </c>
      <c r="O4631" s="246">
        <v>0</v>
      </c>
      <c r="P4631" s="127" t="s">
        <v>1334</v>
      </c>
    </row>
    <row r="4632" spans="1:16" ht="89.25" hidden="1">
      <c r="A4632" s="127">
        <v>20</v>
      </c>
      <c r="B4632" s="127"/>
      <c r="C4632" s="128" t="s">
        <v>694</v>
      </c>
      <c r="D4632" s="122">
        <v>43033</v>
      </c>
      <c r="E4632" s="123" t="s">
        <v>10740</v>
      </c>
      <c r="F4632" s="123" t="s">
        <v>15</v>
      </c>
      <c r="G4632" s="123">
        <v>3414</v>
      </c>
      <c r="H4632" s="127"/>
      <c r="I4632" s="131" t="s">
        <v>10741</v>
      </c>
      <c r="J4632" s="127"/>
      <c r="K4632" s="127"/>
      <c r="L4632" s="127"/>
      <c r="M4632" s="127"/>
      <c r="N4632" s="246">
        <v>270</v>
      </c>
      <c r="O4632" s="246">
        <v>0</v>
      </c>
      <c r="P4632" s="127" t="s">
        <v>1334</v>
      </c>
    </row>
    <row r="4633" spans="1:16" ht="89.25" hidden="1">
      <c r="A4633" s="127">
        <v>20</v>
      </c>
      <c r="B4633" s="127"/>
      <c r="C4633" s="128" t="s">
        <v>694</v>
      </c>
      <c r="D4633" s="122">
        <v>43033</v>
      </c>
      <c r="E4633" s="123" t="s">
        <v>10742</v>
      </c>
      <c r="F4633" s="123" t="s">
        <v>15</v>
      </c>
      <c r="G4633" s="123">
        <v>3415</v>
      </c>
      <c r="H4633" s="127"/>
      <c r="I4633" s="131" t="s">
        <v>10743</v>
      </c>
      <c r="J4633" s="127"/>
      <c r="K4633" s="127"/>
      <c r="L4633" s="127"/>
      <c r="M4633" s="127"/>
      <c r="N4633" s="246">
        <v>270</v>
      </c>
      <c r="O4633" s="246">
        <v>0</v>
      </c>
      <c r="P4633" s="127" t="s">
        <v>1334</v>
      </c>
    </row>
    <row r="4634" spans="1:16" ht="89.25" hidden="1">
      <c r="A4634" s="127">
        <v>25</v>
      </c>
      <c r="B4634" s="127"/>
      <c r="C4634" s="128" t="s">
        <v>695</v>
      </c>
      <c r="D4634" s="122">
        <v>43033</v>
      </c>
      <c r="E4634" s="123" t="s">
        <v>10744</v>
      </c>
      <c r="F4634" s="123" t="s">
        <v>15</v>
      </c>
      <c r="G4634" s="123">
        <v>3413</v>
      </c>
      <c r="H4634" s="127"/>
      <c r="I4634" s="131" t="s">
        <v>10745</v>
      </c>
      <c r="J4634" s="127"/>
      <c r="K4634" s="127"/>
      <c r="L4634" s="127"/>
      <c r="M4634" s="127"/>
      <c r="N4634" s="246">
        <v>50</v>
      </c>
      <c r="O4634" s="246">
        <v>0</v>
      </c>
      <c r="P4634" s="127" t="s">
        <v>1334</v>
      </c>
    </row>
    <row r="4635" spans="1:16" ht="51" hidden="1">
      <c r="A4635" s="127">
        <v>340</v>
      </c>
      <c r="B4635" s="127"/>
      <c r="C4635" s="128" t="s">
        <v>815</v>
      </c>
      <c r="D4635" s="122">
        <v>43033</v>
      </c>
      <c r="E4635" s="123" t="s">
        <v>10746</v>
      </c>
      <c r="F4635" s="123" t="s">
        <v>15</v>
      </c>
      <c r="G4635" s="123">
        <v>579353</v>
      </c>
      <c r="H4635" s="127"/>
      <c r="I4635" s="131" t="s">
        <v>10747</v>
      </c>
      <c r="J4635" s="127"/>
      <c r="K4635" s="127"/>
      <c r="L4635" s="127"/>
      <c r="M4635" s="127"/>
      <c r="N4635" s="246">
        <v>50</v>
      </c>
      <c r="O4635" s="246">
        <v>0</v>
      </c>
      <c r="P4635" s="127" t="s">
        <v>1334</v>
      </c>
    </row>
    <row r="4636" spans="1:16" ht="51" hidden="1">
      <c r="A4636" s="127">
        <v>513</v>
      </c>
      <c r="B4636" s="127"/>
      <c r="C4636" s="128" t="s">
        <v>201</v>
      </c>
      <c r="D4636" s="122">
        <v>43033</v>
      </c>
      <c r="E4636" s="123" t="s">
        <v>10748</v>
      </c>
      <c r="F4636" s="123" t="s">
        <v>15</v>
      </c>
      <c r="G4636" s="123">
        <v>579502</v>
      </c>
      <c r="H4636" s="127"/>
      <c r="I4636" s="131" t="s">
        <v>10377</v>
      </c>
      <c r="J4636" s="127"/>
      <c r="K4636" s="127"/>
      <c r="L4636" s="127"/>
      <c r="M4636" s="127"/>
      <c r="N4636" s="246">
        <v>50</v>
      </c>
      <c r="O4636" s="246">
        <v>0</v>
      </c>
      <c r="P4636" s="127" t="s">
        <v>1334</v>
      </c>
    </row>
    <row r="4637" spans="1:16" ht="76.5" hidden="1">
      <c r="A4637" s="127">
        <v>25</v>
      </c>
      <c r="B4637" s="127"/>
      <c r="C4637" s="128" t="s">
        <v>695</v>
      </c>
      <c r="D4637" s="122">
        <v>43033</v>
      </c>
      <c r="E4637" s="123" t="s">
        <v>10749</v>
      </c>
      <c r="F4637" s="123" t="s">
        <v>1375</v>
      </c>
      <c r="G4637" s="123">
        <v>15298001</v>
      </c>
      <c r="H4637" s="127"/>
      <c r="I4637" s="131" t="s">
        <v>10750</v>
      </c>
      <c r="J4637" s="127"/>
      <c r="K4637" s="127"/>
      <c r="L4637" s="127"/>
      <c r="M4637" s="127"/>
      <c r="N4637" s="246">
        <v>950208.35</v>
      </c>
      <c r="O4637" s="246">
        <v>0</v>
      </c>
      <c r="P4637" s="127" t="s">
        <v>1334</v>
      </c>
    </row>
    <row r="4638" spans="1:16" ht="76.5" hidden="1">
      <c r="A4638" s="127">
        <v>25</v>
      </c>
      <c r="B4638" s="127"/>
      <c r="C4638" s="128" t="s">
        <v>695</v>
      </c>
      <c r="D4638" s="122">
        <v>43033</v>
      </c>
      <c r="E4638" s="123" t="s">
        <v>10751</v>
      </c>
      <c r="F4638" s="123" t="s">
        <v>1375</v>
      </c>
      <c r="G4638" s="123">
        <v>15302328</v>
      </c>
      <c r="H4638" s="127"/>
      <c r="I4638" s="131" t="s">
        <v>10752</v>
      </c>
      <c r="J4638" s="127"/>
      <c r="K4638" s="127"/>
      <c r="L4638" s="127"/>
      <c r="M4638" s="127"/>
      <c r="N4638" s="246">
        <v>2298093.92</v>
      </c>
      <c r="O4638" s="246">
        <v>0</v>
      </c>
      <c r="P4638" s="127" t="s">
        <v>1334</v>
      </c>
    </row>
    <row r="4639" spans="1:16" ht="76.5" hidden="1">
      <c r="A4639" s="127">
        <v>25</v>
      </c>
      <c r="B4639" s="127"/>
      <c r="C4639" s="128" t="s">
        <v>695</v>
      </c>
      <c r="D4639" s="122">
        <v>43033</v>
      </c>
      <c r="E4639" s="123" t="s">
        <v>10753</v>
      </c>
      <c r="F4639" s="123" t="s">
        <v>1375</v>
      </c>
      <c r="G4639" s="123">
        <v>15302327</v>
      </c>
      <c r="H4639" s="127"/>
      <c r="I4639" s="131" t="s">
        <v>10754</v>
      </c>
      <c r="J4639" s="127"/>
      <c r="K4639" s="127"/>
      <c r="L4639" s="127"/>
      <c r="M4639" s="127"/>
      <c r="N4639" s="246">
        <v>447094.1</v>
      </c>
      <c r="O4639" s="246">
        <v>0</v>
      </c>
      <c r="P4639" s="127" t="s">
        <v>1334</v>
      </c>
    </row>
    <row r="4640" spans="1:16" ht="76.5" hidden="1">
      <c r="A4640" s="127">
        <v>25</v>
      </c>
      <c r="B4640" s="127"/>
      <c r="C4640" s="128" t="s">
        <v>695</v>
      </c>
      <c r="D4640" s="122">
        <v>43033</v>
      </c>
      <c r="E4640" s="123" t="s">
        <v>10755</v>
      </c>
      <c r="F4640" s="123" t="s">
        <v>1375</v>
      </c>
      <c r="G4640" s="123">
        <v>15300784</v>
      </c>
      <c r="H4640" s="127"/>
      <c r="I4640" s="131" t="s">
        <v>10756</v>
      </c>
      <c r="J4640" s="127"/>
      <c r="K4640" s="127"/>
      <c r="L4640" s="127"/>
      <c r="M4640" s="127"/>
      <c r="N4640" s="246">
        <v>199719.8</v>
      </c>
      <c r="O4640" s="246">
        <v>0</v>
      </c>
      <c r="P4640" s="127" t="s">
        <v>1334</v>
      </c>
    </row>
    <row r="4641" spans="1:16" ht="76.5" hidden="1">
      <c r="A4641" s="127">
        <v>25</v>
      </c>
      <c r="B4641" s="127"/>
      <c r="C4641" s="128" t="s">
        <v>695</v>
      </c>
      <c r="D4641" s="122">
        <v>43033</v>
      </c>
      <c r="E4641" s="123" t="s">
        <v>10757</v>
      </c>
      <c r="F4641" s="123" t="s">
        <v>1375</v>
      </c>
      <c r="G4641" s="123">
        <v>15300686</v>
      </c>
      <c r="H4641" s="127"/>
      <c r="I4641" s="131" t="s">
        <v>10758</v>
      </c>
      <c r="J4641" s="127"/>
      <c r="K4641" s="127"/>
      <c r="L4641" s="127"/>
      <c r="M4641" s="127"/>
      <c r="N4641" s="246">
        <v>154510.12</v>
      </c>
      <c r="O4641" s="246">
        <v>0</v>
      </c>
      <c r="P4641" s="127" t="s">
        <v>1334</v>
      </c>
    </row>
    <row r="4642" spans="1:16" ht="76.5" hidden="1">
      <c r="A4642" s="127">
        <v>25</v>
      </c>
      <c r="B4642" s="127"/>
      <c r="C4642" s="128" t="s">
        <v>695</v>
      </c>
      <c r="D4642" s="122">
        <v>43033</v>
      </c>
      <c r="E4642" s="123" t="s">
        <v>10759</v>
      </c>
      <c r="F4642" s="123" t="s">
        <v>1375</v>
      </c>
      <c r="G4642" s="123">
        <v>15300533</v>
      </c>
      <c r="H4642" s="127"/>
      <c r="I4642" s="131" t="s">
        <v>10760</v>
      </c>
      <c r="J4642" s="127"/>
      <c r="K4642" s="127"/>
      <c r="L4642" s="127"/>
      <c r="M4642" s="127"/>
      <c r="N4642" s="246">
        <v>1174203.54</v>
      </c>
      <c r="O4642" s="246">
        <v>0</v>
      </c>
      <c r="P4642" s="127" t="s">
        <v>1334</v>
      </c>
    </row>
    <row r="4643" spans="1:16" ht="76.5" hidden="1">
      <c r="A4643" s="127">
        <v>25</v>
      </c>
      <c r="B4643" s="127"/>
      <c r="C4643" s="128" t="s">
        <v>695</v>
      </c>
      <c r="D4643" s="122">
        <v>43033</v>
      </c>
      <c r="E4643" s="123" t="s">
        <v>10761</v>
      </c>
      <c r="F4643" s="123" t="s">
        <v>1375</v>
      </c>
      <c r="G4643" s="123">
        <v>15300276</v>
      </c>
      <c r="H4643" s="127"/>
      <c r="I4643" s="131" t="s">
        <v>10762</v>
      </c>
      <c r="J4643" s="127"/>
      <c r="K4643" s="127"/>
      <c r="L4643" s="127"/>
      <c r="M4643" s="127"/>
      <c r="N4643" s="246">
        <v>167612.93</v>
      </c>
      <c r="O4643" s="246">
        <v>0</v>
      </c>
      <c r="P4643" s="127" t="s">
        <v>1334</v>
      </c>
    </row>
    <row r="4644" spans="1:16" ht="76.5" hidden="1">
      <c r="A4644" s="127">
        <v>25</v>
      </c>
      <c r="B4644" s="127"/>
      <c r="C4644" s="128" t="s">
        <v>695</v>
      </c>
      <c r="D4644" s="122">
        <v>43033</v>
      </c>
      <c r="E4644" s="123" t="s">
        <v>10763</v>
      </c>
      <c r="F4644" s="123" t="s">
        <v>1375</v>
      </c>
      <c r="G4644" s="123">
        <v>15300166</v>
      </c>
      <c r="H4644" s="127"/>
      <c r="I4644" s="131" t="s">
        <v>10764</v>
      </c>
      <c r="J4644" s="127"/>
      <c r="K4644" s="127"/>
      <c r="L4644" s="127"/>
      <c r="M4644" s="127"/>
      <c r="N4644" s="246">
        <v>717567.69</v>
      </c>
      <c r="O4644" s="246">
        <v>0</v>
      </c>
      <c r="P4644" s="127" t="s">
        <v>1334</v>
      </c>
    </row>
    <row r="4645" spans="1:16" ht="76.5" hidden="1">
      <c r="A4645" s="127">
        <v>25</v>
      </c>
      <c r="B4645" s="127"/>
      <c r="C4645" s="128" t="s">
        <v>695</v>
      </c>
      <c r="D4645" s="122">
        <v>43033</v>
      </c>
      <c r="E4645" s="123" t="s">
        <v>10765</v>
      </c>
      <c r="F4645" s="123" t="s">
        <v>1375</v>
      </c>
      <c r="G4645" s="123">
        <v>15300058</v>
      </c>
      <c r="H4645" s="127"/>
      <c r="I4645" s="131" t="s">
        <v>10766</v>
      </c>
      <c r="J4645" s="127"/>
      <c r="K4645" s="127"/>
      <c r="L4645" s="127"/>
      <c r="M4645" s="127"/>
      <c r="N4645" s="246">
        <v>1188380.1499999999</v>
      </c>
      <c r="O4645" s="246">
        <v>0</v>
      </c>
      <c r="P4645" s="127" t="s">
        <v>1334</v>
      </c>
    </row>
    <row r="4646" spans="1:16" ht="76.5" hidden="1">
      <c r="A4646" s="127">
        <v>25</v>
      </c>
      <c r="B4646" s="127"/>
      <c r="C4646" s="128" t="s">
        <v>695</v>
      </c>
      <c r="D4646" s="122">
        <v>43033</v>
      </c>
      <c r="E4646" s="123" t="s">
        <v>10767</v>
      </c>
      <c r="F4646" s="123" t="s">
        <v>1375</v>
      </c>
      <c r="G4646" s="123">
        <v>15299904</v>
      </c>
      <c r="H4646" s="127"/>
      <c r="I4646" s="131" t="s">
        <v>10768</v>
      </c>
      <c r="J4646" s="127"/>
      <c r="K4646" s="127"/>
      <c r="L4646" s="127"/>
      <c r="M4646" s="127"/>
      <c r="N4646" s="246">
        <v>401144.66</v>
      </c>
      <c r="O4646" s="246">
        <v>0</v>
      </c>
      <c r="P4646" s="127" t="s">
        <v>1334</v>
      </c>
    </row>
    <row r="4647" spans="1:16" ht="51" hidden="1">
      <c r="A4647" s="127">
        <v>342</v>
      </c>
      <c r="B4647" s="127"/>
      <c r="C4647" s="128" t="s">
        <v>817</v>
      </c>
      <c r="D4647" s="122">
        <v>43034</v>
      </c>
      <c r="E4647" s="123" t="s">
        <v>10769</v>
      </c>
      <c r="F4647" s="123" t="s">
        <v>6</v>
      </c>
      <c r="G4647" s="123">
        <v>900881</v>
      </c>
      <c r="H4647" s="127"/>
      <c r="I4647" s="131" t="s">
        <v>8260</v>
      </c>
      <c r="J4647" s="127"/>
      <c r="K4647" s="127"/>
      <c r="L4647" s="127"/>
      <c r="M4647" s="127"/>
      <c r="N4647" s="246">
        <v>0</v>
      </c>
      <c r="O4647" s="246">
        <v>774812.91</v>
      </c>
      <c r="P4647" s="127" t="s">
        <v>1334</v>
      </c>
    </row>
    <row r="4648" spans="1:16" ht="76.5" hidden="1">
      <c r="A4648" s="127">
        <v>25</v>
      </c>
      <c r="B4648" s="127"/>
      <c r="C4648" s="128" t="s">
        <v>695</v>
      </c>
      <c r="D4648" s="122">
        <v>43034</v>
      </c>
      <c r="E4648" s="123" t="s">
        <v>10770</v>
      </c>
      <c r="F4648" s="123" t="s">
        <v>1375</v>
      </c>
      <c r="G4648" s="123">
        <v>15302336</v>
      </c>
      <c r="H4648" s="127"/>
      <c r="I4648" s="131" t="s">
        <v>10771</v>
      </c>
      <c r="J4648" s="127"/>
      <c r="K4648" s="127"/>
      <c r="L4648" s="127"/>
      <c r="M4648" s="127"/>
      <c r="N4648" s="246">
        <v>1081578.1399999999</v>
      </c>
      <c r="O4648" s="246">
        <v>0</v>
      </c>
      <c r="P4648" s="127" t="s">
        <v>1334</v>
      </c>
    </row>
    <row r="4649" spans="1:16" ht="76.5" hidden="1">
      <c r="A4649" s="127">
        <v>25</v>
      </c>
      <c r="B4649" s="127"/>
      <c r="C4649" s="128" t="s">
        <v>695</v>
      </c>
      <c r="D4649" s="122">
        <v>43034</v>
      </c>
      <c r="E4649" s="123" t="s">
        <v>10772</v>
      </c>
      <c r="F4649" s="123" t="s">
        <v>1375</v>
      </c>
      <c r="G4649" s="123">
        <v>15302335</v>
      </c>
      <c r="H4649" s="127"/>
      <c r="I4649" s="131" t="s">
        <v>10773</v>
      </c>
      <c r="J4649" s="127"/>
      <c r="K4649" s="127"/>
      <c r="L4649" s="127"/>
      <c r="M4649" s="127"/>
      <c r="N4649" s="246">
        <v>473627.39</v>
      </c>
      <c r="O4649" s="246">
        <v>0</v>
      </c>
      <c r="P4649" s="127" t="s">
        <v>1334</v>
      </c>
    </row>
    <row r="4650" spans="1:16" ht="38.25" hidden="1">
      <c r="A4650" s="127">
        <v>117</v>
      </c>
      <c r="B4650" s="127"/>
      <c r="C4650" s="128" t="s">
        <v>723</v>
      </c>
      <c r="D4650" s="122">
        <v>43034</v>
      </c>
      <c r="E4650" s="123" t="s">
        <v>10774</v>
      </c>
      <c r="F4650" s="123" t="s">
        <v>11</v>
      </c>
      <c r="G4650" s="123">
        <v>902148</v>
      </c>
      <c r="H4650" s="127"/>
      <c r="I4650" s="131" t="s">
        <v>10775</v>
      </c>
      <c r="J4650" s="127"/>
      <c r="K4650" s="127"/>
      <c r="L4650" s="127"/>
      <c r="M4650" s="127"/>
      <c r="N4650" s="246">
        <v>50</v>
      </c>
      <c r="O4650" s="246">
        <v>0</v>
      </c>
      <c r="P4650" s="127" t="s">
        <v>1334</v>
      </c>
    </row>
    <row r="4651" spans="1:16" ht="63.75" hidden="1">
      <c r="A4651" s="127" t="s">
        <v>621</v>
      </c>
      <c r="B4651" s="127"/>
      <c r="C4651" s="128" t="s">
        <v>715</v>
      </c>
      <c r="D4651" s="122">
        <v>43034</v>
      </c>
      <c r="E4651" s="123" t="s">
        <v>10776</v>
      </c>
      <c r="F4651" s="123" t="s">
        <v>11</v>
      </c>
      <c r="G4651" s="123">
        <v>902198</v>
      </c>
      <c r="H4651" s="127"/>
      <c r="I4651" s="131" t="s">
        <v>10777</v>
      </c>
      <c r="J4651" s="127"/>
      <c r="K4651" s="127"/>
      <c r="L4651" s="127"/>
      <c r="M4651" s="127"/>
      <c r="N4651" s="246">
        <v>2237.38</v>
      </c>
      <c r="O4651" s="246">
        <v>0</v>
      </c>
      <c r="P4651" s="127" t="s">
        <v>1334</v>
      </c>
    </row>
    <row r="4652" spans="1:16" ht="51" hidden="1">
      <c r="A4652" s="127">
        <v>117</v>
      </c>
      <c r="B4652" s="127"/>
      <c r="C4652" s="128" t="s">
        <v>723</v>
      </c>
      <c r="D4652" s="122">
        <v>43034</v>
      </c>
      <c r="E4652" s="123" t="s">
        <v>10778</v>
      </c>
      <c r="F4652" s="123" t="s">
        <v>11</v>
      </c>
      <c r="G4652" s="123">
        <v>902213</v>
      </c>
      <c r="H4652" s="127"/>
      <c r="I4652" s="131" t="s">
        <v>10779</v>
      </c>
      <c r="J4652" s="127"/>
      <c r="K4652" s="127"/>
      <c r="L4652" s="127"/>
      <c r="M4652" s="127"/>
      <c r="N4652" s="246">
        <v>50</v>
      </c>
      <c r="O4652" s="246">
        <v>0</v>
      </c>
      <c r="P4652" s="127" t="s">
        <v>1334</v>
      </c>
    </row>
    <row r="4653" spans="1:16" ht="51" hidden="1">
      <c r="A4653" s="127">
        <v>513</v>
      </c>
      <c r="B4653" s="127"/>
      <c r="C4653" s="128" t="s">
        <v>201</v>
      </c>
      <c r="D4653" s="122">
        <v>43034</v>
      </c>
      <c r="E4653" s="123" t="s">
        <v>10780</v>
      </c>
      <c r="F4653" s="123" t="s">
        <v>15</v>
      </c>
      <c r="G4653" s="123">
        <v>579641</v>
      </c>
      <c r="H4653" s="127"/>
      <c r="I4653" s="131" t="s">
        <v>10781</v>
      </c>
      <c r="J4653" s="127"/>
      <c r="K4653" s="127"/>
      <c r="L4653" s="127"/>
      <c r="M4653" s="127"/>
      <c r="N4653" s="246">
        <v>50</v>
      </c>
      <c r="O4653" s="246">
        <v>0</v>
      </c>
      <c r="P4653" s="127" t="s">
        <v>1334</v>
      </c>
    </row>
    <row r="4654" spans="1:16" ht="63.75" hidden="1">
      <c r="A4654" s="127">
        <v>513</v>
      </c>
      <c r="B4654" s="127"/>
      <c r="C4654" s="128" t="s">
        <v>201</v>
      </c>
      <c r="D4654" s="122">
        <v>43034</v>
      </c>
      <c r="E4654" s="123" t="s">
        <v>10782</v>
      </c>
      <c r="F4654" s="123" t="s">
        <v>15</v>
      </c>
      <c r="G4654" s="123">
        <v>579767</v>
      </c>
      <c r="H4654" s="127"/>
      <c r="I4654" s="131" t="s">
        <v>10783</v>
      </c>
      <c r="J4654" s="127"/>
      <c r="K4654" s="127"/>
      <c r="L4654" s="127"/>
      <c r="M4654" s="127"/>
      <c r="N4654" s="246">
        <v>50</v>
      </c>
      <c r="O4654" s="246">
        <v>0</v>
      </c>
      <c r="P4654" s="127" t="s">
        <v>1334</v>
      </c>
    </row>
    <row r="4655" spans="1:16" ht="89.25" hidden="1">
      <c r="A4655" s="127">
        <v>513</v>
      </c>
      <c r="B4655" s="127"/>
      <c r="C4655" s="128" t="s">
        <v>201</v>
      </c>
      <c r="D4655" s="122">
        <v>43034</v>
      </c>
      <c r="E4655" s="123" t="s">
        <v>10784</v>
      </c>
      <c r="F4655" s="123" t="s">
        <v>15</v>
      </c>
      <c r="G4655" s="123">
        <v>3418</v>
      </c>
      <c r="H4655" s="127"/>
      <c r="I4655" s="131" t="s">
        <v>10785</v>
      </c>
      <c r="J4655" s="127"/>
      <c r="K4655" s="127"/>
      <c r="L4655" s="127"/>
      <c r="M4655" s="127"/>
      <c r="N4655" s="246">
        <v>130129.94</v>
      </c>
      <c r="O4655" s="246">
        <v>0</v>
      </c>
      <c r="P4655" s="127" t="s">
        <v>1334</v>
      </c>
    </row>
    <row r="4656" spans="1:16" ht="102" hidden="1">
      <c r="A4656" s="127">
        <v>513</v>
      </c>
      <c r="B4656" s="127"/>
      <c r="C4656" s="128" t="s">
        <v>201</v>
      </c>
      <c r="D4656" s="122">
        <v>43034</v>
      </c>
      <c r="E4656" s="123" t="s">
        <v>10786</v>
      </c>
      <c r="F4656" s="123" t="s">
        <v>15</v>
      </c>
      <c r="G4656" s="123">
        <v>3420</v>
      </c>
      <c r="H4656" s="127"/>
      <c r="I4656" s="131" t="s">
        <v>10787</v>
      </c>
      <c r="J4656" s="127"/>
      <c r="K4656" s="127"/>
      <c r="L4656" s="127"/>
      <c r="M4656" s="127"/>
      <c r="N4656" s="246">
        <v>360.35</v>
      </c>
      <c r="O4656" s="246">
        <v>0</v>
      </c>
      <c r="P4656" s="127" t="s">
        <v>1334</v>
      </c>
    </row>
    <row r="4657" spans="1:16" ht="102" hidden="1">
      <c r="A4657" s="127">
        <v>513</v>
      </c>
      <c r="B4657" s="127"/>
      <c r="C4657" s="128" t="s">
        <v>201</v>
      </c>
      <c r="D4657" s="122">
        <v>43034</v>
      </c>
      <c r="E4657" s="123" t="s">
        <v>10788</v>
      </c>
      <c r="F4657" s="123" t="s">
        <v>15</v>
      </c>
      <c r="G4657" s="123">
        <v>3419</v>
      </c>
      <c r="H4657" s="127"/>
      <c r="I4657" s="131" t="s">
        <v>10789</v>
      </c>
      <c r="J4657" s="127"/>
      <c r="K4657" s="127"/>
      <c r="L4657" s="127"/>
      <c r="M4657" s="127"/>
      <c r="N4657" s="246">
        <v>6390.84</v>
      </c>
      <c r="O4657" s="246">
        <v>0</v>
      </c>
      <c r="P4657" s="127" t="s">
        <v>1334</v>
      </c>
    </row>
    <row r="4658" spans="1:16" ht="51" hidden="1">
      <c r="A4658" s="127">
        <v>513</v>
      </c>
      <c r="B4658" s="127"/>
      <c r="C4658" s="128" t="s">
        <v>201</v>
      </c>
      <c r="D4658" s="122">
        <v>43034</v>
      </c>
      <c r="E4658" s="123" t="s">
        <v>10790</v>
      </c>
      <c r="F4658" s="123" t="s">
        <v>15</v>
      </c>
      <c r="G4658" s="123">
        <v>580401</v>
      </c>
      <c r="H4658" s="127"/>
      <c r="I4658" s="131" t="s">
        <v>9756</v>
      </c>
      <c r="J4658" s="127"/>
      <c r="K4658" s="127"/>
      <c r="L4658" s="127"/>
      <c r="M4658" s="127"/>
      <c r="N4658" s="246">
        <v>50</v>
      </c>
      <c r="O4658" s="246">
        <v>0</v>
      </c>
      <c r="P4658" s="127" t="s">
        <v>1334</v>
      </c>
    </row>
    <row r="4659" spans="1:16" ht="51" hidden="1">
      <c r="A4659" s="127">
        <v>513</v>
      </c>
      <c r="B4659" s="127"/>
      <c r="C4659" s="128" t="s">
        <v>201</v>
      </c>
      <c r="D4659" s="122">
        <v>43034</v>
      </c>
      <c r="E4659" s="123" t="s">
        <v>10791</v>
      </c>
      <c r="F4659" s="123" t="s">
        <v>15</v>
      </c>
      <c r="G4659" s="123">
        <v>580405</v>
      </c>
      <c r="H4659" s="127"/>
      <c r="I4659" s="131" t="s">
        <v>10792</v>
      </c>
      <c r="J4659" s="127"/>
      <c r="K4659" s="127"/>
      <c r="L4659" s="127"/>
      <c r="M4659" s="127"/>
      <c r="N4659" s="246">
        <v>50</v>
      </c>
      <c r="O4659" s="246">
        <v>0</v>
      </c>
      <c r="P4659" s="127" t="s">
        <v>1334</v>
      </c>
    </row>
    <row r="4660" spans="1:16" ht="51" hidden="1">
      <c r="A4660" s="127">
        <v>86</v>
      </c>
      <c r="B4660" s="127"/>
      <c r="C4660" s="128" t="s">
        <v>711</v>
      </c>
      <c r="D4660" s="122">
        <v>43034</v>
      </c>
      <c r="E4660" s="123" t="s">
        <v>10793</v>
      </c>
      <c r="F4660" s="123" t="s">
        <v>15</v>
      </c>
      <c r="G4660" s="123">
        <v>580528</v>
      </c>
      <c r="H4660" s="127"/>
      <c r="I4660" s="131" t="s">
        <v>10794</v>
      </c>
      <c r="J4660" s="127"/>
      <c r="K4660" s="127"/>
      <c r="L4660" s="127"/>
      <c r="M4660" s="127"/>
      <c r="N4660" s="246">
        <v>50</v>
      </c>
      <c r="O4660" s="246">
        <v>0</v>
      </c>
      <c r="P4660" s="127" t="s">
        <v>1334</v>
      </c>
    </row>
    <row r="4661" spans="1:16" ht="51" hidden="1">
      <c r="A4661" s="127">
        <v>513</v>
      </c>
      <c r="B4661" s="127"/>
      <c r="C4661" s="128" t="s">
        <v>201</v>
      </c>
      <c r="D4661" s="122">
        <v>43034</v>
      </c>
      <c r="E4661" s="123" t="s">
        <v>10795</v>
      </c>
      <c r="F4661" s="123" t="s">
        <v>15</v>
      </c>
      <c r="G4661" s="123">
        <v>580541</v>
      </c>
      <c r="H4661" s="127"/>
      <c r="I4661" s="131" t="s">
        <v>10379</v>
      </c>
      <c r="J4661" s="127"/>
      <c r="K4661" s="127"/>
      <c r="L4661" s="127"/>
      <c r="M4661" s="127"/>
      <c r="N4661" s="246">
        <v>50</v>
      </c>
      <c r="O4661" s="246">
        <v>0</v>
      </c>
      <c r="P4661" s="127" t="s">
        <v>1334</v>
      </c>
    </row>
    <row r="4662" spans="1:16" ht="51" hidden="1">
      <c r="A4662" s="127">
        <v>513</v>
      </c>
      <c r="B4662" s="127"/>
      <c r="C4662" s="128" t="s">
        <v>201</v>
      </c>
      <c r="D4662" s="122">
        <v>43034</v>
      </c>
      <c r="E4662" s="123" t="s">
        <v>10796</v>
      </c>
      <c r="F4662" s="123" t="s">
        <v>15</v>
      </c>
      <c r="G4662" s="123">
        <v>580543</v>
      </c>
      <c r="H4662" s="127"/>
      <c r="I4662" s="131" t="s">
        <v>10377</v>
      </c>
      <c r="J4662" s="127"/>
      <c r="K4662" s="127"/>
      <c r="L4662" s="127"/>
      <c r="M4662" s="127"/>
      <c r="N4662" s="246">
        <v>50</v>
      </c>
      <c r="O4662" s="246">
        <v>0</v>
      </c>
      <c r="P4662" s="127" t="s">
        <v>1334</v>
      </c>
    </row>
    <row r="4663" spans="1:16" ht="102" hidden="1">
      <c r="A4663" s="127">
        <v>513</v>
      </c>
      <c r="B4663" s="127"/>
      <c r="C4663" s="128" t="s">
        <v>201</v>
      </c>
      <c r="D4663" s="122">
        <v>43034</v>
      </c>
      <c r="E4663" s="123" t="s">
        <v>10797</v>
      </c>
      <c r="F4663" s="123" t="s">
        <v>15</v>
      </c>
      <c r="G4663" s="123">
        <v>3422</v>
      </c>
      <c r="H4663" s="127"/>
      <c r="I4663" s="131" t="s">
        <v>10798</v>
      </c>
      <c r="J4663" s="127"/>
      <c r="K4663" s="127"/>
      <c r="L4663" s="127"/>
      <c r="M4663" s="127"/>
      <c r="N4663" s="246">
        <v>50</v>
      </c>
      <c r="O4663" s="246">
        <v>0</v>
      </c>
      <c r="P4663" s="127" t="s">
        <v>1334</v>
      </c>
    </row>
    <row r="4664" spans="1:16" ht="102" hidden="1">
      <c r="A4664" s="127">
        <v>513</v>
      </c>
      <c r="B4664" s="127"/>
      <c r="C4664" s="128" t="s">
        <v>201</v>
      </c>
      <c r="D4664" s="122">
        <v>43034</v>
      </c>
      <c r="E4664" s="123" t="s">
        <v>10799</v>
      </c>
      <c r="F4664" s="123" t="s">
        <v>15</v>
      </c>
      <c r="G4664" s="123">
        <v>3421</v>
      </c>
      <c r="H4664" s="127"/>
      <c r="I4664" s="131" t="s">
        <v>10800</v>
      </c>
      <c r="J4664" s="127"/>
      <c r="K4664" s="127"/>
      <c r="L4664" s="127"/>
      <c r="M4664" s="127"/>
      <c r="N4664" s="246">
        <v>50</v>
      </c>
      <c r="O4664" s="246">
        <v>0</v>
      </c>
      <c r="P4664" s="127" t="s">
        <v>1334</v>
      </c>
    </row>
    <row r="4665" spans="1:16" ht="102" hidden="1">
      <c r="A4665" s="127">
        <v>513</v>
      </c>
      <c r="B4665" s="127"/>
      <c r="C4665" s="128" t="s">
        <v>201</v>
      </c>
      <c r="D4665" s="122">
        <v>43034</v>
      </c>
      <c r="E4665" s="123" t="s">
        <v>10801</v>
      </c>
      <c r="F4665" s="123" t="s">
        <v>15</v>
      </c>
      <c r="G4665" s="123">
        <v>3423</v>
      </c>
      <c r="H4665" s="127"/>
      <c r="I4665" s="131" t="s">
        <v>10802</v>
      </c>
      <c r="J4665" s="127"/>
      <c r="K4665" s="127"/>
      <c r="L4665" s="127"/>
      <c r="M4665" s="127"/>
      <c r="N4665" s="246">
        <v>50</v>
      </c>
      <c r="O4665" s="246">
        <v>0</v>
      </c>
      <c r="P4665" s="127" t="s">
        <v>1334</v>
      </c>
    </row>
    <row r="4666" spans="1:16" ht="76.5" hidden="1">
      <c r="A4666" s="127">
        <v>25</v>
      </c>
      <c r="B4666" s="127"/>
      <c r="C4666" s="128" t="s">
        <v>695</v>
      </c>
      <c r="D4666" s="122">
        <v>43034</v>
      </c>
      <c r="E4666" s="123" t="s">
        <v>10803</v>
      </c>
      <c r="F4666" s="123" t="s">
        <v>1375</v>
      </c>
      <c r="G4666" s="123">
        <v>15302331</v>
      </c>
      <c r="H4666" s="127"/>
      <c r="I4666" s="131" t="s">
        <v>10804</v>
      </c>
      <c r="J4666" s="127"/>
      <c r="K4666" s="127"/>
      <c r="L4666" s="127"/>
      <c r="M4666" s="127"/>
      <c r="N4666" s="246">
        <v>1305845.54</v>
      </c>
      <c r="O4666" s="246">
        <v>0</v>
      </c>
      <c r="P4666" s="127" t="s">
        <v>1334</v>
      </c>
    </row>
    <row r="4667" spans="1:16" ht="76.5" hidden="1">
      <c r="A4667" s="127">
        <v>25</v>
      </c>
      <c r="B4667" s="127"/>
      <c r="C4667" s="128" t="s">
        <v>695</v>
      </c>
      <c r="D4667" s="122">
        <v>43034</v>
      </c>
      <c r="E4667" s="123" t="s">
        <v>10805</v>
      </c>
      <c r="F4667" s="123" t="s">
        <v>1375</v>
      </c>
      <c r="G4667" s="123">
        <v>15106926</v>
      </c>
      <c r="H4667" s="127"/>
      <c r="I4667" s="131" t="s">
        <v>10806</v>
      </c>
      <c r="J4667" s="127"/>
      <c r="K4667" s="127"/>
      <c r="L4667" s="127"/>
      <c r="M4667" s="127"/>
      <c r="N4667" s="246">
        <v>364410.73</v>
      </c>
      <c r="O4667" s="246">
        <v>0</v>
      </c>
      <c r="P4667" s="127" t="s">
        <v>1334</v>
      </c>
    </row>
    <row r="4668" spans="1:16" ht="76.5" hidden="1">
      <c r="A4668" s="127">
        <v>25</v>
      </c>
      <c r="B4668" s="127"/>
      <c r="C4668" s="128" t="s">
        <v>695</v>
      </c>
      <c r="D4668" s="122">
        <v>43034</v>
      </c>
      <c r="E4668" s="123" t="s">
        <v>10807</v>
      </c>
      <c r="F4668" s="123" t="s">
        <v>1375</v>
      </c>
      <c r="G4668" s="123">
        <v>15302326</v>
      </c>
      <c r="H4668" s="127"/>
      <c r="I4668" s="131" t="s">
        <v>10808</v>
      </c>
      <c r="J4668" s="127"/>
      <c r="K4668" s="127"/>
      <c r="L4668" s="127"/>
      <c r="M4668" s="127"/>
      <c r="N4668" s="246">
        <v>235589.27</v>
      </c>
      <c r="O4668" s="246">
        <v>0</v>
      </c>
      <c r="P4668" s="127" t="s">
        <v>1334</v>
      </c>
    </row>
    <row r="4669" spans="1:16" ht="76.5" hidden="1">
      <c r="A4669" s="127">
        <v>25</v>
      </c>
      <c r="B4669" s="127"/>
      <c r="C4669" s="128" t="s">
        <v>695</v>
      </c>
      <c r="D4669" s="122">
        <v>43034</v>
      </c>
      <c r="E4669" s="123" t="s">
        <v>10809</v>
      </c>
      <c r="F4669" s="123" t="s">
        <v>1375</v>
      </c>
      <c r="G4669" s="123">
        <v>15316333</v>
      </c>
      <c r="H4669" s="127"/>
      <c r="I4669" s="131" t="s">
        <v>10810</v>
      </c>
      <c r="J4669" s="127"/>
      <c r="K4669" s="127"/>
      <c r="L4669" s="127"/>
      <c r="M4669" s="127"/>
      <c r="N4669" s="246">
        <v>798241.05</v>
      </c>
      <c r="O4669" s="246">
        <v>0</v>
      </c>
      <c r="P4669" s="127" t="s">
        <v>1334</v>
      </c>
    </row>
    <row r="4670" spans="1:16" ht="76.5" hidden="1">
      <c r="A4670" s="127">
        <v>25</v>
      </c>
      <c r="B4670" s="127"/>
      <c r="C4670" s="128" t="s">
        <v>695</v>
      </c>
      <c r="D4670" s="122">
        <v>43034</v>
      </c>
      <c r="E4670" s="123" t="s">
        <v>10811</v>
      </c>
      <c r="F4670" s="123" t="s">
        <v>1375</v>
      </c>
      <c r="G4670" s="123">
        <v>15316338</v>
      </c>
      <c r="H4670" s="127"/>
      <c r="I4670" s="131" t="s">
        <v>10812</v>
      </c>
      <c r="J4670" s="127"/>
      <c r="K4670" s="127"/>
      <c r="L4670" s="127"/>
      <c r="M4670" s="127"/>
      <c r="N4670" s="246">
        <v>313660.40999999997</v>
      </c>
      <c r="O4670" s="246">
        <v>0</v>
      </c>
      <c r="P4670" s="127" t="s">
        <v>1334</v>
      </c>
    </row>
    <row r="4671" spans="1:16" ht="76.5" hidden="1">
      <c r="A4671" s="127">
        <v>25</v>
      </c>
      <c r="B4671" s="127"/>
      <c r="C4671" s="128" t="s">
        <v>695</v>
      </c>
      <c r="D4671" s="122">
        <v>43034</v>
      </c>
      <c r="E4671" s="123" t="s">
        <v>10813</v>
      </c>
      <c r="F4671" s="123" t="s">
        <v>1375</v>
      </c>
      <c r="G4671" s="123">
        <v>15316586</v>
      </c>
      <c r="H4671" s="127"/>
      <c r="I4671" s="131" t="s">
        <v>10814</v>
      </c>
      <c r="J4671" s="127"/>
      <c r="K4671" s="127"/>
      <c r="L4671" s="127"/>
      <c r="M4671" s="127"/>
      <c r="N4671" s="246">
        <v>116215.67</v>
      </c>
      <c r="O4671" s="246">
        <v>0</v>
      </c>
      <c r="P4671" s="127" t="s">
        <v>1334</v>
      </c>
    </row>
    <row r="4672" spans="1:16" ht="76.5" hidden="1">
      <c r="A4672" s="127">
        <v>25</v>
      </c>
      <c r="B4672" s="127"/>
      <c r="C4672" s="128" t="s">
        <v>695</v>
      </c>
      <c r="D4672" s="122">
        <v>43034</v>
      </c>
      <c r="E4672" s="123" t="s">
        <v>10815</v>
      </c>
      <c r="F4672" s="123" t="s">
        <v>1375</v>
      </c>
      <c r="G4672" s="123">
        <v>15316777</v>
      </c>
      <c r="H4672" s="127"/>
      <c r="I4672" s="131" t="s">
        <v>10816</v>
      </c>
      <c r="J4672" s="127"/>
      <c r="K4672" s="127"/>
      <c r="L4672" s="127"/>
      <c r="M4672" s="127"/>
      <c r="N4672" s="246">
        <v>430244.81</v>
      </c>
      <c r="O4672" s="246">
        <v>0</v>
      </c>
      <c r="P4672" s="127" t="s">
        <v>1334</v>
      </c>
    </row>
    <row r="4673" spans="1:16" ht="76.5" hidden="1">
      <c r="A4673" s="127">
        <v>25</v>
      </c>
      <c r="B4673" s="127"/>
      <c r="C4673" s="128" t="s">
        <v>695</v>
      </c>
      <c r="D4673" s="122">
        <v>43034</v>
      </c>
      <c r="E4673" s="123" t="s">
        <v>10817</v>
      </c>
      <c r="F4673" s="123" t="s">
        <v>1375</v>
      </c>
      <c r="G4673" s="123">
        <v>15316866</v>
      </c>
      <c r="H4673" s="127"/>
      <c r="I4673" s="131" t="s">
        <v>10818</v>
      </c>
      <c r="J4673" s="127"/>
      <c r="K4673" s="127"/>
      <c r="L4673" s="127"/>
      <c r="M4673" s="127"/>
      <c r="N4673" s="246">
        <v>80165.16</v>
      </c>
      <c r="O4673" s="246">
        <v>0</v>
      </c>
      <c r="P4673" s="127" t="s">
        <v>1334</v>
      </c>
    </row>
    <row r="4674" spans="1:16" ht="76.5" hidden="1">
      <c r="A4674" s="127">
        <v>25</v>
      </c>
      <c r="B4674" s="127"/>
      <c r="C4674" s="128" t="s">
        <v>695</v>
      </c>
      <c r="D4674" s="122">
        <v>43034</v>
      </c>
      <c r="E4674" s="123" t="s">
        <v>10819</v>
      </c>
      <c r="F4674" s="123" t="s">
        <v>1375</v>
      </c>
      <c r="G4674" s="123">
        <v>15316966</v>
      </c>
      <c r="H4674" s="127"/>
      <c r="I4674" s="131" t="s">
        <v>10820</v>
      </c>
      <c r="J4674" s="127"/>
      <c r="K4674" s="127"/>
      <c r="L4674" s="127"/>
      <c r="M4674" s="127"/>
      <c r="N4674" s="246">
        <v>575493.22</v>
      </c>
      <c r="O4674" s="246">
        <v>0</v>
      </c>
      <c r="P4674" s="127" t="s">
        <v>1334</v>
      </c>
    </row>
    <row r="4675" spans="1:16" ht="76.5" hidden="1">
      <c r="A4675" s="127">
        <v>25</v>
      </c>
      <c r="B4675" s="127"/>
      <c r="C4675" s="128" t="s">
        <v>695</v>
      </c>
      <c r="D4675" s="122">
        <v>43034</v>
      </c>
      <c r="E4675" s="123" t="s">
        <v>10821</v>
      </c>
      <c r="F4675" s="123" t="s">
        <v>1375</v>
      </c>
      <c r="G4675" s="123">
        <v>15317069</v>
      </c>
      <c r="H4675" s="127"/>
      <c r="I4675" s="131" t="s">
        <v>10822</v>
      </c>
      <c r="J4675" s="127"/>
      <c r="K4675" s="127"/>
      <c r="L4675" s="127"/>
      <c r="M4675" s="127"/>
      <c r="N4675" s="246">
        <v>33189.339999999997</v>
      </c>
      <c r="O4675" s="246">
        <v>0</v>
      </c>
      <c r="P4675" s="127" t="s">
        <v>1334</v>
      </c>
    </row>
    <row r="4676" spans="1:16" ht="76.5" hidden="1">
      <c r="A4676" s="127">
        <v>25</v>
      </c>
      <c r="B4676" s="127"/>
      <c r="C4676" s="128" t="s">
        <v>695</v>
      </c>
      <c r="D4676" s="122">
        <v>43034</v>
      </c>
      <c r="E4676" s="123" t="s">
        <v>10823</v>
      </c>
      <c r="F4676" s="123" t="s">
        <v>1375</v>
      </c>
      <c r="G4676" s="123">
        <v>15317188</v>
      </c>
      <c r="H4676" s="127"/>
      <c r="I4676" s="131" t="s">
        <v>10824</v>
      </c>
      <c r="J4676" s="127"/>
      <c r="K4676" s="127"/>
      <c r="L4676" s="127"/>
      <c r="M4676" s="127"/>
      <c r="N4676" s="246">
        <v>75544.399999999994</v>
      </c>
      <c r="O4676" s="246">
        <v>0</v>
      </c>
      <c r="P4676" s="127" t="s">
        <v>1334</v>
      </c>
    </row>
    <row r="4677" spans="1:16" ht="76.5" hidden="1">
      <c r="A4677" s="127">
        <v>25</v>
      </c>
      <c r="B4677" s="127"/>
      <c r="C4677" s="128" t="s">
        <v>695</v>
      </c>
      <c r="D4677" s="122">
        <v>43034</v>
      </c>
      <c r="E4677" s="123" t="s">
        <v>10825</v>
      </c>
      <c r="F4677" s="123" t="s">
        <v>1375</v>
      </c>
      <c r="G4677" s="123">
        <v>15317344</v>
      </c>
      <c r="H4677" s="127"/>
      <c r="I4677" s="131" t="s">
        <v>10826</v>
      </c>
      <c r="J4677" s="127"/>
      <c r="K4677" s="127"/>
      <c r="L4677" s="127"/>
      <c r="M4677" s="127"/>
      <c r="N4677" s="246">
        <v>107150.8</v>
      </c>
      <c r="O4677" s="246">
        <v>0</v>
      </c>
      <c r="P4677" s="127" t="s">
        <v>1334</v>
      </c>
    </row>
    <row r="4678" spans="1:16" ht="76.5" hidden="1">
      <c r="A4678" s="127">
        <v>25</v>
      </c>
      <c r="B4678" s="127"/>
      <c r="C4678" s="128" t="s">
        <v>695</v>
      </c>
      <c r="D4678" s="122">
        <v>43034</v>
      </c>
      <c r="E4678" s="123" t="s">
        <v>10827</v>
      </c>
      <c r="F4678" s="123" t="s">
        <v>1375</v>
      </c>
      <c r="G4678" s="123">
        <v>15300396</v>
      </c>
      <c r="H4678" s="127"/>
      <c r="I4678" s="131" t="s">
        <v>10828</v>
      </c>
      <c r="J4678" s="127"/>
      <c r="K4678" s="127"/>
      <c r="L4678" s="127"/>
      <c r="M4678" s="127"/>
      <c r="N4678" s="246">
        <v>491808.12</v>
      </c>
      <c r="O4678" s="246">
        <v>0</v>
      </c>
      <c r="P4678" s="127" t="s">
        <v>1334</v>
      </c>
    </row>
    <row r="4679" spans="1:16" ht="63.75" hidden="1">
      <c r="A4679" s="127" t="s">
        <v>620</v>
      </c>
      <c r="B4679" s="127"/>
      <c r="C4679" s="128" t="s">
        <v>714</v>
      </c>
      <c r="D4679" s="122">
        <v>43035</v>
      </c>
      <c r="E4679" s="123" t="s">
        <v>10829</v>
      </c>
      <c r="F4679" s="123" t="s">
        <v>1375</v>
      </c>
      <c r="G4679" s="123">
        <v>15318027</v>
      </c>
      <c r="H4679" s="127"/>
      <c r="I4679" s="131" t="s">
        <v>10830</v>
      </c>
      <c r="J4679" s="127"/>
      <c r="K4679" s="127"/>
      <c r="L4679" s="127"/>
      <c r="M4679" s="127"/>
      <c r="N4679" s="246">
        <v>0</v>
      </c>
      <c r="O4679" s="246">
        <v>154324.81</v>
      </c>
      <c r="P4679" s="127" t="s">
        <v>1334</v>
      </c>
    </row>
    <row r="4680" spans="1:16" ht="76.5" hidden="1">
      <c r="A4680" s="127" t="s">
        <v>620</v>
      </c>
      <c r="B4680" s="127"/>
      <c r="C4680" s="128" t="s">
        <v>714</v>
      </c>
      <c r="D4680" s="122">
        <v>43035</v>
      </c>
      <c r="E4680" s="123" t="s">
        <v>10831</v>
      </c>
      <c r="F4680" s="123" t="s">
        <v>1375</v>
      </c>
      <c r="G4680" s="123">
        <v>15318026</v>
      </c>
      <c r="H4680" s="127"/>
      <c r="I4680" s="131" t="s">
        <v>10832</v>
      </c>
      <c r="J4680" s="127"/>
      <c r="K4680" s="127"/>
      <c r="L4680" s="127"/>
      <c r="M4680" s="127"/>
      <c r="N4680" s="246">
        <v>0</v>
      </c>
      <c r="O4680" s="246">
        <v>97313.67</v>
      </c>
      <c r="P4680" s="127" t="s">
        <v>1334</v>
      </c>
    </row>
    <row r="4681" spans="1:16" ht="76.5" hidden="1">
      <c r="A4681" s="127" t="s">
        <v>620</v>
      </c>
      <c r="B4681" s="127"/>
      <c r="C4681" s="128" t="s">
        <v>714</v>
      </c>
      <c r="D4681" s="122">
        <v>43035</v>
      </c>
      <c r="E4681" s="123" t="s">
        <v>10833</v>
      </c>
      <c r="F4681" s="123" t="s">
        <v>1375</v>
      </c>
      <c r="G4681" s="123">
        <v>15318025</v>
      </c>
      <c r="H4681" s="127"/>
      <c r="I4681" s="131" t="s">
        <v>10834</v>
      </c>
      <c r="J4681" s="127"/>
      <c r="K4681" s="127"/>
      <c r="L4681" s="127"/>
      <c r="M4681" s="127"/>
      <c r="N4681" s="246">
        <v>0</v>
      </c>
      <c r="O4681" s="246">
        <v>11791.14</v>
      </c>
      <c r="P4681" s="127" t="s">
        <v>1334</v>
      </c>
    </row>
    <row r="4682" spans="1:16" ht="63.75" hidden="1">
      <c r="A4682" s="127" t="s">
        <v>620</v>
      </c>
      <c r="B4682" s="127"/>
      <c r="C4682" s="128" t="s">
        <v>714</v>
      </c>
      <c r="D4682" s="122">
        <v>43035</v>
      </c>
      <c r="E4682" s="123" t="s">
        <v>10835</v>
      </c>
      <c r="F4682" s="123" t="s">
        <v>1375</v>
      </c>
      <c r="G4682" s="123">
        <v>15318024</v>
      </c>
      <c r="H4682" s="127"/>
      <c r="I4682" s="131" t="s">
        <v>10836</v>
      </c>
      <c r="J4682" s="127"/>
      <c r="K4682" s="127"/>
      <c r="L4682" s="127"/>
      <c r="M4682" s="127"/>
      <c r="N4682" s="246">
        <v>0</v>
      </c>
      <c r="O4682" s="246">
        <v>5794.96</v>
      </c>
      <c r="P4682" s="127" t="s">
        <v>1334</v>
      </c>
    </row>
    <row r="4683" spans="1:16" ht="76.5" hidden="1">
      <c r="A4683" s="127">
        <v>270</v>
      </c>
      <c r="B4683" s="127"/>
      <c r="C4683" s="128" t="s">
        <v>786</v>
      </c>
      <c r="D4683" s="122">
        <v>43035</v>
      </c>
      <c r="E4683" s="123" t="s">
        <v>10837</v>
      </c>
      <c r="F4683" s="123" t="s">
        <v>1260</v>
      </c>
      <c r="G4683" s="123">
        <v>15297676</v>
      </c>
      <c r="H4683" s="127"/>
      <c r="I4683" s="131" t="s">
        <v>10838</v>
      </c>
      <c r="J4683" s="127"/>
      <c r="K4683" s="127"/>
      <c r="L4683" s="127"/>
      <c r="M4683" s="127"/>
      <c r="N4683" s="246">
        <v>0</v>
      </c>
      <c r="O4683" s="246">
        <v>1786276.55</v>
      </c>
      <c r="P4683" s="127" t="s">
        <v>1334</v>
      </c>
    </row>
    <row r="4684" spans="1:16" ht="102" hidden="1">
      <c r="A4684" s="127">
        <v>86</v>
      </c>
      <c r="B4684" s="127"/>
      <c r="C4684" s="128" t="s">
        <v>711</v>
      </c>
      <c r="D4684" s="122">
        <v>43035</v>
      </c>
      <c r="E4684" s="123" t="s">
        <v>10839</v>
      </c>
      <c r="F4684" s="123" t="s">
        <v>6</v>
      </c>
      <c r="G4684" s="123">
        <v>902299</v>
      </c>
      <c r="H4684" s="127"/>
      <c r="I4684" s="131" t="s">
        <v>10840</v>
      </c>
      <c r="J4684" s="127"/>
      <c r="K4684" s="127"/>
      <c r="L4684" s="127"/>
      <c r="M4684" s="127"/>
      <c r="N4684" s="246">
        <v>0</v>
      </c>
      <c r="O4684" s="246">
        <v>57282.37</v>
      </c>
      <c r="P4684" s="127" t="s">
        <v>1334</v>
      </c>
    </row>
    <row r="4685" spans="1:16" ht="63.75" hidden="1">
      <c r="A4685" s="127">
        <v>513</v>
      </c>
      <c r="B4685" s="127"/>
      <c r="C4685" s="128" t="s">
        <v>201</v>
      </c>
      <c r="D4685" s="122">
        <v>43035</v>
      </c>
      <c r="E4685" s="123" t="s">
        <v>10841</v>
      </c>
      <c r="F4685" s="123" t="s">
        <v>6</v>
      </c>
      <c r="G4685" s="123">
        <v>902405</v>
      </c>
      <c r="H4685" s="127"/>
      <c r="I4685" s="131" t="s">
        <v>10842</v>
      </c>
      <c r="J4685" s="127"/>
      <c r="K4685" s="127"/>
      <c r="L4685" s="127"/>
      <c r="M4685" s="127"/>
      <c r="N4685" s="246">
        <v>0</v>
      </c>
      <c r="O4685" s="246">
        <v>385949.29</v>
      </c>
      <c r="P4685" s="127" t="s">
        <v>1334</v>
      </c>
    </row>
    <row r="4686" spans="1:16" ht="102" hidden="1">
      <c r="A4686" s="127" t="s">
        <v>621</v>
      </c>
      <c r="B4686" s="127"/>
      <c r="C4686" s="128" t="s">
        <v>715</v>
      </c>
      <c r="D4686" s="122">
        <v>43035</v>
      </c>
      <c r="E4686" s="123" t="s">
        <v>10843</v>
      </c>
      <c r="F4686" s="123" t="s">
        <v>6</v>
      </c>
      <c r="G4686" s="123">
        <v>902411</v>
      </c>
      <c r="H4686" s="127"/>
      <c r="I4686" s="131" t="s">
        <v>10844</v>
      </c>
      <c r="J4686" s="127"/>
      <c r="K4686" s="127"/>
      <c r="L4686" s="127"/>
      <c r="M4686" s="127"/>
      <c r="N4686" s="246">
        <v>0</v>
      </c>
      <c r="O4686" s="246">
        <v>795190000</v>
      </c>
      <c r="P4686" s="127" t="s">
        <v>1334</v>
      </c>
    </row>
    <row r="4687" spans="1:16" ht="63.75" hidden="1">
      <c r="A4687" s="127" t="s">
        <v>620</v>
      </c>
      <c r="B4687" s="127"/>
      <c r="C4687" s="128" t="s">
        <v>714</v>
      </c>
      <c r="D4687" s="122">
        <v>43035</v>
      </c>
      <c r="E4687" s="123" t="s">
        <v>10845</v>
      </c>
      <c r="F4687" s="123" t="s">
        <v>6</v>
      </c>
      <c r="G4687" s="123">
        <v>902457</v>
      </c>
      <c r="H4687" s="127"/>
      <c r="I4687" s="131" t="s">
        <v>10846</v>
      </c>
      <c r="J4687" s="127"/>
      <c r="K4687" s="127"/>
      <c r="L4687" s="127"/>
      <c r="M4687" s="127"/>
      <c r="N4687" s="246">
        <v>0</v>
      </c>
      <c r="O4687" s="246">
        <v>45257.7</v>
      </c>
      <c r="P4687" s="127" t="s">
        <v>1334</v>
      </c>
    </row>
    <row r="4688" spans="1:16" ht="63.75" hidden="1">
      <c r="A4688" s="127" t="s">
        <v>620</v>
      </c>
      <c r="B4688" s="127"/>
      <c r="C4688" s="128" t="s">
        <v>714</v>
      </c>
      <c r="D4688" s="122">
        <v>43035</v>
      </c>
      <c r="E4688" s="123" t="s">
        <v>10847</v>
      </c>
      <c r="F4688" s="123" t="s">
        <v>6</v>
      </c>
      <c r="G4688" s="123">
        <v>902457</v>
      </c>
      <c r="H4688" s="127"/>
      <c r="I4688" s="131" t="s">
        <v>10846</v>
      </c>
      <c r="J4688" s="127"/>
      <c r="K4688" s="127"/>
      <c r="L4688" s="127"/>
      <c r="M4688" s="127"/>
      <c r="N4688" s="246">
        <v>0</v>
      </c>
      <c r="O4688" s="246">
        <v>8230.0499999999993</v>
      </c>
      <c r="P4688" s="127" t="s">
        <v>1334</v>
      </c>
    </row>
    <row r="4689" spans="1:16" ht="89.25" hidden="1">
      <c r="A4689" s="127" t="s">
        <v>621</v>
      </c>
      <c r="B4689" s="127"/>
      <c r="C4689" s="128" t="s">
        <v>715</v>
      </c>
      <c r="D4689" s="122">
        <v>43035</v>
      </c>
      <c r="E4689" s="123" t="s">
        <v>10848</v>
      </c>
      <c r="F4689" s="123" t="s">
        <v>6</v>
      </c>
      <c r="G4689" s="123">
        <v>902486</v>
      </c>
      <c r="H4689" s="127"/>
      <c r="I4689" s="131" t="s">
        <v>10849</v>
      </c>
      <c r="J4689" s="127"/>
      <c r="K4689" s="127"/>
      <c r="L4689" s="127"/>
      <c r="M4689" s="127"/>
      <c r="N4689" s="246">
        <v>0</v>
      </c>
      <c r="O4689" s="246">
        <v>207763078</v>
      </c>
      <c r="P4689" s="127" t="s">
        <v>1334</v>
      </c>
    </row>
    <row r="4690" spans="1:16" hidden="1">
      <c r="A4690" s="127" t="s">
        <v>1806</v>
      </c>
      <c r="B4690" s="127"/>
      <c r="C4690" s="128" t="s">
        <v>1806</v>
      </c>
      <c r="D4690" s="122">
        <v>43035</v>
      </c>
      <c r="E4690" s="123" t="s">
        <v>10850</v>
      </c>
      <c r="F4690" s="123" t="s">
        <v>13</v>
      </c>
      <c r="G4690" s="123">
        <v>375533</v>
      </c>
      <c r="H4690" s="127"/>
      <c r="I4690" s="131" t="s">
        <v>10851</v>
      </c>
      <c r="J4690" s="127"/>
      <c r="K4690" s="127"/>
      <c r="L4690" s="127"/>
      <c r="M4690" s="127"/>
      <c r="N4690" s="246">
        <v>4083</v>
      </c>
      <c r="O4690" s="246">
        <v>0</v>
      </c>
      <c r="P4690" s="127" t="s">
        <v>1334</v>
      </c>
    </row>
    <row r="4691" spans="1:16" hidden="1">
      <c r="A4691" s="127" t="s">
        <v>1806</v>
      </c>
      <c r="B4691" s="127"/>
      <c r="C4691" s="128" t="s">
        <v>1806</v>
      </c>
      <c r="D4691" s="122">
        <v>43035</v>
      </c>
      <c r="E4691" s="123" t="s">
        <v>10852</v>
      </c>
      <c r="F4691" s="123" t="s">
        <v>13</v>
      </c>
      <c r="G4691" s="123">
        <v>375535</v>
      </c>
      <c r="H4691" s="127"/>
      <c r="I4691" s="131" t="s">
        <v>10851</v>
      </c>
      <c r="J4691" s="127"/>
      <c r="K4691" s="127"/>
      <c r="L4691" s="127"/>
      <c r="M4691" s="127"/>
      <c r="N4691" s="246">
        <v>16738.13</v>
      </c>
      <c r="O4691" s="246">
        <v>0</v>
      </c>
      <c r="P4691" s="127" t="s">
        <v>1334</v>
      </c>
    </row>
    <row r="4692" spans="1:16" hidden="1">
      <c r="A4692" s="127" t="s">
        <v>1806</v>
      </c>
      <c r="B4692" s="127"/>
      <c r="C4692" s="128" t="s">
        <v>1806</v>
      </c>
      <c r="D4692" s="122">
        <v>43035</v>
      </c>
      <c r="E4692" s="123" t="s">
        <v>10853</v>
      </c>
      <c r="F4692" s="123" t="s">
        <v>13</v>
      </c>
      <c r="G4692" s="123">
        <v>375537</v>
      </c>
      <c r="H4692" s="127"/>
      <c r="I4692" s="131" t="s">
        <v>10851</v>
      </c>
      <c r="J4692" s="127"/>
      <c r="K4692" s="127"/>
      <c r="L4692" s="127"/>
      <c r="M4692" s="127"/>
      <c r="N4692" s="246">
        <v>380.66</v>
      </c>
      <c r="O4692" s="246">
        <v>0</v>
      </c>
      <c r="P4692" s="127" t="s">
        <v>1334</v>
      </c>
    </row>
    <row r="4693" spans="1:16" hidden="1">
      <c r="A4693" s="127" t="s">
        <v>1806</v>
      </c>
      <c r="B4693" s="127"/>
      <c r="C4693" s="128" t="s">
        <v>1806</v>
      </c>
      <c r="D4693" s="122">
        <v>43035</v>
      </c>
      <c r="E4693" s="123" t="s">
        <v>10854</v>
      </c>
      <c r="F4693" s="123" t="s">
        <v>13</v>
      </c>
      <c r="G4693" s="123">
        <v>375539</v>
      </c>
      <c r="H4693" s="127"/>
      <c r="I4693" s="131" t="s">
        <v>10851</v>
      </c>
      <c r="J4693" s="127"/>
      <c r="K4693" s="127"/>
      <c r="L4693" s="127"/>
      <c r="M4693" s="127"/>
      <c r="N4693" s="246">
        <v>5915.65</v>
      </c>
      <c r="O4693" s="246">
        <v>0</v>
      </c>
      <c r="P4693" s="127" t="s">
        <v>1334</v>
      </c>
    </row>
    <row r="4694" spans="1:16" hidden="1">
      <c r="A4694" s="127" t="s">
        <v>1806</v>
      </c>
      <c r="B4694" s="127"/>
      <c r="C4694" s="128" t="s">
        <v>1806</v>
      </c>
      <c r="D4694" s="122">
        <v>43035</v>
      </c>
      <c r="E4694" s="123" t="s">
        <v>10855</v>
      </c>
      <c r="F4694" s="123" t="s">
        <v>13</v>
      </c>
      <c r="G4694" s="123">
        <v>375541</v>
      </c>
      <c r="H4694" s="127"/>
      <c r="I4694" s="131" t="s">
        <v>10851</v>
      </c>
      <c r="J4694" s="127"/>
      <c r="K4694" s="127"/>
      <c r="L4694" s="127"/>
      <c r="M4694" s="127"/>
      <c r="N4694" s="246">
        <v>28726.52</v>
      </c>
      <c r="O4694" s="246">
        <v>0</v>
      </c>
      <c r="P4694" s="127" t="s">
        <v>1334</v>
      </c>
    </row>
    <row r="4695" spans="1:16" hidden="1">
      <c r="A4695" s="127" t="s">
        <v>1806</v>
      </c>
      <c r="B4695" s="127"/>
      <c r="C4695" s="128" t="s">
        <v>1806</v>
      </c>
      <c r="D4695" s="122">
        <v>43035</v>
      </c>
      <c r="E4695" s="123" t="s">
        <v>10856</v>
      </c>
      <c r="F4695" s="123" t="s">
        <v>13</v>
      </c>
      <c r="G4695" s="123">
        <v>375543</v>
      </c>
      <c r="H4695" s="127"/>
      <c r="I4695" s="131" t="s">
        <v>10851</v>
      </c>
      <c r="J4695" s="127"/>
      <c r="K4695" s="127"/>
      <c r="L4695" s="127"/>
      <c r="M4695" s="127"/>
      <c r="N4695" s="246">
        <v>4472.6499999999996</v>
      </c>
      <c r="O4695" s="246">
        <v>0</v>
      </c>
      <c r="P4695" s="127" t="s">
        <v>1334</v>
      </c>
    </row>
    <row r="4696" spans="1:16" hidden="1">
      <c r="A4696" s="127" t="s">
        <v>1806</v>
      </c>
      <c r="B4696" s="127"/>
      <c r="C4696" s="128" t="s">
        <v>1806</v>
      </c>
      <c r="D4696" s="122">
        <v>43035</v>
      </c>
      <c r="E4696" s="123" t="s">
        <v>10857</v>
      </c>
      <c r="F4696" s="123" t="s">
        <v>13</v>
      </c>
      <c r="G4696" s="123">
        <v>375545</v>
      </c>
      <c r="H4696" s="127"/>
      <c r="I4696" s="131" t="s">
        <v>10851</v>
      </c>
      <c r="J4696" s="127"/>
      <c r="K4696" s="127"/>
      <c r="L4696" s="127"/>
      <c r="M4696" s="127"/>
      <c r="N4696" s="246">
        <v>6279.23</v>
      </c>
      <c r="O4696" s="246">
        <v>0</v>
      </c>
      <c r="P4696" s="127" t="s">
        <v>1334</v>
      </c>
    </row>
    <row r="4697" spans="1:16" hidden="1">
      <c r="A4697" s="127" t="s">
        <v>1806</v>
      </c>
      <c r="B4697" s="127"/>
      <c r="C4697" s="128" t="s">
        <v>1806</v>
      </c>
      <c r="D4697" s="122">
        <v>43035</v>
      </c>
      <c r="E4697" s="123" t="s">
        <v>10858</v>
      </c>
      <c r="F4697" s="123" t="s">
        <v>13</v>
      </c>
      <c r="G4697" s="123">
        <v>375547</v>
      </c>
      <c r="H4697" s="127"/>
      <c r="I4697" s="131" t="s">
        <v>10851</v>
      </c>
      <c r="J4697" s="127"/>
      <c r="K4697" s="127"/>
      <c r="L4697" s="127"/>
      <c r="M4697" s="127"/>
      <c r="N4697" s="246">
        <v>43014.94</v>
      </c>
      <c r="O4697" s="246">
        <v>0</v>
      </c>
      <c r="P4697" s="127" t="s">
        <v>1334</v>
      </c>
    </row>
    <row r="4698" spans="1:16" hidden="1">
      <c r="A4698" s="127" t="s">
        <v>1806</v>
      </c>
      <c r="B4698" s="127"/>
      <c r="C4698" s="128" t="s">
        <v>1806</v>
      </c>
      <c r="D4698" s="122">
        <v>43035</v>
      </c>
      <c r="E4698" s="123" t="s">
        <v>10859</v>
      </c>
      <c r="F4698" s="123" t="s">
        <v>13</v>
      </c>
      <c r="G4698" s="123">
        <v>375549</v>
      </c>
      <c r="H4698" s="127"/>
      <c r="I4698" s="131" t="s">
        <v>10851</v>
      </c>
      <c r="J4698" s="127"/>
      <c r="K4698" s="127"/>
      <c r="L4698" s="127"/>
      <c r="M4698" s="127"/>
      <c r="N4698" s="246">
        <v>110488254.98999999</v>
      </c>
      <c r="O4698" s="246">
        <v>0</v>
      </c>
      <c r="P4698" s="127" t="s">
        <v>1334</v>
      </c>
    </row>
    <row r="4699" spans="1:16" hidden="1">
      <c r="A4699" s="127" t="s">
        <v>1806</v>
      </c>
      <c r="B4699" s="127"/>
      <c r="C4699" s="128" t="s">
        <v>1806</v>
      </c>
      <c r="D4699" s="122">
        <v>43035</v>
      </c>
      <c r="E4699" s="123" t="s">
        <v>10860</v>
      </c>
      <c r="F4699" s="123" t="s">
        <v>13</v>
      </c>
      <c r="G4699" s="123">
        <v>375551</v>
      </c>
      <c r="H4699" s="127"/>
      <c r="I4699" s="131" t="s">
        <v>10851</v>
      </c>
      <c r="J4699" s="127"/>
      <c r="K4699" s="127"/>
      <c r="L4699" s="127"/>
      <c r="M4699" s="127"/>
      <c r="N4699" s="246">
        <v>47487788.649999999</v>
      </c>
      <c r="O4699" s="246">
        <v>0</v>
      </c>
      <c r="P4699" s="127" t="s">
        <v>1334</v>
      </c>
    </row>
    <row r="4700" spans="1:16" hidden="1">
      <c r="A4700" s="127" t="s">
        <v>1806</v>
      </c>
      <c r="B4700" s="127"/>
      <c r="C4700" s="128" t="s">
        <v>1806</v>
      </c>
      <c r="D4700" s="122">
        <v>43035</v>
      </c>
      <c r="E4700" s="123" t="s">
        <v>10861</v>
      </c>
      <c r="F4700" s="123" t="s">
        <v>13</v>
      </c>
      <c r="G4700" s="123">
        <v>375553</v>
      </c>
      <c r="H4700" s="127"/>
      <c r="I4700" s="131" t="s">
        <v>10851</v>
      </c>
      <c r="J4700" s="127"/>
      <c r="K4700" s="127"/>
      <c r="L4700" s="127"/>
      <c r="M4700" s="127"/>
      <c r="N4700" s="246">
        <v>8235232.4299999997</v>
      </c>
      <c r="O4700" s="246">
        <v>0</v>
      </c>
      <c r="P4700" s="127" t="s">
        <v>1334</v>
      </c>
    </row>
    <row r="4701" spans="1:16" hidden="1">
      <c r="A4701" s="127" t="s">
        <v>1806</v>
      </c>
      <c r="B4701" s="127"/>
      <c r="C4701" s="128" t="s">
        <v>1806</v>
      </c>
      <c r="D4701" s="122">
        <v>43035</v>
      </c>
      <c r="E4701" s="123" t="s">
        <v>10862</v>
      </c>
      <c r="F4701" s="123" t="s">
        <v>13</v>
      </c>
      <c r="G4701" s="123">
        <v>375555</v>
      </c>
      <c r="H4701" s="127"/>
      <c r="I4701" s="131" t="s">
        <v>10851</v>
      </c>
      <c r="J4701" s="127"/>
      <c r="K4701" s="127"/>
      <c r="L4701" s="127"/>
      <c r="M4701" s="127"/>
      <c r="N4701" s="246">
        <v>17857.330000000002</v>
      </c>
      <c r="O4701" s="246">
        <v>0</v>
      </c>
      <c r="P4701" s="127" t="s">
        <v>1334</v>
      </c>
    </row>
    <row r="4702" spans="1:16" hidden="1">
      <c r="A4702" s="127" t="s">
        <v>1806</v>
      </c>
      <c r="B4702" s="127"/>
      <c r="C4702" s="128" t="s">
        <v>1806</v>
      </c>
      <c r="D4702" s="122">
        <v>43035</v>
      </c>
      <c r="E4702" s="123" t="s">
        <v>10863</v>
      </c>
      <c r="F4702" s="123" t="s">
        <v>13</v>
      </c>
      <c r="G4702" s="123">
        <v>375557</v>
      </c>
      <c r="H4702" s="127"/>
      <c r="I4702" s="131" t="s">
        <v>10851</v>
      </c>
      <c r="J4702" s="127"/>
      <c r="K4702" s="127"/>
      <c r="L4702" s="127"/>
      <c r="M4702" s="127"/>
      <c r="N4702" s="246">
        <v>1077.0899999999999</v>
      </c>
      <c r="O4702" s="246">
        <v>0</v>
      </c>
      <c r="P4702" s="127" t="s">
        <v>1334</v>
      </c>
    </row>
    <row r="4703" spans="1:16" hidden="1">
      <c r="A4703" s="127" t="s">
        <v>1806</v>
      </c>
      <c r="B4703" s="127"/>
      <c r="C4703" s="128" t="s">
        <v>1806</v>
      </c>
      <c r="D4703" s="122">
        <v>43035</v>
      </c>
      <c r="E4703" s="123" t="s">
        <v>10864</v>
      </c>
      <c r="F4703" s="123" t="s">
        <v>13</v>
      </c>
      <c r="G4703" s="123">
        <v>375559</v>
      </c>
      <c r="H4703" s="127"/>
      <c r="I4703" s="131" t="s">
        <v>10851</v>
      </c>
      <c r="J4703" s="127"/>
      <c r="K4703" s="127"/>
      <c r="L4703" s="127"/>
      <c r="M4703" s="127"/>
      <c r="N4703" s="246">
        <v>16738.13</v>
      </c>
      <c r="O4703" s="246">
        <v>0</v>
      </c>
      <c r="P4703" s="127" t="s">
        <v>1334</v>
      </c>
    </row>
    <row r="4704" spans="1:16" hidden="1">
      <c r="A4704" s="127" t="s">
        <v>1806</v>
      </c>
      <c r="B4704" s="127"/>
      <c r="C4704" s="128" t="s">
        <v>1806</v>
      </c>
      <c r="D4704" s="122">
        <v>43035</v>
      </c>
      <c r="E4704" s="123" t="s">
        <v>10865</v>
      </c>
      <c r="F4704" s="123" t="s">
        <v>13</v>
      </c>
      <c r="G4704" s="123">
        <v>375561</v>
      </c>
      <c r="H4704" s="127"/>
      <c r="I4704" s="131" t="s">
        <v>10851</v>
      </c>
      <c r="J4704" s="127"/>
      <c r="K4704" s="127"/>
      <c r="L4704" s="127"/>
      <c r="M4704" s="127"/>
      <c r="N4704" s="246">
        <v>16738.13</v>
      </c>
      <c r="O4704" s="246">
        <v>0</v>
      </c>
      <c r="P4704" s="127" t="s">
        <v>1334</v>
      </c>
    </row>
    <row r="4705" spans="1:16" hidden="1">
      <c r="A4705" s="127" t="s">
        <v>1806</v>
      </c>
      <c r="B4705" s="127"/>
      <c r="C4705" s="128" t="s">
        <v>1806</v>
      </c>
      <c r="D4705" s="122">
        <v>43035</v>
      </c>
      <c r="E4705" s="123" t="s">
        <v>10866</v>
      </c>
      <c r="F4705" s="123" t="s">
        <v>13</v>
      </c>
      <c r="G4705" s="123">
        <v>375563</v>
      </c>
      <c r="H4705" s="127"/>
      <c r="I4705" s="131" t="s">
        <v>10851</v>
      </c>
      <c r="J4705" s="127"/>
      <c r="K4705" s="127"/>
      <c r="L4705" s="127"/>
      <c r="M4705" s="127"/>
      <c r="N4705" s="246">
        <v>16738.13</v>
      </c>
      <c r="O4705" s="246">
        <v>0</v>
      </c>
      <c r="P4705" s="127" t="s">
        <v>1334</v>
      </c>
    </row>
    <row r="4706" spans="1:16" hidden="1">
      <c r="A4706" s="127" t="s">
        <v>1806</v>
      </c>
      <c r="B4706" s="127"/>
      <c r="C4706" s="128" t="s">
        <v>1806</v>
      </c>
      <c r="D4706" s="122">
        <v>43035</v>
      </c>
      <c r="E4706" s="123" t="s">
        <v>10867</v>
      </c>
      <c r="F4706" s="123" t="s">
        <v>13</v>
      </c>
      <c r="G4706" s="123">
        <v>375565</v>
      </c>
      <c r="H4706" s="127"/>
      <c r="I4706" s="131" t="s">
        <v>10851</v>
      </c>
      <c r="J4706" s="127"/>
      <c r="K4706" s="127"/>
      <c r="L4706" s="127"/>
      <c r="M4706" s="127"/>
      <c r="N4706" s="246">
        <v>16738.13</v>
      </c>
      <c r="O4706" s="246">
        <v>0</v>
      </c>
      <c r="P4706" s="127" t="s">
        <v>1334</v>
      </c>
    </row>
    <row r="4707" spans="1:16" hidden="1">
      <c r="A4707" s="127" t="s">
        <v>1806</v>
      </c>
      <c r="B4707" s="127"/>
      <c r="C4707" s="128" t="s">
        <v>1806</v>
      </c>
      <c r="D4707" s="122">
        <v>43035</v>
      </c>
      <c r="E4707" s="123" t="s">
        <v>10868</v>
      </c>
      <c r="F4707" s="123" t="s">
        <v>13</v>
      </c>
      <c r="G4707" s="123">
        <v>375567</v>
      </c>
      <c r="H4707" s="127"/>
      <c r="I4707" s="131" t="s">
        <v>10851</v>
      </c>
      <c r="J4707" s="127"/>
      <c r="K4707" s="127"/>
      <c r="L4707" s="127"/>
      <c r="M4707" s="127"/>
      <c r="N4707" s="246">
        <v>316585.23</v>
      </c>
      <c r="O4707" s="246">
        <v>0</v>
      </c>
      <c r="P4707" s="127" t="s">
        <v>1334</v>
      </c>
    </row>
    <row r="4708" spans="1:16" hidden="1">
      <c r="A4708" s="127" t="s">
        <v>1806</v>
      </c>
      <c r="B4708" s="127"/>
      <c r="C4708" s="128" t="s">
        <v>1806</v>
      </c>
      <c r="D4708" s="122">
        <v>43035</v>
      </c>
      <c r="E4708" s="123" t="s">
        <v>10869</v>
      </c>
      <c r="F4708" s="123" t="s">
        <v>13</v>
      </c>
      <c r="G4708" s="123">
        <v>375569</v>
      </c>
      <c r="H4708" s="127"/>
      <c r="I4708" s="131" t="s">
        <v>10851</v>
      </c>
      <c r="J4708" s="127"/>
      <c r="K4708" s="127"/>
      <c r="L4708" s="127"/>
      <c r="M4708" s="127"/>
      <c r="N4708" s="246">
        <v>6311.2</v>
      </c>
      <c r="O4708" s="246">
        <v>0</v>
      </c>
      <c r="P4708" s="127" t="s">
        <v>1334</v>
      </c>
    </row>
    <row r="4709" spans="1:16" hidden="1">
      <c r="A4709" s="127" t="s">
        <v>1806</v>
      </c>
      <c r="B4709" s="127"/>
      <c r="C4709" s="128" t="s">
        <v>1806</v>
      </c>
      <c r="D4709" s="122">
        <v>43035</v>
      </c>
      <c r="E4709" s="123" t="s">
        <v>10870</v>
      </c>
      <c r="F4709" s="123" t="s">
        <v>13</v>
      </c>
      <c r="G4709" s="123">
        <v>375571</v>
      </c>
      <c r="H4709" s="127"/>
      <c r="I4709" s="131" t="s">
        <v>10851</v>
      </c>
      <c r="J4709" s="127"/>
      <c r="K4709" s="127"/>
      <c r="L4709" s="127"/>
      <c r="M4709" s="127"/>
      <c r="N4709" s="246">
        <v>3696.37</v>
      </c>
      <c r="O4709" s="246">
        <v>0</v>
      </c>
      <c r="P4709" s="127" t="s">
        <v>1334</v>
      </c>
    </row>
    <row r="4710" spans="1:16" hidden="1">
      <c r="A4710" s="127" t="s">
        <v>1806</v>
      </c>
      <c r="B4710" s="127"/>
      <c r="C4710" s="128" t="s">
        <v>1806</v>
      </c>
      <c r="D4710" s="122">
        <v>43035</v>
      </c>
      <c r="E4710" s="123" t="s">
        <v>10871</v>
      </c>
      <c r="F4710" s="123" t="s">
        <v>13</v>
      </c>
      <c r="G4710" s="123">
        <v>375573</v>
      </c>
      <c r="H4710" s="127"/>
      <c r="I4710" s="131" t="s">
        <v>10851</v>
      </c>
      <c r="J4710" s="127"/>
      <c r="K4710" s="127"/>
      <c r="L4710" s="127"/>
      <c r="M4710" s="127"/>
      <c r="N4710" s="246">
        <v>1443</v>
      </c>
      <c r="O4710" s="246">
        <v>0</v>
      </c>
      <c r="P4710" s="127" t="s">
        <v>1334</v>
      </c>
    </row>
    <row r="4711" spans="1:16" hidden="1">
      <c r="A4711" s="127" t="s">
        <v>1806</v>
      </c>
      <c r="B4711" s="127"/>
      <c r="C4711" s="128" t="s">
        <v>1806</v>
      </c>
      <c r="D4711" s="122">
        <v>43035</v>
      </c>
      <c r="E4711" s="123" t="s">
        <v>10872</v>
      </c>
      <c r="F4711" s="123" t="s">
        <v>13</v>
      </c>
      <c r="G4711" s="123">
        <v>375575</v>
      </c>
      <c r="H4711" s="127"/>
      <c r="I4711" s="131" t="s">
        <v>10851</v>
      </c>
      <c r="J4711" s="127"/>
      <c r="K4711" s="127"/>
      <c r="L4711" s="127"/>
      <c r="M4711" s="127"/>
      <c r="N4711" s="246">
        <v>5915.65</v>
      </c>
      <c r="O4711" s="246">
        <v>0</v>
      </c>
      <c r="P4711" s="127" t="s">
        <v>1334</v>
      </c>
    </row>
    <row r="4712" spans="1:16" hidden="1">
      <c r="A4712" s="127" t="s">
        <v>1806</v>
      </c>
      <c r="B4712" s="127"/>
      <c r="C4712" s="128" t="s">
        <v>1806</v>
      </c>
      <c r="D4712" s="122">
        <v>43035</v>
      </c>
      <c r="E4712" s="123" t="s">
        <v>10873</v>
      </c>
      <c r="F4712" s="123" t="s">
        <v>13</v>
      </c>
      <c r="G4712" s="123">
        <v>375577</v>
      </c>
      <c r="H4712" s="127"/>
      <c r="I4712" s="131" t="s">
        <v>10851</v>
      </c>
      <c r="J4712" s="127"/>
      <c r="K4712" s="127"/>
      <c r="L4712" s="127"/>
      <c r="M4712" s="127"/>
      <c r="N4712" s="246">
        <v>5915.65</v>
      </c>
      <c r="O4712" s="246">
        <v>0</v>
      </c>
      <c r="P4712" s="127" t="s">
        <v>1334</v>
      </c>
    </row>
    <row r="4713" spans="1:16" hidden="1">
      <c r="A4713" s="127" t="s">
        <v>1806</v>
      </c>
      <c r="B4713" s="127"/>
      <c r="C4713" s="128" t="s">
        <v>1806</v>
      </c>
      <c r="D4713" s="122">
        <v>43035</v>
      </c>
      <c r="E4713" s="123" t="s">
        <v>10874</v>
      </c>
      <c r="F4713" s="123" t="s">
        <v>13</v>
      </c>
      <c r="G4713" s="123">
        <v>375579</v>
      </c>
      <c r="H4713" s="127"/>
      <c r="I4713" s="131" t="s">
        <v>10851</v>
      </c>
      <c r="J4713" s="127"/>
      <c r="K4713" s="127"/>
      <c r="L4713" s="127"/>
      <c r="M4713" s="127"/>
      <c r="N4713" s="246">
        <v>2510716.5099999998</v>
      </c>
      <c r="O4713" s="246">
        <v>0</v>
      </c>
      <c r="P4713" s="127" t="s">
        <v>1334</v>
      </c>
    </row>
    <row r="4714" spans="1:16" hidden="1">
      <c r="A4714" s="127" t="s">
        <v>1806</v>
      </c>
      <c r="B4714" s="127"/>
      <c r="C4714" s="128" t="s">
        <v>1806</v>
      </c>
      <c r="D4714" s="122">
        <v>43035</v>
      </c>
      <c r="E4714" s="123" t="s">
        <v>10875</v>
      </c>
      <c r="F4714" s="123" t="s">
        <v>13</v>
      </c>
      <c r="G4714" s="123">
        <v>375581</v>
      </c>
      <c r="H4714" s="127"/>
      <c r="I4714" s="131" t="s">
        <v>10851</v>
      </c>
      <c r="J4714" s="127"/>
      <c r="K4714" s="127"/>
      <c r="L4714" s="127"/>
      <c r="M4714" s="127"/>
      <c r="N4714" s="246">
        <v>2510716.5099999998</v>
      </c>
      <c r="O4714" s="246">
        <v>0</v>
      </c>
      <c r="P4714" s="127" t="s">
        <v>1334</v>
      </c>
    </row>
    <row r="4715" spans="1:16" hidden="1">
      <c r="A4715" s="127" t="s">
        <v>1806</v>
      </c>
      <c r="B4715" s="127"/>
      <c r="C4715" s="128" t="s">
        <v>1806</v>
      </c>
      <c r="D4715" s="122">
        <v>43035</v>
      </c>
      <c r="E4715" s="123" t="s">
        <v>10876</v>
      </c>
      <c r="F4715" s="123" t="s">
        <v>13</v>
      </c>
      <c r="G4715" s="123">
        <v>375583</v>
      </c>
      <c r="H4715" s="127"/>
      <c r="I4715" s="131" t="s">
        <v>10851</v>
      </c>
      <c r="J4715" s="127"/>
      <c r="K4715" s="127"/>
      <c r="L4715" s="127"/>
      <c r="M4715" s="127"/>
      <c r="N4715" s="246">
        <v>5841600.3499999996</v>
      </c>
      <c r="O4715" s="246">
        <v>0</v>
      </c>
      <c r="P4715" s="127" t="s">
        <v>1334</v>
      </c>
    </row>
    <row r="4716" spans="1:16" hidden="1">
      <c r="A4716" s="127" t="s">
        <v>1806</v>
      </c>
      <c r="B4716" s="127"/>
      <c r="C4716" s="128" t="s">
        <v>1806</v>
      </c>
      <c r="D4716" s="122">
        <v>43035</v>
      </c>
      <c r="E4716" s="123" t="s">
        <v>10877</v>
      </c>
      <c r="F4716" s="123" t="s">
        <v>13</v>
      </c>
      <c r="G4716" s="123">
        <v>375585</v>
      </c>
      <c r="H4716" s="127"/>
      <c r="I4716" s="131" t="s">
        <v>10851</v>
      </c>
      <c r="J4716" s="127"/>
      <c r="K4716" s="127"/>
      <c r="L4716" s="127"/>
      <c r="M4716" s="127"/>
      <c r="N4716" s="246">
        <v>5915.65</v>
      </c>
      <c r="O4716" s="246">
        <v>0</v>
      </c>
      <c r="P4716" s="127" t="s">
        <v>1334</v>
      </c>
    </row>
    <row r="4717" spans="1:16" hidden="1">
      <c r="A4717" s="127" t="s">
        <v>1806</v>
      </c>
      <c r="B4717" s="127"/>
      <c r="C4717" s="128" t="s">
        <v>1806</v>
      </c>
      <c r="D4717" s="122">
        <v>43035</v>
      </c>
      <c r="E4717" s="123" t="s">
        <v>10878</v>
      </c>
      <c r="F4717" s="123" t="s">
        <v>13</v>
      </c>
      <c r="G4717" s="123">
        <v>375587</v>
      </c>
      <c r="H4717" s="127"/>
      <c r="I4717" s="131" t="s">
        <v>10851</v>
      </c>
      <c r="J4717" s="127"/>
      <c r="K4717" s="127"/>
      <c r="L4717" s="127"/>
      <c r="M4717" s="127"/>
      <c r="N4717" s="246">
        <v>5915.65</v>
      </c>
      <c r="O4717" s="246">
        <v>0</v>
      </c>
      <c r="P4717" s="127" t="s">
        <v>1334</v>
      </c>
    </row>
    <row r="4718" spans="1:16" hidden="1">
      <c r="A4718" s="127" t="s">
        <v>1806</v>
      </c>
      <c r="B4718" s="127"/>
      <c r="C4718" s="128" t="s">
        <v>1806</v>
      </c>
      <c r="D4718" s="122">
        <v>43035</v>
      </c>
      <c r="E4718" s="123" t="s">
        <v>10879</v>
      </c>
      <c r="F4718" s="123" t="s">
        <v>13</v>
      </c>
      <c r="G4718" s="123">
        <v>375589</v>
      </c>
      <c r="H4718" s="127"/>
      <c r="I4718" s="131" t="s">
        <v>10851</v>
      </c>
      <c r="J4718" s="127"/>
      <c r="K4718" s="127"/>
      <c r="L4718" s="127"/>
      <c r="M4718" s="127"/>
      <c r="N4718" s="246">
        <v>49047.22</v>
      </c>
      <c r="O4718" s="246">
        <v>0</v>
      </c>
      <c r="P4718" s="127" t="s">
        <v>1334</v>
      </c>
    </row>
    <row r="4719" spans="1:16" hidden="1">
      <c r="A4719" s="127" t="s">
        <v>1806</v>
      </c>
      <c r="B4719" s="127"/>
      <c r="C4719" s="128" t="s">
        <v>1806</v>
      </c>
      <c r="D4719" s="122">
        <v>43035</v>
      </c>
      <c r="E4719" s="123" t="s">
        <v>10880</v>
      </c>
      <c r="F4719" s="123" t="s">
        <v>13</v>
      </c>
      <c r="G4719" s="123">
        <v>375591</v>
      </c>
      <c r="H4719" s="127"/>
      <c r="I4719" s="131" t="s">
        <v>10851</v>
      </c>
      <c r="J4719" s="127"/>
      <c r="K4719" s="127"/>
      <c r="L4719" s="127"/>
      <c r="M4719" s="127"/>
      <c r="N4719" s="246">
        <v>2958.31</v>
      </c>
      <c r="O4719" s="246">
        <v>0</v>
      </c>
      <c r="P4719" s="127" t="s">
        <v>1334</v>
      </c>
    </row>
    <row r="4720" spans="1:16" hidden="1">
      <c r="A4720" s="127" t="s">
        <v>1806</v>
      </c>
      <c r="B4720" s="127"/>
      <c r="C4720" s="128" t="s">
        <v>1806</v>
      </c>
      <c r="D4720" s="122">
        <v>43035</v>
      </c>
      <c r="E4720" s="123" t="s">
        <v>10881</v>
      </c>
      <c r="F4720" s="123" t="s">
        <v>13</v>
      </c>
      <c r="G4720" s="123">
        <v>375593</v>
      </c>
      <c r="H4720" s="127"/>
      <c r="I4720" s="131" t="s">
        <v>10851</v>
      </c>
      <c r="J4720" s="127"/>
      <c r="K4720" s="127"/>
      <c r="L4720" s="127"/>
      <c r="M4720" s="127"/>
      <c r="N4720" s="246">
        <v>11214.39</v>
      </c>
      <c r="O4720" s="246">
        <v>0</v>
      </c>
      <c r="P4720" s="127" t="s">
        <v>1334</v>
      </c>
    </row>
    <row r="4721" spans="1:16" hidden="1">
      <c r="A4721" s="127" t="s">
        <v>1806</v>
      </c>
      <c r="B4721" s="127"/>
      <c r="C4721" s="128" t="s">
        <v>1806</v>
      </c>
      <c r="D4721" s="122">
        <v>43035</v>
      </c>
      <c r="E4721" s="123" t="s">
        <v>10882</v>
      </c>
      <c r="F4721" s="123" t="s">
        <v>13</v>
      </c>
      <c r="G4721" s="123">
        <v>375595</v>
      </c>
      <c r="H4721" s="127"/>
      <c r="I4721" s="131" t="s">
        <v>10851</v>
      </c>
      <c r="J4721" s="127"/>
      <c r="K4721" s="127"/>
      <c r="L4721" s="127"/>
      <c r="M4721" s="127"/>
      <c r="N4721" s="246">
        <v>45973.18</v>
      </c>
      <c r="O4721" s="246">
        <v>0</v>
      </c>
      <c r="P4721" s="127" t="s">
        <v>1334</v>
      </c>
    </row>
    <row r="4722" spans="1:16" hidden="1">
      <c r="A4722" s="127" t="s">
        <v>1806</v>
      </c>
      <c r="B4722" s="127"/>
      <c r="C4722" s="128" t="s">
        <v>1806</v>
      </c>
      <c r="D4722" s="122">
        <v>43035</v>
      </c>
      <c r="E4722" s="123" t="s">
        <v>10883</v>
      </c>
      <c r="F4722" s="123" t="s">
        <v>13</v>
      </c>
      <c r="G4722" s="123">
        <v>375597</v>
      </c>
      <c r="H4722" s="127"/>
      <c r="I4722" s="131" t="s">
        <v>10851</v>
      </c>
      <c r="J4722" s="127"/>
      <c r="K4722" s="127"/>
      <c r="L4722" s="127"/>
      <c r="M4722" s="127"/>
      <c r="N4722" s="246">
        <v>45973.18</v>
      </c>
      <c r="O4722" s="246">
        <v>0</v>
      </c>
      <c r="P4722" s="127" t="s">
        <v>1334</v>
      </c>
    </row>
    <row r="4723" spans="1:16" hidden="1">
      <c r="A4723" s="127" t="s">
        <v>1806</v>
      </c>
      <c r="B4723" s="127"/>
      <c r="C4723" s="128" t="s">
        <v>1806</v>
      </c>
      <c r="D4723" s="122">
        <v>43035</v>
      </c>
      <c r="E4723" s="123" t="s">
        <v>10884</v>
      </c>
      <c r="F4723" s="123" t="s">
        <v>13</v>
      </c>
      <c r="G4723" s="123">
        <v>375599</v>
      </c>
      <c r="H4723" s="127"/>
      <c r="I4723" s="131" t="s">
        <v>10851</v>
      </c>
      <c r="J4723" s="127"/>
      <c r="K4723" s="127"/>
      <c r="L4723" s="127"/>
      <c r="M4723" s="127"/>
      <c r="N4723" s="246">
        <v>45973.18</v>
      </c>
      <c r="O4723" s="246">
        <v>0</v>
      </c>
      <c r="P4723" s="127" t="s">
        <v>1334</v>
      </c>
    </row>
    <row r="4724" spans="1:16" hidden="1">
      <c r="A4724" s="127" t="s">
        <v>1806</v>
      </c>
      <c r="B4724" s="127"/>
      <c r="C4724" s="128" t="s">
        <v>1806</v>
      </c>
      <c r="D4724" s="122">
        <v>43035</v>
      </c>
      <c r="E4724" s="123" t="s">
        <v>10885</v>
      </c>
      <c r="F4724" s="123" t="s">
        <v>13</v>
      </c>
      <c r="G4724" s="123">
        <v>375601</v>
      </c>
      <c r="H4724" s="127"/>
      <c r="I4724" s="131" t="s">
        <v>10851</v>
      </c>
      <c r="J4724" s="127"/>
      <c r="K4724" s="127"/>
      <c r="L4724" s="127"/>
      <c r="M4724" s="127"/>
      <c r="N4724" s="246">
        <v>45973.18</v>
      </c>
      <c r="O4724" s="246">
        <v>0</v>
      </c>
      <c r="P4724" s="127" t="s">
        <v>1334</v>
      </c>
    </row>
    <row r="4725" spans="1:16" hidden="1">
      <c r="A4725" s="127" t="s">
        <v>1806</v>
      </c>
      <c r="B4725" s="127"/>
      <c r="C4725" s="128" t="s">
        <v>1806</v>
      </c>
      <c r="D4725" s="122">
        <v>43035</v>
      </c>
      <c r="E4725" s="123" t="s">
        <v>10886</v>
      </c>
      <c r="F4725" s="123" t="s">
        <v>13</v>
      </c>
      <c r="G4725" s="123">
        <v>375603</v>
      </c>
      <c r="H4725" s="127"/>
      <c r="I4725" s="131" t="s">
        <v>10851</v>
      </c>
      <c r="J4725" s="127"/>
      <c r="K4725" s="127"/>
      <c r="L4725" s="127"/>
      <c r="M4725" s="127"/>
      <c r="N4725" s="246">
        <v>54901.54</v>
      </c>
      <c r="O4725" s="246">
        <v>0</v>
      </c>
      <c r="P4725" s="127" t="s">
        <v>1334</v>
      </c>
    </row>
    <row r="4726" spans="1:16" hidden="1">
      <c r="A4726" s="127" t="s">
        <v>1806</v>
      </c>
      <c r="B4726" s="127"/>
      <c r="C4726" s="128" t="s">
        <v>1806</v>
      </c>
      <c r="D4726" s="122">
        <v>43035</v>
      </c>
      <c r="E4726" s="123" t="s">
        <v>10887</v>
      </c>
      <c r="F4726" s="123" t="s">
        <v>13</v>
      </c>
      <c r="G4726" s="123">
        <v>375605</v>
      </c>
      <c r="H4726" s="127"/>
      <c r="I4726" s="131" t="s">
        <v>10851</v>
      </c>
      <c r="J4726" s="127"/>
      <c r="K4726" s="127"/>
      <c r="L4726" s="127"/>
      <c r="M4726" s="127"/>
      <c r="N4726" s="246">
        <v>5534.99</v>
      </c>
      <c r="O4726" s="246">
        <v>0</v>
      </c>
      <c r="P4726" s="127" t="s">
        <v>1334</v>
      </c>
    </row>
    <row r="4727" spans="1:16" hidden="1">
      <c r="A4727" s="127" t="s">
        <v>1806</v>
      </c>
      <c r="B4727" s="127"/>
      <c r="C4727" s="128" t="s">
        <v>1806</v>
      </c>
      <c r="D4727" s="122">
        <v>43035</v>
      </c>
      <c r="E4727" s="123" t="s">
        <v>10888</v>
      </c>
      <c r="F4727" s="123" t="s">
        <v>13</v>
      </c>
      <c r="G4727" s="123">
        <v>375607</v>
      </c>
      <c r="H4727" s="127"/>
      <c r="I4727" s="131" t="s">
        <v>10851</v>
      </c>
      <c r="J4727" s="127"/>
      <c r="K4727" s="127"/>
      <c r="L4727" s="127"/>
      <c r="M4727" s="127"/>
      <c r="N4727" s="246">
        <v>2219.21</v>
      </c>
      <c r="O4727" s="246">
        <v>0</v>
      </c>
      <c r="P4727" s="127" t="s">
        <v>1334</v>
      </c>
    </row>
    <row r="4728" spans="1:16" hidden="1">
      <c r="A4728" s="127" t="s">
        <v>1806</v>
      </c>
      <c r="B4728" s="127"/>
      <c r="C4728" s="128" t="s">
        <v>1806</v>
      </c>
      <c r="D4728" s="122">
        <v>43035</v>
      </c>
      <c r="E4728" s="123" t="s">
        <v>10889</v>
      </c>
      <c r="F4728" s="123" t="s">
        <v>13</v>
      </c>
      <c r="G4728" s="123">
        <v>375609</v>
      </c>
      <c r="H4728" s="127"/>
      <c r="I4728" s="131" t="s">
        <v>10851</v>
      </c>
      <c r="J4728" s="127"/>
      <c r="K4728" s="127"/>
      <c r="L4728" s="127"/>
      <c r="M4728" s="127"/>
      <c r="N4728" s="246">
        <v>15661.04</v>
      </c>
      <c r="O4728" s="246">
        <v>0</v>
      </c>
      <c r="P4728" s="127" t="s">
        <v>1334</v>
      </c>
    </row>
    <row r="4729" spans="1:16" hidden="1">
      <c r="A4729" s="127" t="s">
        <v>1806</v>
      </c>
      <c r="B4729" s="127"/>
      <c r="C4729" s="128" t="s">
        <v>1806</v>
      </c>
      <c r="D4729" s="122">
        <v>43035</v>
      </c>
      <c r="E4729" s="123" t="s">
        <v>10890</v>
      </c>
      <c r="F4729" s="123" t="s">
        <v>13</v>
      </c>
      <c r="G4729" s="123">
        <v>375611</v>
      </c>
      <c r="H4729" s="127"/>
      <c r="I4729" s="131" t="s">
        <v>10851</v>
      </c>
      <c r="J4729" s="127"/>
      <c r="K4729" s="127"/>
      <c r="L4729" s="127"/>
      <c r="M4729" s="127"/>
      <c r="N4729" s="246">
        <v>2951905.33</v>
      </c>
      <c r="O4729" s="246">
        <v>0</v>
      </c>
      <c r="P4729" s="127" t="s">
        <v>1334</v>
      </c>
    </row>
    <row r="4730" spans="1:16" hidden="1">
      <c r="A4730" s="127" t="s">
        <v>1806</v>
      </c>
      <c r="B4730" s="127"/>
      <c r="C4730" s="128" t="s">
        <v>1806</v>
      </c>
      <c r="D4730" s="122">
        <v>43035</v>
      </c>
      <c r="E4730" s="123" t="s">
        <v>10891</v>
      </c>
      <c r="F4730" s="123" t="s">
        <v>13</v>
      </c>
      <c r="G4730" s="123">
        <v>375613</v>
      </c>
      <c r="H4730" s="127"/>
      <c r="I4730" s="131" t="s">
        <v>10851</v>
      </c>
      <c r="J4730" s="127"/>
      <c r="K4730" s="127"/>
      <c r="L4730" s="127"/>
      <c r="M4730" s="127"/>
      <c r="N4730" s="246">
        <v>45973.18</v>
      </c>
      <c r="O4730" s="246">
        <v>0</v>
      </c>
      <c r="P4730" s="127" t="s">
        <v>1334</v>
      </c>
    </row>
    <row r="4731" spans="1:16" hidden="1">
      <c r="A4731" s="127" t="s">
        <v>1806</v>
      </c>
      <c r="B4731" s="127"/>
      <c r="C4731" s="128" t="s">
        <v>1806</v>
      </c>
      <c r="D4731" s="122">
        <v>43035</v>
      </c>
      <c r="E4731" s="123" t="s">
        <v>10892</v>
      </c>
      <c r="F4731" s="123" t="s">
        <v>13</v>
      </c>
      <c r="G4731" s="123">
        <v>375615</v>
      </c>
      <c r="H4731" s="127"/>
      <c r="I4731" s="131" t="s">
        <v>10851</v>
      </c>
      <c r="J4731" s="127"/>
      <c r="K4731" s="127"/>
      <c r="L4731" s="127"/>
      <c r="M4731" s="127"/>
      <c r="N4731" s="246">
        <v>12655.12</v>
      </c>
      <c r="O4731" s="246">
        <v>0</v>
      </c>
      <c r="P4731" s="127" t="s">
        <v>1334</v>
      </c>
    </row>
    <row r="4732" spans="1:16" hidden="1">
      <c r="A4732" s="127" t="s">
        <v>1806</v>
      </c>
      <c r="B4732" s="127"/>
      <c r="C4732" s="128" t="s">
        <v>1806</v>
      </c>
      <c r="D4732" s="122">
        <v>43035</v>
      </c>
      <c r="E4732" s="123" t="s">
        <v>10893</v>
      </c>
      <c r="F4732" s="123" t="s">
        <v>13</v>
      </c>
      <c r="G4732" s="123">
        <v>375617</v>
      </c>
      <c r="H4732" s="127"/>
      <c r="I4732" s="131" t="s">
        <v>10851</v>
      </c>
      <c r="J4732" s="127"/>
      <c r="K4732" s="127"/>
      <c r="L4732" s="127"/>
      <c r="M4732" s="127"/>
      <c r="N4732" s="246">
        <v>17246.73</v>
      </c>
      <c r="O4732" s="246">
        <v>0</v>
      </c>
      <c r="P4732" s="127" t="s">
        <v>1334</v>
      </c>
    </row>
    <row r="4733" spans="1:16" hidden="1">
      <c r="A4733" s="127" t="s">
        <v>1806</v>
      </c>
      <c r="B4733" s="127"/>
      <c r="C4733" s="128" t="s">
        <v>1806</v>
      </c>
      <c r="D4733" s="122">
        <v>43035</v>
      </c>
      <c r="E4733" s="123" t="s">
        <v>10894</v>
      </c>
      <c r="F4733" s="123" t="s">
        <v>13</v>
      </c>
      <c r="G4733" s="123">
        <v>375619</v>
      </c>
      <c r="H4733" s="127"/>
      <c r="I4733" s="131" t="s">
        <v>10851</v>
      </c>
      <c r="J4733" s="127"/>
      <c r="K4733" s="127"/>
      <c r="L4733" s="127"/>
      <c r="M4733" s="127"/>
      <c r="N4733" s="246">
        <v>34758.800000000003</v>
      </c>
      <c r="O4733" s="246">
        <v>0</v>
      </c>
      <c r="P4733" s="127" t="s">
        <v>1334</v>
      </c>
    </row>
    <row r="4734" spans="1:16" ht="51" hidden="1">
      <c r="A4734" s="127" t="s">
        <v>620</v>
      </c>
      <c r="B4734" s="127"/>
      <c r="C4734" s="128" t="s">
        <v>714</v>
      </c>
      <c r="D4734" s="122">
        <v>43035</v>
      </c>
      <c r="E4734" s="123" t="s">
        <v>10895</v>
      </c>
      <c r="F4734" s="123" t="s">
        <v>11</v>
      </c>
      <c r="G4734" s="123">
        <v>902487</v>
      </c>
      <c r="H4734" s="127"/>
      <c r="I4734" s="131" t="s">
        <v>10896</v>
      </c>
      <c r="J4734" s="127"/>
      <c r="K4734" s="127"/>
      <c r="L4734" s="127"/>
      <c r="M4734" s="127"/>
      <c r="N4734" s="246">
        <v>50</v>
      </c>
      <c r="O4734" s="246">
        <v>0</v>
      </c>
      <c r="P4734" s="127" t="s">
        <v>1334</v>
      </c>
    </row>
    <row r="4735" spans="1:16" hidden="1">
      <c r="A4735" s="127" t="s">
        <v>1806</v>
      </c>
      <c r="B4735" s="127"/>
      <c r="C4735" s="128" t="s">
        <v>1806</v>
      </c>
      <c r="D4735" s="122">
        <v>43035</v>
      </c>
      <c r="E4735" s="123" t="s">
        <v>10897</v>
      </c>
      <c r="F4735" s="123" t="s">
        <v>13</v>
      </c>
      <c r="G4735" s="123">
        <v>375411</v>
      </c>
      <c r="H4735" s="127"/>
      <c r="I4735" s="131" t="s">
        <v>10851</v>
      </c>
      <c r="J4735" s="127"/>
      <c r="K4735" s="127"/>
      <c r="L4735" s="127"/>
      <c r="M4735" s="127"/>
      <c r="N4735" s="246">
        <v>2510716.5099999998</v>
      </c>
      <c r="O4735" s="246">
        <v>0</v>
      </c>
      <c r="P4735" s="127" t="s">
        <v>1334</v>
      </c>
    </row>
    <row r="4736" spans="1:16" hidden="1">
      <c r="A4736" s="127" t="s">
        <v>1806</v>
      </c>
      <c r="B4736" s="127"/>
      <c r="C4736" s="128" t="s">
        <v>1806</v>
      </c>
      <c r="D4736" s="122">
        <v>43035</v>
      </c>
      <c r="E4736" s="123" t="s">
        <v>10898</v>
      </c>
      <c r="F4736" s="123" t="s">
        <v>13</v>
      </c>
      <c r="G4736" s="123">
        <v>375413</v>
      </c>
      <c r="H4736" s="127"/>
      <c r="I4736" s="131" t="s">
        <v>10851</v>
      </c>
      <c r="J4736" s="127"/>
      <c r="K4736" s="127"/>
      <c r="L4736" s="127"/>
      <c r="M4736" s="127"/>
      <c r="N4736" s="246">
        <v>2510716.5099999998</v>
      </c>
      <c r="O4736" s="246">
        <v>0</v>
      </c>
      <c r="P4736" s="127" t="s">
        <v>1334</v>
      </c>
    </row>
    <row r="4737" spans="1:16" hidden="1">
      <c r="A4737" s="127" t="s">
        <v>1806</v>
      </c>
      <c r="B4737" s="127"/>
      <c r="C4737" s="128" t="s">
        <v>1806</v>
      </c>
      <c r="D4737" s="122">
        <v>43035</v>
      </c>
      <c r="E4737" s="123" t="s">
        <v>10899</v>
      </c>
      <c r="F4737" s="123" t="s">
        <v>13</v>
      </c>
      <c r="G4737" s="123">
        <v>375415</v>
      </c>
      <c r="H4737" s="127"/>
      <c r="I4737" s="131" t="s">
        <v>10851</v>
      </c>
      <c r="J4737" s="127"/>
      <c r="K4737" s="127"/>
      <c r="L4737" s="127"/>
      <c r="M4737" s="127"/>
      <c r="N4737" s="246">
        <v>2510716.5099999998</v>
      </c>
      <c r="O4737" s="246">
        <v>0</v>
      </c>
      <c r="P4737" s="127" t="s">
        <v>1334</v>
      </c>
    </row>
    <row r="4738" spans="1:16" hidden="1">
      <c r="A4738" s="127" t="s">
        <v>1806</v>
      </c>
      <c r="B4738" s="127"/>
      <c r="C4738" s="128" t="s">
        <v>1806</v>
      </c>
      <c r="D4738" s="122">
        <v>43035</v>
      </c>
      <c r="E4738" s="123" t="s">
        <v>10900</v>
      </c>
      <c r="F4738" s="123" t="s">
        <v>13</v>
      </c>
      <c r="G4738" s="123">
        <v>375417</v>
      </c>
      <c r="H4738" s="127"/>
      <c r="I4738" s="131" t="s">
        <v>10851</v>
      </c>
      <c r="J4738" s="127"/>
      <c r="K4738" s="127"/>
      <c r="L4738" s="127"/>
      <c r="M4738" s="127"/>
      <c r="N4738" s="246">
        <v>6895977.75</v>
      </c>
      <c r="O4738" s="246">
        <v>0</v>
      </c>
      <c r="P4738" s="127" t="s">
        <v>1334</v>
      </c>
    </row>
    <row r="4739" spans="1:16" hidden="1">
      <c r="A4739" s="127" t="s">
        <v>1806</v>
      </c>
      <c r="B4739" s="127"/>
      <c r="C4739" s="128" t="s">
        <v>1806</v>
      </c>
      <c r="D4739" s="122">
        <v>43035</v>
      </c>
      <c r="E4739" s="123" t="s">
        <v>10901</v>
      </c>
      <c r="F4739" s="123" t="s">
        <v>13</v>
      </c>
      <c r="G4739" s="123">
        <v>375419</v>
      </c>
      <c r="H4739" s="127"/>
      <c r="I4739" s="131" t="s">
        <v>10851</v>
      </c>
      <c r="J4739" s="127"/>
      <c r="K4739" s="127"/>
      <c r="L4739" s="127"/>
      <c r="M4739" s="127"/>
      <c r="N4739" s="246">
        <v>6895977.75</v>
      </c>
      <c r="O4739" s="246">
        <v>0</v>
      </c>
      <c r="P4739" s="127" t="s">
        <v>1334</v>
      </c>
    </row>
    <row r="4740" spans="1:16" hidden="1">
      <c r="A4740" s="127" t="s">
        <v>1806</v>
      </c>
      <c r="B4740" s="127"/>
      <c r="C4740" s="128" t="s">
        <v>1806</v>
      </c>
      <c r="D4740" s="122">
        <v>43035</v>
      </c>
      <c r="E4740" s="123" t="s">
        <v>10902</v>
      </c>
      <c r="F4740" s="123" t="s">
        <v>13</v>
      </c>
      <c r="G4740" s="123">
        <v>375421</v>
      </c>
      <c r="H4740" s="127"/>
      <c r="I4740" s="131" t="s">
        <v>10851</v>
      </c>
      <c r="J4740" s="127"/>
      <c r="K4740" s="127"/>
      <c r="L4740" s="127"/>
      <c r="M4740" s="127"/>
      <c r="N4740" s="246">
        <v>6895977.75</v>
      </c>
      <c r="O4740" s="246">
        <v>0</v>
      </c>
      <c r="P4740" s="127" t="s">
        <v>1334</v>
      </c>
    </row>
    <row r="4741" spans="1:16" hidden="1">
      <c r="A4741" s="127" t="s">
        <v>1806</v>
      </c>
      <c r="B4741" s="127"/>
      <c r="C4741" s="128" t="s">
        <v>1806</v>
      </c>
      <c r="D4741" s="122">
        <v>43035</v>
      </c>
      <c r="E4741" s="123" t="s">
        <v>10903</v>
      </c>
      <c r="F4741" s="123" t="s">
        <v>13</v>
      </c>
      <c r="G4741" s="123">
        <v>375423</v>
      </c>
      <c r="H4741" s="127"/>
      <c r="I4741" s="131" t="s">
        <v>10851</v>
      </c>
      <c r="J4741" s="127"/>
      <c r="K4741" s="127"/>
      <c r="L4741" s="127"/>
      <c r="M4741" s="127"/>
      <c r="N4741" s="246">
        <v>6895977.75</v>
      </c>
      <c r="O4741" s="246">
        <v>0</v>
      </c>
      <c r="P4741" s="127" t="s">
        <v>1334</v>
      </c>
    </row>
    <row r="4742" spans="1:16" hidden="1">
      <c r="A4742" s="127" t="s">
        <v>1806</v>
      </c>
      <c r="B4742" s="127"/>
      <c r="C4742" s="128" t="s">
        <v>1806</v>
      </c>
      <c r="D4742" s="122">
        <v>43035</v>
      </c>
      <c r="E4742" s="123" t="s">
        <v>10904</v>
      </c>
      <c r="F4742" s="123" t="s">
        <v>13</v>
      </c>
      <c r="G4742" s="123">
        <v>375425</v>
      </c>
      <c r="H4742" s="127"/>
      <c r="I4742" s="131" t="s">
        <v>10851</v>
      </c>
      <c r="J4742" s="127"/>
      <c r="K4742" s="127"/>
      <c r="L4742" s="127"/>
      <c r="M4742" s="127"/>
      <c r="N4742" s="246">
        <v>5841600.3499999996</v>
      </c>
      <c r="O4742" s="246">
        <v>0</v>
      </c>
      <c r="P4742" s="127" t="s">
        <v>1334</v>
      </c>
    </row>
    <row r="4743" spans="1:16" hidden="1">
      <c r="A4743" s="127" t="s">
        <v>1806</v>
      </c>
      <c r="B4743" s="127"/>
      <c r="C4743" s="128" t="s">
        <v>1806</v>
      </c>
      <c r="D4743" s="122">
        <v>43035</v>
      </c>
      <c r="E4743" s="123" t="s">
        <v>10905</v>
      </c>
      <c r="F4743" s="123" t="s">
        <v>13</v>
      </c>
      <c r="G4743" s="123">
        <v>375427</v>
      </c>
      <c r="H4743" s="127"/>
      <c r="I4743" s="131" t="s">
        <v>10851</v>
      </c>
      <c r="J4743" s="127"/>
      <c r="K4743" s="127"/>
      <c r="L4743" s="127"/>
      <c r="M4743" s="127"/>
      <c r="N4743" s="246">
        <v>5841600.3499999996</v>
      </c>
      <c r="O4743" s="246">
        <v>0</v>
      </c>
      <c r="P4743" s="127" t="s">
        <v>1334</v>
      </c>
    </row>
    <row r="4744" spans="1:16" hidden="1">
      <c r="A4744" s="127" t="s">
        <v>1806</v>
      </c>
      <c r="B4744" s="127"/>
      <c r="C4744" s="128" t="s">
        <v>1806</v>
      </c>
      <c r="D4744" s="122">
        <v>43035</v>
      </c>
      <c r="E4744" s="123" t="s">
        <v>10906</v>
      </c>
      <c r="F4744" s="123" t="s">
        <v>13</v>
      </c>
      <c r="G4744" s="123">
        <v>375429</v>
      </c>
      <c r="H4744" s="127"/>
      <c r="I4744" s="131" t="s">
        <v>10851</v>
      </c>
      <c r="J4744" s="127"/>
      <c r="K4744" s="127"/>
      <c r="L4744" s="127"/>
      <c r="M4744" s="127"/>
      <c r="N4744" s="246">
        <v>5841600.3499999996</v>
      </c>
      <c r="O4744" s="246">
        <v>0</v>
      </c>
      <c r="P4744" s="127" t="s">
        <v>1334</v>
      </c>
    </row>
    <row r="4745" spans="1:16" hidden="1">
      <c r="A4745" s="127" t="s">
        <v>1806</v>
      </c>
      <c r="B4745" s="127"/>
      <c r="C4745" s="128" t="s">
        <v>1806</v>
      </c>
      <c r="D4745" s="122">
        <v>43035</v>
      </c>
      <c r="E4745" s="123" t="s">
        <v>10907</v>
      </c>
      <c r="F4745" s="123" t="s">
        <v>13</v>
      </c>
      <c r="G4745" s="123">
        <v>375431</v>
      </c>
      <c r="H4745" s="127"/>
      <c r="I4745" s="131" t="s">
        <v>10851</v>
      </c>
      <c r="J4745" s="127"/>
      <c r="K4745" s="127"/>
      <c r="L4745" s="127"/>
      <c r="M4745" s="127"/>
      <c r="N4745" s="246">
        <v>5841600.3499999996</v>
      </c>
      <c r="O4745" s="246">
        <v>0</v>
      </c>
      <c r="P4745" s="127" t="s">
        <v>1334</v>
      </c>
    </row>
    <row r="4746" spans="1:16" hidden="1">
      <c r="A4746" s="127" t="s">
        <v>1806</v>
      </c>
      <c r="B4746" s="127"/>
      <c r="C4746" s="128" t="s">
        <v>1806</v>
      </c>
      <c r="D4746" s="122">
        <v>43035</v>
      </c>
      <c r="E4746" s="123" t="s">
        <v>10908</v>
      </c>
      <c r="F4746" s="123" t="s">
        <v>13</v>
      </c>
      <c r="G4746" s="123">
        <v>375433</v>
      </c>
      <c r="H4746" s="127"/>
      <c r="I4746" s="131" t="s">
        <v>10851</v>
      </c>
      <c r="J4746" s="127"/>
      <c r="K4746" s="127"/>
      <c r="L4746" s="127"/>
      <c r="M4746" s="127"/>
      <c r="N4746" s="246">
        <v>16044641.609999999</v>
      </c>
      <c r="O4746" s="246">
        <v>0</v>
      </c>
      <c r="P4746" s="127" t="s">
        <v>1334</v>
      </c>
    </row>
    <row r="4747" spans="1:16" hidden="1">
      <c r="A4747" s="127" t="s">
        <v>1806</v>
      </c>
      <c r="B4747" s="127"/>
      <c r="C4747" s="128" t="s">
        <v>1806</v>
      </c>
      <c r="D4747" s="122">
        <v>43035</v>
      </c>
      <c r="E4747" s="123" t="s">
        <v>10909</v>
      </c>
      <c r="F4747" s="123" t="s">
        <v>13</v>
      </c>
      <c r="G4747" s="123">
        <v>375435</v>
      </c>
      <c r="H4747" s="127"/>
      <c r="I4747" s="131" t="s">
        <v>10851</v>
      </c>
      <c r="J4747" s="127"/>
      <c r="K4747" s="127"/>
      <c r="L4747" s="127"/>
      <c r="M4747" s="127"/>
      <c r="N4747" s="246">
        <v>16044641.609999999</v>
      </c>
      <c r="O4747" s="246">
        <v>0</v>
      </c>
      <c r="P4747" s="127" t="s">
        <v>1334</v>
      </c>
    </row>
    <row r="4748" spans="1:16" hidden="1">
      <c r="A4748" s="127" t="s">
        <v>1806</v>
      </c>
      <c r="B4748" s="127"/>
      <c r="C4748" s="128" t="s">
        <v>1806</v>
      </c>
      <c r="D4748" s="122">
        <v>43035</v>
      </c>
      <c r="E4748" s="123" t="s">
        <v>10910</v>
      </c>
      <c r="F4748" s="123" t="s">
        <v>13</v>
      </c>
      <c r="G4748" s="123">
        <v>375437</v>
      </c>
      <c r="H4748" s="127"/>
      <c r="I4748" s="131" t="s">
        <v>10851</v>
      </c>
      <c r="J4748" s="127"/>
      <c r="K4748" s="127"/>
      <c r="L4748" s="127"/>
      <c r="M4748" s="127"/>
      <c r="N4748" s="246">
        <v>16044641.609999999</v>
      </c>
      <c r="O4748" s="246">
        <v>0</v>
      </c>
      <c r="P4748" s="127" t="s">
        <v>1334</v>
      </c>
    </row>
    <row r="4749" spans="1:16" hidden="1">
      <c r="A4749" s="127" t="s">
        <v>1806</v>
      </c>
      <c r="B4749" s="127"/>
      <c r="C4749" s="128" t="s">
        <v>1806</v>
      </c>
      <c r="D4749" s="122">
        <v>43035</v>
      </c>
      <c r="E4749" s="123" t="s">
        <v>10911</v>
      </c>
      <c r="F4749" s="123" t="s">
        <v>13</v>
      </c>
      <c r="G4749" s="123">
        <v>375439</v>
      </c>
      <c r="H4749" s="127"/>
      <c r="I4749" s="131" t="s">
        <v>10851</v>
      </c>
      <c r="J4749" s="127"/>
      <c r="K4749" s="127"/>
      <c r="L4749" s="127"/>
      <c r="M4749" s="127"/>
      <c r="N4749" s="246">
        <v>16044641.609999999</v>
      </c>
      <c r="O4749" s="246">
        <v>0</v>
      </c>
      <c r="P4749" s="127" t="s">
        <v>1334</v>
      </c>
    </row>
    <row r="4750" spans="1:16" hidden="1">
      <c r="A4750" s="127" t="s">
        <v>1806</v>
      </c>
      <c r="B4750" s="127"/>
      <c r="C4750" s="128" t="s">
        <v>1806</v>
      </c>
      <c r="D4750" s="122">
        <v>43035</v>
      </c>
      <c r="E4750" s="123" t="s">
        <v>10912</v>
      </c>
      <c r="F4750" s="123" t="s">
        <v>13</v>
      </c>
      <c r="G4750" s="123">
        <v>375441</v>
      </c>
      <c r="H4750" s="127"/>
      <c r="I4750" s="131" t="s">
        <v>10851</v>
      </c>
      <c r="J4750" s="127"/>
      <c r="K4750" s="127"/>
      <c r="L4750" s="127"/>
      <c r="M4750" s="127"/>
      <c r="N4750" s="246">
        <v>16044641.609999999</v>
      </c>
      <c r="O4750" s="246">
        <v>0</v>
      </c>
      <c r="P4750" s="127" t="s">
        <v>1334</v>
      </c>
    </row>
    <row r="4751" spans="1:16" hidden="1">
      <c r="A4751" s="127" t="s">
        <v>1806</v>
      </c>
      <c r="B4751" s="127"/>
      <c r="C4751" s="128" t="s">
        <v>1806</v>
      </c>
      <c r="D4751" s="122">
        <v>43035</v>
      </c>
      <c r="E4751" s="123" t="s">
        <v>10913</v>
      </c>
      <c r="F4751" s="123" t="s">
        <v>13</v>
      </c>
      <c r="G4751" s="123">
        <v>375443</v>
      </c>
      <c r="H4751" s="127"/>
      <c r="I4751" s="131" t="s">
        <v>10851</v>
      </c>
      <c r="J4751" s="127"/>
      <c r="K4751" s="127"/>
      <c r="L4751" s="127"/>
      <c r="M4751" s="127"/>
      <c r="N4751" s="246">
        <v>2951905.33</v>
      </c>
      <c r="O4751" s="246">
        <v>0</v>
      </c>
      <c r="P4751" s="127" t="s">
        <v>1334</v>
      </c>
    </row>
    <row r="4752" spans="1:16" hidden="1">
      <c r="A4752" s="127" t="s">
        <v>1806</v>
      </c>
      <c r="B4752" s="127"/>
      <c r="C4752" s="128" t="s">
        <v>1806</v>
      </c>
      <c r="D4752" s="122">
        <v>43035</v>
      </c>
      <c r="E4752" s="123" t="s">
        <v>10914</v>
      </c>
      <c r="F4752" s="123" t="s">
        <v>13</v>
      </c>
      <c r="G4752" s="123">
        <v>375445</v>
      </c>
      <c r="H4752" s="127"/>
      <c r="I4752" s="131" t="s">
        <v>10851</v>
      </c>
      <c r="J4752" s="127"/>
      <c r="K4752" s="127"/>
      <c r="L4752" s="127"/>
      <c r="M4752" s="127"/>
      <c r="N4752" s="246">
        <v>2951905.33</v>
      </c>
      <c r="O4752" s="246">
        <v>0</v>
      </c>
      <c r="P4752" s="127" t="s">
        <v>1334</v>
      </c>
    </row>
    <row r="4753" spans="1:16" hidden="1">
      <c r="A4753" s="127" t="s">
        <v>1806</v>
      </c>
      <c r="B4753" s="127"/>
      <c r="C4753" s="128" t="s">
        <v>1806</v>
      </c>
      <c r="D4753" s="122">
        <v>43035</v>
      </c>
      <c r="E4753" s="123" t="s">
        <v>10915</v>
      </c>
      <c r="F4753" s="123" t="s">
        <v>13</v>
      </c>
      <c r="G4753" s="123">
        <v>375447</v>
      </c>
      <c r="H4753" s="127"/>
      <c r="I4753" s="131" t="s">
        <v>10851</v>
      </c>
      <c r="J4753" s="127"/>
      <c r="K4753" s="127"/>
      <c r="L4753" s="127"/>
      <c r="M4753" s="127"/>
      <c r="N4753" s="246">
        <v>2951905.33</v>
      </c>
      <c r="O4753" s="246">
        <v>0</v>
      </c>
      <c r="P4753" s="127" t="s">
        <v>1334</v>
      </c>
    </row>
    <row r="4754" spans="1:16" hidden="1">
      <c r="A4754" s="127" t="s">
        <v>1806</v>
      </c>
      <c r="B4754" s="127"/>
      <c r="C4754" s="128" t="s">
        <v>1806</v>
      </c>
      <c r="D4754" s="122">
        <v>43035</v>
      </c>
      <c r="E4754" s="123" t="s">
        <v>10916</v>
      </c>
      <c r="F4754" s="123" t="s">
        <v>13</v>
      </c>
      <c r="G4754" s="123">
        <v>375449</v>
      </c>
      <c r="H4754" s="127"/>
      <c r="I4754" s="131" t="s">
        <v>10851</v>
      </c>
      <c r="J4754" s="127"/>
      <c r="K4754" s="127"/>
      <c r="L4754" s="127"/>
      <c r="M4754" s="127"/>
      <c r="N4754" s="246">
        <v>2951905.33</v>
      </c>
      <c r="O4754" s="246">
        <v>0</v>
      </c>
      <c r="P4754" s="127" t="s">
        <v>1334</v>
      </c>
    </row>
    <row r="4755" spans="1:16" hidden="1">
      <c r="A4755" s="127" t="s">
        <v>1806</v>
      </c>
      <c r="B4755" s="127"/>
      <c r="C4755" s="128" t="s">
        <v>1806</v>
      </c>
      <c r="D4755" s="122">
        <v>43035</v>
      </c>
      <c r="E4755" s="123" t="s">
        <v>10917</v>
      </c>
      <c r="F4755" s="123" t="s">
        <v>13</v>
      </c>
      <c r="G4755" s="123">
        <v>375451</v>
      </c>
      <c r="H4755" s="127"/>
      <c r="I4755" s="131" t="s">
        <v>10851</v>
      </c>
      <c r="J4755" s="127"/>
      <c r="K4755" s="127"/>
      <c r="L4755" s="127"/>
      <c r="M4755" s="127"/>
      <c r="N4755" s="246">
        <v>6895977.75</v>
      </c>
      <c r="O4755" s="246">
        <v>0</v>
      </c>
      <c r="P4755" s="127" t="s">
        <v>1334</v>
      </c>
    </row>
    <row r="4756" spans="1:16" hidden="1">
      <c r="A4756" s="127" t="s">
        <v>1806</v>
      </c>
      <c r="B4756" s="127"/>
      <c r="C4756" s="128" t="s">
        <v>1806</v>
      </c>
      <c r="D4756" s="122">
        <v>43035</v>
      </c>
      <c r="E4756" s="123" t="s">
        <v>10918</v>
      </c>
      <c r="F4756" s="123" t="s">
        <v>13</v>
      </c>
      <c r="G4756" s="123">
        <v>375453</v>
      </c>
      <c r="H4756" s="127"/>
      <c r="I4756" s="131" t="s">
        <v>10851</v>
      </c>
      <c r="J4756" s="127"/>
      <c r="K4756" s="127"/>
      <c r="L4756" s="127"/>
      <c r="M4756" s="127"/>
      <c r="N4756" s="246">
        <v>17117482.300000001</v>
      </c>
      <c r="O4756" s="246">
        <v>0</v>
      </c>
      <c r="P4756" s="127" t="s">
        <v>1334</v>
      </c>
    </row>
    <row r="4757" spans="1:16" hidden="1">
      <c r="A4757" s="127" t="s">
        <v>1806</v>
      </c>
      <c r="B4757" s="127"/>
      <c r="C4757" s="128" t="s">
        <v>1806</v>
      </c>
      <c r="D4757" s="122">
        <v>43035</v>
      </c>
      <c r="E4757" s="123" t="s">
        <v>10919</v>
      </c>
      <c r="F4757" s="123" t="s">
        <v>13</v>
      </c>
      <c r="G4757" s="123">
        <v>375455</v>
      </c>
      <c r="H4757" s="127"/>
      <c r="I4757" s="131" t="s">
        <v>10851</v>
      </c>
      <c r="J4757" s="127"/>
      <c r="K4757" s="127"/>
      <c r="L4757" s="127"/>
      <c r="M4757" s="127"/>
      <c r="N4757" s="246">
        <v>10025545.42</v>
      </c>
      <c r="O4757" s="246">
        <v>0</v>
      </c>
      <c r="P4757" s="127" t="s">
        <v>1334</v>
      </c>
    </row>
    <row r="4758" spans="1:16" hidden="1">
      <c r="A4758" s="127" t="s">
        <v>1806</v>
      </c>
      <c r="B4758" s="127"/>
      <c r="C4758" s="128" t="s">
        <v>1806</v>
      </c>
      <c r="D4758" s="122">
        <v>43035</v>
      </c>
      <c r="E4758" s="123" t="s">
        <v>10920</v>
      </c>
      <c r="F4758" s="123" t="s">
        <v>13</v>
      </c>
      <c r="G4758" s="123">
        <v>375457</v>
      </c>
      <c r="H4758" s="127"/>
      <c r="I4758" s="131" t="s">
        <v>10851</v>
      </c>
      <c r="J4758" s="127"/>
      <c r="K4758" s="127"/>
      <c r="L4758" s="127"/>
      <c r="M4758" s="127"/>
      <c r="N4758" s="246">
        <v>3149287.36</v>
      </c>
      <c r="O4758" s="246">
        <v>0</v>
      </c>
      <c r="P4758" s="127" t="s">
        <v>1334</v>
      </c>
    </row>
    <row r="4759" spans="1:16" hidden="1">
      <c r="A4759" s="127" t="s">
        <v>1806</v>
      </c>
      <c r="B4759" s="127"/>
      <c r="C4759" s="128" t="s">
        <v>1806</v>
      </c>
      <c r="D4759" s="122">
        <v>43035</v>
      </c>
      <c r="E4759" s="123" t="s">
        <v>10921</v>
      </c>
      <c r="F4759" s="123" t="s">
        <v>13</v>
      </c>
      <c r="G4759" s="123">
        <v>375459</v>
      </c>
      <c r="H4759" s="127"/>
      <c r="I4759" s="131" t="s">
        <v>10851</v>
      </c>
      <c r="J4759" s="127"/>
      <c r="K4759" s="127"/>
      <c r="L4759" s="127"/>
      <c r="M4759" s="127"/>
      <c r="N4759" s="246">
        <v>720067.17</v>
      </c>
      <c r="O4759" s="246">
        <v>0</v>
      </c>
      <c r="P4759" s="127" t="s">
        <v>1334</v>
      </c>
    </row>
    <row r="4760" spans="1:16" hidden="1">
      <c r="A4760" s="127" t="s">
        <v>1806</v>
      </c>
      <c r="B4760" s="127"/>
      <c r="C4760" s="128" t="s">
        <v>1806</v>
      </c>
      <c r="D4760" s="122">
        <v>43035</v>
      </c>
      <c r="E4760" s="123" t="s">
        <v>10922</v>
      </c>
      <c r="F4760" s="123" t="s">
        <v>13</v>
      </c>
      <c r="G4760" s="123">
        <v>375461</v>
      </c>
      <c r="H4760" s="127"/>
      <c r="I4760" s="131" t="s">
        <v>10851</v>
      </c>
      <c r="J4760" s="127"/>
      <c r="K4760" s="127"/>
      <c r="L4760" s="127"/>
      <c r="M4760" s="127"/>
      <c r="N4760" s="246">
        <v>1844507.47</v>
      </c>
      <c r="O4760" s="246">
        <v>0</v>
      </c>
      <c r="P4760" s="127" t="s">
        <v>1334</v>
      </c>
    </row>
    <row r="4761" spans="1:16" hidden="1">
      <c r="A4761" s="127" t="s">
        <v>1806</v>
      </c>
      <c r="B4761" s="127"/>
      <c r="C4761" s="128" t="s">
        <v>1806</v>
      </c>
      <c r="D4761" s="122">
        <v>43035</v>
      </c>
      <c r="E4761" s="123" t="s">
        <v>10923</v>
      </c>
      <c r="F4761" s="123" t="s">
        <v>13</v>
      </c>
      <c r="G4761" s="123">
        <v>375463</v>
      </c>
      <c r="H4761" s="127"/>
      <c r="I4761" s="131" t="s">
        <v>10851</v>
      </c>
      <c r="J4761" s="127"/>
      <c r="K4761" s="127"/>
      <c r="L4761" s="127"/>
      <c r="M4761" s="127"/>
      <c r="N4761" s="246">
        <v>2349157.33</v>
      </c>
      <c r="O4761" s="246">
        <v>0</v>
      </c>
      <c r="P4761" s="127" t="s">
        <v>1334</v>
      </c>
    </row>
    <row r="4762" spans="1:16" hidden="1">
      <c r="A4762" s="127" t="s">
        <v>1806</v>
      </c>
      <c r="B4762" s="127"/>
      <c r="C4762" s="128" t="s">
        <v>1806</v>
      </c>
      <c r="D4762" s="122">
        <v>43035</v>
      </c>
      <c r="E4762" s="123" t="s">
        <v>10924</v>
      </c>
      <c r="F4762" s="123" t="s">
        <v>13</v>
      </c>
      <c r="G4762" s="123">
        <v>375465</v>
      </c>
      <c r="H4762" s="127"/>
      <c r="I4762" s="131" t="s">
        <v>10851</v>
      </c>
      <c r="J4762" s="127"/>
      <c r="K4762" s="127"/>
      <c r="L4762" s="127"/>
      <c r="M4762" s="127"/>
      <c r="N4762" s="246">
        <v>1898269.84</v>
      </c>
      <c r="O4762" s="246">
        <v>0</v>
      </c>
      <c r="P4762" s="127" t="s">
        <v>1334</v>
      </c>
    </row>
    <row r="4763" spans="1:16" hidden="1">
      <c r="A4763" s="127" t="s">
        <v>1806</v>
      </c>
      <c r="B4763" s="127"/>
      <c r="C4763" s="128" t="s">
        <v>1806</v>
      </c>
      <c r="D4763" s="122">
        <v>43035</v>
      </c>
      <c r="E4763" s="123" t="s">
        <v>10925</v>
      </c>
      <c r="F4763" s="123" t="s">
        <v>13</v>
      </c>
      <c r="G4763" s="123">
        <v>375467</v>
      </c>
      <c r="H4763" s="127"/>
      <c r="I4763" s="131" t="s">
        <v>10851</v>
      </c>
      <c r="J4763" s="127"/>
      <c r="K4763" s="127"/>
      <c r="L4763" s="127"/>
      <c r="M4763" s="127"/>
      <c r="N4763" s="246">
        <v>5213821.0999999996</v>
      </c>
      <c r="O4763" s="246">
        <v>0</v>
      </c>
      <c r="P4763" s="127" t="s">
        <v>1334</v>
      </c>
    </row>
    <row r="4764" spans="1:16" hidden="1">
      <c r="A4764" s="127" t="s">
        <v>1806</v>
      </c>
      <c r="B4764" s="127"/>
      <c r="C4764" s="128" t="s">
        <v>1806</v>
      </c>
      <c r="D4764" s="122">
        <v>43035</v>
      </c>
      <c r="E4764" s="123" t="s">
        <v>10926</v>
      </c>
      <c r="F4764" s="123" t="s">
        <v>13</v>
      </c>
      <c r="G4764" s="123">
        <v>375469</v>
      </c>
      <c r="H4764" s="127"/>
      <c r="I4764" s="131" t="s">
        <v>10851</v>
      </c>
      <c r="J4764" s="127"/>
      <c r="K4764" s="127"/>
      <c r="L4764" s="127"/>
      <c r="M4764" s="127"/>
      <c r="N4764" s="246">
        <v>2587004.1</v>
      </c>
      <c r="O4764" s="246">
        <v>0</v>
      </c>
      <c r="P4764" s="127" t="s">
        <v>1334</v>
      </c>
    </row>
    <row r="4765" spans="1:16" hidden="1">
      <c r="A4765" s="127" t="s">
        <v>1806</v>
      </c>
      <c r="B4765" s="127"/>
      <c r="C4765" s="128" t="s">
        <v>1806</v>
      </c>
      <c r="D4765" s="122">
        <v>43035</v>
      </c>
      <c r="E4765" s="123" t="s">
        <v>10927</v>
      </c>
      <c r="F4765" s="123" t="s">
        <v>13</v>
      </c>
      <c r="G4765" s="123">
        <v>375471</v>
      </c>
      <c r="H4765" s="127"/>
      <c r="I4765" s="131" t="s">
        <v>10851</v>
      </c>
      <c r="J4765" s="127"/>
      <c r="K4765" s="127"/>
      <c r="L4765" s="127"/>
      <c r="M4765" s="127"/>
      <c r="N4765" s="246">
        <v>2191457.73</v>
      </c>
      <c r="O4765" s="246">
        <v>0</v>
      </c>
      <c r="P4765" s="127" t="s">
        <v>1334</v>
      </c>
    </row>
    <row r="4766" spans="1:16" hidden="1">
      <c r="A4766" s="127" t="s">
        <v>1806</v>
      </c>
      <c r="B4766" s="127"/>
      <c r="C4766" s="128" t="s">
        <v>1806</v>
      </c>
      <c r="D4766" s="122">
        <v>43035</v>
      </c>
      <c r="E4766" s="123" t="s">
        <v>10928</v>
      </c>
      <c r="F4766" s="123" t="s">
        <v>13</v>
      </c>
      <c r="G4766" s="123">
        <v>375473</v>
      </c>
      <c r="H4766" s="127"/>
      <c r="I4766" s="131" t="s">
        <v>10851</v>
      </c>
      <c r="J4766" s="127"/>
      <c r="K4766" s="127"/>
      <c r="L4766" s="127"/>
      <c r="M4766" s="127"/>
      <c r="N4766" s="246">
        <v>6019096.1900000004</v>
      </c>
      <c r="O4766" s="246">
        <v>0</v>
      </c>
      <c r="P4766" s="127" t="s">
        <v>1334</v>
      </c>
    </row>
    <row r="4767" spans="1:16" hidden="1">
      <c r="A4767" s="127" t="s">
        <v>1806</v>
      </c>
      <c r="B4767" s="127"/>
      <c r="C4767" s="128" t="s">
        <v>1806</v>
      </c>
      <c r="D4767" s="122">
        <v>43035</v>
      </c>
      <c r="E4767" s="123" t="s">
        <v>10929</v>
      </c>
      <c r="F4767" s="123" t="s">
        <v>13</v>
      </c>
      <c r="G4767" s="123">
        <v>375475</v>
      </c>
      <c r="H4767" s="127"/>
      <c r="I4767" s="131" t="s">
        <v>10851</v>
      </c>
      <c r="J4767" s="127"/>
      <c r="K4767" s="127"/>
      <c r="L4767" s="127"/>
      <c r="M4767" s="127"/>
      <c r="N4767" s="246">
        <v>12130823.859999999</v>
      </c>
      <c r="O4767" s="246">
        <v>0</v>
      </c>
      <c r="P4767" s="127" t="s">
        <v>1334</v>
      </c>
    </row>
    <row r="4768" spans="1:16" hidden="1">
      <c r="A4768" s="127" t="s">
        <v>1806</v>
      </c>
      <c r="B4768" s="127"/>
      <c r="C4768" s="128" t="s">
        <v>1806</v>
      </c>
      <c r="D4768" s="122">
        <v>43035</v>
      </c>
      <c r="E4768" s="123" t="s">
        <v>10930</v>
      </c>
      <c r="F4768" s="123" t="s">
        <v>13</v>
      </c>
      <c r="G4768" s="123">
        <v>375477</v>
      </c>
      <c r="H4768" s="127"/>
      <c r="I4768" s="131" t="s">
        <v>10851</v>
      </c>
      <c r="J4768" s="127"/>
      <c r="K4768" s="127"/>
      <c r="L4768" s="127"/>
      <c r="M4768" s="127"/>
      <c r="N4768" s="246">
        <v>2231838.16</v>
      </c>
      <c r="O4768" s="246">
        <v>0</v>
      </c>
      <c r="P4768" s="127" t="s">
        <v>1334</v>
      </c>
    </row>
    <row r="4769" spans="1:16" hidden="1">
      <c r="A4769" s="127" t="s">
        <v>1806</v>
      </c>
      <c r="B4769" s="127"/>
      <c r="C4769" s="128" t="s">
        <v>1806</v>
      </c>
      <c r="D4769" s="122">
        <v>43035</v>
      </c>
      <c r="E4769" s="123" t="s">
        <v>10931</v>
      </c>
      <c r="F4769" s="123" t="s">
        <v>13</v>
      </c>
      <c r="G4769" s="123">
        <v>375479</v>
      </c>
      <c r="H4769" s="127"/>
      <c r="I4769" s="131" t="s">
        <v>10851</v>
      </c>
      <c r="J4769" s="127"/>
      <c r="K4769" s="127"/>
      <c r="L4769" s="127"/>
      <c r="M4769" s="127"/>
      <c r="N4769" s="246">
        <v>1107397.8600000001</v>
      </c>
      <c r="O4769" s="246">
        <v>0</v>
      </c>
      <c r="P4769" s="127" t="s">
        <v>1334</v>
      </c>
    </row>
    <row r="4770" spans="1:16" hidden="1">
      <c r="A4770" s="127" t="s">
        <v>1806</v>
      </c>
      <c r="B4770" s="127"/>
      <c r="C4770" s="128" t="s">
        <v>1806</v>
      </c>
      <c r="D4770" s="122">
        <v>43035</v>
      </c>
      <c r="E4770" s="123" t="s">
        <v>10932</v>
      </c>
      <c r="F4770" s="123" t="s">
        <v>13</v>
      </c>
      <c r="G4770" s="123">
        <v>375481</v>
      </c>
      <c r="H4770" s="127"/>
      <c r="I4770" s="131" t="s">
        <v>10851</v>
      </c>
      <c r="J4770" s="127"/>
      <c r="K4770" s="127"/>
      <c r="L4770" s="127"/>
      <c r="M4770" s="127"/>
      <c r="N4770" s="246">
        <v>19160640.82</v>
      </c>
      <c r="O4770" s="246">
        <v>0</v>
      </c>
      <c r="P4770" s="127" t="s">
        <v>1334</v>
      </c>
    </row>
    <row r="4771" spans="1:16" hidden="1">
      <c r="A4771" s="127" t="s">
        <v>1806</v>
      </c>
      <c r="B4771" s="127"/>
      <c r="C4771" s="128" t="s">
        <v>1806</v>
      </c>
      <c r="D4771" s="122">
        <v>43035</v>
      </c>
      <c r="E4771" s="123" t="s">
        <v>10933</v>
      </c>
      <c r="F4771" s="123" t="s">
        <v>13</v>
      </c>
      <c r="G4771" s="123">
        <v>375483</v>
      </c>
      <c r="H4771" s="127"/>
      <c r="I4771" s="131" t="s">
        <v>10851</v>
      </c>
      <c r="J4771" s="127"/>
      <c r="K4771" s="127"/>
      <c r="L4771" s="127"/>
      <c r="M4771" s="127"/>
      <c r="N4771" s="246">
        <v>18786761.289999999</v>
      </c>
      <c r="O4771" s="246">
        <v>0</v>
      </c>
      <c r="P4771" s="127" t="s">
        <v>1334</v>
      </c>
    </row>
    <row r="4772" spans="1:16" hidden="1">
      <c r="A4772" s="127" t="s">
        <v>1806</v>
      </c>
      <c r="B4772" s="127"/>
      <c r="C4772" s="128" t="s">
        <v>1806</v>
      </c>
      <c r="D4772" s="122">
        <v>43035</v>
      </c>
      <c r="E4772" s="123" t="s">
        <v>10934</v>
      </c>
      <c r="F4772" s="123" t="s">
        <v>13</v>
      </c>
      <c r="G4772" s="123">
        <v>375485</v>
      </c>
      <c r="H4772" s="127"/>
      <c r="I4772" s="131" t="s">
        <v>10851</v>
      </c>
      <c r="J4772" s="127"/>
      <c r="K4772" s="127"/>
      <c r="L4772" s="127"/>
      <c r="M4772" s="127"/>
      <c r="N4772" s="246">
        <v>9278636.3699999992</v>
      </c>
      <c r="O4772" s="246">
        <v>0</v>
      </c>
      <c r="P4772" s="127" t="s">
        <v>1334</v>
      </c>
    </row>
    <row r="4773" spans="1:16" hidden="1">
      <c r="A4773" s="127" t="s">
        <v>1806</v>
      </c>
      <c r="B4773" s="127"/>
      <c r="C4773" s="128" t="s">
        <v>1806</v>
      </c>
      <c r="D4773" s="122">
        <v>43035</v>
      </c>
      <c r="E4773" s="123" t="s">
        <v>10935</v>
      </c>
      <c r="F4773" s="123" t="s">
        <v>13</v>
      </c>
      <c r="G4773" s="123">
        <v>375487</v>
      </c>
      <c r="H4773" s="127"/>
      <c r="I4773" s="131" t="s">
        <v>10851</v>
      </c>
      <c r="J4773" s="127"/>
      <c r="K4773" s="127"/>
      <c r="L4773" s="127"/>
      <c r="M4773" s="127"/>
      <c r="N4773" s="246">
        <v>1568829.18</v>
      </c>
      <c r="O4773" s="246">
        <v>0</v>
      </c>
      <c r="P4773" s="127" t="s">
        <v>1334</v>
      </c>
    </row>
    <row r="4774" spans="1:16" hidden="1">
      <c r="A4774" s="127" t="s">
        <v>1806</v>
      </c>
      <c r="B4774" s="127"/>
      <c r="C4774" s="128" t="s">
        <v>1806</v>
      </c>
      <c r="D4774" s="122">
        <v>43035</v>
      </c>
      <c r="E4774" s="123" t="s">
        <v>10936</v>
      </c>
      <c r="F4774" s="123" t="s">
        <v>13</v>
      </c>
      <c r="G4774" s="123">
        <v>375489</v>
      </c>
      <c r="H4774" s="127"/>
      <c r="I4774" s="131" t="s">
        <v>10851</v>
      </c>
      <c r="J4774" s="127"/>
      <c r="K4774" s="127"/>
      <c r="L4774" s="127"/>
      <c r="M4774" s="127"/>
      <c r="N4774" s="246">
        <v>161559.10999999999</v>
      </c>
      <c r="O4774" s="246">
        <v>0</v>
      </c>
      <c r="P4774" s="127" t="s">
        <v>1334</v>
      </c>
    </row>
    <row r="4775" spans="1:16" hidden="1">
      <c r="A4775" s="127" t="s">
        <v>1806</v>
      </c>
      <c r="B4775" s="127"/>
      <c r="C4775" s="128" t="s">
        <v>1806</v>
      </c>
      <c r="D4775" s="122">
        <v>43035</v>
      </c>
      <c r="E4775" s="123" t="s">
        <v>10937</v>
      </c>
      <c r="F4775" s="123" t="s">
        <v>13</v>
      </c>
      <c r="G4775" s="123">
        <v>375491</v>
      </c>
      <c r="H4775" s="127"/>
      <c r="I4775" s="131" t="s">
        <v>10851</v>
      </c>
      <c r="J4775" s="127"/>
      <c r="K4775" s="127"/>
      <c r="L4775" s="127"/>
      <c r="M4775" s="127"/>
      <c r="N4775" s="246">
        <v>2678597.9900000002</v>
      </c>
      <c r="O4775" s="246">
        <v>0</v>
      </c>
      <c r="P4775" s="127" t="s">
        <v>1334</v>
      </c>
    </row>
    <row r="4776" spans="1:16" hidden="1">
      <c r="A4776" s="127" t="s">
        <v>1806</v>
      </c>
      <c r="B4776" s="127"/>
      <c r="C4776" s="128" t="s">
        <v>1806</v>
      </c>
      <c r="D4776" s="122">
        <v>43035</v>
      </c>
      <c r="E4776" s="123" t="s">
        <v>10938</v>
      </c>
      <c r="F4776" s="123" t="s">
        <v>13</v>
      </c>
      <c r="G4776" s="123">
        <v>375493</v>
      </c>
      <c r="H4776" s="127"/>
      <c r="I4776" s="131" t="s">
        <v>10851</v>
      </c>
      <c r="J4776" s="127"/>
      <c r="K4776" s="127"/>
      <c r="L4776" s="127"/>
      <c r="M4776" s="127"/>
      <c r="N4776" s="246">
        <v>612446.67000000004</v>
      </c>
      <c r="O4776" s="246">
        <v>0</v>
      </c>
      <c r="P4776" s="127" t="s">
        <v>1334</v>
      </c>
    </row>
    <row r="4777" spans="1:16" hidden="1">
      <c r="A4777" s="127" t="s">
        <v>1806</v>
      </c>
      <c r="B4777" s="127"/>
      <c r="C4777" s="128" t="s">
        <v>1806</v>
      </c>
      <c r="D4777" s="122">
        <v>43035</v>
      </c>
      <c r="E4777" s="123" t="s">
        <v>10939</v>
      </c>
      <c r="F4777" s="123" t="s">
        <v>13</v>
      </c>
      <c r="G4777" s="123">
        <v>375495</v>
      </c>
      <c r="H4777" s="127"/>
      <c r="I4777" s="131" t="s">
        <v>10851</v>
      </c>
      <c r="J4777" s="127"/>
      <c r="K4777" s="127"/>
      <c r="L4777" s="127"/>
      <c r="M4777" s="127"/>
      <c r="N4777" s="246">
        <v>4308973.6500000004</v>
      </c>
      <c r="O4777" s="246">
        <v>0</v>
      </c>
      <c r="P4777" s="127" t="s">
        <v>1334</v>
      </c>
    </row>
    <row r="4778" spans="1:16" hidden="1">
      <c r="A4778" s="127" t="s">
        <v>1806</v>
      </c>
      <c r="B4778" s="127"/>
      <c r="C4778" s="128" t="s">
        <v>1806</v>
      </c>
      <c r="D4778" s="122">
        <v>43035</v>
      </c>
      <c r="E4778" s="123" t="s">
        <v>10940</v>
      </c>
      <c r="F4778" s="123" t="s">
        <v>13</v>
      </c>
      <c r="G4778" s="123">
        <v>375497</v>
      </c>
      <c r="H4778" s="127"/>
      <c r="I4778" s="131" t="s">
        <v>10851</v>
      </c>
      <c r="J4778" s="127"/>
      <c r="K4778" s="127"/>
      <c r="L4778" s="127"/>
      <c r="M4778" s="127"/>
      <c r="N4778" s="246">
        <v>1682156.65</v>
      </c>
      <c r="O4778" s="246">
        <v>0</v>
      </c>
      <c r="P4778" s="127" t="s">
        <v>1334</v>
      </c>
    </row>
    <row r="4779" spans="1:16" hidden="1">
      <c r="A4779" s="127" t="s">
        <v>1806</v>
      </c>
      <c r="B4779" s="127"/>
      <c r="C4779" s="128" t="s">
        <v>1806</v>
      </c>
      <c r="D4779" s="122">
        <v>43035</v>
      </c>
      <c r="E4779" s="123" t="s">
        <v>10941</v>
      </c>
      <c r="F4779" s="123" t="s">
        <v>13</v>
      </c>
      <c r="G4779" s="123">
        <v>375499</v>
      </c>
      <c r="H4779" s="127"/>
      <c r="I4779" s="131" t="s">
        <v>10851</v>
      </c>
      <c r="J4779" s="127"/>
      <c r="K4779" s="127"/>
      <c r="L4779" s="127"/>
      <c r="M4779" s="127"/>
      <c r="N4779" s="246">
        <v>7357084.1100000003</v>
      </c>
      <c r="O4779" s="246">
        <v>0</v>
      </c>
      <c r="P4779" s="127" t="s">
        <v>1334</v>
      </c>
    </row>
    <row r="4780" spans="1:16" hidden="1">
      <c r="A4780" s="127" t="s">
        <v>1806</v>
      </c>
      <c r="B4780" s="127"/>
      <c r="C4780" s="128" t="s">
        <v>1806</v>
      </c>
      <c r="D4780" s="122">
        <v>43035</v>
      </c>
      <c r="E4780" s="123" t="s">
        <v>10942</v>
      </c>
      <c r="F4780" s="123" t="s">
        <v>13</v>
      </c>
      <c r="G4780" s="123">
        <v>375501</v>
      </c>
      <c r="H4780" s="127"/>
      <c r="I4780" s="131" t="s">
        <v>10851</v>
      </c>
      <c r="J4780" s="127"/>
      <c r="K4780" s="127"/>
      <c r="L4780" s="127"/>
      <c r="M4780" s="127"/>
      <c r="N4780" s="246">
        <v>443741.16</v>
      </c>
      <c r="O4780" s="246">
        <v>0</v>
      </c>
      <c r="P4780" s="127" t="s">
        <v>1334</v>
      </c>
    </row>
    <row r="4781" spans="1:16" hidden="1">
      <c r="A4781" s="127" t="s">
        <v>1806</v>
      </c>
      <c r="B4781" s="127"/>
      <c r="C4781" s="128" t="s">
        <v>1806</v>
      </c>
      <c r="D4781" s="122">
        <v>43035</v>
      </c>
      <c r="E4781" s="123" t="s">
        <v>10943</v>
      </c>
      <c r="F4781" s="123" t="s">
        <v>13</v>
      </c>
      <c r="G4781" s="123">
        <v>375503</v>
      </c>
      <c r="H4781" s="127"/>
      <c r="I4781" s="131" t="s">
        <v>10851</v>
      </c>
      <c r="J4781" s="127"/>
      <c r="K4781" s="127"/>
      <c r="L4781" s="127"/>
      <c r="M4781" s="127"/>
      <c r="N4781" s="246">
        <v>1424959.2</v>
      </c>
      <c r="O4781" s="246">
        <v>0</v>
      </c>
      <c r="P4781" s="127" t="s">
        <v>1334</v>
      </c>
    </row>
    <row r="4782" spans="1:16" hidden="1">
      <c r="A4782" s="127" t="s">
        <v>1806</v>
      </c>
      <c r="B4782" s="127"/>
      <c r="C4782" s="128" t="s">
        <v>1806</v>
      </c>
      <c r="D4782" s="122">
        <v>43035</v>
      </c>
      <c r="E4782" s="123" t="s">
        <v>10944</v>
      </c>
      <c r="F4782" s="123" t="s">
        <v>13</v>
      </c>
      <c r="G4782" s="123">
        <v>375505</v>
      </c>
      <c r="H4782" s="127"/>
      <c r="I4782" s="131" t="s">
        <v>10851</v>
      </c>
      <c r="J4782" s="127"/>
      <c r="K4782" s="127"/>
      <c r="L4782" s="127"/>
      <c r="M4782" s="127"/>
      <c r="N4782" s="246">
        <v>3650142.61</v>
      </c>
      <c r="O4782" s="246">
        <v>0</v>
      </c>
      <c r="P4782" s="127" t="s">
        <v>1334</v>
      </c>
    </row>
    <row r="4783" spans="1:16" hidden="1">
      <c r="A4783" s="127" t="s">
        <v>1806</v>
      </c>
      <c r="B4783" s="127"/>
      <c r="C4783" s="128" t="s">
        <v>1806</v>
      </c>
      <c r="D4783" s="122">
        <v>43035</v>
      </c>
      <c r="E4783" s="123" t="s">
        <v>10945</v>
      </c>
      <c r="F4783" s="123" t="s">
        <v>13</v>
      </c>
      <c r="G4783" s="123">
        <v>375507</v>
      </c>
      <c r="H4783" s="127"/>
      <c r="I4783" s="131" t="s">
        <v>10851</v>
      </c>
      <c r="J4783" s="127"/>
      <c r="K4783" s="127"/>
      <c r="L4783" s="127"/>
      <c r="M4783" s="127"/>
      <c r="N4783" s="246">
        <v>6232204.7000000002</v>
      </c>
      <c r="O4783" s="246">
        <v>0</v>
      </c>
      <c r="P4783" s="127" t="s">
        <v>1334</v>
      </c>
    </row>
    <row r="4784" spans="1:16" hidden="1">
      <c r="A4784" s="127" t="s">
        <v>1806</v>
      </c>
      <c r="B4784" s="127"/>
      <c r="C4784" s="128" t="s">
        <v>1806</v>
      </c>
      <c r="D4784" s="122">
        <v>43035</v>
      </c>
      <c r="E4784" s="123" t="s">
        <v>10946</v>
      </c>
      <c r="F4784" s="123" t="s">
        <v>13</v>
      </c>
      <c r="G4784" s="123">
        <v>375509</v>
      </c>
      <c r="H4784" s="127"/>
      <c r="I4784" s="131" t="s">
        <v>10851</v>
      </c>
      <c r="J4784" s="127"/>
      <c r="K4784" s="127"/>
      <c r="L4784" s="127"/>
      <c r="M4784" s="127"/>
      <c r="N4784" s="246">
        <v>375894.25</v>
      </c>
      <c r="O4784" s="246">
        <v>0</v>
      </c>
      <c r="P4784" s="127" t="s">
        <v>1334</v>
      </c>
    </row>
    <row r="4785" spans="1:16" hidden="1">
      <c r="A4785" s="127" t="s">
        <v>1806</v>
      </c>
      <c r="B4785" s="127"/>
      <c r="C4785" s="128" t="s">
        <v>1806</v>
      </c>
      <c r="D4785" s="122">
        <v>43035</v>
      </c>
      <c r="E4785" s="123" t="s">
        <v>10947</v>
      </c>
      <c r="F4785" s="123" t="s">
        <v>13</v>
      </c>
      <c r="G4785" s="123">
        <v>375511</v>
      </c>
      <c r="H4785" s="127"/>
      <c r="I4785" s="131" t="s">
        <v>10851</v>
      </c>
      <c r="J4785" s="127"/>
      <c r="K4785" s="127"/>
      <c r="L4785" s="127"/>
      <c r="M4785" s="127"/>
      <c r="N4785" s="246">
        <v>1032437.68</v>
      </c>
      <c r="O4785" s="246">
        <v>0</v>
      </c>
      <c r="P4785" s="127" t="s">
        <v>1334</v>
      </c>
    </row>
    <row r="4786" spans="1:16" hidden="1">
      <c r="A4786" s="127" t="s">
        <v>1806</v>
      </c>
      <c r="B4786" s="127"/>
      <c r="C4786" s="128" t="s">
        <v>1806</v>
      </c>
      <c r="D4786" s="122">
        <v>43035</v>
      </c>
      <c r="E4786" s="123" t="s">
        <v>10948</v>
      </c>
      <c r="F4786" s="123" t="s">
        <v>13</v>
      </c>
      <c r="G4786" s="123">
        <v>375513</v>
      </c>
      <c r="H4786" s="127"/>
      <c r="I4786" s="131" t="s">
        <v>10851</v>
      </c>
      <c r="J4786" s="127"/>
      <c r="K4786" s="127"/>
      <c r="L4786" s="127"/>
      <c r="M4786" s="127"/>
      <c r="N4786" s="246">
        <v>3913817.76</v>
      </c>
      <c r="O4786" s="246">
        <v>0</v>
      </c>
      <c r="P4786" s="127" t="s">
        <v>1334</v>
      </c>
    </row>
    <row r="4787" spans="1:16" hidden="1">
      <c r="A4787" s="127" t="s">
        <v>1806</v>
      </c>
      <c r="B4787" s="127"/>
      <c r="C4787" s="128" t="s">
        <v>1806</v>
      </c>
      <c r="D4787" s="122">
        <v>43035</v>
      </c>
      <c r="E4787" s="123" t="s">
        <v>10949</v>
      </c>
      <c r="F4787" s="123" t="s">
        <v>13</v>
      </c>
      <c r="G4787" s="123">
        <v>375515</v>
      </c>
      <c r="H4787" s="127"/>
      <c r="I4787" s="131" t="s">
        <v>10851</v>
      </c>
      <c r="J4787" s="127"/>
      <c r="K4787" s="127"/>
      <c r="L4787" s="127"/>
      <c r="M4787" s="127"/>
      <c r="N4787" s="246">
        <v>189948.67</v>
      </c>
      <c r="O4787" s="246">
        <v>0</v>
      </c>
      <c r="P4787" s="127" t="s">
        <v>1334</v>
      </c>
    </row>
    <row r="4788" spans="1:16" hidden="1">
      <c r="A4788" s="127" t="s">
        <v>1806</v>
      </c>
      <c r="B4788" s="127"/>
      <c r="C4788" s="128" t="s">
        <v>1806</v>
      </c>
      <c r="D4788" s="122">
        <v>43035</v>
      </c>
      <c r="E4788" s="123" t="s">
        <v>10950</v>
      </c>
      <c r="F4788" s="123" t="s">
        <v>13</v>
      </c>
      <c r="G4788" s="123">
        <v>375517</v>
      </c>
      <c r="H4788" s="127"/>
      <c r="I4788" s="131" t="s">
        <v>10851</v>
      </c>
      <c r="J4788" s="127"/>
      <c r="K4788" s="127"/>
      <c r="L4788" s="127"/>
      <c r="M4788" s="127"/>
      <c r="N4788" s="246">
        <v>941887.26</v>
      </c>
      <c r="O4788" s="246">
        <v>0</v>
      </c>
      <c r="P4788" s="127" t="s">
        <v>1334</v>
      </c>
    </row>
    <row r="4789" spans="1:16" hidden="1">
      <c r="A4789" s="127" t="s">
        <v>1806</v>
      </c>
      <c r="B4789" s="127"/>
      <c r="C4789" s="128" t="s">
        <v>1806</v>
      </c>
      <c r="D4789" s="122">
        <v>43035</v>
      </c>
      <c r="E4789" s="123" t="s">
        <v>10951</v>
      </c>
      <c r="F4789" s="123" t="s">
        <v>13</v>
      </c>
      <c r="G4789" s="123">
        <v>375519</v>
      </c>
      <c r="H4789" s="127"/>
      <c r="I4789" s="131" t="s">
        <v>10851</v>
      </c>
      <c r="J4789" s="127"/>
      <c r="K4789" s="127"/>
      <c r="L4789" s="127"/>
      <c r="M4789" s="127"/>
      <c r="N4789" s="246">
        <v>6452236.6600000001</v>
      </c>
      <c r="O4789" s="246">
        <v>0</v>
      </c>
      <c r="P4789" s="127" t="s">
        <v>1334</v>
      </c>
    </row>
    <row r="4790" spans="1:16" hidden="1">
      <c r="A4790" s="127" t="s">
        <v>1806</v>
      </c>
      <c r="B4790" s="127"/>
      <c r="C4790" s="128" t="s">
        <v>1806</v>
      </c>
      <c r="D4790" s="122">
        <v>43035</v>
      </c>
      <c r="E4790" s="123" t="s">
        <v>10952</v>
      </c>
      <c r="F4790" s="123" t="s">
        <v>13</v>
      </c>
      <c r="G4790" s="123">
        <v>375521</v>
      </c>
      <c r="H4790" s="127"/>
      <c r="I4790" s="131" t="s">
        <v>10851</v>
      </c>
      <c r="J4790" s="127"/>
      <c r="K4790" s="127"/>
      <c r="L4790" s="127"/>
      <c r="M4790" s="127"/>
      <c r="N4790" s="246">
        <v>4416641.22</v>
      </c>
      <c r="O4790" s="246">
        <v>0</v>
      </c>
      <c r="P4790" s="127" t="s">
        <v>1334</v>
      </c>
    </row>
    <row r="4791" spans="1:16" hidden="1">
      <c r="A4791" s="127" t="s">
        <v>1806</v>
      </c>
      <c r="B4791" s="127"/>
      <c r="C4791" s="128" t="s">
        <v>1806</v>
      </c>
      <c r="D4791" s="122">
        <v>43035</v>
      </c>
      <c r="E4791" s="123" t="s">
        <v>10953</v>
      </c>
      <c r="F4791" s="123" t="s">
        <v>13</v>
      </c>
      <c r="G4791" s="123">
        <v>375523</v>
      </c>
      <c r="H4791" s="127"/>
      <c r="I4791" s="131" t="s">
        <v>10851</v>
      </c>
      <c r="J4791" s="127"/>
      <c r="K4791" s="127"/>
      <c r="L4791" s="127"/>
      <c r="M4791" s="127"/>
      <c r="N4791" s="246">
        <v>5465706.0999999996</v>
      </c>
      <c r="O4791" s="246">
        <v>0</v>
      </c>
      <c r="P4791" s="127" t="s">
        <v>1334</v>
      </c>
    </row>
    <row r="4792" spans="1:16" hidden="1">
      <c r="A4792" s="127" t="s">
        <v>1806</v>
      </c>
      <c r="B4792" s="127"/>
      <c r="C4792" s="128" t="s">
        <v>1806</v>
      </c>
      <c r="D4792" s="122">
        <v>43035</v>
      </c>
      <c r="E4792" s="123" t="s">
        <v>10954</v>
      </c>
      <c r="F4792" s="123" t="s">
        <v>13</v>
      </c>
      <c r="G4792" s="123">
        <v>375525</v>
      </c>
      <c r="H4792" s="127"/>
      <c r="I4792" s="131" t="s">
        <v>10851</v>
      </c>
      <c r="J4792" s="127"/>
      <c r="K4792" s="127"/>
      <c r="L4792" s="127"/>
      <c r="M4792" s="127"/>
      <c r="N4792" s="246">
        <v>15012203.93</v>
      </c>
      <c r="O4792" s="246">
        <v>0</v>
      </c>
      <c r="P4792" s="127" t="s">
        <v>1334</v>
      </c>
    </row>
    <row r="4793" spans="1:16" hidden="1">
      <c r="A4793" s="127" t="s">
        <v>1806</v>
      </c>
      <c r="B4793" s="127"/>
      <c r="C4793" s="128" t="s">
        <v>1806</v>
      </c>
      <c r="D4793" s="122">
        <v>43035</v>
      </c>
      <c r="E4793" s="123" t="s">
        <v>10955</v>
      </c>
      <c r="F4793" s="123" t="s">
        <v>13</v>
      </c>
      <c r="G4793" s="123">
        <v>375527</v>
      </c>
      <c r="H4793" s="127"/>
      <c r="I4793" s="131" t="s">
        <v>10851</v>
      </c>
      <c r="J4793" s="127"/>
      <c r="K4793" s="127"/>
      <c r="L4793" s="127"/>
      <c r="M4793" s="127"/>
      <c r="N4793" s="246">
        <v>2761956.67</v>
      </c>
      <c r="O4793" s="246">
        <v>0</v>
      </c>
      <c r="P4793" s="127" t="s">
        <v>1334</v>
      </c>
    </row>
    <row r="4794" spans="1:16" hidden="1">
      <c r="A4794" s="127" t="s">
        <v>1806</v>
      </c>
      <c r="B4794" s="127"/>
      <c r="C4794" s="128" t="s">
        <v>1806</v>
      </c>
      <c r="D4794" s="122">
        <v>43035</v>
      </c>
      <c r="E4794" s="123" t="s">
        <v>10956</v>
      </c>
      <c r="F4794" s="123" t="s">
        <v>13</v>
      </c>
      <c r="G4794" s="123">
        <v>375529</v>
      </c>
      <c r="H4794" s="127"/>
      <c r="I4794" s="131" t="s">
        <v>10851</v>
      </c>
      <c r="J4794" s="127"/>
      <c r="K4794" s="127"/>
      <c r="L4794" s="127"/>
      <c r="M4794" s="127"/>
      <c r="N4794" s="246">
        <v>24091074.5</v>
      </c>
      <c r="O4794" s="246">
        <v>0</v>
      </c>
      <c r="P4794" s="127" t="s">
        <v>1334</v>
      </c>
    </row>
    <row r="4795" spans="1:16" hidden="1">
      <c r="A4795" s="127" t="s">
        <v>1806</v>
      </c>
      <c r="B4795" s="127"/>
      <c r="C4795" s="128" t="s">
        <v>1806</v>
      </c>
      <c r="D4795" s="122">
        <v>43035</v>
      </c>
      <c r="E4795" s="123" t="s">
        <v>10957</v>
      </c>
      <c r="F4795" s="123" t="s">
        <v>13</v>
      </c>
      <c r="G4795" s="123">
        <v>375531</v>
      </c>
      <c r="H4795" s="127"/>
      <c r="I4795" s="131" t="s">
        <v>10851</v>
      </c>
      <c r="J4795" s="127"/>
      <c r="K4795" s="127"/>
      <c r="L4795" s="127"/>
      <c r="M4795" s="127"/>
      <c r="N4795" s="246">
        <v>10458.89</v>
      </c>
      <c r="O4795" s="246">
        <v>0</v>
      </c>
      <c r="P4795" s="127" t="s">
        <v>1334</v>
      </c>
    </row>
    <row r="4796" spans="1:16" ht="76.5" hidden="1">
      <c r="A4796" s="127">
        <v>25</v>
      </c>
      <c r="B4796" s="127"/>
      <c r="C4796" s="128" t="s">
        <v>695</v>
      </c>
      <c r="D4796" s="122">
        <v>43035</v>
      </c>
      <c r="E4796" s="123" t="s">
        <v>10958</v>
      </c>
      <c r="F4796" s="123" t="s">
        <v>1375</v>
      </c>
      <c r="G4796" s="123">
        <v>15330717</v>
      </c>
      <c r="H4796" s="127"/>
      <c r="I4796" s="131" t="s">
        <v>10959</v>
      </c>
      <c r="J4796" s="127"/>
      <c r="K4796" s="127"/>
      <c r="L4796" s="127"/>
      <c r="M4796" s="127"/>
      <c r="N4796" s="246">
        <v>172854.1</v>
      </c>
      <c r="O4796" s="246">
        <v>0</v>
      </c>
      <c r="P4796" s="127" t="s">
        <v>1334</v>
      </c>
    </row>
    <row r="4797" spans="1:16" ht="76.5" hidden="1">
      <c r="A4797" s="127">
        <v>25</v>
      </c>
      <c r="B4797" s="127"/>
      <c r="C4797" s="128" t="s">
        <v>695</v>
      </c>
      <c r="D4797" s="122">
        <v>43035</v>
      </c>
      <c r="E4797" s="123" t="s">
        <v>10960</v>
      </c>
      <c r="F4797" s="123" t="s">
        <v>1375</v>
      </c>
      <c r="G4797" s="123">
        <v>15330718</v>
      </c>
      <c r="H4797" s="127"/>
      <c r="I4797" s="131" t="s">
        <v>10961</v>
      </c>
      <c r="J4797" s="127"/>
      <c r="K4797" s="127"/>
      <c r="L4797" s="127"/>
      <c r="M4797" s="127"/>
      <c r="N4797" s="246">
        <v>112716.33</v>
      </c>
      <c r="O4797" s="246">
        <v>0</v>
      </c>
      <c r="P4797" s="127" t="s">
        <v>1334</v>
      </c>
    </row>
    <row r="4798" spans="1:16" ht="76.5" hidden="1">
      <c r="A4798" s="127">
        <v>25</v>
      </c>
      <c r="B4798" s="127"/>
      <c r="C4798" s="128" t="s">
        <v>695</v>
      </c>
      <c r="D4798" s="122">
        <v>43035</v>
      </c>
      <c r="E4798" s="123" t="s">
        <v>10962</v>
      </c>
      <c r="F4798" s="123" t="s">
        <v>1375</v>
      </c>
      <c r="G4798" s="123">
        <v>15330719</v>
      </c>
      <c r="H4798" s="127"/>
      <c r="I4798" s="131" t="s">
        <v>10963</v>
      </c>
      <c r="J4798" s="127"/>
      <c r="K4798" s="127"/>
      <c r="L4798" s="127"/>
      <c r="M4798" s="127"/>
      <c r="N4798" s="246">
        <v>112716.33</v>
      </c>
      <c r="O4798" s="246">
        <v>0</v>
      </c>
      <c r="P4798" s="127" t="s">
        <v>1334</v>
      </c>
    </row>
    <row r="4799" spans="1:16" ht="76.5" hidden="1">
      <c r="A4799" s="127">
        <v>25</v>
      </c>
      <c r="B4799" s="127"/>
      <c r="C4799" s="128" t="s">
        <v>695</v>
      </c>
      <c r="D4799" s="122">
        <v>43035</v>
      </c>
      <c r="E4799" s="123" t="s">
        <v>10964</v>
      </c>
      <c r="F4799" s="123" t="s">
        <v>1375</v>
      </c>
      <c r="G4799" s="123">
        <v>15331171</v>
      </c>
      <c r="H4799" s="127"/>
      <c r="I4799" s="131" t="s">
        <v>10965</v>
      </c>
      <c r="J4799" s="127"/>
      <c r="K4799" s="127"/>
      <c r="L4799" s="127"/>
      <c r="M4799" s="127"/>
      <c r="N4799" s="246">
        <v>88892.160000000003</v>
      </c>
      <c r="O4799" s="246">
        <v>0</v>
      </c>
      <c r="P4799" s="127" t="s">
        <v>1334</v>
      </c>
    </row>
    <row r="4800" spans="1:16" ht="76.5" hidden="1">
      <c r="A4800" s="127">
        <v>25</v>
      </c>
      <c r="B4800" s="127"/>
      <c r="C4800" s="128" t="s">
        <v>695</v>
      </c>
      <c r="D4800" s="122">
        <v>43035</v>
      </c>
      <c r="E4800" s="123" t="s">
        <v>10966</v>
      </c>
      <c r="F4800" s="123" t="s">
        <v>1375</v>
      </c>
      <c r="G4800" s="123">
        <v>15331172</v>
      </c>
      <c r="H4800" s="127"/>
      <c r="I4800" s="131" t="s">
        <v>10967</v>
      </c>
      <c r="J4800" s="127"/>
      <c r="K4800" s="127"/>
      <c r="L4800" s="127"/>
      <c r="M4800" s="127"/>
      <c r="N4800" s="246">
        <v>112716.33</v>
      </c>
      <c r="O4800" s="246">
        <v>0</v>
      </c>
      <c r="P4800" s="127" t="s">
        <v>1334</v>
      </c>
    </row>
    <row r="4801" spans="1:16" ht="76.5" hidden="1">
      <c r="A4801" s="127">
        <v>25</v>
      </c>
      <c r="B4801" s="127"/>
      <c r="C4801" s="128" t="s">
        <v>695</v>
      </c>
      <c r="D4801" s="122">
        <v>43035</v>
      </c>
      <c r="E4801" s="123" t="s">
        <v>10968</v>
      </c>
      <c r="F4801" s="123" t="s">
        <v>1375</v>
      </c>
      <c r="G4801" s="123">
        <v>15332073</v>
      </c>
      <c r="H4801" s="127"/>
      <c r="I4801" s="131" t="s">
        <v>10969</v>
      </c>
      <c r="J4801" s="127"/>
      <c r="K4801" s="127"/>
      <c r="L4801" s="127"/>
      <c r="M4801" s="127"/>
      <c r="N4801" s="246">
        <v>73004.210000000006</v>
      </c>
      <c r="O4801" s="246">
        <v>0</v>
      </c>
      <c r="P4801" s="127" t="s">
        <v>1334</v>
      </c>
    </row>
    <row r="4802" spans="1:16" ht="76.5" hidden="1">
      <c r="A4802" s="127">
        <v>25</v>
      </c>
      <c r="B4802" s="127"/>
      <c r="C4802" s="128" t="s">
        <v>695</v>
      </c>
      <c r="D4802" s="122">
        <v>43035</v>
      </c>
      <c r="E4802" s="123" t="s">
        <v>10970</v>
      </c>
      <c r="F4802" s="123" t="s">
        <v>1375</v>
      </c>
      <c r="G4802" s="123">
        <v>15332074</v>
      </c>
      <c r="H4802" s="127"/>
      <c r="I4802" s="131" t="s">
        <v>10971</v>
      </c>
      <c r="J4802" s="127"/>
      <c r="K4802" s="127"/>
      <c r="L4802" s="127"/>
      <c r="M4802" s="127"/>
      <c r="N4802" s="246">
        <v>73004.210000000006</v>
      </c>
      <c r="O4802" s="246">
        <v>0</v>
      </c>
      <c r="P4802" s="127" t="s">
        <v>1334</v>
      </c>
    </row>
    <row r="4803" spans="1:16" ht="76.5" hidden="1">
      <c r="A4803" s="127">
        <v>25</v>
      </c>
      <c r="B4803" s="127"/>
      <c r="C4803" s="128" t="s">
        <v>695</v>
      </c>
      <c r="D4803" s="122">
        <v>43035</v>
      </c>
      <c r="E4803" s="123" t="s">
        <v>10972</v>
      </c>
      <c r="F4803" s="123" t="s">
        <v>1375</v>
      </c>
      <c r="G4803" s="123">
        <v>15332075</v>
      </c>
      <c r="H4803" s="127"/>
      <c r="I4803" s="131" t="s">
        <v>10973</v>
      </c>
      <c r="J4803" s="127"/>
      <c r="K4803" s="127"/>
      <c r="L4803" s="127"/>
      <c r="M4803" s="127"/>
      <c r="N4803" s="246">
        <v>95978.97</v>
      </c>
      <c r="O4803" s="246">
        <v>0</v>
      </c>
      <c r="P4803" s="127" t="s">
        <v>1334</v>
      </c>
    </row>
    <row r="4804" spans="1:16" ht="76.5" hidden="1">
      <c r="A4804" s="127">
        <v>25</v>
      </c>
      <c r="B4804" s="127"/>
      <c r="C4804" s="128" t="s">
        <v>695</v>
      </c>
      <c r="D4804" s="122">
        <v>43035</v>
      </c>
      <c r="E4804" s="123" t="s">
        <v>10974</v>
      </c>
      <c r="F4804" s="123" t="s">
        <v>1375</v>
      </c>
      <c r="G4804" s="123">
        <v>15332081</v>
      </c>
      <c r="H4804" s="127"/>
      <c r="I4804" s="131" t="s">
        <v>10975</v>
      </c>
      <c r="J4804" s="127"/>
      <c r="K4804" s="127"/>
      <c r="L4804" s="127"/>
      <c r="M4804" s="127"/>
      <c r="N4804" s="246">
        <v>95978.97</v>
      </c>
      <c r="O4804" s="246">
        <v>0</v>
      </c>
      <c r="P4804" s="127" t="s">
        <v>1334</v>
      </c>
    </row>
    <row r="4805" spans="1:16" ht="76.5" hidden="1">
      <c r="A4805" s="127">
        <v>25</v>
      </c>
      <c r="B4805" s="127"/>
      <c r="C4805" s="128" t="s">
        <v>695</v>
      </c>
      <c r="D4805" s="122">
        <v>43035</v>
      </c>
      <c r="E4805" s="123" t="s">
        <v>10976</v>
      </c>
      <c r="F4805" s="123" t="s">
        <v>1375</v>
      </c>
      <c r="G4805" s="123">
        <v>15332082</v>
      </c>
      <c r="H4805" s="127"/>
      <c r="I4805" s="131" t="s">
        <v>10977</v>
      </c>
      <c r="J4805" s="127"/>
      <c r="K4805" s="127"/>
      <c r="L4805" s="127"/>
      <c r="M4805" s="127"/>
      <c r="N4805" s="246">
        <v>165354.76</v>
      </c>
      <c r="O4805" s="246">
        <v>0</v>
      </c>
      <c r="P4805" s="127" t="s">
        <v>1334</v>
      </c>
    </row>
    <row r="4806" spans="1:16" ht="76.5" hidden="1">
      <c r="A4806" s="127">
        <v>25</v>
      </c>
      <c r="B4806" s="127"/>
      <c r="C4806" s="128" t="s">
        <v>695</v>
      </c>
      <c r="D4806" s="122">
        <v>43035</v>
      </c>
      <c r="E4806" s="123" t="s">
        <v>10978</v>
      </c>
      <c r="F4806" s="123" t="s">
        <v>1375</v>
      </c>
      <c r="G4806" s="123">
        <v>15333547</v>
      </c>
      <c r="H4806" s="127"/>
      <c r="I4806" s="131" t="s">
        <v>10979</v>
      </c>
      <c r="J4806" s="127"/>
      <c r="K4806" s="127"/>
      <c r="L4806" s="127"/>
      <c r="M4806" s="127"/>
      <c r="N4806" s="246">
        <v>347175.59</v>
      </c>
      <c r="O4806" s="246">
        <v>0</v>
      </c>
      <c r="P4806" s="127" t="s">
        <v>1334</v>
      </c>
    </row>
    <row r="4807" spans="1:16" ht="76.5" hidden="1">
      <c r="A4807" s="127">
        <v>25</v>
      </c>
      <c r="B4807" s="127"/>
      <c r="C4807" s="128" t="s">
        <v>695</v>
      </c>
      <c r="D4807" s="122">
        <v>43035</v>
      </c>
      <c r="E4807" s="123" t="s">
        <v>10980</v>
      </c>
      <c r="F4807" s="123" t="s">
        <v>1375</v>
      </c>
      <c r="G4807" s="123">
        <v>15332764</v>
      </c>
      <c r="H4807" s="127"/>
      <c r="I4807" s="131" t="s">
        <v>10981</v>
      </c>
      <c r="J4807" s="127"/>
      <c r="K4807" s="127"/>
      <c r="L4807" s="127"/>
      <c r="M4807" s="127"/>
      <c r="N4807" s="246">
        <v>377242.26</v>
      </c>
      <c r="O4807" s="246">
        <v>0</v>
      </c>
      <c r="P4807" s="127" t="s">
        <v>1334</v>
      </c>
    </row>
    <row r="4808" spans="1:16" ht="76.5" hidden="1">
      <c r="A4808" s="127">
        <v>25</v>
      </c>
      <c r="B4808" s="127"/>
      <c r="C4808" s="128" t="s">
        <v>695</v>
      </c>
      <c r="D4808" s="122">
        <v>43035</v>
      </c>
      <c r="E4808" s="123" t="s">
        <v>10982</v>
      </c>
      <c r="F4808" s="123" t="s">
        <v>1375</v>
      </c>
      <c r="G4808" s="123">
        <v>15332457</v>
      </c>
      <c r="H4808" s="127"/>
      <c r="I4808" s="131" t="s">
        <v>10983</v>
      </c>
      <c r="J4808" s="127"/>
      <c r="K4808" s="127"/>
      <c r="L4808" s="127"/>
      <c r="M4808" s="127"/>
      <c r="N4808" s="246">
        <v>219512.12</v>
      </c>
      <c r="O4808" s="246">
        <v>0</v>
      </c>
      <c r="P4808" s="127" t="s">
        <v>1334</v>
      </c>
    </row>
    <row r="4809" spans="1:16" ht="76.5" hidden="1">
      <c r="A4809" s="127">
        <v>25</v>
      </c>
      <c r="B4809" s="127"/>
      <c r="C4809" s="128" t="s">
        <v>695</v>
      </c>
      <c r="D4809" s="122">
        <v>43035</v>
      </c>
      <c r="E4809" s="123" t="s">
        <v>10984</v>
      </c>
      <c r="F4809" s="123" t="s">
        <v>1375</v>
      </c>
      <c r="G4809" s="123">
        <v>15332335</v>
      </c>
      <c r="H4809" s="127"/>
      <c r="I4809" s="131" t="s">
        <v>10985</v>
      </c>
      <c r="J4809" s="127"/>
      <c r="K4809" s="127"/>
      <c r="L4809" s="127"/>
      <c r="M4809" s="127"/>
      <c r="N4809" s="246">
        <v>52942.23</v>
      </c>
      <c r="O4809" s="246">
        <v>0</v>
      </c>
      <c r="P4809" s="127" t="s">
        <v>1334</v>
      </c>
    </row>
    <row r="4810" spans="1:16" ht="76.5" hidden="1">
      <c r="A4810" s="127">
        <v>25</v>
      </c>
      <c r="B4810" s="127"/>
      <c r="C4810" s="128" t="s">
        <v>695</v>
      </c>
      <c r="D4810" s="122">
        <v>43035</v>
      </c>
      <c r="E4810" s="123" t="s">
        <v>10986</v>
      </c>
      <c r="F4810" s="123" t="s">
        <v>1375</v>
      </c>
      <c r="G4810" s="123">
        <v>15332200</v>
      </c>
      <c r="H4810" s="127"/>
      <c r="I4810" s="131" t="s">
        <v>10987</v>
      </c>
      <c r="J4810" s="127"/>
      <c r="K4810" s="127"/>
      <c r="L4810" s="127"/>
      <c r="M4810" s="127"/>
      <c r="N4810" s="246">
        <v>102834.26</v>
      </c>
      <c r="O4810" s="246">
        <v>0</v>
      </c>
      <c r="P4810" s="127" t="s">
        <v>1334</v>
      </c>
    </row>
    <row r="4811" spans="1:16" ht="76.5" hidden="1">
      <c r="A4811" s="127">
        <v>25</v>
      </c>
      <c r="B4811" s="127"/>
      <c r="C4811" s="128" t="s">
        <v>695</v>
      </c>
      <c r="D4811" s="122">
        <v>43035</v>
      </c>
      <c r="E4811" s="123" t="s">
        <v>10988</v>
      </c>
      <c r="F4811" s="123" t="s">
        <v>1375</v>
      </c>
      <c r="G4811" s="123">
        <v>15332882</v>
      </c>
      <c r="H4811" s="127"/>
      <c r="I4811" s="131" t="s">
        <v>10989</v>
      </c>
      <c r="J4811" s="127"/>
      <c r="K4811" s="127"/>
      <c r="L4811" s="127"/>
      <c r="M4811" s="127"/>
      <c r="N4811" s="246">
        <v>261995.91</v>
      </c>
      <c r="O4811" s="246">
        <v>0</v>
      </c>
      <c r="P4811" s="127" t="s">
        <v>1334</v>
      </c>
    </row>
    <row r="4812" spans="1:16" ht="76.5" hidden="1">
      <c r="A4812" s="127">
        <v>513</v>
      </c>
      <c r="B4812" s="127"/>
      <c r="C4812" s="128" t="s">
        <v>201</v>
      </c>
      <c r="D4812" s="122">
        <v>43035</v>
      </c>
      <c r="E4812" s="123" t="s">
        <v>10990</v>
      </c>
      <c r="F4812" s="123" t="s">
        <v>11</v>
      </c>
      <c r="G4812" s="123">
        <v>902379</v>
      </c>
      <c r="H4812" s="127"/>
      <c r="I4812" s="131" t="s">
        <v>10991</v>
      </c>
      <c r="J4812" s="127"/>
      <c r="K4812" s="127"/>
      <c r="L4812" s="127"/>
      <c r="M4812" s="127"/>
      <c r="N4812" s="246">
        <v>17845.73</v>
      </c>
      <c r="O4812" s="246">
        <v>0</v>
      </c>
      <c r="P4812" s="127" t="s">
        <v>1334</v>
      </c>
    </row>
    <row r="4813" spans="1:16" ht="38.25" hidden="1">
      <c r="A4813" s="127">
        <v>117</v>
      </c>
      <c r="B4813" s="127"/>
      <c r="C4813" s="128" t="s">
        <v>723</v>
      </c>
      <c r="D4813" s="122">
        <v>43035</v>
      </c>
      <c r="E4813" s="123" t="s">
        <v>10992</v>
      </c>
      <c r="F4813" s="123" t="s">
        <v>11</v>
      </c>
      <c r="G4813" s="123">
        <v>902396</v>
      </c>
      <c r="H4813" s="127"/>
      <c r="I4813" s="131" t="s">
        <v>10993</v>
      </c>
      <c r="J4813" s="127"/>
      <c r="K4813" s="127"/>
      <c r="L4813" s="127"/>
      <c r="M4813" s="127"/>
      <c r="N4813" s="246">
        <v>50</v>
      </c>
      <c r="O4813" s="246">
        <v>0</v>
      </c>
      <c r="P4813" s="127" t="s">
        <v>1334</v>
      </c>
    </row>
    <row r="4814" spans="1:16" ht="63.75" hidden="1">
      <c r="A4814" s="127" t="s">
        <v>620</v>
      </c>
      <c r="B4814" s="127"/>
      <c r="C4814" s="128" t="s">
        <v>714</v>
      </c>
      <c r="D4814" s="122">
        <v>43035</v>
      </c>
      <c r="E4814" s="123" t="s">
        <v>10994</v>
      </c>
      <c r="F4814" s="123" t="s">
        <v>11</v>
      </c>
      <c r="G4814" s="123">
        <v>902404</v>
      </c>
      <c r="H4814" s="127"/>
      <c r="I4814" s="131" t="s">
        <v>1934</v>
      </c>
      <c r="J4814" s="127"/>
      <c r="K4814" s="127"/>
      <c r="L4814" s="127"/>
      <c r="M4814" s="127"/>
      <c r="N4814" s="246">
        <v>50</v>
      </c>
      <c r="O4814" s="246">
        <v>0</v>
      </c>
      <c r="P4814" s="127" t="s">
        <v>1334</v>
      </c>
    </row>
    <row r="4815" spans="1:16" ht="51" hidden="1">
      <c r="A4815" s="127" t="s">
        <v>620</v>
      </c>
      <c r="B4815" s="127"/>
      <c r="C4815" s="128" t="s">
        <v>714</v>
      </c>
      <c r="D4815" s="122">
        <v>43035</v>
      </c>
      <c r="E4815" s="123" t="s">
        <v>10995</v>
      </c>
      <c r="F4815" s="123" t="s">
        <v>11</v>
      </c>
      <c r="G4815" s="123">
        <v>902412</v>
      </c>
      <c r="H4815" s="127"/>
      <c r="I4815" s="131" t="s">
        <v>10996</v>
      </c>
      <c r="J4815" s="127"/>
      <c r="K4815" s="127"/>
      <c r="L4815" s="127"/>
      <c r="M4815" s="127"/>
      <c r="N4815" s="246">
        <v>50</v>
      </c>
      <c r="O4815" s="246">
        <v>0</v>
      </c>
      <c r="P4815" s="127" t="s">
        <v>1334</v>
      </c>
    </row>
    <row r="4816" spans="1:16" ht="38.25" hidden="1">
      <c r="A4816" s="127">
        <v>378</v>
      </c>
      <c r="B4816" s="127"/>
      <c r="C4816" s="128" t="s">
        <v>1278</v>
      </c>
      <c r="D4816" s="122">
        <v>43035</v>
      </c>
      <c r="E4816" s="123" t="s">
        <v>10997</v>
      </c>
      <c r="F4816" s="123" t="s">
        <v>11</v>
      </c>
      <c r="G4816" s="123">
        <v>902417</v>
      </c>
      <c r="H4816" s="127"/>
      <c r="I4816" s="131" t="s">
        <v>10998</v>
      </c>
      <c r="J4816" s="127"/>
      <c r="K4816" s="127"/>
      <c r="L4816" s="127"/>
      <c r="M4816" s="127"/>
      <c r="N4816" s="246">
        <v>50</v>
      </c>
      <c r="O4816" s="246">
        <v>0</v>
      </c>
      <c r="P4816" s="127" t="s">
        <v>1334</v>
      </c>
    </row>
    <row r="4817" spans="1:16" ht="38.25" hidden="1">
      <c r="A4817" s="127">
        <v>117</v>
      </c>
      <c r="B4817" s="127"/>
      <c r="C4817" s="128" t="s">
        <v>723</v>
      </c>
      <c r="D4817" s="122">
        <v>43035</v>
      </c>
      <c r="E4817" s="123" t="s">
        <v>10999</v>
      </c>
      <c r="F4817" s="123" t="s">
        <v>11</v>
      </c>
      <c r="G4817" s="123">
        <v>902452</v>
      </c>
      <c r="H4817" s="127"/>
      <c r="I4817" s="131" t="s">
        <v>11000</v>
      </c>
      <c r="J4817" s="127"/>
      <c r="K4817" s="127"/>
      <c r="L4817" s="127"/>
      <c r="M4817" s="127"/>
      <c r="N4817" s="246">
        <v>50</v>
      </c>
      <c r="O4817" s="246">
        <v>0</v>
      </c>
      <c r="P4817" s="127" t="s">
        <v>1334</v>
      </c>
    </row>
    <row r="4818" spans="1:16" ht="25.5" hidden="1">
      <c r="A4818" s="127" t="s">
        <v>621</v>
      </c>
      <c r="B4818" s="127"/>
      <c r="C4818" s="128" t="s">
        <v>715</v>
      </c>
      <c r="D4818" s="122">
        <v>43035</v>
      </c>
      <c r="E4818" s="123" t="s">
        <v>11001</v>
      </c>
      <c r="F4818" s="123" t="s">
        <v>13</v>
      </c>
      <c r="G4818" s="123">
        <v>46343</v>
      </c>
      <c r="H4818" s="127"/>
      <c r="I4818" s="131" t="s">
        <v>2399</v>
      </c>
      <c r="J4818" s="127"/>
      <c r="K4818" s="127"/>
      <c r="L4818" s="127"/>
      <c r="M4818" s="127"/>
      <c r="N4818" s="246">
        <v>358.31</v>
      </c>
      <c r="O4818" s="246">
        <v>0</v>
      </c>
      <c r="P4818" s="127" t="s">
        <v>1334</v>
      </c>
    </row>
    <row r="4819" spans="1:16" ht="25.5" hidden="1">
      <c r="A4819" s="127" t="s">
        <v>621</v>
      </c>
      <c r="B4819" s="127"/>
      <c r="C4819" s="128" t="s">
        <v>715</v>
      </c>
      <c r="D4819" s="122">
        <v>43035</v>
      </c>
      <c r="E4819" s="123" t="s">
        <v>11002</v>
      </c>
      <c r="F4819" s="123" t="s">
        <v>13</v>
      </c>
      <c r="G4819" s="123">
        <v>46346</v>
      </c>
      <c r="H4819" s="127"/>
      <c r="I4819" s="131" t="s">
        <v>2399</v>
      </c>
      <c r="J4819" s="127"/>
      <c r="K4819" s="127"/>
      <c r="L4819" s="127"/>
      <c r="M4819" s="127"/>
      <c r="N4819" s="246">
        <v>15.94</v>
      </c>
      <c r="O4819" s="246">
        <v>0</v>
      </c>
      <c r="P4819" s="127" t="s">
        <v>1334</v>
      </c>
    </row>
    <row r="4820" spans="1:16" ht="25.5" hidden="1">
      <c r="A4820" s="127" t="s">
        <v>621</v>
      </c>
      <c r="B4820" s="127"/>
      <c r="C4820" s="128" t="s">
        <v>715</v>
      </c>
      <c r="D4820" s="122">
        <v>43035</v>
      </c>
      <c r="E4820" s="123" t="s">
        <v>11003</v>
      </c>
      <c r="F4820" s="123" t="s">
        <v>13</v>
      </c>
      <c r="G4820" s="123">
        <v>46347</v>
      </c>
      <c r="H4820" s="127"/>
      <c r="I4820" s="131" t="s">
        <v>2402</v>
      </c>
      <c r="J4820" s="127"/>
      <c r="K4820" s="127"/>
      <c r="L4820" s="127"/>
      <c r="M4820" s="127"/>
      <c r="N4820" s="246">
        <v>50</v>
      </c>
      <c r="O4820" s="246">
        <v>0</v>
      </c>
      <c r="P4820" s="127" t="s">
        <v>1334</v>
      </c>
    </row>
    <row r="4821" spans="1:16" ht="102" hidden="1">
      <c r="A4821" s="127">
        <v>10</v>
      </c>
      <c r="B4821" s="127"/>
      <c r="C4821" s="128" t="s">
        <v>691</v>
      </c>
      <c r="D4821" s="122">
        <v>43035</v>
      </c>
      <c r="E4821" s="123" t="s">
        <v>11004</v>
      </c>
      <c r="F4821" s="123" t="s">
        <v>15</v>
      </c>
      <c r="G4821" s="123">
        <v>3430</v>
      </c>
      <c r="H4821" s="127"/>
      <c r="I4821" s="131" t="s">
        <v>11005</v>
      </c>
      <c r="J4821" s="127"/>
      <c r="K4821" s="127"/>
      <c r="L4821" s="127"/>
      <c r="M4821" s="127"/>
      <c r="N4821" s="246">
        <v>744.51</v>
      </c>
      <c r="O4821" s="246">
        <v>0</v>
      </c>
      <c r="P4821" s="127" t="s">
        <v>1334</v>
      </c>
    </row>
    <row r="4822" spans="1:16" ht="89.25" hidden="1">
      <c r="A4822" s="127">
        <v>25</v>
      </c>
      <c r="B4822" s="127"/>
      <c r="C4822" s="128" t="s">
        <v>695</v>
      </c>
      <c r="D4822" s="122">
        <v>43035</v>
      </c>
      <c r="E4822" s="123" t="s">
        <v>11006</v>
      </c>
      <c r="F4822" s="123" t="s">
        <v>15</v>
      </c>
      <c r="G4822" s="123">
        <v>3434</v>
      </c>
      <c r="H4822" s="127"/>
      <c r="I4822" s="131" t="s">
        <v>11007</v>
      </c>
      <c r="J4822" s="127"/>
      <c r="K4822" s="127"/>
      <c r="L4822" s="127"/>
      <c r="M4822" s="127"/>
      <c r="N4822" s="246">
        <v>696.62</v>
      </c>
      <c r="O4822" s="246">
        <v>0</v>
      </c>
      <c r="P4822" s="127" t="s">
        <v>1334</v>
      </c>
    </row>
    <row r="4823" spans="1:16" ht="89.25" hidden="1">
      <c r="A4823" s="127">
        <v>197</v>
      </c>
      <c r="B4823" s="127"/>
      <c r="C4823" s="128" t="s">
        <v>755</v>
      </c>
      <c r="D4823" s="122">
        <v>43035</v>
      </c>
      <c r="E4823" s="123" t="s">
        <v>11008</v>
      </c>
      <c r="F4823" s="123" t="s">
        <v>15</v>
      </c>
      <c r="G4823" s="123">
        <v>3438</v>
      </c>
      <c r="H4823" s="127"/>
      <c r="I4823" s="131" t="s">
        <v>11009</v>
      </c>
      <c r="J4823" s="127"/>
      <c r="K4823" s="127"/>
      <c r="L4823" s="127"/>
      <c r="M4823" s="127"/>
      <c r="N4823" s="246">
        <v>341.21</v>
      </c>
      <c r="O4823" s="246">
        <v>0</v>
      </c>
      <c r="P4823" s="127" t="s">
        <v>1334</v>
      </c>
    </row>
    <row r="4824" spans="1:16" ht="102" hidden="1">
      <c r="A4824" s="127">
        <v>670</v>
      </c>
      <c r="B4824" s="127"/>
      <c r="C4824" s="128" t="s">
        <v>236</v>
      </c>
      <c r="D4824" s="122">
        <v>43035</v>
      </c>
      <c r="E4824" s="123" t="s">
        <v>11010</v>
      </c>
      <c r="F4824" s="123" t="s">
        <v>15</v>
      </c>
      <c r="G4824" s="123">
        <v>3425</v>
      </c>
      <c r="H4824" s="127"/>
      <c r="I4824" s="131" t="s">
        <v>11011</v>
      </c>
      <c r="J4824" s="127"/>
      <c r="K4824" s="127"/>
      <c r="L4824" s="127"/>
      <c r="M4824" s="127"/>
      <c r="N4824" s="246">
        <v>290.58</v>
      </c>
      <c r="O4824" s="246">
        <v>0</v>
      </c>
      <c r="P4824" s="127" t="s">
        <v>1334</v>
      </c>
    </row>
    <row r="4825" spans="1:16" ht="89.25" hidden="1">
      <c r="A4825" s="127">
        <v>25</v>
      </c>
      <c r="B4825" s="127"/>
      <c r="C4825" s="128" t="s">
        <v>695</v>
      </c>
      <c r="D4825" s="122">
        <v>43035</v>
      </c>
      <c r="E4825" s="123" t="s">
        <v>11012</v>
      </c>
      <c r="F4825" s="123" t="s">
        <v>15</v>
      </c>
      <c r="G4825" s="123">
        <v>3436</v>
      </c>
      <c r="H4825" s="127"/>
      <c r="I4825" s="131" t="s">
        <v>11013</v>
      </c>
      <c r="J4825" s="127"/>
      <c r="K4825" s="127"/>
      <c r="L4825" s="127"/>
      <c r="M4825" s="127"/>
      <c r="N4825" s="246">
        <v>558.12</v>
      </c>
      <c r="O4825" s="246">
        <v>0</v>
      </c>
      <c r="P4825" s="127" t="s">
        <v>1334</v>
      </c>
    </row>
    <row r="4826" spans="1:16" ht="89.25" hidden="1">
      <c r="A4826" s="127">
        <v>25</v>
      </c>
      <c r="B4826" s="127"/>
      <c r="C4826" s="128" t="s">
        <v>695</v>
      </c>
      <c r="D4826" s="122">
        <v>43035</v>
      </c>
      <c r="E4826" s="123" t="s">
        <v>11014</v>
      </c>
      <c r="F4826" s="123" t="s">
        <v>15</v>
      </c>
      <c r="G4826" s="123">
        <v>3435</v>
      </c>
      <c r="H4826" s="127"/>
      <c r="I4826" s="131" t="s">
        <v>11015</v>
      </c>
      <c r="J4826" s="127"/>
      <c r="K4826" s="127"/>
      <c r="L4826" s="127"/>
      <c r="M4826" s="127"/>
      <c r="N4826" s="246">
        <v>273.16000000000003</v>
      </c>
      <c r="O4826" s="246">
        <v>0</v>
      </c>
      <c r="P4826" s="127" t="s">
        <v>1334</v>
      </c>
    </row>
    <row r="4827" spans="1:16" ht="51" hidden="1">
      <c r="A4827" s="127">
        <v>513</v>
      </c>
      <c r="B4827" s="127"/>
      <c r="C4827" s="128" t="s">
        <v>201</v>
      </c>
      <c r="D4827" s="122">
        <v>43035</v>
      </c>
      <c r="E4827" s="123" t="s">
        <v>11016</v>
      </c>
      <c r="F4827" s="123" t="s">
        <v>15</v>
      </c>
      <c r="G4827" s="123">
        <v>581729</v>
      </c>
      <c r="H4827" s="127"/>
      <c r="I4827" s="131" t="s">
        <v>11017</v>
      </c>
      <c r="J4827" s="127"/>
      <c r="K4827" s="127"/>
      <c r="L4827" s="127"/>
      <c r="M4827" s="127"/>
      <c r="N4827" s="246">
        <v>50</v>
      </c>
      <c r="O4827" s="246">
        <v>0</v>
      </c>
      <c r="P4827" s="127" t="s">
        <v>1334</v>
      </c>
    </row>
    <row r="4828" spans="1:16" ht="76.5" hidden="1">
      <c r="A4828" s="127">
        <v>25</v>
      </c>
      <c r="B4828" s="127"/>
      <c r="C4828" s="128" t="s">
        <v>695</v>
      </c>
      <c r="D4828" s="122">
        <v>43035</v>
      </c>
      <c r="E4828" s="123" t="s">
        <v>11018</v>
      </c>
      <c r="F4828" s="123" t="s">
        <v>1375</v>
      </c>
      <c r="G4828" s="123">
        <v>15318031</v>
      </c>
      <c r="H4828" s="127"/>
      <c r="I4828" s="131" t="s">
        <v>11019</v>
      </c>
      <c r="J4828" s="127"/>
      <c r="K4828" s="127"/>
      <c r="L4828" s="127"/>
      <c r="M4828" s="127"/>
      <c r="N4828" s="246">
        <v>109215.84</v>
      </c>
      <c r="O4828" s="246">
        <v>0</v>
      </c>
      <c r="P4828" s="127" t="s">
        <v>1334</v>
      </c>
    </row>
    <row r="4829" spans="1:16" ht="76.5" hidden="1">
      <c r="A4829" s="127">
        <v>25</v>
      </c>
      <c r="B4829" s="127"/>
      <c r="C4829" s="128" t="s">
        <v>695</v>
      </c>
      <c r="D4829" s="122">
        <v>43035</v>
      </c>
      <c r="E4829" s="123" t="s">
        <v>11020</v>
      </c>
      <c r="F4829" s="123" t="s">
        <v>1375</v>
      </c>
      <c r="G4829" s="123">
        <v>15318032</v>
      </c>
      <c r="H4829" s="127"/>
      <c r="I4829" s="131" t="s">
        <v>11021</v>
      </c>
      <c r="J4829" s="127"/>
      <c r="K4829" s="127"/>
      <c r="L4829" s="127"/>
      <c r="M4829" s="127"/>
      <c r="N4829" s="246">
        <v>109249.44</v>
      </c>
      <c r="O4829" s="246">
        <v>0</v>
      </c>
      <c r="P4829" s="127" t="s">
        <v>1334</v>
      </c>
    </row>
    <row r="4830" spans="1:16" ht="76.5" hidden="1">
      <c r="A4830" s="127">
        <v>25</v>
      </c>
      <c r="B4830" s="127"/>
      <c r="C4830" s="128" t="s">
        <v>695</v>
      </c>
      <c r="D4830" s="122">
        <v>43035</v>
      </c>
      <c r="E4830" s="123" t="s">
        <v>11022</v>
      </c>
      <c r="F4830" s="123" t="s">
        <v>1375</v>
      </c>
      <c r="G4830" s="123">
        <v>15318033</v>
      </c>
      <c r="H4830" s="127"/>
      <c r="I4830" s="131" t="s">
        <v>11023</v>
      </c>
      <c r="J4830" s="127"/>
      <c r="K4830" s="127"/>
      <c r="L4830" s="127"/>
      <c r="M4830" s="127"/>
      <c r="N4830" s="246">
        <v>109272.3</v>
      </c>
      <c r="O4830" s="246">
        <v>0</v>
      </c>
      <c r="P4830" s="127" t="s">
        <v>1334</v>
      </c>
    </row>
    <row r="4831" spans="1:16" ht="76.5" hidden="1">
      <c r="A4831" s="127">
        <v>25</v>
      </c>
      <c r="B4831" s="127"/>
      <c r="C4831" s="128" t="s">
        <v>695</v>
      </c>
      <c r="D4831" s="122">
        <v>43035</v>
      </c>
      <c r="E4831" s="123" t="s">
        <v>11024</v>
      </c>
      <c r="F4831" s="123" t="s">
        <v>1375</v>
      </c>
      <c r="G4831" s="123">
        <v>15318034</v>
      </c>
      <c r="H4831" s="127"/>
      <c r="I4831" s="131" t="s">
        <v>11025</v>
      </c>
      <c r="J4831" s="127"/>
      <c r="K4831" s="127"/>
      <c r="L4831" s="127"/>
      <c r="M4831" s="127"/>
      <c r="N4831" s="246">
        <v>109242.98</v>
      </c>
      <c r="O4831" s="246">
        <v>0</v>
      </c>
      <c r="P4831" s="127" t="s">
        <v>1334</v>
      </c>
    </row>
    <row r="4832" spans="1:16" ht="76.5" hidden="1">
      <c r="A4832" s="127">
        <v>25</v>
      </c>
      <c r="B4832" s="127"/>
      <c r="C4832" s="128" t="s">
        <v>695</v>
      </c>
      <c r="D4832" s="122">
        <v>43035</v>
      </c>
      <c r="E4832" s="123" t="s">
        <v>11026</v>
      </c>
      <c r="F4832" s="123" t="s">
        <v>1375</v>
      </c>
      <c r="G4832" s="123">
        <v>15318035</v>
      </c>
      <c r="H4832" s="127"/>
      <c r="I4832" s="131" t="s">
        <v>11027</v>
      </c>
      <c r="J4832" s="127"/>
      <c r="K4832" s="127"/>
      <c r="L4832" s="127"/>
      <c r="M4832" s="127"/>
      <c r="N4832" s="246">
        <v>110576.02</v>
      </c>
      <c r="O4832" s="246">
        <v>0</v>
      </c>
      <c r="P4832" s="127" t="s">
        <v>1334</v>
      </c>
    </row>
    <row r="4833" spans="1:16" ht="76.5" hidden="1">
      <c r="A4833" s="127">
        <v>25</v>
      </c>
      <c r="B4833" s="127"/>
      <c r="C4833" s="128" t="s">
        <v>695</v>
      </c>
      <c r="D4833" s="122">
        <v>43035</v>
      </c>
      <c r="E4833" s="123" t="s">
        <v>11028</v>
      </c>
      <c r="F4833" s="123" t="s">
        <v>1375</v>
      </c>
      <c r="G4833" s="123">
        <v>15330645</v>
      </c>
      <c r="H4833" s="127"/>
      <c r="I4833" s="131" t="s">
        <v>11029</v>
      </c>
      <c r="J4833" s="127"/>
      <c r="K4833" s="127"/>
      <c r="L4833" s="127"/>
      <c r="M4833" s="127"/>
      <c r="N4833" s="246">
        <v>89922.9</v>
      </c>
      <c r="O4833" s="246">
        <v>0</v>
      </c>
      <c r="P4833" s="127" t="s">
        <v>1334</v>
      </c>
    </row>
    <row r="4834" spans="1:16" ht="76.5" hidden="1">
      <c r="A4834" s="127">
        <v>25</v>
      </c>
      <c r="B4834" s="127"/>
      <c r="C4834" s="128" t="s">
        <v>695</v>
      </c>
      <c r="D4834" s="122">
        <v>43035</v>
      </c>
      <c r="E4834" s="123" t="s">
        <v>11030</v>
      </c>
      <c r="F4834" s="123" t="s">
        <v>1375</v>
      </c>
      <c r="G4834" s="123">
        <v>15330649</v>
      </c>
      <c r="H4834" s="127"/>
      <c r="I4834" s="131" t="s">
        <v>11031</v>
      </c>
      <c r="J4834" s="127"/>
      <c r="K4834" s="127"/>
      <c r="L4834" s="127"/>
      <c r="M4834" s="127"/>
      <c r="N4834" s="246">
        <v>63094.29</v>
      </c>
      <c r="O4834" s="246">
        <v>0</v>
      </c>
      <c r="P4834" s="127" t="s">
        <v>1334</v>
      </c>
    </row>
    <row r="4835" spans="1:16" ht="76.5" hidden="1">
      <c r="A4835" s="127">
        <v>25</v>
      </c>
      <c r="B4835" s="127"/>
      <c r="C4835" s="128" t="s">
        <v>695</v>
      </c>
      <c r="D4835" s="122">
        <v>43035</v>
      </c>
      <c r="E4835" s="123" t="s">
        <v>11032</v>
      </c>
      <c r="F4835" s="123" t="s">
        <v>1375</v>
      </c>
      <c r="G4835" s="123">
        <v>15330663</v>
      </c>
      <c r="H4835" s="127"/>
      <c r="I4835" s="131" t="s">
        <v>11033</v>
      </c>
      <c r="J4835" s="127"/>
      <c r="K4835" s="127"/>
      <c r="L4835" s="127"/>
      <c r="M4835" s="127"/>
      <c r="N4835" s="246">
        <v>57255.1</v>
      </c>
      <c r="O4835" s="246">
        <v>0</v>
      </c>
      <c r="P4835" s="127" t="s">
        <v>1334</v>
      </c>
    </row>
    <row r="4836" spans="1:16" ht="63.75" hidden="1">
      <c r="A4836" s="127" t="s">
        <v>623</v>
      </c>
      <c r="B4836" s="127"/>
      <c r="C4836" s="128" t="s">
        <v>716</v>
      </c>
      <c r="D4836" s="122">
        <v>43038</v>
      </c>
      <c r="E4836" s="123" t="s">
        <v>11034</v>
      </c>
      <c r="F4836" s="123" t="s">
        <v>1260</v>
      </c>
      <c r="G4836" s="123">
        <v>15365448</v>
      </c>
      <c r="H4836" s="127"/>
      <c r="I4836" s="131" t="s">
        <v>11035</v>
      </c>
      <c r="J4836" s="127"/>
      <c r="K4836" s="127"/>
      <c r="L4836" s="127"/>
      <c r="M4836" s="127"/>
      <c r="N4836" s="246">
        <v>0</v>
      </c>
      <c r="O4836" s="246">
        <v>22935.29</v>
      </c>
      <c r="P4836" s="127" t="s">
        <v>1334</v>
      </c>
    </row>
    <row r="4837" spans="1:16" ht="51" hidden="1">
      <c r="A4837" s="127">
        <v>129</v>
      </c>
      <c r="B4837" s="127"/>
      <c r="C4837" s="128" t="s">
        <v>727</v>
      </c>
      <c r="D4837" s="122">
        <v>43038</v>
      </c>
      <c r="E4837" s="123" t="s">
        <v>11036</v>
      </c>
      <c r="F4837" s="123" t="s">
        <v>6</v>
      </c>
      <c r="G4837" s="123">
        <v>901835</v>
      </c>
      <c r="H4837" s="127"/>
      <c r="I4837" s="131" t="s">
        <v>11037</v>
      </c>
      <c r="J4837" s="127"/>
      <c r="K4837" s="127"/>
      <c r="L4837" s="127"/>
      <c r="M4837" s="127"/>
      <c r="N4837" s="246">
        <v>0</v>
      </c>
      <c r="O4837" s="246">
        <v>198570.16</v>
      </c>
      <c r="P4837" s="127" t="s">
        <v>1334</v>
      </c>
    </row>
    <row r="4838" spans="1:16" ht="51" hidden="1">
      <c r="A4838" s="127" t="s">
        <v>620</v>
      </c>
      <c r="B4838" s="127"/>
      <c r="C4838" s="128" t="s">
        <v>714</v>
      </c>
      <c r="D4838" s="122">
        <v>43038</v>
      </c>
      <c r="E4838" s="123" t="s">
        <v>11038</v>
      </c>
      <c r="F4838" s="123" t="s">
        <v>6</v>
      </c>
      <c r="G4838" s="123">
        <v>901890</v>
      </c>
      <c r="H4838" s="127"/>
      <c r="I4838" s="131" t="s">
        <v>11039</v>
      </c>
      <c r="J4838" s="127"/>
      <c r="K4838" s="127"/>
      <c r="L4838" s="127"/>
      <c r="M4838" s="127"/>
      <c r="N4838" s="246">
        <v>0</v>
      </c>
      <c r="O4838" s="243">
        <v>250</v>
      </c>
      <c r="P4838" s="127" t="s">
        <v>17184</v>
      </c>
    </row>
    <row r="4839" spans="1:16" ht="51" hidden="1">
      <c r="A4839" s="127" t="s">
        <v>620</v>
      </c>
      <c r="B4839" s="127"/>
      <c r="C4839" s="128" t="s">
        <v>714</v>
      </c>
      <c r="D4839" s="122">
        <v>43038</v>
      </c>
      <c r="E4839" s="123" t="s">
        <v>11040</v>
      </c>
      <c r="F4839" s="123" t="s">
        <v>6</v>
      </c>
      <c r="G4839" s="123">
        <v>901977</v>
      </c>
      <c r="H4839" s="127"/>
      <c r="I4839" s="131" t="s">
        <v>11041</v>
      </c>
      <c r="J4839" s="127"/>
      <c r="K4839" s="127"/>
      <c r="L4839" s="127"/>
      <c r="M4839" s="127"/>
      <c r="N4839" s="246">
        <v>0</v>
      </c>
      <c r="O4839" s="246">
        <v>16558.509999999998</v>
      </c>
      <c r="P4839" s="127" t="s">
        <v>1334</v>
      </c>
    </row>
    <row r="4840" spans="1:16" ht="102" hidden="1">
      <c r="A4840" s="127">
        <v>574</v>
      </c>
      <c r="B4840" s="127"/>
      <c r="C4840" s="128" t="s">
        <v>851</v>
      </c>
      <c r="D4840" s="122">
        <v>43038</v>
      </c>
      <c r="E4840" s="123" t="s">
        <v>11042</v>
      </c>
      <c r="F4840" s="123" t="s">
        <v>6</v>
      </c>
      <c r="G4840" s="123">
        <v>902489</v>
      </c>
      <c r="H4840" s="127"/>
      <c r="I4840" s="131" t="s">
        <v>11043</v>
      </c>
      <c r="J4840" s="127"/>
      <c r="K4840" s="127"/>
      <c r="L4840" s="127"/>
      <c r="M4840" s="127"/>
      <c r="N4840" s="246">
        <v>0</v>
      </c>
      <c r="O4840" s="246">
        <v>11473560</v>
      </c>
      <c r="P4840" s="127" t="s">
        <v>1334</v>
      </c>
    </row>
    <row r="4841" spans="1:16" ht="51" hidden="1">
      <c r="A4841" s="127">
        <v>117</v>
      </c>
      <c r="B4841" s="127"/>
      <c r="C4841" s="128" t="s">
        <v>723</v>
      </c>
      <c r="D4841" s="122">
        <v>43038</v>
      </c>
      <c r="E4841" s="123" t="s">
        <v>11044</v>
      </c>
      <c r="F4841" s="123" t="s">
        <v>11</v>
      </c>
      <c r="G4841" s="123">
        <v>902638</v>
      </c>
      <c r="H4841" s="127"/>
      <c r="I4841" s="131" t="s">
        <v>11045</v>
      </c>
      <c r="J4841" s="127"/>
      <c r="K4841" s="127"/>
      <c r="L4841" s="127"/>
      <c r="M4841" s="127"/>
      <c r="N4841" s="246">
        <v>50</v>
      </c>
      <c r="O4841" s="246">
        <v>0</v>
      </c>
      <c r="P4841" s="127" t="s">
        <v>1334</v>
      </c>
    </row>
    <row r="4842" spans="1:16" ht="114.75" hidden="1">
      <c r="A4842" s="127">
        <v>52</v>
      </c>
      <c r="B4842" s="127"/>
      <c r="C4842" s="128" t="s">
        <v>704</v>
      </c>
      <c r="D4842" s="122">
        <v>43038</v>
      </c>
      <c r="E4842" s="123" t="s">
        <v>11046</v>
      </c>
      <c r="F4842" s="123" t="s">
        <v>1261</v>
      </c>
      <c r="G4842" s="123">
        <v>3437</v>
      </c>
      <c r="H4842" s="127"/>
      <c r="I4842" s="131" t="s">
        <v>11047</v>
      </c>
      <c r="J4842" s="127"/>
      <c r="K4842" s="127"/>
      <c r="L4842" s="127"/>
      <c r="M4842" s="127"/>
      <c r="N4842" s="246">
        <v>3271.71</v>
      </c>
      <c r="O4842" s="246">
        <v>0</v>
      </c>
      <c r="P4842" s="127" t="s">
        <v>1334</v>
      </c>
    </row>
    <row r="4843" spans="1:16" ht="102" hidden="1">
      <c r="A4843" s="127">
        <v>52</v>
      </c>
      <c r="B4843" s="127"/>
      <c r="C4843" s="128" t="s">
        <v>704</v>
      </c>
      <c r="D4843" s="122">
        <v>43038</v>
      </c>
      <c r="E4843" s="123" t="s">
        <v>11048</v>
      </c>
      <c r="F4843" s="123" t="s">
        <v>15</v>
      </c>
      <c r="G4843" s="123">
        <v>3437</v>
      </c>
      <c r="H4843" s="127"/>
      <c r="I4843" s="131" t="s">
        <v>11049</v>
      </c>
      <c r="J4843" s="127"/>
      <c r="K4843" s="127"/>
      <c r="L4843" s="127"/>
      <c r="M4843" s="127"/>
      <c r="N4843" s="246">
        <v>639.14</v>
      </c>
      <c r="O4843" s="246">
        <v>0</v>
      </c>
      <c r="P4843" s="127" t="s">
        <v>1334</v>
      </c>
    </row>
    <row r="4844" spans="1:16" ht="63.75" hidden="1">
      <c r="A4844" s="127">
        <v>513</v>
      </c>
      <c r="B4844" s="127"/>
      <c r="C4844" s="128" t="s">
        <v>201</v>
      </c>
      <c r="D4844" s="122">
        <v>43038</v>
      </c>
      <c r="E4844" s="123" t="s">
        <v>11050</v>
      </c>
      <c r="F4844" s="123" t="s">
        <v>15</v>
      </c>
      <c r="G4844" s="123">
        <v>582461</v>
      </c>
      <c r="H4844" s="127"/>
      <c r="I4844" s="131" t="s">
        <v>11051</v>
      </c>
      <c r="J4844" s="127"/>
      <c r="K4844" s="127"/>
      <c r="L4844" s="127"/>
      <c r="M4844" s="127"/>
      <c r="N4844" s="246">
        <v>50</v>
      </c>
      <c r="O4844" s="246">
        <v>0</v>
      </c>
      <c r="P4844" s="127" t="s">
        <v>1334</v>
      </c>
    </row>
    <row r="4845" spans="1:16" ht="63.75" hidden="1">
      <c r="A4845" s="127">
        <v>513</v>
      </c>
      <c r="B4845" s="127"/>
      <c r="C4845" s="128" t="s">
        <v>201</v>
      </c>
      <c r="D4845" s="122">
        <v>43038</v>
      </c>
      <c r="E4845" s="123" t="s">
        <v>11052</v>
      </c>
      <c r="F4845" s="123" t="s">
        <v>15</v>
      </c>
      <c r="G4845" s="123">
        <v>582464</v>
      </c>
      <c r="H4845" s="127"/>
      <c r="I4845" s="131" t="s">
        <v>11053</v>
      </c>
      <c r="J4845" s="127"/>
      <c r="K4845" s="127"/>
      <c r="L4845" s="127"/>
      <c r="M4845" s="127"/>
      <c r="N4845" s="246">
        <v>50</v>
      </c>
      <c r="O4845" s="246">
        <v>0</v>
      </c>
      <c r="P4845" s="127" t="s">
        <v>1334</v>
      </c>
    </row>
    <row r="4846" spans="1:16" ht="89.25" hidden="1">
      <c r="A4846" s="127">
        <v>287</v>
      </c>
      <c r="B4846" s="127"/>
      <c r="C4846" s="128" t="s">
        <v>791</v>
      </c>
      <c r="D4846" s="122">
        <v>43038</v>
      </c>
      <c r="E4846" s="123" t="s">
        <v>11054</v>
      </c>
      <c r="F4846" s="123" t="s">
        <v>15</v>
      </c>
      <c r="G4846" s="123">
        <v>3451</v>
      </c>
      <c r="H4846" s="127"/>
      <c r="I4846" s="131" t="s">
        <v>11055</v>
      </c>
      <c r="J4846" s="127"/>
      <c r="K4846" s="127"/>
      <c r="L4846" s="127"/>
      <c r="M4846" s="127"/>
      <c r="N4846" s="246">
        <v>308.35000000000002</v>
      </c>
      <c r="O4846" s="246">
        <v>0</v>
      </c>
      <c r="P4846" s="127" t="s">
        <v>1334</v>
      </c>
    </row>
    <row r="4847" spans="1:16" ht="76.5" hidden="1">
      <c r="A4847" s="127" t="s">
        <v>621</v>
      </c>
      <c r="B4847" s="127"/>
      <c r="C4847" s="128" t="s">
        <v>715</v>
      </c>
      <c r="D4847" s="122">
        <v>43038</v>
      </c>
      <c r="E4847" s="123" t="s">
        <v>11056</v>
      </c>
      <c r="F4847" s="123" t="s">
        <v>15</v>
      </c>
      <c r="G4847" s="123">
        <v>3450</v>
      </c>
      <c r="H4847" s="127"/>
      <c r="I4847" s="131" t="s">
        <v>11057</v>
      </c>
      <c r="J4847" s="127"/>
      <c r="K4847" s="127"/>
      <c r="L4847" s="127"/>
      <c r="M4847" s="127"/>
      <c r="N4847" s="246">
        <v>53625.71</v>
      </c>
      <c r="O4847" s="246">
        <v>0</v>
      </c>
      <c r="P4847" s="127" t="s">
        <v>1334</v>
      </c>
    </row>
    <row r="4848" spans="1:16" ht="102" hidden="1">
      <c r="A4848" s="127">
        <v>52</v>
      </c>
      <c r="B4848" s="127"/>
      <c r="C4848" s="128" t="s">
        <v>704</v>
      </c>
      <c r="D4848" s="122">
        <v>43038</v>
      </c>
      <c r="E4848" s="123" t="s">
        <v>11058</v>
      </c>
      <c r="F4848" s="123" t="s">
        <v>15</v>
      </c>
      <c r="G4848" s="123">
        <v>3448</v>
      </c>
      <c r="H4848" s="127"/>
      <c r="I4848" s="131" t="s">
        <v>11059</v>
      </c>
      <c r="J4848" s="127"/>
      <c r="K4848" s="127"/>
      <c r="L4848" s="127"/>
      <c r="M4848" s="127"/>
      <c r="N4848" s="246">
        <v>394.37</v>
      </c>
      <c r="O4848" s="246">
        <v>0</v>
      </c>
      <c r="P4848" s="127" t="s">
        <v>1334</v>
      </c>
    </row>
    <row r="4849" spans="1:16" ht="76.5" hidden="1">
      <c r="A4849" s="127">
        <v>291</v>
      </c>
      <c r="B4849" s="127"/>
      <c r="C4849" s="128" t="s">
        <v>795</v>
      </c>
      <c r="D4849" s="122">
        <v>43038</v>
      </c>
      <c r="E4849" s="123" t="s">
        <v>11060</v>
      </c>
      <c r="F4849" s="123" t="s">
        <v>11</v>
      </c>
      <c r="G4849" s="123">
        <v>583101</v>
      </c>
      <c r="H4849" s="127"/>
      <c r="I4849" s="131" t="s">
        <v>11061</v>
      </c>
      <c r="J4849" s="127"/>
      <c r="K4849" s="127"/>
      <c r="L4849" s="127"/>
      <c r="M4849" s="127"/>
      <c r="N4849" s="246">
        <v>50</v>
      </c>
      <c r="O4849" s="246">
        <v>0</v>
      </c>
      <c r="P4849" s="127" t="s">
        <v>1334</v>
      </c>
    </row>
    <row r="4850" spans="1:16" ht="63.75" hidden="1">
      <c r="A4850" s="127">
        <v>117</v>
      </c>
      <c r="B4850" s="127"/>
      <c r="C4850" s="128" t="s">
        <v>723</v>
      </c>
      <c r="D4850" s="122">
        <v>43038</v>
      </c>
      <c r="E4850" s="123" t="s">
        <v>11062</v>
      </c>
      <c r="F4850" s="123" t="s">
        <v>11</v>
      </c>
      <c r="G4850" s="123">
        <v>902606</v>
      </c>
      <c r="H4850" s="127"/>
      <c r="I4850" s="131" t="s">
        <v>11063</v>
      </c>
      <c r="J4850" s="127"/>
      <c r="K4850" s="127"/>
      <c r="L4850" s="127"/>
      <c r="M4850" s="127"/>
      <c r="N4850" s="246">
        <v>50</v>
      </c>
      <c r="O4850" s="246">
        <v>0</v>
      </c>
      <c r="P4850" s="127" t="s">
        <v>1334</v>
      </c>
    </row>
    <row r="4851" spans="1:16" ht="76.5" hidden="1">
      <c r="A4851" s="127">
        <v>117</v>
      </c>
      <c r="B4851" s="127"/>
      <c r="C4851" s="128" t="s">
        <v>723</v>
      </c>
      <c r="D4851" s="122">
        <v>43038</v>
      </c>
      <c r="E4851" s="123" t="s">
        <v>11064</v>
      </c>
      <c r="F4851" s="123" t="s">
        <v>11</v>
      </c>
      <c r="G4851" s="123">
        <v>902631</v>
      </c>
      <c r="H4851" s="127"/>
      <c r="I4851" s="131" t="s">
        <v>11065</v>
      </c>
      <c r="J4851" s="127"/>
      <c r="K4851" s="127"/>
      <c r="L4851" s="127"/>
      <c r="M4851" s="127"/>
      <c r="N4851" s="246">
        <v>50</v>
      </c>
      <c r="O4851" s="246">
        <v>0</v>
      </c>
      <c r="P4851" s="127" t="s">
        <v>1334</v>
      </c>
    </row>
    <row r="4852" spans="1:16" ht="76.5" hidden="1">
      <c r="A4852" s="127">
        <v>117</v>
      </c>
      <c r="B4852" s="127"/>
      <c r="C4852" s="128" t="s">
        <v>723</v>
      </c>
      <c r="D4852" s="122">
        <v>43038</v>
      </c>
      <c r="E4852" s="123" t="s">
        <v>11066</v>
      </c>
      <c r="F4852" s="123" t="s">
        <v>11</v>
      </c>
      <c r="G4852" s="123">
        <v>902633</v>
      </c>
      <c r="H4852" s="127"/>
      <c r="I4852" s="131" t="s">
        <v>11067</v>
      </c>
      <c r="J4852" s="127"/>
      <c r="K4852" s="127"/>
      <c r="L4852" s="127"/>
      <c r="M4852" s="127"/>
      <c r="N4852" s="246">
        <v>50</v>
      </c>
      <c r="O4852" s="246">
        <v>0</v>
      </c>
      <c r="P4852" s="127" t="s">
        <v>1334</v>
      </c>
    </row>
    <row r="4853" spans="1:16" ht="51" hidden="1">
      <c r="A4853" s="127">
        <v>86</v>
      </c>
      <c r="B4853" s="127"/>
      <c r="C4853" s="128" t="s">
        <v>711</v>
      </c>
      <c r="D4853" s="122">
        <v>43039</v>
      </c>
      <c r="E4853" s="123" t="s">
        <v>11068</v>
      </c>
      <c r="F4853" s="123" t="s">
        <v>6</v>
      </c>
      <c r="G4853" s="123">
        <v>584336</v>
      </c>
      <c r="H4853" s="127"/>
      <c r="I4853" s="131" t="s">
        <v>11069</v>
      </c>
      <c r="J4853" s="127"/>
      <c r="K4853" s="127"/>
      <c r="L4853" s="127"/>
      <c r="M4853" s="127"/>
      <c r="N4853" s="246">
        <v>0</v>
      </c>
      <c r="O4853" s="246">
        <v>1433614.19</v>
      </c>
      <c r="P4853" s="127" t="s">
        <v>1334</v>
      </c>
    </row>
    <row r="4854" spans="1:16" ht="51" hidden="1">
      <c r="A4854" s="127" t="s">
        <v>623</v>
      </c>
      <c r="B4854" s="127"/>
      <c r="C4854" s="128" t="s">
        <v>716</v>
      </c>
      <c r="D4854" s="122">
        <v>43039</v>
      </c>
      <c r="E4854" s="123" t="s">
        <v>11070</v>
      </c>
      <c r="F4854" s="123" t="s">
        <v>1260</v>
      </c>
      <c r="G4854" s="123">
        <v>15384534</v>
      </c>
      <c r="H4854" s="127"/>
      <c r="I4854" s="131" t="s">
        <v>11071</v>
      </c>
      <c r="J4854" s="127"/>
      <c r="K4854" s="127"/>
      <c r="L4854" s="127"/>
      <c r="M4854" s="127"/>
      <c r="N4854" s="246">
        <v>0</v>
      </c>
      <c r="O4854" s="246">
        <v>270561.37</v>
      </c>
      <c r="P4854" s="127" t="s">
        <v>1334</v>
      </c>
    </row>
    <row r="4855" spans="1:16" ht="51" hidden="1">
      <c r="A4855" s="127">
        <v>340</v>
      </c>
      <c r="B4855" s="127"/>
      <c r="C4855" s="128" t="s">
        <v>815</v>
      </c>
      <c r="D4855" s="122">
        <v>43039</v>
      </c>
      <c r="E4855" s="123" t="s">
        <v>11072</v>
      </c>
      <c r="F4855" s="123" t="s">
        <v>6</v>
      </c>
      <c r="G4855" s="123">
        <v>902274</v>
      </c>
      <c r="H4855" s="127"/>
      <c r="I4855" s="131" t="s">
        <v>11073</v>
      </c>
      <c r="J4855" s="127"/>
      <c r="K4855" s="127"/>
      <c r="L4855" s="127"/>
      <c r="M4855" s="127"/>
      <c r="N4855" s="246">
        <v>0</v>
      </c>
      <c r="O4855" s="246">
        <v>90.71</v>
      </c>
      <c r="P4855" s="127" t="s">
        <v>1334</v>
      </c>
    </row>
    <row r="4856" spans="1:16" ht="76.5" hidden="1">
      <c r="A4856" s="127" t="s">
        <v>621</v>
      </c>
      <c r="B4856" s="127"/>
      <c r="C4856" s="128" t="s">
        <v>715</v>
      </c>
      <c r="D4856" s="122">
        <v>43039</v>
      </c>
      <c r="E4856" s="123" t="s">
        <v>11074</v>
      </c>
      <c r="F4856" s="123" t="s">
        <v>6</v>
      </c>
      <c r="G4856" s="123">
        <v>902518</v>
      </c>
      <c r="H4856" s="127"/>
      <c r="I4856" s="131" t="s">
        <v>11075</v>
      </c>
      <c r="J4856" s="127"/>
      <c r="K4856" s="127"/>
      <c r="L4856" s="127"/>
      <c r="M4856" s="127"/>
      <c r="N4856" s="246">
        <v>0</v>
      </c>
      <c r="O4856" s="246">
        <v>80000</v>
      </c>
      <c r="P4856" s="127" t="s">
        <v>1334</v>
      </c>
    </row>
    <row r="4857" spans="1:16" ht="63.75" hidden="1">
      <c r="A4857" s="127">
        <v>222</v>
      </c>
      <c r="B4857" s="127"/>
      <c r="C4857" s="128" t="s">
        <v>765</v>
      </c>
      <c r="D4857" s="122">
        <v>43039</v>
      </c>
      <c r="E4857" s="123" t="s">
        <v>11076</v>
      </c>
      <c r="F4857" s="123" t="s">
        <v>6</v>
      </c>
      <c r="G4857" s="123">
        <v>902892</v>
      </c>
      <c r="H4857" s="127"/>
      <c r="I4857" s="131" t="s">
        <v>11077</v>
      </c>
      <c r="J4857" s="127"/>
      <c r="K4857" s="127"/>
      <c r="L4857" s="127"/>
      <c r="M4857" s="127"/>
      <c r="N4857" s="246">
        <v>0</v>
      </c>
      <c r="O4857" s="246">
        <v>102900</v>
      </c>
      <c r="P4857" s="127" t="s">
        <v>1334</v>
      </c>
    </row>
    <row r="4858" spans="1:16" ht="38.25" hidden="1">
      <c r="A4858" s="127">
        <v>117</v>
      </c>
      <c r="B4858" s="127"/>
      <c r="C4858" s="128" t="s">
        <v>723</v>
      </c>
      <c r="D4858" s="122">
        <v>43039</v>
      </c>
      <c r="E4858" s="123" t="s">
        <v>11078</v>
      </c>
      <c r="F4858" s="123" t="s">
        <v>11</v>
      </c>
      <c r="G4858" s="123">
        <v>902765</v>
      </c>
      <c r="H4858" s="127"/>
      <c r="I4858" s="131" t="s">
        <v>11079</v>
      </c>
      <c r="J4858" s="127"/>
      <c r="K4858" s="127"/>
      <c r="L4858" s="127"/>
      <c r="M4858" s="127"/>
      <c r="N4858" s="246">
        <v>50</v>
      </c>
      <c r="O4858" s="246">
        <v>0</v>
      </c>
      <c r="P4858" s="127" t="s">
        <v>1334</v>
      </c>
    </row>
    <row r="4859" spans="1:16" ht="76.5" hidden="1">
      <c r="A4859" s="127" t="s">
        <v>621</v>
      </c>
      <c r="B4859" s="127"/>
      <c r="C4859" s="128" t="s">
        <v>715</v>
      </c>
      <c r="D4859" s="122">
        <v>43039</v>
      </c>
      <c r="E4859" s="123" t="s">
        <v>11080</v>
      </c>
      <c r="F4859" s="123" t="s">
        <v>11</v>
      </c>
      <c r="G4859" s="123">
        <v>902779</v>
      </c>
      <c r="H4859" s="127"/>
      <c r="I4859" s="131" t="s">
        <v>11081</v>
      </c>
      <c r="J4859" s="127"/>
      <c r="K4859" s="127"/>
      <c r="L4859" s="127"/>
      <c r="M4859" s="127"/>
      <c r="N4859" s="246">
        <v>9318.61</v>
      </c>
      <c r="O4859" s="246">
        <v>0</v>
      </c>
      <c r="P4859" s="127" t="s">
        <v>1334</v>
      </c>
    </row>
    <row r="4860" spans="1:16" ht="38.25" hidden="1">
      <c r="A4860" s="127">
        <v>117</v>
      </c>
      <c r="B4860" s="127"/>
      <c r="C4860" s="128" t="s">
        <v>723</v>
      </c>
      <c r="D4860" s="122">
        <v>43039</v>
      </c>
      <c r="E4860" s="123" t="s">
        <v>11082</v>
      </c>
      <c r="F4860" s="123" t="s">
        <v>11</v>
      </c>
      <c r="G4860" s="123">
        <v>902832</v>
      </c>
      <c r="H4860" s="127"/>
      <c r="I4860" s="131" t="s">
        <v>11083</v>
      </c>
      <c r="J4860" s="127"/>
      <c r="K4860" s="127"/>
      <c r="L4860" s="127"/>
      <c r="M4860" s="127"/>
      <c r="N4860" s="246">
        <v>50</v>
      </c>
      <c r="O4860" s="246">
        <v>0</v>
      </c>
      <c r="P4860" s="127" t="s">
        <v>1334</v>
      </c>
    </row>
    <row r="4861" spans="1:16" ht="51" hidden="1">
      <c r="A4861" s="127">
        <v>117</v>
      </c>
      <c r="B4861" s="127"/>
      <c r="C4861" s="128" t="s">
        <v>723</v>
      </c>
      <c r="D4861" s="122">
        <v>43039</v>
      </c>
      <c r="E4861" s="123" t="s">
        <v>11084</v>
      </c>
      <c r="F4861" s="123" t="s">
        <v>11</v>
      </c>
      <c r="G4861" s="123">
        <v>902863</v>
      </c>
      <c r="H4861" s="127"/>
      <c r="I4861" s="131" t="s">
        <v>11085</v>
      </c>
      <c r="J4861" s="127"/>
      <c r="K4861" s="127"/>
      <c r="L4861" s="127"/>
      <c r="M4861" s="127"/>
      <c r="N4861" s="246">
        <v>50</v>
      </c>
      <c r="O4861" s="246">
        <v>0</v>
      </c>
      <c r="P4861" s="127" t="s">
        <v>1334</v>
      </c>
    </row>
    <row r="4862" spans="1:16" ht="76.5" hidden="1">
      <c r="A4862" s="127">
        <v>222</v>
      </c>
      <c r="B4862" s="127"/>
      <c r="C4862" s="128" t="s">
        <v>765</v>
      </c>
      <c r="D4862" s="122">
        <v>43039</v>
      </c>
      <c r="E4862" s="123" t="s">
        <v>11086</v>
      </c>
      <c r="F4862" s="123" t="s">
        <v>11</v>
      </c>
      <c r="G4862" s="123">
        <v>902892</v>
      </c>
      <c r="H4862" s="127"/>
      <c r="I4862" s="131" t="s">
        <v>11087</v>
      </c>
      <c r="J4862" s="127"/>
      <c r="K4862" s="127"/>
      <c r="L4862" s="127"/>
      <c r="M4862" s="127"/>
      <c r="N4862" s="246">
        <v>50</v>
      </c>
      <c r="O4862" s="246">
        <v>0</v>
      </c>
      <c r="P4862" s="127" t="s">
        <v>1334</v>
      </c>
    </row>
    <row r="4863" spans="1:16" ht="51" hidden="1">
      <c r="A4863" s="127">
        <v>513</v>
      </c>
      <c r="B4863" s="127"/>
      <c r="C4863" s="128" t="s">
        <v>201</v>
      </c>
      <c r="D4863" s="122">
        <v>43039</v>
      </c>
      <c r="E4863" s="123" t="s">
        <v>11088</v>
      </c>
      <c r="F4863" s="123" t="s">
        <v>15</v>
      </c>
      <c r="G4863" s="123">
        <v>583688</v>
      </c>
      <c r="H4863" s="127"/>
      <c r="I4863" s="131" t="s">
        <v>11089</v>
      </c>
      <c r="J4863" s="127"/>
      <c r="K4863" s="127"/>
      <c r="L4863" s="127"/>
      <c r="M4863" s="127"/>
      <c r="N4863" s="246">
        <v>50</v>
      </c>
      <c r="O4863" s="246">
        <v>0</v>
      </c>
      <c r="P4863" s="127" t="s">
        <v>1334</v>
      </c>
    </row>
    <row r="4864" spans="1:16" ht="89.25" hidden="1">
      <c r="A4864" s="127">
        <v>340</v>
      </c>
      <c r="B4864" s="127"/>
      <c r="C4864" s="128" t="s">
        <v>815</v>
      </c>
      <c r="D4864" s="122">
        <v>43039</v>
      </c>
      <c r="E4864" s="123" t="s">
        <v>11090</v>
      </c>
      <c r="F4864" s="123" t="s">
        <v>15</v>
      </c>
      <c r="G4864" s="123">
        <v>3458</v>
      </c>
      <c r="H4864" s="127"/>
      <c r="I4864" s="131" t="s">
        <v>11091</v>
      </c>
      <c r="J4864" s="127"/>
      <c r="K4864" s="127"/>
      <c r="L4864" s="127"/>
      <c r="M4864" s="127"/>
      <c r="N4864" s="246">
        <v>298.95</v>
      </c>
      <c r="O4864" s="246">
        <v>0</v>
      </c>
      <c r="P4864" s="127" t="s">
        <v>1334</v>
      </c>
    </row>
    <row r="4865" spans="1:16" ht="102" hidden="1">
      <c r="A4865" s="127">
        <v>340</v>
      </c>
      <c r="B4865" s="127"/>
      <c r="C4865" s="128" t="s">
        <v>815</v>
      </c>
      <c r="D4865" s="122">
        <v>43039</v>
      </c>
      <c r="E4865" s="123" t="s">
        <v>11092</v>
      </c>
      <c r="F4865" s="123" t="s">
        <v>15</v>
      </c>
      <c r="G4865" s="123">
        <v>3459</v>
      </c>
      <c r="H4865" s="127"/>
      <c r="I4865" s="131" t="s">
        <v>11093</v>
      </c>
      <c r="J4865" s="127"/>
      <c r="K4865" s="127"/>
      <c r="L4865" s="127"/>
      <c r="M4865" s="127"/>
      <c r="N4865" s="246">
        <v>280.5</v>
      </c>
      <c r="O4865" s="246">
        <v>0</v>
      </c>
      <c r="P4865" s="127" t="s">
        <v>1334</v>
      </c>
    </row>
    <row r="4866" spans="1:16" ht="102" hidden="1">
      <c r="A4866" s="127">
        <v>340</v>
      </c>
      <c r="B4866" s="127"/>
      <c r="C4866" s="128" t="s">
        <v>815</v>
      </c>
      <c r="D4866" s="122">
        <v>43039</v>
      </c>
      <c r="E4866" s="123" t="s">
        <v>11094</v>
      </c>
      <c r="F4866" s="123" t="s">
        <v>15</v>
      </c>
      <c r="G4866" s="123">
        <v>3456</v>
      </c>
      <c r="H4866" s="127"/>
      <c r="I4866" s="131" t="s">
        <v>11095</v>
      </c>
      <c r="J4866" s="127"/>
      <c r="K4866" s="127"/>
      <c r="L4866" s="127"/>
      <c r="M4866" s="127"/>
      <c r="N4866" s="246">
        <v>296.20999999999998</v>
      </c>
      <c r="O4866" s="246">
        <v>0</v>
      </c>
      <c r="P4866" s="127" t="s">
        <v>1334</v>
      </c>
    </row>
    <row r="4867" spans="1:16" ht="102" hidden="1">
      <c r="A4867" s="127">
        <v>340</v>
      </c>
      <c r="B4867" s="127"/>
      <c r="C4867" s="128" t="s">
        <v>815</v>
      </c>
      <c r="D4867" s="122">
        <v>43039</v>
      </c>
      <c r="E4867" s="123" t="s">
        <v>11096</v>
      </c>
      <c r="F4867" s="123" t="s">
        <v>15</v>
      </c>
      <c r="G4867" s="123">
        <v>3457</v>
      </c>
      <c r="H4867" s="127"/>
      <c r="I4867" s="131" t="s">
        <v>11097</v>
      </c>
      <c r="J4867" s="127"/>
      <c r="K4867" s="127"/>
      <c r="L4867" s="127"/>
      <c r="M4867" s="127"/>
      <c r="N4867" s="246">
        <v>301.35000000000002</v>
      </c>
      <c r="O4867" s="246">
        <v>0</v>
      </c>
      <c r="P4867" s="127" t="s">
        <v>1334</v>
      </c>
    </row>
    <row r="4868" spans="1:16" ht="89.25" hidden="1">
      <c r="A4868" s="127">
        <v>25</v>
      </c>
      <c r="B4868" s="127"/>
      <c r="C4868" s="128" t="s">
        <v>695</v>
      </c>
      <c r="D4868" s="122">
        <v>43039</v>
      </c>
      <c r="E4868" s="123" t="s">
        <v>11098</v>
      </c>
      <c r="F4868" s="123" t="s">
        <v>15</v>
      </c>
      <c r="G4868" s="123">
        <v>3461</v>
      </c>
      <c r="H4868" s="127"/>
      <c r="I4868" s="131" t="s">
        <v>11099</v>
      </c>
      <c r="J4868" s="127"/>
      <c r="K4868" s="127"/>
      <c r="L4868" s="127"/>
      <c r="M4868" s="127"/>
      <c r="N4868" s="246">
        <v>385.8</v>
      </c>
      <c r="O4868" s="246">
        <v>0</v>
      </c>
      <c r="P4868" s="127" t="s">
        <v>1334</v>
      </c>
    </row>
    <row r="4869" spans="1:16" ht="76.5" hidden="1">
      <c r="A4869" s="127">
        <v>376</v>
      </c>
      <c r="B4869" s="127"/>
      <c r="C4869" s="128" t="s">
        <v>1276</v>
      </c>
      <c r="D4869" s="122">
        <v>43039</v>
      </c>
      <c r="E4869" s="123" t="s">
        <v>11100</v>
      </c>
      <c r="F4869" s="123" t="s">
        <v>15</v>
      </c>
      <c r="G4869" s="123">
        <v>3460</v>
      </c>
      <c r="H4869" s="127"/>
      <c r="I4869" s="131" t="s">
        <v>11101</v>
      </c>
      <c r="J4869" s="127"/>
      <c r="K4869" s="127"/>
      <c r="L4869" s="127"/>
      <c r="M4869" s="127"/>
      <c r="N4869" s="246">
        <v>1362.46</v>
      </c>
      <c r="O4869" s="246">
        <v>0</v>
      </c>
      <c r="P4869" s="127" t="s">
        <v>1334</v>
      </c>
    </row>
    <row r="4870" spans="1:16" ht="102" hidden="1">
      <c r="A4870" s="127">
        <v>340</v>
      </c>
      <c r="B4870" s="127"/>
      <c r="C4870" s="128" t="s">
        <v>815</v>
      </c>
      <c r="D4870" s="122">
        <v>43039</v>
      </c>
      <c r="E4870" s="123" t="s">
        <v>11102</v>
      </c>
      <c r="F4870" s="123" t="s">
        <v>15</v>
      </c>
      <c r="G4870" s="123">
        <v>3455</v>
      </c>
      <c r="H4870" s="127"/>
      <c r="I4870" s="131" t="s">
        <v>11103</v>
      </c>
      <c r="J4870" s="127"/>
      <c r="K4870" s="127"/>
      <c r="L4870" s="127"/>
      <c r="M4870" s="127"/>
      <c r="N4870" s="246">
        <v>281.39</v>
      </c>
      <c r="O4870" s="246">
        <v>0</v>
      </c>
      <c r="P4870" s="127" t="s">
        <v>1334</v>
      </c>
    </row>
    <row r="4871" spans="1:16" ht="89.25" hidden="1">
      <c r="A4871" s="127">
        <v>25</v>
      </c>
      <c r="B4871" s="127"/>
      <c r="C4871" s="128" t="s">
        <v>695</v>
      </c>
      <c r="D4871" s="122">
        <v>43039</v>
      </c>
      <c r="E4871" s="123" t="s">
        <v>11104</v>
      </c>
      <c r="F4871" s="123" t="s">
        <v>15</v>
      </c>
      <c r="G4871" s="123">
        <v>3462</v>
      </c>
      <c r="H4871" s="127"/>
      <c r="I4871" s="131" t="s">
        <v>11105</v>
      </c>
      <c r="J4871" s="127"/>
      <c r="K4871" s="127"/>
      <c r="L4871" s="127"/>
      <c r="M4871" s="127"/>
      <c r="N4871" s="246">
        <v>393.89</v>
      </c>
      <c r="O4871" s="246">
        <v>0</v>
      </c>
      <c r="P4871" s="127" t="s">
        <v>1334</v>
      </c>
    </row>
    <row r="4872" spans="1:16" ht="102" hidden="1">
      <c r="A4872" s="127">
        <v>25</v>
      </c>
      <c r="B4872" s="127"/>
      <c r="C4872" s="128" t="s">
        <v>695</v>
      </c>
      <c r="D4872" s="122">
        <v>43039</v>
      </c>
      <c r="E4872" s="123" t="s">
        <v>11106</v>
      </c>
      <c r="F4872" s="123" t="s">
        <v>15</v>
      </c>
      <c r="G4872" s="123">
        <v>3463</v>
      </c>
      <c r="H4872" s="127"/>
      <c r="I4872" s="131" t="s">
        <v>11107</v>
      </c>
      <c r="J4872" s="127"/>
      <c r="K4872" s="127"/>
      <c r="L4872" s="127"/>
      <c r="M4872" s="127"/>
      <c r="N4872" s="246">
        <v>482.93</v>
      </c>
      <c r="O4872" s="246">
        <v>0</v>
      </c>
      <c r="P4872" s="127" t="s">
        <v>1334</v>
      </c>
    </row>
    <row r="4873" spans="1:16" ht="89.25" hidden="1">
      <c r="A4873" s="127" t="s">
        <v>621</v>
      </c>
      <c r="B4873" s="127"/>
      <c r="C4873" s="128" t="s">
        <v>715</v>
      </c>
      <c r="D4873" s="122">
        <v>43039</v>
      </c>
      <c r="E4873" s="123" t="s">
        <v>11108</v>
      </c>
      <c r="F4873" s="123" t="s">
        <v>15</v>
      </c>
      <c r="G4873" s="123">
        <v>3474</v>
      </c>
      <c r="H4873" s="127"/>
      <c r="I4873" s="131" t="s">
        <v>11109</v>
      </c>
      <c r="J4873" s="127"/>
      <c r="K4873" s="127"/>
      <c r="L4873" s="127"/>
      <c r="M4873" s="127"/>
      <c r="N4873" s="246">
        <v>18693.560000000001</v>
      </c>
      <c r="O4873" s="246">
        <v>0</v>
      </c>
      <c r="P4873" s="127" t="s">
        <v>1334</v>
      </c>
    </row>
    <row r="4874" spans="1:16" ht="51" hidden="1">
      <c r="A4874" s="127">
        <v>513</v>
      </c>
      <c r="B4874" s="127"/>
      <c r="C4874" s="128" t="s">
        <v>201</v>
      </c>
      <c r="D4874" s="122">
        <v>43039</v>
      </c>
      <c r="E4874" s="123" t="s">
        <v>11110</v>
      </c>
      <c r="F4874" s="123" t="s">
        <v>15</v>
      </c>
      <c r="G4874" s="123">
        <v>584210</v>
      </c>
      <c r="H4874" s="127"/>
      <c r="I4874" s="131" t="s">
        <v>10379</v>
      </c>
      <c r="J4874" s="127"/>
      <c r="K4874" s="127"/>
      <c r="L4874" s="127"/>
      <c r="M4874" s="127"/>
      <c r="N4874" s="246">
        <v>50</v>
      </c>
      <c r="O4874" s="246">
        <v>0</v>
      </c>
      <c r="P4874" s="127" t="s">
        <v>1334</v>
      </c>
    </row>
    <row r="4875" spans="1:16" ht="51" hidden="1">
      <c r="A4875" s="127">
        <v>513</v>
      </c>
      <c r="B4875" s="127"/>
      <c r="C4875" s="128" t="s">
        <v>201</v>
      </c>
      <c r="D4875" s="122">
        <v>43039</v>
      </c>
      <c r="E4875" s="123" t="s">
        <v>11111</v>
      </c>
      <c r="F4875" s="123" t="s">
        <v>15</v>
      </c>
      <c r="G4875" s="123">
        <v>584335</v>
      </c>
      <c r="H4875" s="127"/>
      <c r="I4875" s="131" t="s">
        <v>9756</v>
      </c>
      <c r="J4875" s="127"/>
      <c r="K4875" s="127"/>
      <c r="L4875" s="127"/>
      <c r="M4875" s="127"/>
      <c r="N4875" s="246">
        <v>50</v>
      </c>
      <c r="O4875" s="246">
        <v>0</v>
      </c>
      <c r="P4875" s="127" t="s">
        <v>1334</v>
      </c>
    </row>
    <row r="4876" spans="1:16" ht="51" hidden="1">
      <c r="A4876" s="127">
        <v>86</v>
      </c>
      <c r="B4876" s="127"/>
      <c r="C4876" s="128" t="s">
        <v>711</v>
      </c>
      <c r="D4876" s="122">
        <v>43039</v>
      </c>
      <c r="E4876" s="123" t="s">
        <v>11112</v>
      </c>
      <c r="F4876" s="123" t="s">
        <v>15</v>
      </c>
      <c r="G4876" s="123">
        <v>584337</v>
      </c>
      <c r="H4876" s="127"/>
      <c r="I4876" s="131" t="s">
        <v>10794</v>
      </c>
      <c r="J4876" s="127"/>
      <c r="K4876" s="127"/>
      <c r="L4876" s="127"/>
      <c r="M4876" s="127"/>
      <c r="N4876" s="246">
        <v>50</v>
      </c>
      <c r="O4876" s="246">
        <v>0</v>
      </c>
      <c r="P4876" s="127" t="s">
        <v>1334</v>
      </c>
    </row>
    <row r="4877" spans="1:16" ht="51" hidden="1">
      <c r="A4877" s="127">
        <v>513</v>
      </c>
      <c r="B4877" s="127"/>
      <c r="C4877" s="128" t="s">
        <v>201</v>
      </c>
      <c r="D4877" s="122">
        <v>43039</v>
      </c>
      <c r="E4877" s="123" t="s">
        <v>11113</v>
      </c>
      <c r="F4877" s="123" t="s">
        <v>15</v>
      </c>
      <c r="G4877" s="123">
        <v>584481</v>
      </c>
      <c r="H4877" s="127"/>
      <c r="I4877" s="131" t="s">
        <v>11114</v>
      </c>
      <c r="J4877" s="127"/>
      <c r="K4877" s="127"/>
      <c r="L4877" s="127"/>
      <c r="M4877" s="127"/>
      <c r="N4877" s="246">
        <v>50</v>
      </c>
      <c r="O4877" s="246">
        <v>0</v>
      </c>
      <c r="P4877" s="127" t="s">
        <v>1334</v>
      </c>
    </row>
    <row r="4878" spans="1:16" ht="51" hidden="1">
      <c r="A4878" s="127">
        <v>513</v>
      </c>
      <c r="B4878" s="127"/>
      <c r="C4878" s="128" t="s">
        <v>201</v>
      </c>
      <c r="D4878" s="122">
        <v>43039</v>
      </c>
      <c r="E4878" s="123" t="s">
        <v>11115</v>
      </c>
      <c r="F4878" s="123" t="s">
        <v>15</v>
      </c>
      <c r="G4878" s="123">
        <v>584483</v>
      </c>
      <c r="H4878" s="127"/>
      <c r="I4878" s="131" t="s">
        <v>9733</v>
      </c>
      <c r="J4878" s="127"/>
      <c r="K4878" s="127"/>
      <c r="L4878" s="127"/>
      <c r="M4878" s="127"/>
      <c r="N4878" s="246">
        <v>50</v>
      </c>
      <c r="O4878" s="246">
        <v>0</v>
      </c>
      <c r="P4878" s="127" t="s">
        <v>1334</v>
      </c>
    </row>
    <row r="4879" spans="1:16" ht="63.75" hidden="1">
      <c r="A4879" s="127">
        <v>249</v>
      </c>
      <c r="B4879" s="127"/>
      <c r="C4879" s="128" t="s">
        <v>776</v>
      </c>
      <c r="D4879" s="122">
        <v>43010</v>
      </c>
      <c r="E4879" s="123" t="s">
        <v>11116</v>
      </c>
      <c r="F4879" s="123" t="s">
        <v>3</v>
      </c>
      <c r="G4879" s="123">
        <v>1546593</v>
      </c>
      <c r="H4879" s="127"/>
      <c r="I4879" s="131" t="s">
        <v>11117</v>
      </c>
      <c r="J4879" s="127"/>
      <c r="K4879" s="127"/>
      <c r="L4879" s="127"/>
      <c r="M4879" s="127"/>
      <c r="N4879" s="246">
        <v>0</v>
      </c>
      <c r="O4879" s="246">
        <v>145</v>
      </c>
      <c r="P4879" s="127" t="s">
        <v>1334</v>
      </c>
    </row>
    <row r="4880" spans="1:16" ht="51" hidden="1">
      <c r="A4880" s="127" t="s">
        <v>620</v>
      </c>
      <c r="B4880" s="127"/>
      <c r="C4880" s="128" t="s">
        <v>714</v>
      </c>
      <c r="D4880" s="122">
        <v>43010</v>
      </c>
      <c r="E4880" s="123" t="s">
        <v>11118</v>
      </c>
      <c r="F4880" s="123" t="s">
        <v>3</v>
      </c>
      <c r="G4880" s="123">
        <v>1546548</v>
      </c>
      <c r="H4880" s="127"/>
      <c r="I4880" s="131" t="s">
        <v>3021</v>
      </c>
      <c r="J4880" s="127"/>
      <c r="K4880" s="127"/>
      <c r="L4880" s="127"/>
      <c r="M4880" s="127"/>
      <c r="N4880" s="246">
        <v>0</v>
      </c>
      <c r="O4880" s="246">
        <v>1000</v>
      </c>
      <c r="P4880" s="127" t="s">
        <v>1334</v>
      </c>
    </row>
    <row r="4881" spans="1:16" ht="51" hidden="1">
      <c r="A4881" s="127" t="s">
        <v>620</v>
      </c>
      <c r="B4881" s="127"/>
      <c r="C4881" s="128" t="s">
        <v>714</v>
      </c>
      <c r="D4881" s="122">
        <v>43010</v>
      </c>
      <c r="E4881" s="123" t="s">
        <v>11119</v>
      </c>
      <c r="F4881" s="123" t="s">
        <v>3</v>
      </c>
      <c r="G4881" s="123">
        <v>1546526</v>
      </c>
      <c r="H4881" s="127"/>
      <c r="I4881" s="131" t="s">
        <v>11120</v>
      </c>
      <c r="J4881" s="127"/>
      <c r="K4881" s="127"/>
      <c r="L4881" s="127"/>
      <c r="M4881" s="127"/>
      <c r="N4881" s="246">
        <v>0</v>
      </c>
      <c r="O4881" s="246">
        <v>10</v>
      </c>
      <c r="P4881" s="127" t="s">
        <v>1334</v>
      </c>
    </row>
    <row r="4882" spans="1:16" ht="51" hidden="1">
      <c r="A4882" s="127" t="s">
        <v>620</v>
      </c>
      <c r="B4882" s="127"/>
      <c r="C4882" s="128" t="s">
        <v>714</v>
      </c>
      <c r="D4882" s="122">
        <v>43010</v>
      </c>
      <c r="E4882" s="123" t="s">
        <v>11121</v>
      </c>
      <c r="F4882" s="123" t="s">
        <v>3</v>
      </c>
      <c r="G4882" s="123">
        <v>1546498</v>
      </c>
      <c r="H4882" s="127"/>
      <c r="I4882" s="131" t="s">
        <v>11122</v>
      </c>
      <c r="J4882" s="127"/>
      <c r="K4882" s="127"/>
      <c r="L4882" s="127"/>
      <c r="M4882" s="127"/>
      <c r="N4882" s="246">
        <v>0</v>
      </c>
      <c r="O4882" s="246">
        <v>70</v>
      </c>
      <c r="P4882" s="127" t="s">
        <v>1334</v>
      </c>
    </row>
    <row r="4883" spans="1:16" ht="51" hidden="1">
      <c r="A4883" s="127" t="s">
        <v>620</v>
      </c>
      <c r="B4883" s="127"/>
      <c r="C4883" s="128" t="s">
        <v>714</v>
      </c>
      <c r="D4883" s="122">
        <v>43010</v>
      </c>
      <c r="E4883" s="123" t="s">
        <v>11123</v>
      </c>
      <c r="F4883" s="123" t="s">
        <v>3</v>
      </c>
      <c r="G4883" s="123">
        <v>1546357</v>
      </c>
      <c r="H4883" s="127"/>
      <c r="I4883" s="131" t="s">
        <v>11124</v>
      </c>
      <c r="J4883" s="127"/>
      <c r="K4883" s="127"/>
      <c r="L4883" s="127"/>
      <c r="M4883" s="127"/>
      <c r="N4883" s="246">
        <v>0</v>
      </c>
      <c r="O4883" s="246">
        <v>3611.1800000000003</v>
      </c>
      <c r="P4883" s="127" t="s">
        <v>1334</v>
      </c>
    </row>
    <row r="4884" spans="1:16" ht="51" hidden="1">
      <c r="A4884" s="127">
        <v>86</v>
      </c>
      <c r="B4884" s="127"/>
      <c r="C4884" s="128" t="s">
        <v>711</v>
      </c>
      <c r="D4884" s="122">
        <v>43010</v>
      </c>
      <c r="E4884" s="123" t="s">
        <v>11125</v>
      </c>
      <c r="F4884" s="123" t="s">
        <v>3</v>
      </c>
      <c r="G4884" s="123">
        <v>1546359</v>
      </c>
      <c r="H4884" s="127"/>
      <c r="I4884" s="131" t="s">
        <v>11126</v>
      </c>
      <c r="J4884" s="127"/>
      <c r="K4884" s="127"/>
      <c r="L4884" s="127"/>
      <c r="M4884" s="127"/>
      <c r="N4884" s="246">
        <v>0</v>
      </c>
      <c r="O4884" s="246">
        <v>658</v>
      </c>
      <c r="P4884" s="127" t="s">
        <v>1334</v>
      </c>
    </row>
    <row r="4885" spans="1:16" ht="51" hidden="1">
      <c r="A4885" s="127" t="s">
        <v>620</v>
      </c>
      <c r="B4885" s="127"/>
      <c r="C4885" s="128" t="s">
        <v>714</v>
      </c>
      <c r="D4885" s="122">
        <v>43010</v>
      </c>
      <c r="E4885" s="123" t="s">
        <v>11127</v>
      </c>
      <c r="F4885" s="123" t="s">
        <v>3</v>
      </c>
      <c r="G4885" s="123">
        <v>1546422</v>
      </c>
      <c r="H4885" s="127"/>
      <c r="I4885" s="131" t="s">
        <v>11128</v>
      </c>
      <c r="J4885" s="127"/>
      <c r="K4885" s="127"/>
      <c r="L4885" s="127"/>
      <c r="M4885" s="127"/>
      <c r="N4885" s="246">
        <v>0</v>
      </c>
      <c r="O4885" s="246">
        <v>721.35</v>
      </c>
      <c r="P4885" s="127" t="s">
        <v>1334</v>
      </c>
    </row>
    <row r="4886" spans="1:16" ht="51" hidden="1">
      <c r="A4886" s="127" t="s">
        <v>620</v>
      </c>
      <c r="B4886" s="127"/>
      <c r="C4886" s="128" t="s">
        <v>714</v>
      </c>
      <c r="D4886" s="122">
        <v>43010</v>
      </c>
      <c r="E4886" s="123" t="s">
        <v>11129</v>
      </c>
      <c r="F4886" s="123" t="s">
        <v>3</v>
      </c>
      <c r="G4886" s="123">
        <v>1546446</v>
      </c>
      <c r="H4886" s="127"/>
      <c r="I4886" s="131" t="s">
        <v>11130</v>
      </c>
      <c r="J4886" s="127"/>
      <c r="K4886" s="127"/>
      <c r="L4886" s="127"/>
      <c r="M4886" s="127"/>
      <c r="N4886" s="246">
        <v>0</v>
      </c>
      <c r="O4886" s="246">
        <v>7721.67</v>
      </c>
      <c r="P4886" s="127" t="s">
        <v>1334</v>
      </c>
    </row>
    <row r="4887" spans="1:16" ht="51" hidden="1">
      <c r="A4887" s="127">
        <v>212</v>
      </c>
      <c r="B4887" s="127"/>
      <c r="C4887" s="128" t="s">
        <v>762</v>
      </c>
      <c r="D4887" s="122">
        <v>43010</v>
      </c>
      <c r="E4887" s="123" t="s">
        <v>11131</v>
      </c>
      <c r="F4887" s="123" t="s">
        <v>3</v>
      </c>
      <c r="G4887" s="123">
        <v>1546485</v>
      </c>
      <c r="H4887" s="127"/>
      <c r="I4887" s="131" t="s">
        <v>11132</v>
      </c>
      <c r="J4887" s="127"/>
      <c r="K4887" s="127"/>
      <c r="L4887" s="127"/>
      <c r="M4887" s="127"/>
      <c r="N4887" s="246">
        <v>0</v>
      </c>
      <c r="O4887" s="246">
        <v>591</v>
      </c>
      <c r="P4887" s="127" t="s">
        <v>1334</v>
      </c>
    </row>
    <row r="4888" spans="1:16" ht="38.25" hidden="1">
      <c r="A4888" s="127">
        <v>580</v>
      </c>
      <c r="B4888" s="127"/>
      <c r="C4888" s="128" t="s">
        <v>218</v>
      </c>
      <c r="D4888" s="122">
        <v>43010</v>
      </c>
      <c r="E4888" s="123" t="s">
        <v>11133</v>
      </c>
      <c r="F4888" s="123" t="s">
        <v>3</v>
      </c>
      <c r="G4888" s="123">
        <v>1546732</v>
      </c>
      <c r="H4888" s="127"/>
      <c r="I4888" s="131" t="s">
        <v>11134</v>
      </c>
      <c r="J4888" s="127"/>
      <c r="K4888" s="127"/>
      <c r="L4888" s="127"/>
      <c r="M4888" s="127"/>
      <c r="N4888" s="246">
        <v>0</v>
      </c>
      <c r="O4888" s="246">
        <v>120</v>
      </c>
      <c r="P4888" s="127" t="s">
        <v>1334</v>
      </c>
    </row>
    <row r="4889" spans="1:16" ht="51" hidden="1">
      <c r="A4889" s="127" t="s">
        <v>620</v>
      </c>
      <c r="B4889" s="127"/>
      <c r="C4889" s="128" t="s">
        <v>714</v>
      </c>
      <c r="D4889" s="122">
        <v>43010</v>
      </c>
      <c r="E4889" s="123" t="s">
        <v>11135</v>
      </c>
      <c r="F4889" s="123" t="s">
        <v>3</v>
      </c>
      <c r="G4889" s="123">
        <v>1546640</v>
      </c>
      <c r="H4889" s="127"/>
      <c r="I4889" s="131" t="s">
        <v>11136</v>
      </c>
      <c r="J4889" s="127"/>
      <c r="K4889" s="127"/>
      <c r="L4889" s="127"/>
      <c r="M4889" s="127"/>
      <c r="N4889" s="246">
        <v>0</v>
      </c>
      <c r="O4889" s="246">
        <v>1901.25</v>
      </c>
      <c r="P4889" s="127" t="s">
        <v>1334</v>
      </c>
    </row>
    <row r="4890" spans="1:16" ht="51" hidden="1">
      <c r="A4890" s="127">
        <v>20</v>
      </c>
      <c r="B4890" s="127"/>
      <c r="C4890" s="128" t="s">
        <v>694</v>
      </c>
      <c r="D4890" s="122">
        <v>43010</v>
      </c>
      <c r="E4890" s="123" t="s">
        <v>11137</v>
      </c>
      <c r="F4890" s="123" t="s">
        <v>3</v>
      </c>
      <c r="G4890" s="123">
        <v>1546641</v>
      </c>
      <c r="H4890" s="127"/>
      <c r="I4890" s="131" t="s">
        <v>11138</v>
      </c>
      <c r="J4890" s="127"/>
      <c r="K4890" s="127"/>
      <c r="L4890" s="127"/>
      <c r="M4890" s="127"/>
      <c r="N4890" s="246">
        <v>0</v>
      </c>
      <c r="O4890" s="246">
        <v>20</v>
      </c>
      <c r="P4890" s="127" t="s">
        <v>1334</v>
      </c>
    </row>
    <row r="4891" spans="1:16" ht="51" hidden="1">
      <c r="A4891" s="127" t="s">
        <v>620</v>
      </c>
      <c r="B4891" s="127"/>
      <c r="C4891" s="128" t="s">
        <v>714</v>
      </c>
      <c r="D4891" s="122">
        <v>43010</v>
      </c>
      <c r="E4891" s="123" t="s">
        <v>11139</v>
      </c>
      <c r="F4891" s="123" t="s">
        <v>3</v>
      </c>
      <c r="G4891" s="123">
        <v>1546672</v>
      </c>
      <c r="H4891" s="127"/>
      <c r="I4891" s="131" t="s">
        <v>11140</v>
      </c>
      <c r="J4891" s="127"/>
      <c r="K4891" s="127"/>
      <c r="L4891" s="127"/>
      <c r="M4891" s="127"/>
      <c r="N4891" s="246">
        <v>0</v>
      </c>
      <c r="O4891" s="246">
        <v>344.27</v>
      </c>
      <c r="P4891" s="127" t="s">
        <v>1334</v>
      </c>
    </row>
    <row r="4892" spans="1:16" ht="38.25" hidden="1">
      <c r="A4892" s="127">
        <v>580</v>
      </c>
      <c r="B4892" s="127"/>
      <c r="C4892" s="128" t="s">
        <v>218</v>
      </c>
      <c r="D4892" s="122">
        <v>43010</v>
      </c>
      <c r="E4892" s="123" t="s">
        <v>11141</v>
      </c>
      <c r="F4892" s="123" t="s">
        <v>3</v>
      </c>
      <c r="G4892" s="123">
        <v>1546731</v>
      </c>
      <c r="H4892" s="127"/>
      <c r="I4892" s="131" t="s">
        <v>11142</v>
      </c>
      <c r="J4892" s="127"/>
      <c r="K4892" s="127"/>
      <c r="L4892" s="127"/>
      <c r="M4892" s="127"/>
      <c r="N4892" s="246">
        <v>0</v>
      </c>
      <c r="O4892" s="246">
        <v>120</v>
      </c>
      <c r="P4892" s="127" t="s">
        <v>1334</v>
      </c>
    </row>
    <row r="4893" spans="1:16" ht="51" hidden="1">
      <c r="A4893" s="127">
        <v>660</v>
      </c>
      <c r="B4893" s="127"/>
      <c r="C4893" s="128" t="s">
        <v>234</v>
      </c>
      <c r="D4893" s="122">
        <v>43010</v>
      </c>
      <c r="E4893" s="123" t="s">
        <v>11143</v>
      </c>
      <c r="F4893" s="123" t="s">
        <v>3</v>
      </c>
      <c r="G4893" s="123">
        <v>1546365</v>
      </c>
      <c r="H4893" s="127"/>
      <c r="I4893" s="131" t="s">
        <v>11144</v>
      </c>
      <c r="J4893" s="127"/>
      <c r="K4893" s="127"/>
      <c r="L4893" s="127"/>
      <c r="M4893" s="127"/>
      <c r="N4893" s="246">
        <v>0</v>
      </c>
      <c r="O4893" s="246">
        <v>167.81</v>
      </c>
      <c r="P4893" s="127" t="s">
        <v>1334</v>
      </c>
    </row>
    <row r="4894" spans="1:16" ht="51" hidden="1">
      <c r="A4894" s="127">
        <v>41</v>
      </c>
      <c r="B4894" s="127"/>
      <c r="C4894" s="128" t="s">
        <v>698</v>
      </c>
      <c r="D4894" s="122">
        <v>43010</v>
      </c>
      <c r="E4894" s="123" t="s">
        <v>11145</v>
      </c>
      <c r="F4894" s="123" t="s">
        <v>3</v>
      </c>
      <c r="G4894" s="123">
        <v>1546374</v>
      </c>
      <c r="H4894" s="127"/>
      <c r="I4894" s="131" t="s">
        <v>11146</v>
      </c>
      <c r="J4894" s="127"/>
      <c r="K4894" s="127"/>
      <c r="L4894" s="127"/>
      <c r="M4894" s="127"/>
      <c r="N4894" s="246">
        <v>0</v>
      </c>
      <c r="O4894" s="246">
        <v>206595.52000000002</v>
      </c>
      <c r="P4894" s="127" t="s">
        <v>1334</v>
      </c>
    </row>
    <row r="4895" spans="1:16" ht="51" hidden="1">
      <c r="A4895" s="127">
        <v>86</v>
      </c>
      <c r="B4895" s="127"/>
      <c r="C4895" s="128" t="s">
        <v>711</v>
      </c>
      <c r="D4895" s="122">
        <v>43010</v>
      </c>
      <c r="E4895" s="123" t="s">
        <v>11147</v>
      </c>
      <c r="F4895" s="123" t="s">
        <v>3</v>
      </c>
      <c r="G4895" s="123">
        <v>1546383</v>
      </c>
      <c r="H4895" s="127"/>
      <c r="I4895" s="131" t="s">
        <v>11148</v>
      </c>
      <c r="J4895" s="127"/>
      <c r="K4895" s="127"/>
      <c r="L4895" s="127"/>
      <c r="M4895" s="127"/>
      <c r="N4895" s="246">
        <v>0</v>
      </c>
      <c r="O4895" s="246">
        <v>1500</v>
      </c>
      <c r="P4895" s="127" t="s">
        <v>1334</v>
      </c>
    </row>
    <row r="4896" spans="1:16" ht="63.75" hidden="1">
      <c r="A4896" s="127">
        <v>86</v>
      </c>
      <c r="B4896" s="127"/>
      <c r="C4896" s="128" t="s">
        <v>711</v>
      </c>
      <c r="D4896" s="122">
        <v>43010</v>
      </c>
      <c r="E4896" s="123" t="s">
        <v>11149</v>
      </c>
      <c r="F4896" s="123" t="s">
        <v>3</v>
      </c>
      <c r="G4896" s="123">
        <v>1546385</v>
      </c>
      <c r="H4896" s="127"/>
      <c r="I4896" s="131" t="s">
        <v>11150</v>
      </c>
      <c r="J4896" s="127"/>
      <c r="K4896" s="127"/>
      <c r="L4896" s="127"/>
      <c r="M4896" s="127"/>
      <c r="N4896" s="246">
        <v>0</v>
      </c>
      <c r="O4896" s="246">
        <v>36000</v>
      </c>
      <c r="P4896" s="127" t="s">
        <v>1334</v>
      </c>
    </row>
    <row r="4897" spans="1:16" ht="63.75" hidden="1">
      <c r="A4897" s="127">
        <v>580</v>
      </c>
      <c r="B4897" s="127"/>
      <c r="C4897" s="128" t="s">
        <v>218</v>
      </c>
      <c r="D4897" s="122">
        <v>43010</v>
      </c>
      <c r="E4897" s="123" t="s">
        <v>11151</v>
      </c>
      <c r="F4897" s="123" t="s">
        <v>3</v>
      </c>
      <c r="G4897" s="123">
        <v>1546388</v>
      </c>
      <c r="H4897" s="127"/>
      <c r="I4897" s="131" t="s">
        <v>11152</v>
      </c>
      <c r="J4897" s="127"/>
      <c r="K4897" s="127"/>
      <c r="L4897" s="127"/>
      <c r="M4897" s="127"/>
      <c r="N4897" s="246">
        <v>0</v>
      </c>
      <c r="O4897" s="246">
        <v>250</v>
      </c>
      <c r="P4897" s="127" t="s">
        <v>1334</v>
      </c>
    </row>
    <row r="4898" spans="1:16" ht="51" hidden="1">
      <c r="A4898" s="127" t="s">
        <v>620</v>
      </c>
      <c r="B4898" s="127"/>
      <c r="C4898" s="128" t="s">
        <v>714</v>
      </c>
      <c r="D4898" s="122">
        <v>43010</v>
      </c>
      <c r="E4898" s="123" t="s">
        <v>11153</v>
      </c>
      <c r="F4898" s="123" t="s">
        <v>3</v>
      </c>
      <c r="G4898" s="123">
        <v>1546420</v>
      </c>
      <c r="H4898" s="127"/>
      <c r="I4898" s="131" t="s">
        <v>11154</v>
      </c>
      <c r="J4898" s="127"/>
      <c r="K4898" s="127"/>
      <c r="L4898" s="127"/>
      <c r="M4898" s="127"/>
      <c r="N4898" s="246">
        <v>0</v>
      </c>
      <c r="O4898" s="246">
        <v>2763.14</v>
      </c>
      <c r="P4898" s="127" t="s">
        <v>1334</v>
      </c>
    </row>
    <row r="4899" spans="1:16" ht="51" hidden="1">
      <c r="A4899" s="127" t="s">
        <v>620</v>
      </c>
      <c r="B4899" s="127"/>
      <c r="C4899" s="128" t="s">
        <v>714</v>
      </c>
      <c r="D4899" s="122">
        <v>43010</v>
      </c>
      <c r="E4899" s="123" t="s">
        <v>11155</v>
      </c>
      <c r="F4899" s="123" t="s">
        <v>3</v>
      </c>
      <c r="G4899" s="123">
        <v>1546421</v>
      </c>
      <c r="H4899" s="127"/>
      <c r="I4899" s="131" t="s">
        <v>11156</v>
      </c>
      <c r="J4899" s="127"/>
      <c r="K4899" s="127"/>
      <c r="L4899" s="127"/>
      <c r="M4899" s="127"/>
      <c r="N4899" s="246">
        <v>0</v>
      </c>
      <c r="O4899" s="246">
        <v>1489.4</v>
      </c>
      <c r="P4899" s="127" t="s">
        <v>1334</v>
      </c>
    </row>
    <row r="4900" spans="1:16" ht="51" hidden="1">
      <c r="A4900" s="127" t="s">
        <v>620</v>
      </c>
      <c r="B4900" s="127"/>
      <c r="C4900" s="128" t="s">
        <v>714</v>
      </c>
      <c r="D4900" s="122">
        <v>43010</v>
      </c>
      <c r="E4900" s="123" t="s">
        <v>11157</v>
      </c>
      <c r="F4900" s="123" t="s">
        <v>3</v>
      </c>
      <c r="G4900" s="123">
        <v>1546423</v>
      </c>
      <c r="H4900" s="127"/>
      <c r="I4900" s="131" t="s">
        <v>11158</v>
      </c>
      <c r="J4900" s="127"/>
      <c r="K4900" s="127"/>
      <c r="L4900" s="127"/>
      <c r="M4900" s="127"/>
      <c r="N4900" s="246">
        <v>0</v>
      </c>
      <c r="O4900" s="246">
        <v>219.73000000000002</v>
      </c>
      <c r="P4900" s="127" t="s">
        <v>1334</v>
      </c>
    </row>
    <row r="4901" spans="1:16" ht="51" hidden="1">
      <c r="A4901" s="127">
        <v>222</v>
      </c>
      <c r="B4901" s="127"/>
      <c r="C4901" s="128" t="s">
        <v>765</v>
      </c>
      <c r="D4901" s="122">
        <v>43010</v>
      </c>
      <c r="E4901" s="123" t="s">
        <v>11159</v>
      </c>
      <c r="F4901" s="123" t="s">
        <v>3</v>
      </c>
      <c r="G4901" s="123">
        <v>1546448</v>
      </c>
      <c r="H4901" s="127"/>
      <c r="I4901" s="131" t="s">
        <v>11160</v>
      </c>
      <c r="J4901" s="127"/>
      <c r="K4901" s="127"/>
      <c r="L4901" s="127"/>
      <c r="M4901" s="127"/>
      <c r="N4901" s="246">
        <v>0</v>
      </c>
      <c r="O4901" s="246">
        <v>55.79</v>
      </c>
      <c r="P4901" s="127" t="s">
        <v>1334</v>
      </c>
    </row>
    <row r="4902" spans="1:16" ht="51" hidden="1">
      <c r="A4902" s="127">
        <v>41</v>
      </c>
      <c r="B4902" s="127"/>
      <c r="C4902" s="128" t="s">
        <v>698</v>
      </c>
      <c r="D4902" s="122">
        <v>43011</v>
      </c>
      <c r="E4902" s="123" t="s">
        <v>11161</v>
      </c>
      <c r="F4902" s="123" t="s">
        <v>3</v>
      </c>
      <c r="G4902" s="123">
        <v>1547120</v>
      </c>
      <c r="H4902" s="127"/>
      <c r="I4902" s="131" t="s">
        <v>11162</v>
      </c>
      <c r="J4902" s="127"/>
      <c r="K4902" s="127"/>
      <c r="L4902" s="127"/>
      <c r="M4902" s="127"/>
      <c r="N4902" s="246">
        <v>0</v>
      </c>
      <c r="O4902" s="246">
        <v>807</v>
      </c>
      <c r="P4902" s="127" t="s">
        <v>1334</v>
      </c>
    </row>
    <row r="4903" spans="1:16" ht="51" hidden="1">
      <c r="A4903" s="127">
        <v>290</v>
      </c>
      <c r="B4903" s="127"/>
      <c r="C4903" s="128" t="s">
        <v>794</v>
      </c>
      <c r="D4903" s="122">
        <v>43011</v>
      </c>
      <c r="E4903" s="123" t="s">
        <v>11163</v>
      </c>
      <c r="F4903" s="123" t="s">
        <v>3</v>
      </c>
      <c r="G4903" s="123">
        <v>1547122</v>
      </c>
      <c r="H4903" s="127"/>
      <c r="I4903" s="131" t="s">
        <v>11164</v>
      </c>
      <c r="J4903" s="127"/>
      <c r="K4903" s="127"/>
      <c r="L4903" s="127"/>
      <c r="M4903" s="127"/>
      <c r="N4903" s="246">
        <v>0</v>
      </c>
      <c r="O4903" s="246">
        <v>15</v>
      </c>
      <c r="P4903" s="127" t="s">
        <v>1334</v>
      </c>
    </row>
    <row r="4904" spans="1:16" ht="38.25" hidden="1">
      <c r="A4904" s="127">
        <v>340</v>
      </c>
      <c r="B4904" s="127"/>
      <c r="C4904" s="128" t="s">
        <v>815</v>
      </c>
      <c r="D4904" s="122">
        <v>43011</v>
      </c>
      <c r="E4904" s="123" t="s">
        <v>11165</v>
      </c>
      <c r="F4904" s="123" t="s">
        <v>3</v>
      </c>
      <c r="G4904" s="123">
        <v>1547125</v>
      </c>
      <c r="H4904" s="127"/>
      <c r="I4904" s="131" t="s">
        <v>11166</v>
      </c>
      <c r="J4904" s="127"/>
      <c r="K4904" s="127"/>
      <c r="L4904" s="127"/>
      <c r="M4904" s="127"/>
      <c r="N4904" s="246">
        <v>0</v>
      </c>
      <c r="O4904" s="246">
        <v>155.4</v>
      </c>
      <c r="P4904" s="127" t="s">
        <v>1334</v>
      </c>
    </row>
    <row r="4905" spans="1:16" ht="51" hidden="1">
      <c r="A4905" s="127">
        <v>70</v>
      </c>
      <c r="B4905" s="127"/>
      <c r="C4905" s="128" t="s">
        <v>706</v>
      </c>
      <c r="D4905" s="122">
        <v>43011</v>
      </c>
      <c r="E4905" s="123" t="s">
        <v>11167</v>
      </c>
      <c r="F4905" s="123" t="s">
        <v>3</v>
      </c>
      <c r="G4905" s="123">
        <v>1546993</v>
      </c>
      <c r="H4905" s="127"/>
      <c r="I4905" s="131" t="s">
        <v>11168</v>
      </c>
      <c r="J4905" s="127"/>
      <c r="K4905" s="127"/>
      <c r="L4905" s="127"/>
      <c r="M4905" s="127"/>
      <c r="N4905" s="246">
        <v>0</v>
      </c>
      <c r="O4905" s="246">
        <v>367</v>
      </c>
      <c r="P4905" s="127" t="s">
        <v>1334</v>
      </c>
    </row>
    <row r="4906" spans="1:16" ht="51" hidden="1">
      <c r="A4906" s="127" t="s">
        <v>620</v>
      </c>
      <c r="B4906" s="127"/>
      <c r="C4906" s="128" t="s">
        <v>714</v>
      </c>
      <c r="D4906" s="122">
        <v>43011</v>
      </c>
      <c r="E4906" s="123" t="s">
        <v>11169</v>
      </c>
      <c r="F4906" s="123" t="s">
        <v>3</v>
      </c>
      <c r="G4906" s="123">
        <v>1547054</v>
      </c>
      <c r="H4906" s="127"/>
      <c r="I4906" s="131" t="s">
        <v>11170</v>
      </c>
      <c r="J4906" s="127"/>
      <c r="K4906" s="127"/>
      <c r="L4906" s="127"/>
      <c r="M4906" s="127"/>
      <c r="N4906" s="246">
        <v>0</v>
      </c>
      <c r="O4906" s="246">
        <v>2</v>
      </c>
      <c r="P4906" s="127" t="s">
        <v>1334</v>
      </c>
    </row>
    <row r="4907" spans="1:16" ht="51" hidden="1">
      <c r="A4907" s="127" t="s">
        <v>620</v>
      </c>
      <c r="B4907" s="127"/>
      <c r="C4907" s="128" t="s">
        <v>714</v>
      </c>
      <c r="D4907" s="122">
        <v>43011</v>
      </c>
      <c r="E4907" s="123" t="s">
        <v>11171</v>
      </c>
      <c r="F4907" s="123" t="s">
        <v>3</v>
      </c>
      <c r="G4907" s="123">
        <v>1547082</v>
      </c>
      <c r="H4907" s="127"/>
      <c r="I4907" s="131" t="s">
        <v>7598</v>
      </c>
      <c r="J4907" s="127"/>
      <c r="K4907" s="127"/>
      <c r="L4907" s="127"/>
      <c r="M4907" s="127"/>
      <c r="N4907" s="246">
        <v>0</v>
      </c>
      <c r="O4907" s="246">
        <v>2000</v>
      </c>
      <c r="P4907" s="127" t="s">
        <v>1334</v>
      </c>
    </row>
    <row r="4908" spans="1:16" ht="63.75" hidden="1">
      <c r="A4908" s="127">
        <v>344</v>
      </c>
      <c r="B4908" s="127"/>
      <c r="C4908" s="128" t="s">
        <v>819</v>
      </c>
      <c r="D4908" s="122">
        <v>43011</v>
      </c>
      <c r="E4908" s="123" t="s">
        <v>11172</v>
      </c>
      <c r="F4908" s="123" t="s">
        <v>3</v>
      </c>
      <c r="G4908" s="123">
        <v>1547170</v>
      </c>
      <c r="H4908" s="127"/>
      <c r="I4908" s="131" t="s">
        <v>11173</v>
      </c>
      <c r="J4908" s="127"/>
      <c r="K4908" s="127"/>
      <c r="L4908" s="127"/>
      <c r="M4908" s="127"/>
      <c r="N4908" s="246">
        <v>0</v>
      </c>
      <c r="O4908" s="243">
        <v>258.5</v>
      </c>
      <c r="P4908" s="127" t="s">
        <v>17184</v>
      </c>
    </row>
    <row r="4909" spans="1:16" ht="51" hidden="1">
      <c r="A4909" s="127">
        <v>526</v>
      </c>
      <c r="B4909" s="127"/>
      <c r="C4909" s="128" t="s">
        <v>847</v>
      </c>
      <c r="D4909" s="122">
        <v>43011</v>
      </c>
      <c r="E4909" s="123" t="s">
        <v>11174</v>
      </c>
      <c r="F4909" s="123" t="s">
        <v>3</v>
      </c>
      <c r="G4909" s="123">
        <v>1547174</v>
      </c>
      <c r="H4909" s="127"/>
      <c r="I4909" s="131" t="s">
        <v>11175</v>
      </c>
      <c r="J4909" s="127"/>
      <c r="K4909" s="127"/>
      <c r="L4909" s="127"/>
      <c r="M4909" s="127"/>
      <c r="N4909" s="246">
        <v>0</v>
      </c>
      <c r="O4909" s="243">
        <v>50</v>
      </c>
      <c r="P4909" s="127" t="s">
        <v>17184</v>
      </c>
    </row>
    <row r="4910" spans="1:16" ht="51" hidden="1">
      <c r="A4910" s="127">
        <v>234</v>
      </c>
      <c r="B4910" s="127"/>
      <c r="C4910" s="128" t="s">
        <v>124</v>
      </c>
      <c r="D4910" s="122">
        <v>43011</v>
      </c>
      <c r="E4910" s="123" t="s">
        <v>11176</v>
      </c>
      <c r="F4910" s="123" t="s">
        <v>3</v>
      </c>
      <c r="G4910" s="123">
        <v>1547184</v>
      </c>
      <c r="H4910" s="127"/>
      <c r="I4910" s="131" t="s">
        <v>11177</v>
      </c>
      <c r="J4910" s="127"/>
      <c r="K4910" s="127"/>
      <c r="L4910" s="127"/>
      <c r="M4910" s="127"/>
      <c r="N4910" s="246">
        <v>0</v>
      </c>
      <c r="O4910" s="246">
        <v>2</v>
      </c>
      <c r="P4910" s="127" t="s">
        <v>1334</v>
      </c>
    </row>
    <row r="4911" spans="1:16" ht="51" hidden="1">
      <c r="A4911" s="127" t="s">
        <v>620</v>
      </c>
      <c r="B4911" s="127"/>
      <c r="C4911" s="128" t="s">
        <v>714</v>
      </c>
      <c r="D4911" s="122">
        <v>43011</v>
      </c>
      <c r="E4911" s="123" t="s">
        <v>11178</v>
      </c>
      <c r="F4911" s="123" t="s">
        <v>3</v>
      </c>
      <c r="G4911" s="123">
        <v>1547188</v>
      </c>
      <c r="H4911" s="127"/>
      <c r="I4911" s="131" t="s">
        <v>11179</v>
      </c>
      <c r="J4911" s="127"/>
      <c r="K4911" s="127"/>
      <c r="L4911" s="127"/>
      <c r="M4911" s="127"/>
      <c r="N4911" s="246">
        <v>0</v>
      </c>
      <c r="O4911" s="246">
        <v>48.300000000000004</v>
      </c>
      <c r="P4911" s="127" t="s">
        <v>1334</v>
      </c>
    </row>
    <row r="4912" spans="1:16" ht="51" hidden="1">
      <c r="A4912" s="127">
        <v>20</v>
      </c>
      <c r="B4912" s="127"/>
      <c r="C4912" s="128" t="s">
        <v>694</v>
      </c>
      <c r="D4912" s="122">
        <v>43011</v>
      </c>
      <c r="E4912" s="123" t="s">
        <v>11180</v>
      </c>
      <c r="F4912" s="123" t="s">
        <v>3</v>
      </c>
      <c r="G4912" s="123">
        <v>1547195</v>
      </c>
      <c r="H4912" s="127"/>
      <c r="I4912" s="131" t="s">
        <v>11181</v>
      </c>
      <c r="J4912" s="127"/>
      <c r="K4912" s="127"/>
      <c r="L4912" s="127"/>
      <c r="M4912" s="127"/>
      <c r="N4912" s="246">
        <v>0</v>
      </c>
      <c r="O4912" s="246">
        <v>54</v>
      </c>
      <c r="P4912" s="127" t="s">
        <v>1334</v>
      </c>
    </row>
    <row r="4913" spans="1:16" ht="51" hidden="1">
      <c r="A4913" s="127">
        <v>525</v>
      </c>
      <c r="B4913" s="127"/>
      <c r="C4913" s="128" t="s">
        <v>207</v>
      </c>
      <c r="D4913" s="122">
        <v>43011</v>
      </c>
      <c r="E4913" s="123" t="s">
        <v>11182</v>
      </c>
      <c r="F4913" s="123" t="s">
        <v>3</v>
      </c>
      <c r="G4913" s="123">
        <v>1546974</v>
      </c>
      <c r="H4913" s="127"/>
      <c r="I4913" s="131" t="s">
        <v>11183</v>
      </c>
      <c r="J4913" s="127"/>
      <c r="K4913" s="127"/>
      <c r="L4913" s="127"/>
      <c r="M4913" s="127"/>
      <c r="N4913" s="246">
        <v>0</v>
      </c>
      <c r="O4913" s="246">
        <v>657274.57999999996</v>
      </c>
      <c r="P4913" s="127" t="s">
        <v>1334</v>
      </c>
    </row>
    <row r="4914" spans="1:16" ht="51" hidden="1">
      <c r="A4914" s="127">
        <v>212</v>
      </c>
      <c r="B4914" s="127"/>
      <c r="C4914" s="128" t="s">
        <v>762</v>
      </c>
      <c r="D4914" s="122">
        <v>43011</v>
      </c>
      <c r="E4914" s="123" t="s">
        <v>11184</v>
      </c>
      <c r="F4914" s="123" t="s">
        <v>3</v>
      </c>
      <c r="G4914" s="123">
        <v>1547011</v>
      </c>
      <c r="H4914" s="127"/>
      <c r="I4914" s="131" t="s">
        <v>11185</v>
      </c>
      <c r="J4914" s="127"/>
      <c r="K4914" s="127"/>
      <c r="L4914" s="127"/>
      <c r="M4914" s="127"/>
      <c r="N4914" s="246">
        <v>0</v>
      </c>
      <c r="O4914" s="246">
        <v>541495</v>
      </c>
      <c r="P4914" s="127" t="s">
        <v>1334</v>
      </c>
    </row>
    <row r="4915" spans="1:16" ht="51" hidden="1">
      <c r="A4915" s="127">
        <v>41</v>
      </c>
      <c r="B4915" s="127"/>
      <c r="C4915" s="128" t="s">
        <v>698</v>
      </c>
      <c r="D4915" s="122">
        <v>43011</v>
      </c>
      <c r="E4915" s="123" t="s">
        <v>11186</v>
      </c>
      <c r="F4915" s="123" t="s">
        <v>3</v>
      </c>
      <c r="G4915" s="123">
        <v>1546858</v>
      </c>
      <c r="H4915" s="127"/>
      <c r="I4915" s="131" t="s">
        <v>11187</v>
      </c>
      <c r="J4915" s="127"/>
      <c r="K4915" s="127"/>
      <c r="L4915" s="127"/>
      <c r="M4915" s="127"/>
      <c r="N4915" s="246">
        <v>0</v>
      </c>
      <c r="O4915" s="246">
        <v>15</v>
      </c>
      <c r="P4915" s="127" t="s">
        <v>1334</v>
      </c>
    </row>
    <row r="4916" spans="1:16" ht="51" hidden="1">
      <c r="A4916" s="127">
        <v>133</v>
      </c>
      <c r="B4916" s="127"/>
      <c r="C4916" s="128" t="s">
        <v>730</v>
      </c>
      <c r="D4916" s="122">
        <v>43011</v>
      </c>
      <c r="E4916" s="123" t="s">
        <v>11188</v>
      </c>
      <c r="F4916" s="123" t="s">
        <v>3</v>
      </c>
      <c r="G4916" s="123">
        <v>1546888</v>
      </c>
      <c r="H4916" s="127"/>
      <c r="I4916" s="131" t="s">
        <v>11189</v>
      </c>
      <c r="J4916" s="127"/>
      <c r="K4916" s="127"/>
      <c r="L4916" s="127"/>
      <c r="M4916" s="127"/>
      <c r="N4916" s="246">
        <v>0</v>
      </c>
      <c r="O4916" s="246">
        <v>219</v>
      </c>
      <c r="P4916" s="127" t="s">
        <v>1334</v>
      </c>
    </row>
    <row r="4917" spans="1:16" ht="63.75" hidden="1">
      <c r="A4917" s="127" t="s">
        <v>620</v>
      </c>
      <c r="B4917" s="127"/>
      <c r="C4917" s="128" t="s">
        <v>714</v>
      </c>
      <c r="D4917" s="122">
        <v>43011</v>
      </c>
      <c r="E4917" s="123" t="s">
        <v>11190</v>
      </c>
      <c r="F4917" s="123" t="s">
        <v>3</v>
      </c>
      <c r="G4917" s="123">
        <v>1546938</v>
      </c>
      <c r="H4917" s="127"/>
      <c r="I4917" s="131" t="s">
        <v>11191</v>
      </c>
      <c r="J4917" s="127"/>
      <c r="K4917" s="127"/>
      <c r="L4917" s="127"/>
      <c r="M4917" s="127"/>
      <c r="N4917" s="246">
        <v>0</v>
      </c>
      <c r="O4917" s="246">
        <v>1940</v>
      </c>
      <c r="P4917" s="127" t="s">
        <v>1334</v>
      </c>
    </row>
    <row r="4918" spans="1:16" ht="51" hidden="1">
      <c r="A4918" s="127" t="s">
        <v>620</v>
      </c>
      <c r="B4918" s="127"/>
      <c r="C4918" s="128" t="s">
        <v>714</v>
      </c>
      <c r="D4918" s="122">
        <v>43011</v>
      </c>
      <c r="E4918" s="123" t="s">
        <v>11192</v>
      </c>
      <c r="F4918" s="123" t="s">
        <v>3</v>
      </c>
      <c r="G4918" s="123">
        <v>1546941</v>
      </c>
      <c r="H4918" s="127"/>
      <c r="I4918" s="131" t="s">
        <v>11193</v>
      </c>
      <c r="J4918" s="127"/>
      <c r="K4918" s="127"/>
      <c r="L4918" s="127"/>
      <c r="M4918" s="127"/>
      <c r="N4918" s="246">
        <v>0</v>
      </c>
      <c r="O4918" s="246">
        <v>3.89</v>
      </c>
      <c r="P4918" s="127" t="s">
        <v>1334</v>
      </c>
    </row>
    <row r="4919" spans="1:16" ht="51">
      <c r="A4919" s="127">
        <v>35</v>
      </c>
      <c r="B4919" s="127"/>
      <c r="C4919" s="128" t="s">
        <v>697</v>
      </c>
      <c r="D4919" s="122">
        <v>43011</v>
      </c>
      <c r="E4919" s="123" t="s">
        <v>11194</v>
      </c>
      <c r="F4919" s="123" t="s">
        <v>3</v>
      </c>
      <c r="G4919" s="123">
        <v>1546942</v>
      </c>
      <c r="H4919" s="127"/>
      <c r="I4919" s="131" t="s">
        <v>11195</v>
      </c>
      <c r="J4919" s="127"/>
      <c r="K4919" s="127"/>
      <c r="L4919" s="127"/>
      <c r="M4919" s="127"/>
      <c r="N4919" s="246">
        <v>0</v>
      </c>
      <c r="O4919" s="246">
        <v>362.1</v>
      </c>
      <c r="P4919" s="127" t="s">
        <v>1334</v>
      </c>
    </row>
    <row r="4920" spans="1:16" ht="51" hidden="1">
      <c r="A4920" s="127">
        <v>47</v>
      </c>
      <c r="B4920" s="127"/>
      <c r="C4920" s="128" t="s">
        <v>700</v>
      </c>
      <c r="D4920" s="122">
        <v>43011</v>
      </c>
      <c r="E4920" s="123" t="s">
        <v>11196</v>
      </c>
      <c r="F4920" s="123" t="s">
        <v>3</v>
      </c>
      <c r="G4920" s="123">
        <v>1546943</v>
      </c>
      <c r="H4920" s="127"/>
      <c r="I4920" s="131" t="s">
        <v>11197</v>
      </c>
      <c r="J4920" s="127"/>
      <c r="K4920" s="127"/>
      <c r="L4920" s="127"/>
      <c r="M4920" s="127"/>
      <c r="N4920" s="246">
        <v>0</v>
      </c>
      <c r="O4920" s="246">
        <v>18</v>
      </c>
      <c r="P4920" s="127" t="s">
        <v>1334</v>
      </c>
    </row>
    <row r="4921" spans="1:16" ht="51" hidden="1">
      <c r="A4921" s="127">
        <v>133</v>
      </c>
      <c r="B4921" s="127"/>
      <c r="C4921" s="128" t="s">
        <v>730</v>
      </c>
      <c r="D4921" s="122">
        <v>43011</v>
      </c>
      <c r="E4921" s="123" t="s">
        <v>11198</v>
      </c>
      <c r="F4921" s="123" t="s">
        <v>3</v>
      </c>
      <c r="G4921" s="123">
        <v>1546966</v>
      </c>
      <c r="H4921" s="127"/>
      <c r="I4921" s="131" t="s">
        <v>11199</v>
      </c>
      <c r="J4921" s="127"/>
      <c r="K4921" s="127"/>
      <c r="L4921" s="127"/>
      <c r="M4921" s="127"/>
      <c r="N4921" s="246">
        <v>0</v>
      </c>
      <c r="O4921" s="246">
        <v>256</v>
      </c>
      <c r="P4921" s="127" t="s">
        <v>1334</v>
      </c>
    </row>
    <row r="4922" spans="1:16" ht="63.75" hidden="1">
      <c r="A4922" s="127" t="s">
        <v>620</v>
      </c>
      <c r="B4922" s="127"/>
      <c r="C4922" s="128" t="s">
        <v>714</v>
      </c>
      <c r="D4922" s="122">
        <v>43012</v>
      </c>
      <c r="E4922" s="123" t="s">
        <v>11200</v>
      </c>
      <c r="F4922" s="123" t="s">
        <v>3</v>
      </c>
      <c r="G4922" s="123">
        <v>1547588</v>
      </c>
      <c r="H4922" s="127"/>
      <c r="I4922" s="131" t="s">
        <v>11201</v>
      </c>
      <c r="J4922" s="127"/>
      <c r="K4922" s="127"/>
      <c r="L4922" s="127"/>
      <c r="M4922" s="127"/>
      <c r="N4922" s="246">
        <v>0</v>
      </c>
      <c r="O4922" s="246">
        <v>1387.47</v>
      </c>
      <c r="P4922" s="127" t="s">
        <v>1334</v>
      </c>
    </row>
    <row r="4923" spans="1:16" ht="51" hidden="1">
      <c r="A4923" s="127">
        <v>203</v>
      </c>
      <c r="B4923" s="127"/>
      <c r="C4923" s="128" t="s">
        <v>758</v>
      </c>
      <c r="D4923" s="122">
        <v>43012</v>
      </c>
      <c r="E4923" s="123" t="s">
        <v>11202</v>
      </c>
      <c r="F4923" s="123" t="s">
        <v>3</v>
      </c>
      <c r="G4923" s="123">
        <v>1547585</v>
      </c>
      <c r="H4923" s="127"/>
      <c r="I4923" s="131" t="s">
        <v>11203</v>
      </c>
      <c r="J4923" s="127"/>
      <c r="K4923" s="127"/>
      <c r="L4923" s="127"/>
      <c r="M4923" s="127"/>
      <c r="N4923" s="246">
        <v>0</v>
      </c>
      <c r="O4923" s="246">
        <v>15</v>
      </c>
      <c r="P4923" s="127" t="s">
        <v>1334</v>
      </c>
    </row>
    <row r="4924" spans="1:16" ht="51" hidden="1">
      <c r="A4924" s="127" t="s">
        <v>620</v>
      </c>
      <c r="B4924" s="127"/>
      <c r="C4924" s="128" t="s">
        <v>714</v>
      </c>
      <c r="D4924" s="122">
        <v>43012</v>
      </c>
      <c r="E4924" s="123" t="s">
        <v>11204</v>
      </c>
      <c r="F4924" s="123" t="s">
        <v>3</v>
      </c>
      <c r="G4924" s="123">
        <v>1547583</v>
      </c>
      <c r="H4924" s="127"/>
      <c r="I4924" s="131" t="s">
        <v>11205</v>
      </c>
      <c r="J4924" s="127"/>
      <c r="K4924" s="127"/>
      <c r="L4924" s="127"/>
      <c r="M4924" s="127"/>
      <c r="N4924" s="246">
        <v>0</v>
      </c>
      <c r="O4924" s="246">
        <v>30000</v>
      </c>
      <c r="P4924" s="127" t="s">
        <v>1334</v>
      </c>
    </row>
    <row r="4925" spans="1:16" ht="51" hidden="1">
      <c r="A4925" s="127" t="s">
        <v>620</v>
      </c>
      <c r="B4925" s="127"/>
      <c r="C4925" s="128" t="s">
        <v>714</v>
      </c>
      <c r="D4925" s="122">
        <v>43012</v>
      </c>
      <c r="E4925" s="123" t="s">
        <v>11206</v>
      </c>
      <c r="F4925" s="123" t="s">
        <v>3</v>
      </c>
      <c r="G4925" s="123">
        <v>1547569</v>
      </c>
      <c r="H4925" s="127"/>
      <c r="I4925" s="131" t="s">
        <v>3114</v>
      </c>
      <c r="J4925" s="127"/>
      <c r="K4925" s="127"/>
      <c r="L4925" s="127"/>
      <c r="M4925" s="127"/>
      <c r="N4925" s="246">
        <v>0</v>
      </c>
      <c r="O4925" s="246">
        <v>1713</v>
      </c>
      <c r="P4925" s="127" t="s">
        <v>1334</v>
      </c>
    </row>
    <row r="4926" spans="1:16" ht="51" hidden="1">
      <c r="A4926" s="127" t="s">
        <v>620</v>
      </c>
      <c r="B4926" s="127"/>
      <c r="C4926" s="128" t="s">
        <v>714</v>
      </c>
      <c r="D4926" s="122">
        <v>43012</v>
      </c>
      <c r="E4926" s="123" t="s">
        <v>11207</v>
      </c>
      <c r="F4926" s="123" t="s">
        <v>3</v>
      </c>
      <c r="G4926" s="123">
        <v>1547564</v>
      </c>
      <c r="H4926" s="127"/>
      <c r="I4926" s="131" t="s">
        <v>11208</v>
      </c>
      <c r="J4926" s="127"/>
      <c r="K4926" s="127"/>
      <c r="L4926" s="127"/>
      <c r="M4926" s="127"/>
      <c r="N4926" s="246">
        <v>0</v>
      </c>
      <c r="O4926" s="246">
        <v>1278</v>
      </c>
      <c r="P4926" s="127" t="s">
        <v>1334</v>
      </c>
    </row>
    <row r="4927" spans="1:16" ht="51" hidden="1">
      <c r="A4927" s="127" t="s">
        <v>620</v>
      </c>
      <c r="B4927" s="127"/>
      <c r="C4927" s="128" t="s">
        <v>714</v>
      </c>
      <c r="D4927" s="122">
        <v>43012</v>
      </c>
      <c r="E4927" s="123" t="s">
        <v>11209</v>
      </c>
      <c r="F4927" s="123" t="s">
        <v>3</v>
      </c>
      <c r="G4927" s="123">
        <v>1547531</v>
      </c>
      <c r="H4927" s="127"/>
      <c r="I4927" s="131" t="s">
        <v>2477</v>
      </c>
      <c r="J4927" s="127"/>
      <c r="K4927" s="127"/>
      <c r="L4927" s="127"/>
      <c r="M4927" s="127"/>
      <c r="N4927" s="246">
        <v>0</v>
      </c>
      <c r="O4927" s="246">
        <v>545</v>
      </c>
      <c r="P4927" s="127" t="s">
        <v>1334</v>
      </c>
    </row>
    <row r="4928" spans="1:16" ht="51" hidden="1">
      <c r="A4928" s="127">
        <v>20</v>
      </c>
      <c r="B4928" s="127"/>
      <c r="C4928" s="128" t="s">
        <v>694</v>
      </c>
      <c r="D4928" s="122">
        <v>43012</v>
      </c>
      <c r="E4928" s="123" t="s">
        <v>11210</v>
      </c>
      <c r="F4928" s="123" t="s">
        <v>3</v>
      </c>
      <c r="G4928" s="123">
        <v>1547589</v>
      </c>
      <c r="H4928" s="127"/>
      <c r="I4928" s="131" t="s">
        <v>11211</v>
      </c>
      <c r="J4928" s="127"/>
      <c r="K4928" s="127"/>
      <c r="L4928" s="127"/>
      <c r="M4928" s="127"/>
      <c r="N4928" s="246">
        <v>0</v>
      </c>
      <c r="O4928" s="246">
        <v>244</v>
      </c>
      <c r="P4928" s="127" t="s">
        <v>1334</v>
      </c>
    </row>
    <row r="4929" spans="1:16" ht="38.25" hidden="1">
      <c r="A4929" s="127">
        <v>290</v>
      </c>
      <c r="B4929" s="127"/>
      <c r="C4929" s="128" t="s">
        <v>794</v>
      </c>
      <c r="D4929" s="122">
        <v>43012</v>
      </c>
      <c r="E4929" s="123" t="s">
        <v>11212</v>
      </c>
      <c r="F4929" s="123" t="s">
        <v>3</v>
      </c>
      <c r="G4929" s="123">
        <v>1547592</v>
      </c>
      <c r="H4929" s="127"/>
      <c r="I4929" s="131" t="s">
        <v>11213</v>
      </c>
      <c r="J4929" s="127"/>
      <c r="K4929" s="127"/>
      <c r="L4929" s="127"/>
      <c r="M4929" s="127"/>
      <c r="N4929" s="246">
        <v>0</v>
      </c>
      <c r="O4929" s="246">
        <v>257</v>
      </c>
      <c r="P4929" s="127" t="s">
        <v>1334</v>
      </c>
    </row>
    <row r="4930" spans="1:16" ht="63.75" hidden="1">
      <c r="A4930" s="127">
        <v>234</v>
      </c>
      <c r="B4930" s="127"/>
      <c r="C4930" s="128" t="s">
        <v>124</v>
      </c>
      <c r="D4930" s="122">
        <v>43012</v>
      </c>
      <c r="E4930" s="123" t="s">
        <v>11214</v>
      </c>
      <c r="F4930" s="123" t="s">
        <v>3</v>
      </c>
      <c r="G4930" s="123">
        <v>1547595</v>
      </c>
      <c r="H4930" s="127"/>
      <c r="I4930" s="131" t="s">
        <v>11215</v>
      </c>
      <c r="J4930" s="127"/>
      <c r="K4930" s="127"/>
      <c r="L4930" s="127"/>
      <c r="M4930" s="127"/>
      <c r="N4930" s="246">
        <v>0</v>
      </c>
      <c r="O4930" s="246">
        <v>320</v>
      </c>
      <c r="P4930" s="127" t="s">
        <v>1334</v>
      </c>
    </row>
    <row r="4931" spans="1:16" ht="51" hidden="1">
      <c r="A4931" s="127">
        <v>70</v>
      </c>
      <c r="B4931" s="127"/>
      <c r="C4931" s="128" t="s">
        <v>706</v>
      </c>
      <c r="D4931" s="122">
        <v>43012</v>
      </c>
      <c r="E4931" s="123" t="s">
        <v>11216</v>
      </c>
      <c r="F4931" s="123" t="s">
        <v>3</v>
      </c>
      <c r="G4931" s="123">
        <v>1547614</v>
      </c>
      <c r="H4931" s="127"/>
      <c r="I4931" s="131" t="s">
        <v>11217</v>
      </c>
      <c r="J4931" s="127"/>
      <c r="K4931" s="127"/>
      <c r="L4931" s="127"/>
      <c r="M4931" s="127"/>
      <c r="N4931" s="246">
        <v>0</v>
      </c>
      <c r="O4931" s="246">
        <v>367</v>
      </c>
      <c r="P4931" s="127" t="s">
        <v>1334</v>
      </c>
    </row>
    <row r="4932" spans="1:16" ht="51" hidden="1">
      <c r="A4932" s="127" t="s">
        <v>620</v>
      </c>
      <c r="B4932" s="127"/>
      <c r="C4932" s="128" t="s">
        <v>714</v>
      </c>
      <c r="D4932" s="122">
        <v>43012</v>
      </c>
      <c r="E4932" s="123" t="s">
        <v>11218</v>
      </c>
      <c r="F4932" s="123" t="s">
        <v>3</v>
      </c>
      <c r="G4932" s="123">
        <v>1547392</v>
      </c>
      <c r="H4932" s="127"/>
      <c r="I4932" s="131" t="s">
        <v>7420</v>
      </c>
      <c r="J4932" s="127"/>
      <c r="K4932" s="127"/>
      <c r="L4932" s="127"/>
      <c r="M4932" s="127"/>
      <c r="N4932" s="246">
        <v>0</v>
      </c>
      <c r="O4932" s="246">
        <v>1506</v>
      </c>
      <c r="P4932" s="127" t="s">
        <v>1334</v>
      </c>
    </row>
    <row r="4933" spans="1:16" ht="51" hidden="1">
      <c r="A4933" s="127" t="s">
        <v>620</v>
      </c>
      <c r="B4933" s="127"/>
      <c r="C4933" s="128" t="s">
        <v>714</v>
      </c>
      <c r="D4933" s="122">
        <v>43012</v>
      </c>
      <c r="E4933" s="123" t="s">
        <v>11219</v>
      </c>
      <c r="F4933" s="123" t="s">
        <v>3</v>
      </c>
      <c r="G4933" s="123">
        <v>1547403</v>
      </c>
      <c r="H4933" s="127"/>
      <c r="I4933" s="131" t="s">
        <v>11220</v>
      </c>
      <c r="J4933" s="127"/>
      <c r="K4933" s="127"/>
      <c r="L4933" s="127"/>
      <c r="M4933" s="127"/>
      <c r="N4933" s="246">
        <v>0</v>
      </c>
      <c r="O4933" s="246">
        <v>33.11</v>
      </c>
      <c r="P4933" s="127" t="s">
        <v>1334</v>
      </c>
    </row>
    <row r="4934" spans="1:16" ht="51" hidden="1">
      <c r="A4934" s="127">
        <v>16</v>
      </c>
      <c r="B4934" s="127"/>
      <c r="C4934" s="128" t="s">
        <v>693</v>
      </c>
      <c r="D4934" s="122">
        <v>43012</v>
      </c>
      <c r="E4934" s="123" t="s">
        <v>11221</v>
      </c>
      <c r="F4934" s="123" t="s">
        <v>3</v>
      </c>
      <c r="G4934" s="123">
        <v>1547430</v>
      </c>
      <c r="H4934" s="127"/>
      <c r="I4934" s="131" t="s">
        <v>11222</v>
      </c>
      <c r="J4934" s="127"/>
      <c r="K4934" s="127"/>
      <c r="L4934" s="127"/>
      <c r="M4934" s="127"/>
      <c r="N4934" s="246">
        <v>0</v>
      </c>
      <c r="O4934" s="246">
        <v>968</v>
      </c>
      <c r="P4934" s="127" t="s">
        <v>1334</v>
      </c>
    </row>
    <row r="4935" spans="1:16" ht="51" hidden="1">
      <c r="A4935" s="127">
        <v>15</v>
      </c>
      <c r="B4935" s="127"/>
      <c r="C4935" s="128" t="s">
        <v>692</v>
      </c>
      <c r="D4935" s="122">
        <v>43012</v>
      </c>
      <c r="E4935" s="123" t="s">
        <v>11223</v>
      </c>
      <c r="F4935" s="123" t="s">
        <v>3</v>
      </c>
      <c r="G4935" s="123">
        <v>1547445</v>
      </c>
      <c r="H4935" s="127"/>
      <c r="I4935" s="131" t="s">
        <v>11224</v>
      </c>
      <c r="J4935" s="127"/>
      <c r="K4935" s="127"/>
      <c r="L4935" s="127"/>
      <c r="M4935" s="127"/>
      <c r="N4935" s="246">
        <v>0</v>
      </c>
      <c r="O4935" s="246">
        <v>0.05</v>
      </c>
      <c r="P4935" s="127" t="s">
        <v>1334</v>
      </c>
    </row>
    <row r="4936" spans="1:16" ht="51" hidden="1">
      <c r="A4936" s="127" t="s">
        <v>620</v>
      </c>
      <c r="B4936" s="127"/>
      <c r="C4936" s="128" t="s">
        <v>714</v>
      </c>
      <c r="D4936" s="122">
        <v>43012</v>
      </c>
      <c r="E4936" s="123" t="s">
        <v>11225</v>
      </c>
      <c r="F4936" s="123" t="s">
        <v>3</v>
      </c>
      <c r="G4936" s="123">
        <v>1547453</v>
      </c>
      <c r="H4936" s="127"/>
      <c r="I4936" s="131" t="s">
        <v>11226</v>
      </c>
      <c r="J4936" s="127"/>
      <c r="K4936" s="127"/>
      <c r="L4936" s="127"/>
      <c r="M4936" s="127"/>
      <c r="N4936" s="246">
        <v>0</v>
      </c>
      <c r="O4936" s="246">
        <v>646</v>
      </c>
      <c r="P4936" s="127" t="s">
        <v>1334</v>
      </c>
    </row>
    <row r="4937" spans="1:16" ht="51" hidden="1">
      <c r="A4937" s="127" t="s">
        <v>620</v>
      </c>
      <c r="B4937" s="127"/>
      <c r="C4937" s="128" t="s">
        <v>714</v>
      </c>
      <c r="D4937" s="122">
        <v>43012</v>
      </c>
      <c r="E4937" s="123" t="s">
        <v>11227</v>
      </c>
      <c r="F4937" s="123" t="s">
        <v>3</v>
      </c>
      <c r="G4937" s="123">
        <v>1547459</v>
      </c>
      <c r="H4937" s="127"/>
      <c r="I4937" s="131" t="s">
        <v>11228</v>
      </c>
      <c r="J4937" s="127"/>
      <c r="K4937" s="127"/>
      <c r="L4937" s="127"/>
      <c r="M4937" s="127"/>
      <c r="N4937" s="246">
        <v>0</v>
      </c>
      <c r="O4937" s="246">
        <v>400</v>
      </c>
      <c r="P4937" s="127" t="s">
        <v>1334</v>
      </c>
    </row>
    <row r="4938" spans="1:16" ht="51" hidden="1">
      <c r="A4938" s="127" t="s">
        <v>620</v>
      </c>
      <c r="B4938" s="127"/>
      <c r="C4938" s="128" t="s">
        <v>714</v>
      </c>
      <c r="D4938" s="122">
        <v>43012</v>
      </c>
      <c r="E4938" s="123" t="s">
        <v>11229</v>
      </c>
      <c r="F4938" s="123" t="s">
        <v>3</v>
      </c>
      <c r="G4938" s="123">
        <v>1547492</v>
      </c>
      <c r="H4938" s="127"/>
      <c r="I4938" s="131" t="s">
        <v>11230</v>
      </c>
      <c r="J4938" s="127"/>
      <c r="K4938" s="127"/>
      <c r="L4938" s="127"/>
      <c r="M4938" s="127"/>
      <c r="N4938" s="246">
        <v>0</v>
      </c>
      <c r="O4938" s="246">
        <v>23615.77</v>
      </c>
      <c r="P4938" s="127" t="s">
        <v>1334</v>
      </c>
    </row>
    <row r="4939" spans="1:16" ht="51" hidden="1">
      <c r="A4939" s="127" t="s">
        <v>620</v>
      </c>
      <c r="B4939" s="127"/>
      <c r="C4939" s="128" t="s">
        <v>714</v>
      </c>
      <c r="D4939" s="122">
        <v>43012</v>
      </c>
      <c r="E4939" s="123" t="s">
        <v>11231</v>
      </c>
      <c r="F4939" s="123" t="s">
        <v>3</v>
      </c>
      <c r="G4939" s="123">
        <v>1547499</v>
      </c>
      <c r="H4939" s="127"/>
      <c r="I4939" s="131" t="s">
        <v>11232</v>
      </c>
      <c r="J4939" s="127"/>
      <c r="K4939" s="127"/>
      <c r="L4939" s="127"/>
      <c r="M4939" s="127"/>
      <c r="N4939" s="246">
        <v>0</v>
      </c>
      <c r="O4939" s="243">
        <v>20</v>
      </c>
      <c r="P4939" s="127" t="s">
        <v>17184</v>
      </c>
    </row>
    <row r="4940" spans="1:16" ht="51" hidden="1">
      <c r="A4940" s="127" t="s">
        <v>620</v>
      </c>
      <c r="B4940" s="127"/>
      <c r="C4940" s="128" t="s">
        <v>714</v>
      </c>
      <c r="D4940" s="122">
        <v>43012</v>
      </c>
      <c r="E4940" s="123" t="s">
        <v>11233</v>
      </c>
      <c r="F4940" s="123" t="s">
        <v>3</v>
      </c>
      <c r="G4940" s="123">
        <v>1547500</v>
      </c>
      <c r="H4940" s="127"/>
      <c r="I4940" s="131" t="s">
        <v>11234</v>
      </c>
      <c r="J4940" s="127"/>
      <c r="K4940" s="127"/>
      <c r="L4940" s="127"/>
      <c r="M4940" s="127"/>
      <c r="N4940" s="246">
        <v>0</v>
      </c>
      <c r="O4940" s="246">
        <v>800</v>
      </c>
      <c r="P4940" s="127" t="s">
        <v>1334</v>
      </c>
    </row>
    <row r="4941" spans="1:16" ht="51" hidden="1">
      <c r="A4941" s="127" t="s">
        <v>620</v>
      </c>
      <c r="B4941" s="127"/>
      <c r="C4941" s="128" t="s">
        <v>714</v>
      </c>
      <c r="D4941" s="122">
        <v>43012</v>
      </c>
      <c r="E4941" s="123" t="s">
        <v>11235</v>
      </c>
      <c r="F4941" s="123" t="s">
        <v>3</v>
      </c>
      <c r="G4941" s="123">
        <v>1547530</v>
      </c>
      <c r="H4941" s="127"/>
      <c r="I4941" s="131" t="s">
        <v>3090</v>
      </c>
      <c r="J4941" s="127"/>
      <c r="K4941" s="127"/>
      <c r="L4941" s="127"/>
      <c r="M4941" s="127"/>
      <c r="N4941" s="246">
        <v>0</v>
      </c>
      <c r="O4941" s="246">
        <v>711.18000000000006</v>
      </c>
      <c r="P4941" s="127" t="s">
        <v>1334</v>
      </c>
    </row>
    <row r="4942" spans="1:16" ht="51" hidden="1">
      <c r="A4942" s="127" t="s">
        <v>620</v>
      </c>
      <c r="B4942" s="127"/>
      <c r="C4942" s="128" t="s">
        <v>714</v>
      </c>
      <c r="D4942" s="122">
        <v>43012</v>
      </c>
      <c r="E4942" s="123" t="s">
        <v>11236</v>
      </c>
      <c r="F4942" s="123" t="s">
        <v>3</v>
      </c>
      <c r="G4942" s="123">
        <v>1547706</v>
      </c>
      <c r="H4942" s="127"/>
      <c r="I4942" s="131" t="s">
        <v>11237</v>
      </c>
      <c r="J4942" s="127"/>
      <c r="K4942" s="127"/>
      <c r="L4942" s="127"/>
      <c r="M4942" s="127"/>
      <c r="N4942" s="246">
        <v>0</v>
      </c>
      <c r="O4942" s="246">
        <v>703.59</v>
      </c>
      <c r="P4942" s="127" t="s">
        <v>1334</v>
      </c>
    </row>
    <row r="4943" spans="1:16" ht="51" hidden="1">
      <c r="A4943" s="127" t="s">
        <v>620</v>
      </c>
      <c r="B4943" s="127"/>
      <c r="C4943" s="128" t="s">
        <v>714</v>
      </c>
      <c r="D4943" s="122">
        <v>43012</v>
      </c>
      <c r="E4943" s="123" t="s">
        <v>11238</v>
      </c>
      <c r="F4943" s="123" t="s">
        <v>3</v>
      </c>
      <c r="G4943" s="123">
        <v>1547707</v>
      </c>
      <c r="H4943" s="127"/>
      <c r="I4943" s="131" t="s">
        <v>11239</v>
      </c>
      <c r="J4943" s="127"/>
      <c r="K4943" s="127"/>
      <c r="L4943" s="127"/>
      <c r="M4943" s="127"/>
      <c r="N4943" s="246">
        <v>0</v>
      </c>
      <c r="O4943" s="246">
        <v>916.17000000000007</v>
      </c>
      <c r="P4943" s="127" t="s">
        <v>1334</v>
      </c>
    </row>
    <row r="4944" spans="1:16" ht="51" hidden="1">
      <c r="A4944" s="127" t="s">
        <v>620</v>
      </c>
      <c r="B4944" s="127"/>
      <c r="C4944" s="128" t="s">
        <v>714</v>
      </c>
      <c r="D4944" s="122">
        <v>43012</v>
      </c>
      <c r="E4944" s="123" t="s">
        <v>11240</v>
      </c>
      <c r="F4944" s="123" t="s">
        <v>3</v>
      </c>
      <c r="G4944" s="123">
        <v>1547710</v>
      </c>
      <c r="H4944" s="127"/>
      <c r="I4944" s="131" t="s">
        <v>3511</v>
      </c>
      <c r="J4944" s="127"/>
      <c r="K4944" s="127"/>
      <c r="L4944" s="127"/>
      <c r="M4944" s="127"/>
      <c r="N4944" s="246">
        <v>0</v>
      </c>
      <c r="O4944" s="246">
        <v>1944.51</v>
      </c>
      <c r="P4944" s="127" t="s">
        <v>1334</v>
      </c>
    </row>
    <row r="4945" spans="1:16" ht="51" hidden="1">
      <c r="A4945" s="127">
        <v>46</v>
      </c>
      <c r="B4945" s="127"/>
      <c r="C4945" s="128" t="s">
        <v>699</v>
      </c>
      <c r="D4945" s="122">
        <v>43012</v>
      </c>
      <c r="E4945" s="123" t="s">
        <v>11241</v>
      </c>
      <c r="F4945" s="123" t="s">
        <v>3</v>
      </c>
      <c r="G4945" s="123">
        <v>1547737</v>
      </c>
      <c r="H4945" s="127"/>
      <c r="I4945" s="131" t="s">
        <v>11242</v>
      </c>
      <c r="J4945" s="127"/>
      <c r="K4945" s="127"/>
      <c r="L4945" s="127"/>
      <c r="M4945" s="127"/>
      <c r="N4945" s="246">
        <v>0</v>
      </c>
      <c r="O4945" s="246">
        <v>640</v>
      </c>
      <c r="P4945" s="127" t="s">
        <v>1334</v>
      </c>
    </row>
    <row r="4946" spans="1:16" ht="51" hidden="1">
      <c r="A4946" s="127">
        <v>292</v>
      </c>
      <c r="B4946" s="127"/>
      <c r="C4946" s="128" t="s">
        <v>152</v>
      </c>
      <c r="D4946" s="122">
        <v>43012</v>
      </c>
      <c r="E4946" s="123" t="s">
        <v>11243</v>
      </c>
      <c r="F4946" s="123" t="s">
        <v>3</v>
      </c>
      <c r="G4946" s="123">
        <v>1547738</v>
      </c>
      <c r="H4946" s="127"/>
      <c r="I4946" s="131" t="s">
        <v>9197</v>
      </c>
      <c r="J4946" s="127"/>
      <c r="K4946" s="127"/>
      <c r="L4946" s="127"/>
      <c r="M4946" s="127"/>
      <c r="N4946" s="246">
        <v>0</v>
      </c>
      <c r="O4946" s="246">
        <v>386</v>
      </c>
      <c r="P4946" s="127" t="s">
        <v>1334</v>
      </c>
    </row>
    <row r="4947" spans="1:16" ht="51" hidden="1">
      <c r="A4947" s="127">
        <v>292</v>
      </c>
      <c r="B4947" s="127"/>
      <c r="C4947" s="128" t="s">
        <v>152</v>
      </c>
      <c r="D4947" s="122">
        <v>43012</v>
      </c>
      <c r="E4947" s="123" t="s">
        <v>11244</v>
      </c>
      <c r="F4947" s="123" t="s">
        <v>3</v>
      </c>
      <c r="G4947" s="123">
        <v>1547739</v>
      </c>
      <c r="H4947" s="127"/>
      <c r="I4947" s="131" t="s">
        <v>9197</v>
      </c>
      <c r="J4947" s="127"/>
      <c r="K4947" s="127"/>
      <c r="L4947" s="127"/>
      <c r="M4947" s="127"/>
      <c r="N4947" s="246">
        <v>0</v>
      </c>
      <c r="O4947" s="246">
        <v>369</v>
      </c>
      <c r="P4947" s="127" t="s">
        <v>1334</v>
      </c>
    </row>
    <row r="4948" spans="1:16" ht="51" hidden="1">
      <c r="A4948" s="127">
        <v>292</v>
      </c>
      <c r="B4948" s="127"/>
      <c r="C4948" s="128" t="s">
        <v>152</v>
      </c>
      <c r="D4948" s="122">
        <v>43012</v>
      </c>
      <c r="E4948" s="123" t="s">
        <v>11245</v>
      </c>
      <c r="F4948" s="123" t="s">
        <v>3</v>
      </c>
      <c r="G4948" s="123">
        <v>1547741</v>
      </c>
      <c r="H4948" s="127"/>
      <c r="I4948" s="131" t="s">
        <v>9197</v>
      </c>
      <c r="J4948" s="127"/>
      <c r="K4948" s="127"/>
      <c r="L4948" s="127"/>
      <c r="M4948" s="127"/>
      <c r="N4948" s="246">
        <v>0</v>
      </c>
      <c r="O4948" s="246">
        <v>390</v>
      </c>
      <c r="P4948" s="127" t="s">
        <v>1334</v>
      </c>
    </row>
    <row r="4949" spans="1:16" ht="51" hidden="1">
      <c r="A4949" s="127">
        <v>292</v>
      </c>
      <c r="B4949" s="127"/>
      <c r="C4949" s="128" t="s">
        <v>152</v>
      </c>
      <c r="D4949" s="122">
        <v>43012</v>
      </c>
      <c r="E4949" s="123" t="s">
        <v>11246</v>
      </c>
      <c r="F4949" s="123" t="s">
        <v>3</v>
      </c>
      <c r="G4949" s="123">
        <v>1547742</v>
      </c>
      <c r="H4949" s="127"/>
      <c r="I4949" s="131" t="s">
        <v>9197</v>
      </c>
      <c r="J4949" s="127"/>
      <c r="K4949" s="127"/>
      <c r="L4949" s="127"/>
      <c r="M4949" s="127"/>
      <c r="N4949" s="246">
        <v>0</v>
      </c>
      <c r="O4949" s="246">
        <v>294</v>
      </c>
      <c r="P4949" s="127" t="s">
        <v>1334</v>
      </c>
    </row>
    <row r="4950" spans="1:16" ht="51" hidden="1">
      <c r="A4950" s="127">
        <v>292</v>
      </c>
      <c r="B4950" s="127"/>
      <c r="C4950" s="128" t="s">
        <v>152</v>
      </c>
      <c r="D4950" s="122">
        <v>43012</v>
      </c>
      <c r="E4950" s="123" t="s">
        <v>11247</v>
      </c>
      <c r="F4950" s="123" t="s">
        <v>3</v>
      </c>
      <c r="G4950" s="123">
        <v>1547743</v>
      </c>
      <c r="H4950" s="127"/>
      <c r="I4950" s="131" t="s">
        <v>9197</v>
      </c>
      <c r="J4950" s="127"/>
      <c r="K4950" s="127"/>
      <c r="L4950" s="127"/>
      <c r="M4950" s="127"/>
      <c r="N4950" s="246">
        <v>0</v>
      </c>
      <c r="O4950" s="246">
        <v>268</v>
      </c>
      <c r="P4950" s="127" t="s">
        <v>1334</v>
      </c>
    </row>
    <row r="4951" spans="1:16" ht="51" hidden="1">
      <c r="A4951" s="127">
        <v>292</v>
      </c>
      <c r="B4951" s="127"/>
      <c r="C4951" s="128" t="s">
        <v>152</v>
      </c>
      <c r="D4951" s="122">
        <v>43012</v>
      </c>
      <c r="E4951" s="123" t="s">
        <v>11248</v>
      </c>
      <c r="F4951" s="123" t="s">
        <v>3</v>
      </c>
      <c r="G4951" s="123">
        <v>1547744</v>
      </c>
      <c r="H4951" s="127"/>
      <c r="I4951" s="131" t="s">
        <v>9197</v>
      </c>
      <c r="J4951" s="127"/>
      <c r="K4951" s="127"/>
      <c r="L4951" s="127"/>
      <c r="M4951" s="127"/>
      <c r="N4951" s="246">
        <v>0</v>
      </c>
      <c r="O4951" s="246">
        <v>397</v>
      </c>
      <c r="P4951" s="127" t="s">
        <v>1334</v>
      </c>
    </row>
    <row r="4952" spans="1:16" ht="51" hidden="1">
      <c r="A4952" s="127">
        <v>292</v>
      </c>
      <c r="B4952" s="127"/>
      <c r="C4952" s="128" t="s">
        <v>152</v>
      </c>
      <c r="D4952" s="122">
        <v>43012</v>
      </c>
      <c r="E4952" s="123" t="s">
        <v>11249</v>
      </c>
      <c r="F4952" s="123" t="s">
        <v>3</v>
      </c>
      <c r="G4952" s="123">
        <v>1547747</v>
      </c>
      <c r="H4952" s="127"/>
      <c r="I4952" s="131" t="s">
        <v>9197</v>
      </c>
      <c r="J4952" s="127"/>
      <c r="K4952" s="127"/>
      <c r="L4952" s="127"/>
      <c r="M4952" s="127"/>
      <c r="N4952" s="246">
        <v>0</v>
      </c>
      <c r="O4952" s="246">
        <v>355</v>
      </c>
      <c r="P4952" s="127" t="s">
        <v>1334</v>
      </c>
    </row>
    <row r="4953" spans="1:16" ht="38.25" hidden="1">
      <c r="A4953" s="127">
        <v>290</v>
      </c>
      <c r="B4953" s="127"/>
      <c r="C4953" s="128" t="s">
        <v>794</v>
      </c>
      <c r="D4953" s="122">
        <v>43012</v>
      </c>
      <c r="E4953" s="123" t="s">
        <v>11250</v>
      </c>
      <c r="F4953" s="123" t="s">
        <v>3</v>
      </c>
      <c r="G4953" s="123">
        <v>1547800</v>
      </c>
      <c r="H4953" s="127"/>
      <c r="I4953" s="131" t="s">
        <v>11251</v>
      </c>
      <c r="J4953" s="127"/>
      <c r="K4953" s="127"/>
      <c r="L4953" s="127"/>
      <c r="M4953" s="127"/>
      <c r="N4953" s="246">
        <v>0</v>
      </c>
      <c r="O4953" s="246">
        <v>278.25</v>
      </c>
      <c r="P4953" s="127" t="s">
        <v>1334</v>
      </c>
    </row>
    <row r="4954" spans="1:16" ht="38.25" hidden="1">
      <c r="A4954" s="127">
        <v>580</v>
      </c>
      <c r="B4954" s="127"/>
      <c r="C4954" s="128" t="s">
        <v>218</v>
      </c>
      <c r="D4954" s="122">
        <v>43012</v>
      </c>
      <c r="E4954" s="123" t="s">
        <v>11252</v>
      </c>
      <c r="F4954" s="123" t="s">
        <v>3</v>
      </c>
      <c r="G4954" s="123">
        <v>1547635</v>
      </c>
      <c r="H4954" s="127"/>
      <c r="I4954" s="131" t="s">
        <v>11253</v>
      </c>
      <c r="J4954" s="127"/>
      <c r="K4954" s="127"/>
      <c r="L4954" s="127"/>
      <c r="M4954" s="127"/>
      <c r="N4954" s="246">
        <v>0</v>
      </c>
      <c r="O4954" s="246">
        <v>100</v>
      </c>
      <c r="P4954" s="127" t="s">
        <v>1334</v>
      </c>
    </row>
    <row r="4955" spans="1:16" ht="63.75" hidden="1">
      <c r="A4955" s="127">
        <v>266</v>
      </c>
      <c r="B4955" s="127"/>
      <c r="C4955" s="128" t="s">
        <v>782</v>
      </c>
      <c r="D4955" s="122">
        <v>43012</v>
      </c>
      <c r="E4955" s="123" t="s">
        <v>11254</v>
      </c>
      <c r="F4955" s="123" t="s">
        <v>3</v>
      </c>
      <c r="G4955" s="123">
        <v>1547639</v>
      </c>
      <c r="H4955" s="127"/>
      <c r="I4955" s="131" t="s">
        <v>11255</v>
      </c>
      <c r="J4955" s="127"/>
      <c r="K4955" s="127"/>
      <c r="L4955" s="127"/>
      <c r="M4955" s="127"/>
      <c r="N4955" s="246">
        <v>0</v>
      </c>
      <c r="O4955" s="246">
        <v>376.8</v>
      </c>
      <c r="P4955" s="127" t="s">
        <v>1334</v>
      </c>
    </row>
    <row r="4956" spans="1:16" ht="51" hidden="1">
      <c r="A4956" s="127">
        <v>15</v>
      </c>
      <c r="B4956" s="127"/>
      <c r="C4956" s="128" t="s">
        <v>692</v>
      </c>
      <c r="D4956" s="122">
        <v>43012</v>
      </c>
      <c r="E4956" s="123" t="s">
        <v>11256</v>
      </c>
      <c r="F4956" s="123" t="s">
        <v>3</v>
      </c>
      <c r="G4956" s="123">
        <v>1547640</v>
      </c>
      <c r="H4956" s="127"/>
      <c r="I4956" s="131" t="s">
        <v>11257</v>
      </c>
      <c r="J4956" s="127"/>
      <c r="K4956" s="127"/>
      <c r="L4956" s="127"/>
      <c r="M4956" s="127"/>
      <c r="N4956" s="246">
        <v>0</v>
      </c>
      <c r="O4956" s="246">
        <v>0.77</v>
      </c>
      <c r="P4956" s="127" t="s">
        <v>1334</v>
      </c>
    </row>
    <row r="4957" spans="1:16" ht="51" hidden="1">
      <c r="A4957" s="127">
        <v>15</v>
      </c>
      <c r="B4957" s="127"/>
      <c r="C4957" s="128" t="s">
        <v>692</v>
      </c>
      <c r="D4957" s="122">
        <v>43012</v>
      </c>
      <c r="E4957" s="123" t="s">
        <v>11258</v>
      </c>
      <c r="F4957" s="123" t="s">
        <v>3</v>
      </c>
      <c r="G4957" s="123">
        <v>1547651</v>
      </c>
      <c r="H4957" s="127"/>
      <c r="I4957" s="131" t="s">
        <v>11259</v>
      </c>
      <c r="J4957" s="127"/>
      <c r="K4957" s="127"/>
      <c r="L4957" s="127"/>
      <c r="M4957" s="127"/>
      <c r="N4957" s="246">
        <v>0</v>
      </c>
      <c r="O4957" s="246">
        <v>0.34</v>
      </c>
      <c r="P4957" s="127" t="s">
        <v>1334</v>
      </c>
    </row>
    <row r="4958" spans="1:16" ht="51" hidden="1">
      <c r="A4958" s="127">
        <v>20</v>
      </c>
      <c r="B4958" s="127"/>
      <c r="C4958" s="128" t="s">
        <v>694</v>
      </c>
      <c r="D4958" s="122">
        <v>43012</v>
      </c>
      <c r="E4958" s="123" t="s">
        <v>11260</v>
      </c>
      <c r="F4958" s="123" t="s">
        <v>3</v>
      </c>
      <c r="G4958" s="123">
        <v>1547683</v>
      </c>
      <c r="H4958" s="127"/>
      <c r="I4958" s="131" t="s">
        <v>11261</v>
      </c>
      <c r="J4958" s="127"/>
      <c r="K4958" s="127"/>
      <c r="L4958" s="127"/>
      <c r="M4958" s="127"/>
      <c r="N4958" s="246">
        <v>0</v>
      </c>
      <c r="O4958" s="246">
        <v>24.51</v>
      </c>
      <c r="P4958" s="127" t="s">
        <v>1334</v>
      </c>
    </row>
    <row r="4959" spans="1:16" ht="51" hidden="1">
      <c r="A4959" s="127">
        <v>20</v>
      </c>
      <c r="B4959" s="127"/>
      <c r="C4959" s="128" t="s">
        <v>694</v>
      </c>
      <c r="D4959" s="122">
        <v>43012</v>
      </c>
      <c r="E4959" s="123" t="s">
        <v>11262</v>
      </c>
      <c r="F4959" s="123" t="s">
        <v>3</v>
      </c>
      <c r="G4959" s="123">
        <v>1547685</v>
      </c>
      <c r="H4959" s="127"/>
      <c r="I4959" s="131" t="s">
        <v>11261</v>
      </c>
      <c r="J4959" s="127"/>
      <c r="K4959" s="127"/>
      <c r="L4959" s="127"/>
      <c r="M4959" s="127"/>
      <c r="N4959" s="246">
        <v>0</v>
      </c>
      <c r="O4959" s="246">
        <v>131.01</v>
      </c>
      <c r="P4959" s="127" t="s">
        <v>1334</v>
      </c>
    </row>
    <row r="4960" spans="1:16" ht="51" hidden="1">
      <c r="A4960" s="127">
        <v>20</v>
      </c>
      <c r="B4960" s="127"/>
      <c r="C4960" s="128" t="s">
        <v>694</v>
      </c>
      <c r="D4960" s="122">
        <v>43012</v>
      </c>
      <c r="E4960" s="123" t="s">
        <v>11263</v>
      </c>
      <c r="F4960" s="123" t="s">
        <v>3</v>
      </c>
      <c r="G4960" s="123">
        <v>1547686</v>
      </c>
      <c r="H4960" s="127"/>
      <c r="I4960" s="131" t="s">
        <v>11264</v>
      </c>
      <c r="J4960" s="127"/>
      <c r="K4960" s="127"/>
      <c r="L4960" s="127"/>
      <c r="M4960" s="127"/>
      <c r="N4960" s="246">
        <v>0</v>
      </c>
      <c r="O4960" s="246">
        <v>6005.31</v>
      </c>
      <c r="P4960" s="127" t="s">
        <v>1334</v>
      </c>
    </row>
    <row r="4961" spans="1:16" ht="51" hidden="1">
      <c r="A4961" s="127">
        <v>20</v>
      </c>
      <c r="B4961" s="127"/>
      <c r="C4961" s="128" t="s">
        <v>694</v>
      </c>
      <c r="D4961" s="122">
        <v>43012</v>
      </c>
      <c r="E4961" s="123" t="s">
        <v>11265</v>
      </c>
      <c r="F4961" s="123" t="s">
        <v>3</v>
      </c>
      <c r="G4961" s="123">
        <v>1547688</v>
      </c>
      <c r="H4961" s="127"/>
      <c r="I4961" s="131" t="s">
        <v>11266</v>
      </c>
      <c r="J4961" s="127"/>
      <c r="K4961" s="127"/>
      <c r="L4961" s="127"/>
      <c r="M4961" s="127"/>
      <c r="N4961" s="246">
        <v>0</v>
      </c>
      <c r="O4961" s="246">
        <v>26.5</v>
      </c>
      <c r="P4961" s="127" t="s">
        <v>1334</v>
      </c>
    </row>
    <row r="4962" spans="1:16" ht="51" hidden="1">
      <c r="A4962" s="127">
        <v>46</v>
      </c>
      <c r="B4962" s="127"/>
      <c r="C4962" s="128" t="s">
        <v>699</v>
      </c>
      <c r="D4962" s="122">
        <v>43012</v>
      </c>
      <c r="E4962" s="123" t="s">
        <v>11267</v>
      </c>
      <c r="F4962" s="123" t="s">
        <v>3</v>
      </c>
      <c r="G4962" s="123">
        <v>1547519</v>
      </c>
      <c r="H4962" s="127"/>
      <c r="I4962" s="131" t="s">
        <v>11268</v>
      </c>
      <c r="J4962" s="127"/>
      <c r="K4962" s="127"/>
      <c r="L4962" s="127"/>
      <c r="M4962" s="127"/>
      <c r="N4962" s="246">
        <v>0</v>
      </c>
      <c r="O4962" s="246">
        <v>4549.2</v>
      </c>
      <c r="P4962" s="127" t="s">
        <v>1334</v>
      </c>
    </row>
    <row r="4963" spans="1:16" ht="51" hidden="1">
      <c r="A4963" s="127">
        <v>46</v>
      </c>
      <c r="B4963" s="127"/>
      <c r="C4963" s="128" t="s">
        <v>699</v>
      </c>
      <c r="D4963" s="122">
        <v>43012</v>
      </c>
      <c r="E4963" s="123" t="s">
        <v>11269</v>
      </c>
      <c r="F4963" s="123" t="s">
        <v>3</v>
      </c>
      <c r="G4963" s="123">
        <v>1547520</v>
      </c>
      <c r="H4963" s="127"/>
      <c r="I4963" s="131" t="s">
        <v>11270</v>
      </c>
      <c r="J4963" s="127"/>
      <c r="K4963" s="127"/>
      <c r="L4963" s="127"/>
      <c r="M4963" s="127"/>
      <c r="N4963" s="246">
        <v>0</v>
      </c>
      <c r="O4963" s="246">
        <v>10984.86</v>
      </c>
      <c r="P4963" s="127" t="s">
        <v>1334</v>
      </c>
    </row>
    <row r="4964" spans="1:16" ht="63.75" hidden="1">
      <c r="A4964" s="127" t="s">
        <v>620</v>
      </c>
      <c r="B4964" s="127"/>
      <c r="C4964" s="128" t="s">
        <v>714</v>
      </c>
      <c r="D4964" s="122">
        <v>43012</v>
      </c>
      <c r="E4964" s="123" t="s">
        <v>11271</v>
      </c>
      <c r="F4964" s="123" t="s">
        <v>3</v>
      </c>
      <c r="G4964" s="123">
        <v>1547553</v>
      </c>
      <c r="H4964" s="127"/>
      <c r="I4964" s="131" t="s">
        <v>11272</v>
      </c>
      <c r="J4964" s="127"/>
      <c r="K4964" s="127"/>
      <c r="L4964" s="127"/>
      <c r="M4964" s="127"/>
      <c r="N4964" s="246">
        <v>0</v>
      </c>
      <c r="O4964" s="246">
        <v>28127.690000000002</v>
      </c>
      <c r="P4964" s="127" t="s">
        <v>1334</v>
      </c>
    </row>
    <row r="4965" spans="1:16" ht="63.75" hidden="1">
      <c r="A4965" s="127">
        <v>287</v>
      </c>
      <c r="B4965" s="127"/>
      <c r="C4965" s="128" t="s">
        <v>791</v>
      </c>
      <c r="D4965" s="122">
        <v>43012</v>
      </c>
      <c r="E4965" s="123" t="s">
        <v>11273</v>
      </c>
      <c r="F4965" s="123" t="s">
        <v>3</v>
      </c>
      <c r="G4965" s="123">
        <v>1547376</v>
      </c>
      <c r="H4965" s="127"/>
      <c r="I4965" s="131" t="s">
        <v>11274</v>
      </c>
      <c r="J4965" s="127"/>
      <c r="K4965" s="127"/>
      <c r="L4965" s="127"/>
      <c r="M4965" s="127"/>
      <c r="N4965" s="246">
        <v>0</v>
      </c>
      <c r="O4965" s="246">
        <v>53975.12</v>
      </c>
      <c r="P4965" s="127" t="s">
        <v>1334</v>
      </c>
    </row>
    <row r="4966" spans="1:16" ht="63.75" hidden="1">
      <c r="A4966" s="127">
        <v>287</v>
      </c>
      <c r="B4966" s="127"/>
      <c r="C4966" s="128" t="s">
        <v>791</v>
      </c>
      <c r="D4966" s="122">
        <v>43012</v>
      </c>
      <c r="E4966" s="123" t="s">
        <v>11275</v>
      </c>
      <c r="F4966" s="123" t="s">
        <v>3</v>
      </c>
      <c r="G4966" s="123">
        <v>1547377</v>
      </c>
      <c r="H4966" s="127"/>
      <c r="I4966" s="131" t="s">
        <v>11276</v>
      </c>
      <c r="J4966" s="127"/>
      <c r="K4966" s="127"/>
      <c r="L4966" s="127"/>
      <c r="M4966" s="127"/>
      <c r="N4966" s="246">
        <v>0</v>
      </c>
      <c r="O4966" s="246">
        <v>83134.64</v>
      </c>
      <c r="P4966" s="127" t="s">
        <v>1334</v>
      </c>
    </row>
    <row r="4967" spans="1:16" ht="63.75" hidden="1">
      <c r="A4967" s="127">
        <v>287</v>
      </c>
      <c r="B4967" s="127"/>
      <c r="C4967" s="128" t="s">
        <v>791</v>
      </c>
      <c r="D4967" s="122">
        <v>43012</v>
      </c>
      <c r="E4967" s="123" t="s">
        <v>11277</v>
      </c>
      <c r="F4967" s="123" t="s">
        <v>3</v>
      </c>
      <c r="G4967" s="123">
        <v>1547378</v>
      </c>
      <c r="H4967" s="127"/>
      <c r="I4967" s="131" t="s">
        <v>11278</v>
      </c>
      <c r="J4967" s="127"/>
      <c r="K4967" s="127"/>
      <c r="L4967" s="127"/>
      <c r="M4967" s="127"/>
      <c r="N4967" s="246">
        <v>0</v>
      </c>
      <c r="O4967" s="246">
        <v>17039.599999999999</v>
      </c>
      <c r="P4967" s="127" t="s">
        <v>1334</v>
      </c>
    </row>
    <row r="4968" spans="1:16" ht="51" hidden="1">
      <c r="A4968" s="127" t="s">
        <v>620</v>
      </c>
      <c r="B4968" s="127"/>
      <c r="C4968" s="128" t="s">
        <v>714</v>
      </c>
      <c r="D4968" s="122">
        <v>43012</v>
      </c>
      <c r="E4968" s="123" t="s">
        <v>11279</v>
      </c>
      <c r="F4968" s="123" t="s">
        <v>3</v>
      </c>
      <c r="G4968" s="123">
        <v>1547384</v>
      </c>
      <c r="H4968" s="127"/>
      <c r="I4968" s="131" t="s">
        <v>11280</v>
      </c>
      <c r="J4968" s="127"/>
      <c r="K4968" s="127"/>
      <c r="L4968" s="127"/>
      <c r="M4968" s="127"/>
      <c r="N4968" s="246">
        <v>0</v>
      </c>
      <c r="O4968" s="246">
        <v>2034.82</v>
      </c>
      <c r="P4968" s="127" t="s">
        <v>1334</v>
      </c>
    </row>
    <row r="4969" spans="1:16" ht="51" hidden="1">
      <c r="A4969" s="127" t="s">
        <v>620</v>
      </c>
      <c r="B4969" s="127"/>
      <c r="C4969" s="128" t="s">
        <v>714</v>
      </c>
      <c r="D4969" s="122">
        <v>43012</v>
      </c>
      <c r="E4969" s="123" t="s">
        <v>11281</v>
      </c>
      <c r="F4969" s="123" t="s">
        <v>3</v>
      </c>
      <c r="G4969" s="123">
        <v>1547456</v>
      </c>
      <c r="H4969" s="127"/>
      <c r="I4969" s="131" t="s">
        <v>11282</v>
      </c>
      <c r="J4969" s="127"/>
      <c r="K4969" s="127"/>
      <c r="L4969" s="127"/>
      <c r="M4969" s="127"/>
      <c r="N4969" s="246">
        <v>0</v>
      </c>
      <c r="O4969" s="246">
        <v>8000000</v>
      </c>
      <c r="P4969" s="127" t="s">
        <v>1334</v>
      </c>
    </row>
    <row r="4970" spans="1:16" ht="63.75" hidden="1">
      <c r="A4970" s="127">
        <v>78</v>
      </c>
      <c r="B4970" s="127"/>
      <c r="C4970" s="128" t="s">
        <v>1599</v>
      </c>
      <c r="D4970" s="122">
        <v>43012</v>
      </c>
      <c r="E4970" s="123" t="s">
        <v>11283</v>
      </c>
      <c r="F4970" s="123" t="s">
        <v>3</v>
      </c>
      <c r="G4970" s="123">
        <v>1547458</v>
      </c>
      <c r="H4970" s="127"/>
      <c r="I4970" s="131" t="s">
        <v>11284</v>
      </c>
      <c r="J4970" s="127"/>
      <c r="K4970" s="127"/>
      <c r="L4970" s="127"/>
      <c r="M4970" s="127"/>
      <c r="N4970" s="246">
        <v>0</v>
      </c>
      <c r="O4970" s="246">
        <v>738045</v>
      </c>
      <c r="P4970" s="127" t="s">
        <v>1334</v>
      </c>
    </row>
    <row r="4971" spans="1:16" ht="51" hidden="1">
      <c r="A4971" s="127">
        <v>342</v>
      </c>
      <c r="B4971" s="127"/>
      <c r="C4971" s="128" t="s">
        <v>817</v>
      </c>
      <c r="D4971" s="122">
        <v>43012</v>
      </c>
      <c r="E4971" s="123" t="s">
        <v>11285</v>
      </c>
      <c r="F4971" s="123" t="s">
        <v>3</v>
      </c>
      <c r="G4971" s="123">
        <v>1547460</v>
      </c>
      <c r="H4971" s="127"/>
      <c r="I4971" s="131" t="s">
        <v>11286</v>
      </c>
      <c r="J4971" s="127"/>
      <c r="K4971" s="127"/>
      <c r="L4971" s="127"/>
      <c r="M4971" s="127"/>
      <c r="N4971" s="246">
        <v>0</v>
      </c>
      <c r="O4971" s="243">
        <v>68</v>
      </c>
      <c r="P4971" s="127" t="s">
        <v>17184</v>
      </c>
    </row>
    <row r="4972" spans="1:16" ht="63.75" hidden="1">
      <c r="A4972" s="127">
        <v>70</v>
      </c>
      <c r="B4972" s="127"/>
      <c r="C4972" s="128" t="s">
        <v>706</v>
      </c>
      <c r="D4972" s="122">
        <v>43012</v>
      </c>
      <c r="E4972" s="123" t="s">
        <v>11287</v>
      </c>
      <c r="F4972" s="123" t="s">
        <v>3</v>
      </c>
      <c r="G4972" s="123">
        <v>1547479</v>
      </c>
      <c r="H4972" s="127"/>
      <c r="I4972" s="131" t="s">
        <v>11288</v>
      </c>
      <c r="J4972" s="127"/>
      <c r="K4972" s="127"/>
      <c r="L4972" s="127"/>
      <c r="M4972" s="127"/>
      <c r="N4972" s="246">
        <v>0</v>
      </c>
      <c r="O4972" s="246">
        <v>13058.550000000001</v>
      </c>
      <c r="P4972" s="127" t="s">
        <v>1334</v>
      </c>
    </row>
    <row r="4973" spans="1:16" ht="51" hidden="1">
      <c r="A4973" s="127" t="s">
        <v>620</v>
      </c>
      <c r="B4973" s="127"/>
      <c r="C4973" s="128" t="s">
        <v>714</v>
      </c>
      <c r="D4973" s="122">
        <v>43012</v>
      </c>
      <c r="E4973" s="123" t="s">
        <v>11289</v>
      </c>
      <c r="F4973" s="123" t="s">
        <v>3</v>
      </c>
      <c r="G4973" s="123">
        <v>1547343</v>
      </c>
      <c r="H4973" s="127"/>
      <c r="I4973" s="131" t="s">
        <v>11290</v>
      </c>
      <c r="J4973" s="127"/>
      <c r="K4973" s="127"/>
      <c r="L4973" s="127"/>
      <c r="M4973" s="127"/>
      <c r="N4973" s="246">
        <v>0</v>
      </c>
      <c r="O4973" s="246">
        <v>711.28</v>
      </c>
      <c r="P4973" s="127" t="s">
        <v>1334</v>
      </c>
    </row>
    <row r="4974" spans="1:16" ht="51" hidden="1">
      <c r="A4974" s="127">
        <v>15</v>
      </c>
      <c r="B4974" s="127"/>
      <c r="C4974" s="128" t="s">
        <v>692</v>
      </c>
      <c r="D4974" s="122">
        <v>43013</v>
      </c>
      <c r="E4974" s="123" t="s">
        <v>11291</v>
      </c>
      <c r="F4974" s="123" t="s">
        <v>3</v>
      </c>
      <c r="G4974" s="123">
        <v>1548000</v>
      </c>
      <c r="H4974" s="127"/>
      <c r="I4974" s="131" t="s">
        <v>11292</v>
      </c>
      <c r="J4974" s="127"/>
      <c r="K4974" s="127"/>
      <c r="L4974" s="127"/>
      <c r="M4974" s="127"/>
      <c r="N4974" s="246">
        <v>0</v>
      </c>
      <c r="O4974" s="246">
        <v>50.06</v>
      </c>
      <c r="P4974" s="127" t="s">
        <v>1334</v>
      </c>
    </row>
    <row r="4975" spans="1:16" ht="51" hidden="1">
      <c r="A4975" s="127" t="s">
        <v>620</v>
      </c>
      <c r="B4975" s="127"/>
      <c r="C4975" s="128" t="s">
        <v>714</v>
      </c>
      <c r="D4975" s="122">
        <v>43013</v>
      </c>
      <c r="E4975" s="123" t="s">
        <v>11293</v>
      </c>
      <c r="F4975" s="123" t="s">
        <v>3</v>
      </c>
      <c r="G4975" s="123">
        <v>1548006</v>
      </c>
      <c r="H4975" s="127"/>
      <c r="I4975" s="131" t="s">
        <v>11294</v>
      </c>
      <c r="J4975" s="127"/>
      <c r="K4975" s="127"/>
      <c r="L4975" s="127"/>
      <c r="M4975" s="127"/>
      <c r="N4975" s="246">
        <v>0</v>
      </c>
      <c r="O4975" s="246">
        <v>1000</v>
      </c>
      <c r="P4975" s="127" t="s">
        <v>1334</v>
      </c>
    </row>
    <row r="4976" spans="1:16" ht="51" hidden="1">
      <c r="A4976" s="127" t="s">
        <v>620</v>
      </c>
      <c r="B4976" s="127"/>
      <c r="C4976" s="128" t="s">
        <v>714</v>
      </c>
      <c r="D4976" s="122">
        <v>43013</v>
      </c>
      <c r="E4976" s="123" t="s">
        <v>11295</v>
      </c>
      <c r="F4976" s="123" t="s">
        <v>3</v>
      </c>
      <c r="G4976" s="123">
        <v>1548017</v>
      </c>
      <c r="H4976" s="127"/>
      <c r="I4976" s="131" t="s">
        <v>11296</v>
      </c>
      <c r="J4976" s="127"/>
      <c r="K4976" s="127"/>
      <c r="L4976" s="127"/>
      <c r="M4976" s="127"/>
      <c r="N4976" s="246">
        <v>0</v>
      </c>
      <c r="O4976" s="246">
        <v>615</v>
      </c>
      <c r="P4976" s="127" t="s">
        <v>1334</v>
      </c>
    </row>
    <row r="4977" spans="1:16" ht="51" hidden="1">
      <c r="A4977" s="127" t="s">
        <v>620</v>
      </c>
      <c r="B4977" s="127"/>
      <c r="C4977" s="128" t="s">
        <v>714</v>
      </c>
      <c r="D4977" s="122">
        <v>43013</v>
      </c>
      <c r="E4977" s="123" t="s">
        <v>11297</v>
      </c>
      <c r="F4977" s="123" t="s">
        <v>3</v>
      </c>
      <c r="G4977" s="123">
        <v>1548018</v>
      </c>
      <c r="H4977" s="127"/>
      <c r="I4977" s="131" t="s">
        <v>6406</v>
      </c>
      <c r="J4977" s="127"/>
      <c r="K4977" s="127"/>
      <c r="L4977" s="127"/>
      <c r="M4977" s="127"/>
      <c r="N4977" s="246">
        <v>0</v>
      </c>
      <c r="O4977" s="246">
        <v>150</v>
      </c>
      <c r="P4977" s="127" t="s">
        <v>1334</v>
      </c>
    </row>
    <row r="4978" spans="1:16" ht="51" hidden="1">
      <c r="A4978" s="127" t="s">
        <v>620</v>
      </c>
      <c r="B4978" s="127"/>
      <c r="C4978" s="128" t="s">
        <v>714</v>
      </c>
      <c r="D4978" s="122">
        <v>43013</v>
      </c>
      <c r="E4978" s="123" t="s">
        <v>11298</v>
      </c>
      <c r="F4978" s="123" t="s">
        <v>3</v>
      </c>
      <c r="G4978" s="123">
        <v>1548044</v>
      </c>
      <c r="H4978" s="127"/>
      <c r="I4978" s="131" t="s">
        <v>11299</v>
      </c>
      <c r="J4978" s="127"/>
      <c r="K4978" s="127"/>
      <c r="L4978" s="127"/>
      <c r="M4978" s="127"/>
      <c r="N4978" s="246">
        <v>0</v>
      </c>
      <c r="O4978" s="246">
        <v>2917.06</v>
      </c>
      <c r="P4978" s="127" t="s">
        <v>1334</v>
      </c>
    </row>
    <row r="4979" spans="1:16" ht="51" hidden="1">
      <c r="A4979" s="127">
        <v>47</v>
      </c>
      <c r="B4979" s="127"/>
      <c r="C4979" s="128" t="s">
        <v>700</v>
      </c>
      <c r="D4979" s="122">
        <v>43013</v>
      </c>
      <c r="E4979" s="123" t="s">
        <v>11300</v>
      </c>
      <c r="F4979" s="123" t="s">
        <v>3</v>
      </c>
      <c r="G4979" s="123">
        <v>1548063</v>
      </c>
      <c r="H4979" s="127"/>
      <c r="I4979" s="131" t="s">
        <v>11301</v>
      </c>
      <c r="J4979" s="127"/>
      <c r="K4979" s="127"/>
      <c r="L4979" s="127"/>
      <c r="M4979" s="127"/>
      <c r="N4979" s="246">
        <v>0</v>
      </c>
      <c r="O4979" s="246">
        <v>182</v>
      </c>
      <c r="P4979" s="127" t="s">
        <v>1334</v>
      </c>
    </row>
    <row r="4980" spans="1:16" ht="51" hidden="1">
      <c r="A4980" s="127" t="s">
        <v>620</v>
      </c>
      <c r="B4980" s="127"/>
      <c r="C4980" s="128" t="s">
        <v>714</v>
      </c>
      <c r="D4980" s="122">
        <v>43013</v>
      </c>
      <c r="E4980" s="123" t="s">
        <v>11302</v>
      </c>
      <c r="F4980" s="123" t="s">
        <v>3</v>
      </c>
      <c r="G4980" s="123">
        <v>1547996</v>
      </c>
      <c r="H4980" s="127"/>
      <c r="I4980" s="131" t="s">
        <v>11303</v>
      </c>
      <c r="J4980" s="127"/>
      <c r="K4980" s="127"/>
      <c r="L4980" s="127"/>
      <c r="M4980" s="127"/>
      <c r="N4980" s="246">
        <v>0</v>
      </c>
      <c r="O4980" s="246">
        <v>500</v>
      </c>
      <c r="P4980" s="127" t="s">
        <v>1334</v>
      </c>
    </row>
    <row r="4981" spans="1:16" ht="51" hidden="1">
      <c r="A4981" s="127" t="s">
        <v>620</v>
      </c>
      <c r="B4981" s="127"/>
      <c r="C4981" s="128" t="s">
        <v>714</v>
      </c>
      <c r="D4981" s="122">
        <v>43013</v>
      </c>
      <c r="E4981" s="123" t="s">
        <v>11304</v>
      </c>
      <c r="F4981" s="123" t="s">
        <v>3</v>
      </c>
      <c r="G4981" s="123">
        <v>1547980</v>
      </c>
      <c r="H4981" s="127"/>
      <c r="I4981" s="131" t="s">
        <v>6421</v>
      </c>
      <c r="J4981" s="127"/>
      <c r="K4981" s="127"/>
      <c r="L4981" s="127"/>
      <c r="M4981" s="127"/>
      <c r="N4981" s="246">
        <v>0</v>
      </c>
      <c r="O4981" s="246">
        <v>4748.6000000000004</v>
      </c>
      <c r="P4981" s="127" t="s">
        <v>1334</v>
      </c>
    </row>
    <row r="4982" spans="1:16" ht="51" hidden="1">
      <c r="A4982" s="127">
        <v>25</v>
      </c>
      <c r="B4982" s="127"/>
      <c r="C4982" s="128" t="s">
        <v>695</v>
      </c>
      <c r="D4982" s="122">
        <v>43013</v>
      </c>
      <c r="E4982" s="123" t="s">
        <v>11305</v>
      </c>
      <c r="F4982" s="123" t="s">
        <v>3</v>
      </c>
      <c r="G4982" s="123">
        <v>1547978</v>
      </c>
      <c r="H4982" s="127"/>
      <c r="I4982" s="131" t="s">
        <v>11306</v>
      </c>
      <c r="J4982" s="127"/>
      <c r="K4982" s="127"/>
      <c r="L4982" s="127"/>
      <c r="M4982" s="127"/>
      <c r="N4982" s="246">
        <v>0</v>
      </c>
      <c r="O4982" s="246">
        <v>114003.23</v>
      </c>
      <c r="P4982" s="127" t="s">
        <v>1334</v>
      </c>
    </row>
    <row r="4983" spans="1:16" ht="51" hidden="1">
      <c r="A4983" s="127" t="s">
        <v>620</v>
      </c>
      <c r="B4983" s="127"/>
      <c r="C4983" s="128" t="s">
        <v>714</v>
      </c>
      <c r="D4983" s="122">
        <v>43013</v>
      </c>
      <c r="E4983" s="123" t="s">
        <v>11307</v>
      </c>
      <c r="F4983" s="123" t="s">
        <v>3</v>
      </c>
      <c r="G4983" s="123">
        <v>1547977</v>
      </c>
      <c r="H4983" s="127"/>
      <c r="I4983" s="131" t="s">
        <v>11308</v>
      </c>
      <c r="J4983" s="127"/>
      <c r="K4983" s="127"/>
      <c r="L4983" s="127"/>
      <c r="M4983" s="127"/>
      <c r="N4983" s="246">
        <v>0</v>
      </c>
      <c r="O4983" s="246">
        <v>2554</v>
      </c>
      <c r="P4983" s="127" t="s">
        <v>1334</v>
      </c>
    </row>
    <row r="4984" spans="1:16" ht="51" hidden="1">
      <c r="A4984" s="127" t="s">
        <v>620</v>
      </c>
      <c r="B4984" s="127"/>
      <c r="C4984" s="128" t="s">
        <v>714</v>
      </c>
      <c r="D4984" s="122">
        <v>43013</v>
      </c>
      <c r="E4984" s="123" t="s">
        <v>11309</v>
      </c>
      <c r="F4984" s="123" t="s">
        <v>3</v>
      </c>
      <c r="G4984" s="123">
        <v>1547948</v>
      </c>
      <c r="H4984" s="127"/>
      <c r="I4984" s="131" t="s">
        <v>11310</v>
      </c>
      <c r="J4984" s="127"/>
      <c r="K4984" s="127"/>
      <c r="L4984" s="127"/>
      <c r="M4984" s="127"/>
      <c r="N4984" s="246">
        <v>0</v>
      </c>
      <c r="O4984" s="246">
        <v>450</v>
      </c>
      <c r="P4984" s="127" t="s">
        <v>1334</v>
      </c>
    </row>
    <row r="4985" spans="1:16" ht="51" hidden="1">
      <c r="A4985" s="127" t="s">
        <v>620</v>
      </c>
      <c r="B4985" s="127"/>
      <c r="C4985" s="128" t="s">
        <v>714</v>
      </c>
      <c r="D4985" s="122">
        <v>43013</v>
      </c>
      <c r="E4985" s="123" t="s">
        <v>11311</v>
      </c>
      <c r="F4985" s="123" t="s">
        <v>3</v>
      </c>
      <c r="G4985" s="123">
        <v>1547943</v>
      </c>
      <c r="H4985" s="127"/>
      <c r="I4985" s="131" t="s">
        <v>8731</v>
      </c>
      <c r="J4985" s="127"/>
      <c r="K4985" s="127"/>
      <c r="L4985" s="127"/>
      <c r="M4985" s="127"/>
      <c r="N4985" s="246">
        <v>0</v>
      </c>
      <c r="O4985" s="246">
        <v>390</v>
      </c>
      <c r="P4985" s="127" t="s">
        <v>1334</v>
      </c>
    </row>
    <row r="4986" spans="1:16" ht="51" hidden="1">
      <c r="A4986" s="127">
        <v>15</v>
      </c>
      <c r="B4986" s="127"/>
      <c r="C4986" s="128" t="s">
        <v>692</v>
      </c>
      <c r="D4986" s="122">
        <v>43013</v>
      </c>
      <c r="E4986" s="123" t="s">
        <v>11312</v>
      </c>
      <c r="F4986" s="123" t="s">
        <v>3</v>
      </c>
      <c r="G4986" s="123">
        <v>1547942</v>
      </c>
      <c r="H4986" s="127"/>
      <c r="I4986" s="131" t="s">
        <v>11313</v>
      </c>
      <c r="J4986" s="127"/>
      <c r="K4986" s="127"/>
      <c r="L4986" s="127"/>
      <c r="M4986" s="127"/>
      <c r="N4986" s="246">
        <v>0</v>
      </c>
      <c r="O4986" s="246">
        <v>0.55000000000000004</v>
      </c>
      <c r="P4986" s="127" t="s">
        <v>1334</v>
      </c>
    </row>
    <row r="4987" spans="1:16" ht="51" hidden="1">
      <c r="A4987" s="127" t="s">
        <v>620</v>
      </c>
      <c r="B4987" s="127"/>
      <c r="C4987" s="128" t="s">
        <v>714</v>
      </c>
      <c r="D4987" s="122">
        <v>43013</v>
      </c>
      <c r="E4987" s="123" t="s">
        <v>11314</v>
      </c>
      <c r="F4987" s="123" t="s">
        <v>3</v>
      </c>
      <c r="G4987" s="123">
        <v>1547904</v>
      </c>
      <c r="H4987" s="127"/>
      <c r="I4987" s="131" t="s">
        <v>11228</v>
      </c>
      <c r="J4987" s="127"/>
      <c r="K4987" s="127"/>
      <c r="L4987" s="127"/>
      <c r="M4987" s="127"/>
      <c r="N4987" s="246">
        <v>0</v>
      </c>
      <c r="O4987" s="246">
        <v>400</v>
      </c>
      <c r="P4987" s="127" t="s">
        <v>1334</v>
      </c>
    </row>
    <row r="4988" spans="1:16" ht="51" hidden="1">
      <c r="A4988" s="127">
        <v>15</v>
      </c>
      <c r="B4988" s="127"/>
      <c r="C4988" s="128" t="s">
        <v>692</v>
      </c>
      <c r="D4988" s="122">
        <v>43013</v>
      </c>
      <c r="E4988" s="123" t="s">
        <v>11315</v>
      </c>
      <c r="F4988" s="123" t="s">
        <v>3</v>
      </c>
      <c r="G4988" s="123">
        <v>1548250</v>
      </c>
      <c r="H4988" s="127"/>
      <c r="I4988" s="131" t="s">
        <v>11316</v>
      </c>
      <c r="J4988" s="127"/>
      <c r="K4988" s="127"/>
      <c r="L4988" s="127"/>
      <c r="M4988" s="127"/>
      <c r="N4988" s="246">
        <v>0</v>
      </c>
      <c r="O4988" s="246">
        <v>0.03</v>
      </c>
      <c r="P4988" s="127" t="s">
        <v>1334</v>
      </c>
    </row>
    <row r="4989" spans="1:16" ht="51" hidden="1">
      <c r="A4989" s="127">
        <v>15</v>
      </c>
      <c r="B4989" s="127"/>
      <c r="C4989" s="128" t="s">
        <v>692</v>
      </c>
      <c r="D4989" s="122">
        <v>43013</v>
      </c>
      <c r="E4989" s="123" t="s">
        <v>11317</v>
      </c>
      <c r="F4989" s="123" t="s">
        <v>3</v>
      </c>
      <c r="G4989" s="123">
        <v>1548247</v>
      </c>
      <c r="H4989" s="127"/>
      <c r="I4989" s="131" t="s">
        <v>11318</v>
      </c>
      <c r="J4989" s="127"/>
      <c r="K4989" s="127"/>
      <c r="L4989" s="127"/>
      <c r="M4989" s="127"/>
      <c r="N4989" s="246">
        <v>0</v>
      </c>
      <c r="O4989" s="246">
        <v>39.21</v>
      </c>
      <c r="P4989" s="127" t="s">
        <v>1334</v>
      </c>
    </row>
    <row r="4990" spans="1:16" ht="51" hidden="1">
      <c r="A4990" s="127" t="s">
        <v>620</v>
      </c>
      <c r="B4990" s="127"/>
      <c r="C4990" s="128" t="s">
        <v>714</v>
      </c>
      <c r="D4990" s="122">
        <v>43013</v>
      </c>
      <c r="E4990" s="123" t="s">
        <v>11319</v>
      </c>
      <c r="F4990" s="123" t="s">
        <v>3</v>
      </c>
      <c r="G4990" s="123">
        <v>1548212</v>
      </c>
      <c r="H4990" s="127"/>
      <c r="I4990" s="131" t="s">
        <v>11320</v>
      </c>
      <c r="J4990" s="127"/>
      <c r="K4990" s="127"/>
      <c r="L4990" s="127"/>
      <c r="M4990" s="127"/>
      <c r="N4990" s="246">
        <v>0</v>
      </c>
      <c r="O4990" s="246">
        <v>100</v>
      </c>
      <c r="P4990" s="127" t="s">
        <v>1334</v>
      </c>
    </row>
    <row r="4991" spans="1:16" ht="51" hidden="1">
      <c r="A4991" s="127" t="s">
        <v>620</v>
      </c>
      <c r="B4991" s="127"/>
      <c r="C4991" s="128" t="s">
        <v>714</v>
      </c>
      <c r="D4991" s="122">
        <v>43013</v>
      </c>
      <c r="E4991" s="123" t="s">
        <v>11321</v>
      </c>
      <c r="F4991" s="123" t="s">
        <v>3</v>
      </c>
      <c r="G4991" s="123">
        <v>1548188</v>
      </c>
      <c r="H4991" s="127"/>
      <c r="I4991" s="131" t="s">
        <v>11322</v>
      </c>
      <c r="J4991" s="127"/>
      <c r="K4991" s="127"/>
      <c r="L4991" s="127"/>
      <c r="M4991" s="127"/>
      <c r="N4991" s="246">
        <v>0</v>
      </c>
      <c r="O4991" s="246">
        <v>193</v>
      </c>
      <c r="P4991" s="127" t="s">
        <v>1334</v>
      </c>
    </row>
    <row r="4992" spans="1:16" ht="51" hidden="1">
      <c r="A4992" s="127">
        <v>52</v>
      </c>
      <c r="B4992" s="127"/>
      <c r="C4992" s="128" t="s">
        <v>704</v>
      </c>
      <c r="D4992" s="122">
        <v>43013</v>
      </c>
      <c r="E4992" s="123" t="s">
        <v>11323</v>
      </c>
      <c r="F4992" s="123" t="s">
        <v>3</v>
      </c>
      <c r="G4992" s="123">
        <v>1548177</v>
      </c>
      <c r="H4992" s="127"/>
      <c r="I4992" s="131" t="s">
        <v>11324</v>
      </c>
      <c r="J4992" s="127"/>
      <c r="K4992" s="127"/>
      <c r="L4992" s="127"/>
      <c r="M4992" s="127"/>
      <c r="N4992" s="246">
        <v>0</v>
      </c>
      <c r="O4992" s="246">
        <v>788.29</v>
      </c>
      <c r="P4992" s="127" t="s">
        <v>1334</v>
      </c>
    </row>
    <row r="4993" spans="1:16" ht="51" hidden="1">
      <c r="A4993" s="127">
        <v>78</v>
      </c>
      <c r="B4993" s="127"/>
      <c r="C4993" s="128" t="s">
        <v>1599</v>
      </c>
      <c r="D4993" s="122">
        <v>43013</v>
      </c>
      <c r="E4993" s="123" t="s">
        <v>11325</v>
      </c>
      <c r="F4993" s="123" t="s">
        <v>3</v>
      </c>
      <c r="G4993" s="123">
        <v>1548168</v>
      </c>
      <c r="H4993" s="127"/>
      <c r="I4993" s="131" t="s">
        <v>11326</v>
      </c>
      <c r="J4993" s="127"/>
      <c r="K4993" s="127"/>
      <c r="L4993" s="127"/>
      <c r="M4993" s="127"/>
      <c r="N4993" s="246">
        <v>0</v>
      </c>
      <c r="O4993" s="246">
        <v>684</v>
      </c>
      <c r="P4993" s="127" t="s">
        <v>1334</v>
      </c>
    </row>
    <row r="4994" spans="1:16" ht="51" hidden="1">
      <c r="A4994" s="127">
        <v>15</v>
      </c>
      <c r="B4994" s="127"/>
      <c r="C4994" s="128" t="s">
        <v>692</v>
      </c>
      <c r="D4994" s="122">
        <v>43013</v>
      </c>
      <c r="E4994" s="123" t="s">
        <v>11327</v>
      </c>
      <c r="F4994" s="123" t="s">
        <v>3</v>
      </c>
      <c r="G4994" s="123">
        <v>1548143</v>
      </c>
      <c r="H4994" s="127"/>
      <c r="I4994" s="131" t="s">
        <v>11328</v>
      </c>
      <c r="J4994" s="127"/>
      <c r="K4994" s="127"/>
      <c r="L4994" s="127"/>
      <c r="M4994" s="127"/>
      <c r="N4994" s="246">
        <v>0</v>
      </c>
      <c r="O4994" s="246">
        <v>0.16</v>
      </c>
      <c r="P4994" s="127" t="s">
        <v>1334</v>
      </c>
    </row>
    <row r="4995" spans="1:16" ht="51" hidden="1">
      <c r="A4995" s="127" t="s">
        <v>620</v>
      </c>
      <c r="B4995" s="127"/>
      <c r="C4995" s="128" t="s">
        <v>714</v>
      </c>
      <c r="D4995" s="122">
        <v>43013</v>
      </c>
      <c r="E4995" s="123" t="s">
        <v>11329</v>
      </c>
      <c r="F4995" s="123" t="s">
        <v>3</v>
      </c>
      <c r="G4995" s="123">
        <v>1548102</v>
      </c>
      <c r="H4995" s="127"/>
      <c r="I4995" s="131" t="s">
        <v>11330</v>
      </c>
      <c r="J4995" s="127"/>
      <c r="K4995" s="127"/>
      <c r="L4995" s="127"/>
      <c r="M4995" s="127"/>
      <c r="N4995" s="246">
        <v>0</v>
      </c>
      <c r="O4995" s="246">
        <v>72</v>
      </c>
      <c r="P4995" s="127" t="s">
        <v>1334</v>
      </c>
    </row>
    <row r="4996" spans="1:16" ht="51" hidden="1">
      <c r="A4996" s="127">
        <v>290</v>
      </c>
      <c r="B4996" s="127"/>
      <c r="C4996" s="128" t="s">
        <v>794</v>
      </c>
      <c r="D4996" s="122">
        <v>43013</v>
      </c>
      <c r="E4996" s="123" t="s">
        <v>11331</v>
      </c>
      <c r="F4996" s="123" t="s">
        <v>3</v>
      </c>
      <c r="G4996" s="123">
        <v>1548094</v>
      </c>
      <c r="H4996" s="127"/>
      <c r="I4996" s="131" t="s">
        <v>11332</v>
      </c>
      <c r="J4996" s="127"/>
      <c r="K4996" s="127"/>
      <c r="L4996" s="127"/>
      <c r="M4996" s="127"/>
      <c r="N4996" s="246">
        <v>0</v>
      </c>
      <c r="O4996" s="246">
        <v>799</v>
      </c>
      <c r="P4996" s="127" t="s">
        <v>1334</v>
      </c>
    </row>
    <row r="4997" spans="1:16" ht="63.75" hidden="1">
      <c r="A4997" s="127">
        <v>670</v>
      </c>
      <c r="B4997" s="127"/>
      <c r="C4997" s="128" t="s">
        <v>236</v>
      </c>
      <c r="D4997" s="122">
        <v>43013</v>
      </c>
      <c r="E4997" s="123" t="s">
        <v>11333</v>
      </c>
      <c r="F4997" s="123" t="s">
        <v>3</v>
      </c>
      <c r="G4997" s="123">
        <v>1548049</v>
      </c>
      <c r="H4997" s="127"/>
      <c r="I4997" s="131" t="s">
        <v>11334</v>
      </c>
      <c r="J4997" s="127"/>
      <c r="K4997" s="127"/>
      <c r="L4997" s="127"/>
      <c r="M4997" s="127"/>
      <c r="N4997" s="246">
        <v>0</v>
      </c>
      <c r="O4997" s="246">
        <v>1500</v>
      </c>
      <c r="P4997" s="127" t="s">
        <v>1334</v>
      </c>
    </row>
    <row r="4998" spans="1:16" ht="63.75" hidden="1">
      <c r="A4998" s="127">
        <v>47</v>
      </c>
      <c r="B4998" s="127"/>
      <c r="C4998" s="128" t="s">
        <v>700</v>
      </c>
      <c r="D4998" s="122">
        <v>43013</v>
      </c>
      <c r="E4998" s="123" t="s">
        <v>11335</v>
      </c>
      <c r="F4998" s="123" t="s">
        <v>3</v>
      </c>
      <c r="G4998" s="123">
        <v>1547995</v>
      </c>
      <c r="H4998" s="127"/>
      <c r="I4998" s="131" t="s">
        <v>11336</v>
      </c>
      <c r="J4998" s="127"/>
      <c r="K4998" s="127"/>
      <c r="L4998" s="127"/>
      <c r="M4998" s="127"/>
      <c r="N4998" s="246">
        <v>0</v>
      </c>
      <c r="O4998" s="246">
        <v>325.79000000000002</v>
      </c>
      <c r="P4998" s="127" t="s">
        <v>1334</v>
      </c>
    </row>
    <row r="4999" spans="1:16" ht="63.75" hidden="1">
      <c r="A4999" s="127">
        <v>47</v>
      </c>
      <c r="B4999" s="127"/>
      <c r="C4999" s="128" t="s">
        <v>700</v>
      </c>
      <c r="D4999" s="122">
        <v>43013</v>
      </c>
      <c r="E4999" s="123" t="s">
        <v>11337</v>
      </c>
      <c r="F4999" s="123" t="s">
        <v>3</v>
      </c>
      <c r="G4999" s="123">
        <v>1547994</v>
      </c>
      <c r="H4999" s="127"/>
      <c r="I4999" s="131" t="s">
        <v>11338</v>
      </c>
      <c r="J4999" s="127"/>
      <c r="K4999" s="127"/>
      <c r="L4999" s="127"/>
      <c r="M4999" s="127"/>
      <c r="N4999" s="246">
        <v>0</v>
      </c>
      <c r="O4999" s="246">
        <v>414.53000000000003</v>
      </c>
      <c r="P4999" s="127" t="s">
        <v>1334</v>
      </c>
    </row>
    <row r="5000" spans="1:16" ht="51" hidden="1">
      <c r="A5000" s="127">
        <v>287</v>
      </c>
      <c r="B5000" s="127"/>
      <c r="C5000" s="128" t="s">
        <v>791</v>
      </c>
      <c r="D5000" s="122">
        <v>43013</v>
      </c>
      <c r="E5000" s="123" t="s">
        <v>11339</v>
      </c>
      <c r="F5000" s="123" t="s">
        <v>3</v>
      </c>
      <c r="G5000" s="123">
        <v>1547961</v>
      </c>
      <c r="H5000" s="127"/>
      <c r="I5000" s="131" t="s">
        <v>11340</v>
      </c>
      <c r="J5000" s="127"/>
      <c r="K5000" s="127"/>
      <c r="L5000" s="127"/>
      <c r="M5000" s="127"/>
      <c r="N5000" s="246">
        <v>0</v>
      </c>
      <c r="O5000" s="246">
        <v>4223.51</v>
      </c>
      <c r="P5000" s="127" t="s">
        <v>1334</v>
      </c>
    </row>
    <row r="5001" spans="1:16" ht="51" hidden="1">
      <c r="A5001" s="127">
        <v>130</v>
      </c>
      <c r="B5001" s="127"/>
      <c r="C5001" s="128" t="s">
        <v>728</v>
      </c>
      <c r="D5001" s="122">
        <v>43013</v>
      </c>
      <c r="E5001" s="123" t="s">
        <v>11341</v>
      </c>
      <c r="F5001" s="123" t="s">
        <v>3</v>
      </c>
      <c r="G5001" s="123">
        <v>1547915</v>
      </c>
      <c r="H5001" s="127"/>
      <c r="I5001" s="131" t="s">
        <v>11342</v>
      </c>
      <c r="J5001" s="127"/>
      <c r="K5001" s="127"/>
      <c r="L5001" s="127"/>
      <c r="M5001" s="127"/>
      <c r="N5001" s="246">
        <v>0</v>
      </c>
      <c r="O5001" s="246">
        <v>688336.35</v>
      </c>
      <c r="P5001" s="127" t="s">
        <v>1334</v>
      </c>
    </row>
    <row r="5002" spans="1:16" ht="51" hidden="1">
      <c r="A5002" s="127">
        <v>130</v>
      </c>
      <c r="B5002" s="127"/>
      <c r="C5002" s="128" t="s">
        <v>728</v>
      </c>
      <c r="D5002" s="122">
        <v>43013</v>
      </c>
      <c r="E5002" s="123" t="s">
        <v>11343</v>
      </c>
      <c r="F5002" s="123" t="s">
        <v>3</v>
      </c>
      <c r="G5002" s="123">
        <v>1547913</v>
      </c>
      <c r="H5002" s="127"/>
      <c r="I5002" s="131" t="s">
        <v>11344</v>
      </c>
      <c r="J5002" s="127"/>
      <c r="K5002" s="127"/>
      <c r="L5002" s="127"/>
      <c r="M5002" s="127"/>
      <c r="N5002" s="246">
        <v>0</v>
      </c>
      <c r="O5002" s="246">
        <v>158337</v>
      </c>
      <c r="P5002" s="127" t="s">
        <v>1334</v>
      </c>
    </row>
    <row r="5003" spans="1:16" ht="51" hidden="1">
      <c r="A5003" s="127" t="s">
        <v>620</v>
      </c>
      <c r="B5003" s="127"/>
      <c r="C5003" s="128" t="s">
        <v>714</v>
      </c>
      <c r="D5003" s="122">
        <v>43013</v>
      </c>
      <c r="E5003" s="123" t="s">
        <v>11345</v>
      </c>
      <c r="F5003" s="123" t="s">
        <v>3</v>
      </c>
      <c r="G5003" s="123">
        <v>1547903</v>
      </c>
      <c r="H5003" s="127"/>
      <c r="I5003" s="131" t="s">
        <v>3489</v>
      </c>
      <c r="J5003" s="127"/>
      <c r="K5003" s="127"/>
      <c r="L5003" s="127"/>
      <c r="M5003" s="127"/>
      <c r="N5003" s="246">
        <v>0</v>
      </c>
      <c r="O5003" s="246">
        <v>460</v>
      </c>
      <c r="P5003" s="127" t="s">
        <v>1334</v>
      </c>
    </row>
    <row r="5004" spans="1:16" ht="51" hidden="1">
      <c r="A5004" s="127">
        <v>20</v>
      </c>
      <c r="B5004" s="127"/>
      <c r="C5004" s="128" t="s">
        <v>694</v>
      </c>
      <c r="D5004" s="122">
        <v>43014</v>
      </c>
      <c r="E5004" s="123" t="s">
        <v>11346</v>
      </c>
      <c r="F5004" s="123" t="s">
        <v>3</v>
      </c>
      <c r="G5004" s="123">
        <v>1548463</v>
      </c>
      <c r="H5004" s="127"/>
      <c r="I5004" s="131" t="s">
        <v>11347</v>
      </c>
      <c r="J5004" s="127"/>
      <c r="K5004" s="127"/>
      <c r="L5004" s="127"/>
      <c r="M5004" s="127"/>
      <c r="N5004" s="246">
        <v>0</v>
      </c>
      <c r="O5004" s="246">
        <v>570</v>
      </c>
      <c r="P5004" s="127" t="s">
        <v>1334</v>
      </c>
    </row>
    <row r="5005" spans="1:16" ht="51" hidden="1">
      <c r="A5005" s="127">
        <v>20</v>
      </c>
      <c r="B5005" s="127"/>
      <c r="C5005" s="128" t="s">
        <v>694</v>
      </c>
      <c r="D5005" s="122">
        <v>43014</v>
      </c>
      <c r="E5005" s="123" t="s">
        <v>11348</v>
      </c>
      <c r="F5005" s="123" t="s">
        <v>3</v>
      </c>
      <c r="G5005" s="123">
        <v>1548459</v>
      </c>
      <c r="H5005" s="127"/>
      <c r="I5005" s="131" t="s">
        <v>11349</v>
      </c>
      <c r="J5005" s="127"/>
      <c r="K5005" s="127"/>
      <c r="L5005" s="127"/>
      <c r="M5005" s="127"/>
      <c r="N5005" s="246">
        <v>0</v>
      </c>
      <c r="O5005" s="246">
        <v>570</v>
      </c>
      <c r="P5005" s="127" t="s">
        <v>1334</v>
      </c>
    </row>
    <row r="5006" spans="1:16" ht="51" hidden="1">
      <c r="A5006" s="127">
        <v>20</v>
      </c>
      <c r="B5006" s="127"/>
      <c r="C5006" s="128" t="s">
        <v>694</v>
      </c>
      <c r="D5006" s="122">
        <v>43014</v>
      </c>
      <c r="E5006" s="123" t="s">
        <v>11350</v>
      </c>
      <c r="F5006" s="123" t="s">
        <v>3</v>
      </c>
      <c r="G5006" s="123">
        <v>1548458</v>
      </c>
      <c r="H5006" s="127"/>
      <c r="I5006" s="131" t="s">
        <v>11351</v>
      </c>
      <c r="J5006" s="127"/>
      <c r="K5006" s="127"/>
      <c r="L5006" s="127"/>
      <c r="M5006" s="127"/>
      <c r="N5006" s="246">
        <v>0</v>
      </c>
      <c r="O5006" s="246">
        <v>570</v>
      </c>
      <c r="P5006" s="127" t="s">
        <v>1334</v>
      </c>
    </row>
    <row r="5007" spans="1:16" ht="51" hidden="1">
      <c r="A5007" s="127">
        <v>373</v>
      </c>
      <c r="B5007" s="127"/>
      <c r="C5007" s="128" t="s">
        <v>1273</v>
      </c>
      <c r="D5007" s="122">
        <v>43014</v>
      </c>
      <c r="E5007" s="123" t="s">
        <v>11352</v>
      </c>
      <c r="F5007" s="123" t="s">
        <v>3</v>
      </c>
      <c r="G5007" s="123">
        <v>1548435</v>
      </c>
      <c r="H5007" s="127"/>
      <c r="I5007" s="131" t="s">
        <v>11353</v>
      </c>
      <c r="J5007" s="127"/>
      <c r="K5007" s="127"/>
      <c r="L5007" s="127"/>
      <c r="M5007" s="127"/>
      <c r="N5007" s="246">
        <v>0</v>
      </c>
      <c r="O5007" s="246">
        <v>8055.4000000000005</v>
      </c>
      <c r="P5007" s="127" t="s">
        <v>1334</v>
      </c>
    </row>
    <row r="5008" spans="1:16" ht="63.75" hidden="1">
      <c r="A5008" s="127">
        <v>373</v>
      </c>
      <c r="B5008" s="127"/>
      <c r="C5008" s="128" t="s">
        <v>1273</v>
      </c>
      <c r="D5008" s="122">
        <v>43014</v>
      </c>
      <c r="E5008" s="123" t="s">
        <v>11354</v>
      </c>
      <c r="F5008" s="123" t="s">
        <v>3</v>
      </c>
      <c r="G5008" s="123">
        <v>1548432</v>
      </c>
      <c r="H5008" s="127"/>
      <c r="I5008" s="131" t="s">
        <v>11355</v>
      </c>
      <c r="J5008" s="127"/>
      <c r="K5008" s="127"/>
      <c r="L5008" s="127"/>
      <c r="M5008" s="127"/>
      <c r="N5008" s="246">
        <v>0</v>
      </c>
      <c r="O5008" s="246">
        <v>12196.9</v>
      </c>
      <c r="P5008" s="127" t="s">
        <v>1334</v>
      </c>
    </row>
    <row r="5009" spans="1:16" ht="63.75" hidden="1">
      <c r="A5009" s="127">
        <v>512</v>
      </c>
      <c r="B5009" s="127"/>
      <c r="C5009" s="128" t="s">
        <v>841</v>
      </c>
      <c r="D5009" s="122">
        <v>43014</v>
      </c>
      <c r="E5009" s="123" t="s">
        <v>11356</v>
      </c>
      <c r="F5009" s="123" t="s">
        <v>3</v>
      </c>
      <c r="G5009" s="123">
        <v>1548427</v>
      </c>
      <c r="H5009" s="127"/>
      <c r="I5009" s="131" t="s">
        <v>11357</v>
      </c>
      <c r="J5009" s="127"/>
      <c r="K5009" s="127"/>
      <c r="L5009" s="127"/>
      <c r="M5009" s="127"/>
      <c r="N5009" s="246">
        <v>0</v>
      </c>
      <c r="O5009" s="246">
        <v>1423.03</v>
      </c>
      <c r="P5009" s="127" t="s">
        <v>1334</v>
      </c>
    </row>
    <row r="5010" spans="1:16" ht="63.75" hidden="1">
      <c r="A5010" s="127">
        <v>46</v>
      </c>
      <c r="B5010" s="127"/>
      <c r="C5010" s="128" t="s">
        <v>699</v>
      </c>
      <c r="D5010" s="122">
        <v>43014</v>
      </c>
      <c r="E5010" s="123" t="s">
        <v>11358</v>
      </c>
      <c r="F5010" s="123" t="s">
        <v>3</v>
      </c>
      <c r="G5010" s="123">
        <v>1548477</v>
      </c>
      <c r="H5010" s="127"/>
      <c r="I5010" s="131" t="s">
        <v>11359</v>
      </c>
      <c r="J5010" s="127"/>
      <c r="K5010" s="127"/>
      <c r="L5010" s="127"/>
      <c r="M5010" s="127"/>
      <c r="N5010" s="246">
        <v>0</v>
      </c>
      <c r="O5010" s="246">
        <v>300</v>
      </c>
      <c r="P5010" s="127" t="s">
        <v>1334</v>
      </c>
    </row>
    <row r="5011" spans="1:16" ht="51" hidden="1">
      <c r="A5011" s="127" t="s">
        <v>620</v>
      </c>
      <c r="B5011" s="127"/>
      <c r="C5011" s="128" t="s">
        <v>714</v>
      </c>
      <c r="D5011" s="122">
        <v>43014</v>
      </c>
      <c r="E5011" s="123" t="s">
        <v>11360</v>
      </c>
      <c r="F5011" s="123" t="s">
        <v>3</v>
      </c>
      <c r="G5011" s="123">
        <v>1548496</v>
      </c>
      <c r="H5011" s="127"/>
      <c r="I5011" s="131" t="s">
        <v>8851</v>
      </c>
      <c r="J5011" s="127"/>
      <c r="K5011" s="127"/>
      <c r="L5011" s="127"/>
      <c r="M5011" s="127"/>
      <c r="N5011" s="246">
        <v>0</v>
      </c>
      <c r="O5011" s="246">
        <v>1203.3900000000001</v>
      </c>
      <c r="P5011" s="127" t="s">
        <v>1334</v>
      </c>
    </row>
    <row r="5012" spans="1:16" ht="51" hidden="1">
      <c r="A5012" s="127">
        <v>70</v>
      </c>
      <c r="B5012" s="127"/>
      <c r="C5012" s="128" t="s">
        <v>706</v>
      </c>
      <c r="D5012" s="122">
        <v>43014</v>
      </c>
      <c r="E5012" s="123" t="s">
        <v>11361</v>
      </c>
      <c r="F5012" s="123" t="s">
        <v>3</v>
      </c>
      <c r="G5012" s="123">
        <v>1548525</v>
      </c>
      <c r="H5012" s="127"/>
      <c r="I5012" s="131" t="s">
        <v>11362</v>
      </c>
      <c r="J5012" s="127"/>
      <c r="K5012" s="127"/>
      <c r="L5012" s="127"/>
      <c r="M5012" s="127"/>
      <c r="N5012" s="246">
        <v>0</v>
      </c>
      <c r="O5012" s="246">
        <v>367</v>
      </c>
      <c r="P5012" s="127" t="s">
        <v>1334</v>
      </c>
    </row>
    <row r="5013" spans="1:16" ht="63.75" hidden="1">
      <c r="A5013" s="127">
        <v>203</v>
      </c>
      <c r="B5013" s="127"/>
      <c r="C5013" s="128" t="s">
        <v>758</v>
      </c>
      <c r="D5013" s="122">
        <v>43014</v>
      </c>
      <c r="E5013" s="123" t="s">
        <v>11363</v>
      </c>
      <c r="F5013" s="123" t="s">
        <v>3</v>
      </c>
      <c r="G5013" s="123">
        <v>1548379</v>
      </c>
      <c r="H5013" s="127"/>
      <c r="I5013" s="131" t="s">
        <v>11364</v>
      </c>
      <c r="J5013" s="127"/>
      <c r="K5013" s="127"/>
      <c r="L5013" s="127"/>
      <c r="M5013" s="127"/>
      <c r="N5013" s="246">
        <v>0</v>
      </c>
      <c r="O5013" s="246">
        <v>15</v>
      </c>
      <c r="P5013" s="127" t="s">
        <v>1334</v>
      </c>
    </row>
    <row r="5014" spans="1:16" ht="51" hidden="1">
      <c r="A5014" s="127">
        <v>203</v>
      </c>
      <c r="B5014" s="127"/>
      <c r="C5014" s="128" t="s">
        <v>758</v>
      </c>
      <c r="D5014" s="122">
        <v>43014</v>
      </c>
      <c r="E5014" s="123" t="s">
        <v>11365</v>
      </c>
      <c r="F5014" s="123" t="s">
        <v>3</v>
      </c>
      <c r="G5014" s="123">
        <v>1548380</v>
      </c>
      <c r="H5014" s="127"/>
      <c r="I5014" s="131" t="s">
        <v>11366</v>
      </c>
      <c r="J5014" s="127"/>
      <c r="K5014" s="127"/>
      <c r="L5014" s="127"/>
      <c r="M5014" s="127"/>
      <c r="N5014" s="246">
        <v>0</v>
      </c>
      <c r="O5014" s="246">
        <v>15</v>
      </c>
      <c r="P5014" s="127" t="s">
        <v>1334</v>
      </c>
    </row>
    <row r="5015" spans="1:16" ht="51" hidden="1">
      <c r="A5015" s="127">
        <v>574</v>
      </c>
      <c r="B5015" s="127"/>
      <c r="C5015" s="128" t="s">
        <v>851</v>
      </c>
      <c r="D5015" s="122">
        <v>43014</v>
      </c>
      <c r="E5015" s="123" t="s">
        <v>11367</v>
      </c>
      <c r="F5015" s="123" t="s">
        <v>3</v>
      </c>
      <c r="G5015" s="123">
        <v>1548386</v>
      </c>
      <c r="H5015" s="127"/>
      <c r="I5015" s="131" t="s">
        <v>11368</v>
      </c>
      <c r="J5015" s="127"/>
      <c r="K5015" s="127"/>
      <c r="L5015" s="127"/>
      <c r="M5015" s="127"/>
      <c r="N5015" s="246">
        <v>0</v>
      </c>
      <c r="O5015" s="246">
        <v>4.5</v>
      </c>
      <c r="P5015" s="127" t="s">
        <v>1334</v>
      </c>
    </row>
    <row r="5016" spans="1:16" ht="51" hidden="1">
      <c r="A5016" s="127">
        <v>15</v>
      </c>
      <c r="B5016" s="127"/>
      <c r="C5016" s="128" t="s">
        <v>692</v>
      </c>
      <c r="D5016" s="122">
        <v>43014</v>
      </c>
      <c r="E5016" s="123" t="s">
        <v>11369</v>
      </c>
      <c r="F5016" s="123" t="s">
        <v>3</v>
      </c>
      <c r="G5016" s="123">
        <v>1548681</v>
      </c>
      <c r="H5016" s="127"/>
      <c r="I5016" s="131" t="s">
        <v>7779</v>
      </c>
      <c r="J5016" s="127"/>
      <c r="K5016" s="127"/>
      <c r="L5016" s="127"/>
      <c r="M5016" s="127"/>
      <c r="N5016" s="246">
        <v>0</v>
      </c>
      <c r="O5016" s="246">
        <v>0.66</v>
      </c>
      <c r="P5016" s="127" t="s">
        <v>1334</v>
      </c>
    </row>
    <row r="5017" spans="1:16" ht="51" hidden="1">
      <c r="A5017" s="127" t="s">
        <v>620</v>
      </c>
      <c r="B5017" s="127"/>
      <c r="C5017" s="128" t="s">
        <v>714</v>
      </c>
      <c r="D5017" s="122">
        <v>43014</v>
      </c>
      <c r="E5017" s="123" t="s">
        <v>11370</v>
      </c>
      <c r="F5017" s="123" t="s">
        <v>3</v>
      </c>
      <c r="G5017" s="123">
        <v>1548685</v>
      </c>
      <c r="H5017" s="127"/>
      <c r="I5017" s="131" t="s">
        <v>11371</v>
      </c>
      <c r="J5017" s="127"/>
      <c r="K5017" s="127"/>
      <c r="L5017" s="127"/>
      <c r="M5017" s="127"/>
      <c r="N5017" s="246">
        <v>0</v>
      </c>
      <c r="O5017" s="246">
        <v>492.31</v>
      </c>
      <c r="P5017" s="127" t="s">
        <v>1334</v>
      </c>
    </row>
    <row r="5018" spans="1:16" ht="51" hidden="1">
      <c r="A5018" s="127" t="s">
        <v>620</v>
      </c>
      <c r="B5018" s="127"/>
      <c r="C5018" s="128" t="s">
        <v>714</v>
      </c>
      <c r="D5018" s="122">
        <v>43014</v>
      </c>
      <c r="E5018" s="123" t="s">
        <v>11372</v>
      </c>
      <c r="F5018" s="123" t="s">
        <v>3</v>
      </c>
      <c r="G5018" s="123">
        <v>1548694</v>
      </c>
      <c r="H5018" s="127"/>
      <c r="I5018" s="131" t="s">
        <v>11373</v>
      </c>
      <c r="J5018" s="127"/>
      <c r="K5018" s="127"/>
      <c r="L5018" s="127"/>
      <c r="M5018" s="127"/>
      <c r="N5018" s="246">
        <v>0</v>
      </c>
      <c r="O5018" s="246">
        <v>11525.76</v>
      </c>
      <c r="P5018" s="127" t="s">
        <v>1334</v>
      </c>
    </row>
    <row r="5019" spans="1:16" ht="51" hidden="1">
      <c r="A5019" s="127">
        <v>212</v>
      </c>
      <c r="B5019" s="127"/>
      <c r="C5019" s="128" t="s">
        <v>762</v>
      </c>
      <c r="D5019" s="122">
        <v>43014</v>
      </c>
      <c r="E5019" s="123" t="s">
        <v>11374</v>
      </c>
      <c r="F5019" s="123" t="s">
        <v>3</v>
      </c>
      <c r="G5019" s="123">
        <v>1548695</v>
      </c>
      <c r="H5019" s="127"/>
      <c r="I5019" s="131" t="s">
        <v>11375</v>
      </c>
      <c r="J5019" s="127"/>
      <c r="K5019" s="127"/>
      <c r="L5019" s="127"/>
      <c r="M5019" s="127"/>
      <c r="N5019" s="246">
        <v>0</v>
      </c>
      <c r="O5019" s="246">
        <v>75</v>
      </c>
      <c r="P5019" s="127" t="s">
        <v>1334</v>
      </c>
    </row>
    <row r="5020" spans="1:16" ht="51" hidden="1">
      <c r="A5020" s="127">
        <v>576</v>
      </c>
      <c r="B5020" s="127"/>
      <c r="C5020" s="128" t="s">
        <v>853</v>
      </c>
      <c r="D5020" s="122">
        <v>43014</v>
      </c>
      <c r="E5020" s="123" t="s">
        <v>11376</v>
      </c>
      <c r="F5020" s="123" t="s">
        <v>3</v>
      </c>
      <c r="G5020" s="123">
        <v>1548737</v>
      </c>
      <c r="H5020" s="127"/>
      <c r="I5020" s="131" t="s">
        <v>11377</v>
      </c>
      <c r="J5020" s="127"/>
      <c r="K5020" s="127"/>
      <c r="L5020" s="127"/>
      <c r="M5020" s="127"/>
      <c r="N5020" s="246">
        <v>0</v>
      </c>
      <c r="O5020" s="246">
        <v>1400</v>
      </c>
      <c r="P5020" s="127" t="s">
        <v>1334</v>
      </c>
    </row>
    <row r="5021" spans="1:16" ht="51" hidden="1">
      <c r="A5021" s="127" t="s">
        <v>620</v>
      </c>
      <c r="B5021" s="127"/>
      <c r="C5021" s="128" t="s">
        <v>714</v>
      </c>
      <c r="D5021" s="122">
        <v>43014</v>
      </c>
      <c r="E5021" s="123" t="s">
        <v>11378</v>
      </c>
      <c r="F5021" s="123" t="s">
        <v>3</v>
      </c>
      <c r="G5021" s="123">
        <v>1548741</v>
      </c>
      <c r="H5021" s="127"/>
      <c r="I5021" s="131" t="s">
        <v>11379</v>
      </c>
      <c r="J5021" s="127"/>
      <c r="K5021" s="127"/>
      <c r="L5021" s="127"/>
      <c r="M5021" s="127"/>
      <c r="N5021" s="246">
        <v>0</v>
      </c>
      <c r="O5021" s="246">
        <v>323</v>
      </c>
      <c r="P5021" s="127" t="s">
        <v>1334</v>
      </c>
    </row>
    <row r="5022" spans="1:16" ht="51" hidden="1">
      <c r="A5022" s="127">
        <v>15</v>
      </c>
      <c r="B5022" s="127"/>
      <c r="C5022" s="128" t="s">
        <v>692</v>
      </c>
      <c r="D5022" s="122">
        <v>43014</v>
      </c>
      <c r="E5022" s="123" t="s">
        <v>11380</v>
      </c>
      <c r="F5022" s="123" t="s">
        <v>3</v>
      </c>
      <c r="G5022" s="123">
        <v>1548748</v>
      </c>
      <c r="H5022" s="127"/>
      <c r="I5022" s="131" t="s">
        <v>11381</v>
      </c>
      <c r="J5022" s="127"/>
      <c r="K5022" s="127"/>
      <c r="L5022" s="127"/>
      <c r="M5022" s="127"/>
      <c r="N5022" s="246">
        <v>0</v>
      </c>
      <c r="O5022" s="246">
        <v>0.14000000000000001</v>
      </c>
      <c r="P5022" s="127" t="s">
        <v>1334</v>
      </c>
    </row>
    <row r="5023" spans="1:16" ht="51" hidden="1">
      <c r="A5023" s="127">
        <v>15</v>
      </c>
      <c r="B5023" s="127"/>
      <c r="C5023" s="128" t="s">
        <v>692</v>
      </c>
      <c r="D5023" s="122">
        <v>43014</v>
      </c>
      <c r="E5023" s="123" t="s">
        <v>11382</v>
      </c>
      <c r="F5023" s="123" t="s">
        <v>3</v>
      </c>
      <c r="G5023" s="123">
        <v>1548750</v>
      </c>
      <c r="H5023" s="127"/>
      <c r="I5023" s="131" t="s">
        <v>11381</v>
      </c>
      <c r="J5023" s="127"/>
      <c r="K5023" s="127"/>
      <c r="L5023" s="127"/>
      <c r="M5023" s="127"/>
      <c r="N5023" s="246">
        <v>0</v>
      </c>
      <c r="O5023" s="246">
        <v>1.01</v>
      </c>
      <c r="P5023" s="127" t="s">
        <v>1334</v>
      </c>
    </row>
    <row r="5024" spans="1:16" ht="51" hidden="1">
      <c r="A5024" s="127">
        <v>292</v>
      </c>
      <c r="B5024" s="127"/>
      <c r="C5024" s="128" t="s">
        <v>152</v>
      </c>
      <c r="D5024" s="122">
        <v>43014</v>
      </c>
      <c r="E5024" s="123" t="s">
        <v>11383</v>
      </c>
      <c r="F5024" s="123" t="s">
        <v>3</v>
      </c>
      <c r="G5024" s="123">
        <v>1548561</v>
      </c>
      <c r="H5024" s="127"/>
      <c r="I5024" s="131" t="s">
        <v>11384</v>
      </c>
      <c r="J5024" s="127"/>
      <c r="K5024" s="127"/>
      <c r="L5024" s="127"/>
      <c r="M5024" s="127"/>
      <c r="N5024" s="246">
        <v>0</v>
      </c>
      <c r="O5024" s="243">
        <v>0.82000000000000006</v>
      </c>
      <c r="P5024" s="127" t="s">
        <v>17184</v>
      </c>
    </row>
    <row r="5025" spans="1:16" ht="38.25" hidden="1">
      <c r="A5025" s="127">
        <v>670</v>
      </c>
      <c r="B5025" s="127"/>
      <c r="C5025" s="128" t="s">
        <v>236</v>
      </c>
      <c r="D5025" s="122">
        <v>43014</v>
      </c>
      <c r="E5025" s="123" t="s">
        <v>11385</v>
      </c>
      <c r="F5025" s="123" t="s">
        <v>3</v>
      </c>
      <c r="G5025" s="123">
        <v>1548573</v>
      </c>
      <c r="H5025" s="127"/>
      <c r="I5025" s="131" t="s">
        <v>11386</v>
      </c>
      <c r="J5025" s="127"/>
      <c r="K5025" s="127"/>
      <c r="L5025" s="127"/>
      <c r="M5025" s="127"/>
      <c r="N5025" s="246">
        <v>0</v>
      </c>
      <c r="O5025" s="243">
        <v>0.87</v>
      </c>
      <c r="P5025" s="127" t="s">
        <v>17184</v>
      </c>
    </row>
    <row r="5026" spans="1:16" ht="51" hidden="1">
      <c r="A5026" s="127" t="s">
        <v>620</v>
      </c>
      <c r="B5026" s="127"/>
      <c r="C5026" s="128" t="s">
        <v>714</v>
      </c>
      <c r="D5026" s="122">
        <v>43014</v>
      </c>
      <c r="E5026" s="123" t="s">
        <v>11387</v>
      </c>
      <c r="F5026" s="123" t="s">
        <v>3</v>
      </c>
      <c r="G5026" s="123">
        <v>1548610</v>
      </c>
      <c r="H5026" s="127"/>
      <c r="I5026" s="131" t="s">
        <v>11388</v>
      </c>
      <c r="J5026" s="127"/>
      <c r="K5026" s="127"/>
      <c r="L5026" s="127"/>
      <c r="M5026" s="127"/>
      <c r="N5026" s="246">
        <v>0</v>
      </c>
      <c r="O5026" s="243">
        <v>1</v>
      </c>
      <c r="P5026" s="127" t="s">
        <v>17184</v>
      </c>
    </row>
    <row r="5027" spans="1:16" ht="51" hidden="1">
      <c r="A5027" s="127" t="s">
        <v>620</v>
      </c>
      <c r="B5027" s="127"/>
      <c r="C5027" s="128" t="s">
        <v>714</v>
      </c>
      <c r="D5027" s="122">
        <v>43014</v>
      </c>
      <c r="E5027" s="123" t="s">
        <v>11389</v>
      </c>
      <c r="F5027" s="123" t="s">
        <v>3</v>
      </c>
      <c r="G5027" s="123">
        <v>1548618</v>
      </c>
      <c r="H5027" s="127"/>
      <c r="I5027" s="131" t="s">
        <v>11390</v>
      </c>
      <c r="J5027" s="127"/>
      <c r="K5027" s="127"/>
      <c r="L5027" s="127"/>
      <c r="M5027" s="127"/>
      <c r="N5027" s="246">
        <v>0</v>
      </c>
      <c r="O5027" s="246">
        <v>1381.3600000000001</v>
      </c>
      <c r="P5027" s="127" t="s">
        <v>1334</v>
      </c>
    </row>
    <row r="5028" spans="1:16" ht="51" hidden="1">
      <c r="A5028" s="127" t="s">
        <v>620</v>
      </c>
      <c r="B5028" s="127"/>
      <c r="C5028" s="128" t="s">
        <v>714</v>
      </c>
      <c r="D5028" s="122">
        <v>43014</v>
      </c>
      <c r="E5028" s="123" t="s">
        <v>11391</v>
      </c>
      <c r="F5028" s="123" t="s">
        <v>3</v>
      </c>
      <c r="G5028" s="123">
        <v>1548632</v>
      </c>
      <c r="H5028" s="127"/>
      <c r="I5028" s="131" t="s">
        <v>11392</v>
      </c>
      <c r="J5028" s="127"/>
      <c r="K5028" s="127"/>
      <c r="L5028" s="127"/>
      <c r="M5028" s="127"/>
      <c r="N5028" s="246">
        <v>0</v>
      </c>
      <c r="O5028" s="246">
        <v>1726</v>
      </c>
      <c r="P5028" s="127" t="s">
        <v>1334</v>
      </c>
    </row>
    <row r="5029" spans="1:16" ht="51" hidden="1">
      <c r="A5029" s="127" t="s">
        <v>620</v>
      </c>
      <c r="B5029" s="127"/>
      <c r="C5029" s="128" t="s">
        <v>714</v>
      </c>
      <c r="D5029" s="122">
        <v>43014</v>
      </c>
      <c r="E5029" s="123" t="s">
        <v>11393</v>
      </c>
      <c r="F5029" s="123" t="s">
        <v>3</v>
      </c>
      <c r="G5029" s="123">
        <v>1548635</v>
      </c>
      <c r="H5029" s="127"/>
      <c r="I5029" s="131" t="s">
        <v>11394</v>
      </c>
      <c r="J5029" s="127"/>
      <c r="K5029" s="127"/>
      <c r="L5029" s="127"/>
      <c r="M5029" s="127"/>
      <c r="N5029" s="246">
        <v>0</v>
      </c>
      <c r="O5029" s="246">
        <v>693.99</v>
      </c>
      <c r="P5029" s="127" t="s">
        <v>1334</v>
      </c>
    </row>
    <row r="5030" spans="1:16" ht="51" hidden="1">
      <c r="A5030" s="127">
        <v>249</v>
      </c>
      <c r="B5030" s="127"/>
      <c r="C5030" s="128" t="s">
        <v>776</v>
      </c>
      <c r="D5030" s="122">
        <v>43014</v>
      </c>
      <c r="E5030" s="123" t="s">
        <v>11395</v>
      </c>
      <c r="F5030" s="123" t="s">
        <v>3</v>
      </c>
      <c r="G5030" s="123">
        <v>1548636</v>
      </c>
      <c r="H5030" s="127"/>
      <c r="I5030" s="131" t="s">
        <v>11396</v>
      </c>
      <c r="J5030" s="127"/>
      <c r="K5030" s="127"/>
      <c r="L5030" s="127"/>
      <c r="M5030" s="127"/>
      <c r="N5030" s="246">
        <v>0</v>
      </c>
      <c r="O5030" s="246">
        <v>751.86</v>
      </c>
      <c r="P5030" s="127" t="s">
        <v>1334</v>
      </c>
    </row>
    <row r="5031" spans="1:16" ht="51" hidden="1">
      <c r="A5031" s="127">
        <v>249</v>
      </c>
      <c r="B5031" s="127"/>
      <c r="C5031" s="128" t="s">
        <v>776</v>
      </c>
      <c r="D5031" s="122">
        <v>43014</v>
      </c>
      <c r="E5031" s="123" t="s">
        <v>11397</v>
      </c>
      <c r="F5031" s="123" t="s">
        <v>3</v>
      </c>
      <c r="G5031" s="123">
        <v>1548640</v>
      </c>
      <c r="H5031" s="127"/>
      <c r="I5031" s="131" t="s">
        <v>11398</v>
      </c>
      <c r="J5031" s="127"/>
      <c r="K5031" s="127"/>
      <c r="L5031" s="127"/>
      <c r="M5031" s="127"/>
      <c r="N5031" s="246">
        <v>0</v>
      </c>
      <c r="O5031" s="246">
        <v>457.99</v>
      </c>
      <c r="P5031" s="127" t="s">
        <v>1334</v>
      </c>
    </row>
    <row r="5032" spans="1:16" ht="51" hidden="1">
      <c r="A5032" s="127" t="s">
        <v>620</v>
      </c>
      <c r="B5032" s="127"/>
      <c r="C5032" s="128" t="s">
        <v>714</v>
      </c>
      <c r="D5032" s="122">
        <v>43014</v>
      </c>
      <c r="E5032" s="123" t="s">
        <v>11399</v>
      </c>
      <c r="F5032" s="123" t="s">
        <v>3</v>
      </c>
      <c r="G5032" s="123">
        <v>1548657</v>
      </c>
      <c r="H5032" s="127"/>
      <c r="I5032" s="131" t="s">
        <v>11400</v>
      </c>
      <c r="J5032" s="127"/>
      <c r="K5032" s="127"/>
      <c r="L5032" s="127"/>
      <c r="M5032" s="127"/>
      <c r="N5032" s="246">
        <v>0</v>
      </c>
      <c r="O5032" s="246">
        <v>776.30000000000007</v>
      </c>
      <c r="P5032" s="127" t="s">
        <v>1334</v>
      </c>
    </row>
    <row r="5033" spans="1:16" ht="63.75" hidden="1">
      <c r="A5033" s="127">
        <v>580</v>
      </c>
      <c r="B5033" s="127"/>
      <c r="C5033" s="128" t="s">
        <v>218</v>
      </c>
      <c r="D5033" s="122">
        <v>43014</v>
      </c>
      <c r="E5033" s="123" t="s">
        <v>11401</v>
      </c>
      <c r="F5033" s="123" t="s">
        <v>3</v>
      </c>
      <c r="G5033" s="123">
        <v>1548570</v>
      </c>
      <c r="H5033" s="127"/>
      <c r="I5033" s="131" t="s">
        <v>11402</v>
      </c>
      <c r="J5033" s="127"/>
      <c r="K5033" s="127"/>
      <c r="L5033" s="127"/>
      <c r="M5033" s="127"/>
      <c r="N5033" s="246">
        <v>0</v>
      </c>
      <c r="O5033" s="246">
        <v>1500</v>
      </c>
      <c r="P5033" s="127" t="s">
        <v>1334</v>
      </c>
    </row>
    <row r="5034" spans="1:16" ht="51" hidden="1">
      <c r="A5034" s="127">
        <v>16</v>
      </c>
      <c r="B5034" s="127"/>
      <c r="C5034" s="128" t="s">
        <v>693</v>
      </c>
      <c r="D5034" s="122">
        <v>43014</v>
      </c>
      <c r="E5034" s="123" t="s">
        <v>11403</v>
      </c>
      <c r="F5034" s="123" t="s">
        <v>3</v>
      </c>
      <c r="G5034" s="123">
        <v>1548501</v>
      </c>
      <c r="H5034" s="127"/>
      <c r="I5034" s="131" t="s">
        <v>11404</v>
      </c>
      <c r="J5034" s="127"/>
      <c r="K5034" s="127"/>
      <c r="L5034" s="127"/>
      <c r="M5034" s="127"/>
      <c r="N5034" s="246">
        <v>0</v>
      </c>
      <c r="O5034" s="243">
        <v>268.75</v>
      </c>
      <c r="P5034" s="127" t="s">
        <v>17184</v>
      </c>
    </row>
    <row r="5035" spans="1:16" ht="51" hidden="1">
      <c r="A5035" s="127" t="s">
        <v>620</v>
      </c>
      <c r="B5035" s="127"/>
      <c r="C5035" s="128" t="s">
        <v>714</v>
      </c>
      <c r="D5035" s="122">
        <v>43017</v>
      </c>
      <c r="E5035" s="123" t="s">
        <v>11405</v>
      </c>
      <c r="F5035" s="123" t="s">
        <v>3</v>
      </c>
      <c r="G5035" s="123">
        <v>1549081</v>
      </c>
      <c r="H5035" s="127"/>
      <c r="I5035" s="131" t="s">
        <v>11406</v>
      </c>
      <c r="J5035" s="127"/>
      <c r="K5035" s="127"/>
      <c r="L5035" s="127"/>
      <c r="M5035" s="127"/>
      <c r="N5035" s="246">
        <v>0</v>
      </c>
      <c r="O5035" s="246">
        <v>43.9</v>
      </c>
      <c r="P5035" s="127" t="s">
        <v>1334</v>
      </c>
    </row>
    <row r="5036" spans="1:16" ht="51" hidden="1">
      <c r="A5036" s="127" t="s">
        <v>620</v>
      </c>
      <c r="B5036" s="127"/>
      <c r="C5036" s="128" t="s">
        <v>714</v>
      </c>
      <c r="D5036" s="122">
        <v>43017</v>
      </c>
      <c r="E5036" s="123" t="s">
        <v>11407</v>
      </c>
      <c r="F5036" s="123" t="s">
        <v>3</v>
      </c>
      <c r="G5036" s="123">
        <v>1549102</v>
      </c>
      <c r="H5036" s="127"/>
      <c r="I5036" s="131" t="s">
        <v>11408</v>
      </c>
      <c r="J5036" s="127"/>
      <c r="K5036" s="127"/>
      <c r="L5036" s="127"/>
      <c r="M5036" s="127"/>
      <c r="N5036" s="246">
        <v>0</v>
      </c>
      <c r="O5036" s="246">
        <v>1018</v>
      </c>
      <c r="P5036" s="127" t="s">
        <v>1334</v>
      </c>
    </row>
    <row r="5037" spans="1:16" ht="51" hidden="1">
      <c r="A5037" s="127">
        <v>212</v>
      </c>
      <c r="B5037" s="127"/>
      <c r="C5037" s="128" t="s">
        <v>762</v>
      </c>
      <c r="D5037" s="122">
        <v>43017</v>
      </c>
      <c r="E5037" s="123" t="s">
        <v>11409</v>
      </c>
      <c r="F5037" s="123" t="s">
        <v>3</v>
      </c>
      <c r="G5037" s="123">
        <v>1549108</v>
      </c>
      <c r="H5037" s="127"/>
      <c r="I5037" s="131" t="s">
        <v>11410</v>
      </c>
      <c r="J5037" s="127"/>
      <c r="K5037" s="127"/>
      <c r="L5037" s="127"/>
      <c r="M5037" s="127"/>
      <c r="N5037" s="246">
        <v>0</v>
      </c>
      <c r="O5037" s="246">
        <v>667</v>
      </c>
      <c r="P5037" s="127" t="s">
        <v>1334</v>
      </c>
    </row>
    <row r="5038" spans="1:16" ht="51" hidden="1">
      <c r="A5038" s="127">
        <v>292</v>
      </c>
      <c r="B5038" s="127"/>
      <c r="C5038" s="128" t="s">
        <v>152</v>
      </c>
      <c r="D5038" s="122">
        <v>43017</v>
      </c>
      <c r="E5038" s="123" t="s">
        <v>11411</v>
      </c>
      <c r="F5038" s="123" t="s">
        <v>3</v>
      </c>
      <c r="G5038" s="123">
        <v>1549138</v>
      </c>
      <c r="H5038" s="127"/>
      <c r="I5038" s="131" t="s">
        <v>9197</v>
      </c>
      <c r="J5038" s="127"/>
      <c r="K5038" s="127"/>
      <c r="L5038" s="127"/>
      <c r="M5038" s="127"/>
      <c r="N5038" s="246">
        <v>0</v>
      </c>
      <c r="O5038" s="246">
        <v>415</v>
      </c>
      <c r="P5038" s="127" t="s">
        <v>1334</v>
      </c>
    </row>
    <row r="5039" spans="1:16" ht="51" hidden="1">
      <c r="A5039" s="127">
        <v>292</v>
      </c>
      <c r="B5039" s="127"/>
      <c r="C5039" s="128" t="s">
        <v>152</v>
      </c>
      <c r="D5039" s="122">
        <v>43017</v>
      </c>
      <c r="E5039" s="123" t="s">
        <v>11412</v>
      </c>
      <c r="F5039" s="123" t="s">
        <v>3</v>
      </c>
      <c r="G5039" s="123">
        <v>1549139</v>
      </c>
      <c r="H5039" s="127"/>
      <c r="I5039" s="131" t="s">
        <v>9197</v>
      </c>
      <c r="J5039" s="127"/>
      <c r="K5039" s="127"/>
      <c r="L5039" s="127"/>
      <c r="M5039" s="127"/>
      <c r="N5039" s="246">
        <v>0</v>
      </c>
      <c r="O5039" s="246">
        <v>395</v>
      </c>
      <c r="P5039" s="127" t="s">
        <v>1334</v>
      </c>
    </row>
    <row r="5040" spans="1:16" ht="51" hidden="1">
      <c r="A5040" s="127">
        <v>10</v>
      </c>
      <c r="B5040" s="127"/>
      <c r="C5040" s="128" t="s">
        <v>691</v>
      </c>
      <c r="D5040" s="122">
        <v>43017</v>
      </c>
      <c r="E5040" s="123" t="s">
        <v>11413</v>
      </c>
      <c r="F5040" s="123" t="s">
        <v>3</v>
      </c>
      <c r="G5040" s="123">
        <v>1548967</v>
      </c>
      <c r="H5040" s="127"/>
      <c r="I5040" s="131" t="s">
        <v>11414</v>
      </c>
      <c r="J5040" s="127"/>
      <c r="K5040" s="127"/>
      <c r="L5040" s="127"/>
      <c r="M5040" s="127"/>
      <c r="N5040" s="246">
        <v>0</v>
      </c>
      <c r="O5040" s="246">
        <v>5</v>
      </c>
      <c r="P5040" s="127" t="s">
        <v>1334</v>
      </c>
    </row>
    <row r="5041" spans="1:16" ht="51" hidden="1">
      <c r="A5041" s="127">
        <v>290</v>
      </c>
      <c r="B5041" s="127"/>
      <c r="C5041" s="128" t="s">
        <v>794</v>
      </c>
      <c r="D5041" s="122">
        <v>43017</v>
      </c>
      <c r="E5041" s="123" t="s">
        <v>11415</v>
      </c>
      <c r="F5041" s="123" t="s">
        <v>3</v>
      </c>
      <c r="G5041" s="123">
        <v>1548976</v>
      </c>
      <c r="H5041" s="127"/>
      <c r="I5041" s="131" t="s">
        <v>11416</v>
      </c>
      <c r="J5041" s="127"/>
      <c r="K5041" s="127"/>
      <c r="L5041" s="127"/>
      <c r="M5041" s="127"/>
      <c r="N5041" s="246">
        <v>0</v>
      </c>
      <c r="O5041" s="246">
        <v>427</v>
      </c>
      <c r="P5041" s="127" t="s">
        <v>1334</v>
      </c>
    </row>
    <row r="5042" spans="1:16" ht="51" hidden="1">
      <c r="A5042" s="127" t="s">
        <v>620</v>
      </c>
      <c r="B5042" s="127"/>
      <c r="C5042" s="128" t="s">
        <v>714</v>
      </c>
      <c r="D5042" s="122">
        <v>43017</v>
      </c>
      <c r="E5042" s="123" t="s">
        <v>11417</v>
      </c>
      <c r="F5042" s="123" t="s">
        <v>3</v>
      </c>
      <c r="G5042" s="123">
        <v>1548980</v>
      </c>
      <c r="H5042" s="127"/>
      <c r="I5042" s="131" t="s">
        <v>7450</v>
      </c>
      <c r="J5042" s="127"/>
      <c r="K5042" s="127"/>
      <c r="L5042" s="127"/>
      <c r="M5042" s="127"/>
      <c r="N5042" s="246">
        <v>0</v>
      </c>
      <c r="O5042" s="246">
        <v>1500</v>
      </c>
      <c r="P5042" s="127" t="s">
        <v>1334</v>
      </c>
    </row>
    <row r="5043" spans="1:16" ht="51" hidden="1">
      <c r="A5043" s="127">
        <v>47</v>
      </c>
      <c r="B5043" s="127"/>
      <c r="C5043" s="128" t="s">
        <v>700</v>
      </c>
      <c r="D5043" s="122">
        <v>43017</v>
      </c>
      <c r="E5043" s="123" t="s">
        <v>11418</v>
      </c>
      <c r="F5043" s="123" t="s">
        <v>3</v>
      </c>
      <c r="G5043" s="123">
        <v>1549049</v>
      </c>
      <c r="H5043" s="127"/>
      <c r="I5043" s="131" t="s">
        <v>11419</v>
      </c>
      <c r="J5043" s="127"/>
      <c r="K5043" s="127"/>
      <c r="L5043" s="127"/>
      <c r="M5043" s="127"/>
      <c r="N5043" s="246">
        <v>0</v>
      </c>
      <c r="O5043" s="246">
        <v>10</v>
      </c>
      <c r="P5043" s="127" t="s">
        <v>1334</v>
      </c>
    </row>
    <row r="5044" spans="1:16" ht="51" hidden="1">
      <c r="A5044" s="127">
        <v>212</v>
      </c>
      <c r="B5044" s="127"/>
      <c r="C5044" s="128" t="s">
        <v>762</v>
      </c>
      <c r="D5044" s="122">
        <v>43017</v>
      </c>
      <c r="E5044" s="123" t="s">
        <v>11420</v>
      </c>
      <c r="F5044" s="123" t="s">
        <v>3</v>
      </c>
      <c r="G5044" s="123">
        <v>1549056</v>
      </c>
      <c r="H5044" s="127"/>
      <c r="I5044" s="131" t="s">
        <v>11421</v>
      </c>
      <c r="J5044" s="127"/>
      <c r="K5044" s="127"/>
      <c r="L5044" s="127"/>
      <c r="M5044" s="127"/>
      <c r="N5044" s="246">
        <v>0</v>
      </c>
      <c r="O5044" s="246">
        <v>76.41</v>
      </c>
      <c r="P5044" s="127" t="s">
        <v>1334</v>
      </c>
    </row>
    <row r="5045" spans="1:16" ht="51" hidden="1">
      <c r="A5045" s="127" t="s">
        <v>620</v>
      </c>
      <c r="B5045" s="127"/>
      <c r="C5045" s="128" t="s">
        <v>714</v>
      </c>
      <c r="D5045" s="122">
        <v>43017</v>
      </c>
      <c r="E5045" s="123" t="s">
        <v>11422</v>
      </c>
      <c r="F5045" s="123" t="s">
        <v>3</v>
      </c>
      <c r="G5045" s="123">
        <v>1549078</v>
      </c>
      <c r="H5045" s="127"/>
      <c r="I5045" s="131" t="s">
        <v>11423</v>
      </c>
      <c r="J5045" s="127"/>
      <c r="K5045" s="127"/>
      <c r="L5045" s="127"/>
      <c r="M5045" s="127"/>
      <c r="N5045" s="246">
        <v>0</v>
      </c>
      <c r="O5045" s="246">
        <v>320</v>
      </c>
      <c r="P5045" s="127" t="s">
        <v>1334</v>
      </c>
    </row>
    <row r="5046" spans="1:16" ht="51" hidden="1">
      <c r="A5046" s="127">
        <v>292</v>
      </c>
      <c r="B5046" s="127"/>
      <c r="C5046" s="128" t="s">
        <v>152</v>
      </c>
      <c r="D5046" s="122">
        <v>43017</v>
      </c>
      <c r="E5046" s="123" t="s">
        <v>11424</v>
      </c>
      <c r="F5046" s="123" t="s">
        <v>3</v>
      </c>
      <c r="G5046" s="123">
        <v>1549141</v>
      </c>
      <c r="H5046" s="127"/>
      <c r="I5046" s="131" t="s">
        <v>9197</v>
      </c>
      <c r="J5046" s="127"/>
      <c r="K5046" s="127"/>
      <c r="L5046" s="127"/>
      <c r="M5046" s="127"/>
      <c r="N5046" s="246">
        <v>0</v>
      </c>
      <c r="O5046" s="246">
        <v>406</v>
      </c>
      <c r="P5046" s="127" t="s">
        <v>1334</v>
      </c>
    </row>
    <row r="5047" spans="1:16" ht="51" hidden="1">
      <c r="A5047" s="127">
        <v>292</v>
      </c>
      <c r="B5047" s="127"/>
      <c r="C5047" s="128" t="s">
        <v>152</v>
      </c>
      <c r="D5047" s="122">
        <v>43017</v>
      </c>
      <c r="E5047" s="123" t="s">
        <v>11425</v>
      </c>
      <c r="F5047" s="123" t="s">
        <v>3</v>
      </c>
      <c r="G5047" s="123">
        <v>1549144</v>
      </c>
      <c r="H5047" s="127"/>
      <c r="I5047" s="131" t="s">
        <v>9197</v>
      </c>
      <c r="J5047" s="127"/>
      <c r="K5047" s="127"/>
      <c r="L5047" s="127"/>
      <c r="M5047" s="127"/>
      <c r="N5047" s="246">
        <v>0</v>
      </c>
      <c r="O5047" s="246">
        <v>319</v>
      </c>
      <c r="P5047" s="127" t="s">
        <v>1334</v>
      </c>
    </row>
    <row r="5048" spans="1:16" ht="51" hidden="1">
      <c r="A5048" s="127">
        <v>292</v>
      </c>
      <c r="B5048" s="127"/>
      <c r="C5048" s="128" t="s">
        <v>152</v>
      </c>
      <c r="D5048" s="122">
        <v>43017</v>
      </c>
      <c r="E5048" s="123" t="s">
        <v>11426</v>
      </c>
      <c r="F5048" s="123" t="s">
        <v>3</v>
      </c>
      <c r="G5048" s="123">
        <v>1549145</v>
      </c>
      <c r="H5048" s="127"/>
      <c r="I5048" s="131" t="s">
        <v>9197</v>
      </c>
      <c r="J5048" s="127"/>
      <c r="K5048" s="127"/>
      <c r="L5048" s="127"/>
      <c r="M5048" s="127"/>
      <c r="N5048" s="246">
        <v>0</v>
      </c>
      <c r="O5048" s="246">
        <v>275</v>
      </c>
      <c r="P5048" s="127" t="s">
        <v>1334</v>
      </c>
    </row>
    <row r="5049" spans="1:16" ht="51" hidden="1">
      <c r="A5049" s="127">
        <v>16</v>
      </c>
      <c r="B5049" s="127"/>
      <c r="C5049" s="128" t="s">
        <v>693</v>
      </c>
      <c r="D5049" s="122">
        <v>43017</v>
      </c>
      <c r="E5049" s="123" t="s">
        <v>11427</v>
      </c>
      <c r="F5049" s="123" t="s">
        <v>3</v>
      </c>
      <c r="G5049" s="123">
        <v>1549171</v>
      </c>
      <c r="H5049" s="127"/>
      <c r="I5049" s="131" t="s">
        <v>11428</v>
      </c>
      <c r="J5049" s="127"/>
      <c r="K5049" s="127"/>
      <c r="L5049" s="127"/>
      <c r="M5049" s="127"/>
      <c r="N5049" s="246">
        <v>0</v>
      </c>
      <c r="O5049" s="246">
        <v>105</v>
      </c>
      <c r="P5049" s="127" t="s">
        <v>1334</v>
      </c>
    </row>
    <row r="5050" spans="1:16" ht="38.25" hidden="1">
      <c r="A5050" s="127">
        <v>20</v>
      </c>
      <c r="B5050" s="127"/>
      <c r="C5050" s="128" t="s">
        <v>694</v>
      </c>
      <c r="D5050" s="122">
        <v>43017</v>
      </c>
      <c r="E5050" s="123" t="s">
        <v>11429</v>
      </c>
      <c r="F5050" s="123" t="s">
        <v>3</v>
      </c>
      <c r="G5050" s="123">
        <v>1549213</v>
      </c>
      <c r="H5050" s="127"/>
      <c r="I5050" s="131" t="s">
        <v>11430</v>
      </c>
      <c r="J5050" s="127"/>
      <c r="K5050" s="127"/>
      <c r="L5050" s="127"/>
      <c r="M5050" s="127"/>
      <c r="N5050" s="246">
        <v>0</v>
      </c>
      <c r="O5050" s="246">
        <v>5</v>
      </c>
      <c r="P5050" s="127" t="s">
        <v>1334</v>
      </c>
    </row>
    <row r="5051" spans="1:16" ht="63.75" hidden="1">
      <c r="A5051" s="127">
        <v>660</v>
      </c>
      <c r="B5051" s="127"/>
      <c r="C5051" s="128" t="s">
        <v>234</v>
      </c>
      <c r="D5051" s="122">
        <v>43017</v>
      </c>
      <c r="E5051" s="123" t="s">
        <v>11431</v>
      </c>
      <c r="F5051" s="123" t="s">
        <v>3</v>
      </c>
      <c r="G5051" s="123">
        <v>1548946</v>
      </c>
      <c r="H5051" s="127"/>
      <c r="I5051" s="131" t="s">
        <v>11432</v>
      </c>
      <c r="J5051" s="127"/>
      <c r="K5051" s="127"/>
      <c r="L5051" s="127"/>
      <c r="M5051" s="127"/>
      <c r="N5051" s="246">
        <v>0</v>
      </c>
      <c r="O5051" s="246">
        <v>1577.94</v>
      </c>
      <c r="P5051" s="127" t="s">
        <v>1334</v>
      </c>
    </row>
    <row r="5052" spans="1:16" ht="51" hidden="1">
      <c r="A5052" s="127">
        <v>660</v>
      </c>
      <c r="B5052" s="127"/>
      <c r="C5052" s="128" t="s">
        <v>234</v>
      </c>
      <c r="D5052" s="122">
        <v>43017</v>
      </c>
      <c r="E5052" s="123" t="s">
        <v>11433</v>
      </c>
      <c r="F5052" s="123" t="s">
        <v>3</v>
      </c>
      <c r="G5052" s="123">
        <v>1548947</v>
      </c>
      <c r="H5052" s="127"/>
      <c r="I5052" s="131" t="s">
        <v>11434</v>
      </c>
      <c r="J5052" s="127"/>
      <c r="K5052" s="127"/>
      <c r="L5052" s="127"/>
      <c r="M5052" s="127"/>
      <c r="N5052" s="246">
        <v>0</v>
      </c>
      <c r="O5052" s="246">
        <v>714.45</v>
      </c>
      <c r="P5052" s="127" t="s">
        <v>1334</v>
      </c>
    </row>
    <row r="5053" spans="1:16" ht="51" hidden="1">
      <c r="A5053" s="127" t="s">
        <v>620</v>
      </c>
      <c r="B5053" s="127"/>
      <c r="C5053" s="128" t="s">
        <v>714</v>
      </c>
      <c r="D5053" s="122">
        <v>43017</v>
      </c>
      <c r="E5053" s="123" t="s">
        <v>11435</v>
      </c>
      <c r="F5053" s="123" t="s">
        <v>3</v>
      </c>
      <c r="G5053" s="123">
        <v>1548896</v>
      </c>
      <c r="H5053" s="127"/>
      <c r="I5053" s="131" t="s">
        <v>2471</v>
      </c>
      <c r="J5053" s="127"/>
      <c r="K5053" s="127"/>
      <c r="L5053" s="127"/>
      <c r="M5053" s="127"/>
      <c r="N5053" s="246">
        <v>0</v>
      </c>
      <c r="O5053" s="246">
        <v>1016</v>
      </c>
      <c r="P5053" s="127" t="s">
        <v>1334</v>
      </c>
    </row>
    <row r="5054" spans="1:16" ht="51" hidden="1">
      <c r="A5054" s="127" t="s">
        <v>620</v>
      </c>
      <c r="B5054" s="127"/>
      <c r="C5054" s="128" t="s">
        <v>714</v>
      </c>
      <c r="D5054" s="122">
        <v>43017</v>
      </c>
      <c r="E5054" s="123" t="s">
        <v>11436</v>
      </c>
      <c r="F5054" s="123" t="s">
        <v>3</v>
      </c>
      <c r="G5054" s="123">
        <v>1548906</v>
      </c>
      <c r="H5054" s="127"/>
      <c r="I5054" s="131" t="s">
        <v>11437</v>
      </c>
      <c r="J5054" s="127"/>
      <c r="K5054" s="127"/>
      <c r="L5054" s="127"/>
      <c r="M5054" s="127"/>
      <c r="N5054" s="246">
        <v>0</v>
      </c>
      <c r="O5054" s="246">
        <v>1669</v>
      </c>
      <c r="P5054" s="127" t="s">
        <v>1334</v>
      </c>
    </row>
    <row r="5055" spans="1:16" ht="51" hidden="1">
      <c r="A5055" s="127" t="s">
        <v>620</v>
      </c>
      <c r="B5055" s="127"/>
      <c r="C5055" s="128" t="s">
        <v>714</v>
      </c>
      <c r="D5055" s="122">
        <v>43017</v>
      </c>
      <c r="E5055" s="123" t="s">
        <v>11438</v>
      </c>
      <c r="F5055" s="123" t="s">
        <v>3</v>
      </c>
      <c r="G5055" s="123">
        <v>1548917</v>
      </c>
      <c r="H5055" s="127"/>
      <c r="I5055" s="131" t="s">
        <v>11439</v>
      </c>
      <c r="J5055" s="127"/>
      <c r="K5055" s="127"/>
      <c r="L5055" s="127"/>
      <c r="M5055" s="127"/>
      <c r="N5055" s="246">
        <v>0</v>
      </c>
      <c r="O5055" s="246">
        <v>3263.69</v>
      </c>
      <c r="P5055" s="127" t="s">
        <v>1334</v>
      </c>
    </row>
    <row r="5056" spans="1:16" ht="51" hidden="1">
      <c r="A5056" s="127" t="s">
        <v>620</v>
      </c>
      <c r="B5056" s="127"/>
      <c r="C5056" s="128" t="s">
        <v>714</v>
      </c>
      <c r="D5056" s="122">
        <v>43017</v>
      </c>
      <c r="E5056" s="123" t="s">
        <v>11440</v>
      </c>
      <c r="F5056" s="123" t="s">
        <v>3</v>
      </c>
      <c r="G5056" s="123">
        <v>1548925</v>
      </c>
      <c r="H5056" s="127"/>
      <c r="I5056" s="131" t="s">
        <v>11441</v>
      </c>
      <c r="J5056" s="127"/>
      <c r="K5056" s="127"/>
      <c r="L5056" s="127"/>
      <c r="M5056" s="127"/>
      <c r="N5056" s="246">
        <v>0</v>
      </c>
      <c r="O5056" s="246">
        <v>5250.93</v>
      </c>
      <c r="P5056" s="127" t="s">
        <v>1334</v>
      </c>
    </row>
    <row r="5057" spans="1:16" ht="51" hidden="1">
      <c r="A5057" s="127" t="s">
        <v>620</v>
      </c>
      <c r="B5057" s="127"/>
      <c r="C5057" s="128" t="s">
        <v>714</v>
      </c>
      <c r="D5057" s="122">
        <v>43017</v>
      </c>
      <c r="E5057" s="123" t="s">
        <v>11442</v>
      </c>
      <c r="F5057" s="123" t="s">
        <v>3</v>
      </c>
      <c r="G5057" s="123">
        <v>1548930</v>
      </c>
      <c r="H5057" s="127"/>
      <c r="I5057" s="131" t="s">
        <v>11443</v>
      </c>
      <c r="J5057" s="127"/>
      <c r="K5057" s="127"/>
      <c r="L5057" s="127"/>
      <c r="M5057" s="127"/>
      <c r="N5057" s="246">
        <v>0</v>
      </c>
      <c r="O5057" s="246">
        <v>4874.3500000000004</v>
      </c>
      <c r="P5057" s="127" t="s">
        <v>1334</v>
      </c>
    </row>
    <row r="5058" spans="1:16" ht="51" hidden="1">
      <c r="A5058" s="127" t="s">
        <v>620</v>
      </c>
      <c r="B5058" s="127"/>
      <c r="C5058" s="128" t="s">
        <v>714</v>
      </c>
      <c r="D5058" s="122">
        <v>43017</v>
      </c>
      <c r="E5058" s="123" t="s">
        <v>11444</v>
      </c>
      <c r="F5058" s="123" t="s">
        <v>3</v>
      </c>
      <c r="G5058" s="123">
        <v>1548935</v>
      </c>
      <c r="H5058" s="127"/>
      <c r="I5058" s="131" t="s">
        <v>11445</v>
      </c>
      <c r="J5058" s="127"/>
      <c r="K5058" s="127"/>
      <c r="L5058" s="127"/>
      <c r="M5058" s="127"/>
      <c r="N5058" s="246">
        <v>0</v>
      </c>
      <c r="O5058" s="246">
        <v>4874.3500000000004</v>
      </c>
      <c r="P5058" s="127" t="s">
        <v>1334</v>
      </c>
    </row>
    <row r="5059" spans="1:16" ht="51" hidden="1">
      <c r="A5059" s="127" t="s">
        <v>620</v>
      </c>
      <c r="B5059" s="127"/>
      <c r="C5059" s="128" t="s">
        <v>714</v>
      </c>
      <c r="D5059" s="122">
        <v>43017</v>
      </c>
      <c r="E5059" s="123" t="s">
        <v>11446</v>
      </c>
      <c r="F5059" s="123" t="s">
        <v>3</v>
      </c>
      <c r="G5059" s="123">
        <v>1548936</v>
      </c>
      <c r="H5059" s="127"/>
      <c r="I5059" s="131" t="s">
        <v>11447</v>
      </c>
      <c r="J5059" s="127"/>
      <c r="K5059" s="127"/>
      <c r="L5059" s="127"/>
      <c r="M5059" s="127"/>
      <c r="N5059" s="246">
        <v>0</v>
      </c>
      <c r="O5059" s="246">
        <v>4874.3500000000004</v>
      </c>
      <c r="P5059" s="127" t="s">
        <v>1334</v>
      </c>
    </row>
    <row r="5060" spans="1:16" ht="51" hidden="1">
      <c r="A5060" s="127" t="s">
        <v>620</v>
      </c>
      <c r="B5060" s="127"/>
      <c r="C5060" s="128" t="s">
        <v>714</v>
      </c>
      <c r="D5060" s="122">
        <v>43017</v>
      </c>
      <c r="E5060" s="123" t="s">
        <v>11448</v>
      </c>
      <c r="F5060" s="123" t="s">
        <v>3</v>
      </c>
      <c r="G5060" s="123">
        <v>1548937</v>
      </c>
      <c r="H5060" s="127"/>
      <c r="I5060" s="131" t="s">
        <v>11449</v>
      </c>
      <c r="J5060" s="127"/>
      <c r="K5060" s="127"/>
      <c r="L5060" s="127"/>
      <c r="M5060" s="127"/>
      <c r="N5060" s="246">
        <v>0</v>
      </c>
      <c r="O5060" s="246">
        <v>5250.93</v>
      </c>
      <c r="P5060" s="127" t="s">
        <v>1334</v>
      </c>
    </row>
    <row r="5061" spans="1:16" ht="51" hidden="1">
      <c r="A5061" s="127">
        <v>292</v>
      </c>
      <c r="B5061" s="127"/>
      <c r="C5061" s="128" t="s">
        <v>152</v>
      </c>
      <c r="D5061" s="122">
        <v>43018</v>
      </c>
      <c r="E5061" s="123" t="s">
        <v>11450</v>
      </c>
      <c r="F5061" s="123" t="s">
        <v>3</v>
      </c>
      <c r="G5061" s="123">
        <v>1549582</v>
      </c>
      <c r="H5061" s="127"/>
      <c r="I5061" s="131" t="s">
        <v>11451</v>
      </c>
      <c r="J5061" s="127"/>
      <c r="K5061" s="127"/>
      <c r="L5061" s="127"/>
      <c r="M5061" s="127"/>
      <c r="N5061" s="246">
        <v>0</v>
      </c>
      <c r="O5061" s="246">
        <v>200</v>
      </c>
      <c r="P5061" s="127" t="s">
        <v>1334</v>
      </c>
    </row>
    <row r="5062" spans="1:16" ht="51" hidden="1">
      <c r="A5062" s="127">
        <v>212</v>
      </c>
      <c r="B5062" s="127"/>
      <c r="C5062" s="128" t="s">
        <v>762</v>
      </c>
      <c r="D5062" s="122">
        <v>43018</v>
      </c>
      <c r="E5062" s="123" t="s">
        <v>11452</v>
      </c>
      <c r="F5062" s="123" t="s">
        <v>3</v>
      </c>
      <c r="G5062" s="123">
        <v>1549614</v>
      </c>
      <c r="H5062" s="127"/>
      <c r="I5062" s="131" t="s">
        <v>11453</v>
      </c>
      <c r="J5062" s="127"/>
      <c r="K5062" s="127"/>
      <c r="L5062" s="127"/>
      <c r="M5062" s="127"/>
      <c r="N5062" s="246">
        <v>0</v>
      </c>
      <c r="O5062" s="246">
        <v>1730</v>
      </c>
      <c r="P5062" s="127" t="s">
        <v>1334</v>
      </c>
    </row>
    <row r="5063" spans="1:16" ht="38.25" hidden="1">
      <c r="A5063" s="127">
        <v>291</v>
      </c>
      <c r="B5063" s="127"/>
      <c r="C5063" s="128" t="s">
        <v>795</v>
      </c>
      <c r="D5063" s="122">
        <v>43018</v>
      </c>
      <c r="E5063" s="123" t="s">
        <v>11454</v>
      </c>
      <c r="F5063" s="123" t="s">
        <v>3</v>
      </c>
      <c r="G5063" s="123">
        <v>1549615</v>
      </c>
      <c r="H5063" s="127"/>
      <c r="I5063" s="131" t="s">
        <v>11455</v>
      </c>
      <c r="J5063" s="127"/>
      <c r="K5063" s="127"/>
      <c r="L5063" s="127"/>
      <c r="M5063" s="127"/>
      <c r="N5063" s="246">
        <v>0</v>
      </c>
      <c r="O5063" s="246">
        <v>35</v>
      </c>
      <c r="P5063" s="127" t="s">
        <v>1334</v>
      </c>
    </row>
    <row r="5064" spans="1:16" ht="51" hidden="1">
      <c r="A5064" s="127">
        <v>234</v>
      </c>
      <c r="B5064" s="127"/>
      <c r="C5064" s="128" t="s">
        <v>124</v>
      </c>
      <c r="D5064" s="122">
        <v>43018</v>
      </c>
      <c r="E5064" s="123" t="s">
        <v>11456</v>
      </c>
      <c r="F5064" s="123" t="s">
        <v>3</v>
      </c>
      <c r="G5064" s="123">
        <v>1549619</v>
      </c>
      <c r="H5064" s="127"/>
      <c r="I5064" s="131" t="s">
        <v>11457</v>
      </c>
      <c r="J5064" s="127"/>
      <c r="K5064" s="127"/>
      <c r="L5064" s="127"/>
      <c r="M5064" s="127"/>
      <c r="N5064" s="246">
        <v>0</v>
      </c>
      <c r="O5064" s="246">
        <v>1000</v>
      </c>
      <c r="P5064" s="127" t="s">
        <v>1334</v>
      </c>
    </row>
    <row r="5065" spans="1:16" ht="51" hidden="1">
      <c r="A5065" s="127">
        <v>592</v>
      </c>
      <c r="B5065" s="127"/>
      <c r="C5065" s="128" t="s">
        <v>863</v>
      </c>
      <c r="D5065" s="122">
        <v>43018</v>
      </c>
      <c r="E5065" s="123" t="s">
        <v>11458</v>
      </c>
      <c r="F5065" s="123" t="s">
        <v>3</v>
      </c>
      <c r="G5065" s="123">
        <v>1549779</v>
      </c>
      <c r="H5065" s="127"/>
      <c r="I5065" s="131" t="s">
        <v>11459</v>
      </c>
      <c r="J5065" s="127"/>
      <c r="K5065" s="127"/>
      <c r="L5065" s="127"/>
      <c r="M5065" s="127"/>
      <c r="N5065" s="246">
        <v>0</v>
      </c>
      <c r="O5065" s="246">
        <v>60</v>
      </c>
      <c r="P5065" s="127" t="s">
        <v>1334</v>
      </c>
    </row>
    <row r="5066" spans="1:16" ht="51" hidden="1">
      <c r="A5066" s="127">
        <v>378</v>
      </c>
      <c r="B5066" s="127"/>
      <c r="C5066" s="128" t="s">
        <v>1278</v>
      </c>
      <c r="D5066" s="122">
        <v>43018</v>
      </c>
      <c r="E5066" s="123" t="s">
        <v>11460</v>
      </c>
      <c r="F5066" s="123" t="s">
        <v>3</v>
      </c>
      <c r="G5066" s="123">
        <v>1549630</v>
      </c>
      <c r="H5066" s="127"/>
      <c r="I5066" s="131" t="s">
        <v>11461</v>
      </c>
      <c r="J5066" s="127"/>
      <c r="K5066" s="127"/>
      <c r="L5066" s="127"/>
      <c r="M5066" s="127"/>
      <c r="N5066" s="246">
        <v>0</v>
      </c>
      <c r="O5066" s="246">
        <v>990.61</v>
      </c>
      <c r="P5066" s="127" t="s">
        <v>1334</v>
      </c>
    </row>
    <row r="5067" spans="1:16" ht="51" hidden="1">
      <c r="A5067" s="127">
        <v>378</v>
      </c>
      <c r="B5067" s="127"/>
      <c r="C5067" s="128" t="s">
        <v>1278</v>
      </c>
      <c r="D5067" s="122">
        <v>43018</v>
      </c>
      <c r="E5067" s="123" t="s">
        <v>11462</v>
      </c>
      <c r="F5067" s="123" t="s">
        <v>3</v>
      </c>
      <c r="G5067" s="123">
        <v>1549631</v>
      </c>
      <c r="H5067" s="127"/>
      <c r="I5067" s="131" t="s">
        <v>11463</v>
      </c>
      <c r="J5067" s="127"/>
      <c r="K5067" s="127"/>
      <c r="L5067" s="127"/>
      <c r="M5067" s="127"/>
      <c r="N5067" s="246">
        <v>0</v>
      </c>
      <c r="O5067" s="246">
        <v>582.99</v>
      </c>
      <c r="P5067" s="127" t="s">
        <v>1334</v>
      </c>
    </row>
    <row r="5068" spans="1:16" ht="51" hidden="1">
      <c r="A5068" s="127">
        <v>378</v>
      </c>
      <c r="B5068" s="127"/>
      <c r="C5068" s="128" t="s">
        <v>1278</v>
      </c>
      <c r="D5068" s="122">
        <v>43018</v>
      </c>
      <c r="E5068" s="123" t="s">
        <v>11464</v>
      </c>
      <c r="F5068" s="123" t="s">
        <v>3</v>
      </c>
      <c r="G5068" s="123">
        <v>1549632</v>
      </c>
      <c r="H5068" s="127"/>
      <c r="I5068" s="131" t="s">
        <v>11465</v>
      </c>
      <c r="J5068" s="127"/>
      <c r="K5068" s="127"/>
      <c r="L5068" s="127"/>
      <c r="M5068" s="127"/>
      <c r="N5068" s="246">
        <v>0</v>
      </c>
      <c r="O5068" s="246">
        <v>9.8000000000000007</v>
      </c>
      <c r="P5068" s="127" t="s">
        <v>1334</v>
      </c>
    </row>
    <row r="5069" spans="1:16" ht="38.25" hidden="1">
      <c r="A5069" s="127">
        <v>70</v>
      </c>
      <c r="B5069" s="127"/>
      <c r="C5069" s="128" t="s">
        <v>706</v>
      </c>
      <c r="D5069" s="122">
        <v>43018</v>
      </c>
      <c r="E5069" s="123" t="s">
        <v>11466</v>
      </c>
      <c r="F5069" s="123" t="s">
        <v>3</v>
      </c>
      <c r="G5069" s="123">
        <v>1549661</v>
      </c>
      <c r="H5069" s="127"/>
      <c r="I5069" s="131" t="s">
        <v>11467</v>
      </c>
      <c r="J5069" s="127"/>
      <c r="K5069" s="127"/>
      <c r="L5069" s="127"/>
      <c r="M5069" s="127"/>
      <c r="N5069" s="246">
        <v>0</v>
      </c>
      <c r="O5069" s="246">
        <v>48</v>
      </c>
      <c r="P5069" s="127" t="s">
        <v>1334</v>
      </c>
    </row>
    <row r="5070" spans="1:16" ht="51" hidden="1">
      <c r="A5070" s="127" t="s">
        <v>620</v>
      </c>
      <c r="B5070" s="127"/>
      <c r="C5070" s="128" t="s">
        <v>714</v>
      </c>
      <c r="D5070" s="122">
        <v>43018</v>
      </c>
      <c r="E5070" s="123" t="s">
        <v>11468</v>
      </c>
      <c r="F5070" s="123" t="s">
        <v>3</v>
      </c>
      <c r="G5070" s="123">
        <v>1549735</v>
      </c>
      <c r="H5070" s="127"/>
      <c r="I5070" s="131" t="s">
        <v>8777</v>
      </c>
      <c r="J5070" s="127"/>
      <c r="K5070" s="127"/>
      <c r="L5070" s="127"/>
      <c r="M5070" s="127"/>
      <c r="N5070" s="246">
        <v>0</v>
      </c>
      <c r="O5070" s="246">
        <v>1805</v>
      </c>
      <c r="P5070" s="127" t="s">
        <v>1334</v>
      </c>
    </row>
    <row r="5071" spans="1:16" ht="51" hidden="1">
      <c r="A5071" s="127">
        <v>660</v>
      </c>
      <c r="B5071" s="127"/>
      <c r="C5071" s="128" t="s">
        <v>234</v>
      </c>
      <c r="D5071" s="122">
        <v>43018</v>
      </c>
      <c r="E5071" s="123" t="s">
        <v>11469</v>
      </c>
      <c r="F5071" s="123" t="s">
        <v>3</v>
      </c>
      <c r="G5071" s="123">
        <v>1549430</v>
      </c>
      <c r="H5071" s="127"/>
      <c r="I5071" s="131" t="s">
        <v>11470</v>
      </c>
      <c r="J5071" s="127"/>
      <c r="K5071" s="127"/>
      <c r="L5071" s="127"/>
      <c r="M5071" s="127"/>
      <c r="N5071" s="246">
        <v>0</v>
      </c>
      <c r="O5071" s="246">
        <v>1656</v>
      </c>
      <c r="P5071" s="127" t="s">
        <v>1334</v>
      </c>
    </row>
    <row r="5072" spans="1:16" ht="63.75" hidden="1">
      <c r="A5072" s="127">
        <v>592</v>
      </c>
      <c r="B5072" s="127"/>
      <c r="C5072" s="128" t="s">
        <v>863</v>
      </c>
      <c r="D5072" s="122">
        <v>43018</v>
      </c>
      <c r="E5072" s="123" t="s">
        <v>11471</v>
      </c>
      <c r="F5072" s="123" t="s">
        <v>3</v>
      </c>
      <c r="G5072" s="123">
        <v>1549441</v>
      </c>
      <c r="H5072" s="127"/>
      <c r="I5072" s="131" t="s">
        <v>11472</v>
      </c>
      <c r="J5072" s="127"/>
      <c r="K5072" s="127"/>
      <c r="L5072" s="127"/>
      <c r="M5072" s="127"/>
      <c r="N5072" s="246">
        <v>0</v>
      </c>
      <c r="O5072" s="246">
        <v>361.2</v>
      </c>
      <c r="P5072" s="127" t="s">
        <v>1334</v>
      </c>
    </row>
    <row r="5073" spans="1:16" ht="63.75" hidden="1">
      <c r="A5073" s="127" t="s">
        <v>620</v>
      </c>
      <c r="B5073" s="127"/>
      <c r="C5073" s="128" t="s">
        <v>714</v>
      </c>
      <c r="D5073" s="122">
        <v>43018</v>
      </c>
      <c r="E5073" s="123" t="s">
        <v>11473</v>
      </c>
      <c r="F5073" s="123" t="s">
        <v>3</v>
      </c>
      <c r="G5073" s="123">
        <v>1549464</v>
      </c>
      <c r="H5073" s="127"/>
      <c r="I5073" s="131" t="s">
        <v>11474</v>
      </c>
      <c r="J5073" s="127"/>
      <c r="K5073" s="127"/>
      <c r="L5073" s="127"/>
      <c r="M5073" s="127"/>
      <c r="N5073" s="246">
        <v>0</v>
      </c>
      <c r="O5073" s="246">
        <v>540988.06000000006</v>
      </c>
      <c r="P5073" s="127" t="s">
        <v>1334</v>
      </c>
    </row>
    <row r="5074" spans="1:16" ht="51" hidden="1">
      <c r="A5074" s="127" t="s">
        <v>620</v>
      </c>
      <c r="B5074" s="127"/>
      <c r="C5074" s="128" t="s">
        <v>714</v>
      </c>
      <c r="D5074" s="122">
        <v>43018</v>
      </c>
      <c r="E5074" s="123" t="s">
        <v>11475</v>
      </c>
      <c r="F5074" s="123" t="s">
        <v>3</v>
      </c>
      <c r="G5074" s="123">
        <v>1549499</v>
      </c>
      <c r="H5074" s="127"/>
      <c r="I5074" s="131" t="s">
        <v>11476</v>
      </c>
      <c r="J5074" s="127"/>
      <c r="K5074" s="127"/>
      <c r="L5074" s="127"/>
      <c r="M5074" s="127"/>
      <c r="N5074" s="246">
        <v>0</v>
      </c>
      <c r="O5074" s="246">
        <v>3832.48</v>
      </c>
      <c r="P5074" s="127" t="s">
        <v>1334</v>
      </c>
    </row>
    <row r="5075" spans="1:16" ht="51" hidden="1">
      <c r="A5075" s="127" t="s">
        <v>620</v>
      </c>
      <c r="B5075" s="127"/>
      <c r="C5075" s="128" t="s">
        <v>714</v>
      </c>
      <c r="D5075" s="122">
        <v>43018</v>
      </c>
      <c r="E5075" s="123" t="s">
        <v>11477</v>
      </c>
      <c r="F5075" s="123" t="s">
        <v>3</v>
      </c>
      <c r="G5075" s="123">
        <v>1549500</v>
      </c>
      <c r="H5075" s="127"/>
      <c r="I5075" s="131" t="s">
        <v>11478</v>
      </c>
      <c r="J5075" s="127"/>
      <c r="K5075" s="127"/>
      <c r="L5075" s="127"/>
      <c r="M5075" s="127"/>
      <c r="N5075" s="246">
        <v>0</v>
      </c>
      <c r="O5075" s="246">
        <v>3850.54</v>
      </c>
      <c r="P5075" s="127" t="s">
        <v>1334</v>
      </c>
    </row>
    <row r="5076" spans="1:16" ht="51" hidden="1">
      <c r="A5076" s="127">
        <v>46</v>
      </c>
      <c r="B5076" s="127"/>
      <c r="C5076" s="128" t="s">
        <v>699</v>
      </c>
      <c r="D5076" s="122">
        <v>43018</v>
      </c>
      <c r="E5076" s="123" t="s">
        <v>11479</v>
      </c>
      <c r="F5076" s="123" t="s">
        <v>3</v>
      </c>
      <c r="G5076" s="123">
        <v>1549510</v>
      </c>
      <c r="H5076" s="127"/>
      <c r="I5076" s="131" t="s">
        <v>11480</v>
      </c>
      <c r="J5076" s="127"/>
      <c r="K5076" s="127"/>
      <c r="L5076" s="127"/>
      <c r="M5076" s="127"/>
      <c r="N5076" s="246">
        <v>0</v>
      </c>
      <c r="O5076" s="246">
        <v>150000</v>
      </c>
      <c r="P5076" s="127" t="s">
        <v>1334</v>
      </c>
    </row>
    <row r="5077" spans="1:16" ht="51" hidden="1">
      <c r="A5077" s="127" t="s">
        <v>627</v>
      </c>
      <c r="B5077" s="127"/>
      <c r="C5077" s="128" t="s">
        <v>1235</v>
      </c>
      <c r="D5077" s="122">
        <v>43018</v>
      </c>
      <c r="E5077" s="123" t="s">
        <v>11481</v>
      </c>
      <c r="F5077" s="123" t="s">
        <v>3</v>
      </c>
      <c r="G5077" s="123">
        <v>1549543</v>
      </c>
      <c r="H5077" s="127"/>
      <c r="I5077" s="131" t="s">
        <v>11482</v>
      </c>
      <c r="J5077" s="127"/>
      <c r="K5077" s="127"/>
      <c r="L5077" s="127"/>
      <c r="M5077" s="127"/>
      <c r="N5077" s="246">
        <v>0</v>
      </c>
      <c r="O5077" s="246">
        <v>296.32</v>
      </c>
      <c r="P5077" s="127" t="s">
        <v>1334</v>
      </c>
    </row>
    <row r="5078" spans="1:16" ht="51" hidden="1">
      <c r="A5078" s="127">
        <v>222</v>
      </c>
      <c r="B5078" s="127"/>
      <c r="C5078" s="128" t="s">
        <v>765</v>
      </c>
      <c r="D5078" s="122">
        <v>43018</v>
      </c>
      <c r="E5078" s="123" t="s">
        <v>11483</v>
      </c>
      <c r="F5078" s="123" t="s">
        <v>3</v>
      </c>
      <c r="G5078" s="123">
        <v>1549552</v>
      </c>
      <c r="H5078" s="127"/>
      <c r="I5078" s="131" t="s">
        <v>11484</v>
      </c>
      <c r="J5078" s="127"/>
      <c r="K5078" s="127"/>
      <c r="L5078" s="127"/>
      <c r="M5078" s="127"/>
      <c r="N5078" s="246">
        <v>0</v>
      </c>
      <c r="O5078" s="246">
        <v>9579.18</v>
      </c>
      <c r="P5078" s="127" t="s">
        <v>1334</v>
      </c>
    </row>
    <row r="5079" spans="1:16" ht="51" hidden="1">
      <c r="A5079" s="127">
        <v>222</v>
      </c>
      <c r="B5079" s="127"/>
      <c r="C5079" s="128" t="s">
        <v>765</v>
      </c>
      <c r="D5079" s="122">
        <v>43018</v>
      </c>
      <c r="E5079" s="123" t="s">
        <v>11485</v>
      </c>
      <c r="F5079" s="123" t="s">
        <v>3</v>
      </c>
      <c r="G5079" s="123">
        <v>1549558</v>
      </c>
      <c r="H5079" s="127"/>
      <c r="I5079" s="131" t="s">
        <v>11486</v>
      </c>
      <c r="J5079" s="127"/>
      <c r="K5079" s="127"/>
      <c r="L5079" s="127"/>
      <c r="M5079" s="127"/>
      <c r="N5079" s="246">
        <v>0</v>
      </c>
      <c r="O5079" s="246">
        <v>137000</v>
      </c>
      <c r="P5079" s="127" t="s">
        <v>1334</v>
      </c>
    </row>
    <row r="5080" spans="1:16" ht="63.75" hidden="1">
      <c r="A5080" s="127">
        <v>222</v>
      </c>
      <c r="B5080" s="127"/>
      <c r="C5080" s="128" t="s">
        <v>765</v>
      </c>
      <c r="D5080" s="122">
        <v>43018</v>
      </c>
      <c r="E5080" s="123" t="s">
        <v>11487</v>
      </c>
      <c r="F5080" s="123" t="s">
        <v>3</v>
      </c>
      <c r="G5080" s="123">
        <v>1549561</v>
      </c>
      <c r="H5080" s="127"/>
      <c r="I5080" s="131" t="s">
        <v>11488</v>
      </c>
      <c r="J5080" s="127"/>
      <c r="K5080" s="127"/>
      <c r="L5080" s="127"/>
      <c r="M5080" s="127"/>
      <c r="N5080" s="246">
        <v>0</v>
      </c>
      <c r="O5080" s="246">
        <v>205500</v>
      </c>
      <c r="P5080" s="127" t="s">
        <v>1334</v>
      </c>
    </row>
    <row r="5081" spans="1:16" ht="51" hidden="1">
      <c r="A5081" s="127">
        <v>290</v>
      </c>
      <c r="B5081" s="127"/>
      <c r="C5081" s="128" t="s">
        <v>794</v>
      </c>
      <c r="D5081" s="122">
        <v>43018</v>
      </c>
      <c r="E5081" s="123" t="s">
        <v>11489</v>
      </c>
      <c r="F5081" s="123" t="s">
        <v>3</v>
      </c>
      <c r="G5081" s="123">
        <v>1549399</v>
      </c>
      <c r="H5081" s="127"/>
      <c r="I5081" s="131" t="s">
        <v>11490</v>
      </c>
      <c r="J5081" s="127"/>
      <c r="K5081" s="127"/>
      <c r="L5081" s="127"/>
      <c r="M5081" s="127"/>
      <c r="N5081" s="246">
        <v>0</v>
      </c>
      <c r="O5081" s="246">
        <v>427</v>
      </c>
      <c r="P5081" s="127" t="s">
        <v>1334</v>
      </c>
    </row>
    <row r="5082" spans="1:16" ht="51" hidden="1">
      <c r="A5082" s="127">
        <v>70</v>
      </c>
      <c r="B5082" s="127"/>
      <c r="C5082" s="128" t="s">
        <v>706</v>
      </c>
      <c r="D5082" s="122">
        <v>43018</v>
      </c>
      <c r="E5082" s="123" t="s">
        <v>11491</v>
      </c>
      <c r="F5082" s="123" t="s">
        <v>3</v>
      </c>
      <c r="G5082" s="123">
        <v>1549431</v>
      </c>
      <c r="H5082" s="127"/>
      <c r="I5082" s="131" t="s">
        <v>11492</v>
      </c>
      <c r="J5082" s="127"/>
      <c r="K5082" s="127"/>
      <c r="L5082" s="127"/>
      <c r="M5082" s="127"/>
      <c r="N5082" s="246">
        <v>0</v>
      </c>
      <c r="O5082" s="246">
        <v>367</v>
      </c>
      <c r="P5082" s="127" t="s">
        <v>1334</v>
      </c>
    </row>
    <row r="5083" spans="1:16" ht="63.75" hidden="1">
      <c r="A5083" s="127" t="s">
        <v>620</v>
      </c>
      <c r="B5083" s="127"/>
      <c r="C5083" s="128" t="s">
        <v>714</v>
      </c>
      <c r="D5083" s="122">
        <v>43018</v>
      </c>
      <c r="E5083" s="123" t="s">
        <v>11493</v>
      </c>
      <c r="F5083" s="123" t="s">
        <v>3</v>
      </c>
      <c r="G5083" s="123">
        <v>1549457</v>
      </c>
      <c r="H5083" s="127"/>
      <c r="I5083" s="131" t="s">
        <v>11494</v>
      </c>
      <c r="J5083" s="127"/>
      <c r="K5083" s="127"/>
      <c r="L5083" s="127"/>
      <c r="M5083" s="127"/>
      <c r="N5083" s="246">
        <v>0</v>
      </c>
      <c r="O5083" s="243">
        <v>2.37</v>
      </c>
      <c r="P5083" s="127" t="s">
        <v>17184</v>
      </c>
    </row>
    <row r="5084" spans="1:16" ht="63.75" hidden="1">
      <c r="A5084" s="127">
        <v>10</v>
      </c>
      <c r="B5084" s="127"/>
      <c r="C5084" s="128" t="s">
        <v>691</v>
      </c>
      <c r="D5084" s="122">
        <v>43018</v>
      </c>
      <c r="E5084" s="123" t="s">
        <v>11495</v>
      </c>
      <c r="F5084" s="123" t="s">
        <v>3</v>
      </c>
      <c r="G5084" s="123">
        <v>1549458</v>
      </c>
      <c r="H5084" s="127"/>
      <c r="I5084" s="131" t="s">
        <v>11496</v>
      </c>
      <c r="J5084" s="127"/>
      <c r="K5084" s="127"/>
      <c r="L5084" s="127"/>
      <c r="M5084" s="127"/>
      <c r="N5084" s="246">
        <v>0</v>
      </c>
      <c r="O5084" s="246">
        <v>155</v>
      </c>
      <c r="P5084" s="127" t="s">
        <v>1334</v>
      </c>
    </row>
    <row r="5085" spans="1:16" ht="51" hidden="1">
      <c r="A5085" s="127">
        <v>234</v>
      </c>
      <c r="B5085" s="127"/>
      <c r="C5085" s="128" t="s">
        <v>124</v>
      </c>
      <c r="D5085" s="122">
        <v>43018</v>
      </c>
      <c r="E5085" s="123" t="s">
        <v>11497</v>
      </c>
      <c r="F5085" s="123" t="s">
        <v>3</v>
      </c>
      <c r="G5085" s="123">
        <v>1549462</v>
      </c>
      <c r="H5085" s="127"/>
      <c r="I5085" s="131" t="s">
        <v>11498</v>
      </c>
      <c r="J5085" s="127"/>
      <c r="K5085" s="127"/>
      <c r="L5085" s="127"/>
      <c r="M5085" s="127"/>
      <c r="N5085" s="246">
        <v>0</v>
      </c>
      <c r="O5085" s="246">
        <v>956.30000000000007</v>
      </c>
      <c r="P5085" s="127" t="s">
        <v>1334</v>
      </c>
    </row>
    <row r="5086" spans="1:16" ht="51" hidden="1">
      <c r="A5086" s="127" t="s">
        <v>620</v>
      </c>
      <c r="B5086" s="127"/>
      <c r="C5086" s="128" t="s">
        <v>714</v>
      </c>
      <c r="D5086" s="122">
        <v>43018</v>
      </c>
      <c r="E5086" s="123" t="s">
        <v>11499</v>
      </c>
      <c r="F5086" s="123" t="s">
        <v>3</v>
      </c>
      <c r="G5086" s="123">
        <v>1549473</v>
      </c>
      <c r="H5086" s="127"/>
      <c r="I5086" s="131" t="s">
        <v>11500</v>
      </c>
      <c r="J5086" s="127"/>
      <c r="K5086" s="127"/>
      <c r="L5086" s="127"/>
      <c r="M5086" s="127"/>
      <c r="N5086" s="246">
        <v>0</v>
      </c>
      <c r="O5086" s="246">
        <v>1000</v>
      </c>
      <c r="P5086" s="127" t="s">
        <v>1334</v>
      </c>
    </row>
    <row r="5087" spans="1:16" ht="51" hidden="1">
      <c r="A5087" s="127">
        <v>591</v>
      </c>
      <c r="B5087" s="127"/>
      <c r="C5087" s="128" t="s">
        <v>862</v>
      </c>
      <c r="D5087" s="122">
        <v>43018</v>
      </c>
      <c r="E5087" s="123" t="s">
        <v>11501</v>
      </c>
      <c r="F5087" s="123" t="s">
        <v>3</v>
      </c>
      <c r="G5087" s="123">
        <v>1549479</v>
      </c>
      <c r="H5087" s="127"/>
      <c r="I5087" s="131" t="s">
        <v>11502</v>
      </c>
      <c r="J5087" s="127"/>
      <c r="K5087" s="127"/>
      <c r="L5087" s="127"/>
      <c r="M5087" s="127"/>
      <c r="N5087" s="246">
        <v>0</v>
      </c>
      <c r="O5087" s="246">
        <v>645</v>
      </c>
      <c r="P5087" s="127" t="s">
        <v>1334</v>
      </c>
    </row>
    <row r="5088" spans="1:16" ht="51" hidden="1">
      <c r="A5088" s="127">
        <v>591</v>
      </c>
      <c r="B5088" s="127"/>
      <c r="C5088" s="128" t="s">
        <v>862</v>
      </c>
      <c r="D5088" s="122">
        <v>43018</v>
      </c>
      <c r="E5088" s="123" t="s">
        <v>11503</v>
      </c>
      <c r="F5088" s="123" t="s">
        <v>3</v>
      </c>
      <c r="G5088" s="123">
        <v>1549482</v>
      </c>
      <c r="H5088" s="127"/>
      <c r="I5088" s="131" t="s">
        <v>11504</v>
      </c>
      <c r="J5088" s="127"/>
      <c r="K5088" s="127"/>
      <c r="L5088" s="127"/>
      <c r="M5088" s="127"/>
      <c r="N5088" s="246">
        <v>0</v>
      </c>
      <c r="O5088" s="246">
        <v>210.98000000000002</v>
      </c>
      <c r="P5088" s="127" t="s">
        <v>1334</v>
      </c>
    </row>
    <row r="5089" spans="1:16" ht="51" hidden="1">
      <c r="A5089" s="127">
        <v>585</v>
      </c>
      <c r="B5089" s="127"/>
      <c r="C5089" s="128" t="s">
        <v>222</v>
      </c>
      <c r="D5089" s="122">
        <v>43018</v>
      </c>
      <c r="E5089" s="123" t="s">
        <v>11505</v>
      </c>
      <c r="F5089" s="123" t="s">
        <v>3</v>
      </c>
      <c r="G5089" s="123">
        <v>1549501</v>
      </c>
      <c r="H5089" s="127"/>
      <c r="I5089" s="131" t="s">
        <v>11506</v>
      </c>
      <c r="J5089" s="127"/>
      <c r="K5089" s="127"/>
      <c r="L5089" s="127"/>
      <c r="M5089" s="127"/>
      <c r="N5089" s="246">
        <v>0</v>
      </c>
      <c r="O5089" s="246">
        <v>1.2</v>
      </c>
      <c r="P5089" s="127" t="s">
        <v>1334</v>
      </c>
    </row>
    <row r="5090" spans="1:16" ht="51" hidden="1">
      <c r="A5090" s="127" t="s">
        <v>620</v>
      </c>
      <c r="B5090" s="127"/>
      <c r="C5090" s="128" t="s">
        <v>714</v>
      </c>
      <c r="D5090" s="122">
        <v>43019</v>
      </c>
      <c r="E5090" s="123" t="s">
        <v>11507</v>
      </c>
      <c r="F5090" s="123" t="s">
        <v>3</v>
      </c>
      <c r="G5090" s="123">
        <v>1550103</v>
      </c>
      <c r="H5090" s="127"/>
      <c r="I5090" s="131" t="s">
        <v>11508</v>
      </c>
      <c r="J5090" s="127"/>
      <c r="K5090" s="127"/>
      <c r="L5090" s="127"/>
      <c r="M5090" s="127"/>
      <c r="N5090" s="246">
        <v>0</v>
      </c>
      <c r="O5090" s="246">
        <v>222</v>
      </c>
      <c r="P5090" s="127" t="s">
        <v>1334</v>
      </c>
    </row>
    <row r="5091" spans="1:16" ht="51" hidden="1">
      <c r="A5091" s="127">
        <v>70</v>
      </c>
      <c r="B5091" s="127"/>
      <c r="C5091" s="128" t="s">
        <v>706</v>
      </c>
      <c r="D5091" s="122">
        <v>43019</v>
      </c>
      <c r="E5091" s="123" t="s">
        <v>11509</v>
      </c>
      <c r="F5091" s="123" t="s">
        <v>3</v>
      </c>
      <c r="G5091" s="123">
        <v>1550111</v>
      </c>
      <c r="H5091" s="127"/>
      <c r="I5091" s="131" t="s">
        <v>11510</v>
      </c>
      <c r="J5091" s="127"/>
      <c r="K5091" s="127"/>
      <c r="L5091" s="127"/>
      <c r="M5091" s="127"/>
      <c r="N5091" s="246">
        <v>0</v>
      </c>
      <c r="O5091" s="246">
        <v>371</v>
      </c>
      <c r="P5091" s="127" t="s">
        <v>1334</v>
      </c>
    </row>
    <row r="5092" spans="1:16" ht="51" hidden="1">
      <c r="A5092" s="127">
        <v>46</v>
      </c>
      <c r="B5092" s="127"/>
      <c r="C5092" s="128" t="s">
        <v>699</v>
      </c>
      <c r="D5092" s="122">
        <v>43019</v>
      </c>
      <c r="E5092" s="123" t="s">
        <v>11511</v>
      </c>
      <c r="F5092" s="123" t="s">
        <v>3</v>
      </c>
      <c r="G5092" s="123">
        <v>1550019</v>
      </c>
      <c r="H5092" s="127"/>
      <c r="I5092" s="131" t="s">
        <v>11512</v>
      </c>
      <c r="J5092" s="127"/>
      <c r="K5092" s="127"/>
      <c r="L5092" s="127"/>
      <c r="M5092" s="127"/>
      <c r="N5092" s="246">
        <v>0</v>
      </c>
      <c r="O5092" s="246">
        <v>72</v>
      </c>
      <c r="P5092" s="127" t="s">
        <v>1334</v>
      </c>
    </row>
    <row r="5093" spans="1:16" ht="51" hidden="1">
      <c r="A5093" s="127">
        <v>342</v>
      </c>
      <c r="B5093" s="127"/>
      <c r="C5093" s="128" t="s">
        <v>817</v>
      </c>
      <c r="D5093" s="122">
        <v>43019</v>
      </c>
      <c r="E5093" s="123" t="s">
        <v>11513</v>
      </c>
      <c r="F5093" s="123" t="s">
        <v>3</v>
      </c>
      <c r="G5093" s="123">
        <v>1550051</v>
      </c>
      <c r="H5093" s="127"/>
      <c r="I5093" s="131" t="s">
        <v>11514</v>
      </c>
      <c r="J5093" s="127"/>
      <c r="K5093" s="127"/>
      <c r="L5093" s="127"/>
      <c r="M5093" s="127"/>
      <c r="N5093" s="246">
        <v>0</v>
      </c>
      <c r="O5093" s="246">
        <v>292</v>
      </c>
      <c r="P5093" s="127" t="s">
        <v>1334</v>
      </c>
    </row>
    <row r="5094" spans="1:16" ht="51" hidden="1">
      <c r="A5094" s="127">
        <v>20</v>
      </c>
      <c r="B5094" s="127"/>
      <c r="C5094" s="128" t="s">
        <v>694</v>
      </c>
      <c r="D5094" s="122">
        <v>43019</v>
      </c>
      <c r="E5094" s="123" t="s">
        <v>11515</v>
      </c>
      <c r="F5094" s="123" t="s">
        <v>3</v>
      </c>
      <c r="G5094" s="123">
        <v>1550188</v>
      </c>
      <c r="H5094" s="127"/>
      <c r="I5094" s="131" t="s">
        <v>11516</v>
      </c>
      <c r="J5094" s="127"/>
      <c r="K5094" s="127"/>
      <c r="L5094" s="127"/>
      <c r="M5094" s="127"/>
      <c r="N5094" s="246">
        <v>0</v>
      </c>
      <c r="O5094" s="246">
        <v>44</v>
      </c>
      <c r="P5094" s="127" t="s">
        <v>1334</v>
      </c>
    </row>
    <row r="5095" spans="1:16" ht="63.75" hidden="1">
      <c r="A5095" s="127">
        <v>46</v>
      </c>
      <c r="B5095" s="127"/>
      <c r="C5095" s="128" t="s">
        <v>699</v>
      </c>
      <c r="D5095" s="122">
        <v>43019</v>
      </c>
      <c r="E5095" s="123" t="s">
        <v>11517</v>
      </c>
      <c r="F5095" s="123" t="s">
        <v>3</v>
      </c>
      <c r="G5095" s="123">
        <v>1550193</v>
      </c>
      <c r="H5095" s="127"/>
      <c r="I5095" s="131" t="s">
        <v>11518</v>
      </c>
      <c r="J5095" s="127"/>
      <c r="K5095" s="127"/>
      <c r="L5095" s="127"/>
      <c r="M5095" s="127"/>
      <c r="N5095" s="246">
        <v>0</v>
      </c>
      <c r="O5095" s="246">
        <v>8060.6</v>
      </c>
      <c r="P5095" s="127" t="s">
        <v>1334</v>
      </c>
    </row>
    <row r="5096" spans="1:16" ht="51" hidden="1">
      <c r="A5096" s="127">
        <v>212</v>
      </c>
      <c r="B5096" s="127"/>
      <c r="C5096" s="128" t="s">
        <v>762</v>
      </c>
      <c r="D5096" s="122">
        <v>43019</v>
      </c>
      <c r="E5096" s="123" t="s">
        <v>11519</v>
      </c>
      <c r="F5096" s="123" t="s">
        <v>3</v>
      </c>
      <c r="G5096" s="123">
        <v>1550196</v>
      </c>
      <c r="H5096" s="127"/>
      <c r="I5096" s="131" t="s">
        <v>11520</v>
      </c>
      <c r="J5096" s="127"/>
      <c r="K5096" s="127"/>
      <c r="L5096" s="127"/>
      <c r="M5096" s="127"/>
      <c r="N5096" s="246">
        <v>0</v>
      </c>
      <c r="O5096" s="246">
        <v>150</v>
      </c>
      <c r="P5096" s="127" t="s">
        <v>1334</v>
      </c>
    </row>
    <row r="5097" spans="1:16" ht="51" hidden="1">
      <c r="A5097" s="127">
        <v>16</v>
      </c>
      <c r="B5097" s="127"/>
      <c r="C5097" s="128" t="s">
        <v>693</v>
      </c>
      <c r="D5097" s="122">
        <v>43019</v>
      </c>
      <c r="E5097" s="123" t="s">
        <v>11521</v>
      </c>
      <c r="F5097" s="123" t="s">
        <v>3</v>
      </c>
      <c r="G5097" s="123">
        <v>1550207</v>
      </c>
      <c r="H5097" s="127"/>
      <c r="I5097" s="131" t="s">
        <v>11522</v>
      </c>
      <c r="J5097" s="127"/>
      <c r="K5097" s="127"/>
      <c r="L5097" s="127"/>
      <c r="M5097" s="127"/>
      <c r="N5097" s="246">
        <v>0</v>
      </c>
      <c r="O5097" s="246">
        <v>1611</v>
      </c>
      <c r="P5097" s="127" t="s">
        <v>1334</v>
      </c>
    </row>
    <row r="5098" spans="1:16" ht="51" hidden="1">
      <c r="A5098" s="127">
        <v>212</v>
      </c>
      <c r="B5098" s="127"/>
      <c r="C5098" s="128" t="s">
        <v>762</v>
      </c>
      <c r="D5098" s="122">
        <v>43019</v>
      </c>
      <c r="E5098" s="123" t="s">
        <v>11523</v>
      </c>
      <c r="F5098" s="123" t="s">
        <v>3</v>
      </c>
      <c r="G5098" s="123">
        <v>1550214</v>
      </c>
      <c r="H5098" s="127"/>
      <c r="I5098" s="131" t="s">
        <v>11524</v>
      </c>
      <c r="J5098" s="127"/>
      <c r="K5098" s="127"/>
      <c r="L5098" s="127"/>
      <c r="M5098" s="127"/>
      <c r="N5098" s="246">
        <v>0</v>
      </c>
      <c r="O5098" s="246">
        <v>750.4</v>
      </c>
      <c r="P5098" s="127" t="s">
        <v>1334</v>
      </c>
    </row>
    <row r="5099" spans="1:16" ht="51" hidden="1">
      <c r="A5099" s="127">
        <v>16</v>
      </c>
      <c r="B5099" s="127"/>
      <c r="C5099" s="128" t="s">
        <v>693</v>
      </c>
      <c r="D5099" s="122">
        <v>43019</v>
      </c>
      <c r="E5099" s="123" t="s">
        <v>11525</v>
      </c>
      <c r="F5099" s="123" t="s">
        <v>3</v>
      </c>
      <c r="G5099" s="123">
        <v>1550113</v>
      </c>
      <c r="H5099" s="127"/>
      <c r="I5099" s="131" t="s">
        <v>11526</v>
      </c>
      <c r="J5099" s="127"/>
      <c r="K5099" s="127"/>
      <c r="L5099" s="127"/>
      <c r="M5099" s="127"/>
      <c r="N5099" s="246">
        <v>0</v>
      </c>
      <c r="O5099" s="246">
        <v>200</v>
      </c>
      <c r="P5099" s="127" t="s">
        <v>1334</v>
      </c>
    </row>
    <row r="5100" spans="1:16" ht="63.75" hidden="1">
      <c r="A5100" s="127" t="s">
        <v>620</v>
      </c>
      <c r="B5100" s="127"/>
      <c r="C5100" s="128" t="s">
        <v>714</v>
      </c>
      <c r="D5100" s="122">
        <v>43019</v>
      </c>
      <c r="E5100" s="123" t="s">
        <v>11527</v>
      </c>
      <c r="F5100" s="123" t="s">
        <v>3</v>
      </c>
      <c r="G5100" s="123">
        <v>1550150</v>
      </c>
      <c r="H5100" s="127"/>
      <c r="I5100" s="131" t="s">
        <v>11528</v>
      </c>
      <c r="J5100" s="127"/>
      <c r="K5100" s="127"/>
      <c r="L5100" s="127"/>
      <c r="M5100" s="127"/>
      <c r="N5100" s="246">
        <v>0</v>
      </c>
      <c r="O5100" s="246">
        <v>1061</v>
      </c>
      <c r="P5100" s="127" t="s">
        <v>1334</v>
      </c>
    </row>
    <row r="5101" spans="1:16" ht="51" hidden="1">
      <c r="A5101" s="127" t="s">
        <v>620</v>
      </c>
      <c r="B5101" s="127"/>
      <c r="C5101" s="128" t="s">
        <v>714</v>
      </c>
      <c r="D5101" s="122">
        <v>43019</v>
      </c>
      <c r="E5101" s="123" t="s">
        <v>11529</v>
      </c>
      <c r="F5101" s="123" t="s">
        <v>3</v>
      </c>
      <c r="G5101" s="123">
        <v>1550152</v>
      </c>
      <c r="H5101" s="127"/>
      <c r="I5101" s="131" t="s">
        <v>11530</v>
      </c>
      <c r="J5101" s="127"/>
      <c r="K5101" s="127"/>
      <c r="L5101" s="127"/>
      <c r="M5101" s="127"/>
      <c r="N5101" s="246">
        <v>0</v>
      </c>
      <c r="O5101" s="246">
        <v>1061</v>
      </c>
      <c r="P5101" s="127" t="s">
        <v>1334</v>
      </c>
    </row>
    <row r="5102" spans="1:16" ht="51" hidden="1">
      <c r="A5102" s="127">
        <v>203</v>
      </c>
      <c r="B5102" s="127"/>
      <c r="C5102" s="128" t="s">
        <v>758</v>
      </c>
      <c r="D5102" s="122">
        <v>43019</v>
      </c>
      <c r="E5102" s="123" t="s">
        <v>11531</v>
      </c>
      <c r="F5102" s="123" t="s">
        <v>3</v>
      </c>
      <c r="G5102" s="123">
        <v>1550178</v>
      </c>
      <c r="H5102" s="127"/>
      <c r="I5102" s="131" t="s">
        <v>11532</v>
      </c>
      <c r="J5102" s="127"/>
      <c r="K5102" s="127"/>
      <c r="L5102" s="127"/>
      <c r="M5102" s="127"/>
      <c r="N5102" s="246">
        <v>0</v>
      </c>
      <c r="O5102" s="246">
        <v>556.5</v>
      </c>
      <c r="P5102" s="127" t="s">
        <v>1334</v>
      </c>
    </row>
    <row r="5103" spans="1:16" ht="51" hidden="1">
      <c r="A5103" s="127">
        <v>203</v>
      </c>
      <c r="B5103" s="127"/>
      <c r="C5103" s="128" t="s">
        <v>758</v>
      </c>
      <c r="D5103" s="122">
        <v>43019</v>
      </c>
      <c r="E5103" s="123" t="s">
        <v>11533</v>
      </c>
      <c r="F5103" s="123" t="s">
        <v>3</v>
      </c>
      <c r="G5103" s="123">
        <v>1550179</v>
      </c>
      <c r="H5103" s="127"/>
      <c r="I5103" s="131" t="s">
        <v>11534</v>
      </c>
      <c r="J5103" s="127"/>
      <c r="K5103" s="127"/>
      <c r="L5103" s="127"/>
      <c r="M5103" s="127"/>
      <c r="N5103" s="246">
        <v>0</v>
      </c>
      <c r="O5103" s="246">
        <v>20</v>
      </c>
      <c r="P5103" s="127" t="s">
        <v>1334</v>
      </c>
    </row>
    <row r="5104" spans="1:16" ht="51" hidden="1">
      <c r="A5104" s="127" t="s">
        <v>620</v>
      </c>
      <c r="B5104" s="127"/>
      <c r="C5104" s="128" t="s">
        <v>714</v>
      </c>
      <c r="D5104" s="122">
        <v>43019</v>
      </c>
      <c r="E5104" s="123" t="s">
        <v>11535</v>
      </c>
      <c r="F5104" s="123" t="s">
        <v>3</v>
      </c>
      <c r="G5104" s="123">
        <v>1550004</v>
      </c>
      <c r="H5104" s="127"/>
      <c r="I5104" s="131" t="s">
        <v>11536</v>
      </c>
      <c r="J5104" s="127"/>
      <c r="K5104" s="127"/>
      <c r="L5104" s="127"/>
      <c r="M5104" s="127"/>
      <c r="N5104" s="246">
        <v>0</v>
      </c>
      <c r="O5104" s="246">
        <v>4273.05</v>
      </c>
      <c r="P5104" s="127" t="s">
        <v>1334</v>
      </c>
    </row>
    <row r="5105" spans="1:16" ht="51" hidden="1">
      <c r="A5105" s="127" t="s">
        <v>620</v>
      </c>
      <c r="B5105" s="127"/>
      <c r="C5105" s="128" t="s">
        <v>714</v>
      </c>
      <c r="D5105" s="122">
        <v>43019</v>
      </c>
      <c r="E5105" s="123" t="s">
        <v>11537</v>
      </c>
      <c r="F5105" s="123" t="s">
        <v>3</v>
      </c>
      <c r="G5105" s="123">
        <v>1550005</v>
      </c>
      <c r="H5105" s="127"/>
      <c r="I5105" s="131" t="s">
        <v>11538</v>
      </c>
      <c r="J5105" s="127"/>
      <c r="K5105" s="127"/>
      <c r="L5105" s="127"/>
      <c r="M5105" s="127"/>
      <c r="N5105" s="246">
        <v>0</v>
      </c>
      <c r="O5105" s="246">
        <v>3850.54</v>
      </c>
      <c r="P5105" s="127" t="s">
        <v>1334</v>
      </c>
    </row>
    <row r="5106" spans="1:16" ht="63.75" hidden="1">
      <c r="A5106" s="127">
        <v>70</v>
      </c>
      <c r="B5106" s="127"/>
      <c r="C5106" s="128" t="s">
        <v>706</v>
      </c>
      <c r="D5106" s="122">
        <v>43019</v>
      </c>
      <c r="E5106" s="123" t="s">
        <v>11539</v>
      </c>
      <c r="F5106" s="123" t="s">
        <v>3</v>
      </c>
      <c r="G5106" s="123">
        <v>1550044</v>
      </c>
      <c r="H5106" s="127"/>
      <c r="I5106" s="131" t="s">
        <v>11540</v>
      </c>
      <c r="J5106" s="127"/>
      <c r="K5106" s="127"/>
      <c r="L5106" s="127"/>
      <c r="M5106" s="127"/>
      <c r="N5106" s="246">
        <v>0</v>
      </c>
      <c r="O5106" s="246">
        <v>2717.46</v>
      </c>
      <c r="P5106" s="127" t="s">
        <v>1334</v>
      </c>
    </row>
    <row r="5107" spans="1:16" ht="51" hidden="1">
      <c r="A5107" s="127">
        <v>70</v>
      </c>
      <c r="B5107" s="127"/>
      <c r="C5107" s="128" t="s">
        <v>706</v>
      </c>
      <c r="D5107" s="122">
        <v>43019</v>
      </c>
      <c r="E5107" s="123" t="s">
        <v>11541</v>
      </c>
      <c r="F5107" s="123" t="s">
        <v>3</v>
      </c>
      <c r="G5107" s="123">
        <v>1550045</v>
      </c>
      <c r="H5107" s="127"/>
      <c r="I5107" s="131" t="s">
        <v>11542</v>
      </c>
      <c r="J5107" s="127"/>
      <c r="K5107" s="127"/>
      <c r="L5107" s="127"/>
      <c r="M5107" s="127"/>
      <c r="N5107" s="246">
        <v>0</v>
      </c>
      <c r="O5107" s="246">
        <v>333</v>
      </c>
      <c r="P5107" s="127" t="s">
        <v>1334</v>
      </c>
    </row>
    <row r="5108" spans="1:16" ht="63.75" hidden="1">
      <c r="A5108" s="127">
        <v>70</v>
      </c>
      <c r="B5108" s="127"/>
      <c r="C5108" s="128" t="s">
        <v>706</v>
      </c>
      <c r="D5108" s="122">
        <v>43019</v>
      </c>
      <c r="E5108" s="123" t="s">
        <v>11543</v>
      </c>
      <c r="F5108" s="123" t="s">
        <v>3</v>
      </c>
      <c r="G5108" s="123">
        <v>1550046</v>
      </c>
      <c r="H5108" s="127"/>
      <c r="I5108" s="131" t="s">
        <v>11544</v>
      </c>
      <c r="J5108" s="127"/>
      <c r="K5108" s="127"/>
      <c r="L5108" s="127"/>
      <c r="M5108" s="127"/>
      <c r="N5108" s="246">
        <v>0</v>
      </c>
      <c r="O5108" s="243">
        <v>0.09</v>
      </c>
      <c r="P5108" s="127" t="s">
        <v>17184</v>
      </c>
    </row>
    <row r="5109" spans="1:16" ht="51" hidden="1">
      <c r="A5109" s="127">
        <v>70</v>
      </c>
      <c r="B5109" s="127"/>
      <c r="C5109" s="128" t="s">
        <v>706</v>
      </c>
      <c r="D5109" s="122">
        <v>43019</v>
      </c>
      <c r="E5109" s="123" t="s">
        <v>11545</v>
      </c>
      <c r="F5109" s="123" t="s">
        <v>3</v>
      </c>
      <c r="G5109" s="123">
        <v>1550049</v>
      </c>
      <c r="H5109" s="127"/>
      <c r="I5109" s="131" t="s">
        <v>11546</v>
      </c>
      <c r="J5109" s="127"/>
      <c r="K5109" s="127"/>
      <c r="L5109" s="127"/>
      <c r="M5109" s="127"/>
      <c r="N5109" s="246">
        <v>0</v>
      </c>
      <c r="O5109" s="246">
        <v>193</v>
      </c>
      <c r="P5109" s="127" t="s">
        <v>1334</v>
      </c>
    </row>
    <row r="5110" spans="1:16" ht="51" hidden="1">
      <c r="A5110" s="127">
        <v>660</v>
      </c>
      <c r="B5110" s="127"/>
      <c r="C5110" s="128" t="s">
        <v>234</v>
      </c>
      <c r="D5110" s="122">
        <v>43019</v>
      </c>
      <c r="E5110" s="123" t="s">
        <v>11547</v>
      </c>
      <c r="F5110" s="123" t="s">
        <v>3</v>
      </c>
      <c r="G5110" s="123">
        <v>1549979</v>
      </c>
      <c r="H5110" s="127"/>
      <c r="I5110" s="131" t="s">
        <v>11548</v>
      </c>
      <c r="J5110" s="127"/>
      <c r="K5110" s="127"/>
      <c r="L5110" s="127"/>
      <c r="M5110" s="127"/>
      <c r="N5110" s="246">
        <v>0</v>
      </c>
      <c r="O5110" s="246">
        <v>2738.48</v>
      </c>
      <c r="P5110" s="127" t="s">
        <v>1334</v>
      </c>
    </row>
    <row r="5111" spans="1:16" ht="51" hidden="1">
      <c r="A5111" s="127" t="s">
        <v>620</v>
      </c>
      <c r="B5111" s="127"/>
      <c r="C5111" s="128" t="s">
        <v>714</v>
      </c>
      <c r="D5111" s="122">
        <v>43020</v>
      </c>
      <c r="E5111" s="123" t="s">
        <v>11549</v>
      </c>
      <c r="F5111" s="123" t="s">
        <v>3</v>
      </c>
      <c r="G5111" s="123">
        <v>1550566</v>
      </c>
      <c r="H5111" s="127"/>
      <c r="I5111" s="131" t="s">
        <v>11550</v>
      </c>
      <c r="J5111" s="127"/>
      <c r="K5111" s="127"/>
      <c r="L5111" s="127"/>
      <c r="M5111" s="127"/>
      <c r="N5111" s="246">
        <v>0</v>
      </c>
      <c r="O5111" s="246">
        <v>1200</v>
      </c>
      <c r="P5111" s="127" t="s">
        <v>1334</v>
      </c>
    </row>
    <row r="5112" spans="1:16" ht="51" hidden="1">
      <c r="A5112" s="127" t="s">
        <v>620</v>
      </c>
      <c r="B5112" s="127"/>
      <c r="C5112" s="128" t="s">
        <v>714</v>
      </c>
      <c r="D5112" s="122">
        <v>43020</v>
      </c>
      <c r="E5112" s="123" t="s">
        <v>11551</v>
      </c>
      <c r="F5112" s="123" t="s">
        <v>3</v>
      </c>
      <c r="G5112" s="123">
        <v>1550550</v>
      </c>
      <c r="H5112" s="127"/>
      <c r="I5112" s="131" t="s">
        <v>11552</v>
      </c>
      <c r="J5112" s="127"/>
      <c r="K5112" s="127"/>
      <c r="L5112" s="127"/>
      <c r="M5112" s="127"/>
      <c r="N5112" s="246">
        <v>0</v>
      </c>
      <c r="O5112" s="246">
        <v>64</v>
      </c>
      <c r="P5112" s="127" t="s">
        <v>1334</v>
      </c>
    </row>
    <row r="5113" spans="1:16" ht="51" hidden="1">
      <c r="A5113" s="127">
        <v>41</v>
      </c>
      <c r="B5113" s="127"/>
      <c r="C5113" s="128" t="s">
        <v>698</v>
      </c>
      <c r="D5113" s="122">
        <v>43020</v>
      </c>
      <c r="E5113" s="123" t="s">
        <v>11553</v>
      </c>
      <c r="F5113" s="123" t="s">
        <v>3</v>
      </c>
      <c r="G5113" s="123">
        <v>1550577</v>
      </c>
      <c r="H5113" s="127"/>
      <c r="I5113" s="131" t="s">
        <v>11554</v>
      </c>
      <c r="J5113" s="127"/>
      <c r="K5113" s="127"/>
      <c r="L5113" s="127"/>
      <c r="M5113" s="127"/>
      <c r="N5113" s="246">
        <v>0</v>
      </c>
      <c r="O5113" s="246">
        <v>1980</v>
      </c>
      <c r="P5113" s="127" t="s">
        <v>1334</v>
      </c>
    </row>
    <row r="5114" spans="1:16" ht="51" hidden="1">
      <c r="A5114" s="127">
        <v>203</v>
      </c>
      <c r="B5114" s="127"/>
      <c r="C5114" s="128" t="s">
        <v>758</v>
      </c>
      <c r="D5114" s="122">
        <v>43020</v>
      </c>
      <c r="E5114" s="123" t="s">
        <v>11555</v>
      </c>
      <c r="F5114" s="123" t="s">
        <v>3</v>
      </c>
      <c r="G5114" s="123">
        <v>1550579</v>
      </c>
      <c r="H5114" s="127"/>
      <c r="I5114" s="131" t="s">
        <v>11556</v>
      </c>
      <c r="J5114" s="127"/>
      <c r="K5114" s="127"/>
      <c r="L5114" s="127"/>
      <c r="M5114" s="127"/>
      <c r="N5114" s="246">
        <v>0</v>
      </c>
      <c r="O5114" s="246">
        <v>10</v>
      </c>
      <c r="P5114" s="127" t="s">
        <v>1334</v>
      </c>
    </row>
    <row r="5115" spans="1:16" ht="51" hidden="1">
      <c r="A5115" s="127">
        <v>373</v>
      </c>
      <c r="B5115" s="127"/>
      <c r="C5115" s="128" t="s">
        <v>1273</v>
      </c>
      <c r="D5115" s="122">
        <v>43020</v>
      </c>
      <c r="E5115" s="123" t="s">
        <v>11557</v>
      </c>
      <c r="F5115" s="123" t="s">
        <v>3</v>
      </c>
      <c r="G5115" s="123">
        <v>1550487</v>
      </c>
      <c r="H5115" s="127"/>
      <c r="I5115" s="131" t="s">
        <v>11558</v>
      </c>
      <c r="J5115" s="127"/>
      <c r="K5115" s="127"/>
      <c r="L5115" s="127"/>
      <c r="M5115" s="127"/>
      <c r="N5115" s="246">
        <v>0</v>
      </c>
      <c r="O5115" s="246">
        <v>211.70000000000002</v>
      </c>
      <c r="P5115" s="127" t="s">
        <v>1334</v>
      </c>
    </row>
    <row r="5116" spans="1:16" ht="51" hidden="1">
      <c r="A5116" s="127">
        <v>373</v>
      </c>
      <c r="B5116" s="127"/>
      <c r="C5116" s="128" t="s">
        <v>1273</v>
      </c>
      <c r="D5116" s="122">
        <v>43020</v>
      </c>
      <c r="E5116" s="123" t="s">
        <v>11559</v>
      </c>
      <c r="F5116" s="123" t="s">
        <v>3</v>
      </c>
      <c r="G5116" s="123">
        <v>1550488</v>
      </c>
      <c r="H5116" s="127"/>
      <c r="I5116" s="131" t="s">
        <v>11560</v>
      </c>
      <c r="J5116" s="127"/>
      <c r="K5116" s="127"/>
      <c r="L5116" s="127"/>
      <c r="M5116" s="127"/>
      <c r="N5116" s="246">
        <v>0</v>
      </c>
      <c r="O5116" s="246">
        <v>6725</v>
      </c>
      <c r="P5116" s="127" t="s">
        <v>1334</v>
      </c>
    </row>
    <row r="5117" spans="1:16" ht="51" hidden="1">
      <c r="A5117" s="127" t="s">
        <v>620</v>
      </c>
      <c r="B5117" s="127"/>
      <c r="C5117" s="128" t="s">
        <v>714</v>
      </c>
      <c r="D5117" s="122">
        <v>43020</v>
      </c>
      <c r="E5117" s="123" t="s">
        <v>11561</v>
      </c>
      <c r="F5117" s="123" t="s">
        <v>3</v>
      </c>
      <c r="G5117" s="123">
        <v>1550495</v>
      </c>
      <c r="H5117" s="127"/>
      <c r="I5117" s="131" t="s">
        <v>11562</v>
      </c>
      <c r="J5117" s="127"/>
      <c r="K5117" s="127"/>
      <c r="L5117" s="127"/>
      <c r="M5117" s="127"/>
      <c r="N5117" s="246">
        <v>0</v>
      </c>
      <c r="O5117" s="246">
        <v>100</v>
      </c>
      <c r="P5117" s="127" t="s">
        <v>1334</v>
      </c>
    </row>
    <row r="5118" spans="1:16" ht="63.75" hidden="1">
      <c r="A5118" s="127">
        <v>253</v>
      </c>
      <c r="B5118" s="127"/>
      <c r="C5118" s="128" t="s">
        <v>779</v>
      </c>
      <c r="D5118" s="122">
        <v>43020</v>
      </c>
      <c r="E5118" s="123" t="s">
        <v>11563</v>
      </c>
      <c r="F5118" s="123" t="s">
        <v>3</v>
      </c>
      <c r="G5118" s="123">
        <v>1550498</v>
      </c>
      <c r="H5118" s="127"/>
      <c r="I5118" s="131" t="s">
        <v>11564</v>
      </c>
      <c r="J5118" s="127"/>
      <c r="K5118" s="127"/>
      <c r="L5118" s="127"/>
      <c r="M5118" s="127"/>
      <c r="N5118" s="246">
        <v>0</v>
      </c>
      <c r="O5118" s="246">
        <v>30</v>
      </c>
      <c r="P5118" s="127" t="s">
        <v>1334</v>
      </c>
    </row>
    <row r="5119" spans="1:16" ht="51" hidden="1">
      <c r="A5119" s="127">
        <v>253</v>
      </c>
      <c r="B5119" s="127"/>
      <c r="C5119" s="128" t="s">
        <v>779</v>
      </c>
      <c r="D5119" s="122">
        <v>43020</v>
      </c>
      <c r="E5119" s="123" t="s">
        <v>11565</v>
      </c>
      <c r="F5119" s="123" t="s">
        <v>3</v>
      </c>
      <c r="G5119" s="123">
        <v>1550508</v>
      </c>
      <c r="H5119" s="127"/>
      <c r="I5119" s="131" t="s">
        <v>11566</v>
      </c>
      <c r="J5119" s="127"/>
      <c r="K5119" s="127"/>
      <c r="L5119" s="127"/>
      <c r="M5119" s="127"/>
      <c r="N5119" s="246">
        <v>0</v>
      </c>
      <c r="O5119" s="246">
        <v>42.37</v>
      </c>
      <c r="P5119" s="127" t="s">
        <v>1334</v>
      </c>
    </row>
    <row r="5120" spans="1:16" ht="51" hidden="1">
      <c r="A5120" s="127" t="s">
        <v>620</v>
      </c>
      <c r="B5120" s="127"/>
      <c r="C5120" s="128" t="s">
        <v>714</v>
      </c>
      <c r="D5120" s="122">
        <v>43020</v>
      </c>
      <c r="E5120" s="123" t="s">
        <v>11567</v>
      </c>
      <c r="F5120" s="123" t="s">
        <v>3</v>
      </c>
      <c r="G5120" s="123">
        <v>1550685</v>
      </c>
      <c r="H5120" s="127"/>
      <c r="I5120" s="131" t="s">
        <v>11568</v>
      </c>
      <c r="J5120" s="127"/>
      <c r="K5120" s="127"/>
      <c r="L5120" s="127"/>
      <c r="M5120" s="127"/>
      <c r="N5120" s="246">
        <v>0</v>
      </c>
      <c r="O5120" s="246">
        <v>1980.32</v>
      </c>
      <c r="P5120" s="127" t="s">
        <v>1334</v>
      </c>
    </row>
    <row r="5121" spans="1:16" ht="63.75" hidden="1">
      <c r="A5121" s="127" t="s">
        <v>620</v>
      </c>
      <c r="B5121" s="127"/>
      <c r="C5121" s="128" t="s">
        <v>714</v>
      </c>
      <c r="D5121" s="122">
        <v>43020</v>
      </c>
      <c r="E5121" s="123" t="s">
        <v>11569</v>
      </c>
      <c r="F5121" s="123" t="s">
        <v>3</v>
      </c>
      <c r="G5121" s="123">
        <v>1550690</v>
      </c>
      <c r="H5121" s="127"/>
      <c r="I5121" s="131" t="s">
        <v>11570</v>
      </c>
      <c r="J5121" s="127"/>
      <c r="K5121" s="127"/>
      <c r="L5121" s="127"/>
      <c r="M5121" s="127"/>
      <c r="N5121" s="246">
        <v>0</v>
      </c>
      <c r="O5121" s="246">
        <v>1943.95</v>
      </c>
      <c r="P5121" s="127" t="s">
        <v>1334</v>
      </c>
    </row>
    <row r="5122" spans="1:16" ht="51" hidden="1">
      <c r="A5122" s="127" t="s">
        <v>620</v>
      </c>
      <c r="B5122" s="127"/>
      <c r="C5122" s="128" t="s">
        <v>714</v>
      </c>
      <c r="D5122" s="122">
        <v>43020</v>
      </c>
      <c r="E5122" s="123" t="s">
        <v>11571</v>
      </c>
      <c r="F5122" s="123" t="s">
        <v>3</v>
      </c>
      <c r="G5122" s="123">
        <v>1550692</v>
      </c>
      <c r="H5122" s="127"/>
      <c r="I5122" s="131" t="s">
        <v>11572</v>
      </c>
      <c r="J5122" s="127"/>
      <c r="K5122" s="127"/>
      <c r="L5122" s="127"/>
      <c r="M5122" s="127"/>
      <c r="N5122" s="246">
        <v>0</v>
      </c>
      <c r="O5122" s="246">
        <v>996.6</v>
      </c>
      <c r="P5122" s="127" t="s">
        <v>1334</v>
      </c>
    </row>
    <row r="5123" spans="1:16" ht="51" hidden="1">
      <c r="A5123" s="127" t="s">
        <v>620</v>
      </c>
      <c r="B5123" s="127"/>
      <c r="C5123" s="128" t="s">
        <v>714</v>
      </c>
      <c r="D5123" s="122">
        <v>43020</v>
      </c>
      <c r="E5123" s="123" t="s">
        <v>11573</v>
      </c>
      <c r="F5123" s="123" t="s">
        <v>3</v>
      </c>
      <c r="G5123" s="123">
        <v>1550694</v>
      </c>
      <c r="H5123" s="127"/>
      <c r="I5123" s="131" t="s">
        <v>11574</v>
      </c>
      <c r="J5123" s="127"/>
      <c r="K5123" s="127"/>
      <c r="L5123" s="127"/>
      <c r="M5123" s="127"/>
      <c r="N5123" s="246">
        <v>0</v>
      </c>
      <c r="O5123" s="246">
        <v>1697.17</v>
      </c>
      <c r="P5123" s="127" t="s">
        <v>1334</v>
      </c>
    </row>
    <row r="5124" spans="1:16" ht="51" hidden="1">
      <c r="A5124" s="127" t="s">
        <v>620</v>
      </c>
      <c r="B5124" s="127"/>
      <c r="C5124" s="128" t="s">
        <v>714</v>
      </c>
      <c r="D5124" s="122">
        <v>43020</v>
      </c>
      <c r="E5124" s="123" t="s">
        <v>11575</v>
      </c>
      <c r="F5124" s="123" t="s">
        <v>3</v>
      </c>
      <c r="G5124" s="123">
        <v>1550695</v>
      </c>
      <c r="H5124" s="127"/>
      <c r="I5124" s="131" t="s">
        <v>11576</v>
      </c>
      <c r="J5124" s="127"/>
      <c r="K5124" s="127"/>
      <c r="L5124" s="127"/>
      <c r="M5124" s="127"/>
      <c r="N5124" s="246">
        <v>0</v>
      </c>
      <c r="O5124" s="246">
        <v>2444.09</v>
      </c>
      <c r="P5124" s="127" t="s">
        <v>1334</v>
      </c>
    </row>
    <row r="5125" spans="1:16" ht="51" hidden="1">
      <c r="A5125" s="127" t="s">
        <v>620</v>
      </c>
      <c r="B5125" s="127"/>
      <c r="C5125" s="128" t="s">
        <v>714</v>
      </c>
      <c r="D5125" s="122">
        <v>43020</v>
      </c>
      <c r="E5125" s="123" t="s">
        <v>11577</v>
      </c>
      <c r="F5125" s="123" t="s">
        <v>3</v>
      </c>
      <c r="G5125" s="123">
        <v>1550699</v>
      </c>
      <c r="H5125" s="127"/>
      <c r="I5125" s="131" t="s">
        <v>11578</v>
      </c>
      <c r="J5125" s="127"/>
      <c r="K5125" s="127"/>
      <c r="L5125" s="127"/>
      <c r="M5125" s="127"/>
      <c r="N5125" s="246">
        <v>0</v>
      </c>
      <c r="O5125" s="246">
        <v>4521.05</v>
      </c>
      <c r="P5125" s="127" t="s">
        <v>1334</v>
      </c>
    </row>
    <row r="5126" spans="1:16" ht="63.75" hidden="1">
      <c r="A5126" s="127" t="s">
        <v>620</v>
      </c>
      <c r="B5126" s="127"/>
      <c r="C5126" s="128" t="s">
        <v>714</v>
      </c>
      <c r="D5126" s="122">
        <v>43020</v>
      </c>
      <c r="E5126" s="123" t="s">
        <v>11579</v>
      </c>
      <c r="F5126" s="123" t="s">
        <v>3</v>
      </c>
      <c r="G5126" s="123">
        <v>1550706</v>
      </c>
      <c r="H5126" s="127"/>
      <c r="I5126" s="131" t="s">
        <v>11580</v>
      </c>
      <c r="J5126" s="127"/>
      <c r="K5126" s="127"/>
      <c r="L5126" s="127"/>
      <c r="M5126" s="127"/>
      <c r="N5126" s="246">
        <v>0</v>
      </c>
      <c r="O5126" s="246">
        <v>3577.34</v>
      </c>
      <c r="P5126" s="127" t="s">
        <v>1334</v>
      </c>
    </row>
    <row r="5127" spans="1:16" ht="51" hidden="1">
      <c r="A5127" s="127" t="s">
        <v>620</v>
      </c>
      <c r="B5127" s="127"/>
      <c r="C5127" s="128" t="s">
        <v>714</v>
      </c>
      <c r="D5127" s="122">
        <v>43020</v>
      </c>
      <c r="E5127" s="123" t="s">
        <v>11581</v>
      </c>
      <c r="F5127" s="123" t="s">
        <v>3</v>
      </c>
      <c r="G5127" s="123">
        <v>1550708</v>
      </c>
      <c r="H5127" s="127"/>
      <c r="I5127" s="131" t="s">
        <v>11582</v>
      </c>
      <c r="J5127" s="127"/>
      <c r="K5127" s="127"/>
      <c r="L5127" s="127"/>
      <c r="M5127" s="127"/>
      <c r="N5127" s="246">
        <v>0</v>
      </c>
      <c r="O5127" s="246">
        <v>1347.78</v>
      </c>
      <c r="P5127" s="127" t="s">
        <v>1334</v>
      </c>
    </row>
    <row r="5128" spans="1:16" ht="51" hidden="1">
      <c r="A5128" s="127" t="s">
        <v>620</v>
      </c>
      <c r="B5128" s="127"/>
      <c r="C5128" s="128" t="s">
        <v>714</v>
      </c>
      <c r="D5128" s="122">
        <v>43020</v>
      </c>
      <c r="E5128" s="123" t="s">
        <v>11583</v>
      </c>
      <c r="F5128" s="123" t="s">
        <v>3</v>
      </c>
      <c r="G5128" s="123">
        <v>1550583</v>
      </c>
      <c r="H5128" s="127"/>
      <c r="I5128" s="131" t="s">
        <v>11584</v>
      </c>
      <c r="J5128" s="127"/>
      <c r="K5128" s="127"/>
      <c r="L5128" s="127"/>
      <c r="M5128" s="127"/>
      <c r="N5128" s="246">
        <v>0</v>
      </c>
      <c r="O5128" s="246">
        <v>19408.240000000002</v>
      </c>
      <c r="P5128" s="127" t="s">
        <v>1334</v>
      </c>
    </row>
    <row r="5129" spans="1:16" ht="51" hidden="1">
      <c r="A5129" s="127" t="s">
        <v>620</v>
      </c>
      <c r="B5129" s="127"/>
      <c r="C5129" s="128" t="s">
        <v>714</v>
      </c>
      <c r="D5129" s="122">
        <v>43020</v>
      </c>
      <c r="E5129" s="123" t="s">
        <v>11585</v>
      </c>
      <c r="F5129" s="123" t="s">
        <v>3</v>
      </c>
      <c r="G5129" s="123">
        <v>1550622</v>
      </c>
      <c r="H5129" s="127"/>
      <c r="I5129" s="131" t="s">
        <v>11586</v>
      </c>
      <c r="J5129" s="127"/>
      <c r="K5129" s="127"/>
      <c r="L5129" s="127"/>
      <c r="M5129" s="127"/>
      <c r="N5129" s="246">
        <v>0</v>
      </c>
      <c r="O5129" s="246">
        <v>6002.31</v>
      </c>
      <c r="P5129" s="127" t="s">
        <v>1334</v>
      </c>
    </row>
    <row r="5130" spans="1:16" ht="51" hidden="1">
      <c r="A5130" s="127">
        <v>46</v>
      </c>
      <c r="B5130" s="127"/>
      <c r="C5130" s="128" t="s">
        <v>699</v>
      </c>
      <c r="D5130" s="122">
        <v>43020</v>
      </c>
      <c r="E5130" s="123" t="s">
        <v>11587</v>
      </c>
      <c r="F5130" s="123" t="s">
        <v>3</v>
      </c>
      <c r="G5130" s="123">
        <v>1550499</v>
      </c>
      <c r="H5130" s="127"/>
      <c r="I5130" s="131" t="s">
        <v>11588</v>
      </c>
      <c r="J5130" s="127"/>
      <c r="K5130" s="127"/>
      <c r="L5130" s="127"/>
      <c r="M5130" s="127"/>
      <c r="N5130" s="246">
        <v>0</v>
      </c>
      <c r="O5130" s="246">
        <v>21009</v>
      </c>
      <c r="P5130" s="127" t="s">
        <v>1334</v>
      </c>
    </row>
    <row r="5131" spans="1:16" ht="51" hidden="1">
      <c r="A5131" s="127">
        <v>46</v>
      </c>
      <c r="B5131" s="127"/>
      <c r="C5131" s="128" t="s">
        <v>699</v>
      </c>
      <c r="D5131" s="122">
        <v>43020</v>
      </c>
      <c r="E5131" s="123" t="s">
        <v>11589</v>
      </c>
      <c r="F5131" s="123" t="s">
        <v>3</v>
      </c>
      <c r="G5131" s="123">
        <v>1550504</v>
      </c>
      <c r="H5131" s="127"/>
      <c r="I5131" s="131" t="s">
        <v>11590</v>
      </c>
      <c r="J5131" s="127"/>
      <c r="K5131" s="127"/>
      <c r="L5131" s="127"/>
      <c r="M5131" s="127"/>
      <c r="N5131" s="246">
        <v>0</v>
      </c>
      <c r="O5131" s="246">
        <v>21776</v>
      </c>
      <c r="P5131" s="127" t="s">
        <v>1334</v>
      </c>
    </row>
    <row r="5132" spans="1:16" ht="51" hidden="1">
      <c r="A5132" s="127" t="s">
        <v>627</v>
      </c>
      <c r="B5132" s="127"/>
      <c r="C5132" s="128" t="s">
        <v>1235</v>
      </c>
      <c r="D5132" s="122">
        <v>43020</v>
      </c>
      <c r="E5132" s="123" t="s">
        <v>11591</v>
      </c>
      <c r="F5132" s="123" t="s">
        <v>3</v>
      </c>
      <c r="G5132" s="123">
        <v>1550506</v>
      </c>
      <c r="H5132" s="127"/>
      <c r="I5132" s="131" t="s">
        <v>11592</v>
      </c>
      <c r="J5132" s="127"/>
      <c r="K5132" s="127"/>
      <c r="L5132" s="127"/>
      <c r="M5132" s="127"/>
      <c r="N5132" s="246">
        <v>0</v>
      </c>
      <c r="O5132" s="246">
        <v>6667.9000000000005</v>
      </c>
      <c r="P5132" s="127" t="s">
        <v>1334</v>
      </c>
    </row>
    <row r="5133" spans="1:16" ht="51" hidden="1">
      <c r="A5133" s="127" t="s">
        <v>627</v>
      </c>
      <c r="B5133" s="127"/>
      <c r="C5133" s="128" t="s">
        <v>1235</v>
      </c>
      <c r="D5133" s="122">
        <v>43020</v>
      </c>
      <c r="E5133" s="123" t="s">
        <v>11593</v>
      </c>
      <c r="F5133" s="123" t="s">
        <v>3</v>
      </c>
      <c r="G5133" s="123">
        <v>1550513</v>
      </c>
      <c r="H5133" s="127"/>
      <c r="I5133" s="131" t="s">
        <v>11594</v>
      </c>
      <c r="J5133" s="127"/>
      <c r="K5133" s="127"/>
      <c r="L5133" s="127"/>
      <c r="M5133" s="127"/>
      <c r="N5133" s="246">
        <v>0</v>
      </c>
      <c r="O5133" s="246">
        <v>210573.77000000002</v>
      </c>
      <c r="P5133" s="127" t="s">
        <v>1334</v>
      </c>
    </row>
    <row r="5134" spans="1:16" ht="63.75" hidden="1">
      <c r="A5134" s="127">
        <v>525</v>
      </c>
      <c r="B5134" s="127"/>
      <c r="C5134" s="128" t="s">
        <v>207</v>
      </c>
      <c r="D5134" s="122">
        <v>43020</v>
      </c>
      <c r="E5134" s="123" t="s">
        <v>11595</v>
      </c>
      <c r="F5134" s="123" t="s">
        <v>3</v>
      </c>
      <c r="G5134" s="123">
        <v>1550368</v>
      </c>
      <c r="H5134" s="127"/>
      <c r="I5134" s="131" t="s">
        <v>11596</v>
      </c>
      <c r="J5134" s="127"/>
      <c r="K5134" s="127"/>
      <c r="L5134" s="127"/>
      <c r="M5134" s="127"/>
      <c r="N5134" s="246">
        <v>0</v>
      </c>
      <c r="O5134" s="246">
        <v>7000000</v>
      </c>
      <c r="P5134" s="127" t="s">
        <v>1334</v>
      </c>
    </row>
    <row r="5135" spans="1:16" ht="63.75" hidden="1">
      <c r="A5135" s="127">
        <v>10</v>
      </c>
      <c r="B5135" s="127"/>
      <c r="C5135" s="128" t="s">
        <v>691</v>
      </c>
      <c r="D5135" s="122">
        <v>43020</v>
      </c>
      <c r="E5135" s="123" t="s">
        <v>11597</v>
      </c>
      <c r="F5135" s="123" t="s">
        <v>3</v>
      </c>
      <c r="G5135" s="123">
        <v>1550419</v>
      </c>
      <c r="H5135" s="127"/>
      <c r="I5135" s="131" t="s">
        <v>11598</v>
      </c>
      <c r="J5135" s="127"/>
      <c r="K5135" s="127"/>
      <c r="L5135" s="127"/>
      <c r="M5135" s="127"/>
      <c r="N5135" s="246">
        <v>0</v>
      </c>
      <c r="O5135" s="246">
        <v>14397.75</v>
      </c>
      <c r="P5135" s="127" t="s">
        <v>1334</v>
      </c>
    </row>
    <row r="5136" spans="1:16" ht="51" hidden="1">
      <c r="A5136" s="127">
        <v>670</v>
      </c>
      <c r="B5136" s="127"/>
      <c r="C5136" s="128" t="s">
        <v>236</v>
      </c>
      <c r="D5136" s="122">
        <v>43020</v>
      </c>
      <c r="E5136" s="123" t="s">
        <v>11599</v>
      </c>
      <c r="F5136" s="123" t="s">
        <v>3</v>
      </c>
      <c r="G5136" s="123">
        <v>1550534</v>
      </c>
      <c r="H5136" s="127"/>
      <c r="I5136" s="131" t="s">
        <v>11600</v>
      </c>
      <c r="J5136" s="127"/>
      <c r="K5136" s="127"/>
      <c r="L5136" s="127"/>
      <c r="M5136" s="127"/>
      <c r="N5136" s="246">
        <v>0</v>
      </c>
      <c r="O5136" s="246">
        <v>144</v>
      </c>
      <c r="P5136" s="127" t="s">
        <v>1334</v>
      </c>
    </row>
    <row r="5137" spans="1:16" ht="63.75" hidden="1">
      <c r="A5137" s="127">
        <v>670</v>
      </c>
      <c r="B5137" s="127"/>
      <c r="C5137" s="128" t="s">
        <v>236</v>
      </c>
      <c r="D5137" s="122">
        <v>43020</v>
      </c>
      <c r="E5137" s="123" t="s">
        <v>11601</v>
      </c>
      <c r="F5137" s="123" t="s">
        <v>3</v>
      </c>
      <c r="G5137" s="123">
        <v>1550537</v>
      </c>
      <c r="H5137" s="127"/>
      <c r="I5137" s="131" t="s">
        <v>11602</v>
      </c>
      <c r="J5137" s="127"/>
      <c r="K5137" s="127"/>
      <c r="L5137" s="127"/>
      <c r="M5137" s="127"/>
      <c r="N5137" s="246">
        <v>0</v>
      </c>
      <c r="O5137" s="246">
        <v>1467.55</v>
      </c>
      <c r="P5137" s="127" t="s">
        <v>1334</v>
      </c>
    </row>
    <row r="5138" spans="1:16" ht="51" hidden="1">
      <c r="A5138" s="127">
        <v>203</v>
      </c>
      <c r="B5138" s="127"/>
      <c r="C5138" s="128" t="s">
        <v>758</v>
      </c>
      <c r="D5138" s="122">
        <v>43021</v>
      </c>
      <c r="E5138" s="123" t="s">
        <v>11603</v>
      </c>
      <c r="F5138" s="123" t="s">
        <v>3</v>
      </c>
      <c r="G5138" s="123">
        <v>1551012</v>
      </c>
      <c r="H5138" s="127"/>
      <c r="I5138" s="131" t="s">
        <v>11604</v>
      </c>
      <c r="J5138" s="127"/>
      <c r="K5138" s="127"/>
      <c r="L5138" s="127"/>
      <c r="M5138" s="127"/>
      <c r="N5138" s="246">
        <v>0</v>
      </c>
      <c r="O5138" s="246">
        <v>697.5</v>
      </c>
      <c r="P5138" s="127" t="s">
        <v>1334</v>
      </c>
    </row>
    <row r="5139" spans="1:16" ht="51" hidden="1">
      <c r="A5139" s="127">
        <v>203</v>
      </c>
      <c r="B5139" s="127"/>
      <c r="C5139" s="128" t="s">
        <v>758</v>
      </c>
      <c r="D5139" s="122">
        <v>43021</v>
      </c>
      <c r="E5139" s="123" t="s">
        <v>11605</v>
      </c>
      <c r="F5139" s="123" t="s">
        <v>3</v>
      </c>
      <c r="G5139" s="123">
        <v>1551013</v>
      </c>
      <c r="H5139" s="127"/>
      <c r="I5139" s="131" t="s">
        <v>11606</v>
      </c>
      <c r="J5139" s="127"/>
      <c r="K5139" s="127"/>
      <c r="L5139" s="127"/>
      <c r="M5139" s="127"/>
      <c r="N5139" s="246">
        <v>0</v>
      </c>
      <c r="O5139" s="246">
        <v>11</v>
      </c>
      <c r="P5139" s="127" t="s">
        <v>1334</v>
      </c>
    </row>
    <row r="5140" spans="1:16" ht="51" hidden="1">
      <c r="A5140" s="127">
        <v>203</v>
      </c>
      <c r="B5140" s="127"/>
      <c r="C5140" s="128" t="s">
        <v>758</v>
      </c>
      <c r="D5140" s="122">
        <v>43021</v>
      </c>
      <c r="E5140" s="123" t="s">
        <v>11607</v>
      </c>
      <c r="F5140" s="123" t="s">
        <v>3</v>
      </c>
      <c r="G5140" s="123">
        <v>1551016</v>
      </c>
      <c r="H5140" s="127"/>
      <c r="I5140" s="131" t="s">
        <v>11608</v>
      </c>
      <c r="J5140" s="127"/>
      <c r="K5140" s="127"/>
      <c r="L5140" s="127"/>
      <c r="M5140" s="127"/>
      <c r="N5140" s="246">
        <v>0</v>
      </c>
      <c r="O5140" s="246">
        <v>22</v>
      </c>
      <c r="P5140" s="127" t="s">
        <v>1334</v>
      </c>
    </row>
    <row r="5141" spans="1:16" ht="51" hidden="1">
      <c r="A5141" s="127">
        <v>203</v>
      </c>
      <c r="B5141" s="127"/>
      <c r="C5141" s="128" t="s">
        <v>758</v>
      </c>
      <c r="D5141" s="122">
        <v>43021</v>
      </c>
      <c r="E5141" s="123" t="s">
        <v>11609</v>
      </c>
      <c r="F5141" s="123" t="s">
        <v>3</v>
      </c>
      <c r="G5141" s="123">
        <v>1551017</v>
      </c>
      <c r="H5141" s="127"/>
      <c r="I5141" s="131" t="s">
        <v>11610</v>
      </c>
      <c r="J5141" s="127"/>
      <c r="K5141" s="127"/>
      <c r="L5141" s="127"/>
      <c r="M5141" s="127"/>
      <c r="N5141" s="246">
        <v>0</v>
      </c>
      <c r="O5141" s="246">
        <v>11</v>
      </c>
      <c r="P5141" s="127" t="s">
        <v>1334</v>
      </c>
    </row>
    <row r="5142" spans="1:16" ht="51" hidden="1">
      <c r="A5142" s="127">
        <v>203</v>
      </c>
      <c r="B5142" s="127"/>
      <c r="C5142" s="128" t="s">
        <v>758</v>
      </c>
      <c r="D5142" s="122">
        <v>43021</v>
      </c>
      <c r="E5142" s="123" t="s">
        <v>11611</v>
      </c>
      <c r="F5142" s="123" t="s">
        <v>3</v>
      </c>
      <c r="G5142" s="123">
        <v>1551020</v>
      </c>
      <c r="H5142" s="127"/>
      <c r="I5142" s="131" t="s">
        <v>11612</v>
      </c>
      <c r="J5142" s="127"/>
      <c r="K5142" s="127"/>
      <c r="L5142" s="127"/>
      <c r="M5142" s="127"/>
      <c r="N5142" s="246">
        <v>0</v>
      </c>
      <c r="O5142" s="246">
        <v>11</v>
      </c>
      <c r="P5142" s="127" t="s">
        <v>1334</v>
      </c>
    </row>
    <row r="5143" spans="1:16" ht="51" hidden="1">
      <c r="A5143" s="127">
        <v>574</v>
      </c>
      <c r="B5143" s="127"/>
      <c r="C5143" s="128" t="s">
        <v>851</v>
      </c>
      <c r="D5143" s="122">
        <v>43021</v>
      </c>
      <c r="E5143" s="123" t="s">
        <v>11613</v>
      </c>
      <c r="F5143" s="123" t="s">
        <v>3</v>
      </c>
      <c r="G5143" s="123">
        <v>1551035</v>
      </c>
      <c r="H5143" s="127"/>
      <c r="I5143" s="131" t="s">
        <v>11614</v>
      </c>
      <c r="J5143" s="127"/>
      <c r="K5143" s="127"/>
      <c r="L5143" s="127"/>
      <c r="M5143" s="127"/>
      <c r="N5143" s="246">
        <v>0</v>
      </c>
      <c r="O5143" s="246">
        <v>556.5</v>
      </c>
      <c r="P5143" s="127" t="s">
        <v>1334</v>
      </c>
    </row>
    <row r="5144" spans="1:16" ht="51" hidden="1">
      <c r="A5144" s="127">
        <v>47</v>
      </c>
      <c r="B5144" s="127"/>
      <c r="C5144" s="128" t="s">
        <v>700</v>
      </c>
      <c r="D5144" s="122">
        <v>43021</v>
      </c>
      <c r="E5144" s="123" t="s">
        <v>11615</v>
      </c>
      <c r="F5144" s="123" t="s">
        <v>3</v>
      </c>
      <c r="G5144" s="123">
        <v>1550999</v>
      </c>
      <c r="H5144" s="127"/>
      <c r="I5144" s="131" t="s">
        <v>11616</v>
      </c>
      <c r="J5144" s="127"/>
      <c r="K5144" s="127"/>
      <c r="L5144" s="127"/>
      <c r="M5144" s="127"/>
      <c r="N5144" s="246">
        <v>0</v>
      </c>
      <c r="O5144" s="246">
        <v>90</v>
      </c>
      <c r="P5144" s="127" t="s">
        <v>1334</v>
      </c>
    </row>
    <row r="5145" spans="1:16" ht="51" hidden="1">
      <c r="A5145" s="127">
        <v>591</v>
      </c>
      <c r="B5145" s="127"/>
      <c r="C5145" s="128" t="s">
        <v>862</v>
      </c>
      <c r="D5145" s="122">
        <v>43021</v>
      </c>
      <c r="E5145" s="123" t="s">
        <v>11617</v>
      </c>
      <c r="F5145" s="123" t="s">
        <v>3</v>
      </c>
      <c r="G5145" s="123">
        <v>1550981</v>
      </c>
      <c r="H5145" s="127"/>
      <c r="I5145" s="131" t="s">
        <v>4566</v>
      </c>
      <c r="J5145" s="127"/>
      <c r="K5145" s="127"/>
      <c r="L5145" s="127"/>
      <c r="M5145" s="127"/>
      <c r="N5145" s="246">
        <v>0</v>
      </c>
      <c r="O5145" s="246">
        <v>309</v>
      </c>
      <c r="P5145" s="127" t="s">
        <v>1334</v>
      </c>
    </row>
    <row r="5146" spans="1:16" ht="51" hidden="1">
      <c r="A5146" s="127">
        <v>591</v>
      </c>
      <c r="B5146" s="127"/>
      <c r="C5146" s="128" t="s">
        <v>862</v>
      </c>
      <c r="D5146" s="122">
        <v>43021</v>
      </c>
      <c r="E5146" s="123" t="s">
        <v>11618</v>
      </c>
      <c r="F5146" s="123" t="s">
        <v>3</v>
      </c>
      <c r="G5146" s="123">
        <v>1550977</v>
      </c>
      <c r="H5146" s="127"/>
      <c r="I5146" s="131" t="s">
        <v>11619</v>
      </c>
      <c r="J5146" s="127"/>
      <c r="K5146" s="127"/>
      <c r="L5146" s="127"/>
      <c r="M5146" s="127"/>
      <c r="N5146" s="246">
        <v>0</v>
      </c>
      <c r="O5146" s="246">
        <v>323.47000000000003</v>
      </c>
      <c r="P5146" s="127" t="s">
        <v>1334</v>
      </c>
    </row>
    <row r="5147" spans="1:16" ht="51" hidden="1">
      <c r="A5147" s="127" t="s">
        <v>620</v>
      </c>
      <c r="B5147" s="127"/>
      <c r="C5147" s="128" t="s">
        <v>714</v>
      </c>
      <c r="D5147" s="122">
        <v>43021</v>
      </c>
      <c r="E5147" s="123" t="s">
        <v>11620</v>
      </c>
      <c r="F5147" s="123" t="s">
        <v>3</v>
      </c>
      <c r="G5147" s="123">
        <v>1550915</v>
      </c>
      <c r="H5147" s="127"/>
      <c r="I5147" s="131" t="s">
        <v>11621</v>
      </c>
      <c r="J5147" s="127"/>
      <c r="K5147" s="127"/>
      <c r="L5147" s="127"/>
      <c r="M5147" s="127"/>
      <c r="N5147" s="246">
        <v>0</v>
      </c>
      <c r="O5147" s="246">
        <v>5409.09</v>
      </c>
      <c r="P5147" s="127" t="s">
        <v>1334</v>
      </c>
    </row>
    <row r="5148" spans="1:16" ht="51" hidden="1">
      <c r="A5148" s="127">
        <v>25</v>
      </c>
      <c r="B5148" s="127"/>
      <c r="C5148" s="128" t="s">
        <v>695</v>
      </c>
      <c r="D5148" s="122">
        <v>43021</v>
      </c>
      <c r="E5148" s="123" t="s">
        <v>11622</v>
      </c>
      <c r="F5148" s="123" t="s">
        <v>3</v>
      </c>
      <c r="G5148" s="123">
        <v>1550873</v>
      </c>
      <c r="H5148" s="127"/>
      <c r="I5148" s="131" t="s">
        <v>11623</v>
      </c>
      <c r="J5148" s="127"/>
      <c r="K5148" s="127"/>
      <c r="L5148" s="127"/>
      <c r="M5148" s="127"/>
      <c r="N5148" s="246">
        <v>0</v>
      </c>
      <c r="O5148" s="246">
        <v>2085</v>
      </c>
      <c r="P5148" s="127" t="s">
        <v>1334</v>
      </c>
    </row>
    <row r="5149" spans="1:16" ht="51" hidden="1">
      <c r="A5149" s="127">
        <v>212</v>
      </c>
      <c r="B5149" s="127"/>
      <c r="C5149" s="128" t="s">
        <v>762</v>
      </c>
      <c r="D5149" s="122">
        <v>43021</v>
      </c>
      <c r="E5149" s="123" t="s">
        <v>11624</v>
      </c>
      <c r="F5149" s="123" t="s">
        <v>3</v>
      </c>
      <c r="G5149" s="123">
        <v>1551201</v>
      </c>
      <c r="H5149" s="127"/>
      <c r="I5149" s="131" t="s">
        <v>11625</v>
      </c>
      <c r="J5149" s="127"/>
      <c r="K5149" s="127"/>
      <c r="L5149" s="127"/>
      <c r="M5149" s="127"/>
      <c r="N5149" s="246">
        <v>0</v>
      </c>
      <c r="O5149" s="246">
        <v>650</v>
      </c>
      <c r="P5149" s="127" t="s">
        <v>1334</v>
      </c>
    </row>
    <row r="5150" spans="1:16" ht="51" hidden="1">
      <c r="A5150" s="127">
        <v>212</v>
      </c>
      <c r="B5150" s="127"/>
      <c r="C5150" s="128" t="s">
        <v>762</v>
      </c>
      <c r="D5150" s="122">
        <v>43021</v>
      </c>
      <c r="E5150" s="123" t="s">
        <v>11626</v>
      </c>
      <c r="F5150" s="123" t="s">
        <v>3</v>
      </c>
      <c r="G5150" s="123">
        <v>1551137</v>
      </c>
      <c r="H5150" s="127"/>
      <c r="I5150" s="131" t="s">
        <v>11627</v>
      </c>
      <c r="J5150" s="127"/>
      <c r="K5150" s="127"/>
      <c r="L5150" s="127"/>
      <c r="M5150" s="127"/>
      <c r="N5150" s="246">
        <v>0</v>
      </c>
      <c r="O5150" s="246">
        <v>72</v>
      </c>
      <c r="P5150" s="127" t="s">
        <v>1334</v>
      </c>
    </row>
    <row r="5151" spans="1:16" ht="38.25" hidden="1">
      <c r="A5151" s="127">
        <v>47</v>
      </c>
      <c r="B5151" s="127"/>
      <c r="C5151" s="128" t="s">
        <v>700</v>
      </c>
      <c r="D5151" s="122">
        <v>43021</v>
      </c>
      <c r="E5151" s="123" t="s">
        <v>11628</v>
      </c>
      <c r="F5151" s="123" t="s">
        <v>3</v>
      </c>
      <c r="G5151" s="123">
        <v>1551134</v>
      </c>
      <c r="H5151" s="127"/>
      <c r="I5151" s="131" t="s">
        <v>11629</v>
      </c>
      <c r="J5151" s="127"/>
      <c r="K5151" s="127"/>
      <c r="L5151" s="127"/>
      <c r="M5151" s="127"/>
      <c r="N5151" s="246">
        <v>0</v>
      </c>
      <c r="O5151" s="246">
        <v>50</v>
      </c>
      <c r="P5151" s="127" t="s">
        <v>1334</v>
      </c>
    </row>
    <row r="5152" spans="1:16" ht="38.25" hidden="1">
      <c r="A5152" s="127">
        <v>47</v>
      </c>
      <c r="B5152" s="127"/>
      <c r="C5152" s="128" t="s">
        <v>700</v>
      </c>
      <c r="D5152" s="122">
        <v>43021</v>
      </c>
      <c r="E5152" s="123" t="s">
        <v>11630</v>
      </c>
      <c r="F5152" s="123" t="s">
        <v>3</v>
      </c>
      <c r="G5152" s="123">
        <v>1551131</v>
      </c>
      <c r="H5152" s="127"/>
      <c r="I5152" s="131" t="s">
        <v>11631</v>
      </c>
      <c r="J5152" s="127"/>
      <c r="K5152" s="127"/>
      <c r="L5152" s="127"/>
      <c r="M5152" s="127"/>
      <c r="N5152" s="246">
        <v>0</v>
      </c>
      <c r="O5152" s="246">
        <v>15.65</v>
      </c>
      <c r="P5152" s="127" t="s">
        <v>1334</v>
      </c>
    </row>
    <row r="5153" spans="1:16" ht="51" hidden="1">
      <c r="A5153" s="127">
        <v>47</v>
      </c>
      <c r="B5153" s="127"/>
      <c r="C5153" s="128" t="s">
        <v>700</v>
      </c>
      <c r="D5153" s="122">
        <v>43021</v>
      </c>
      <c r="E5153" s="123" t="s">
        <v>11632</v>
      </c>
      <c r="F5153" s="123" t="s">
        <v>3</v>
      </c>
      <c r="G5153" s="123">
        <v>1551130</v>
      </c>
      <c r="H5153" s="127"/>
      <c r="I5153" s="131" t="s">
        <v>11633</v>
      </c>
      <c r="J5153" s="127"/>
      <c r="K5153" s="127"/>
      <c r="L5153" s="127"/>
      <c r="M5153" s="127"/>
      <c r="N5153" s="246">
        <v>0</v>
      </c>
      <c r="O5153" s="246">
        <v>2326.4500000000003</v>
      </c>
      <c r="P5153" s="127" t="s">
        <v>1334</v>
      </c>
    </row>
    <row r="5154" spans="1:16" ht="51" hidden="1">
      <c r="A5154" s="127" t="s">
        <v>620</v>
      </c>
      <c r="B5154" s="127"/>
      <c r="C5154" s="128" t="s">
        <v>714</v>
      </c>
      <c r="D5154" s="122">
        <v>43021</v>
      </c>
      <c r="E5154" s="123" t="s">
        <v>11634</v>
      </c>
      <c r="F5154" s="123" t="s">
        <v>3</v>
      </c>
      <c r="G5154" s="123">
        <v>1551072</v>
      </c>
      <c r="H5154" s="127"/>
      <c r="I5154" s="131" t="s">
        <v>11635</v>
      </c>
      <c r="J5154" s="127"/>
      <c r="K5154" s="127"/>
      <c r="L5154" s="127"/>
      <c r="M5154" s="127"/>
      <c r="N5154" s="246">
        <v>0</v>
      </c>
      <c r="O5154" s="246">
        <v>10920</v>
      </c>
      <c r="P5154" s="127" t="s">
        <v>1334</v>
      </c>
    </row>
    <row r="5155" spans="1:16" ht="51" hidden="1">
      <c r="A5155" s="127">
        <v>46</v>
      </c>
      <c r="B5155" s="127"/>
      <c r="C5155" s="128" t="s">
        <v>699</v>
      </c>
      <c r="D5155" s="122">
        <v>43021</v>
      </c>
      <c r="E5155" s="123" t="s">
        <v>11636</v>
      </c>
      <c r="F5155" s="123" t="s">
        <v>3</v>
      </c>
      <c r="G5155" s="123">
        <v>1551110</v>
      </c>
      <c r="H5155" s="127"/>
      <c r="I5155" s="131" t="s">
        <v>11637</v>
      </c>
      <c r="J5155" s="127"/>
      <c r="K5155" s="127"/>
      <c r="L5155" s="127"/>
      <c r="M5155" s="127"/>
      <c r="N5155" s="246">
        <v>0</v>
      </c>
      <c r="O5155" s="246">
        <v>450</v>
      </c>
      <c r="P5155" s="127" t="s">
        <v>1334</v>
      </c>
    </row>
    <row r="5156" spans="1:16" ht="51" hidden="1">
      <c r="A5156" s="127">
        <v>86</v>
      </c>
      <c r="B5156" s="127"/>
      <c r="C5156" s="128" t="s">
        <v>711</v>
      </c>
      <c r="D5156" s="122">
        <v>43021</v>
      </c>
      <c r="E5156" s="123" t="s">
        <v>11638</v>
      </c>
      <c r="F5156" s="123" t="s">
        <v>3</v>
      </c>
      <c r="G5156" s="123">
        <v>1551116</v>
      </c>
      <c r="H5156" s="127"/>
      <c r="I5156" s="131" t="s">
        <v>11639</v>
      </c>
      <c r="J5156" s="127"/>
      <c r="K5156" s="127"/>
      <c r="L5156" s="127"/>
      <c r="M5156" s="127"/>
      <c r="N5156" s="246">
        <v>0</v>
      </c>
      <c r="O5156" s="246">
        <v>818</v>
      </c>
      <c r="P5156" s="127" t="s">
        <v>1334</v>
      </c>
    </row>
    <row r="5157" spans="1:16" ht="51" hidden="1">
      <c r="A5157" s="127">
        <v>292</v>
      </c>
      <c r="B5157" s="127"/>
      <c r="C5157" s="128" t="s">
        <v>152</v>
      </c>
      <c r="D5157" s="122">
        <v>43021</v>
      </c>
      <c r="E5157" s="123" t="s">
        <v>11640</v>
      </c>
      <c r="F5157" s="123" t="s">
        <v>3</v>
      </c>
      <c r="G5157" s="123">
        <v>1551117</v>
      </c>
      <c r="H5157" s="127"/>
      <c r="I5157" s="131" t="s">
        <v>8980</v>
      </c>
      <c r="J5157" s="127"/>
      <c r="K5157" s="127"/>
      <c r="L5157" s="127"/>
      <c r="M5157" s="127"/>
      <c r="N5157" s="246">
        <v>0</v>
      </c>
      <c r="O5157" s="246">
        <v>387</v>
      </c>
      <c r="P5157" s="127" t="s">
        <v>1334</v>
      </c>
    </row>
    <row r="5158" spans="1:16" ht="51" hidden="1">
      <c r="A5158" s="127">
        <v>292</v>
      </c>
      <c r="B5158" s="127"/>
      <c r="C5158" s="128" t="s">
        <v>152</v>
      </c>
      <c r="D5158" s="122">
        <v>43021</v>
      </c>
      <c r="E5158" s="123" t="s">
        <v>11641</v>
      </c>
      <c r="F5158" s="123" t="s">
        <v>3</v>
      </c>
      <c r="G5158" s="123">
        <v>1551119</v>
      </c>
      <c r="H5158" s="127"/>
      <c r="I5158" s="131" t="s">
        <v>8980</v>
      </c>
      <c r="J5158" s="127"/>
      <c r="K5158" s="127"/>
      <c r="L5158" s="127"/>
      <c r="M5158" s="127"/>
      <c r="N5158" s="246">
        <v>0</v>
      </c>
      <c r="O5158" s="246">
        <v>392</v>
      </c>
      <c r="P5158" s="127" t="s">
        <v>1334</v>
      </c>
    </row>
    <row r="5159" spans="1:16" ht="51" hidden="1">
      <c r="A5159" s="127">
        <v>292</v>
      </c>
      <c r="B5159" s="127"/>
      <c r="C5159" s="128" t="s">
        <v>152</v>
      </c>
      <c r="D5159" s="122">
        <v>43021</v>
      </c>
      <c r="E5159" s="123" t="s">
        <v>11642</v>
      </c>
      <c r="F5159" s="123" t="s">
        <v>3</v>
      </c>
      <c r="G5159" s="123">
        <v>1551121</v>
      </c>
      <c r="H5159" s="127"/>
      <c r="I5159" s="131" t="s">
        <v>8980</v>
      </c>
      <c r="J5159" s="127"/>
      <c r="K5159" s="127"/>
      <c r="L5159" s="127"/>
      <c r="M5159" s="127"/>
      <c r="N5159" s="246">
        <v>0</v>
      </c>
      <c r="O5159" s="246">
        <v>374</v>
      </c>
      <c r="P5159" s="127" t="s">
        <v>1334</v>
      </c>
    </row>
    <row r="5160" spans="1:16" ht="51" hidden="1">
      <c r="A5160" s="127">
        <v>292</v>
      </c>
      <c r="B5160" s="127"/>
      <c r="C5160" s="128" t="s">
        <v>152</v>
      </c>
      <c r="D5160" s="122">
        <v>43021</v>
      </c>
      <c r="E5160" s="123" t="s">
        <v>11643</v>
      </c>
      <c r="F5160" s="123" t="s">
        <v>3</v>
      </c>
      <c r="G5160" s="123">
        <v>1551123</v>
      </c>
      <c r="H5160" s="127"/>
      <c r="I5160" s="131" t="s">
        <v>8980</v>
      </c>
      <c r="J5160" s="127"/>
      <c r="K5160" s="127"/>
      <c r="L5160" s="127"/>
      <c r="M5160" s="127"/>
      <c r="N5160" s="246">
        <v>0</v>
      </c>
      <c r="O5160" s="246">
        <v>354</v>
      </c>
      <c r="P5160" s="127" t="s">
        <v>1334</v>
      </c>
    </row>
    <row r="5161" spans="1:16" ht="51" hidden="1">
      <c r="A5161" s="127">
        <v>47</v>
      </c>
      <c r="B5161" s="127"/>
      <c r="C5161" s="128" t="s">
        <v>700</v>
      </c>
      <c r="D5161" s="122">
        <v>43021</v>
      </c>
      <c r="E5161" s="123" t="s">
        <v>11644</v>
      </c>
      <c r="F5161" s="123" t="s">
        <v>3</v>
      </c>
      <c r="G5161" s="123">
        <v>1551129</v>
      </c>
      <c r="H5161" s="127"/>
      <c r="I5161" s="131" t="s">
        <v>11645</v>
      </c>
      <c r="J5161" s="127"/>
      <c r="K5161" s="127"/>
      <c r="L5161" s="127"/>
      <c r="M5161" s="127"/>
      <c r="N5161" s="246">
        <v>0</v>
      </c>
      <c r="O5161" s="246">
        <v>44.83</v>
      </c>
      <c r="P5161" s="127" t="s">
        <v>1334</v>
      </c>
    </row>
    <row r="5162" spans="1:16" ht="51" hidden="1">
      <c r="A5162" s="127">
        <v>576</v>
      </c>
      <c r="B5162" s="127"/>
      <c r="C5162" s="128" t="s">
        <v>853</v>
      </c>
      <c r="D5162" s="122">
        <v>43021</v>
      </c>
      <c r="E5162" s="123" t="s">
        <v>11646</v>
      </c>
      <c r="F5162" s="123" t="s">
        <v>3</v>
      </c>
      <c r="G5162" s="123">
        <v>1550966</v>
      </c>
      <c r="H5162" s="127"/>
      <c r="I5162" s="131" t="s">
        <v>11647</v>
      </c>
      <c r="J5162" s="127"/>
      <c r="K5162" s="127"/>
      <c r="L5162" s="127"/>
      <c r="M5162" s="127"/>
      <c r="N5162" s="246">
        <v>0</v>
      </c>
      <c r="O5162" s="246">
        <v>20523.75</v>
      </c>
      <c r="P5162" s="127" t="s">
        <v>1334</v>
      </c>
    </row>
    <row r="5163" spans="1:16" ht="63.75" hidden="1">
      <c r="A5163" s="127" t="s">
        <v>620</v>
      </c>
      <c r="B5163" s="127"/>
      <c r="C5163" s="128" t="s">
        <v>714</v>
      </c>
      <c r="D5163" s="122">
        <v>43021</v>
      </c>
      <c r="E5163" s="123" t="s">
        <v>11648</v>
      </c>
      <c r="F5163" s="123" t="s">
        <v>3</v>
      </c>
      <c r="G5163" s="123">
        <v>1550961</v>
      </c>
      <c r="H5163" s="127"/>
      <c r="I5163" s="131" t="s">
        <v>11649</v>
      </c>
      <c r="J5163" s="127"/>
      <c r="K5163" s="127"/>
      <c r="L5163" s="127"/>
      <c r="M5163" s="127"/>
      <c r="N5163" s="246">
        <v>0</v>
      </c>
      <c r="O5163" s="246">
        <v>2639.93</v>
      </c>
      <c r="P5163" s="127" t="s">
        <v>1334</v>
      </c>
    </row>
    <row r="5164" spans="1:16" ht="51" hidden="1">
      <c r="A5164" s="127">
        <v>582</v>
      </c>
      <c r="B5164" s="127"/>
      <c r="C5164" s="128" t="s">
        <v>857</v>
      </c>
      <c r="D5164" s="122">
        <v>43021</v>
      </c>
      <c r="E5164" s="123" t="s">
        <v>11650</v>
      </c>
      <c r="F5164" s="123" t="s">
        <v>3</v>
      </c>
      <c r="G5164" s="123">
        <v>1550959</v>
      </c>
      <c r="H5164" s="127"/>
      <c r="I5164" s="131" t="s">
        <v>11651</v>
      </c>
      <c r="J5164" s="127"/>
      <c r="K5164" s="127"/>
      <c r="L5164" s="127"/>
      <c r="M5164" s="127"/>
      <c r="N5164" s="246">
        <v>0</v>
      </c>
      <c r="O5164" s="246">
        <v>56756.43</v>
      </c>
      <c r="P5164" s="127" t="s">
        <v>1334</v>
      </c>
    </row>
    <row r="5165" spans="1:16" ht="63.75" hidden="1">
      <c r="A5165" s="127">
        <v>340</v>
      </c>
      <c r="B5165" s="127"/>
      <c r="C5165" s="128" t="s">
        <v>815</v>
      </c>
      <c r="D5165" s="122">
        <v>43021</v>
      </c>
      <c r="E5165" s="123" t="s">
        <v>11652</v>
      </c>
      <c r="F5165" s="123" t="s">
        <v>3</v>
      </c>
      <c r="G5165" s="123">
        <v>1550956</v>
      </c>
      <c r="H5165" s="127"/>
      <c r="I5165" s="131" t="s">
        <v>11653</v>
      </c>
      <c r="J5165" s="127"/>
      <c r="K5165" s="127"/>
      <c r="L5165" s="127"/>
      <c r="M5165" s="127"/>
      <c r="N5165" s="246">
        <v>0</v>
      </c>
      <c r="O5165" s="246">
        <v>19660.28</v>
      </c>
      <c r="P5165" s="127" t="s">
        <v>1334</v>
      </c>
    </row>
    <row r="5166" spans="1:16" ht="63.75" hidden="1">
      <c r="A5166" s="127">
        <v>340</v>
      </c>
      <c r="B5166" s="127"/>
      <c r="C5166" s="128" t="s">
        <v>815</v>
      </c>
      <c r="D5166" s="122">
        <v>43021</v>
      </c>
      <c r="E5166" s="123" t="s">
        <v>11654</v>
      </c>
      <c r="F5166" s="123" t="s">
        <v>3</v>
      </c>
      <c r="G5166" s="123">
        <v>1550950</v>
      </c>
      <c r="H5166" s="127"/>
      <c r="I5166" s="131" t="s">
        <v>11655</v>
      </c>
      <c r="J5166" s="127"/>
      <c r="K5166" s="127"/>
      <c r="L5166" s="127"/>
      <c r="M5166" s="127"/>
      <c r="N5166" s="246">
        <v>0</v>
      </c>
      <c r="O5166" s="246">
        <v>6667.3600000000006</v>
      </c>
      <c r="P5166" s="127" t="s">
        <v>1334</v>
      </c>
    </row>
    <row r="5167" spans="1:16" ht="63.75" hidden="1">
      <c r="A5167" s="127">
        <v>340</v>
      </c>
      <c r="B5167" s="127"/>
      <c r="C5167" s="128" t="s">
        <v>815</v>
      </c>
      <c r="D5167" s="122">
        <v>43021</v>
      </c>
      <c r="E5167" s="123" t="s">
        <v>11656</v>
      </c>
      <c r="F5167" s="123" t="s">
        <v>3</v>
      </c>
      <c r="G5167" s="123">
        <v>1550945</v>
      </c>
      <c r="H5167" s="127"/>
      <c r="I5167" s="131" t="s">
        <v>11657</v>
      </c>
      <c r="J5167" s="127"/>
      <c r="K5167" s="127"/>
      <c r="L5167" s="127"/>
      <c r="M5167" s="127"/>
      <c r="N5167" s="246">
        <v>0</v>
      </c>
      <c r="O5167" s="246">
        <v>7359.17</v>
      </c>
      <c r="P5167" s="127" t="s">
        <v>1334</v>
      </c>
    </row>
    <row r="5168" spans="1:16" ht="63.75" hidden="1">
      <c r="A5168" s="127">
        <v>340</v>
      </c>
      <c r="B5168" s="127"/>
      <c r="C5168" s="128" t="s">
        <v>815</v>
      </c>
      <c r="D5168" s="122">
        <v>43021</v>
      </c>
      <c r="E5168" s="123" t="s">
        <v>11658</v>
      </c>
      <c r="F5168" s="123" t="s">
        <v>3</v>
      </c>
      <c r="G5168" s="123">
        <v>1550944</v>
      </c>
      <c r="H5168" s="127"/>
      <c r="I5168" s="131" t="s">
        <v>11659</v>
      </c>
      <c r="J5168" s="127"/>
      <c r="K5168" s="127"/>
      <c r="L5168" s="127"/>
      <c r="M5168" s="127"/>
      <c r="N5168" s="246">
        <v>0</v>
      </c>
      <c r="O5168" s="246">
        <v>15820.68</v>
      </c>
      <c r="P5168" s="127" t="s">
        <v>1334</v>
      </c>
    </row>
    <row r="5169" spans="1:16" ht="63.75" hidden="1">
      <c r="A5169" s="127">
        <v>292</v>
      </c>
      <c r="B5169" s="127"/>
      <c r="C5169" s="128" t="s">
        <v>152</v>
      </c>
      <c r="D5169" s="122">
        <v>43021</v>
      </c>
      <c r="E5169" s="123" t="s">
        <v>11660</v>
      </c>
      <c r="F5169" s="123" t="s">
        <v>3</v>
      </c>
      <c r="G5169" s="123">
        <v>1550939</v>
      </c>
      <c r="H5169" s="127"/>
      <c r="I5169" s="131" t="s">
        <v>11661</v>
      </c>
      <c r="J5169" s="127"/>
      <c r="K5169" s="127"/>
      <c r="L5169" s="127"/>
      <c r="M5169" s="127"/>
      <c r="N5169" s="246">
        <v>0</v>
      </c>
      <c r="O5169" s="246">
        <v>22563.21</v>
      </c>
      <c r="P5169" s="127" t="s">
        <v>1334</v>
      </c>
    </row>
    <row r="5170" spans="1:16" ht="63.75" hidden="1">
      <c r="A5170" s="127" t="s">
        <v>620</v>
      </c>
      <c r="B5170" s="127"/>
      <c r="C5170" s="128" t="s">
        <v>714</v>
      </c>
      <c r="D5170" s="122">
        <v>43021</v>
      </c>
      <c r="E5170" s="123" t="s">
        <v>11662</v>
      </c>
      <c r="F5170" s="123" t="s">
        <v>3</v>
      </c>
      <c r="G5170" s="123">
        <v>1550849</v>
      </c>
      <c r="H5170" s="127"/>
      <c r="I5170" s="131" t="s">
        <v>11663</v>
      </c>
      <c r="J5170" s="127"/>
      <c r="K5170" s="127"/>
      <c r="L5170" s="127"/>
      <c r="M5170" s="127"/>
      <c r="N5170" s="246">
        <v>0</v>
      </c>
      <c r="O5170" s="246">
        <v>6380.39</v>
      </c>
      <c r="P5170" s="127" t="s">
        <v>1334</v>
      </c>
    </row>
    <row r="5171" spans="1:16" ht="51" hidden="1">
      <c r="A5171" s="127">
        <v>347</v>
      </c>
      <c r="B5171" s="127"/>
      <c r="C5171" s="128" t="s">
        <v>822</v>
      </c>
      <c r="D5171" s="122">
        <v>43021</v>
      </c>
      <c r="E5171" s="123" t="s">
        <v>11664</v>
      </c>
      <c r="F5171" s="123" t="s">
        <v>3</v>
      </c>
      <c r="G5171" s="123">
        <v>1550863</v>
      </c>
      <c r="H5171" s="127"/>
      <c r="I5171" s="131" t="s">
        <v>11665</v>
      </c>
      <c r="J5171" s="127"/>
      <c r="K5171" s="127"/>
      <c r="L5171" s="127"/>
      <c r="M5171" s="127"/>
      <c r="N5171" s="246">
        <v>0</v>
      </c>
      <c r="O5171" s="246">
        <v>170.75</v>
      </c>
      <c r="P5171" s="127" t="s">
        <v>1334</v>
      </c>
    </row>
    <row r="5172" spans="1:16" ht="63.75" hidden="1">
      <c r="A5172" s="127" t="s">
        <v>620</v>
      </c>
      <c r="B5172" s="127"/>
      <c r="C5172" s="128" t="s">
        <v>714</v>
      </c>
      <c r="D5172" s="122">
        <v>43021</v>
      </c>
      <c r="E5172" s="123" t="s">
        <v>11666</v>
      </c>
      <c r="F5172" s="123" t="s">
        <v>3</v>
      </c>
      <c r="G5172" s="123">
        <v>1550868</v>
      </c>
      <c r="H5172" s="127"/>
      <c r="I5172" s="131" t="s">
        <v>11667</v>
      </c>
      <c r="J5172" s="127"/>
      <c r="K5172" s="127"/>
      <c r="L5172" s="127"/>
      <c r="M5172" s="127"/>
      <c r="N5172" s="246">
        <v>0</v>
      </c>
      <c r="O5172" s="246">
        <v>3447.87</v>
      </c>
      <c r="P5172" s="127" t="s">
        <v>1334</v>
      </c>
    </row>
    <row r="5173" spans="1:16" ht="63.75" hidden="1">
      <c r="A5173" s="127">
        <v>292</v>
      </c>
      <c r="B5173" s="127"/>
      <c r="C5173" s="128" t="s">
        <v>152</v>
      </c>
      <c r="D5173" s="122">
        <v>43021</v>
      </c>
      <c r="E5173" s="123" t="s">
        <v>11668</v>
      </c>
      <c r="F5173" s="123" t="s">
        <v>3</v>
      </c>
      <c r="G5173" s="123">
        <v>1550936</v>
      </c>
      <c r="H5173" s="127"/>
      <c r="I5173" s="131" t="s">
        <v>11669</v>
      </c>
      <c r="J5173" s="127"/>
      <c r="K5173" s="127"/>
      <c r="L5173" s="127"/>
      <c r="M5173" s="127"/>
      <c r="N5173" s="246">
        <v>0</v>
      </c>
      <c r="O5173" s="246">
        <v>17606.43</v>
      </c>
      <c r="P5173" s="127" t="s">
        <v>1334</v>
      </c>
    </row>
    <row r="5174" spans="1:16" ht="51" hidden="1">
      <c r="A5174" s="127">
        <v>70</v>
      </c>
      <c r="B5174" s="127"/>
      <c r="C5174" s="128" t="s">
        <v>706</v>
      </c>
      <c r="D5174" s="122">
        <v>43024</v>
      </c>
      <c r="E5174" s="123" t="s">
        <v>11670</v>
      </c>
      <c r="F5174" s="123" t="s">
        <v>3</v>
      </c>
      <c r="G5174" s="123">
        <v>1551562</v>
      </c>
      <c r="H5174" s="127"/>
      <c r="I5174" s="131" t="s">
        <v>11671</v>
      </c>
      <c r="J5174" s="127"/>
      <c r="K5174" s="127"/>
      <c r="L5174" s="127"/>
      <c r="M5174" s="127"/>
      <c r="N5174" s="246">
        <v>0</v>
      </c>
      <c r="O5174" s="246">
        <v>360</v>
      </c>
      <c r="P5174" s="127" t="s">
        <v>1334</v>
      </c>
    </row>
    <row r="5175" spans="1:16" ht="51" hidden="1">
      <c r="A5175" s="127">
        <v>30</v>
      </c>
      <c r="B5175" s="127"/>
      <c r="C5175" s="128" t="s">
        <v>696</v>
      </c>
      <c r="D5175" s="122">
        <v>43024</v>
      </c>
      <c r="E5175" s="123" t="s">
        <v>11672</v>
      </c>
      <c r="F5175" s="123" t="s">
        <v>3</v>
      </c>
      <c r="G5175" s="123">
        <v>1551569</v>
      </c>
      <c r="H5175" s="127"/>
      <c r="I5175" s="131" t="s">
        <v>11673</v>
      </c>
      <c r="J5175" s="127"/>
      <c r="K5175" s="127"/>
      <c r="L5175" s="127"/>
      <c r="M5175" s="127"/>
      <c r="N5175" s="246">
        <v>0</v>
      </c>
      <c r="O5175" s="246">
        <v>1043.4000000000001</v>
      </c>
      <c r="P5175" s="127" t="s">
        <v>1334</v>
      </c>
    </row>
    <row r="5176" spans="1:16" ht="51" hidden="1">
      <c r="A5176" s="127" t="s">
        <v>620</v>
      </c>
      <c r="B5176" s="127"/>
      <c r="C5176" s="128" t="s">
        <v>714</v>
      </c>
      <c r="D5176" s="122">
        <v>43024</v>
      </c>
      <c r="E5176" s="123" t="s">
        <v>11674</v>
      </c>
      <c r="F5176" s="123" t="s">
        <v>3</v>
      </c>
      <c r="G5176" s="123">
        <v>1551604</v>
      </c>
      <c r="H5176" s="127"/>
      <c r="I5176" s="131" t="s">
        <v>11675</v>
      </c>
      <c r="J5176" s="127"/>
      <c r="K5176" s="127"/>
      <c r="L5176" s="127"/>
      <c r="M5176" s="127"/>
      <c r="N5176" s="246">
        <v>0</v>
      </c>
      <c r="O5176" s="246">
        <v>245.67000000000002</v>
      </c>
      <c r="P5176" s="127" t="s">
        <v>1334</v>
      </c>
    </row>
    <row r="5177" spans="1:16" ht="51" hidden="1">
      <c r="A5177" s="127" t="s">
        <v>620</v>
      </c>
      <c r="B5177" s="127"/>
      <c r="C5177" s="128" t="s">
        <v>714</v>
      </c>
      <c r="D5177" s="122">
        <v>43024</v>
      </c>
      <c r="E5177" s="123" t="s">
        <v>11676</v>
      </c>
      <c r="F5177" s="123" t="s">
        <v>3</v>
      </c>
      <c r="G5177" s="123">
        <v>1551612</v>
      </c>
      <c r="H5177" s="127"/>
      <c r="I5177" s="131" t="s">
        <v>11677</v>
      </c>
      <c r="J5177" s="127"/>
      <c r="K5177" s="127"/>
      <c r="L5177" s="127"/>
      <c r="M5177" s="127"/>
      <c r="N5177" s="246">
        <v>0</v>
      </c>
      <c r="O5177" s="246">
        <v>1059.5999999999999</v>
      </c>
      <c r="P5177" s="127" t="s">
        <v>1334</v>
      </c>
    </row>
    <row r="5178" spans="1:16" ht="51" hidden="1">
      <c r="A5178" s="127">
        <v>292</v>
      </c>
      <c r="B5178" s="127"/>
      <c r="C5178" s="128" t="s">
        <v>152</v>
      </c>
      <c r="D5178" s="122">
        <v>43024</v>
      </c>
      <c r="E5178" s="123" t="s">
        <v>11678</v>
      </c>
      <c r="F5178" s="123" t="s">
        <v>3</v>
      </c>
      <c r="G5178" s="123">
        <v>1551643</v>
      </c>
      <c r="H5178" s="127"/>
      <c r="I5178" s="131" t="s">
        <v>11679</v>
      </c>
      <c r="J5178" s="127"/>
      <c r="K5178" s="127"/>
      <c r="L5178" s="127"/>
      <c r="M5178" s="127"/>
      <c r="N5178" s="246">
        <v>0</v>
      </c>
      <c r="O5178" s="246">
        <v>362</v>
      </c>
      <c r="P5178" s="127" t="s">
        <v>1334</v>
      </c>
    </row>
    <row r="5179" spans="1:16" ht="51" hidden="1">
      <c r="A5179" s="127">
        <v>292</v>
      </c>
      <c r="B5179" s="127"/>
      <c r="C5179" s="128" t="s">
        <v>152</v>
      </c>
      <c r="D5179" s="122">
        <v>43024</v>
      </c>
      <c r="E5179" s="123" t="s">
        <v>11680</v>
      </c>
      <c r="F5179" s="123" t="s">
        <v>3</v>
      </c>
      <c r="G5179" s="123">
        <v>1551645</v>
      </c>
      <c r="H5179" s="127"/>
      <c r="I5179" s="131" t="s">
        <v>11679</v>
      </c>
      <c r="J5179" s="127"/>
      <c r="K5179" s="127"/>
      <c r="L5179" s="127"/>
      <c r="M5179" s="127"/>
      <c r="N5179" s="246">
        <v>0</v>
      </c>
      <c r="O5179" s="246">
        <v>264</v>
      </c>
      <c r="P5179" s="127" t="s">
        <v>1334</v>
      </c>
    </row>
    <row r="5180" spans="1:16" ht="51" hidden="1">
      <c r="A5180" s="127">
        <v>292</v>
      </c>
      <c r="B5180" s="127"/>
      <c r="C5180" s="128" t="s">
        <v>152</v>
      </c>
      <c r="D5180" s="122">
        <v>43024</v>
      </c>
      <c r="E5180" s="123" t="s">
        <v>11681</v>
      </c>
      <c r="F5180" s="123" t="s">
        <v>3</v>
      </c>
      <c r="G5180" s="123">
        <v>1551646</v>
      </c>
      <c r="H5180" s="127"/>
      <c r="I5180" s="131" t="s">
        <v>11679</v>
      </c>
      <c r="J5180" s="127"/>
      <c r="K5180" s="127"/>
      <c r="L5180" s="127"/>
      <c r="M5180" s="127"/>
      <c r="N5180" s="246">
        <v>0</v>
      </c>
      <c r="O5180" s="246">
        <v>212</v>
      </c>
      <c r="P5180" s="127" t="s">
        <v>1334</v>
      </c>
    </row>
    <row r="5181" spans="1:16" ht="51" hidden="1">
      <c r="A5181" s="127">
        <v>41</v>
      </c>
      <c r="B5181" s="127"/>
      <c r="C5181" s="128" t="s">
        <v>698</v>
      </c>
      <c r="D5181" s="122">
        <v>43024</v>
      </c>
      <c r="E5181" s="123" t="s">
        <v>11682</v>
      </c>
      <c r="F5181" s="123" t="s">
        <v>3</v>
      </c>
      <c r="G5181" s="123">
        <v>1551669</v>
      </c>
      <c r="H5181" s="127"/>
      <c r="I5181" s="131" t="s">
        <v>11683</v>
      </c>
      <c r="J5181" s="127"/>
      <c r="K5181" s="127"/>
      <c r="L5181" s="127"/>
      <c r="M5181" s="127"/>
      <c r="N5181" s="246">
        <v>0</v>
      </c>
      <c r="O5181" s="246">
        <v>4.5</v>
      </c>
      <c r="P5181" s="127" t="s">
        <v>1334</v>
      </c>
    </row>
    <row r="5182" spans="1:16" ht="51" hidden="1">
      <c r="A5182" s="127">
        <v>86</v>
      </c>
      <c r="B5182" s="127"/>
      <c r="C5182" s="128" t="s">
        <v>711</v>
      </c>
      <c r="D5182" s="122">
        <v>43024</v>
      </c>
      <c r="E5182" s="123" t="s">
        <v>11684</v>
      </c>
      <c r="F5182" s="123" t="s">
        <v>3</v>
      </c>
      <c r="G5182" s="123">
        <v>1551427</v>
      </c>
      <c r="H5182" s="127"/>
      <c r="I5182" s="131" t="s">
        <v>11685</v>
      </c>
      <c r="J5182" s="127"/>
      <c r="K5182" s="127"/>
      <c r="L5182" s="127"/>
      <c r="M5182" s="127"/>
      <c r="N5182" s="246">
        <v>0</v>
      </c>
      <c r="O5182" s="246">
        <v>7128</v>
      </c>
      <c r="P5182" s="127" t="s">
        <v>1334</v>
      </c>
    </row>
    <row r="5183" spans="1:16" ht="51" hidden="1">
      <c r="A5183" s="127">
        <v>86</v>
      </c>
      <c r="B5183" s="127"/>
      <c r="C5183" s="128" t="s">
        <v>711</v>
      </c>
      <c r="D5183" s="122">
        <v>43024</v>
      </c>
      <c r="E5183" s="123" t="s">
        <v>11686</v>
      </c>
      <c r="F5183" s="123" t="s">
        <v>3</v>
      </c>
      <c r="G5183" s="123">
        <v>1551428</v>
      </c>
      <c r="H5183" s="127"/>
      <c r="I5183" s="131" t="s">
        <v>11687</v>
      </c>
      <c r="J5183" s="127"/>
      <c r="K5183" s="127"/>
      <c r="L5183" s="127"/>
      <c r="M5183" s="127"/>
      <c r="N5183" s="246">
        <v>0</v>
      </c>
      <c r="O5183" s="246">
        <v>2587.7000000000003</v>
      </c>
      <c r="P5183" s="127" t="s">
        <v>1334</v>
      </c>
    </row>
    <row r="5184" spans="1:16" ht="51" hidden="1">
      <c r="A5184" s="127">
        <v>86</v>
      </c>
      <c r="B5184" s="127"/>
      <c r="C5184" s="128" t="s">
        <v>711</v>
      </c>
      <c r="D5184" s="122">
        <v>43024</v>
      </c>
      <c r="E5184" s="123" t="s">
        <v>11688</v>
      </c>
      <c r="F5184" s="123" t="s">
        <v>3</v>
      </c>
      <c r="G5184" s="123">
        <v>1551429</v>
      </c>
      <c r="H5184" s="127"/>
      <c r="I5184" s="131" t="s">
        <v>11689</v>
      </c>
      <c r="J5184" s="127"/>
      <c r="K5184" s="127"/>
      <c r="L5184" s="127"/>
      <c r="M5184" s="127"/>
      <c r="N5184" s="246">
        <v>0</v>
      </c>
      <c r="O5184" s="246">
        <v>378</v>
      </c>
      <c r="P5184" s="127" t="s">
        <v>1334</v>
      </c>
    </row>
    <row r="5185" spans="1:16" ht="51" hidden="1">
      <c r="A5185" s="127">
        <v>86</v>
      </c>
      <c r="B5185" s="127"/>
      <c r="C5185" s="128" t="s">
        <v>711</v>
      </c>
      <c r="D5185" s="122">
        <v>43024</v>
      </c>
      <c r="E5185" s="123" t="s">
        <v>11690</v>
      </c>
      <c r="F5185" s="123" t="s">
        <v>3</v>
      </c>
      <c r="G5185" s="123">
        <v>1551430</v>
      </c>
      <c r="H5185" s="127"/>
      <c r="I5185" s="131" t="s">
        <v>11691</v>
      </c>
      <c r="J5185" s="127"/>
      <c r="K5185" s="127"/>
      <c r="L5185" s="127"/>
      <c r="M5185" s="127"/>
      <c r="N5185" s="246">
        <v>0</v>
      </c>
      <c r="O5185" s="246">
        <v>29107.5</v>
      </c>
      <c r="P5185" s="127" t="s">
        <v>1334</v>
      </c>
    </row>
    <row r="5186" spans="1:16" ht="51" hidden="1">
      <c r="A5186" s="127" t="s">
        <v>620</v>
      </c>
      <c r="B5186" s="127"/>
      <c r="C5186" s="128" t="s">
        <v>714</v>
      </c>
      <c r="D5186" s="122">
        <v>43024</v>
      </c>
      <c r="E5186" s="123" t="s">
        <v>11692</v>
      </c>
      <c r="F5186" s="123" t="s">
        <v>3</v>
      </c>
      <c r="G5186" s="123">
        <v>1551446</v>
      </c>
      <c r="H5186" s="127"/>
      <c r="I5186" s="131" t="s">
        <v>11693</v>
      </c>
      <c r="J5186" s="127"/>
      <c r="K5186" s="127"/>
      <c r="L5186" s="127"/>
      <c r="M5186" s="127"/>
      <c r="N5186" s="246">
        <v>0</v>
      </c>
      <c r="O5186" s="246">
        <v>4158.87</v>
      </c>
      <c r="P5186" s="127" t="s">
        <v>1334</v>
      </c>
    </row>
    <row r="5187" spans="1:16" ht="51" hidden="1">
      <c r="A5187" s="127" t="s">
        <v>620</v>
      </c>
      <c r="B5187" s="127"/>
      <c r="C5187" s="128" t="s">
        <v>714</v>
      </c>
      <c r="D5187" s="122">
        <v>43024</v>
      </c>
      <c r="E5187" s="123" t="s">
        <v>11694</v>
      </c>
      <c r="F5187" s="123" t="s">
        <v>3</v>
      </c>
      <c r="G5187" s="123">
        <v>1551452</v>
      </c>
      <c r="H5187" s="127"/>
      <c r="I5187" s="131" t="s">
        <v>11695</v>
      </c>
      <c r="J5187" s="127"/>
      <c r="K5187" s="127"/>
      <c r="L5187" s="127"/>
      <c r="M5187" s="127"/>
      <c r="N5187" s="246">
        <v>0</v>
      </c>
      <c r="O5187" s="246">
        <v>4089.4500000000003</v>
      </c>
      <c r="P5187" s="127" t="s">
        <v>1334</v>
      </c>
    </row>
    <row r="5188" spans="1:16" ht="63.75" hidden="1">
      <c r="A5188" s="127">
        <v>680</v>
      </c>
      <c r="B5188" s="127"/>
      <c r="C5188" s="128" t="s">
        <v>867</v>
      </c>
      <c r="D5188" s="122">
        <v>43024</v>
      </c>
      <c r="E5188" s="123" t="s">
        <v>11696</v>
      </c>
      <c r="F5188" s="123" t="s">
        <v>3</v>
      </c>
      <c r="G5188" s="123">
        <v>1551460</v>
      </c>
      <c r="H5188" s="127"/>
      <c r="I5188" s="131" t="s">
        <v>11697</v>
      </c>
      <c r="J5188" s="127"/>
      <c r="K5188" s="127"/>
      <c r="L5188" s="127"/>
      <c r="M5188" s="127"/>
      <c r="N5188" s="246">
        <v>0</v>
      </c>
      <c r="O5188" s="246">
        <v>1659.77</v>
      </c>
      <c r="P5188" s="127" t="s">
        <v>1334</v>
      </c>
    </row>
    <row r="5189" spans="1:16" ht="51" hidden="1">
      <c r="A5189" s="127" t="s">
        <v>620</v>
      </c>
      <c r="B5189" s="127"/>
      <c r="C5189" s="128" t="s">
        <v>714</v>
      </c>
      <c r="D5189" s="122">
        <v>43024</v>
      </c>
      <c r="E5189" s="123" t="s">
        <v>11698</v>
      </c>
      <c r="F5189" s="123" t="s">
        <v>3</v>
      </c>
      <c r="G5189" s="123">
        <v>1551367</v>
      </c>
      <c r="H5189" s="127"/>
      <c r="I5189" s="131" t="s">
        <v>11699</v>
      </c>
      <c r="J5189" s="127"/>
      <c r="K5189" s="127"/>
      <c r="L5189" s="127"/>
      <c r="M5189" s="127"/>
      <c r="N5189" s="246">
        <v>0</v>
      </c>
      <c r="O5189" s="246">
        <v>859.82</v>
      </c>
      <c r="P5189" s="127" t="s">
        <v>1334</v>
      </c>
    </row>
    <row r="5190" spans="1:16" ht="51" hidden="1">
      <c r="A5190" s="127">
        <v>41</v>
      </c>
      <c r="B5190" s="127"/>
      <c r="C5190" s="128" t="s">
        <v>698</v>
      </c>
      <c r="D5190" s="122">
        <v>43024</v>
      </c>
      <c r="E5190" s="123" t="s">
        <v>11700</v>
      </c>
      <c r="F5190" s="123" t="s">
        <v>3</v>
      </c>
      <c r="G5190" s="123">
        <v>1551392</v>
      </c>
      <c r="H5190" s="127"/>
      <c r="I5190" s="131" t="s">
        <v>11701</v>
      </c>
      <c r="J5190" s="127"/>
      <c r="K5190" s="127"/>
      <c r="L5190" s="127"/>
      <c r="M5190" s="127"/>
      <c r="N5190" s="246">
        <v>0</v>
      </c>
      <c r="O5190" s="246">
        <v>593</v>
      </c>
      <c r="P5190" s="127" t="s">
        <v>1334</v>
      </c>
    </row>
    <row r="5191" spans="1:16" ht="51" hidden="1">
      <c r="A5191" s="127">
        <v>86</v>
      </c>
      <c r="B5191" s="127"/>
      <c r="C5191" s="128" t="s">
        <v>711</v>
      </c>
      <c r="D5191" s="122">
        <v>43024</v>
      </c>
      <c r="E5191" s="123" t="s">
        <v>11702</v>
      </c>
      <c r="F5191" s="123" t="s">
        <v>3</v>
      </c>
      <c r="G5191" s="123">
        <v>1551432</v>
      </c>
      <c r="H5191" s="127"/>
      <c r="I5191" s="131" t="s">
        <v>11703</v>
      </c>
      <c r="J5191" s="127"/>
      <c r="K5191" s="127"/>
      <c r="L5191" s="127"/>
      <c r="M5191" s="127"/>
      <c r="N5191" s="246">
        <v>0</v>
      </c>
      <c r="O5191" s="246">
        <v>160</v>
      </c>
      <c r="P5191" s="127" t="s">
        <v>1334</v>
      </c>
    </row>
    <row r="5192" spans="1:16" ht="38.25" hidden="1">
      <c r="A5192" s="127">
        <v>86</v>
      </c>
      <c r="B5192" s="127"/>
      <c r="C5192" s="128" t="s">
        <v>711</v>
      </c>
      <c r="D5192" s="122">
        <v>43024</v>
      </c>
      <c r="E5192" s="123" t="s">
        <v>11704</v>
      </c>
      <c r="F5192" s="123" t="s">
        <v>3</v>
      </c>
      <c r="G5192" s="123">
        <v>1551434</v>
      </c>
      <c r="H5192" s="127"/>
      <c r="I5192" s="131" t="s">
        <v>11705</v>
      </c>
      <c r="J5192" s="127"/>
      <c r="K5192" s="127"/>
      <c r="L5192" s="127"/>
      <c r="M5192" s="127"/>
      <c r="N5192" s="246">
        <v>0</v>
      </c>
      <c r="O5192" s="246">
        <v>160</v>
      </c>
      <c r="P5192" s="127" t="s">
        <v>1334</v>
      </c>
    </row>
    <row r="5193" spans="1:16" ht="51" hidden="1">
      <c r="A5193" s="127">
        <v>203</v>
      </c>
      <c r="B5193" s="127"/>
      <c r="C5193" s="128" t="s">
        <v>758</v>
      </c>
      <c r="D5193" s="122">
        <v>43025</v>
      </c>
      <c r="E5193" s="123" t="s">
        <v>11706</v>
      </c>
      <c r="F5193" s="123" t="s">
        <v>3</v>
      </c>
      <c r="G5193" s="123">
        <v>1552026</v>
      </c>
      <c r="H5193" s="127"/>
      <c r="I5193" s="131" t="s">
        <v>11707</v>
      </c>
      <c r="J5193" s="127"/>
      <c r="K5193" s="127"/>
      <c r="L5193" s="127"/>
      <c r="M5193" s="127"/>
      <c r="N5193" s="246">
        <v>0</v>
      </c>
      <c r="O5193" s="246">
        <v>20</v>
      </c>
      <c r="P5193" s="127" t="s">
        <v>1334</v>
      </c>
    </row>
    <row r="5194" spans="1:16" ht="51" hidden="1">
      <c r="A5194" s="127">
        <v>586</v>
      </c>
      <c r="B5194" s="127"/>
      <c r="C5194" s="128" t="s">
        <v>223</v>
      </c>
      <c r="D5194" s="122">
        <v>43025</v>
      </c>
      <c r="E5194" s="123" t="s">
        <v>11708</v>
      </c>
      <c r="F5194" s="123" t="s">
        <v>3</v>
      </c>
      <c r="G5194" s="123">
        <v>1552034</v>
      </c>
      <c r="H5194" s="127"/>
      <c r="I5194" s="131" t="s">
        <v>11709</v>
      </c>
      <c r="J5194" s="127"/>
      <c r="K5194" s="127"/>
      <c r="L5194" s="127"/>
      <c r="M5194" s="127"/>
      <c r="N5194" s="246">
        <v>0</v>
      </c>
      <c r="O5194" s="246">
        <v>452.40000000000003</v>
      </c>
      <c r="P5194" s="127" t="s">
        <v>1334</v>
      </c>
    </row>
    <row r="5195" spans="1:16" ht="51" hidden="1">
      <c r="A5195" s="127" t="s">
        <v>620</v>
      </c>
      <c r="B5195" s="127"/>
      <c r="C5195" s="128" t="s">
        <v>714</v>
      </c>
      <c r="D5195" s="122">
        <v>43025</v>
      </c>
      <c r="E5195" s="123" t="s">
        <v>11710</v>
      </c>
      <c r="F5195" s="123" t="s">
        <v>3</v>
      </c>
      <c r="G5195" s="123">
        <v>1552047</v>
      </c>
      <c r="H5195" s="127"/>
      <c r="I5195" s="131" t="s">
        <v>11711</v>
      </c>
      <c r="J5195" s="127"/>
      <c r="K5195" s="127"/>
      <c r="L5195" s="127"/>
      <c r="M5195" s="127"/>
      <c r="N5195" s="246">
        <v>0</v>
      </c>
      <c r="O5195" s="246">
        <v>2</v>
      </c>
      <c r="P5195" s="127" t="s">
        <v>1334</v>
      </c>
    </row>
    <row r="5196" spans="1:16" ht="63.75" hidden="1">
      <c r="A5196" s="127" t="s">
        <v>620</v>
      </c>
      <c r="B5196" s="127"/>
      <c r="C5196" s="128" t="s">
        <v>714</v>
      </c>
      <c r="D5196" s="122">
        <v>43025</v>
      </c>
      <c r="E5196" s="123" t="s">
        <v>11712</v>
      </c>
      <c r="F5196" s="123" t="s">
        <v>3</v>
      </c>
      <c r="G5196" s="123">
        <v>1551942</v>
      </c>
      <c r="H5196" s="127"/>
      <c r="I5196" s="131" t="s">
        <v>11713</v>
      </c>
      <c r="J5196" s="127"/>
      <c r="K5196" s="127"/>
      <c r="L5196" s="127"/>
      <c r="M5196" s="127"/>
      <c r="N5196" s="246">
        <v>0</v>
      </c>
      <c r="O5196" s="246">
        <v>1346.25</v>
      </c>
      <c r="P5196" s="127" t="s">
        <v>1334</v>
      </c>
    </row>
    <row r="5197" spans="1:16" ht="63.75" hidden="1">
      <c r="A5197" s="127" t="s">
        <v>620</v>
      </c>
      <c r="B5197" s="127"/>
      <c r="C5197" s="128" t="s">
        <v>714</v>
      </c>
      <c r="D5197" s="122">
        <v>43025</v>
      </c>
      <c r="E5197" s="123" t="s">
        <v>11714</v>
      </c>
      <c r="F5197" s="123" t="s">
        <v>3</v>
      </c>
      <c r="G5197" s="123">
        <v>1551944</v>
      </c>
      <c r="H5197" s="127"/>
      <c r="I5197" s="131" t="s">
        <v>11715</v>
      </c>
      <c r="J5197" s="127"/>
      <c r="K5197" s="127"/>
      <c r="L5197" s="127"/>
      <c r="M5197" s="127"/>
      <c r="N5197" s="246">
        <v>0</v>
      </c>
      <c r="O5197" s="246">
        <v>284</v>
      </c>
      <c r="P5197" s="127" t="s">
        <v>1334</v>
      </c>
    </row>
    <row r="5198" spans="1:16" ht="63.75" hidden="1">
      <c r="A5198" s="127" t="s">
        <v>620</v>
      </c>
      <c r="B5198" s="127"/>
      <c r="C5198" s="128" t="s">
        <v>714</v>
      </c>
      <c r="D5198" s="122">
        <v>43025</v>
      </c>
      <c r="E5198" s="123" t="s">
        <v>11716</v>
      </c>
      <c r="F5198" s="123" t="s">
        <v>3</v>
      </c>
      <c r="G5198" s="123">
        <v>1551946</v>
      </c>
      <c r="H5198" s="127"/>
      <c r="I5198" s="131" t="s">
        <v>11717</v>
      </c>
      <c r="J5198" s="127"/>
      <c r="K5198" s="127"/>
      <c r="L5198" s="127"/>
      <c r="M5198" s="127"/>
      <c r="N5198" s="246">
        <v>0</v>
      </c>
      <c r="O5198" s="246">
        <v>5.75</v>
      </c>
      <c r="P5198" s="127" t="s">
        <v>1334</v>
      </c>
    </row>
    <row r="5199" spans="1:16" ht="63.75" hidden="1">
      <c r="A5199" s="127" t="s">
        <v>620</v>
      </c>
      <c r="B5199" s="127"/>
      <c r="C5199" s="128" t="s">
        <v>714</v>
      </c>
      <c r="D5199" s="122">
        <v>43025</v>
      </c>
      <c r="E5199" s="123" t="s">
        <v>11718</v>
      </c>
      <c r="F5199" s="123" t="s">
        <v>3</v>
      </c>
      <c r="G5199" s="123">
        <v>1551948</v>
      </c>
      <c r="H5199" s="127"/>
      <c r="I5199" s="131" t="s">
        <v>11719</v>
      </c>
      <c r="J5199" s="127"/>
      <c r="K5199" s="127"/>
      <c r="L5199" s="127"/>
      <c r="M5199" s="127"/>
      <c r="N5199" s="246">
        <v>0</v>
      </c>
      <c r="O5199" s="246">
        <v>291.18</v>
      </c>
      <c r="P5199" s="127" t="s">
        <v>1334</v>
      </c>
    </row>
    <row r="5200" spans="1:16" ht="63.75" hidden="1">
      <c r="A5200" s="127">
        <v>512</v>
      </c>
      <c r="B5200" s="127"/>
      <c r="C5200" s="128" t="s">
        <v>841</v>
      </c>
      <c r="D5200" s="122">
        <v>43025</v>
      </c>
      <c r="E5200" s="123" t="s">
        <v>11720</v>
      </c>
      <c r="F5200" s="123" t="s">
        <v>3</v>
      </c>
      <c r="G5200" s="123">
        <v>1551967</v>
      </c>
      <c r="H5200" s="127"/>
      <c r="I5200" s="131" t="s">
        <v>11721</v>
      </c>
      <c r="J5200" s="127"/>
      <c r="K5200" s="127"/>
      <c r="L5200" s="127"/>
      <c r="M5200" s="127"/>
      <c r="N5200" s="246">
        <v>0</v>
      </c>
      <c r="O5200" s="243">
        <v>152.71</v>
      </c>
      <c r="P5200" s="127" t="s">
        <v>17184</v>
      </c>
    </row>
    <row r="5201" spans="1:16" ht="51" hidden="1">
      <c r="A5201" s="127" t="s">
        <v>620</v>
      </c>
      <c r="B5201" s="127"/>
      <c r="C5201" s="128" t="s">
        <v>714</v>
      </c>
      <c r="D5201" s="122">
        <v>43025</v>
      </c>
      <c r="E5201" s="123" t="s">
        <v>11722</v>
      </c>
      <c r="F5201" s="123" t="s">
        <v>3</v>
      </c>
      <c r="G5201" s="123">
        <v>1551975</v>
      </c>
      <c r="H5201" s="127"/>
      <c r="I5201" s="131" t="s">
        <v>11723</v>
      </c>
      <c r="J5201" s="127"/>
      <c r="K5201" s="127"/>
      <c r="L5201" s="127"/>
      <c r="M5201" s="127"/>
      <c r="N5201" s="246">
        <v>0</v>
      </c>
      <c r="O5201" s="246">
        <v>89</v>
      </c>
      <c r="P5201" s="127" t="s">
        <v>1334</v>
      </c>
    </row>
    <row r="5202" spans="1:16" ht="51" hidden="1">
      <c r="A5202" s="127" t="s">
        <v>620</v>
      </c>
      <c r="B5202" s="127"/>
      <c r="C5202" s="128" t="s">
        <v>714</v>
      </c>
      <c r="D5202" s="122">
        <v>43025</v>
      </c>
      <c r="E5202" s="123" t="s">
        <v>11724</v>
      </c>
      <c r="F5202" s="123" t="s">
        <v>3</v>
      </c>
      <c r="G5202" s="123">
        <v>1551979</v>
      </c>
      <c r="H5202" s="127"/>
      <c r="I5202" s="131" t="s">
        <v>11725</v>
      </c>
      <c r="J5202" s="127"/>
      <c r="K5202" s="127"/>
      <c r="L5202" s="127"/>
      <c r="M5202" s="127"/>
      <c r="N5202" s="246">
        <v>0</v>
      </c>
      <c r="O5202" s="246">
        <v>89</v>
      </c>
      <c r="P5202" s="127" t="s">
        <v>1334</v>
      </c>
    </row>
    <row r="5203" spans="1:16" ht="51" hidden="1">
      <c r="A5203" s="127">
        <v>41</v>
      </c>
      <c r="B5203" s="127"/>
      <c r="C5203" s="128" t="s">
        <v>698</v>
      </c>
      <c r="D5203" s="122">
        <v>43025</v>
      </c>
      <c r="E5203" s="123" t="s">
        <v>11726</v>
      </c>
      <c r="F5203" s="123" t="s">
        <v>3</v>
      </c>
      <c r="G5203" s="123">
        <v>1552182</v>
      </c>
      <c r="H5203" s="127"/>
      <c r="I5203" s="131" t="s">
        <v>11727</v>
      </c>
      <c r="J5203" s="127"/>
      <c r="K5203" s="127"/>
      <c r="L5203" s="127"/>
      <c r="M5203" s="127"/>
      <c r="N5203" s="246">
        <v>0</v>
      </c>
      <c r="O5203" s="246">
        <v>35.300000000000004</v>
      </c>
      <c r="P5203" s="127" t="s">
        <v>1334</v>
      </c>
    </row>
    <row r="5204" spans="1:16" ht="51" hidden="1">
      <c r="A5204" s="127">
        <v>20</v>
      </c>
      <c r="B5204" s="127"/>
      <c r="C5204" s="128" t="s">
        <v>694</v>
      </c>
      <c r="D5204" s="122">
        <v>43025</v>
      </c>
      <c r="E5204" s="123" t="s">
        <v>11728</v>
      </c>
      <c r="F5204" s="123" t="s">
        <v>3</v>
      </c>
      <c r="G5204" s="123">
        <v>1552115</v>
      </c>
      <c r="H5204" s="127"/>
      <c r="I5204" s="131" t="s">
        <v>11729</v>
      </c>
      <c r="J5204" s="127"/>
      <c r="K5204" s="127"/>
      <c r="L5204" s="127"/>
      <c r="M5204" s="127"/>
      <c r="N5204" s="246">
        <v>0</v>
      </c>
      <c r="O5204" s="246">
        <v>252</v>
      </c>
      <c r="P5204" s="127" t="s">
        <v>1334</v>
      </c>
    </row>
    <row r="5205" spans="1:16" ht="51" hidden="1">
      <c r="A5205" s="127" t="s">
        <v>620</v>
      </c>
      <c r="B5205" s="127"/>
      <c r="C5205" s="128" t="s">
        <v>714</v>
      </c>
      <c r="D5205" s="122">
        <v>43025</v>
      </c>
      <c r="E5205" s="123" t="s">
        <v>11730</v>
      </c>
      <c r="F5205" s="123" t="s">
        <v>3</v>
      </c>
      <c r="G5205" s="123">
        <v>1552149</v>
      </c>
      <c r="H5205" s="127"/>
      <c r="I5205" s="131" t="s">
        <v>11731</v>
      </c>
      <c r="J5205" s="127"/>
      <c r="K5205" s="127"/>
      <c r="L5205" s="127"/>
      <c r="M5205" s="127"/>
      <c r="N5205" s="246">
        <v>0</v>
      </c>
      <c r="O5205" s="246">
        <v>371</v>
      </c>
      <c r="P5205" s="127" t="s">
        <v>1334</v>
      </c>
    </row>
    <row r="5206" spans="1:16" ht="51" hidden="1">
      <c r="A5206" s="127">
        <v>15</v>
      </c>
      <c r="B5206" s="127"/>
      <c r="C5206" s="128" t="s">
        <v>692</v>
      </c>
      <c r="D5206" s="122">
        <v>43025</v>
      </c>
      <c r="E5206" s="123" t="s">
        <v>11732</v>
      </c>
      <c r="F5206" s="123" t="s">
        <v>3</v>
      </c>
      <c r="G5206" s="123">
        <v>1552153</v>
      </c>
      <c r="H5206" s="127"/>
      <c r="I5206" s="131" t="s">
        <v>11733</v>
      </c>
      <c r="J5206" s="127"/>
      <c r="K5206" s="127"/>
      <c r="L5206" s="127"/>
      <c r="M5206" s="127"/>
      <c r="N5206" s="246">
        <v>0</v>
      </c>
      <c r="O5206" s="246">
        <v>371</v>
      </c>
      <c r="P5206" s="127" t="s">
        <v>1334</v>
      </c>
    </row>
    <row r="5207" spans="1:16" ht="51" hidden="1">
      <c r="A5207" s="127" t="s">
        <v>620</v>
      </c>
      <c r="B5207" s="127"/>
      <c r="C5207" s="128" t="s">
        <v>714</v>
      </c>
      <c r="D5207" s="122">
        <v>43025</v>
      </c>
      <c r="E5207" s="123" t="s">
        <v>11734</v>
      </c>
      <c r="F5207" s="123" t="s">
        <v>3</v>
      </c>
      <c r="G5207" s="123">
        <v>1552155</v>
      </c>
      <c r="H5207" s="127"/>
      <c r="I5207" s="131" t="s">
        <v>11735</v>
      </c>
      <c r="J5207" s="127"/>
      <c r="K5207" s="127"/>
      <c r="L5207" s="127"/>
      <c r="M5207" s="127"/>
      <c r="N5207" s="246">
        <v>0</v>
      </c>
      <c r="O5207" s="246">
        <v>371</v>
      </c>
      <c r="P5207" s="127" t="s">
        <v>1334</v>
      </c>
    </row>
    <row r="5208" spans="1:16" ht="63.75" hidden="1">
      <c r="A5208" s="127">
        <v>46</v>
      </c>
      <c r="B5208" s="127"/>
      <c r="C5208" s="128" t="s">
        <v>699</v>
      </c>
      <c r="D5208" s="122">
        <v>43025</v>
      </c>
      <c r="E5208" s="123" t="s">
        <v>11736</v>
      </c>
      <c r="F5208" s="123" t="s">
        <v>3</v>
      </c>
      <c r="G5208" s="123">
        <v>1551898</v>
      </c>
      <c r="H5208" s="127"/>
      <c r="I5208" s="131" t="s">
        <v>11737</v>
      </c>
      <c r="J5208" s="127"/>
      <c r="K5208" s="127"/>
      <c r="L5208" s="127"/>
      <c r="M5208" s="127"/>
      <c r="N5208" s="246">
        <v>0</v>
      </c>
      <c r="O5208" s="246">
        <v>143000</v>
      </c>
      <c r="P5208" s="127" t="s">
        <v>1334</v>
      </c>
    </row>
    <row r="5209" spans="1:16" ht="51" hidden="1">
      <c r="A5209" s="127">
        <v>591</v>
      </c>
      <c r="B5209" s="127"/>
      <c r="C5209" s="128" t="s">
        <v>862</v>
      </c>
      <c r="D5209" s="122">
        <v>43025</v>
      </c>
      <c r="E5209" s="123" t="s">
        <v>11738</v>
      </c>
      <c r="F5209" s="123" t="s">
        <v>3</v>
      </c>
      <c r="G5209" s="123">
        <v>1551956</v>
      </c>
      <c r="H5209" s="127"/>
      <c r="I5209" s="131" t="s">
        <v>11739</v>
      </c>
      <c r="J5209" s="127"/>
      <c r="K5209" s="127"/>
      <c r="L5209" s="127"/>
      <c r="M5209" s="127"/>
      <c r="N5209" s="246">
        <v>0</v>
      </c>
      <c r="O5209" s="246">
        <v>417.24</v>
      </c>
      <c r="P5209" s="127" t="s">
        <v>1334</v>
      </c>
    </row>
    <row r="5210" spans="1:16" ht="63.75" hidden="1">
      <c r="A5210" s="127">
        <v>25</v>
      </c>
      <c r="B5210" s="127"/>
      <c r="C5210" s="128" t="s">
        <v>695</v>
      </c>
      <c r="D5210" s="122">
        <v>43025</v>
      </c>
      <c r="E5210" s="123" t="s">
        <v>11740</v>
      </c>
      <c r="F5210" s="123" t="s">
        <v>3</v>
      </c>
      <c r="G5210" s="123">
        <v>1551959</v>
      </c>
      <c r="H5210" s="127"/>
      <c r="I5210" s="131" t="s">
        <v>11741</v>
      </c>
      <c r="J5210" s="127"/>
      <c r="K5210" s="127"/>
      <c r="L5210" s="127"/>
      <c r="M5210" s="127"/>
      <c r="N5210" s="246">
        <v>0</v>
      </c>
      <c r="O5210" s="246">
        <v>23833.600000000002</v>
      </c>
      <c r="P5210" s="127" t="s">
        <v>1334</v>
      </c>
    </row>
    <row r="5211" spans="1:16" ht="51" hidden="1">
      <c r="A5211" s="127">
        <v>287</v>
      </c>
      <c r="B5211" s="127"/>
      <c r="C5211" s="128" t="s">
        <v>791</v>
      </c>
      <c r="D5211" s="122">
        <v>43025</v>
      </c>
      <c r="E5211" s="123" t="s">
        <v>11742</v>
      </c>
      <c r="F5211" s="123" t="s">
        <v>3</v>
      </c>
      <c r="G5211" s="123">
        <v>1551973</v>
      </c>
      <c r="H5211" s="127"/>
      <c r="I5211" s="131" t="s">
        <v>11743</v>
      </c>
      <c r="J5211" s="127"/>
      <c r="K5211" s="127"/>
      <c r="L5211" s="127"/>
      <c r="M5211" s="127"/>
      <c r="N5211" s="246">
        <v>0</v>
      </c>
      <c r="O5211" s="246">
        <v>1166.67</v>
      </c>
      <c r="P5211" s="127" t="s">
        <v>1334</v>
      </c>
    </row>
    <row r="5212" spans="1:16" ht="51" hidden="1">
      <c r="A5212" s="127" t="s">
        <v>620</v>
      </c>
      <c r="B5212" s="127"/>
      <c r="C5212" s="128" t="s">
        <v>714</v>
      </c>
      <c r="D5212" s="122">
        <v>43025</v>
      </c>
      <c r="E5212" s="123" t="s">
        <v>11744</v>
      </c>
      <c r="F5212" s="123" t="s">
        <v>3</v>
      </c>
      <c r="G5212" s="123">
        <v>1551923</v>
      </c>
      <c r="H5212" s="127"/>
      <c r="I5212" s="131" t="s">
        <v>11745</v>
      </c>
      <c r="J5212" s="127"/>
      <c r="K5212" s="127"/>
      <c r="L5212" s="127"/>
      <c r="M5212" s="127"/>
      <c r="N5212" s="246">
        <v>0</v>
      </c>
      <c r="O5212" s="246">
        <v>425</v>
      </c>
      <c r="P5212" s="127" t="s">
        <v>1334</v>
      </c>
    </row>
    <row r="5213" spans="1:16" ht="63.75" hidden="1">
      <c r="A5213" s="127" t="s">
        <v>620</v>
      </c>
      <c r="B5213" s="127"/>
      <c r="C5213" s="128" t="s">
        <v>714</v>
      </c>
      <c r="D5213" s="122">
        <v>43025</v>
      </c>
      <c r="E5213" s="123" t="s">
        <v>11746</v>
      </c>
      <c r="F5213" s="123" t="s">
        <v>3</v>
      </c>
      <c r="G5213" s="123">
        <v>1551939</v>
      </c>
      <c r="H5213" s="127"/>
      <c r="I5213" s="131" t="s">
        <v>11747</v>
      </c>
      <c r="J5213" s="127"/>
      <c r="K5213" s="127"/>
      <c r="L5213" s="127"/>
      <c r="M5213" s="127"/>
      <c r="N5213" s="246">
        <v>0</v>
      </c>
      <c r="O5213" s="246">
        <v>81.5</v>
      </c>
      <c r="P5213" s="127" t="s">
        <v>1334</v>
      </c>
    </row>
    <row r="5214" spans="1:16" ht="51" hidden="1">
      <c r="A5214" s="127">
        <v>20</v>
      </c>
      <c r="B5214" s="127"/>
      <c r="C5214" s="128" t="s">
        <v>694</v>
      </c>
      <c r="D5214" s="122">
        <v>43026</v>
      </c>
      <c r="E5214" s="123" t="s">
        <v>11748</v>
      </c>
      <c r="F5214" s="123" t="s">
        <v>3</v>
      </c>
      <c r="G5214" s="123">
        <v>1552465</v>
      </c>
      <c r="H5214" s="127"/>
      <c r="I5214" s="131" t="s">
        <v>11749</v>
      </c>
      <c r="J5214" s="127"/>
      <c r="K5214" s="127"/>
      <c r="L5214" s="127"/>
      <c r="M5214" s="127"/>
      <c r="N5214" s="246">
        <v>0</v>
      </c>
      <c r="O5214" s="246">
        <v>247</v>
      </c>
      <c r="P5214" s="127" t="s">
        <v>1334</v>
      </c>
    </row>
    <row r="5215" spans="1:16" ht="51" hidden="1">
      <c r="A5215" s="127">
        <v>20</v>
      </c>
      <c r="B5215" s="127"/>
      <c r="C5215" s="128" t="s">
        <v>694</v>
      </c>
      <c r="D5215" s="122">
        <v>43026</v>
      </c>
      <c r="E5215" s="123" t="s">
        <v>11750</v>
      </c>
      <c r="F5215" s="123" t="s">
        <v>3</v>
      </c>
      <c r="G5215" s="123">
        <v>1552496</v>
      </c>
      <c r="H5215" s="127"/>
      <c r="I5215" s="131" t="s">
        <v>11751</v>
      </c>
      <c r="J5215" s="127"/>
      <c r="K5215" s="127"/>
      <c r="L5215" s="127"/>
      <c r="M5215" s="127"/>
      <c r="N5215" s="246">
        <v>0</v>
      </c>
      <c r="O5215" s="246">
        <v>27</v>
      </c>
      <c r="P5215" s="127" t="s">
        <v>1334</v>
      </c>
    </row>
    <row r="5216" spans="1:16" ht="51" hidden="1">
      <c r="A5216" s="127" t="s">
        <v>620</v>
      </c>
      <c r="B5216" s="127"/>
      <c r="C5216" s="128" t="s">
        <v>714</v>
      </c>
      <c r="D5216" s="122">
        <v>43026</v>
      </c>
      <c r="E5216" s="123" t="s">
        <v>11752</v>
      </c>
      <c r="F5216" s="123" t="s">
        <v>3</v>
      </c>
      <c r="G5216" s="123">
        <v>1552499</v>
      </c>
      <c r="H5216" s="127"/>
      <c r="I5216" s="131" t="s">
        <v>11562</v>
      </c>
      <c r="J5216" s="127"/>
      <c r="K5216" s="127"/>
      <c r="L5216" s="127"/>
      <c r="M5216" s="127"/>
      <c r="N5216" s="246">
        <v>0</v>
      </c>
      <c r="O5216" s="243">
        <v>10</v>
      </c>
      <c r="P5216" s="127" t="s">
        <v>17184</v>
      </c>
    </row>
    <row r="5217" spans="1:16" ht="51" hidden="1">
      <c r="A5217" s="127" t="s">
        <v>620</v>
      </c>
      <c r="B5217" s="127"/>
      <c r="C5217" s="128" t="s">
        <v>714</v>
      </c>
      <c r="D5217" s="122">
        <v>43026</v>
      </c>
      <c r="E5217" s="123" t="s">
        <v>11753</v>
      </c>
      <c r="F5217" s="123" t="s">
        <v>3</v>
      </c>
      <c r="G5217" s="123">
        <v>1552505</v>
      </c>
      <c r="H5217" s="127"/>
      <c r="I5217" s="131" t="s">
        <v>11754</v>
      </c>
      <c r="J5217" s="127"/>
      <c r="K5217" s="127"/>
      <c r="L5217" s="127"/>
      <c r="M5217" s="127"/>
      <c r="N5217" s="246">
        <v>0</v>
      </c>
      <c r="O5217" s="246">
        <v>660</v>
      </c>
      <c r="P5217" s="127" t="s">
        <v>1334</v>
      </c>
    </row>
    <row r="5218" spans="1:16" ht="51" hidden="1">
      <c r="A5218" s="127">
        <v>292</v>
      </c>
      <c r="B5218" s="127"/>
      <c r="C5218" s="128" t="s">
        <v>152</v>
      </c>
      <c r="D5218" s="122">
        <v>43026</v>
      </c>
      <c r="E5218" s="123" t="s">
        <v>11755</v>
      </c>
      <c r="F5218" s="123" t="s">
        <v>3</v>
      </c>
      <c r="G5218" s="123">
        <v>1552544</v>
      </c>
      <c r="H5218" s="127"/>
      <c r="I5218" s="131" t="s">
        <v>8980</v>
      </c>
      <c r="J5218" s="127"/>
      <c r="K5218" s="127"/>
      <c r="L5218" s="127"/>
      <c r="M5218" s="127"/>
      <c r="N5218" s="246">
        <v>0</v>
      </c>
      <c r="O5218" s="246">
        <v>317</v>
      </c>
      <c r="P5218" s="127" t="s">
        <v>1334</v>
      </c>
    </row>
    <row r="5219" spans="1:16" ht="38.25" hidden="1">
      <c r="A5219" s="127">
        <v>290</v>
      </c>
      <c r="B5219" s="127"/>
      <c r="C5219" s="128" t="s">
        <v>794</v>
      </c>
      <c r="D5219" s="122">
        <v>43026</v>
      </c>
      <c r="E5219" s="123" t="s">
        <v>11756</v>
      </c>
      <c r="F5219" s="123" t="s">
        <v>3</v>
      </c>
      <c r="G5219" s="123">
        <v>1552401</v>
      </c>
      <c r="H5219" s="127"/>
      <c r="I5219" s="131" t="s">
        <v>11757</v>
      </c>
      <c r="J5219" s="127"/>
      <c r="K5219" s="127"/>
      <c r="L5219" s="127"/>
      <c r="M5219" s="127"/>
      <c r="N5219" s="246">
        <v>0</v>
      </c>
      <c r="O5219" s="246">
        <v>112</v>
      </c>
      <c r="P5219" s="127" t="s">
        <v>1334</v>
      </c>
    </row>
    <row r="5220" spans="1:16" ht="51" hidden="1">
      <c r="A5220" s="127">
        <v>586</v>
      </c>
      <c r="B5220" s="127"/>
      <c r="C5220" s="128" t="s">
        <v>223</v>
      </c>
      <c r="D5220" s="122">
        <v>43026</v>
      </c>
      <c r="E5220" s="123" t="s">
        <v>11758</v>
      </c>
      <c r="F5220" s="123" t="s">
        <v>3</v>
      </c>
      <c r="G5220" s="123">
        <v>1552449</v>
      </c>
      <c r="H5220" s="127"/>
      <c r="I5220" s="131" t="s">
        <v>11759</v>
      </c>
      <c r="J5220" s="127"/>
      <c r="K5220" s="127"/>
      <c r="L5220" s="127"/>
      <c r="M5220" s="127"/>
      <c r="N5220" s="246">
        <v>0</v>
      </c>
      <c r="O5220" s="246">
        <v>4341</v>
      </c>
      <c r="P5220" s="127" t="s">
        <v>1334</v>
      </c>
    </row>
    <row r="5221" spans="1:16" ht="51" hidden="1">
      <c r="A5221" s="127">
        <v>15</v>
      </c>
      <c r="B5221" s="127"/>
      <c r="C5221" s="128" t="s">
        <v>692</v>
      </c>
      <c r="D5221" s="122">
        <v>43026</v>
      </c>
      <c r="E5221" s="123" t="s">
        <v>11760</v>
      </c>
      <c r="F5221" s="123" t="s">
        <v>3</v>
      </c>
      <c r="G5221" s="123">
        <v>1552671</v>
      </c>
      <c r="H5221" s="127"/>
      <c r="I5221" s="131" t="s">
        <v>11761</v>
      </c>
      <c r="J5221" s="127"/>
      <c r="K5221" s="127"/>
      <c r="L5221" s="127"/>
      <c r="M5221" s="127"/>
      <c r="N5221" s="246">
        <v>0</v>
      </c>
      <c r="O5221" s="246">
        <v>1927.5</v>
      </c>
      <c r="P5221" s="127" t="s">
        <v>1334</v>
      </c>
    </row>
    <row r="5222" spans="1:16" ht="51" hidden="1">
      <c r="A5222" s="127">
        <v>203</v>
      </c>
      <c r="B5222" s="127"/>
      <c r="C5222" s="128" t="s">
        <v>758</v>
      </c>
      <c r="D5222" s="122">
        <v>43026</v>
      </c>
      <c r="E5222" s="123" t="s">
        <v>11762</v>
      </c>
      <c r="F5222" s="123" t="s">
        <v>3</v>
      </c>
      <c r="G5222" s="123">
        <v>1552676</v>
      </c>
      <c r="H5222" s="127"/>
      <c r="I5222" s="131" t="s">
        <v>11763</v>
      </c>
      <c r="J5222" s="127"/>
      <c r="K5222" s="127"/>
      <c r="L5222" s="127"/>
      <c r="M5222" s="127"/>
      <c r="N5222" s="246">
        <v>0</v>
      </c>
      <c r="O5222" s="246">
        <v>15</v>
      </c>
      <c r="P5222" s="127" t="s">
        <v>1334</v>
      </c>
    </row>
    <row r="5223" spans="1:16" ht="63.75">
      <c r="A5223" s="127">
        <v>35</v>
      </c>
      <c r="B5223" s="127"/>
      <c r="C5223" s="128" t="s">
        <v>697</v>
      </c>
      <c r="D5223" s="122">
        <v>43026</v>
      </c>
      <c r="E5223" s="123" t="s">
        <v>11764</v>
      </c>
      <c r="F5223" s="123" t="s">
        <v>3</v>
      </c>
      <c r="G5223" s="123">
        <v>1552683</v>
      </c>
      <c r="H5223" s="127"/>
      <c r="I5223" s="131" t="s">
        <v>11765</v>
      </c>
      <c r="J5223" s="127"/>
      <c r="K5223" s="127"/>
      <c r="L5223" s="127"/>
      <c r="M5223" s="127"/>
      <c r="N5223" s="246">
        <v>0</v>
      </c>
      <c r="O5223" s="243">
        <v>27</v>
      </c>
      <c r="P5223" s="127" t="s">
        <v>17184</v>
      </c>
    </row>
    <row r="5224" spans="1:16" ht="51" hidden="1">
      <c r="A5224" s="127">
        <v>292</v>
      </c>
      <c r="B5224" s="127"/>
      <c r="C5224" s="128" t="s">
        <v>152</v>
      </c>
      <c r="D5224" s="122">
        <v>43026</v>
      </c>
      <c r="E5224" s="123" t="s">
        <v>11766</v>
      </c>
      <c r="F5224" s="123" t="s">
        <v>3</v>
      </c>
      <c r="G5224" s="123">
        <v>1552545</v>
      </c>
      <c r="H5224" s="127"/>
      <c r="I5224" s="131" t="s">
        <v>8980</v>
      </c>
      <c r="J5224" s="127"/>
      <c r="K5224" s="127"/>
      <c r="L5224" s="127"/>
      <c r="M5224" s="127"/>
      <c r="N5224" s="246">
        <v>0</v>
      </c>
      <c r="O5224" s="246">
        <v>335</v>
      </c>
      <c r="P5224" s="127" t="s">
        <v>1334</v>
      </c>
    </row>
    <row r="5225" spans="1:16" ht="51" hidden="1">
      <c r="A5225" s="127" t="s">
        <v>620</v>
      </c>
      <c r="B5225" s="127"/>
      <c r="C5225" s="128" t="s">
        <v>714</v>
      </c>
      <c r="D5225" s="122">
        <v>43026</v>
      </c>
      <c r="E5225" s="123" t="s">
        <v>11767</v>
      </c>
      <c r="F5225" s="123" t="s">
        <v>3</v>
      </c>
      <c r="G5225" s="123">
        <v>1552596</v>
      </c>
      <c r="H5225" s="127"/>
      <c r="I5225" s="131" t="s">
        <v>4475</v>
      </c>
      <c r="J5225" s="127"/>
      <c r="K5225" s="127"/>
      <c r="L5225" s="127"/>
      <c r="M5225" s="127"/>
      <c r="N5225" s="246">
        <v>0</v>
      </c>
      <c r="O5225" s="246">
        <v>1000</v>
      </c>
      <c r="P5225" s="127" t="s">
        <v>1334</v>
      </c>
    </row>
    <row r="5226" spans="1:16" ht="38.25" hidden="1">
      <c r="A5226" s="127">
        <v>47</v>
      </c>
      <c r="B5226" s="127"/>
      <c r="C5226" s="128" t="s">
        <v>700</v>
      </c>
      <c r="D5226" s="122">
        <v>43026</v>
      </c>
      <c r="E5226" s="123" t="s">
        <v>11768</v>
      </c>
      <c r="F5226" s="123" t="s">
        <v>3</v>
      </c>
      <c r="G5226" s="123">
        <v>1552598</v>
      </c>
      <c r="H5226" s="127"/>
      <c r="I5226" s="131" t="s">
        <v>11769</v>
      </c>
      <c r="J5226" s="127"/>
      <c r="K5226" s="127"/>
      <c r="L5226" s="127"/>
      <c r="M5226" s="127"/>
      <c r="N5226" s="246">
        <v>0</v>
      </c>
      <c r="O5226" s="246">
        <v>371</v>
      </c>
      <c r="P5226" s="127" t="s">
        <v>1334</v>
      </c>
    </row>
    <row r="5227" spans="1:16" ht="51" hidden="1">
      <c r="A5227" s="127" t="s">
        <v>620</v>
      </c>
      <c r="B5227" s="127"/>
      <c r="C5227" s="128" t="s">
        <v>714</v>
      </c>
      <c r="D5227" s="122">
        <v>43026</v>
      </c>
      <c r="E5227" s="123" t="s">
        <v>11770</v>
      </c>
      <c r="F5227" s="123" t="s">
        <v>3</v>
      </c>
      <c r="G5227" s="123">
        <v>1552473</v>
      </c>
      <c r="H5227" s="127"/>
      <c r="I5227" s="131" t="s">
        <v>11771</v>
      </c>
      <c r="J5227" s="127"/>
      <c r="K5227" s="127"/>
      <c r="L5227" s="127"/>
      <c r="M5227" s="127"/>
      <c r="N5227" s="246">
        <v>0</v>
      </c>
      <c r="O5227" s="246">
        <v>45165.11</v>
      </c>
      <c r="P5227" s="127" t="s">
        <v>1334</v>
      </c>
    </row>
    <row r="5228" spans="1:16" ht="51" hidden="1">
      <c r="A5228" s="127">
        <v>203</v>
      </c>
      <c r="B5228" s="127"/>
      <c r="C5228" s="128" t="s">
        <v>758</v>
      </c>
      <c r="D5228" s="122">
        <v>43026</v>
      </c>
      <c r="E5228" s="123" t="s">
        <v>11772</v>
      </c>
      <c r="F5228" s="123" t="s">
        <v>3</v>
      </c>
      <c r="G5228" s="123">
        <v>1552346</v>
      </c>
      <c r="H5228" s="127"/>
      <c r="I5228" s="131" t="s">
        <v>11773</v>
      </c>
      <c r="J5228" s="127"/>
      <c r="K5228" s="127"/>
      <c r="L5228" s="127"/>
      <c r="M5228" s="127"/>
      <c r="N5228" s="246">
        <v>0</v>
      </c>
      <c r="O5228" s="246">
        <v>40</v>
      </c>
      <c r="P5228" s="127" t="s">
        <v>1334</v>
      </c>
    </row>
    <row r="5229" spans="1:16" ht="51" hidden="1">
      <c r="A5229" s="127">
        <v>346</v>
      </c>
      <c r="B5229" s="127"/>
      <c r="C5229" s="128" t="s">
        <v>821</v>
      </c>
      <c r="D5229" s="122">
        <v>43026</v>
      </c>
      <c r="E5229" s="123" t="s">
        <v>11774</v>
      </c>
      <c r="F5229" s="123" t="s">
        <v>3</v>
      </c>
      <c r="G5229" s="123">
        <v>1552494</v>
      </c>
      <c r="H5229" s="127"/>
      <c r="I5229" s="131" t="s">
        <v>11775</v>
      </c>
      <c r="J5229" s="127"/>
      <c r="K5229" s="127"/>
      <c r="L5229" s="127"/>
      <c r="M5229" s="127"/>
      <c r="N5229" s="246">
        <v>0</v>
      </c>
      <c r="O5229" s="246">
        <v>8597.7000000000007</v>
      </c>
      <c r="P5229" s="127" t="s">
        <v>1334</v>
      </c>
    </row>
    <row r="5230" spans="1:16" ht="51" hidden="1">
      <c r="A5230" s="127">
        <v>20</v>
      </c>
      <c r="B5230" s="127"/>
      <c r="C5230" s="128" t="s">
        <v>694</v>
      </c>
      <c r="D5230" s="122">
        <v>43027</v>
      </c>
      <c r="E5230" s="123" t="s">
        <v>11776</v>
      </c>
      <c r="F5230" s="123" t="s">
        <v>3</v>
      </c>
      <c r="G5230" s="123">
        <v>1552950</v>
      </c>
      <c r="H5230" s="127"/>
      <c r="I5230" s="131" t="s">
        <v>11777</v>
      </c>
      <c r="J5230" s="127"/>
      <c r="K5230" s="127"/>
      <c r="L5230" s="127"/>
      <c r="M5230" s="127"/>
      <c r="N5230" s="246">
        <v>0</v>
      </c>
      <c r="O5230" s="246">
        <v>320</v>
      </c>
      <c r="P5230" s="127" t="s">
        <v>1334</v>
      </c>
    </row>
    <row r="5231" spans="1:16" ht="38.25" hidden="1">
      <c r="A5231" s="127">
        <v>290</v>
      </c>
      <c r="B5231" s="127"/>
      <c r="C5231" s="128" t="s">
        <v>794</v>
      </c>
      <c r="D5231" s="122">
        <v>43027</v>
      </c>
      <c r="E5231" s="123" t="s">
        <v>11778</v>
      </c>
      <c r="F5231" s="123" t="s">
        <v>3</v>
      </c>
      <c r="G5231" s="123">
        <v>1552949</v>
      </c>
      <c r="H5231" s="127"/>
      <c r="I5231" s="131" t="s">
        <v>11779</v>
      </c>
      <c r="J5231" s="127"/>
      <c r="K5231" s="127"/>
      <c r="L5231" s="127"/>
      <c r="M5231" s="127"/>
      <c r="N5231" s="246">
        <v>0</v>
      </c>
      <c r="O5231" s="246">
        <v>742</v>
      </c>
      <c r="P5231" s="127" t="s">
        <v>1334</v>
      </c>
    </row>
    <row r="5232" spans="1:16" ht="51" hidden="1">
      <c r="A5232" s="127" t="s">
        <v>620</v>
      </c>
      <c r="B5232" s="127"/>
      <c r="C5232" s="128" t="s">
        <v>714</v>
      </c>
      <c r="D5232" s="122">
        <v>43027</v>
      </c>
      <c r="E5232" s="123" t="s">
        <v>11780</v>
      </c>
      <c r="F5232" s="123" t="s">
        <v>3</v>
      </c>
      <c r="G5232" s="123">
        <v>1552941</v>
      </c>
      <c r="H5232" s="127"/>
      <c r="I5232" s="131" t="s">
        <v>11781</v>
      </c>
      <c r="J5232" s="127"/>
      <c r="K5232" s="127"/>
      <c r="L5232" s="127"/>
      <c r="M5232" s="127"/>
      <c r="N5232" s="246">
        <v>0</v>
      </c>
      <c r="O5232" s="246">
        <v>37.4</v>
      </c>
      <c r="P5232" s="127" t="s">
        <v>1334</v>
      </c>
    </row>
    <row r="5233" spans="1:16" ht="114.75" hidden="1">
      <c r="A5233" s="127">
        <v>372</v>
      </c>
      <c r="B5233" s="127"/>
      <c r="C5233" s="128" t="s">
        <v>1272</v>
      </c>
      <c r="D5233" s="122">
        <v>43027</v>
      </c>
      <c r="E5233" s="123" t="s">
        <v>11782</v>
      </c>
      <c r="F5233" s="123" t="s">
        <v>3</v>
      </c>
      <c r="G5233" s="123">
        <v>1552932</v>
      </c>
      <c r="H5233" s="127"/>
      <c r="I5233" s="131" t="s">
        <v>11783</v>
      </c>
      <c r="J5233" s="127"/>
      <c r="K5233" s="127"/>
      <c r="L5233" s="127"/>
      <c r="M5233" s="127"/>
      <c r="N5233" s="246">
        <v>0</v>
      </c>
      <c r="O5233" s="246">
        <v>414</v>
      </c>
      <c r="P5233" s="127" t="s">
        <v>1334</v>
      </c>
    </row>
    <row r="5234" spans="1:16" ht="114.75" hidden="1">
      <c r="A5234" s="127">
        <v>372</v>
      </c>
      <c r="B5234" s="127"/>
      <c r="C5234" s="128" t="s">
        <v>1272</v>
      </c>
      <c r="D5234" s="122">
        <v>43027</v>
      </c>
      <c r="E5234" s="123" t="s">
        <v>11784</v>
      </c>
      <c r="F5234" s="123" t="s">
        <v>3</v>
      </c>
      <c r="G5234" s="123">
        <v>1552931</v>
      </c>
      <c r="H5234" s="127"/>
      <c r="I5234" s="131" t="s">
        <v>11785</v>
      </c>
      <c r="J5234" s="127"/>
      <c r="K5234" s="127"/>
      <c r="L5234" s="127"/>
      <c r="M5234" s="127"/>
      <c r="N5234" s="246">
        <v>0</v>
      </c>
      <c r="O5234" s="246">
        <v>3200</v>
      </c>
      <c r="P5234" s="127" t="s">
        <v>1334</v>
      </c>
    </row>
    <row r="5235" spans="1:16" ht="114.75" hidden="1">
      <c r="A5235" s="127">
        <v>372</v>
      </c>
      <c r="B5235" s="127"/>
      <c r="C5235" s="128" t="s">
        <v>1272</v>
      </c>
      <c r="D5235" s="122">
        <v>43027</v>
      </c>
      <c r="E5235" s="123" t="s">
        <v>11786</v>
      </c>
      <c r="F5235" s="123" t="s">
        <v>3</v>
      </c>
      <c r="G5235" s="123">
        <v>1552928</v>
      </c>
      <c r="H5235" s="127"/>
      <c r="I5235" s="131" t="s">
        <v>11787</v>
      </c>
      <c r="J5235" s="127"/>
      <c r="K5235" s="127"/>
      <c r="L5235" s="127"/>
      <c r="M5235" s="127"/>
      <c r="N5235" s="246">
        <v>0</v>
      </c>
      <c r="O5235" s="246">
        <v>800</v>
      </c>
      <c r="P5235" s="127" t="s">
        <v>1334</v>
      </c>
    </row>
    <row r="5236" spans="1:16" ht="51" hidden="1">
      <c r="A5236" s="127" t="s">
        <v>620</v>
      </c>
      <c r="B5236" s="127"/>
      <c r="C5236" s="128" t="s">
        <v>714</v>
      </c>
      <c r="D5236" s="122">
        <v>43027</v>
      </c>
      <c r="E5236" s="123" t="s">
        <v>11788</v>
      </c>
      <c r="F5236" s="123" t="s">
        <v>3</v>
      </c>
      <c r="G5236" s="123">
        <v>1552925</v>
      </c>
      <c r="H5236" s="127"/>
      <c r="I5236" s="131" t="s">
        <v>11789</v>
      </c>
      <c r="J5236" s="127"/>
      <c r="K5236" s="127"/>
      <c r="L5236" s="127"/>
      <c r="M5236" s="127"/>
      <c r="N5236" s="246">
        <v>0</v>
      </c>
      <c r="O5236" s="246">
        <v>129.04</v>
      </c>
      <c r="P5236" s="127" t="s">
        <v>1334</v>
      </c>
    </row>
    <row r="5237" spans="1:16" ht="63.75" hidden="1">
      <c r="A5237" s="127">
        <v>16</v>
      </c>
      <c r="B5237" s="127"/>
      <c r="C5237" s="128" t="s">
        <v>693</v>
      </c>
      <c r="D5237" s="122">
        <v>43027</v>
      </c>
      <c r="E5237" s="123" t="s">
        <v>11790</v>
      </c>
      <c r="F5237" s="123" t="s">
        <v>3</v>
      </c>
      <c r="G5237" s="123">
        <v>1552923</v>
      </c>
      <c r="H5237" s="127"/>
      <c r="I5237" s="131" t="s">
        <v>11791</v>
      </c>
      <c r="J5237" s="127"/>
      <c r="K5237" s="127"/>
      <c r="L5237" s="127"/>
      <c r="M5237" s="127"/>
      <c r="N5237" s="246">
        <v>0</v>
      </c>
      <c r="O5237" s="246">
        <v>10</v>
      </c>
      <c r="P5237" s="127" t="s">
        <v>1334</v>
      </c>
    </row>
    <row r="5238" spans="1:16" ht="51" hidden="1">
      <c r="A5238" s="127" t="s">
        <v>620</v>
      </c>
      <c r="B5238" s="127"/>
      <c r="C5238" s="128" t="s">
        <v>714</v>
      </c>
      <c r="D5238" s="122">
        <v>43027</v>
      </c>
      <c r="E5238" s="123" t="s">
        <v>11792</v>
      </c>
      <c r="F5238" s="123" t="s">
        <v>3</v>
      </c>
      <c r="G5238" s="123">
        <v>1552952</v>
      </c>
      <c r="H5238" s="127"/>
      <c r="I5238" s="131" t="s">
        <v>11793</v>
      </c>
      <c r="J5238" s="127"/>
      <c r="K5238" s="127"/>
      <c r="L5238" s="127"/>
      <c r="M5238" s="127"/>
      <c r="N5238" s="246">
        <v>0</v>
      </c>
      <c r="O5238" s="246">
        <v>202.63</v>
      </c>
      <c r="P5238" s="127" t="s">
        <v>1334</v>
      </c>
    </row>
    <row r="5239" spans="1:16" ht="51" hidden="1">
      <c r="A5239" s="127" t="s">
        <v>620</v>
      </c>
      <c r="B5239" s="127"/>
      <c r="C5239" s="128" t="s">
        <v>714</v>
      </c>
      <c r="D5239" s="122">
        <v>43027</v>
      </c>
      <c r="E5239" s="123" t="s">
        <v>11794</v>
      </c>
      <c r="F5239" s="123" t="s">
        <v>3</v>
      </c>
      <c r="G5239" s="123">
        <v>1552851</v>
      </c>
      <c r="H5239" s="127"/>
      <c r="I5239" s="131" t="s">
        <v>11795</v>
      </c>
      <c r="J5239" s="127"/>
      <c r="K5239" s="127"/>
      <c r="L5239" s="127"/>
      <c r="M5239" s="127"/>
      <c r="N5239" s="246">
        <v>0</v>
      </c>
      <c r="O5239" s="246">
        <v>20795.39</v>
      </c>
      <c r="P5239" s="127" t="s">
        <v>1334</v>
      </c>
    </row>
    <row r="5240" spans="1:16" ht="38.25" hidden="1">
      <c r="A5240" s="127">
        <v>70</v>
      </c>
      <c r="B5240" s="127"/>
      <c r="C5240" s="128" t="s">
        <v>706</v>
      </c>
      <c r="D5240" s="122">
        <v>43027</v>
      </c>
      <c r="E5240" s="123" t="s">
        <v>11796</v>
      </c>
      <c r="F5240" s="123" t="s">
        <v>3</v>
      </c>
      <c r="G5240" s="123">
        <v>1553067</v>
      </c>
      <c r="H5240" s="127"/>
      <c r="I5240" s="131" t="s">
        <v>11797</v>
      </c>
      <c r="J5240" s="127"/>
      <c r="K5240" s="127"/>
      <c r="L5240" s="127"/>
      <c r="M5240" s="127"/>
      <c r="N5240" s="246">
        <v>0</v>
      </c>
      <c r="O5240" s="246">
        <v>48</v>
      </c>
      <c r="P5240" s="127" t="s">
        <v>1334</v>
      </c>
    </row>
    <row r="5241" spans="1:16" ht="51" hidden="1">
      <c r="A5241" s="127">
        <v>41</v>
      </c>
      <c r="B5241" s="127"/>
      <c r="C5241" s="128" t="s">
        <v>698</v>
      </c>
      <c r="D5241" s="122">
        <v>43027</v>
      </c>
      <c r="E5241" s="123" t="s">
        <v>11798</v>
      </c>
      <c r="F5241" s="123" t="s">
        <v>3</v>
      </c>
      <c r="G5241" s="123">
        <v>1553088</v>
      </c>
      <c r="H5241" s="127"/>
      <c r="I5241" s="131" t="s">
        <v>11799</v>
      </c>
      <c r="J5241" s="127"/>
      <c r="K5241" s="127"/>
      <c r="L5241" s="127"/>
      <c r="M5241" s="127"/>
      <c r="N5241" s="246">
        <v>0</v>
      </c>
      <c r="O5241" s="246">
        <v>50</v>
      </c>
      <c r="P5241" s="127" t="s">
        <v>1334</v>
      </c>
    </row>
    <row r="5242" spans="1:16" ht="63.75" hidden="1">
      <c r="A5242" s="127">
        <v>70</v>
      </c>
      <c r="B5242" s="127"/>
      <c r="C5242" s="128" t="s">
        <v>706</v>
      </c>
      <c r="D5242" s="122">
        <v>43027</v>
      </c>
      <c r="E5242" s="123" t="s">
        <v>11800</v>
      </c>
      <c r="F5242" s="123" t="s">
        <v>3</v>
      </c>
      <c r="G5242" s="123">
        <v>1553007</v>
      </c>
      <c r="H5242" s="127"/>
      <c r="I5242" s="131" t="s">
        <v>11801</v>
      </c>
      <c r="J5242" s="127"/>
      <c r="K5242" s="127"/>
      <c r="L5242" s="127"/>
      <c r="M5242" s="127"/>
      <c r="N5242" s="246">
        <v>0</v>
      </c>
      <c r="O5242" s="246">
        <v>556.5</v>
      </c>
      <c r="P5242" s="127" t="s">
        <v>1334</v>
      </c>
    </row>
    <row r="5243" spans="1:16" ht="51" hidden="1">
      <c r="A5243" s="127">
        <v>41</v>
      </c>
      <c r="B5243" s="127"/>
      <c r="C5243" s="128" t="s">
        <v>698</v>
      </c>
      <c r="D5243" s="122">
        <v>43027</v>
      </c>
      <c r="E5243" s="123" t="s">
        <v>11802</v>
      </c>
      <c r="F5243" s="123" t="s">
        <v>3</v>
      </c>
      <c r="G5243" s="123">
        <v>1553019</v>
      </c>
      <c r="H5243" s="127"/>
      <c r="I5243" s="131" t="s">
        <v>11803</v>
      </c>
      <c r="J5243" s="127"/>
      <c r="K5243" s="127"/>
      <c r="L5243" s="127"/>
      <c r="M5243" s="127"/>
      <c r="N5243" s="246">
        <v>0</v>
      </c>
      <c r="O5243" s="246">
        <v>3000</v>
      </c>
      <c r="P5243" s="127" t="s">
        <v>1334</v>
      </c>
    </row>
    <row r="5244" spans="1:16" ht="63.75" hidden="1">
      <c r="A5244" s="127" t="s">
        <v>620</v>
      </c>
      <c r="B5244" s="127"/>
      <c r="C5244" s="128" t="s">
        <v>714</v>
      </c>
      <c r="D5244" s="122">
        <v>43027</v>
      </c>
      <c r="E5244" s="123" t="s">
        <v>11804</v>
      </c>
      <c r="F5244" s="123" t="s">
        <v>3</v>
      </c>
      <c r="G5244" s="123">
        <v>1553020</v>
      </c>
      <c r="H5244" s="127"/>
      <c r="I5244" s="131" t="s">
        <v>11805</v>
      </c>
      <c r="J5244" s="127"/>
      <c r="K5244" s="127"/>
      <c r="L5244" s="127"/>
      <c r="M5244" s="127"/>
      <c r="N5244" s="246">
        <v>0</v>
      </c>
      <c r="O5244" s="246">
        <v>2029.16</v>
      </c>
      <c r="P5244" s="127" t="s">
        <v>1334</v>
      </c>
    </row>
    <row r="5245" spans="1:16" ht="63.75" hidden="1">
      <c r="A5245" s="127">
        <v>86</v>
      </c>
      <c r="B5245" s="127"/>
      <c r="C5245" s="128" t="s">
        <v>711</v>
      </c>
      <c r="D5245" s="122">
        <v>43027</v>
      </c>
      <c r="E5245" s="123" t="s">
        <v>11806</v>
      </c>
      <c r="F5245" s="123" t="s">
        <v>3</v>
      </c>
      <c r="G5245" s="123">
        <v>1552919</v>
      </c>
      <c r="H5245" s="127"/>
      <c r="I5245" s="131" t="s">
        <v>11807</v>
      </c>
      <c r="J5245" s="127"/>
      <c r="K5245" s="127"/>
      <c r="L5245" s="127"/>
      <c r="M5245" s="127"/>
      <c r="N5245" s="246">
        <v>0</v>
      </c>
      <c r="O5245" s="246">
        <v>5925</v>
      </c>
      <c r="P5245" s="127" t="s">
        <v>1334</v>
      </c>
    </row>
    <row r="5246" spans="1:16" ht="51" hidden="1">
      <c r="A5246" s="127" t="s">
        <v>620</v>
      </c>
      <c r="B5246" s="127"/>
      <c r="C5246" s="128" t="s">
        <v>714</v>
      </c>
      <c r="D5246" s="122">
        <v>43027</v>
      </c>
      <c r="E5246" s="123" t="s">
        <v>11808</v>
      </c>
      <c r="F5246" s="123" t="s">
        <v>3</v>
      </c>
      <c r="G5246" s="123">
        <v>1552843</v>
      </c>
      <c r="H5246" s="127"/>
      <c r="I5246" s="131" t="s">
        <v>11809</v>
      </c>
      <c r="J5246" s="127"/>
      <c r="K5246" s="127"/>
      <c r="L5246" s="127"/>
      <c r="M5246" s="127"/>
      <c r="N5246" s="246">
        <v>0</v>
      </c>
      <c r="O5246" s="246">
        <v>4096.63</v>
      </c>
      <c r="P5246" s="127" t="s">
        <v>1334</v>
      </c>
    </row>
    <row r="5247" spans="1:16" ht="51" hidden="1">
      <c r="A5247" s="127" t="s">
        <v>620</v>
      </c>
      <c r="B5247" s="127"/>
      <c r="C5247" s="128" t="s">
        <v>714</v>
      </c>
      <c r="D5247" s="122">
        <v>43027</v>
      </c>
      <c r="E5247" s="123" t="s">
        <v>11810</v>
      </c>
      <c r="F5247" s="123" t="s">
        <v>3</v>
      </c>
      <c r="G5247" s="123">
        <v>1552844</v>
      </c>
      <c r="H5247" s="127"/>
      <c r="I5247" s="131" t="s">
        <v>11811</v>
      </c>
      <c r="J5247" s="127"/>
      <c r="K5247" s="127"/>
      <c r="L5247" s="127"/>
      <c r="M5247" s="127"/>
      <c r="N5247" s="246">
        <v>0</v>
      </c>
      <c r="O5247" s="246">
        <v>3885.48</v>
      </c>
      <c r="P5247" s="127" t="s">
        <v>1334</v>
      </c>
    </row>
    <row r="5248" spans="1:16" ht="63.75" hidden="1">
      <c r="A5248" s="127">
        <v>340</v>
      </c>
      <c r="B5248" s="127"/>
      <c r="C5248" s="128" t="s">
        <v>815</v>
      </c>
      <c r="D5248" s="122">
        <v>43027</v>
      </c>
      <c r="E5248" s="123" t="s">
        <v>11812</v>
      </c>
      <c r="F5248" s="123" t="s">
        <v>3</v>
      </c>
      <c r="G5248" s="123">
        <v>1552861</v>
      </c>
      <c r="H5248" s="127"/>
      <c r="I5248" s="131" t="s">
        <v>11813</v>
      </c>
      <c r="J5248" s="127"/>
      <c r="K5248" s="127"/>
      <c r="L5248" s="127"/>
      <c r="M5248" s="127"/>
      <c r="N5248" s="246">
        <v>0</v>
      </c>
      <c r="O5248" s="246">
        <v>20329.41</v>
      </c>
      <c r="P5248" s="127" t="s">
        <v>1334</v>
      </c>
    </row>
    <row r="5249" spans="1:16" ht="51" hidden="1">
      <c r="A5249" s="127">
        <v>46</v>
      </c>
      <c r="B5249" s="127"/>
      <c r="C5249" s="128" t="s">
        <v>699</v>
      </c>
      <c r="D5249" s="122">
        <v>43027</v>
      </c>
      <c r="E5249" s="123" t="s">
        <v>11814</v>
      </c>
      <c r="F5249" s="123" t="s">
        <v>3</v>
      </c>
      <c r="G5249" s="123">
        <v>1552871</v>
      </c>
      <c r="H5249" s="127"/>
      <c r="I5249" s="131" t="s">
        <v>11815</v>
      </c>
      <c r="J5249" s="127"/>
      <c r="K5249" s="127"/>
      <c r="L5249" s="127"/>
      <c r="M5249" s="127"/>
      <c r="N5249" s="246">
        <v>0</v>
      </c>
      <c r="O5249" s="246">
        <v>10.4</v>
      </c>
      <c r="P5249" s="127" t="s">
        <v>1334</v>
      </c>
    </row>
    <row r="5250" spans="1:16" ht="51" hidden="1">
      <c r="A5250" s="127">
        <v>46</v>
      </c>
      <c r="B5250" s="127"/>
      <c r="C5250" s="128" t="s">
        <v>699</v>
      </c>
      <c r="D5250" s="122">
        <v>43027</v>
      </c>
      <c r="E5250" s="123" t="s">
        <v>11816</v>
      </c>
      <c r="F5250" s="123" t="s">
        <v>3</v>
      </c>
      <c r="G5250" s="123">
        <v>1552875</v>
      </c>
      <c r="H5250" s="127"/>
      <c r="I5250" s="131" t="s">
        <v>11817</v>
      </c>
      <c r="J5250" s="127"/>
      <c r="K5250" s="127"/>
      <c r="L5250" s="127"/>
      <c r="M5250" s="127"/>
      <c r="N5250" s="246">
        <v>0</v>
      </c>
      <c r="O5250" s="246">
        <v>15421.36</v>
      </c>
      <c r="P5250" s="127" t="s">
        <v>1334</v>
      </c>
    </row>
    <row r="5251" spans="1:16" ht="51" hidden="1">
      <c r="A5251" s="127">
        <v>16</v>
      </c>
      <c r="B5251" s="127"/>
      <c r="C5251" s="128" t="s">
        <v>693</v>
      </c>
      <c r="D5251" s="122">
        <v>43027</v>
      </c>
      <c r="E5251" s="123" t="s">
        <v>11818</v>
      </c>
      <c r="F5251" s="123" t="s">
        <v>3</v>
      </c>
      <c r="G5251" s="123">
        <v>1552884</v>
      </c>
      <c r="H5251" s="127"/>
      <c r="I5251" s="131" t="s">
        <v>11819</v>
      </c>
      <c r="J5251" s="127"/>
      <c r="K5251" s="127"/>
      <c r="L5251" s="127"/>
      <c r="M5251" s="127"/>
      <c r="N5251" s="246">
        <v>0</v>
      </c>
      <c r="O5251" s="243">
        <v>1086.28</v>
      </c>
      <c r="P5251" s="127" t="s">
        <v>17184</v>
      </c>
    </row>
    <row r="5252" spans="1:16" ht="51" hidden="1">
      <c r="A5252" s="127">
        <v>586</v>
      </c>
      <c r="B5252" s="127"/>
      <c r="C5252" s="128" t="s">
        <v>223</v>
      </c>
      <c r="D5252" s="122">
        <v>43028</v>
      </c>
      <c r="E5252" s="123" t="s">
        <v>11820</v>
      </c>
      <c r="F5252" s="123" t="s">
        <v>3</v>
      </c>
      <c r="G5252" s="123">
        <v>1553461</v>
      </c>
      <c r="H5252" s="127"/>
      <c r="I5252" s="131" t="s">
        <v>11821</v>
      </c>
      <c r="J5252" s="127"/>
      <c r="K5252" s="127"/>
      <c r="L5252" s="127"/>
      <c r="M5252" s="127"/>
      <c r="N5252" s="246">
        <v>0</v>
      </c>
      <c r="O5252" s="246">
        <v>478.90000000000003</v>
      </c>
      <c r="P5252" s="127" t="s">
        <v>1334</v>
      </c>
    </row>
    <row r="5253" spans="1:16" ht="51" hidden="1">
      <c r="A5253" s="127" t="s">
        <v>620</v>
      </c>
      <c r="B5253" s="127"/>
      <c r="C5253" s="128" t="s">
        <v>714</v>
      </c>
      <c r="D5253" s="122">
        <v>43028</v>
      </c>
      <c r="E5253" s="123" t="s">
        <v>11822</v>
      </c>
      <c r="F5253" s="123" t="s">
        <v>3</v>
      </c>
      <c r="G5253" s="123">
        <v>1553480</v>
      </c>
      <c r="H5253" s="127"/>
      <c r="I5253" s="131" t="s">
        <v>11823</v>
      </c>
      <c r="J5253" s="127"/>
      <c r="K5253" s="127"/>
      <c r="L5253" s="127"/>
      <c r="M5253" s="127"/>
      <c r="N5253" s="246">
        <v>0</v>
      </c>
      <c r="O5253" s="246">
        <v>2504.6799999999998</v>
      </c>
      <c r="P5253" s="127" t="s">
        <v>1334</v>
      </c>
    </row>
    <row r="5254" spans="1:16" ht="63.75" hidden="1">
      <c r="A5254" s="127">
        <v>46</v>
      </c>
      <c r="B5254" s="127"/>
      <c r="C5254" s="128" t="s">
        <v>699</v>
      </c>
      <c r="D5254" s="122">
        <v>43028</v>
      </c>
      <c r="E5254" s="123" t="s">
        <v>11824</v>
      </c>
      <c r="F5254" s="123" t="s">
        <v>3</v>
      </c>
      <c r="G5254" s="123">
        <v>1553489</v>
      </c>
      <c r="H5254" s="127"/>
      <c r="I5254" s="131" t="s">
        <v>11825</v>
      </c>
      <c r="J5254" s="127"/>
      <c r="K5254" s="127"/>
      <c r="L5254" s="127"/>
      <c r="M5254" s="127"/>
      <c r="N5254" s="246">
        <v>0</v>
      </c>
      <c r="O5254" s="246">
        <v>52385</v>
      </c>
      <c r="P5254" s="127" t="s">
        <v>1334</v>
      </c>
    </row>
    <row r="5255" spans="1:16" ht="51" hidden="1">
      <c r="A5255" s="127" t="s">
        <v>620</v>
      </c>
      <c r="B5255" s="127"/>
      <c r="C5255" s="128" t="s">
        <v>714</v>
      </c>
      <c r="D5255" s="122">
        <v>43028</v>
      </c>
      <c r="E5255" s="123" t="s">
        <v>11826</v>
      </c>
      <c r="F5255" s="123" t="s">
        <v>3</v>
      </c>
      <c r="G5255" s="123">
        <v>1553495</v>
      </c>
      <c r="H5255" s="127"/>
      <c r="I5255" s="131" t="s">
        <v>11827</v>
      </c>
      <c r="J5255" s="127"/>
      <c r="K5255" s="127"/>
      <c r="L5255" s="127"/>
      <c r="M5255" s="127"/>
      <c r="N5255" s="246">
        <v>0</v>
      </c>
      <c r="O5255" s="246">
        <v>517.70000000000005</v>
      </c>
      <c r="P5255" s="127" t="s">
        <v>1334</v>
      </c>
    </row>
    <row r="5256" spans="1:16" ht="51" hidden="1">
      <c r="A5256" s="127" t="s">
        <v>620</v>
      </c>
      <c r="B5256" s="127"/>
      <c r="C5256" s="128" t="s">
        <v>714</v>
      </c>
      <c r="D5256" s="122">
        <v>43028</v>
      </c>
      <c r="E5256" s="123" t="s">
        <v>11828</v>
      </c>
      <c r="F5256" s="123" t="s">
        <v>3</v>
      </c>
      <c r="G5256" s="123">
        <v>1553538</v>
      </c>
      <c r="H5256" s="127"/>
      <c r="I5256" s="131" t="s">
        <v>11829</v>
      </c>
      <c r="J5256" s="127"/>
      <c r="K5256" s="127"/>
      <c r="L5256" s="127"/>
      <c r="M5256" s="127"/>
      <c r="N5256" s="246">
        <v>0</v>
      </c>
      <c r="O5256" s="246">
        <v>218.75</v>
      </c>
      <c r="P5256" s="127" t="s">
        <v>1334</v>
      </c>
    </row>
    <row r="5257" spans="1:16" ht="51" hidden="1">
      <c r="A5257" s="127" t="s">
        <v>620</v>
      </c>
      <c r="B5257" s="127"/>
      <c r="C5257" s="128" t="s">
        <v>714</v>
      </c>
      <c r="D5257" s="122">
        <v>43028</v>
      </c>
      <c r="E5257" s="123" t="s">
        <v>11830</v>
      </c>
      <c r="F5257" s="123" t="s">
        <v>3</v>
      </c>
      <c r="G5257" s="123">
        <v>1553541</v>
      </c>
      <c r="H5257" s="127"/>
      <c r="I5257" s="131" t="s">
        <v>11829</v>
      </c>
      <c r="J5257" s="127"/>
      <c r="K5257" s="127"/>
      <c r="L5257" s="127"/>
      <c r="M5257" s="127"/>
      <c r="N5257" s="246">
        <v>0</v>
      </c>
      <c r="O5257" s="246">
        <v>6562.3600000000006</v>
      </c>
      <c r="P5257" s="127" t="s">
        <v>1334</v>
      </c>
    </row>
    <row r="5258" spans="1:16" ht="51" hidden="1">
      <c r="A5258" s="127" t="s">
        <v>620</v>
      </c>
      <c r="B5258" s="127"/>
      <c r="C5258" s="128" t="s">
        <v>714</v>
      </c>
      <c r="D5258" s="122">
        <v>43028</v>
      </c>
      <c r="E5258" s="123" t="s">
        <v>11831</v>
      </c>
      <c r="F5258" s="123" t="s">
        <v>3</v>
      </c>
      <c r="G5258" s="123">
        <v>1553455</v>
      </c>
      <c r="H5258" s="127"/>
      <c r="I5258" s="131" t="s">
        <v>11832</v>
      </c>
      <c r="J5258" s="127"/>
      <c r="K5258" s="127"/>
      <c r="L5258" s="127"/>
      <c r="M5258" s="127"/>
      <c r="N5258" s="246">
        <v>0</v>
      </c>
      <c r="O5258" s="246">
        <v>642.5</v>
      </c>
      <c r="P5258" s="127" t="s">
        <v>1334</v>
      </c>
    </row>
    <row r="5259" spans="1:16" ht="51" hidden="1">
      <c r="A5259" s="127">
        <v>292</v>
      </c>
      <c r="B5259" s="127"/>
      <c r="C5259" s="128" t="s">
        <v>152</v>
      </c>
      <c r="D5259" s="122">
        <v>43028</v>
      </c>
      <c r="E5259" s="123" t="s">
        <v>11833</v>
      </c>
      <c r="F5259" s="123" t="s">
        <v>3</v>
      </c>
      <c r="G5259" s="123">
        <v>1553451</v>
      </c>
      <c r="H5259" s="127"/>
      <c r="I5259" s="131" t="s">
        <v>11834</v>
      </c>
      <c r="J5259" s="127"/>
      <c r="K5259" s="127"/>
      <c r="L5259" s="127"/>
      <c r="M5259" s="127"/>
      <c r="N5259" s="246">
        <v>0</v>
      </c>
      <c r="O5259" s="246">
        <v>344</v>
      </c>
      <c r="P5259" s="127" t="s">
        <v>1334</v>
      </c>
    </row>
    <row r="5260" spans="1:16" ht="51" hidden="1">
      <c r="A5260" s="127">
        <v>292</v>
      </c>
      <c r="B5260" s="127"/>
      <c r="C5260" s="128" t="s">
        <v>152</v>
      </c>
      <c r="D5260" s="122">
        <v>43028</v>
      </c>
      <c r="E5260" s="123" t="s">
        <v>11835</v>
      </c>
      <c r="F5260" s="123" t="s">
        <v>3</v>
      </c>
      <c r="G5260" s="123">
        <v>1553449</v>
      </c>
      <c r="H5260" s="127"/>
      <c r="I5260" s="131" t="s">
        <v>11834</v>
      </c>
      <c r="J5260" s="127"/>
      <c r="K5260" s="127"/>
      <c r="L5260" s="127"/>
      <c r="M5260" s="127"/>
      <c r="N5260" s="246">
        <v>0</v>
      </c>
      <c r="O5260" s="246">
        <v>352</v>
      </c>
      <c r="P5260" s="127" t="s">
        <v>1334</v>
      </c>
    </row>
    <row r="5261" spans="1:16" ht="51" hidden="1">
      <c r="A5261" s="127" t="s">
        <v>620</v>
      </c>
      <c r="B5261" s="127"/>
      <c r="C5261" s="128" t="s">
        <v>714</v>
      </c>
      <c r="D5261" s="122">
        <v>43028</v>
      </c>
      <c r="E5261" s="123" t="s">
        <v>11836</v>
      </c>
      <c r="F5261" s="123" t="s">
        <v>3</v>
      </c>
      <c r="G5261" s="123">
        <v>1553405</v>
      </c>
      <c r="H5261" s="127"/>
      <c r="I5261" s="131" t="s">
        <v>11837</v>
      </c>
      <c r="J5261" s="127"/>
      <c r="K5261" s="127"/>
      <c r="L5261" s="127"/>
      <c r="M5261" s="127"/>
      <c r="N5261" s="246">
        <v>0</v>
      </c>
      <c r="O5261" s="246">
        <v>2000</v>
      </c>
      <c r="P5261" s="127" t="s">
        <v>1334</v>
      </c>
    </row>
    <row r="5262" spans="1:16" ht="51" hidden="1">
      <c r="A5262" s="127" t="s">
        <v>620</v>
      </c>
      <c r="B5262" s="127"/>
      <c r="C5262" s="128" t="s">
        <v>714</v>
      </c>
      <c r="D5262" s="122">
        <v>43028</v>
      </c>
      <c r="E5262" s="123" t="s">
        <v>11838</v>
      </c>
      <c r="F5262" s="123" t="s">
        <v>3</v>
      </c>
      <c r="G5262" s="123">
        <v>1553400</v>
      </c>
      <c r="H5262" s="127"/>
      <c r="I5262" s="131" t="s">
        <v>11839</v>
      </c>
      <c r="J5262" s="127"/>
      <c r="K5262" s="127"/>
      <c r="L5262" s="127"/>
      <c r="M5262" s="127"/>
      <c r="N5262" s="246">
        <v>0</v>
      </c>
      <c r="O5262" s="246">
        <v>1505.04</v>
      </c>
      <c r="P5262" s="127" t="s">
        <v>1334</v>
      </c>
    </row>
    <row r="5263" spans="1:16" ht="51" hidden="1">
      <c r="A5263" s="127" t="s">
        <v>620</v>
      </c>
      <c r="B5263" s="127"/>
      <c r="C5263" s="128" t="s">
        <v>714</v>
      </c>
      <c r="D5263" s="122">
        <v>43028</v>
      </c>
      <c r="E5263" s="123" t="s">
        <v>11840</v>
      </c>
      <c r="F5263" s="123" t="s">
        <v>3</v>
      </c>
      <c r="G5263" s="123">
        <v>1553376</v>
      </c>
      <c r="H5263" s="127"/>
      <c r="I5263" s="131" t="s">
        <v>11841</v>
      </c>
      <c r="J5263" s="127"/>
      <c r="K5263" s="127"/>
      <c r="L5263" s="127"/>
      <c r="M5263" s="127"/>
      <c r="N5263" s="246">
        <v>0</v>
      </c>
      <c r="O5263" s="246">
        <v>4</v>
      </c>
      <c r="P5263" s="127" t="s">
        <v>1334</v>
      </c>
    </row>
    <row r="5264" spans="1:16" ht="51" hidden="1">
      <c r="A5264" s="127">
        <v>249</v>
      </c>
      <c r="B5264" s="127"/>
      <c r="C5264" s="128" t="s">
        <v>776</v>
      </c>
      <c r="D5264" s="122">
        <v>43028</v>
      </c>
      <c r="E5264" s="123" t="s">
        <v>11842</v>
      </c>
      <c r="F5264" s="123" t="s">
        <v>3</v>
      </c>
      <c r="G5264" s="123">
        <v>1553616</v>
      </c>
      <c r="H5264" s="127"/>
      <c r="I5264" s="131" t="s">
        <v>11843</v>
      </c>
      <c r="J5264" s="127"/>
      <c r="K5264" s="127"/>
      <c r="L5264" s="127"/>
      <c r="M5264" s="127"/>
      <c r="N5264" s="246">
        <v>0</v>
      </c>
      <c r="O5264" s="246">
        <v>64.2</v>
      </c>
      <c r="P5264" s="127" t="s">
        <v>1334</v>
      </c>
    </row>
    <row r="5265" spans="1:16" ht="51" hidden="1">
      <c r="A5265" s="127">
        <v>249</v>
      </c>
      <c r="B5265" s="127"/>
      <c r="C5265" s="128" t="s">
        <v>776</v>
      </c>
      <c r="D5265" s="122">
        <v>43028</v>
      </c>
      <c r="E5265" s="123" t="s">
        <v>11844</v>
      </c>
      <c r="F5265" s="123" t="s">
        <v>3</v>
      </c>
      <c r="G5265" s="123">
        <v>1553617</v>
      </c>
      <c r="H5265" s="127"/>
      <c r="I5265" s="131" t="s">
        <v>11843</v>
      </c>
      <c r="J5265" s="127"/>
      <c r="K5265" s="127"/>
      <c r="L5265" s="127"/>
      <c r="M5265" s="127"/>
      <c r="N5265" s="246">
        <v>0</v>
      </c>
      <c r="O5265" s="246">
        <v>77</v>
      </c>
      <c r="P5265" s="127" t="s">
        <v>1334</v>
      </c>
    </row>
    <row r="5266" spans="1:16" ht="51" hidden="1">
      <c r="A5266" s="127">
        <v>249</v>
      </c>
      <c r="B5266" s="127"/>
      <c r="C5266" s="128" t="s">
        <v>776</v>
      </c>
      <c r="D5266" s="122">
        <v>43028</v>
      </c>
      <c r="E5266" s="123" t="s">
        <v>11845</v>
      </c>
      <c r="F5266" s="123" t="s">
        <v>3</v>
      </c>
      <c r="G5266" s="123">
        <v>1553618</v>
      </c>
      <c r="H5266" s="127"/>
      <c r="I5266" s="131" t="s">
        <v>11843</v>
      </c>
      <c r="J5266" s="127"/>
      <c r="K5266" s="127"/>
      <c r="L5266" s="127"/>
      <c r="M5266" s="127"/>
      <c r="N5266" s="246">
        <v>0</v>
      </c>
      <c r="O5266" s="246">
        <v>4</v>
      </c>
      <c r="P5266" s="127" t="s">
        <v>1334</v>
      </c>
    </row>
    <row r="5267" spans="1:16" ht="51" hidden="1">
      <c r="A5267" s="127">
        <v>680</v>
      </c>
      <c r="B5267" s="127"/>
      <c r="C5267" s="128" t="s">
        <v>867</v>
      </c>
      <c r="D5267" s="122">
        <v>43028</v>
      </c>
      <c r="E5267" s="123" t="s">
        <v>11846</v>
      </c>
      <c r="F5267" s="123" t="s">
        <v>3</v>
      </c>
      <c r="G5267" s="123">
        <v>1553390</v>
      </c>
      <c r="H5267" s="127"/>
      <c r="I5267" s="131" t="s">
        <v>11847</v>
      </c>
      <c r="J5267" s="127"/>
      <c r="K5267" s="127"/>
      <c r="L5267" s="127"/>
      <c r="M5267" s="127"/>
      <c r="N5267" s="246">
        <v>0</v>
      </c>
      <c r="O5267" s="246">
        <v>11176.34</v>
      </c>
      <c r="P5267" s="127" t="s">
        <v>1334</v>
      </c>
    </row>
    <row r="5268" spans="1:16" ht="51" hidden="1">
      <c r="A5268" s="127">
        <v>291</v>
      </c>
      <c r="B5268" s="127"/>
      <c r="C5268" s="128" t="s">
        <v>795</v>
      </c>
      <c r="D5268" s="122">
        <v>43028</v>
      </c>
      <c r="E5268" s="123" t="s">
        <v>11848</v>
      </c>
      <c r="F5268" s="123" t="s">
        <v>3</v>
      </c>
      <c r="G5268" s="123">
        <v>1553251</v>
      </c>
      <c r="H5268" s="127"/>
      <c r="I5268" s="131" t="s">
        <v>11849</v>
      </c>
      <c r="J5268" s="127"/>
      <c r="K5268" s="127"/>
      <c r="L5268" s="127"/>
      <c r="M5268" s="127"/>
      <c r="N5268" s="246">
        <v>0</v>
      </c>
      <c r="O5268" s="246">
        <v>16752.510000000002</v>
      </c>
      <c r="P5268" s="127" t="s">
        <v>1334</v>
      </c>
    </row>
    <row r="5269" spans="1:16" ht="51" hidden="1">
      <c r="A5269" s="127">
        <v>70</v>
      </c>
      <c r="B5269" s="127"/>
      <c r="C5269" s="128" t="s">
        <v>706</v>
      </c>
      <c r="D5269" s="122">
        <v>43028</v>
      </c>
      <c r="E5269" s="123" t="s">
        <v>11850</v>
      </c>
      <c r="F5269" s="123" t="s">
        <v>3</v>
      </c>
      <c r="G5269" s="123">
        <v>1553375</v>
      </c>
      <c r="H5269" s="127"/>
      <c r="I5269" s="131" t="s">
        <v>11851</v>
      </c>
      <c r="J5269" s="127"/>
      <c r="K5269" s="127"/>
      <c r="L5269" s="127"/>
      <c r="M5269" s="127"/>
      <c r="N5269" s="246">
        <v>0</v>
      </c>
      <c r="O5269" s="246">
        <v>82210.34</v>
      </c>
      <c r="P5269" s="127" t="s">
        <v>1334</v>
      </c>
    </row>
    <row r="5270" spans="1:16" ht="51" hidden="1">
      <c r="A5270" s="127">
        <v>70</v>
      </c>
      <c r="B5270" s="127"/>
      <c r="C5270" s="128" t="s">
        <v>706</v>
      </c>
      <c r="D5270" s="122">
        <v>43028</v>
      </c>
      <c r="E5270" s="123" t="s">
        <v>11852</v>
      </c>
      <c r="F5270" s="123" t="s">
        <v>3</v>
      </c>
      <c r="G5270" s="123">
        <v>1553374</v>
      </c>
      <c r="H5270" s="127"/>
      <c r="I5270" s="131" t="s">
        <v>11853</v>
      </c>
      <c r="J5270" s="127"/>
      <c r="K5270" s="127"/>
      <c r="L5270" s="127"/>
      <c r="M5270" s="127"/>
      <c r="N5270" s="246">
        <v>0</v>
      </c>
      <c r="O5270" s="246">
        <v>53621.04</v>
      </c>
      <c r="P5270" s="127" t="s">
        <v>1334</v>
      </c>
    </row>
    <row r="5271" spans="1:16" ht="51" hidden="1">
      <c r="A5271" s="127" t="s">
        <v>620</v>
      </c>
      <c r="B5271" s="127"/>
      <c r="C5271" s="128" t="s">
        <v>714</v>
      </c>
      <c r="D5271" s="122">
        <v>43028</v>
      </c>
      <c r="E5271" s="123" t="s">
        <v>11854</v>
      </c>
      <c r="F5271" s="123" t="s">
        <v>3</v>
      </c>
      <c r="G5271" s="123">
        <v>1553369</v>
      </c>
      <c r="H5271" s="127"/>
      <c r="I5271" s="131" t="s">
        <v>11855</v>
      </c>
      <c r="J5271" s="127"/>
      <c r="K5271" s="127"/>
      <c r="L5271" s="127"/>
      <c r="M5271" s="127"/>
      <c r="N5271" s="246">
        <v>0</v>
      </c>
      <c r="O5271" s="246">
        <v>1425.63</v>
      </c>
      <c r="P5271" s="127" t="s">
        <v>1334</v>
      </c>
    </row>
    <row r="5272" spans="1:16" ht="51" hidden="1">
      <c r="A5272" s="127" t="s">
        <v>620</v>
      </c>
      <c r="B5272" s="127"/>
      <c r="C5272" s="128" t="s">
        <v>714</v>
      </c>
      <c r="D5272" s="122">
        <v>43028</v>
      </c>
      <c r="E5272" s="123" t="s">
        <v>11856</v>
      </c>
      <c r="F5272" s="123" t="s">
        <v>3</v>
      </c>
      <c r="G5272" s="123">
        <v>1553366</v>
      </c>
      <c r="H5272" s="127"/>
      <c r="I5272" s="131" t="s">
        <v>11857</v>
      </c>
      <c r="J5272" s="127"/>
      <c r="K5272" s="127"/>
      <c r="L5272" s="127"/>
      <c r="M5272" s="127"/>
      <c r="N5272" s="246">
        <v>0</v>
      </c>
      <c r="O5272" s="246">
        <v>10475.14</v>
      </c>
      <c r="P5272" s="127" t="s">
        <v>1334</v>
      </c>
    </row>
    <row r="5273" spans="1:16" ht="51" hidden="1">
      <c r="A5273" s="127">
        <v>203</v>
      </c>
      <c r="B5273" s="127"/>
      <c r="C5273" s="128" t="s">
        <v>758</v>
      </c>
      <c r="D5273" s="122">
        <v>43028</v>
      </c>
      <c r="E5273" s="123" t="s">
        <v>11858</v>
      </c>
      <c r="F5273" s="123" t="s">
        <v>3</v>
      </c>
      <c r="G5273" s="123">
        <v>1553344</v>
      </c>
      <c r="H5273" s="127"/>
      <c r="I5273" s="131" t="s">
        <v>11859</v>
      </c>
      <c r="J5273" s="127"/>
      <c r="K5273" s="127"/>
      <c r="L5273" s="127"/>
      <c r="M5273" s="127"/>
      <c r="N5273" s="246">
        <v>0</v>
      </c>
      <c r="O5273" s="246">
        <v>1855</v>
      </c>
      <c r="P5273" s="127" t="s">
        <v>1334</v>
      </c>
    </row>
    <row r="5274" spans="1:16" ht="51" hidden="1">
      <c r="A5274" s="127">
        <v>203</v>
      </c>
      <c r="B5274" s="127"/>
      <c r="C5274" s="128" t="s">
        <v>758</v>
      </c>
      <c r="D5274" s="122">
        <v>43028</v>
      </c>
      <c r="E5274" s="123" t="s">
        <v>11860</v>
      </c>
      <c r="F5274" s="123" t="s">
        <v>3</v>
      </c>
      <c r="G5274" s="123">
        <v>1553342</v>
      </c>
      <c r="H5274" s="127"/>
      <c r="I5274" s="131" t="s">
        <v>11861</v>
      </c>
      <c r="J5274" s="127"/>
      <c r="K5274" s="127"/>
      <c r="L5274" s="127"/>
      <c r="M5274" s="127"/>
      <c r="N5274" s="246">
        <v>0</v>
      </c>
      <c r="O5274" s="246">
        <v>742</v>
      </c>
      <c r="P5274" s="127" t="s">
        <v>1334</v>
      </c>
    </row>
    <row r="5275" spans="1:16" ht="51" hidden="1">
      <c r="A5275" s="127" t="s">
        <v>620</v>
      </c>
      <c r="B5275" s="127"/>
      <c r="C5275" s="128" t="s">
        <v>714</v>
      </c>
      <c r="D5275" s="122">
        <v>43028</v>
      </c>
      <c r="E5275" s="123" t="s">
        <v>11862</v>
      </c>
      <c r="F5275" s="123" t="s">
        <v>3</v>
      </c>
      <c r="G5275" s="123">
        <v>1553341</v>
      </c>
      <c r="H5275" s="127"/>
      <c r="I5275" s="131" t="s">
        <v>11863</v>
      </c>
      <c r="J5275" s="127"/>
      <c r="K5275" s="127"/>
      <c r="L5275" s="127"/>
      <c r="M5275" s="127"/>
      <c r="N5275" s="246">
        <v>0</v>
      </c>
      <c r="O5275" s="246">
        <v>1425</v>
      </c>
      <c r="P5275" s="127" t="s">
        <v>1334</v>
      </c>
    </row>
    <row r="5276" spans="1:16" ht="38.25" hidden="1">
      <c r="A5276" s="127">
        <v>292</v>
      </c>
      <c r="B5276" s="127"/>
      <c r="C5276" s="128" t="s">
        <v>152</v>
      </c>
      <c r="D5276" s="122">
        <v>43028</v>
      </c>
      <c r="E5276" s="123" t="s">
        <v>11864</v>
      </c>
      <c r="F5276" s="123" t="s">
        <v>3</v>
      </c>
      <c r="G5276" s="123">
        <v>1553337</v>
      </c>
      <c r="H5276" s="127"/>
      <c r="I5276" s="131" t="s">
        <v>11865</v>
      </c>
      <c r="J5276" s="127"/>
      <c r="K5276" s="127"/>
      <c r="L5276" s="127"/>
      <c r="M5276" s="127"/>
      <c r="N5276" s="246">
        <v>0</v>
      </c>
      <c r="O5276" s="246">
        <v>8431</v>
      </c>
      <c r="P5276" s="127" t="s">
        <v>1334</v>
      </c>
    </row>
    <row r="5277" spans="1:16" ht="51" hidden="1">
      <c r="A5277" s="127">
        <v>20</v>
      </c>
      <c r="B5277" s="127"/>
      <c r="C5277" s="128" t="s">
        <v>694</v>
      </c>
      <c r="D5277" s="122">
        <v>43028</v>
      </c>
      <c r="E5277" s="123" t="s">
        <v>11866</v>
      </c>
      <c r="F5277" s="123" t="s">
        <v>3</v>
      </c>
      <c r="G5277" s="123">
        <v>1553328</v>
      </c>
      <c r="H5277" s="127"/>
      <c r="I5277" s="131" t="s">
        <v>11867</v>
      </c>
      <c r="J5277" s="127"/>
      <c r="K5277" s="127"/>
      <c r="L5277" s="127"/>
      <c r="M5277" s="127"/>
      <c r="N5277" s="246">
        <v>0</v>
      </c>
      <c r="O5277" s="246">
        <v>598.4</v>
      </c>
      <c r="P5277" s="127" t="s">
        <v>1334</v>
      </c>
    </row>
    <row r="5278" spans="1:16" ht="51" hidden="1">
      <c r="A5278" s="127">
        <v>574</v>
      </c>
      <c r="B5278" s="127"/>
      <c r="C5278" s="128" t="s">
        <v>851</v>
      </c>
      <c r="D5278" s="122">
        <v>43028</v>
      </c>
      <c r="E5278" s="123" t="s">
        <v>11868</v>
      </c>
      <c r="F5278" s="123" t="s">
        <v>3</v>
      </c>
      <c r="G5278" s="123">
        <v>1553314</v>
      </c>
      <c r="H5278" s="127"/>
      <c r="I5278" s="131" t="s">
        <v>11869</v>
      </c>
      <c r="J5278" s="127"/>
      <c r="K5278" s="127"/>
      <c r="L5278" s="127"/>
      <c r="M5278" s="127"/>
      <c r="N5278" s="246">
        <v>0</v>
      </c>
      <c r="O5278" s="246">
        <v>494</v>
      </c>
      <c r="P5278" s="127" t="s">
        <v>1334</v>
      </c>
    </row>
    <row r="5279" spans="1:16" ht="51" hidden="1">
      <c r="A5279" s="127">
        <v>681</v>
      </c>
      <c r="B5279" s="127"/>
      <c r="C5279" s="128" t="s">
        <v>238</v>
      </c>
      <c r="D5279" s="122">
        <v>43031</v>
      </c>
      <c r="E5279" s="123" t="s">
        <v>11870</v>
      </c>
      <c r="F5279" s="123" t="s">
        <v>3</v>
      </c>
      <c r="G5279" s="123">
        <v>1553970</v>
      </c>
      <c r="H5279" s="127"/>
      <c r="I5279" s="131" t="s">
        <v>11871</v>
      </c>
      <c r="J5279" s="127"/>
      <c r="K5279" s="127"/>
      <c r="L5279" s="127"/>
      <c r="M5279" s="127"/>
      <c r="N5279" s="246">
        <v>0</v>
      </c>
      <c r="O5279" s="246">
        <v>177.20000000000002</v>
      </c>
      <c r="P5279" s="127" t="s">
        <v>1334</v>
      </c>
    </row>
    <row r="5280" spans="1:16" ht="51" hidden="1">
      <c r="A5280" s="127" t="s">
        <v>620</v>
      </c>
      <c r="B5280" s="127"/>
      <c r="C5280" s="128" t="s">
        <v>714</v>
      </c>
      <c r="D5280" s="122">
        <v>43031</v>
      </c>
      <c r="E5280" s="123" t="s">
        <v>11872</v>
      </c>
      <c r="F5280" s="123" t="s">
        <v>3</v>
      </c>
      <c r="G5280" s="123">
        <v>1554016</v>
      </c>
      <c r="H5280" s="127"/>
      <c r="I5280" s="131" t="s">
        <v>11873</v>
      </c>
      <c r="J5280" s="127"/>
      <c r="K5280" s="127"/>
      <c r="L5280" s="127"/>
      <c r="M5280" s="127"/>
      <c r="N5280" s="246">
        <v>0</v>
      </c>
      <c r="O5280" s="246">
        <v>38.82</v>
      </c>
      <c r="P5280" s="127" t="s">
        <v>1334</v>
      </c>
    </row>
    <row r="5281" spans="1:16" ht="51" hidden="1">
      <c r="A5281" s="127" t="s">
        <v>620</v>
      </c>
      <c r="B5281" s="127"/>
      <c r="C5281" s="128" t="s">
        <v>714</v>
      </c>
      <c r="D5281" s="122">
        <v>43031</v>
      </c>
      <c r="E5281" s="123" t="s">
        <v>11874</v>
      </c>
      <c r="F5281" s="123" t="s">
        <v>3</v>
      </c>
      <c r="G5281" s="123">
        <v>1553959</v>
      </c>
      <c r="H5281" s="127"/>
      <c r="I5281" s="131" t="s">
        <v>11875</v>
      </c>
      <c r="J5281" s="127"/>
      <c r="K5281" s="127"/>
      <c r="L5281" s="127"/>
      <c r="M5281" s="127"/>
      <c r="N5281" s="246">
        <v>0</v>
      </c>
      <c r="O5281" s="246">
        <v>40</v>
      </c>
      <c r="P5281" s="127" t="s">
        <v>1334</v>
      </c>
    </row>
    <row r="5282" spans="1:16" ht="51" hidden="1">
      <c r="A5282" s="127" t="s">
        <v>620</v>
      </c>
      <c r="B5282" s="127"/>
      <c r="C5282" s="128" t="s">
        <v>714</v>
      </c>
      <c r="D5282" s="122">
        <v>43031</v>
      </c>
      <c r="E5282" s="123" t="s">
        <v>11876</v>
      </c>
      <c r="F5282" s="123" t="s">
        <v>3</v>
      </c>
      <c r="G5282" s="123">
        <v>1553944</v>
      </c>
      <c r="H5282" s="127"/>
      <c r="I5282" s="131" t="s">
        <v>11877</v>
      </c>
      <c r="J5282" s="127"/>
      <c r="K5282" s="127"/>
      <c r="L5282" s="127"/>
      <c r="M5282" s="127"/>
      <c r="N5282" s="246">
        <v>0</v>
      </c>
      <c r="O5282" s="246">
        <v>1321</v>
      </c>
      <c r="P5282" s="127" t="s">
        <v>1334</v>
      </c>
    </row>
    <row r="5283" spans="1:16" ht="51" hidden="1">
      <c r="A5283" s="127" t="s">
        <v>620</v>
      </c>
      <c r="B5283" s="127"/>
      <c r="C5283" s="128" t="s">
        <v>714</v>
      </c>
      <c r="D5283" s="122">
        <v>43031</v>
      </c>
      <c r="E5283" s="123" t="s">
        <v>11878</v>
      </c>
      <c r="F5283" s="123" t="s">
        <v>3</v>
      </c>
      <c r="G5283" s="123">
        <v>1553889</v>
      </c>
      <c r="H5283" s="127"/>
      <c r="I5283" s="131" t="s">
        <v>11879</v>
      </c>
      <c r="J5283" s="127"/>
      <c r="K5283" s="127"/>
      <c r="L5283" s="127"/>
      <c r="M5283" s="127"/>
      <c r="N5283" s="246">
        <v>0</v>
      </c>
      <c r="O5283" s="246">
        <v>54618</v>
      </c>
      <c r="P5283" s="127" t="s">
        <v>1334</v>
      </c>
    </row>
    <row r="5284" spans="1:16" ht="63.75" hidden="1">
      <c r="A5284" s="127">
        <v>48</v>
      </c>
      <c r="B5284" s="127"/>
      <c r="C5284" s="128" t="s">
        <v>701</v>
      </c>
      <c r="D5284" s="122">
        <v>43031</v>
      </c>
      <c r="E5284" s="123" t="s">
        <v>11880</v>
      </c>
      <c r="F5284" s="123" t="s">
        <v>3</v>
      </c>
      <c r="G5284" s="123">
        <v>1553888</v>
      </c>
      <c r="H5284" s="127"/>
      <c r="I5284" s="131" t="s">
        <v>11881</v>
      </c>
      <c r="J5284" s="127"/>
      <c r="K5284" s="127"/>
      <c r="L5284" s="127"/>
      <c r="M5284" s="127"/>
      <c r="N5284" s="246">
        <v>0</v>
      </c>
      <c r="O5284" s="246">
        <v>22465.100000000002</v>
      </c>
      <c r="P5284" s="127" t="s">
        <v>1334</v>
      </c>
    </row>
    <row r="5285" spans="1:16" ht="51" hidden="1">
      <c r="A5285" s="127" t="s">
        <v>620</v>
      </c>
      <c r="B5285" s="127"/>
      <c r="C5285" s="128" t="s">
        <v>714</v>
      </c>
      <c r="D5285" s="122">
        <v>43031</v>
      </c>
      <c r="E5285" s="123" t="s">
        <v>11882</v>
      </c>
      <c r="F5285" s="123" t="s">
        <v>3</v>
      </c>
      <c r="G5285" s="123">
        <v>1553887</v>
      </c>
      <c r="H5285" s="127"/>
      <c r="I5285" s="131" t="s">
        <v>11883</v>
      </c>
      <c r="J5285" s="127"/>
      <c r="K5285" s="127"/>
      <c r="L5285" s="127"/>
      <c r="M5285" s="127"/>
      <c r="N5285" s="246">
        <v>0</v>
      </c>
      <c r="O5285" s="246">
        <v>4800</v>
      </c>
      <c r="P5285" s="127" t="s">
        <v>1334</v>
      </c>
    </row>
    <row r="5286" spans="1:16" ht="51" hidden="1">
      <c r="A5286" s="127">
        <v>86</v>
      </c>
      <c r="B5286" s="127"/>
      <c r="C5286" s="128" t="s">
        <v>711</v>
      </c>
      <c r="D5286" s="122">
        <v>43031</v>
      </c>
      <c r="E5286" s="123" t="s">
        <v>11884</v>
      </c>
      <c r="F5286" s="123" t="s">
        <v>3</v>
      </c>
      <c r="G5286" s="123">
        <v>1553852</v>
      </c>
      <c r="H5286" s="127"/>
      <c r="I5286" s="131" t="s">
        <v>11885</v>
      </c>
      <c r="J5286" s="127"/>
      <c r="K5286" s="127"/>
      <c r="L5286" s="127"/>
      <c r="M5286" s="127"/>
      <c r="N5286" s="246">
        <v>0</v>
      </c>
      <c r="O5286" s="246">
        <v>38</v>
      </c>
      <c r="P5286" s="127" t="s">
        <v>1334</v>
      </c>
    </row>
    <row r="5287" spans="1:16" ht="51" hidden="1">
      <c r="A5287" s="127">
        <v>206</v>
      </c>
      <c r="B5287" s="127"/>
      <c r="C5287" s="128" t="s">
        <v>759</v>
      </c>
      <c r="D5287" s="122">
        <v>43031</v>
      </c>
      <c r="E5287" s="123" t="s">
        <v>11886</v>
      </c>
      <c r="F5287" s="123" t="s">
        <v>3</v>
      </c>
      <c r="G5287" s="123">
        <v>1553881</v>
      </c>
      <c r="H5287" s="127"/>
      <c r="I5287" s="131" t="s">
        <v>11887</v>
      </c>
      <c r="J5287" s="127"/>
      <c r="K5287" s="127"/>
      <c r="L5287" s="127"/>
      <c r="M5287" s="127"/>
      <c r="N5287" s="246">
        <v>0</v>
      </c>
      <c r="O5287" s="243">
        <v>316</v>
      </c>
      <c r="P5287" s="127" t="s">
        <v>17184</v>
      </c>
    </row>
    <row r="5288" spans="1:16" ht="51" hidden="1">
      <c r="A5288" s="127">
        <v>582</v>
      </c>
      <c r="B5288" s="127"/>
      <c r="C5288" s="128" t="s">
        <v>857</v>
      </c>
      <c r="D5288" s="122">
        <v>43031</v>
      </c>
      <c r="E5288" s="123" t="s">
        <v>11888</v>
      </c>
      <c r="F5288" s="123" t="s">
        <v>3</v>
      </c>
      <c r="G5288" s="123">
        <v>1553879</v>
      </c>
      <c r="H5288" s="127"/>
      <c r="I5288" s="131" t="s">
        <v>11889</v>
      </c>
      <c r="J5288" s="127"/>
      <c r="K5288" s="127"/>
      <c r="L5288" s="127"/>
      <c r="M5288" s="127"/>
      <c r="N5288" s="246">
        <v>0</v>
      </c>
      <c r="O5288" s="246">
        <v>2322</v>
      </c>
      <c r="P5288" s="127" t="s">
        <v>1334</v>
      </c>
    </row>
    <row r="5289" spans="1:16" ht="51" hidden="1">
      <c r="A5289" s="127">
        <v>582</v>
      </c>
      <c r="B5289" s="127"/>
      <c r="C5289" s="128" t="s">
        <v>857</v>
      </c>
      <c r="D5289" s="122">
        <v>43031</v>
      </c>
      <c r="E5289" s="123" t="s">
        <v>11890</v>
      </c>
      <c r="F5289" s="123" t="s">
        <v>3</v>
      </c>
      <c r="G5289" s="123">
        <v>1553876</v>
      </c>
      <c r="H5289" s="127"/>
      <c r="I5289" s="131" t="s">
        <v>11891</v>
      </c>
      <c r="J5289" s="127"/>
      <c r="K5289" s="127"/>
      <c r="L5289" s="127"/>
      <c r="M5289" s="127"/>
      <c r="N5289" s="246">
        <v>0</v>
      </c>
      <c r="O5289" s="246">
        <v>59565.01</v>
      </c>
      <c r="P5289" s="127" t="s">
        <v>1334</v>
      </c>
    </row>
    <row r="5290" spans="1:16" ht="63.75" hidden="1">
      <c r="A5290" s="127">
        <v>582</v>
      </c>
      <c r="B5290" s="127"/>
      <c r="C5290" s="128" t="s">
        <v>857</v>
      </c>
      <c r="D5290" s="122">
        <v>43031</v>
      </c>
      <c r="E5290" s="123" t="s">
        <v>11892</v>
      </c>
      <c r="F5290" s="123" t="s">
        <v>3</v>
      </c>
      <c r="G5290" s="123">
        <v>1553870</v>
      </c>
      <c r="H5290" s="127"/>
      <c r="I5290" s="131" t="s">
        <v>11893</v>
      </c>
      <c r="J5290" s="127"/>
      <c r="K5290" s="127"/>
      <c r="L5290" s="127"/>
      <c r="M5290" s="127"/>
      <c r="N5290" s="246">
        <v>0</v>
      </c>
      <c r="O5290" s="246">
        <v>8966.27</v>
      </c>
      <c r="P5290" s="127" t="s">
        <v>1334</v>
      </c>
    </row>
    <row r="5291" spans="1:16" ht="51" hidden="1">
      <c r="A5291" s="127">
        <v>582</v>
      </c>
      <c r="B5291" s="127"/>
      <c r="C5291" s="128" t="s">
        <v>857</v>
      </c>
      <c r="D5291" s="122">
        <v>43031</v>
      </c>
      <c r="E5291" s="123" t="s">
        <v>11894</v>
      </c>
      <c r="F5291" s="123" t="s">
        <v>3</v>
      </c>
      <c r="G5291" s="123">
        <v>1553868</v>
      </c>
      <c r="H5291" s="127"/>
      <c r="I5291" s="131" t="s">
        <v>11895</v>
      </c>
      <c r="J5291" s="127"/>
      <c r="K5291" s="127"/>
      <c r="L5291" s="127"/>
      <c r="M5291" s="127"/>
      <c r="N5291" s="246">
        <v>0</v>
      </c>
      <c r="O5291" s="246">
        <v>1711787.74</v>
      </c>
      <c r="P5291" s="127" t="s">
        <v>1334</v>
      </c>
    </row>
    <row r="5292" spans="1:16" ht="51" hidden="1">
      <c r="A5292" s="127" t="s">
        <v>620</v>
      </c>
      <c r="B5292" s="127"/>
      <c r="C5292" s="128" t="s">
        <v>714</v>
      </c>
      <c r="D5292" s="122">
        <v>43031</v>
      </c>
      <c r="E5292" s="123" t="s">
        <v>11896</v>
      </c>
      <c r="F5292" s="123" t="s">
        <v>3</v>
      </c>
      <c r="G5292" s="123">
        <v>1553827</v>
      </c>
      <c r="H5292" s="127"/>
      <c r="I5292" s="131" t="s">
        <v>11897</v>
      </c>
      <c r="J5292" s="127"/>
      <c r="K5292" s="127"/>
      <c r="L5292" s="127"/>
      <c r="M5292" s="127"/>
      <c r="N5292" s="246">
        <v>0</v>
      </c>
      <c r="O5292" s="246">
        <v>574.62</v>
      </c>
      <c r="P5292" s="127" t="s">
        <v>1334</v>
      </c>
    </row>
    <row r="5293" spans="1:16" ht="63.75" hidden="1">
      <c r="A5293" s="127">
        <v>46</v>
      </c>
      <c r="B5293" s="127"/>
      <c r="C5293" s="128" t="s">
        <v>699</v>
      </c>
      <c r="D5293" s="122">
        <v>43031</v>
      </c>
      <c r="E5293" s="123" t="s">
        <v>11898</v>
      </c>
      <c r="F5293" s="123" t="s">
        <v>3</v>
      </c>
      <c r="G5293" s="123">
        <v>1553819</v>
      </c>
      <c r="H5293" s="127"/>
      <c r="I5293" s="131" t="s">
        <v>11899</v>
      </c>
      <c r="J5293" s="127"/>
      <c r="K5293" s="127"/>
      <c r="L5293" s="127"/>
      <c r="M5293" s="127"/>
      <c r="N5293" s="246">
        <v>0</v>
      </c>
      <c r="O5293" s="246">
        <v>10469.67</v>
      </c>
      <c r="P5293" s="127" t="s">
        <v>1334</v>
      </c>
    </row>
    <row r="5294" spans="1:16" ht="63.75" hidden="1">
      <c r="A5294" s="127">
        <v>46</v>
      </c>
      <c r="B5294" s="127"/>
      <c r="C5294" s="128" t="s">
        <v>699</v>
      </c>
      <c r="D5294" s="122">
        <v>43031</v>
      </c>
      <c r="E5294" s="123" t="s">
        <v>11900</v>
      </c>
      <c r="F5294" s="123" t="s">
        <v>3</v>
      </c>
      <c r="G5294" s="123">
        <v>1553815</v>
      </c>
      <c r="H5294" s="127"/>
      <c r="I5294" s="131" t="s">
        <v>11901</v>
      </c>
      <c r="J5294" s="127"/>
      <c r="K5294" s="127"/>
      <c r="L5294" s="127"/>
      <c r="M5294" s="127"/>
      <c r="N5294" s="246">
        <v>0</v>
      </c>
      <c r="O5294" s="246">
        <v>449866.56</v>
      </c>
      <c r="P5294" s="127" t="s">
        <v>1334</v>
      </c>
    </row>
    <row r="5295" spans="1:16" ht="51" hidden="1">
      <c r="A5295" s="127">
        <v>70</v>
      </c>
      <c r="B5295" s="127"/>
      <c r="C5295" s="128" t="s">
        <v>706</v>
      </c>
      <c r="D5295" s="122">
        <v>43031</v>
      </c>
      <c r="E5295" s="123" t="s">
        <v>11902</v>
      </c>
      <c r="F5295" s="123" t="s">
        <v>3</v>
      </c>
      <c r="G5295" s="123">
        <v>1553789</v>
      </c>
      <c r="H5295" s="127"/>
      <c r="I5295" s="131" t="s">
        <v>11903</v>
      </c>
      <c r="J5295" s="127"/>
      <c r="K5295" s="127"/>
      <c r="L5295" s="127"/>
      <c r="M5295" s="127"/>
      <c r="N5295" s="246">
        <v>0</v>
      </c>
      <c r="O5295" s="246">
        <v>2</v>
      </c>
      <c r="P5295" s="127" t="s">
        <v>1334</v>
      </c>
    </row>
    <row r="5296" spans="1:16" ht="51" hidden="1">
      <c r="A5296" s="127">
        <v>46</v>
      </c>
      <c r="B5296" s="127"/>
      <c r="C5296" s="128" t="s">
        <v>699</v>
      </c>
      <c r="D5296" s="122">
        <v>43031</v>
      </c>
      <c r="E5296" s="123" t="s">
        <v>11904</v>
      </c>
      <c r="F5296" s="123" t="s">
        <v>3</v>
      </c>
      <c r="G5296" s="123">
        <v>1553757</v>
      </c>
      <c r="H5296" s="127"/>
      <c r="I5296" s="131" t="s">
        <v>11905</v>
      </c>
      <c r="J5296" s="127"/>
      <c r="K5296" s="127"/>
      <c r="L5296" s="127"/>
      <c r="M5296" s="127"/>
      <c r="N5296" s="246">
        <v>0</v>
      </c>
      <c r="O5296" s="246">
        <v>65104</v>
      </c>
      <c r="P5296" s="127" t="s">
        <v>1334</v>
      </c>
    </row>
    <row r="5297" spans="1:16" ht="63.75" hidden="1">
      <c r="A5297" s="127">
        <v>201</v>
      </c>
      <c r="B5297" s="127"/>
      <c r="C5297" s="128" t="s">
        <v>757</v>
      </c>
      <c r="D5297" s="122">
        <v>43031</v>
      </c>
      <c r="E5297" s="123" t="s">
        <v>11906</v>
      </c>
      <c r="F5297" s="123" t="s">
        <v>3</v>
      </c>
      <c r="G5297" s="123">
        <v>1553741</v>
      </c>
      <c r="H5297" s="127"/>
      <c r="I5297" s="131" t="s">
        <v>11907</v>
      </c>
      <c r="J5297" s="127"/>
      <c r="K5297" s="127"/>
      <c r="L5297" s="127"/>
      <c r="M5297" s="127"/>
      <c r="N5297" s="246">
        <v>0</v>
      </c>
      <c r="O5297" s="246">
        <v>3190.5</v>
      </c>
      <c r="P5297" s="127" t="s">
        <v>1334</v>
      </c>
    </row>
    <row r="5298" spans="1:16" ht="51" hidden="1">
      <c r="A5298" s="127" t="s">
        <v>620</v>
      </c>
      <c r="B5298" s="127"/>
      <c r="C5298" s="128" t="s">
        <v>714</v>
      </c>
      <c r="D5298" s="122">
        <v>43031</v>
      </c>
      <c r="E5298" s="123" t="s">
        <v>11908</v>
      </c>
      <c r="F5298" s="123" t="s">
        <v>3</v>
      </c>
      <c r="G5298" s="123">
        <v>1553830</v>
      </c>
      <c r="H5298" s="127"/>
      <c r="I5298" s="131" t="s">
        <v>11909</v>
      </c>
      <c r="J5298" s="127"/>
      <c r="K5298" s="127"/>
      <c r="L5298" s="127"/>
      <c r="M5298" s="127"/>
      <c r="N5298" s="246">
        <v>0</v>
      </c>
      <c r="O5298" s="246">
        <v>2283.12</v>
      </c>
      <c r="P5298" s="127" t="s">
        <v>1334</v>
      </c>
    </row>
    <row r="5299" spans="1:16" ht="51" hidden="1">
      <c r="A5299" s="127">
        <v>81</v>
      </c>
      <c r="B5299" s="127"/>
      <c r="C5299" s="128" t="s">
        <v>710</v>
      </c>
      <c r="D5299" s="122">
        <v>43031</v>
      </c>
      <c r="E5299" s="123" t="s">
        <v>11910</v>
      </c>
      <c r="F5299" s="123" t="s">
        <v>3</v>
      </c>
      <c r="G5299" s="123">
        <v>1553804</v>
      </c>
      <c r="H5299" s="127"/>
      <c r="I5299" s="131" t="s">
        <v>11911</v>
      </c>
      <c r="J5299" s="127"/>
      <c r="K5299" s="127"/>
      <c r="L5299" s="127"/>
      <c r="M5299" s="127"/>
      <c r="N5299" s="246">
        <v>0</v>
      </c>
      <c r="O5299" s="246">
        <v>300</v>
      </c>
      <c r="P5299" s="127" t="s">
        <v>1334</v>
      </c>
    </row>
    <row r="5300" spans="1:16" ht="51" hidden="1">
      <c r="A5300" s="127">
        <v>15</v>
      </c>
      <c r="B5300" s="127"/>
      <c r="C5300" s="128" t="s">
        <v>692</v>
      </c>
      <c r="D5300" s="122">
        <v>43031</v>
      </c>
      <c r="E5300" s="123" t="s">
        <v>11912</v>
      </c>
      <c r="F5300" s="123" t="s">
        <v>3</v>
      </c>
      <c r="G5300" s="123">
        <v>1553780</v>
      </c>
      <c r="H5300" s="127"/>
      <c r="I5300" s="131" t="s">
        <v>11913</v>
      </c>
      <c r="J5300" s="127"/>
      <c r="K5300" s="127"/>
      <c r="L5300" s="127"/>
      <c r="M5300" s="127"/>
      <c r="N5300" s="246">
        <v>0</v>
      </c>
      <c r="O5300" s="246">
        <v>1.17</v>
      </c>
      <c r="P5300" s="127" t="s">
        <v>1334</v>
      </c>
    </row>
    <row r="5301" spans="1:16" ht="51" hidden="1">
      <c r="A5301" s="127">
        <v>15</v>
      </c>
      <c r="B5301" s="127"/>
      <c r="C5301" s="128" t="s">
        <v>692</v>
      </c>
      <c r="D5301" s="122">
        <v>43031</v>
      </c>
      <c r="E5301" s="123" t="s">
        <v>11914</v>
      </c>
      <c r="F5301" s="123" t="s">
        <v>3</v>
      </c>
      <c r="G5301" s="123">
        <v>1553778</v>
      </c>
      <c r="H5301" s="127"/>
      <c r="I5301" s="131" t="s">
        <v>11913</v>
      </c>
      <c r="J5301" s="127"/>
      <c r="K5301" s="127"/>
      <c r="L5301" s="127"/>
      <c r="M5301" s="127"/>
      <c r="N5301" s="246">
        <v>0</v>
      </c>
      <c r="O5301" s="246">
        <v>9.1300000000000008</v>
      </c>
      <c r="P5301" s="127" t="s">
        <v>1334</v>
      </c>
    </row>
    <row r="5302" spans="1:16" ht="51" hidden="1">
      <c r="A5302" s="127">
        <v>15</v>
      </c>
      <c r="B5302" s="127"/>
      <c r="C5302" s="128" t="s">
        <v>692</v>
      </c>
      <c r="D5302" s="122">
        <v>43031</v>
      </c>
      <c r="E5302" s="123" t="s">
        <v>11915</v>
      </c>
      <c r="F5302" s="123" t="s">
        <v>3</v>
      </c>
      <c r="G5302" s="123">
        <v>1553777</v>
      </c>
      <c r="H5302" s="127"/>
      <c r="I5302" s="131" t="s">
        <v>11916</v>
      </c>
      <c r="J5302" s="127"/>
      <c r="K5302" s="127"/>
      <c r="L5302" s="127"/>
      <c r="M5302" s="127"/>
      <c r="N5302" s="246">
        <v>0</v>
      </c>
      <c r="O5302" s="246">
        <v>0.13</v>
      </c>
      <c r="P5302" s="127" t="s">
        <v>1334</v>
      </c>
    </row>
    <row r="5303" spans="1:16" ht="51" hidden="1">
      <c r="A5303" s="127">
        <v>15</v>
      </c>
      <c r="B5303" s="127"/>
      <c r="C5303" s="128" t="s">
        <v>692</v>
      </c>
      <c r="D5303" s="122">
        <v>43031</v>
      </c>
      <c r="E5303" s="123" t="s">
        <v>11917</v>
      </c>
      <c r="F5303" s="123" t="s">
        <v>3</v>
      </c>
      <c r="G5303" s="123">
        <v>1553775</v>
      </c>
      <c r="H5303" s="127"/>
      <c r="I5303" s="131" t="s">
        <v>11918</v>
      </c>
      <c r="J5303" s="127"/>
      <c r="K5303" s="127"/>
      <c r="L5303" s="127"/>
      <c r="M5303" s="127"/>
      <c r="N5303" s="246">
        <v>0</v>
      </c>
      <c r="O5303" s="246">
        <v>0.03</v>
      </c>
      <c r="P5303" s="127" t="s">
        <v>1334</v>
      </c>
    </row>
    <row r="5304" spans="1:16" ht="38.25" hidden="1">
      <c r="A5304" s="127">
        <v>580</v>
      </c>
      <c r="B5304" s="127"/>
      <c r="C5304" s="128" t="s">
        <v>218</v>
      </c>
      <c r="D5304" s="122">
        <v>43031</v>
      </c>
      <c r="E5304" s="123" t="s">
        <v>11919</v>
      </c>
      <c r="F5304" s="123" t="s">
        <v>3</v>
      </c>
      <c r="G5304" s="123">
        <v>1553766</v>
      </c>
      <c r="H5304" s="127"/>
      <c r="I5304" s="131" t="s">
        <v>11920</v>
      </c>
      <c r="J5304" s="127"/>
      <c r="K5304" s="127"/>
      <c r="L5304" s="127"/>
      <c r="M5304" s="127"/>
      <c r="N5304" s="246">
        <v>0</v>
      </c>
      <c r="O5304" s="246">
        <v>30</v>
      </c>
      <c r="P5304" s="127" t="s">
        <v>1334</v>
      </c>
    </row>
    <row r="5305" spans="1:16" ht="51" hidden="1">
      <c r="A5305" s="127">
        <v>86</v>
      </c>
      <c r="B5305" s="127"/>
      <c r="C5305" s="128" t="s">
        <v>711</v>
      </c>
      <c r="D5305" s="122">
        <v>43032</v>
      </c>
      <c r="E5305" s="123" t="s">
        <v>11921</v>
      </c>
      <c r="F5305" s="123" t="s">
        <v>3</v>
      </c>
      <c r="G5305" s="123">
        <v>1554294</v>
      </c>
      <c r="H5305" s="127"/>
      <c r="I5305" s="131" t="s">
        <v>11922</v>
      </c>
      <c r="J5305" s="127"/>
      <c r="K5305" s="127"/>
      <c r="L5305" s="127"/>
      <c r="M5305" s="127"/>
      <c r="N5305" s="246">
        <v>0</v>
      </c>
      <c r="O5305" s="246">
        <v>5135.7</v>
      </c>
      <c r="P5305" s="127" t="s">
        <v>1334</v>
      </c>
    </row>
    <row r="5306" spans="1:16" ht="51" hidden="1">
      <c r="A5306" s="127" t="s">
        <v>620</v>
      </c>
      <c r="B5306" s="127"/>
      <c r="C5306" s="128" t="s">
        <v>714</v>
      </c>
      <c r="D5306" s="122">
        <v>43032</v>
      </c>
      <c r="E5306" s="123" t="s">
        <v>11923</v>
      </c>
      <c r="F5306" s="123" t="s">
        <v>3</v>
      </c>
      <c r="G5306" s="123">
        <v>1554295</v>
      </c>
      <c r="H5306" s="127"/>
      <c r="I5306" s="131" t="s">
        <v>11924</v>
      </c>
      <c r="J5306" s="127"/>
      <c r="K5306" s="127"/>
      <c r="L5306" s="127"/>
      <c r="M5306" s="127"/>
      <c r="N5306" s="246">
        <v>0</v>
      </c>
      <c r="O5306" s="246">
        <v>1733.3</v>
      </c>
      <c r="P5306" s="127" t="s">
        <v>1334</v>
      </c>
    </row>
    <row r="5307" spans="1:16" ht="51" hidden="1">
      <c r="A5307" s="127">
        <v>20</v>
      </c>
      <c r="B5307" s="127"/>
      <c r="C5307" s="128" t="s">
        <v>694</v>
      </c>
      <c r="D5307" s="122">
        <v>43032</v>
      </c>
      <c r="E5307" s="123" t="s">
        <v>11925</v>
      </c>
      <c r="F5307" s="123" t="s">
        <v>3</v>
      </c>
      <c r="G5307" s="123">
        <v>1554332</v>
      </c>
      <c r="H5307" s="127"/>
      <c r="I5307" s="131" t="s">
        <v>11926</v>
      </c>
      <c r="J5307" s="127"/>
      <c r="K5307" s="127"/>
      <c r="L5307" s="127"/>
      <c r="M5307" s="127"/>
      <c r="N5307" s="246">
        <v>0</v>
      </c>
      <c r="O5307" s="246">
        <v>988.80000000000007</v>
      </c>
      <c r="P5307" s="127" t="s">
        <v>1334</v>
      </c>
    </row>
    <row r="5308" spans="1:16" ht="51" hidden="1">
      <c r="A5308" s="127">
        <v>292</v>
      </c>
      <c r="B5308" s="127"/>
      <c r="C5308" s="128" t="s">
        <v>152</v>
      </c>
      <c r="D5308" s="122">
        <v>43032</v>
      </c>
      <c r="E5308" s="123" t="s">
        <v>11927</v>
      </c>
      <c r="F5308" s="123" t="s">
        <v>3</v>
      </c>
      <c r="G5308" s="123">
        <v>1554337</v>
      </c>
      <c r="H5308" s="127"/>
      <c r="I5308" s="131" t="s">
        <v>8980</v>
      </c>
      <c r="J5308" s="127"/>
      <c r="K5308" s="127"/>
      <c r="L5308" s="127"/>
      <c r="M5308" s="127"/>
      <c r="N5308" s="246">
        <v>0</v>
      </c>
      <c r="O5308" s="246">
        <v>345</v>
      </c>
      <c r="P5308" s="127" t="s">
        <v>1334</v>
      </c>
    </row>
    <row r="5309" spans="1:16" ht="51" hidden="1">
      <c r="A5309" s="127">
        <v>292</v>
      </c>
      <c r="B5309" s="127"/>
      <c r="C5309" s="128" t="s">
        <v>152</v>
      </c>
      <c r="D5309" s="122">
        <v>43032</v>
      </c>
      <c r="E5309" s="123" t="s">
        <v>11928</v>
      </c>
      <c r="F5309" s="123" t="s">
        <v>3</v>
      </c>
      <c r="G5309" s="123">
        <v>1554338</v>
      </c>
      <c r="H5309" s="127"/>
      <c r="I5309" s="131" t="s">
        <v>8980</v>
      </c>
      <c r="J5309" s="127"/>
      <c r="K5309" s="127"/>
      <c r="L5309" s="127"/>
      <c r="M5309" s="127"/>
      <c r="N5309" s="246">
        <v>0</v>
      </c>
      <c r="O5309" s="246">
        <v>303</v>
      </c>
      <c r="P5309" s="127" t="s">
        <v>1334</v>
      </c>
    </row>
    <row r="5310" spans="1:16" ht="51" hidden="1">
      <c r="A5310" s="127">
        <v>292</v>
      </c>
      <c r="B5310" s="127"/>
      <c r="C5310" s="128" t="s">
        <v>152</v>
      </c>
      <c r="D5310" s="122">
        <v>43032</v>
      </c>
      <c r="E5310" s="123" t="s">
        <v>11929</v>
      </c>
      <c r="F5310" s="123" t="s">
        <v>3</v>
      </c>
      <c r="G5310" s="123">
        <v>1554339</v>
      </c>
      <c r="H5310" s="127"/>
      <c r="I5310" s="131" t="s">
        <v>8980</v>
      </c>
      <c r="J5310" s="127"/>
      <c r="K5310" s="127"/>
      <c r="L5310" s="127"/>
      <c r="M5310" s="127"/>
      <c r="N5310" s="246">
        <v>0</v>
      </c>
      <c r="O5310" s="246">
        <v>280</v>
      </c>
      <c r="P5310" s="127" t="s">
        <v>1334</v>
      </c>
    </row>
    <row r="5311" spans="1:16" ht="63.75">
      <c r="A5311" s="127">
        <v>35</v>
      </c>
      <c r="B5311" s="127"/>
      <c r="C5311" s="128" t="s">
        <v>697</v>
      </c>
      <c r="D5311" s="122">
        <v>43032</v>
      </c>
      <c r="E5311" s="123" t="s">
        <v>11930</v>
      </c>
      <c r="F5311" s="123" t="s">
        <v>3</v>
      </c>
      <c r="G5311" s="123">
        <v>1554343</v>
      </c>
      <c r="H5311" s="127"/>
      <c r="I5311" s="131" t="s">
        <v>11931</v>
      </c>
      <c r="J5311" s="127"/>
      <c r="K5311" s="127"/>
      <c r="L5311" s="127"/>
      <c r="M5311" s="127"/>
      <c r="N5311" s="246">
        <v>0</v>
      </c>
      <c r="O5311" s="246">
        <v>1568</v>
      </c>
      <c r="P5311" s="127" t="s">
        <v>1334</v>
      </c>
    </row>
    <row r="5312" spans="1:16" ht="51" hidden="1">
      <c r="A5312" s="127" t="s">
        <v>620</v>
      </c>
      <c r="B5312" s="127"/>
      <c r="C5312" s="128" t="s">
        <v>714</v>
      </c>
      <c r="D5312" s="122">
        <v>43032</v>
      </c>
      <c r="E5312" s="123" t="s">
        <v>11932</v>
      </c>
      <c r="F5312" s="123" t="s">
        <v>3</v>
      </c>
      <c r="G5312" s="123">
        <v>1554205</v>
      </c>
      <c r="H5312" s="127"/>
      <c r="I5312" s="131" t="s">
        <v>11933</v>
      </c>
      <c r="J5312" s="127"/>
      <c r="K5312" s="127"/>
      <c r="L5312" s="127"/>
      <c r="M5312" s="127"/>
      <c r="N5312" s="246">
        <v>0</v>
      </c>
      <c r="O5312" s="246">
        <v>10</v>
      </c>
      <c r="P5312" s="127" t="s">
        <v>1334</v>
      </c>
    </row>
    <row r="5313" spans="1:16" ht="51" hidden="1">
      <c r="A5313" s="127">
        <v>41</v>
      </c>
      <c r="B5313" s="127"/>
      <c r="C5313" s="128" t="s">
        <v>698</v>
      </c>
      <c r="D5313" s="122">
        <v>43032</v>
      </c>
      <c r="E5313" s="123" t="s">
        <v>11934</v>
      </c>
      <c r="F5313" s="123" t="s">
        <v>3</v>
      </c>
      <c r="G5313" s="123">
        <v>1554222</v>
      </c>
      <c r="H5313" s="127"/>
      <c r="I5313" s="131" t="s">
        <v>11935</v>
      </c>
      <c r="J5313" s="127"/>
      <c r="K5313" s="127"/>
      <c r="L5313" s="127"/>
      <c r="M5313" s="127"/>
      <c r="N5313" s="246">
        <v>0</v>
      </c>
      <c r="O5313" s="246">
        <v>2828.7400000000002</v>
      </c>
      <c r="P5313" s="127" t="s">
        <v>1334</v>
      </c>
    </row>
    <row r="5314" spans="1:16" ht="51" hidden="1">
      <c r="A5314" s="127">
        <v>41</v>
      </c>
      <c r="B5314" s="127"/>
      <c r="C5314" s="128" t="s">
        <v>698</v>
      </c>
      <c r="D5314" s="122">
        <v>43032</v>
      </c>
      <c r="E5314" s="123" t="s">
        <v>11936</v>
      </c>
      <c r="F5314" s="123" t="s">
        <v>3</v>
      </c>
      <c r="G5314" s="123">
        <v>1554224</v>
      </c>
      <c r="H5314" s="127"/>
      <c r="I5314" s="131" t="s">
        <v>11935</v>
      </c>
      <c r="J5314" s="127"/>
      <c r="K5314" s="127"/>
      <c r="L5314" s="127"/>
      <c r="M5314" s="127"/>
      <c r="N5314" s="246">
        <v>0</v>
      </c>
      <c r="O5314" s="246">
        <v>25.5</v>
      </c>
      <c r="P5314" s="127" t="s">
        <v>1334</v>
      </c>
    </row>
    <row r="5315" spans="1:16" ht="51" hidden="1">
      <c r="A5315" s="127">
        <v>20</v>
      </c>
      <c r="B5315" s="127"/>
      <c r="C5315" s="128" t="s">
        <v>694</v>
      </c>
      <c r="D5315" s="122">
        <v>43032</v>
      </c>
      <c r="E5315" s="123" t="s">
        <v>11937</v>
      </c>
      <c r="F5315" s="123" t="s">
        <v>3</v>
      </c>
      <c r="G5315" s="123">
        <v>1554243</v>
      </c>
      <c r="H5315" s="127"/>
      <c r="I5315" s="131" t="s">
        <v>11938</v>
      </c>
      <c r="J5315" s="127"/>
      <c r="K5315" s="127"/>
      <c r="L5315" s="127"/>
      <c r="M5315" s="127"/>
      <c r="N5315" s="246">
        <v>0</v>
      </c>
      <c r="O5315" s="246">
        <v>3.2</v>
      </c>
      <c r="P5315" s="127" t="s">
        <v>1334</v>
      </c>
    </row>
    <row r="5316" spans="1:16" ht="63.75" hidden="1">
      <c r="A5316" s="127">
        <v>20</v>
      </c>
      <c r="B5316" s="127"/>
      <c r="C5316" s="128" t="s">
        <v>694</v>
      </c>
      <c r="D5316" s="122">
        <v>43032</v>
      </c>
      <c r="E5316" s="123" t="s">
        <v>11939</v>
      </c>
      <c r="F5316" s="123" t="s">
        <v>3</v>
      </c>
      <c r="G5316" s="123">
        <v>1554244</v>
      </c>
      <c r="H5316" s="127"/>
      <c r="I5316" s="131" t="s">
        <v>11940</v>
      </c>
      <c r="J5316" s="127"/>
      <c r="K5316" s="127"/>
      <c r="L5316" s="127"/>
      <c r="M5316" s="127"/>
      <c r="N5316" s="246">
        <v>0</v>
      </c>
      <c r="O5316" s="246">
        <v>27.6</v>
      </c>
      <c r="P5316" s="127" t="s">
        <v>1334</v>
      </c>
    </row>
    <row r="5317" spans="1:16" ht="51" hidden="1">
      <c r="A5317" s="127" t="s">
        <v>620</v>
      </c>
      <c r="B5317" s="127"/>
      <c r="C5317" s="128" t="s">
        <v>714</v>
      </c>
      <c r="D5317" s="122">
        <v>43032</v>
      </c>
      <c r="E5317" s="123" t="s">
        <v>11941</v>
      </c>
      <c r="F5317" s="123" t="s">
        <v>3</v>
      </c>
      <c r="G5317" s="123">
        <v>1554250</v>
      </c>
      <c r="H5317" s="127"/>
      <c r="I5317" s="131" t="s">
        <v>11942</v>
      </c>
      <c r="J5317" s="127"/>
      <c r="K5317" s="127"/>
      <c r="L5317" s="127"/>
      <c r="M5317" s="127"/>
      <c r="N5317" s="246">
        <v>0</v>
      </c>
      <c r="O5317" s="246">
        <v>38.82</v>
      </c>
      <c r="P5317" s="127" t="s">
        <v>1334</v>
      </c>
    </row>
    <row r="5318" spans="1:16" ht="51" hidden="1">
      <c r="A5318" s="127" t="s">
        <v>620</v>
      </c>
      <c r="B5318" s="127"/>
      <c r="C5318" s="128" t="s">
        <v>714</v>
      </c>
      <c r="D5318" s="122">
        <v>43032</v>
      </c>
      <c r="E5318" s="123" t="s">
        <v>11943</v>
      </c>
      <c r="F5318" s="123" t="s">
        <v>3</v>
      </c>
      <c r="G5318" s="123">
        <v>1554286</v>
      </c>
      <c r="H5318" s="127"/>
      <c r="I5318" s="131" t="s">
        <v>11944</v>
      </c>
      <c r="J5318" s="127"/>
      <c r="K5318" s="127"/>
      <c r="L5318" s="127"/>
      <c r="M5318" s="127"/>
      <c r="N5318" s="246">
        <v>0</v>
      </c>
      <c r="O5318" s="246">
        <v>7624.3600000000006</v>
      </c>
      <c r="P5318" s="127" t="s">
        <v>1334</v>
      </c>
    </row>
    <row r="5319" spans="1:16" ht="51" hidden="1">
      <c r="A5319" s="127" t="s">
        <v>620</v>
      </c>
      <c r="B5319" s="127"/>
      <c r="C5319" s="128" t="s">
        <v>714</v>
      </c>
      <c r="D5319" s="122">
        <v>43032</v>
      </c>
      <c r="E5319" s="123" t="s">
        <v>11945</v>
      </c>
      <c r="F5319" s="123" t="s">
        <v>3</v>
      </c>
      <c r="G5319" s="123">
        <v>1554288</v>
      </c>
      <c r="H5319" s="127"/>
      <c r="I5319" s="131" t="s">
        <v>11946</v>
      </c>
      <c r="J5319" s="127"/>
      <c r="K5319" s="127"/>
      <c r="L5319" s="127"/>
      <c r="M5319" s="127"/>
      <c r="N5319" s="246">
        <v>0</v>
      </c>
      <c r="O5319" s="246">
        <v>1</v>
      </c>
      <c r="P5319" s="127" t="s">
        <v>1334</v>
      </c>
    </row>
    <row r="5320" spans="1:16" ht="51" hidden="1">
      <c r="A5320" s="127" t="s">
        <v>620</v>
      </c>
      <c r="B5320" s="127"/>
      <c r="C5320" s="128" t="s">
        <v>714</v>
      </c>
      <c r="D5320" s="122">
        <v>43032</v>
      </c>
      <c r="E5320" s="123" t="s">
        <v>11947</v>
      </c>
      <c r="F5320" s="123" t="s">
        <v>3</v>
      </c>
      <c r="G5320" s="123">
        <v>1554449</v>
      </c>
      <c r="H5320" s="127"/>
      <c r="I5320" s="131" t="s">
        <v>11948</v>
      </c>
      <c r="J5320" s="127"/>
      <c r="K5320" s="127"/>
      <c r="L5320" s="127"/>
      <c r="M5320" s="127"/>
      <c r="N5320" s="246">
        <v>0</v>
      </c>
      <c r="O5320" s="246">
        <v>5512.32</v>
      </c>
      <c r="P5320" s="127" t="s">
        <v>1334</v>
      </c>
    </row>
    <row r="5321" spans="1:16" ht="51" hidden="1">
      <c r="A5321" s="127">
        <v>16</v>
      </c>
      <c r="B5321" s="127"/>
      <c r="C5321" s="128" t="s">
        <v>693</v>
      </c>
      <c r="D5321" s="122">
        <v>43032</v>
      </c>
      <c r="E5321" s="123" t="s">
        <v>11949</v>
      </c>
      <c r="F5321" s="123" t="s">
        <v>3</v>
      </c>
      <c r="G5321" s="123">
        <v>1554496</v>
      </c>
      <c r="H5321" s="127"/>
      <c r="I5321" s="131" t="s">
        <v>11950</v>
      </c>
      <c r="J5321" s="127"/>
      <c r="K5321" s="127"/>
      <c r="L5321" s="127"/>
      <c r="M5321" s="127"/>
      <c r="N5321" s="246">
        <v>0</v>
      </c>
      <c r="O5321" s="246">
        <v>5000</v>
      </c>
      <c r="P5321" s="127" t="s">
        <v>1334</v>
      </c>
    </row>
    <row r="5322" spans="1:16" ht="51" hidden="1">
      <c r="A5322" s="127">
        <v>574</v>
      </c>
      <c r="B5322" s="127"/>
      <c r="C5322" s="128" t="s">
        <v>851</v>
      </c>
      <c r="D5322" s="122">
        <v>43032</v>
      </c>
      <c r="E5322" s="123" t="s">
        <v>11951</v>
      </c>
      <c r="F5322" s="123" t="s">
        <v>3</v>
      </c>
      <c r="G5322" s="123">
        <v>1554384</v>
      </c>
      <c r="H5322" s="127"/>
      <c r="I5322" s="131" t="s">
        <v>11952</v>
      </c>
      <c r="J5322" s="127"/>
      <c r="K5322" s="127"/>
      <c r="L5322" s="127"/>
      <c r="M5322" s="127"/>
      <c r="N5322" s="246">
        <v>0</v>
      </c>
      <c r="O5322" s="246">
        <v>4</v>
      </c>
      <c r="P5322" s="127" t="s">
        <v>1334</v>
      </c>
    </row>
    <row r="5323" spans="1:16" ht="51" hidden="1">
      <c r="A5323" s="127" t="s">
        <v>620</v>
      </c>
      <c r="B5323" s="127"/>
      <c r="C5323" s="128" t="s">
        <v>714</v>
      </c>
      <c r="D5323" s="122">
        <v>43032</v>
      </c>
      <c r="E5323" s="123" t="s">
        <v>11953</v>
      </c>
      <c r="F5323" s="123" t="s">
        <v>3</v>
      </c>
      <c r="G5323" s="123">
        <v>1554387</v>
      </c>
      <c r="H5323" s="127"/>
      <c r="I5323" s="131" t="s">
        <v>11954</v>
      </c>
      <c r="J5323" s="127"/>
      <c r="K5323" s="127"/>
      <c r="L5323" s="127"/>
      <c r="M5323" s="127"/>
      <c r="N5323" s="246">
        <v>0</v>
      </c>
      <c r="O5323" s="246">
        <v>1000</v>
      </c>
      <c r="P5323" s="127" t="s">
        <v>1334</v>
      </c>
    </row>
    <row r="5324" spans="1:16" ht="51" hidden="1">
      <c r="A5324" s="127">
        <v>574</v>
      </c>
      <c r="B5324" s="127"/>
      <c r="C5324" s="128" t="s">
        <v>851</v>
      </c>
      <c r="D5324" s="122">
        <v>43032</v>
      </c>
      <c r="E5324" s="123" t="s">
        <v>11955</v>
      </c>
      <c r="F5324" s="123" t="s">
        <v>3</v>
      </c>
      <c r="G5324" s="123">
        <v>1554388</v>
      </c>
      <c r="H5324" s="127"/>
      <c r="I5324" s="131" t="s">
        <v>11952</v>
      </c>
      <c r="J5324" s="127"/>
      <c r="K5324" s="127"/>
      <c r="L5324" s="127"/>
      <c r="M5324" s="127"/>
      <c r="N5324" s="246">
        <v>0</v>
      </c>
      <c r="O5324" s="246">
        <v>4</v>
      </c>
      <c r="P5324" s="127" t="s">
        <v>1334</v>
      </c>
    </row>
    <row r="5325" spans="1:16" ht="63.75" hidden="1">
      <c r="A5325" s="127">
        <v>16</v>
      </c>
      <c r="B5325" s="127"/>
      <c r="C5325" s="128" t="s">
        <v>693</v>
      </c>
      <c r="D5325" s="122">
        <v>43032</v>
      </c>
      <c r="E5325" s="123" t="s">
        <v>11956</v>
      </c>
      <c r="F5325" s="123" t="s">
        <v>3</v>
      </c>
      <c r="G5325" s="123">
        <v>1554415</v>
      </c>
      <c r="H5325" s="127"/>
      <c r="I5325" s="131" t="s">
        <v>11957</v>
      </c>
      <c r="J5325" s="127"/>
      <c r="K5325" s="127"/>
      <c r="L5325" s="127"/>
      <c r="M5325" s="127"/>
      <c r="N5325" s="246">
        <v>0</v>
      </c>
      <c r="O5325" s="246">
        <v>6466</v>
      </c>
      <c r="P5325" s="127" t="s">
        <v>1334</v>
      </c>
    </row>
    <row r="5326" spans="1:16" ht="63.75" hidden="1">
      <c r="A5326" s="127">
        <v>16</v>
      </c>
      <c r="B5326" s="127"/>
      <c r="C5326" s="128" t="s">
        <v>693</v>
      </c>
      <c r="D5326" s="122">
        <v>43032</v>
      </c>
      <c r="E5326" s="123" t="s">
        <v>11958</v>
      </c>
      <c r="F5326" s="123" t="s">
        <v>3</v>
      </c>
      <c r="G5326" s="123">
        <v>1554417</v>
      </c>
      <c r="H5326" s="127"/>
      <c r="I5326" s="131" t="s">
        <v>11959</v>
      </c>
      <c r="J5326" s="127"/>
      <c r="K5326" s="127"/>
      <c r="L5326" s="127"/>
      <c r="M5326" s="127"/>
      <c r="N5326" s="246">
        <v>0</v>
      </c>
      <c r="O5326" s="246">
        <v>1870</v>
      </c>
      <c r="P5326" s="127" t="s">
        <v>1334</v>
      </c>
    </row>
    <row r="5327" spans="1:16" ht="63.75" hidden="1">
      <c r="A5327" s="127">
        <v>16</v>
      </c>
      <c r="B5327" s="127"/>
      <c r="C5327" s="128" t="s">
        <v>693</v>
      </c>
      <c r="D5327" s="122">
        <v>43032</v>
      </c>
      <c r="E5327" s="123" t="s">
        <v>11960</v>
      </c>
      <c r="F5327" s="123" t="s">
        <v>3</v>
      </c>
      <c r="G5327" s="123">
        <v>1554418</v>
      </c>
      <c r="H5327" s="127"/>
      <c r="I5327" s="131" t="s">
        <v>11961</v>
      </c>
      <c r="J5327" s="127"/>
      <c r="K5327" s="127"/>
      <c r="L5327" s="127"/>
      <c r="M5327" s="127"/>
      <c r="N5327" s="246">
        <v>0</v>
      </c>
      <c r="O5327" s="246">
        <v>118</v>
      </c>
      <c r="P5327" s="127" t="s">
        <v>1334</v>
      </c>
    </row>
    <row r="5328" spans="1:16" ht="51" hidden="1">
      <c r="A5328" s="127">
        <v>681</v>
      </c>
      <c r="B5328" s="127"/>
      <c r="C5328" s="128" t="s">
        <v>238</v>
      </c>
      <c r="D5328" s="122">
        <v>43032</v>
      </c>
      <c r="E5328" s="123" t="s">
        <v>11962</v>
      </c>
      <c r="F5328" s="123" t="s">
        <v>3</v>
      </c>
      <c r="G5328" s="123">
        <v>1554423</v>
      </c>
      <c r="H5328" s="127"/>
      <c r="I5328" s="131" t="s">
        <v>11963</v>
      </c>
      <c r="J5328" s="127"/>
      <c r="K5328" s="127"/>
      <c r="L5328" s="127"/>
      <c r="M5328" s="127"/>
      <c r="N5328" s="246">
        <v>0</v>
      </c>
      <c r="O5328" s="246">
        <v>122</v>
      </c>
      <c r="P5328" s="127" t="s">
        <v>1334</v>
      </c>
    </row>
    <row r="5329" spans="1:16" ht="63.75" hidden="1">
      <c r="A5329" s="127">
        <v>81</v>
      </c>
      <c r="B5329" s="127"/>
      <c r="C5329" s="128" t="s">
        <v>710</v>
      </c>
      <c r="D5329" s="122">
        <v>43032</v>
      </c>
      <c r="E5329" s="123" t="s">
        <v>11964</v>
      </c>
      <c r="F5329" s="123" t="s">
        <v>3</v>
      </c>
      <c r="G5329" s="123">
        <v>1554280</v>
      </c>
      <c r="H5329" s="127"/>
      <c r="I5329" s="131" t="s">
        <v>11965</v>
      </c>
      <c r="J5329" s="127"/>
      <c r="K5329" s="127"/>
      <c r="L5329" s="127"/>
      <c r="M5329" s="127"/>
      <c r="N5329" s="246">
        <v>0</v>
      </c>
      <c r="O5329" s="246">
        <v>102621.35</v>
      </c>
      <c r="P5329" s="127" t="s">
        <v>1334</v>
      </c>
    </row>
    <row r="5330" spans="1:16" ht="63.75" hidden="1">
      <c r="A5330" s="127">
        <v>287</v>
      </c>
      <c r="B5330" s="127"/>
      <c r="C5330" s="128" t="s">
        <v>791</v>
      </c>
      <c r="D5330" s="122">
        <v>43032</v>
      </c>
      <c r="E5330" s="123" t="s">
        <v>11966</v>
      </c>
      <c r="F5330" s="123" t="s">
        <v>3</v>
      </c>
      <c r="G5330" s="123">
        <v>1554284</v>
      </c>
      <c r="H5330" s="127"/>
      <c r="I5330" s="131" t="s">
        <v>11967</v>
      </c>
      <c r="J5330" s="127"/>
      <c r="K5330" s="127"/>
      <c r="L5330" s="127"/>
      <c r="M5330" s="127"/>
      <c r="N5330" s="246">
        <v>0</v>
      </c>
      <c r="O5330" s="246">
        <v>61106.57</v>
      </c>
      <c r="P5330" s="127" t="s">
        <v>1334</v>
      </c>
    </row>
    <row r="5331" spans="1:16" ht="63.75" hidden="1">
      <c r="A5331" s="127">
        <v>342</v>
      </c>
      <c r="B5331" s="127"/>
      <c r="C5331" s="128" t="s">
        <v>817</v>
      </c>
      <c r="D5331" s="122">
        <v>43032</v>
      </c>
      <c r="E5331" s="123" t="s">
        <v>11968</v>
      </c>
      <c r="F5331" s="123" t="s">
        <v>3</v>
      </c>
      <c r="G5331" s="123">
        <v>1554287</v>
      </c>
      <c r="H5331" s="127"/>
      <c r="I5331" s="131" t="s">
        <v>11969</v>
      </c>
      <c r="J5331" s="127"/>
      <c r="K5331" s="127"/>
      <c r="L5331" s="127"/>
      <c r="M5331" s="127"/>
      <c r="N5331" s="246">
        <v>0</v>
      </c>
      <c r="O5331" s="246">
        <v>50931.78</v>
      </c>
      <c r="P5331" s="127" t="s">
        <v>1334</v>
      </c>
    </row>
    <row r="5332" spans="1:16" ht="63.75" hidden="1">
      <c r="A5332" s="127">
        <v>310</v>
      </c>
      <c r="B5332" s="127"/>
      <c r="C5332" s="128" t="s">
        <v>808</v>
      </c>
      <c r="D5332" s="122">
        <v>43032</v>
      </c>
      <c r="E5332" s="123" t="s">
        <v>11970</v>
      </c>
      <c r="F5332" s="123" t="s">
        <v>3</v>
      </c>
      <c r="G5332" s="123">
        <v>1554291</v>
      </c>
      <c r="H5332" s="127"/>
      <c r="I5332" s="131" t="s">
        <v>11971</v>
      </c>
      <c r="J5332" s="127"/>
      <c r="K5332" s="127"/>
      <c r="L5332" s="127"/>
      <c r="M5332" s="127"/>
      <c r="N5332" s="246">
        <v>0</v>
      </c>
      <c r="O5332" s="246">
        <v>29207.22</v>
      </c>
      <c r="P5332" s="127" t="s">
        <v>1334</v>
      </c>
    </row>
    <row r="5333" spans="1:16" ht="51" hidden="1">
      <c r="A5333" s="127">
        <v>347</v>
      </c>
      <c r="B5333" s="127"/>
      <c r="C5333" s="128" t="s">
        <v>822</v>
      </c>
      <c r="D5333" s="122">
        <v>43032</v>
      </c>
      <c r="E5333" s="123" t="s">
        <v>11972</v>
      </c>
      <c r="F5333" s="123" t="s">
        <v>3</v>
      </c>
      <c r="G5333" s="123">
        <v>1554191</v>
      </c>
      <c r="H5333" s="127"/>
      <c r="I5333" s="131" t="s">
        <v>11973</v>
      </c>
      <c r="J5333" s="127"/>
      <c r="K5333" s="127"/>
      <c r="L5333" s="127"/>
      <c r="M5333" s="127"/>
      <c r="N5333" s="246">
        <v>0</v>
      </c>
      <c r="O5333" s="246">
        <v>1707.5</v>
      </c>
      <c r="P5333" s="127" t="s">
        <v>1334</v>
      </c>
    </row>
    <row r="5334" spans="1:16" ht="63.75" hidden="1">
      <c r="A5334" s="127">
        <v>287</v>
      </c>
      <c r="B5334" s="127"/>
      <c r="C5334" s="128" t="s">
        <v>791</v>
      </c>
      <c r="D5334" s="122">
        <v>43032</v>
      </c>
      <c r="E5334" s="123" t="s">
        <v>11974</v>
      </c>
      <c r="F5334" s="123" t="s">
        <v>3</v>
      </c>
      <c r="G5334" s="123">
        <v>1554203</v>
      </c>
      <c r="H5334" s="127"/>
      <c r="I5334" s="131" t="s">
        <v>11975</v>
      </c>
      <c r="J5334" s="127"/>
      <c r="K5334" s="127"/>
      <c r="L5334" s="127"/>
      <c r="M5334" s="127"/>
      <c r="N5334" s="246">
        <v>0</v>
      </c>
      <c r="O5334" s="246">
        <v>22929.08</v>
      </c>
      <c r="P5334" s="127" t="s">
        <v>1334</v>
      </c>
    </row>
    <row r="5335" spans="1:16" ht="63.75" hidden="1">
      <c r="A5335" s="127">
        <v>287</v>
      </c>
      <c r="B5335" s="127"/>
      <c r="C5335" s="128" t="s">
        <v>791</v>
      </c>
      <c r="D5335" s="122">
        <v>43032</v>
      </c>
      <c r="E5335" s="123" t="s">
        <v>11976</v>
      </c>
      <c r="F5335" s="123" t="s">
        <v>3</v>
      </c>
      <c r="G5335" s="123">
        <v>1554204</v>
      </c>
      <c r="H5335" s="127"/>
      <c r="I5335" s="131" t="s">
        <v>11977</v>
      </c>
      <c r="J5335" s="127"/>
      <c r="K5335" s="127"/>
      <c r="L5335" s="127"/>
      <c r="M5335" s="127"/>
      <c r="N5335" s="246">
        <v>0</v>
      </c>
      <c r="O5335" s="246">
        <v>7655.75</v>
      </c>
      <c r="P5335" s="127" t="s">
        <v>1334</v>
      </c>
    </row>
    <row r="5336" spans="1:16" ht="63.75" hidden="1">
      <c r="A5336" s="127" t="s">
        <v>620</v>
      </c>
      <c r="B5336" s="127"/>
      <c r="C5336" s="128" t="s">
        <v>714</v>
      </c>
      <c r="D5336" s="122">
        <v>43032</v>
      </c>
      <c r="E5336" s="123" t="s">
        <v>11978</v>
      </c>
      <c r="F5336" s="123" t="s">
        <v>3</v>
      </c>
      <c r="G5336" s="123">
        <v>1554228</v>
      </c>
      <c r="H5336" s="127"/>
      <c r="I5336" s="131" t="s">
        <v>11979</v>
      </c>
      <c r="J5336" s="127"/>
      <c r="K5336" s="127"/>
      <c r="L5336" s="127"/>
      <c r="M5336" s="127"/>
      <c r="N5336" s="246">
        <v>0</v>
      </c>
      <c r="O5336" s="246">
        <v>9958.49</v>
      </c>
      <c r="P5336" s="127" t="s">
        <v>1334</v>
      </c>
    </row>
    <row r="5337" spans="1:16" ht="63.75" hidden="1">
      <c r="A5337" s="127">
        <v>580</v>
      </c>
      <c r="B5337" s="127"/>
      <c r="C5337" s="128" t="s">
        <v>218</v>
      </c>
      <c r="D5337" s="122">
        <v>43032</v>
      </c>
      <c r="E5337" s="123" t="s">
        <v>11980</v>
      </c>
      <c r="F5337" s="123" t="s">
        <v>3</v>
      </c>
      <c r="G5337" s="123">
        <v>1554237</v>
      </c>
      <c r="H5337" s="127"/>
      <c r="I5337" s="131" t="s">
        <v>11981</v>
      </c>
      <c r="J5337" s="127"/>
      <c r="K5337" s="127"/>
      <c r="L5337" s="127"/>
      <c r="M5337" s="127"/>
      <c r="N5337" s="246">
        <v>0</v>
      </c>
      <c r="O5337" s="246">
        <v>650</v>
      </c>
      <c r="P5337" s="127" t="s">
        <v>1334</v>
      </c>
    </row>
    <row r="5338" spans="1:16" ht="51" hidden="1">
      <c r="A5338" s="127" t="s">
        <v>620</v>
      </c>
      <c r="B5338" s="127"/>
      <c r="C5338" s="128" t="s">
        <v>714</v>
      </c>
      <c r="D5338" s="122">
        <v>43032</v>
      </c>
      <c r="E5338" s="123" t="s">
        <v>11982</v>
      </c>
      <c r="F5338" s="123" t="s">
        <v>3</v>
      </c>
      <c r="G5338" s="123">
        <v>1554240</v>
      </c>
      <c r="H5338" s="127"/>
      <c r="I5338" s="131" t="s">
        <v>11983</v>
      </c>
      <c r="J5338" s="127"/>
      <c r="K5338" s="127"/>
      <c r="L5338" s="127"/>
      <c r="M5338" s="127"/>
      <c r="N5338" s="246">
        <v>0</v>
      </c>
      <c r="O5338" s="246">
        <v>47744.53</v>
      </c>
      <c r="P5338" s="127" t="s">
        <v>1334</v>
      </c>
    </row>
    <row r="5339" spans="1:16" ht="51" hidden="1">
      <c r="A5339" s="127">
        <v>133</v>
      </c>
      <c r="B5339" s="127"/>
      <c r="C5339" s="128" t="s">
        <v>730</v>
      </c>
      <c r="D5339" s="122">
        <v>43032</v>
      </c>
      <c r="E5339" s="123" t="s">
        <v>11984</v>
      </c>
      <c r="F5339" s="123" t="s">
        <v>3</v>
      </c>
      <c r="G5339" s="123">
        <v>1554195</v>
      </c>
      <c r="H5339" s="127"/>
      <c r="I5339" s="131" t="s">
        <v>11985</v>
      </c>
      <c r="J5339" s="127"/>
      <c r="K5339" s="127"/>
      <c r="L5339" s="127"/>
      <c r="M5339" s="127"/>
      <c r="N5339" s="246">
        <v>0</v>
      </c>
      <c r="O5339" s="246">
        <v>9180</v>
      </c>
      <c r="P5339" s="127" t="s">
        <v>1334</v>
      </c>
    </row>
    <row r="5340" spans="1:16" ht="51" hidden="1">
      <c r="A5340" s="127">
        <v>290</v>
      </c>
      <c r="B5340" s="127"/>
      <c r="C5340" s="128" t="s">
        <v>794</v>
      </c>
      <c r="D5340" s="122">
        <v>43033</v>
      </c>
      <c r="E5340" s="123" t="s">
        <v>11986</v>
      </c>
      <c r="F5340" s="123" t="s">
        <v>3</v>
      </c>
      <c r="G5340" s="123">
        <v>1554772</v>
      </c>
      <c r="H5340" s="127"/>
      <c r="I5340" s="131" t="s">
        <v>11987</v>
      </c>
      <c r="J5340" s="127"/>
      <c r="K5340" s="127"/>
      <c r="L5340" s="127"/>
      <c r="M5340" s="127"/>
      <c r="N5340" s="246">
        <v>0</v>
      </c>
      <c r="O5340" s="246">
        <v>36</v>
      </c>
      <c r="P5340" s="127" t="s">
        <v>1334</v>
      </c>
    </row>
    <row r="5341" spans="1:16" ht="51" hidden="1">
      <c r="A5341" s="127">
        <v>290</v>
      </c>
      <c r="B5341" s="127"/>
      <c r="C5341" s="128" t="s">
        <v>794</v>
      </c>
      <c r="D5341" s="122">
        <v>43033</v>
      </c>
      <c r="E5341" s="123" t="s">
        <v>11988</v>
      </c>
      <c r="F5341" s="123" t="s">
        <v>3</v>
      </c>
      <c r="G5341" s="123">
        <v>1554773</v>
      </c>
      <c r="H5341" s="127"/>
      <c r="I5341" s="131" t="s">
        <v>11989</v>
      </c>
      <c r="J5341" s="127"/>
      <c r="K5341" s="127"/>
      <c r="L5341" s="127"/>
      <c r="M5341" s="127"/>
      <c r="N5341" s="246">
        <v>0</v>
      </c>
      <c r="O5341" s="246">
        <v>103.07000000000001</v>
      </c>
      <c r="P5341" s="127" t="s">
        <v>1334</v>
      </c>
    </row>
    <row r="5342" spans="1:16" ht="51" hidden="1">
      <c r="A5342" s="127">
        <v>25</v>
      </c>
      <c r="B5342" s="127"/>
      <c r="C5342" s="128" t="s">
        <v>695</v>
      </c>
      <c r="D5342" s="122">
        <v>43033</v>
      </c>
      <c r="E5342" s="123" t="s">
        <v>11990</v>
      </c>
      <c r="F5342" s="123" t="s">
        <v>3</v>
      </c>
      <c r="G5342" s="123">
        <v>1554778</v>
      </c>
      <c r="H5342" s="127"/>
      <c r="I5342" s="131" t="s">
        <v>11991</v>
      </c>
      <c r="J5342" s="127"/>
      <c r="K5342" s="127"/>
      <c r="L5342" s="127"/>
      <c r="M5342" s="127"/>
      <c r="N5342" s="246">
        <v>0</v>
      </c>
      <c r="O5342" s="246">
        <v>500</v>
      </c>
      <c r="P5342" s="127" t="s">
        <v>1334</v>
      </c>
    </row>
    <row r="5343" spans="1:16" ht="38.25" hidden="1">
      <c r="A5343" s="127">
        <v>283</v>
      </c>
      <c r="B5343" s="127"/>
      <c r="C5343" s="128" t="s">
        <v>146</v>
      </c>
      <c r="D5343" s="122">
        <v>43033</v>
      </c>
      <c r="E5343" s="123" t="s">
        <v>11992</v>
      </c>
      <c r="F5343" s="123" t="s">
        <v>3</v>
      </c>
      <c r="G5343" s="123">
        <v>1554761</v>
      </c>
      <c r="H5343" s="127"/>
      <c r="I5343" s="131" t="s">
        <v>11993</v>
      </c>
      <c r="J5343" s="127"/>
      <c r="K5343" s="127"/>
      <c r="L5343" s="127"/>
      <c r="M5343" s="127"/>
      <c r="N5343" s="246">
        <v>0</v>
      </c>
      <c r="O5343" s="246">
        <v>742</v>
      </c>
      <c r="P5343" s="127" t="s">
        <v>1334</v>
      </c>
    </row>
    <row r="5344" spans="1:16" ht="51" hidden="1">
      <c r="A5344" s="127">
        <v>290</v>
      </c>
      <c r="B5344" s="127"/>
      <c r="C5344" s="128" t="s">
        <v>794</v>
      </c>
      <c r="D5344" s="122">
        <v>43033</v>
      </c>
      <c r="E5344" s="123" t="s">
        <v>11994</v>
      </c>
      <c r="F5344" s="123" t="s">
        <v>3</v>
      </c>
      <c r="G5344" s="123">
        <v>1554754</v>
      </c>
      <c r="H5344" s="127"/>
      <c r="I5344" s="131" t="s">
        <v>11995</v>
      </c>
      <c r="J5344" s="127"/>
      <c r="K5344" s="127"/>
      <c r="L5344" s="127"/>
      <c r="M5344" s="127"/>
      <c r="N5344" s="246">
        <v>0</v>
      </c>
      <c r="O5344" s="246">
        <v>18</v>
      </c>
      <c r="P5344" s="127" t="s">
        <v>1334</v>
      </c>
    </row>
    <row r="5345" spans="1:16" ht="51" hidden="1">
      <c r="A5345" s="127">
        <v>373</v>
      </c>
      <c r="B5345" s="127"/>
      <c r="C5345" s="128" t="s">
        <v>1273</v>
      </c>
      <c r="D5345" s="122">
        <v>43033</v>
      </c>
      <c r="E5345" s="123" t="s">
        <v>11996</v>
      </c>
      <c r="F5345" s="123" t="s">
        <v>3</v>
      </c>
      <c r="G5345" s="123">
        <v>1554725</v>
      </c>
      <c r="H5345" s="127"/>
      <c r="I5345" s="131" t="s">
        <v>11997</v>
      </c>
      <c r="J5345" s="127"/>
      <c r="K5345" s="127"/>
      <c r="L5345" s="127"/>
      <c r="M5345" s="127"/>
      <c r="N5345" s="246">
        <v>0</v>
      </c>
      <c r="O5345" s="246">
        <v>1554.04</v>
      </c>
      <c r="P5345" s="127" t="s">
        <v>1334</v>
      </c>
    </row>
    <row r="5346" spans="1:16" ht="51" hidden="1">
      <c r="A5346" s="127">
        <v>15</v>
      </c>
      <c r="B5346" s="127"/>
      <c r="C5346" s="128" t="s">
        <v>692</v>
      </c>
      <c r="D5346" s="122">
        <v>43033</v>
      </c>
      <c r="E5346" s="123" t="s">
        <v>11998</v>
      </c>
      <c r="F5346" s="123" t="s">
        <v>3</v>
      </c>
      <c r="G5346" s="123">
        <v>1554687</v>
      </c>
      <c r="H5346" s="127"/>
      <c r="I5346" s="131" t="s">
        <v>11999</v>
      </c>
      <c r="J5346" s="127"/>
      <c r="K5346" s="127"/>
      <c r="L5346" s="127"/>
      <c r="M5346" s="127"/>
      <c r="N5346" s="246">
        <v>0</v>
      </c>
      <c r="O5346" s="246">
        <v>3219.7200000000003</v>
      </c>
      <c r="P5346" s="127" t="s">
        <v>1334</v>
      </c>
    </row>
    <row r="5347" spans="1:16" ht="63.75" hidden="1">
      <c r="A5347" s="127">
        <v>10</v>
      </c>
      <c r="B5347" s="127"/>
      <c r="C5347" s="128" t="s">
        <v>691</v>
      </c>
      <c r="D5347" s="122">
        <v>43033</v>
      </c>
      <c r="E5347" s="123" t="s">
        <v>12000</v>
      </c>
      <c r="F5347" s="123" t="s">
        <v>3</v>
      </c>
      <c r="G5347" s="123">
        <v>1554674</v>
      </c>
      <c r="H5347" s="127"/>
      <c r="I5347" s="131" t="s">
        <v>12001</v>
      </c>
      <c r="J5347" s="127"/>
      <c r="K5347" s="127"/>
      <c r="L5347" s="127"/>
      <c r="M5347" s="127"/>
      <c r="N5347" s="246">
        <v>0</v>
      </c>
      <c r="O5347" s="246">
        <v>7843.2</v>
      </c>
      <c r="P5347" s="127" t="s">
        <v>1334</v>
      </c>
    </row>
    <row r="5348" spans="1:16" ht="51" hidden="1">
      <c r="A5348" s="127" t="s">
        <v>620</v>
      </c>
      <c r="B5348" s="127"/>
      <c r="C5348" s="128" t="s">
        <v>714</v>
      </c>
      <c r="D5348" s="122">
        <v>43033</v>
      </c>
      <c r="E5348" s="123" t="s">
        <v>12002</v>
      </c>
      <c r="F5348" s="123" t="s">
        <v>3</v>
      </c>
      <c r="G5348" s="123">
        <v>1554663</v>
      </c>
      <c r="H5348" s="127"/>
      <c r="I5348" s="131" t="s">
        <v>12003</v>
      </c>
      <c r="J5348" s="127"/>
      <c r="K5348" s="127"/>
      <c r="L5348" s="127"/>
      <c r="M5348" s="127"/>
      <c r="N5348" s="246">
        <v>0</v>
      </c>
      <c r="O5348" s="246">
        <v>343.26</v>
      </c>
      <c r="P5348" s="127" t="s">
        <v>1334</v>
      </c>
    </row>
    <row r="5349" spans="1:16" ht="51" hidden="1">
      <c r="A5349" s="127">
        <v>15</v>
      </c>
      <c r="B5349" s="127"/>
      <c r="C5349" s="128" t="s">
        <v>692</v>
      </c>
      <c r="D5349" s="122">
        <v>43033</v>
      </c>
      <c r="E5349" s="123" t="s">
        <v>12004</v>
      </c>
      <c r="F5349" s="123" t="s">
        <v>3</v>
      </c>
      <c r="G5349" s="123">
        <v>1554882</v>
      </c>
      <c r="H5349" s="127"/>
      <c r="I5349" s="131" t="s">
        <v>12005</v>
      </c>
      <c r="J5349" s="127"/>
      <c r="K5349" s="127"/>
      <c r="L5349" s="127"/>
      <c r="M5349" s="127"/>
      <c r="N5349" s="246">
        <v>0</v>
      </c>
      <c r="O5349" s="246">
        <v>382.25</v>
      </c>
      <c r="P5349" s="127" t="s">
        <v>1334</v>
      </c>
    </row>
    <row r="5350" spans="1:16" ht="51" hidden="1">
      <c r="A5350" s="127">
        <v>15</v>
      </c>
      <c r="B5350" s="127"/>
      <c r="C5350" s="128" t="s">
        <v>692</v>
      </c>
      <c r="D5350" s="122">
        <v>43033</v>
      </c>
      <c r="E5350" s="123" t="s">
        <v>12006</v>
      </c>
      <c r="F5350" s="123" t="s">
        <v>3</v>
      </c>
      <c r="G5350" s="123">
        <v>1554881</v>
      </c>
      <c r="H5350" s="127"/>
      <c r="I5350" s="131" t="s">
        <v>12007</v>
      </c>
      <c r="J5350" s="127"/>
      <c r="K5350" s="127"/>
      <c r="L5350" s="127"/>
      <c r="M5350" s="127"/>
      <c r="N5350" s="246">
        <v>0</v>
      </c>
      <c r="O5350" s="246">
        <v>1.45</v>
      </c>
      <c r="P5350" s="127" t="s">
        <v>1334</v>
      </c>
    </row>
    <row r="5351" spans="1:16" ht="38.25" hidden="1">
      <c r="A5351" s="127">
        <v>526</v>
      </c>
      <c r="B5351" s="127"/>
      <c r="C5351" s="128" t="s">
        <v>847</v>
      </c>
      <c r="D5351" s="122">
        <v>43033</v>
      </c>
      <c r="E5351" s="123" t="s">
        <v>12008</v>
      </c>
      <c r="F5351" s="123" t="s">
        <v>3</v>
      </c>
      <c r="G5351" s="123">
        <v>1554876</v>
      </c>
      <c r="H5351" s="127"/>
      <c r="I5351" s="131" t="s">
        <v>12009</v>
      </c>
      <c r="J5351" s="127"/>
      <c r="K5351" s="127"/>
      <c r="L5351" s="127"/>
      <c r="M5351" s="127"/>
      <c r="N5351" s="246">
        <v>0</v>
      </c>
      <c r="O5351" s="246">
        <v>15</v>
      </c>
      <c r="P5351" s="127" t="s">
        <v>1334</v>
      </c>
    </row>
    <row r="5352" spans="1:16" ht="51" hidden="1">
      <c r="A5352" s="127">
        <v>378</v>
      </c>
      <c r="B5352" s="127"/>
      <c r="C5352" s="128" t="s">
        <v>1278</v>
      </c>
      <c r="D5352" s="122">
        <v>43033</v>
      </c>
      <c r="E5352" s="123" t="s">
        <v>12010</v>
      </c>
      <c r="F5352" s="123" t="s">
        <v>3</v>
      </c>
      <c r="G5352" s="123">
        <v>1554824</v>
      </c>
      <c r="H5352" s="127"/>
      <c r="I5352" s="131" t="s">
        <v>12011</v>
      </c>
      <c r="J5352" s="127"/>
      <c r="K5352" s="127"/>
      <c r="L5352" s="127"/>
      <c r="M5352" s="127"/>
      <c r="N5352" s="246">
        <v>0</v>
      </c>
      <c r="O5352" s="246">
        <v>600</v>
      </c>
      <c r="P5352" s="127" t="s">
        <v>1334</v>
      </c>
    </row>
    <row r="5353" spans="1:16" ht="38.25" hidden="1">
      <c r="A5353" s="127">
        <v>117</v>
      </c>
      <c r="B5353" s="127"/>
      <c r="C5353" s="128" t="s">
        <v>723</v>
      </c>
      <c r="D5353" s="122">
        <v>43033</v>
      </c>
      <c r="E5353" s="123" t="s">
        <v>12012</v>
      </c>
      <c r="F5353" s="123" t="s">
        <v>3</v>
      </c>
      <c r="G5353" s="123">
        <v>1554831</v>
      </c>
      <c r="H5353" s="127"/>
      <c r="I5353" s="131" t="s">
        <v>12013</v>
      </c>
      <c r="J5353" s="127"/>
      <c r="K5353" s="127"/>
      <c r="L5353" s="127"/>
      <c r="M5353" s="127"/>
      <c r="N5353" s="246">
        <v>0</v>
      </c>
      <c r="O5353" s="246">
        <v>371</v>
      </c>
      <c r="P5353" s="127" t="s">
        <v>1334</v>
      </c>
    </row>
    <row r="5354" spans="1:16" ht="51" hidden="1">
      <c r="A5354" s="127">
        <v>16</v>
      </c>
      <c r="B5354" s="127"/>
      <c r="C5354" s="128" t="s">
        <v>693</v>
      </c>
      <c r="D5354" s="122">
        <v>43033</v>
      </c>
      <c r="E5354" s="123" t="s">
        <v>12014</v>
      </c>
      <c r="F5354" s="123" t="s">
        <v>3</v>
      </c>
      <c r="G5354" s="123">
        <v>1554843</v>
      </c>
      <c r="H5354" s="127"/>
      <c r="I5354" s="131" t="s">
        <v>12015</v>
      </c>
      <c r="J5354" s="127"/>
      <c r="K5354" s="127"/>
      <c r="L5354" s="127"/>
      <c r="M5354" s="127"/>
      <c r="N5354" s="246">
        <v>0</v>
      </c>
      <c r="O5354" s="246">
        <v>473</v>
      </c>
      <c r="P5354" s="127" t="s">
        <v>1334</v>
      </c>
    </row>
    <row r="5355" spans="1:16" ht="51" hidden="1">
      <c r="A5355" s="127">
        <v>16</v>
      </c>
      <c r="B5355" s="127"/>
      <c r="C5355" s="128" t="s">
        <v>693</v>
      </c>
      <c r="D5355" s="122">
        <v>43033</v>
      </c>
      <c r="E5355" s="123" t="s">
        <v>12016</v>
      </c>
      <c r="F5355" s="123" t="s">
        <v>3</v>
      </c>
      <c r="G5355" s="123">
        <v>1554845</v>
      </c>
      <c r="H5355" s="127"/>
      <c r="I5355" s="131" t="s">
        <v>12017</v>
      </c>
      <c r="J5355" s="127"/>
      <c r="K5355" s="127"/>
      <c r="L5355" s="127"/>
      <c r="M5355" s="127"/>
      <c r="N5355" s="246">
        <v>0</v>
      </c>
      <c r="O5355" s="246">
        <v>2720</v>
      </c>
      <c r="P5355" s="127" t="s">
        <v>1334</v>
      </c>
    </row>
    <row r="5356" spans="1:16" ht="51" hidden="1">
      <c r="A5356" s="127">
        <v>16</v>
      </c>
      <c r="B5356" s="127"/>
      <c r="C5356" s="128" t="s">
        <v>693</v>
      </c>
      <c r="D5356" s="122">
        <v>43033</v>
      </c>
      <c r="E5356" s="123" t="s">
        <v>12018</v>
      </c>
      <c r="F5356" s="123" t="s">
        <v>3</v>
      </c>
      <c r="G5356" s="123">
        <v>1554847</v>
      </c>
      <c r="H5356" s="127"/>
      <c r="I5356" s="131" t="s">
        <v>12019</v>
      </c>
      <c r="J5356" s="127"/>
      <c r="K5356" s="127"/>
      <c r="L5356" s="127"/>
      <c r="M5356" s="127"/>
      <c r="N5356" s="246">
        <v>0</v>
      </c>
      <c r="O5356" s="246">
        <v>6720</v>
      </c>
      <c r="P5356" s="127" t="s">
        <v>1334</v>
      </c>
    </row>
    <row r="5357" spans="1:16" ht="51" hidden="1">
      <c r="A5357" s="127">
        <v>224</v>
      </c>
      <c r="B5357" s="127"/>
      <c r="C5357" s="128" t="s">
        <v>120</v>
      </c>
      <c r="D5357" s="122">
        <v>43033</v>
      </c>
      <c r="E5357" s="123" t="s">
        <v>12020</v>
      </c>
      <c r="F5357" s="123" t="s">
        <v>3</v>
      </c>
      <c r="G5357" s="123">
        <v>1554727</v>
      </c>
      <c r="H5357" s="127"/>
      <c r="I5357" s="131" t="s">
        <v>12021</v>
      </c>
      <c r="J5357" s="127"/>
      <c r="K5357" s="127"/>
      <c r="L5357" s="127"/>
      <c r="M5357" s="127"/>
      <c r="N5357" s="246">
        <v>0</v>
      </c>
      <c r="O5357" s="246">
        <v>53820</v>
      </c>
      <c r="P5357" s="127" t="s">
        <v>1334</v>
      </c>
    </row>
    <row r="5358" spans="1:16" ht="89.25" hidden="1">
      <c r="A5358" s="127">
        <v>587</v>
      </c>
      <c r="B5358" s="127"/>
      <c r="C5358" s="128" t="s">
        <v>859</v>
      </c>
      <c r="D5358" s="122">
        <v>43033</v>
      </c>
      <c r="E5358" s="123" t="s">
        <v>12022</v>
      </c>
      <c r="F5358" s="123" t="s">
        <v>3</v>
      </c>
      <c r="G5358" s="123">
        <v>1554599</v>
      </c>
      <c r="H5358" s="127"/>
      <c r="I5358" s="131" t="s">
        <v>12023</v>
      </c>
      <c r="J5358" s="127"/>
      <c r="K5358" s="127"/>
      <c r="L5358" s="127"/>
      <c r="M5358" s="127"/>
      <c r="N5358" s="246">
        <v>0</v>
      </c>
      <c r="O5358" s="246">
        <v>1500</v>
      </c>
      <c r="P5358" s="127" t="s">
        <v>1334</v>
      </c>
    </row>
    <row r="5359" spans="1:16" ht="63.75" hidden="1">
      <c r="A5359" s="127">
        <v>287</v>
      </c>
      <c r="B5359" s="127"/>
      <c r="C5359" s="128" t="s">
        <v>791</v>
      </c>
      <c r="D5359" s="122">
        <v>43033</v>
      </c>
      <c r="E5359" s="123" t="s">
        <v>12024</v>
      </c>
      <c r="F5359" s="123" t="s">
        <v>3</v>
      </c>
      <c r="G5359" s="123">
        <v>1554614</v>
      </c>
      <c r="H5359" s="127"/>
      <c r="I5359" s="131" t="s">
        <v>12025</v>
      </c>
      <c r="J5359" s="127"/>
      <c r="K5359" s="127"/>
      <c r="L5359" s="127"/>
      <c r="M5359" s="127"/>
      <c r="N5359" s="246">
        <v>0</v>
      </c>
      <c r="O5359" s="246">
        <v>8583.41</v>
      </c>
      <c r="P5359" s="127" t="s">
        <v>1334</v>
      </c>
    </row>
    <row r="5360" spans="1:16" ht="63.75" hidden="1">
      <c r="A5360" s="127">
        <v>287</v>
      </c>
      <c r="B5360" s="127"/>
      <c r="C5360" s="128" t="s">
        <v>791</v>
      </c>
      <c r="D5360" s="122">
        <v>43033</v>
      </c>
      <c r="E5360" s="123" t="s">
        <v>12026</v>
      </c>
      <c r="F5360" s="123" t="s">
        <v>3</v>
      </c>
      <c r="G5360" s="123">
        <v>1554616</v>
      </c>
      <c r="H5360" s="127"/>
      <c r="I5360" s="131" t="s">
        <v>12027</v>
      </c>
      <c r="J5360" s="127"/>
      <c r="K5360" s="127"/>
      <c r="L5360" s="127"/>
      <c r="M5360" s="127"/>
      <c r="N5360" s="246">
        <v>0</v>
      </c>
      <c r="O5360" s="246">
        <v>188782.32</v>
      </c>
      <c r="P5360" s="127" t="s">
        <v>1334</v>
      </c>
    </row>
    <row r="5361" spans="1:16" ht="51" hidden="1">
      <c r="A5361" s="127">
        <v>46</v>
      </c>
      <c r="B5361" s="127"/>
      <c r="C5361" s="128" t="s">
        <v>699</v>
      </c>
      <c r="D5361" s="122">
        <v>43033</v>
      </c>
      <c r="E5361" s="123" t="s">
        <v>12028</v>
      </c>
      <c r="F5361" s="123" t="s">
        <v>3</v>
      </c>
      <c r="G5361" s="123">
        <v>1554664</v>
      </c>
      <c r="H5361" s="127"/>
      <c r="I5361" s="131" t="s">
        <v>12029</v>
      </c>
      <c r="J5361" s="127"/>
      <c r="K5361" s="127"/>
      <c r="L5361" s="127"/>
      <c r="M5361" s="127"/>
      <c r="N5361" s="246">
        <v>0</v>
      </c>
      <c r="O5361" s="246">
        <v>54000</v>
      </c>
      <c r="P5361" s="127" t="s">
        <v>1334</v>
      </c>
    </row>
    <row r="5362" spans="1:16" ht="51" hidden="1">
      <c r="A5362" s="127">
        <v>46</v>
      </c>
      <c r="B5362" s="127"/>
      <c r="C5362" s="128" t="s">
        <v>699</v>
      </c>
      <c r="D5362" s="122">
        <v>43033</v>
      </c>
      <c r="E5362" s="123" t="s">
        <v>12030</v>
      </c>
      <c r="F5362" s="123" t="s">
        <v>3</v>
      </c>
      <c r="G5362" s="123">
        <v>1554666</v>
      </c>
      <c r="H5362" s="127"/>
      <c r="I5362" s="131" t="s">
        <v>12031</v>
      </c>
      <c r="J5362" s="127"/>
      <c r="K5362" s="127"/>
      <c r="L5362" s="127"/>
      <c r="M5362" s="127"/>
      <c r="N5362" s="246">
        <v>0</v>
      </c>
      <c r="O5362" s="246">
        <v>5400</v>
      </c>
      <c r="P5362" s="127" t="s">
        <v>1334</v>
      </c>
    </row>
    <row r="5363" spans="1:16" ht="51" hidden="1">
      <c r="A5363" s="127" t="s">
        <v>623</v>
      </c>
      <c r="B5363" s="127"/>
      <c r="C5363" s="128" t="s">
        <v>716</v>
      </c>
      <c r="D5363" s="122">
        <v>43033</v>
      </c>
      <c r="E5363" s="123" t="s">
        <v>12032</v>
      </c>
      <c r="F5363" s="123" t="s">
        <v>3</v>
      </c>
      <c r="G5363" s="123">
        <v>1554667</v>
      </c>
      <c r="H5363" s="127"/>
      <c r="I5363" s="131" t="s">
        <v>12033</v>
      </c>
      <c r="J5363" s="127"/>
      <c r="K5363" s="127"/>
      <c r="L5363" s="127"/>
      <c r="M5363" s="127"/>
      <c r="N5363" s="246">
        <v>0</v>
      </c>
      <c r="O5363" s="246">
        <v>404060</v>
      </c>
      <c r="P5363" s="127" t="s">
        <v>1334</v>
      </c>
    </row>
    <row r="5364" spans="1:16" ht="63.75" hidden="1">
      <c r="A5364" s="127">
        <v>670</v>
      </c>
      <c r="B5364" s="127"/>
      <c r="C5364" s="128" t="s">
        <v>236</v>
      </c>
      <c r="D5364" s="122">
        <v>43033</v>
      </c>
      <c r="E5364" s="123" t="s">
        <v>12034</v>
      </c>
      <c r="F5364" s="123" t="s">
        <v>3</v>
      </c>
      <c r="G5364" s="123">
        <v>1554698</v>
      </c>
      <c r="H5364" s="127"/>
      <c r="I5364" s="131" t="s">
        <v>12035</v>
      </c>
      <c r="J5364" s="127"/>
      <c r="K5364" s="127"/>
      <c r="L5364" s="127"/>
      <c r="M5364" s="127"/>
      <c r="N5364" s="246">
        <v>0</v>
      </c>
      <c r="O5364" s="246">
        <v>90</v>
      </c>
      <c r="P5364" s="127" t="s">
        <v>1334</v>
      </c>
    </row>
    <row r="5365" spans="1:16" ht="51" hidden="1">
      <c r="A5365" s="127">
        <v>670</v>
      </c>
      <c r="B5365" s="127"/>
      <c r="C5365" s="128" t="s">
        <v>236</v>
      </c>
      <c r="D5365" s="122">
        <v>43033</v>
      </c>
      <c r="E5365" s="123" t="s">
        <v>12036</v>
      </c>
      <c r="F5365" s="123" t="s">
        <v>3</v>
      </c>
      <c r="G5365" s="123">
        <v>1554700</v>
      </c>
      <c r="H5365" s="127"/>
      <c r="I5365" s="131" t="s">
        <v>12037</v>
      </c>
      <c r="J5365" s="127"/>
      <c r="K5365" s="127"/>
      <c r="L5365" s="127"/>
      <c r="M5365" s="127"/>
      <c r="N5365" s="246">
        <v>0</v>
      </c>
      <c r="O5365" s="246">
        <v>2322</v>
      </c>
      <c r="P5365" s="127" t="s">
        <v>1334</v>
      </c>
    </row>
    <row r="5366" spans="1:16" ht="51" hidden="1">
      <c r="A5366" s="127">
        <v>670</v>
      </c>
      <c r="B5366" s="127"/>
      <c r="C5366" s="128" t="s">
        <v>236</v>
      </c>
      <c r="D5366" s="122">
        <v>43033</v>
      </c>
      <c r="E5366" s="123" t="s">
        <v>12038</v>
      </c>
      <c r="F5366" s="123" t="s">
        <v>3</v>
      </c>
      <c r="G5366" s="123">
        <v>1554701</v>
      </c>
      <c r="H5366" s="127"/>
      <c r="I5366" s="131" t="s">
        <v>12039</v>
      </c>
      <c r="J5366" s="127"/>
      <c r="K5366" s="127"/>
      <c r="L5366" s="127"/>
      <c r="M5366" s="127"/>
      <c r="N5366" s="246">
        <v>0</v>
      </c>
      <c r="O5366" s="246">
        <v>9069.2000000000007</v>
      </c>
      <c r="P5366" s="127" t="s">
        <v>1334</v>
      </c>
    </row>
    <row r="5367" spans="1:16" ht="51" hidden="1">
      <c r="A5367" s="127">
        <v>342</v>
      </c>
      <c r="B5367" s="127"/>
      <c r="C5367" s="128" t="s">
        <v>817</v>
      </c>
      <c r="D5367" s="122">
        <v>43033</v>
      </c>
      <c r="E5367" s="123" t="s">
        <v>12040</v>
      </c>
      <c r="F5367" s="123" t="s">
        <v>3</v>
      </c>
      <c r="G5367" s="123">
        <v>1554724</v>
      </c>
      <c r="H5367" s="127"/>
      <c r="I5367" s="131" t="s">
        <v>12041</v>
      </c>
      <c r="J5367" s="127"/>
      <c r="K5367" s="127"/>
      <c r="L5367" s="127"/>
      <c r="M5367" s="127"/>
      <c r="N5367" s="246">
        <v>0</v>
      </c>
      <c r="O5367" s="246">
        <v>48.7</v>
      </c>
      <c r="P5367" s="127" t="s">
        <v>1334</v>
      </c>
    </row>
    <row r="5368" spans="1:16" ht="51" hidden="1">
      <c r="A5368" s="127">
        <v>46</v>
      </c>
      <c r="B5368" s="127"/>
      <c r="C5368" s="128" t="s">
        <v>699</v>
      </c>
      <c r="D5368" s="122">
        <v>43033</v>
      </c>
      <c r="E5368" s="123" t="s">
        <v>12042</v>
      </c>
      <c r="F5368" s="123" t="s">
        <v>3</v>
      </c>
      <c r="G5368" s="123">
        <v>1554662</v>
      </c>
      <c r="H5368" s="127"/>
      <c r="I5368" s="131" t="s">
        <v>12043</v>
      </c>
      <c r="J5368" s="127"/>
      <c r="K5368" s="127"/>
      <c r="L5368" s="127"/>
      <c r="M5368" s="127"/>
      <c r="N5368" s="246">
        <v>0</v>
      </c>
      <c r="O5368" s="246">
        <v>9024</v>
      </c>
      <c r="P5368" s="127" t="s">
        <v>1334</v>
      </c>
    </row>
    <row r="5369" spans="1:16" ht="38.25" hidden="1">
      <c r="A5369" s="127">
        <v>15</v>
      </c>
      <c r="B5369" s="127"/>
      <c r="C5369" s="128" t="s">
        <v>692</v>
      </c>
      <c r="D5369" s="122">
        <v>43033</v>
      </c>
      <c r="E5369" s="123" t="s">
        <v>12044</v>
      </c>
      <c r="F5369" s="123" t="s">
        <v>3</v>
      </c>
      <c r="G5369" s="123">
        <v>1554661</v>
      </c>
      <c r="H5369" s="127"/>
      <c r="I5369" s="131" t="s">
        <v>12045</v>
      </c>
      <c r="J5369" s="127"/>
      <c r="K5369" s="127"/>
      <c r="L5369" s="127"/>
      <c r="M5369" s="127"/>
      <c r="N5369" s="246">
        <v>0</v>
      </c>
      <c r="O5369" s="246">
        <v>4.0999999999999996</v>
      </c>
      <c r="P5369" s="127" t="s">
        <v>1334</v>
      </c>
    </row>
    <row r="5370" spans="1:16" ht="51" hidden="1">
      <c r="A5370" s="127">
        <v>212</v>
      </c>
      <c r="B5370" s="127"/>
      <c r="C5370" s="128" t="s">
        <v>762</v>
      </c>
      <c r="D5370" s="122">
        <v>43033</v>
      </c>
      <c r="E5370" s="123" t="s">
        <v>12046</v>
      </c>
      <c r="F5370" s="123" t="s">
        <v>3</v>
      </c>
      <c r="G5370" s="123">
        <v>1554631</v>
      </c>
      <c r="H5370" s="127"/>
      <c r="I5370" s="131" t="s">
        <v>12047</v>
      </c>
      <c r="J5370" s="127"/>
      <c r="K5370" s="127"/>
      <c r="L5370" s="127"/>
      <c r="M5370" s="127"/>
      <c r="N5370" s="246">
        <v>0</v>
      </c>
      <c r="O5370" s="246">
        <v>120</v>
      </c>
      <c r="P5370" s="127" t="s">
        <v>1334</v>
      </c>
    </row>
    <row r="5371" spans="1:16" ht="63.75" hidden="1">
      <c r="A5371" s="127">
        <v>266</v>
      </c>
      <c r="B5371" s="127"/>
      <c r="C5371" s="128" t="s">
        <v>782</v>
      </c>
      <c r="D5371" s="122">
        <v>43033</v>
      </c>
      <c r="E5371" s="123" t="s">
        <v>12048</v>
      </c>
      <c r="F5371" s="123" t="s">
        <v>3</v>
      </c>
      <c r="G5371" s="123">
        <v>1554629</v>
      </c>
      <c r="H5371" s="127"/>
      <c r="I5371" s="131" t="s">
        <v>12049</v>
      </c>
      <c r="J5371" s="127"/>
      <c r="K5371" s="127"/>
      <c r="L5371" s="127"/>
      <c r="M5371" s="127"/>
      <c r="N5371" s="246">
        <v>0</v>
      </c>
      <c r="O5371" s="246">
        <v>704.7</v>
      </c>
      <c r="P5371" s="127" t="s">
        <v>1334</v>
      </c>
    </row>
    <row r="5372" spans="1:16" ht="63.75" hidden="1">
      <c r="A5372" s="127">
        <v>266</v>
      </c>
      <c r="B5372" s="127"/>
      <c r="C5372" s="128" t="s">
        <v>782</v>
      </c>
      <c r="D5372" s="122">
        <v>43033</v>
      </c>
      <c r="E5372" s="123" t="s">
        <v>12050</v>
      </c>
      <c r="F5372" s="123" t="s">
        <v>3</v>
      </c>
      <c r="G5372" s="123">
        <v>1554627</v>
      </c>
      <c r="H5372" s="127"/>
      <c r="I5372" s="131" t="s">
        <v>12051</v>
      </c>
      <c r="J5372" s="127"/>
      <c r="K5372" s="127"/>
      <c r="L5372" s="127"/>
      <c r="M5372" s="127"/>
      <c r="N5372" s="246">
        <v>0</v>
      </c>
      <c r="O5372" s="246">
        <v>1096.2</v>
      </c>
      <c r="P5372" s="127" t="s">
        <v>1334</v>
      </c>
    </row>
    <row r="5373" spans="1:16" ht="63.75" hidden="1">
      <c r="A5373" s="127">
        <v>266</v>
      </c>
      <c r="B5373" s="127"/>
      <c r="C5373" s="128" t="s">
        <v>782</v>
      </c>
      <c r="D5373" s="122">
        <v>43033</v>
      </c>
      <c r="E5373" s="123" t="s">
        <v>12052</v>
      </c>
      <c r="F5373" s="123" t="s">
        <v>3</v>
      </c>
      <c r="G5373" s="123">
        <v>1554625</v>
      </c>
      <c r="H5373" s="127"/>
      <c r="I5373" s="131" t="s">
        <v>12053</v>
      </c>
      <c r="J5373" s="127"/>
      <c r="K5373" s="127"/>
      <c r="L5373" s="127"/>
      <c r="M5373" s="127"/>
      <c r="N5373" s="246">
        <v>0</v>
      </c>
      <c r="O5373" s="246">
        <v>1305</v>
      </c>
      <c r="P5373" s="127" t="s">
        <v>1334</v>
      </c>
    </row>
    <row r="5374" spans="1:16" ht="38.25" hidden="1">
      <c r="A5374" s="127">
        <v>86</v>
      </c>
      <c r="B5374" s="127"/>
      <c r="C5374" s="128" t="s">
        <v>711</v>
      </c>
      <c r="D5374" s="122">
        <v>43033</v>
      </c>
      <c r="E5374" s="123" t="s">
        <v>12054</v>
      </c>
      <c r="F5374" s="123" t="s">
        <v>3</v>
      </c>
      <c r="G5374" s="123">
        <v>1554597</v>
      </c>
      <c r="H5374" s="127"/>
      <c r="I5374" s="131" t="s">
        <v>12055</v>
      </c>
      <c r="J5374" s="127"/>
      <c r="K5374" s="127"/>
      <c r="L5374" s="127"/>
      <c r="M5374" s="127"/>
      <c r="N5374" s="246">
        <v>0</v>
      </c>
      <c r="O5374" s="246">
        <v>245</v>
      </c>
      <c r="P5374" s="127" t="s">
        <v>1334</v>
      </c>
    </row>
    <row r="5375" spans="1:16" ht="63.75" hidden="1">
      <c r="A5375" s="127" t="s">
        <v>620</v>
      </c>
      <c r="B5375" s="127"/>
      <c r="C5375" s="128" t="s">
        <v>714</v>
      </c>
      <c r="D5375" s="122">
        <v>43034</v>
      </c>
      <c r="E5375" s="123" t="s">
        <v>12056</v>
      </c>
      <c r="F5375" s="123" t="s">
        <v>3</v>
      </c>
      <c r="G5375" s="123">
        <v>1555070</v>
      </c>
      <c r="H5375" s="127"/>
      <c r="I5375" s="131" t="s">
        <v>12057</v>
      </c>
      <c r="J5375" s="127"/>
      <c r="K5375" s="127"/>
      <c r="L5375" s="127"/>
      <c r="M5375" s="127"/>
      <c r="N5375" s="246">
        <v>0</v>
      </c>
      <c r="O5375" s="246">
        <v>76.78</v>
      </c>
      <c r="P5375" s="127" t="s">
        <v>1334</v>
      </c>
    </row>
    <row r="5376" spans="1:16" ht="51" hidden="1">
      <c r="A5376" s="127" t="s">
        <v>620</v>
      </c>
      <c r="B5376" s="127"/>
      <c r="C5376" s="128" t="s">
        <v>714</v>
      </c>
      <c r="D5376" s="122">
        <v>43034</v>
      </c>
      <c r="E5376" s="123" t="s">
        <v>12058</v>
      </c>
      <c r="F5376" s="123" t="s">
        <v>3</v>
      </c>
      <c r="G5376" s="123">
        <v>1555090</v>
      </c>
      <c r="H5376" s="127"/>
      <c r="I5376" s="131" t="s">
        <v>12059</v>
      </c>
      <c r="J5376" s="127"/>
      <c r="K5376" s="127"/>
      <c r="L5376" s="127"/>
      <c r="M5376" s="127"/>
      <c r="N5376" s="246">
        <v>0</v>
      </c>
      <c r="O5376" s="246">
        <v>3929.6</v>
      </c>
      <c r="P5376" s="127" t="s">
        <v>1334</v>
      </c>
    </row>
    <row r="5377" spans="1:16" ht="51" hidden="1">
      <c r="A5377" s="127" t="s">
        <v>627</v>
      </c>
      <c r="B5377" s="127"/>
      <c r="C5377" s="128" t="s">
        <v>1235</v>
      </c>
      <c r="D5377" s="122">
        <v>43034</v>
      </c>
      <c r="E5377" s="123" t="s">
        <v>12060</v>
      </c>
      <c r="F5377" s="123" t="s">
        <v>3</v>
      </c>
      <c r="G5377" s="123">
        <v>1555104</v>
      </c>
      <c r="H5377" s="127"/>
      <c r="I5377" s="131" t="s">
        <v>12061</v>
      </c>
      <c r="J5377" s="127"/>
      <c r="K5377" s="127"/>
      <c r="L5377" s="127"/>
      <c r="M5377" s="127"/>
      <c r="N5377" s="246">
        <v>0</v>
      </c>
      <c r="O5377" s="246">
        <v>1819.76</v>
      </c>
      <c r="P5377" s="127" t="s">
        <v>1334</v>
      </c>
    </row>
    <row r="5378" spans="1:16" ht="63.75" hidden="1">
      <c r="A5378" s="127" t="s">
        <v>620</v>
      </c>
      <c r="B5378" s="127"/>
      <c r="C5378" s="128" t="s">
        <v>714</v>
      </c>
      <c r="D5378" s="122">
        <v>43034</v>
      </c>
      <c r="E5378" s="123" t="s">
        <v>12062</v>
      </c>
      <c r="F5378" s="123" t="s">
        <v>3</v>
      </c>
      <c r="G5378" s="123">
        <v>1555068</v>
      </c>
      <c r="H5378" s="127"/>
      <c r="I5378" s="131" t="s">
        <v>12063</v>
      </c>
      <c r="J5378" s="127"/>
      <c r="K5378" s="127"/>
      <c r="L5378" s="127"/>
      <c r="M5378" s="127"/>
      <c r="N5378" s="246">
        <v>0</v>
      </c>
      <c r="O5378" s="246">
        <v>1132.52</v>
      </c>
      <c r="P5378" s="127" t="s">
        <v>1334</v>
      </c>
    </row>
    <row r="5379" spans="1:16" ht="51" hidden="1">
      <c r="A5379" s="127" t="s">
        <v>620</v>
      </c>
      <c r="B5379" s="127"/>
      <c r="C5379" s="128" t="s">
        <v>714</v>
      </c>
      <c r="D5379" s="122">
        <v>43034</v>
      </c>
      <c r="E5379" s="123" t="s">
        <v>12064</v>
      </c>
      <c r="F5379" s="123" t="s">
        <v>3</v>
      </c>
      <c r="G5379" s="123">
        <v>1555076</v>
      </c>
      <c r="H5379" s="127"/>
      <c r="I5379" s="131" t="s">
        <v>12065</v>
      </c>
      <c r="J5379" s="127"/>
      <c r="K5379" s="127"/>
      <c r="L5379" s="127"/>
      <c r="M5379" s="127"/>
      <c r="N5379" s="246">
        <v>0</v>
      </c>
      <c r="O5379" s="246">
        <v>1528.22</v>
      </c>
      <c r="P5379" s="127" t="s">
        <v>1334</v>
      </c>
    </row>
    <row r="5380" spans="1:16" ht="51" hidden="1">
      <c r="A5380" s="127" t="s">
        <v>620</v>
      </c>
      <c r="B5380" s="127"/>
      <c r="C5380" s="128" t="s">
        <v>714</v>
      </c>
      <c r="D5380" s="122">
        <v>43034</v>
      </c>
      <c r="E5380" s="123" t="s">
        <v>12066</v>
      </c>
      <c r="F5380" s="123" t="s">
        <v>3</v>
      </c>
      <c r="G5380" s="123">
        <v>1555106</v>
      </c>
      <c r="H5380" s="127"/>
      <c r="I5380" s="131" t="s">
        <v>12067</v>
      </c>
      <c r="J5380" s="127"/>
      <c r="K5380" s="127"/>
      <c r="L5380" s="127"/>
      <c r="M5380" s="127"/>
      <c r="N5380" s="246">
        <v>0</v>
      </c>
      <c r="O5380" s="246">
        <v>6674.67</v>
      </c>
      <c r="P5380" s="127" t="s">
        <v>1334</v>
      </c>
    </row>
    <row r="5381" spans="1:16" ht="51" hidden="1">
      <c r="A5381" s="127">
        <v>591</v>
      </c>
      <c r="B5381" s="127"/>
      <c r="C5381" s="128" t="s">
        <v>862</v>
      </c>
      <c r="D5381" s="122">
        <v>43034</v>
      </c>
      <c r="E5381" s="123" t="s">
        <v>12068</v>
      </c>
      <c r="F5381" s="123" t="s">
        <v>3</v>
      </c>
      <c r="G5381" s="123">
        <v>1555118</v>
      </c>
      <c r="H5381" s="127"/>
      <c r="I5381" s="131" t="s">
        <v>12069</v>
      </c>
      <c r="J5381" s="127"/>
      <c r="K5381" s="127"/>
      <c r="L5381" s="127"/>
      <c r="M5381" s="127"/>
      <c r="N5381" s="246">
        <v>0</v>
      </c>
      <c r="O5381" s="246">
        <v>56.55</v>
      </c>
      <c r="P5381" s="127" t="s">
        <v>1334</v>
      </c>
    </row>
    <row r="5382" spans="1:16" ht="51" hidden="1">
      <c r="A5382" s="127">
        <v>591</v>
      </c>
      <c r="B5382" s="127"/>
      <c r="C5382" s="128" t="s">
        <v>862</v>
      </c>
      <c r="D5382" s="122">
        <v>43034</v>
      </c>
      <c r="E5382" s="123" t="s">
        <v>12070</v>
      </c>
      <c r="F5382" s="123" t="s">
        <v>3</v>
      </c>
      <c r="G5382" s="123">
        <v>1555119</v>
      </c>
      <c r="H5382" s="127"/>
      <c r="I5382" s="131" t="s">
        <v>12071</v>
      </c>
      <c r="J5382" s="127"/>
      <c r="K5382" s="127"/>
      <c r="L5382" s="127"/>
      <c r="M5382" s="127"/>
      <c r="N5382" s="246">
        <v>0</v>
      </c>
      <c r="O5382" s="246">
        <v>36.049999999999997</v>
      </c>
      <c r="P5382" s="127" t="s">
        <v>1334</v>
      </c>
    </row>
    <row r="5383" spans="1:16" ht="51" hidden="1">
      <c r="A5383" s="127">
        <v>591</v>
      </c>
      <c r="B5383" s="127"/>
      <c r="C5383" s="128" t="s">
        <v>862</v>
      </c>
      <c r="D5383" s="122">
        <v>43034</v>
      </c>
      <c r="E5383" s="123" t="s">
        <v>12072</v>
      </c>
      <c r="F5383" s="123" t="s">
        <v>3</v>
      </c>
      <c r="G5383" s="123">
        <v>1555120</v>
      </c>
      <c r="H5383" s="127"/>
      <c r="I5383" s="131" t="s">
        <v>12073</v>
      </c>
      <c r="J5383" s="127"/>
      <c r="K5383" s="127"/>
      <c r="L5383" s="127"/>
      <c r="M5383" s="127"/>
      <c r="N5383" s="246">
        <v>0</v>
      </c>
      <c r="O5383" s="246">
        <v>43.35</v>
      </c>
      <c r="P5383" s="127" t="s">
        <v>1334</v>
      </c>
    </row>
    <row r="5384" spans="1:16" ht="51" hidden="1">
      <c r="A5384" s="127">
        <v>591</v>
      </c>
      <c r="B5384" s="127"/>
      <c r="C5384" s="128" t="s">
        <v>862</v>
      </c>
      <c r="D5384" s="122">
        <v>43034</v>
      </c>
      <c r="E5384" s="123" t="s">
        <v>12074</v>
      </c>
      <c r="F5384" s="123" t="s">
        <v>3</v>
      </c>
      <c r="G5384" s="123">
        <v>1555121</v>
      </c>
      <c r="H5384" s="127"/>
      <c r="I5384" s="131" t="s">
        <v>12075</v>
      </c>
      <c r="J5384" s="127"/>
      <c r="K5384" s="127"/>
      <c r="L5384" s="127"/>
      <c r="M5384" s="127"/>
      <c r="N5384" s="246">
        <v>0</v>
      </c>
      <c r="O5384" s="246">
        <v>76.55</v>
      </c>
      <c r="P5384" s="127" t="s">
        <v>1334</v>
      </c>
    </row>
    <row r="5385" spans="1:16" ht="51" hidden="1">
      <c r="A5385" s="127">
        <v>591</v>
      </c>
      <c r="B5385" s="127"/>
      <c r="C5385" s="128" t="s">
        <v>862</v>
      </c>
      <c r="D5385" s="122">
        <v>43034</v>
      </c>
      <c r="E5385" s="123" t="s">
        <v>12076</v>
      </c>
      <c r="F5385" s="123" t="s">
        <v>3</v>
      </c>
      <c r="G5385" s="123">
        <v>1555123</v>
      </c>
      <c r="H5385" s="127"/>
      <c r="I5385" s="131" t="s">
        <v>12077</v>
      </c>
      <c r="J5385" s="127"/>
      <c r="K5385" s="127"/>
      <c r="L5385" s="127"/>
      <c r="M5385" s="127"/>
      <c r="N5385" s="246">
        <v>0</v>
      </c>
      <c r="O5385" s="246">
        <v>79.569999999999993</v>
      </c>
      <c r="P5385" s="127" t="s">
        <v>1334</v>
      </c>
    </row>
    <row r="5386" spans="1:16" ht="38.25" hidden="1">
      <c r="A5386" s="127">
        <v>292</v>
      </c>
      <c r="B5386" s="127"/>
      <c r="C5386" s="128" t="s">
        <v>152</v>
      </c>
      <c r="D5386" s="122">
        <v>43034</v>
      </c>
      <c r="E5386" s="123" t="s">
        <v>12078</v>
      </c>
      <c r="F5386" s="123" t="s">
        <v>3</v>
      </c>
      <c r="G5386" s="123">
        <v>1555157</v>
      </c>
      <c r="H5386" s="127"/>
      <c r="I5386" s="131" t="s">
        <v>12079</v>
      </c>
      <c r="J5386" s="127"/>
      <c r="K5386" s="127"/>
      <c r="L5386" s="127"/>
      <c r="M5386" s="127"/>
      <c r="N5386" s="246">
        <v>0</v>
      </c>
      <c r="O5386" s="246">
        <v>65.5</v>
      </c>
      <c r="P5386" s="127" t="s">
        <v>1334</v>
      </c>
    </row>
    <row r="5387" spans="1:16" ht="51" hidden="1">
      <c r="A5387" s="127">
        <v>47</v>
      </c>
      <c r="B5387" s="127"/>
      <c r="C5387" s="128" t="s">
        <v>700</v>
      </c>
      <c r="D5387" s="122">
        <v>43034</v>
      </c>
      <c r="E5387" s="123" t="s">
        <v>12080</v>
      </c>
      <c r="F5387" s="123" t="s">
        <v>3</v>
      </c>
      <c r="G5387" s="123">
        <v>1555158</v>
      </c>
      <c r="H5387" s="127"/>
      <c r="I5387" s="131" t="s">
        <v>12081</v>
      </c>
      <c r="J5387" s="127"/>
      <c r="K5387" s="127"/>
      <c r="L5387" s="127"/>
      <c r="M5387" s="127"/>
      <c r="N5387" s="246">
        <v>0</v>
      </c>
      <c r="O5387" s="246">
        <v>1721.09</v>
      </c>
      <c r="P5387" s="127" t="s">
        <v>1334</v>
      </c>
    </row>
    <row r="5388" spans="1:16" ht="51" hidden="1">
      <c r="A5388" s="127" t="s">
        <v>620</v>
      </c>
      <c r="B5388" s="127"/>
      <c r="C5388" s="128" t="s">
        <v>714</v>
      </c>
      <c r="D5388" s="122">
        <v>43034</v>
      </c>
      <c r="E5388" s="123" t="s">
        <v>12082</v>
      </c>
      <c r="F5388" s="123" t="s">
        <v>3</v>
      </c>
      <c r="G5388" s="123">
        <v>1555183</v>
      </c>
      <c r="H5388" s="127"/>
      <c r="I5388" s="131" t="s">
        <v>12083</v>
      </c>
      <c r="J5388" s="127"/>
      <c r="K5388" s="127"/>
      <c r="L5388" s="127"/>
      <c r="M5388" s="127"/>
      <c r="N5388" s="246">
        <v>0</v>
      </c>
      <c r="O5388" s="246">
        <v>2835.95</v>
      </c>
      <c r="P5388" s="127" t="s">
        <v>1334</v>
      </c>
    </row>
    <row r="5389" spans="1:16" ht="51" hidden="1">
      <c r="A5389" s="127">
        <v>10</v>
      </c>
      <c r="B5389" s="127"/>
      <c r="C5389" s="128" t="s">
        <v>691</v>
      </c>
      <c r="D5389" s="122">
        <v>43034</v>
      </c>
      <c r="E5389" s="123" t="s">
        <v>12084</v>
      </c>
      <c r="F5389" s="123" t="s">
        <v>3</v>
      </c>
      <c r="G5389" s="123">
        <v>1555185</v>
      </c>
      <c r="H5389" s="127"/>
      <c r="I5389" s="131" t="s">
        <v>12085</v>
      </c>
      <c r="J5389" s="127"/>
      <c r="K5389" s="127"/>
      <c r="L5389" s="127"/>
      <c r="M5389" s="127"/>
      <c r="N5389" s="246">
        <v>0</v>
      </c>
      <c r="O5389" s="246">
        <v>386</v>
      </c>
      <c r="P5389" s="127" t="s">
        <v>1334</v>
      </c>
    </row>
    <row r="5390" spans="1:16" ht="51" hidden="1">
      <c r="A5390" s="127" t="s">
        <v>620</v>
      </c>
      <c r="B5390" s="127"/>
      <c r="C5390" s="128" t="s">
        <v>714</v>
      </c>
      <c r="D5390" s="122">
        <v>43034</v>
      </c>
      <c r="E5390" s="123" t="s">
        <v>12086</v>
      </c>
      <c r="F5390" s="123" t="s">
        <v>3</v>
      </c>
      <c r="G5390" s="123">
        <v>1555199</v>
      </c>
      <c r="H5390" s="127"/>
      <c r="I5390" s="131" t="s">
        <v>12087</v>
      </c>
      <c r="J5390" s="127"/>
      <c r="K5390" s="127"/>
      <c r="L5390" s="127"/>
      <c r="M5390" s="127"/>
      <c r="N5390" s="246">
        <v>0</v>
      </c>
      <c r="O5390" s="246">
        <v>4321.2700000000004</v>
      </c>
      <c r="P5390" s="127" t="s">
        <v>1334</v>
      </c>
    </row>
    <row r="5391" spans="1:16" ht="51" hidden="1">
      <c r="A5391" s="127" t="s">
        <v>620</v>
      </c>
      <c r="B5391" s="127"/>
      <c r="C5391" s="128" t="s">
        <v>714</v>
      </c>
      <c r="D5391" s="122">
        <v>43034</v>
      </c>
      <c r="E5391" s="123" t="s">
        <v>12088</v>
      </c>
      <c r="F5391" s="123" t="s">
        <v>3</v>
      </c>
      <c r="G5391" s="123">
        <v>1555202</v>
      </c>
      <c r="H5391" s="127"/>
      <c r="I5391" s="131" t="s">
        <v>12089</v>
      </c>
      <c r="J5391" s="127"/>
      <c r="K5391" s="127"/>
      <c r="L5391" s="127"/>
      <c r="M5391" s="127"/>
      <c r="N5391" s="246">
        <v>0</v>
      </c>
      <c r="O5391" s="246">
        <v>674</v>
      </c>
      <c r="P5391" s="127" t="s">
        <v>1334</v>
      </c>
    </row>
    <row r="5392" spans="1:16" ht="51" hidden="1">
      <c r="A5392" s="127">
        <v>373</v>
      </c>
      <c r="B5392" s="127"/>
      <c r="C5392" s="128" t="s">
        <v>1273</v>
      </c>
      <c r="D5392" s="122">
        <v>43034</v>
      </c>
      <c r="E5392" s="123" t="s">
        <v>12090</v>
      </c>
      <c r="F5392" s="123" t="s">
        <v>3</v>
      </c>
      <c r="G5392" s="123">
        <v>1555221</v>
      </c>
      <c r="H5392" s="127"/>
      <c r="I5392" s="131" t="s">
        <v>12091</v>
      </c>
      <c r="J5392" s="127"/>
      <c r="K5392" s="127"/>
      <c r="L5392" s="127"/>
      <c r="M5392" s="127"/>
      <c r="N5392" s="246">
        <v>0</v>
      </c>
      <c r="O5392" s="246">
        <v>19.8</v>
      </c>
      <c r="P5392" s="127" t="s">
        <v>1334</v>
      </c>
    </row>
    <row r="5393" spans="1:16" ht="51" hidden="1">
      <c r="A5393" s="127">
        <v>201</v>
      </c>
      <c r="B5393" s="127"/>
      <c r="C5393" s="128" t="s">
        <v>757</v>
      </c>
      <c r="D5393" s="122">
        <v>43034</v>
      </c>
      <c r="E5393" s="123" t="s">
        <v>12092</v>
      </c>
      <c r="F5393" s="123" t="s">
        <v>3</v>
      </c>
      <c r="G5393" s="123">
        <v>1555230</v>
      </c>
      <c r="H5393" s="127"/>
      <c r="I5393" s="131" t="s">
        <v>12093</v>
      </c>
      <c r="J5393" s="127"/>
      <c r="K5393" s="127"/>
      <c r="L5393" s="127"/>
      <c r="M5393" s="127"/>
      <c r="N5393" s="246">
        <v>0</v>
      </c>
      <c r="O5393" s="246">
        <v>180.51</v>
      </c>
      <c r="P5393" s="127" t="s">
        <v>1334</v>
      </c>
    </row>
    <row r="5394" spans="1:16" ht="51" hidden="1">
      <c r="A5394" s="127">
        <v>201</v>
      </c>
      <c r="B5394" s="127"/>
      <c r="C5394" s="128" t="s">
        <v>757</v>
      </c>
      <c r="D5394" s="122">
        <v>43034</v>
      </c>
      <c r="E5394" s="123" t="s">
        <v>12094</v>
      </c>
      <c r="F5394" s="123" t="s">
        <v>3</v>
      </c>
      <c r="G5394" s="123">
        <v>1555232</v>
      </c>
      <c r="H5394" s="127"/>
      <c r="I5394" s="131" t="s">
        <v>12095</v>
      </c>
      <c r="J5394" s="127"/>
      <c r="K5394" s="127"/>
      <c r="L5394" s="127"/>
      <c r="M5394" s="127"/>
      <c r="N5394" s="246">
        <v>0</v>
      </c>
      <c r="O5394" s="246">
        <v>99</v>
      </c>
      <c r="P5394" s="127" t="s">
        <v>1334</v>
      </c>
    </row>
    <row r="5395" spans="1:16" ht="51" hidden="1">
      <c r="A5395" s="127">
        <v>212</v>
      </c>
      <c r="B5395" s="127"/>
      <c r="C5395" s="128" t="s">
        <v>762</v>
      </c>
      <c r="D5395" s="122">
        <v>43034</v>
      </c>
      <c r="E5395" s="123" t="s">
        <v>12096</v>
      </c>
      <c r="F5395" s="123" t="s">
        <v>3</v>
      </c>
      <c r="G5395" s="123">
        <v>1555239</v>
      </c>
      <c r="H5395" s="127"/>
      <c r="I5395" s="131" t="s">
        <v>12097</v>
      </c>
      <c r="J5395" s="127"/>
      <c r="K5395" s="127"/>
      <c r="L5395" s="127"/>
      <c r="M5395" s="127"/>
      <c r="N5395" s="246">
        <v>0</v>
      </c>
      <c r="O5395" s="246">
        <v>349.9</v>
      </c>
      <c r="P5395" s="127" t="s">
        <v>1334</v>
      </c>
    </row>
    <row r="5396" spans="1:16" ht="63.75" hidden="1">
      <c r="A5396" s="127">
        <v>16</v>
      </c>
      <c r="B5396" s="127"/>
      <c r="C5396" s="128" t="s">
        <v>693</v>
      </c>
      <c r="D5396" s="122">
        <v>43034</v>
      </c>
      <c r="E5396" s="123" t="s">
        <v>12098</v>
      </c>
      <c r="F5396" s="123" t="s">
        <v>3</v>
      </c>
      <c r="G5396" s="123">
        <v>1555255</v>
      </c>
      <c r="H5396" s="127"/>
      <c r="I5396" s="131" t="s">
        <v>12099</v>
      </c>
      <c r="J5396" s="127"/>
      <c r="K5396" s="127"/>
      <c r="L5396" s="127"/>
      <c r="M5396" s="127"/>
      <c r="N5396" s="246">
        <v>0</v>
      </c>
      <c r="O5396" s="246">
        <v>4238</v>
      </c>
      <c r="P5396" s="127" t="s">
        <v>1334</v>
      </c>
    </row>
    <row r="5397" spans="1:16" ht="63.75" hidden="1">
      <c r="A5397" s="127">
        <v>16</v>
      </c>
      <c r="B5397" s="127"/>
      <c r="C5397" s="128" t="s">
        <v>693</v>
      </c>
      <c r="D5397" s="122">
        <v>43034</v>
      </c>
      <c r="E5397" s="123" t="s">
        <v>12100</v>
      </c>
      <c r="F5397" s="123" t="s">
        <v>3</v>
      </c>
      <c r="G5397" s="123">
        <v>1555260</v>
      </c>
      <c r="H5397" s="127"/>
      <c r="I5397" s="131" t="s">
        <v>12101</v>
      </c>
      <c r="J5397" s="127"/>
      <c r="K5397" s="127"/>
      <c r="L5397" s="127"/>
      <c r="M5397" s="127"/>
      <c r="N5397" s="246">
        <v>0</v>
      </c>
      <c r="O5397" s="246">
        <v>2252</v>
      </c>
      <c r="P5397" s="127" t="s">
        <v>1334</v>
      </c>
    </row>
    <row r="5398" spans="1:16" ht="63.75" hidden="1">
      <c r="A5398" s="127">
        <v>16</v>
      </c>
      <c r="B5398" s="127"/>
      <c r="C5398" s="128" t="s">
        <v>693</v>
      </c>
      <c r="D5398" s="122">
        <v>43034</v>
      </c>
      <c r="E5398" s="123" t="s">
        <v>12102</v>
      </c>
      <c r="F5398" s="123" t="s">
        <v>3</v>
      </c>
      <c r="G5398" s="123">
        <v>1555262</v>
      </c>
      <c r="H5398" s="127"/>
      <c r="I5398" s="131" t="s">
        <v>12103</v>
      </c>
      <c r="J5398" s="127"/>
      <c r="K5398" s="127"/>
      <c r="L5398" s="127"/>
      <c r="M5398" s="127"/>
      <c r="N5398" s="246">
        <v>0</v>
      </c>
      <c r="O5398" s="246">
        <v>355.4</v>
      </c>
      <c r="P5398" s="127" t="s">
        <v>1334</v>
      </c>
    </row>
    <row r="5399" spans="1:16" ht="63.75" hidden="1">
      <c r="A5399" s="127" t="s">
        <v>620</v>
      </c>
      <c r="B5399" s="127"/>
      <c r="C5399" s="128" t="s">
        <v>714</v>
      </c>
      <c r="D5399" s="122">
        <v>43035</v>
      </c>
      <c r="E5399" s="123" t="s">
        <v>12104</v>
      </c>
      <c r="F5399" s="123" t="s">
        <v>3</v>
      </c>
      <c r="G5399" s="123">
        <v>1555408</v>
      </c>
      <c r="H5399" s="127"/>
      <c r="I5399" s="131" t="s">
        <v>12105</v>
      </c>
      <c r="J5399" s="127"/>
      <c r="K5399" s="127"/>
      <c r="L5399" s="127"/>
      <c r="M5399" s="127"/>
      <c r="N5399" s="246">
        <v>0</v>
      </c>
      <c r="O5399" s="246">
        <v>14476.5</v>
      </c>
      <c r="P5399" s="127" t="s">
        <v>1334</v>
      </c>
    </row>
    <row r="5400" spans="1:16" ht="51" hidden="1">
      <c r="A5400" s="127">
        <v>592</v>
      </c>
      <c r="B5400" s="127"/>
      <c r="C5400" s="128" t="s">
        <v>863</v>
      </c>
      <c r="D5400" s="122">
        <v>43035</v>
      </c>
      <c r="E5400" s="123" t="s">
        <v>12106</v>
      </c>
      <c r="F5400" s="123" t="s">
        <v>3</v>
      </c>
      <c r="G5400" s="123">
        <v>1555465</v>
      </c>
      <c r="H5400" s="127"/>
      <c r="I5400" s="131" t="s">
        <v>12107</v>
      </c>
      <c r="J5400" s="127"/>
      <c r="K5400" s="127"/>
      <c r="L5400" s="127"/>
      <c r="M5400" s="127"/>
      <c r="N5400" s="246">
        <v>0</v>
      </c>
      <c r="O5400" s="246">
        <v>16249</v>
      </c>
      <c r="P5400" s="127" t="s">
        <v>1334</v>
      </c>
    </row>
    <row r="5401" spans="1:16" ht="51" hidden="1">
      <c r="A5401" s="127">
        <v>291</v>
      </c>
      <c r="B5401" s="127"/>
      <c r="C5401" s="128" t="s">
        <v>795</v>
      </c>
      <c r="D5401" s="122">
        <v>43035</v>
      </c>
      <c r="E5401" s="123" t="s">
        <v>12108</v>
      </c>
      <c r="F5401" s="123" t="s">
        <v>3</v>
      </c>
      <c r="G5401" s="123">
        <v>1555471</v>
      </c>
      <c r="H5401" s="127"/>
      <c r="I5401" s="131" t="s">
        <v>12109</v>
      </c>
      <c r="J5401" s="127"/>
      <c r="K5401" s="127"/>
      <c r="L5401" s="127"/>
      <c r="M5401" s="127"/>
      <c r="N5401" s="246">
        <v>0</v>
      </c>
      <c r="O5401" s="246">
        <v>62807.24</v>
      </c>
      <c r="P5401" s="127" t="s">
        <v>1334</v>
      </c>
    </row>
    <row r="5402" spans="1:16" ht="51" hidden="1">
      <c r="A5402" s="127">
        <v>290</v>
      </c>
      <c r="B5402" s="127"/>
      <c r="C5402" s="128" t="s">
        <v>794</v>
      </c>
      <c r="D5402" s="122">
        <v>43035</v>
      </c>
      <c r="E5402" s="123" t="s">
        <v>12110</v>
      </c>
      <c r="F5402" s="123" t="s">
        <v>3</v>
      </c>
      <c r="G5402" s="123">
        <v>1555500</v>
      </c>
      <c r="H5402" s="127"/>
      <c r="I5402" s="131" t="s">
        <v>12111</v>
      </c>
      <c r="J5402" s="127"/>
      <c r="K5402" s="127"/>
      <c r="L5402" s="127"/>
      <c r="M5402" s="127"/>
      <c r="N5402" s="246">
        <v>0</v>
      </c>
      <c r="O5402" s="246">
        <v>157.81</v>
      </c>
      <c r="P5402" s="127" t="s">
        <v>1334</v>
      </c>
    </row>
    <row r="5403" spans="1:16" ht="63.75" hidden="1">
      <c r="A5403" s="127">
        <v>290</v>
      </c>
      <c r="B5403" s="127"/>
      <c r="C5403" s="128" t="s">
        <v>794</v>
      </c>
      <c r="D5403" s="122">
        <v>43035</v>
      </c>
      <c r="E5403" s="123" t="s">
        <v>12112</v>
      </c>
      <c r="F5403" s="123" t="s">
        <v>3</v>
      </c>
      <c r="G5403" s="123">
        <v>1555502</v>
      </c>
      <c r="H5403" s="127"/>
      <c r="I5403" s="131" t="s">
        <v>12113</v>
      </c>
      <c r="J5403" s="127"/>
      <c r="K5403" s="127"/>
      <c r="L5403" s="127"/>
      <c r="M5403" s="127"/>
      <c r="N5403" s="246">
        <v>0</v>
      </c>
      <c r="O5403" s="246">
        <v>678.53</v>
      </c>
      <c r="P5403" s="127" t="s">
        <v>1334</v>
      </c>
    </row>
    <row r="5404" spans="1:16" ht="63.75" hidden="1">
      <c r="A5404" s="127">
        <v>290</v>
      </c>
      <c r="B5404" s="127"/>
      <c r="C5404" s="128" t="s">
        <v>794</v>
      </c>
      <c r="D5404" s="122">
        <v>43035</v>
      </c>
      <c r="E5404" s="123" t="s">
        <v>12114</v>
      </c>
      <c r="F5404" s="123" t="s">
        <v>3</v>
      </c>
      <c r="G5404" s="123">
        <v>1555506</v>
      </c>
      <c r="H5404" s="127"/>
      <c r="I5404" s="131" t="s">
        <v>12115</v>
      </c>
      <c r="J5404" s="127"/>
      <c r="K5404" s="127"/>
      <c r="L5404" s="127"/>
      <c r="M5404" s="127"/>
      <c r="N5404" s="246">
        <v>0</v>
      </c>
      <c r="O5404" s="246">
        <v>19296.5</v>
      </c>
      <c r="P5404" s="127" t="s">
        <v>1334</v>
      </c>
    </row>
    <row r="5405" spans="1:16" ht="63.75" hidden="1">
      <c r="A5405" s="127">
        <v>290</v>
      </c>
      <c r="B5405" s="127"/>
      <c r="C5405" s="128" t="s">
        <v>794</v>
      </c>
      <c r="D5405" s="122">
        <v>43035</v>
      </c>
      <c r="E5405" s="123" t="s">
        <v>12116</v>
      </c>
      <c r="F5405" s="123" t="s">
        <v>3</v>
      </c>
      <c r="G5405" s="123">
        <v>1555510</v>
      </c>
      <c r="H5405" s="127"/>
      <c r="I5405" s="131" t="s">
        <v>12117</v>
      </c>
      <c r="J5405" s="127"/>
      <c r="K5405" s="127"/>
      <c r="L5405" s="127"/>
      <c r="M5405" s="127"/>
      <c r="N5405" s="246">
        <v>0</v>
      </c>
      <c r="O5405" s="246">
        <v>7752.7</v>
      </c>
      <c r="P5405" s="127" t="s">
        <v>1334</v>
      </c>
    </row>
    <row r="5406" spans="1:16" ht="63.75" hidden="1">
      <c r="A5406" s="127">
        <v>290</v>
      </c>
      <c r="B5406" s="127"/>
      <c r="C5406" s="128" t="s">
        <v>794</v>
      </c>
      <c r="D5406" s="122">
        <v>43035</v>
      </c>
      <c r="E5406" s="123" t="s">
        <v>12118</v>
      </c>
      <c r="F5406" s="123" t="s">
        <v>3</v>
      </c>
      <c r="G5406" s="123">
        <v>1555517</v>
      </c>
      <c r="H5406" s="127"/>
      <c r="I5406" s="131" t="s">
        <v>12119</v>
      </c>
      <c r="J5406" s="127"/>
      <c r="K5406" s="127"/>
      <c r="L5406" s="127"/>
      <c r="M5406" s="127"/>
      <c r="N5406" s="246">
        <v>0</v>
      </c>
      <c r="O5406" s="246">
        <v>31706.53</v>
      </c>
      <c r="P5406" s="127" t="s">
        <v>1334</v>
      </c>
    </row>
    <row r="5407" spans="1:16" ht="63.75" hidden="1">
      <c r="A5407" s="127">
        <v>290</v>
      </c>
      <c r="B5407" s="127"/>
      <c r="C5407" s="128" t="s">
        <v>794</v>
      </c>
      <c r="D5407" s="122">
        <v>43035</v>
      </c>
      <c r="E5407" s="123" t="s">
        <v>12120</v>
      </c>
      <c r="F5407" s="123" t="s">
        <v>3</v>
      </c>
      <c r="G5407" s="123">
        <v>1555519</v>
      </c>
      <c r="H5407" s="127"/>
      <c r="I5407" s="131" t="s">
        <v>12121</v>
      </c>
      <c r="J5407" s="127"/>
      <c r="K5407" s="127"/>
      <c r="L5407" s="127"/>
      <c r="M5407" s="127"/>
      <c r="N5407" s="246">
        <v>0</v>
      </c>
      <c r="O5407" s="246">
        <v>63437.29</v>
      </c>
      <c r="P5407" s="127" t="s">
        <v>1334</v>
      </c>
    </row>
    <row r="5408" spans="1:16" ht="63.75" hidden="1">
      <c r="A5408" s="127">
        <v>290</v>
      </c>
      <c r="B5408" s="127"/>
      <c r="C5408" s="128" t="s">
        <v>794</v>
      </c>
      <c r="D5408" s="122">
        <v>43035</v>
      </c>
      <c r="E5408" s="123" t="s">
        <v>12122</v>
      </c>
      <c r="F5408" s="123" t="s">
        <v>3</v>
      </c>
      <c r="G5408" s="123">
        <v>1555521</v>
      </c>
      <c r="H5408" s="127"/>
      <c r="I5408" s="131" t="s">
        <v>12123</v>
      </c>
      <c r="J5408" s="127"/>
      <c r="K5408" s="127"/>
      <c r="L5408" s="127"/>
      <c r="M5408" s="127"/>
      <c r="N5408" s="246">
        <v>0</v>
      </c>
      <c r="O5408" s="246">
        <v>81682.53</v>
      </c>
      <c r="P5408" s="127" t="s">
        <v>1334</v>
      </c>
    </row>
    <row r="5409" spans="1:16" ht="63.75" hidden="1">
      <c r="A5409" s="127">
        <v>660</v>
      </c>
      <c r="B5409" s="127"/>
      <c r="C5409" s="128" t="s">
        <v>234</v>
      </c>
      <c r="D5409" s="122">
        <v>43035</v>
      </c>
      <c r="E5409" s="123" t="s">
        <v>12124</v>
      </c>
      <c r="F5409" s="123" t="s">
        <v>3</v>
      </c>
      <c r="G5409" s="123">
        <v>1555525</v>
      </c>
      <c r="H5409" s="127"/>
      <c r="I5409" s="131" t="s">
        <v>12125</v>
      </c>
      <c r="J5409" s="127"/>
      <c r="K5409" s="127"/>
      <c r="L5409" s="127"/>
      <c r="M5409" s="127"/>
      <c r="N5409" s="246">
        <v>0</v>
      </c>
      <c r="O5409" s="246">
        <v>4589</v>
      </c>
      <c r="P5409" s="127" t="s">
        <v>1334</v>
      </c>
    </row>
    <row r="5410" spans="1:16" ht="51" hidden="1">
      <c r="A5410" s="127">
        <v>86</v>
      </c>
      <c r="B5410" s="127"/>
      <c r="C5410" s="128" t="s">
        <v>711</v>
      </c>
      <c r="D5410" s="122">
        <v>43035</v>
      </c>
      <c r="E5410" s="123" t="s">
        <v>12126</v>
      </c>
      <c r="F5410" s="123" t="s">
        <v>3</v>
      </c>
      <c r="G5410" s="123">
        <v>1555557</v>
      </c>
      <c r="H5410" s="127"/>
      <c r="I5410" s="131" t="s">
        <v>12127</v>
      </c>
      <c r="J5410" s="127"/>
      <c r="K5410" s="127"/>
      <c r="L5410" s="127"/>
      <c r="M5410" s="127"/>
      <c r="N5410" s="246">
        <v>0</v>
      </c>
      <c r="O5410" s="246">
        <v>36</v>
      </c>
      <c r="P5410" s="127" t="s">
        <v>1334</v>
      </c>
    </row>
    <row r="5411" spans="1:16" ht="51" hidden="1">
      <c r="A5411" s="127">
        <v>25</v>
      </c>
      <c r="B5411" s="127"/>
      <c r="C5411" s="128" t="s">
        <v>695</v>
      </c>
      <c r="D5411" s="122">
        <v>43035</v>
      </c>
      <c r="E5411" s="123" t="s">
        <v>12128</v>
      </c>
      <c r="F5411" s="123" t="s">
        <v>3</v>
      </c>
      <c r="G5411" s="123">
        <v>1555574</v>
      </c>
      <c r="H5411" s="127"/>
      <c r="I5411" s="131" t="s">
        <v>12129</v>
      </c>
      <c r="J5411" s="127"/>
      <c r="K5411" s="127"/>
      <c r="L5411" s="127"/>
      <c r="M5411" s="127"/>
      <c r="N5411" s="246">
        <v>0</v>
      </c>
      <c r="O5411" s="246">
        <v>596810.43999999994</v>
      </c>
      <c r="P5411" s="127" t="s">
        <v>1334</v>
      </c>
    </row>
    <row r="5412" spans="1:16" ht="63.75" hidden="1">
      <c r="A5412" s="127">
        <v>47</v>
      </c>
      <c r="B5412" s="127"/>
      <c r="C5412" s="128" t="s">
        <v>700</v>
      </c>
      <c r="D5412" s="122">
        <v>43035</v>
      </c>
      <c r="E5412" s="123" t="s">
        <v>12130</v>
      </c>
      <c r="F5412" s="123" t="s">
        <v>3</v>
      </c>
      <c r="G5412" s="123">
        <v>1555601</v>
      </c>
      <c r="H5412" s="127"/>
      <c r="I5412" s="131" t="s">
        <v>12131</v>
      </c>
      <c r="J5412" s="127"/>
      <c r="K5412" s="127"/>
      <c r="L5412" s="127"/>
      <c r="M5412" s="127"/>
      <c r="N5412" s="246">
        <v>0</v>
      </c>
      <c r="O5412" s="246">
        <v>323</v>
      </c>
      <c r="P5412" s="127" t="s">
        <v>1334</v>
      </c>
    </row>
    <row r="5413" spans="1:16" ht="51" hidden="1">
      <c r="A5413" s="127">
        <v>670</v>
      </c>
      <c r="B5413" s="127"/>
      <c r="C5413" s="128" t="s">
        <v>236</v>
      </c>
      <c r="D5413" s="122">
        <v>43035</v>
      </c>
      <c r="E5413" s="123" t="s">
        <v>12132</v>
      </c>
      <c r="F5413" s="123" t="s">
        <v>3</v>
      </c>
      <c r="G5413" s="123">
        <v>1555615</v>
      </c>
      <c r="H5413" s="127"/>
      <c r="I5413" s="131" t="s">
        <v>12133</v>
      </c>
      <c r="J5413" s="127"/>
      <c r="K5413" s="127"/>
      <c r="L5413" s="127"/>
      <c r="M5413" s="127"/>
      <c r="N5413" s="246">
        <v>0</v>
      </c>
      <c r="O5413" s="246">
        <v>51597.52</v>
      </c>
      <c r="P5413" s="127" t="s">
        <v>1334</v>
      </c>
    </row>
    <row r="5414" spans="1:16" ht="51" hidden="1">
      <c r="A5414" s="127">
        <v>670</v>
      </c>
      <c r="B5414" s="127"/>
      <c r="C5414" s="128" t="s">
        <v>236</v>
      </c>
      <c r="D5414" s="122">
        <v>43035</v>
      </c>
      <c r="E5414" s="123" t="s">
        <v>12134</v>
      </c>
      <c r="F5414" s="123" t="s">
        <v>3</v>
      </c>
      <c r="G5414" s="123">
        <v>1555617</v>
      </c>
      <c r="H5414" s="127"/>
      <c r="I5414" s="131" t="s">
        <v>12135</v>
      </c>
      <c r="J5414" s="127"/>
      <c r="K5414" s="127"/>
      <c r="L5414" s="127"/>
      <c r="M5414" s="127"/>
      <c r="N5414" s="246">
        <v>0</v>
      </c>
      <c r="O5414" s="246">
        <v>3727.4</v>
      </c>
      <c r="P5414" s="127" t="s">
        <v>1334</v>
      </c>
    </row>
    <row r="5415" spans="1:16" ht="63.75" hidden="1">
      <c r="A5415" s="127">
        <v>670</v>
      </c>
      <c r="B5415" s="127"/>
      <c r="C5415" s="128" t="s">
        <v>236</v>
      </c>
      <c r="D5415" s="122">
        <v>43035</v>
      </c>
      <c r="E5415" s="123" t="s">
        <v>12136</v>
      </c>
      <c r="F5415" s="123" t="s">
        <v>3</v>
      </c>
      <c r="G5415" s="123">
        <v>1555619</v>
      </c>
      <c r="H5415" s="127"/>
      <c r="I5415" s="131" t="s">
        <v>12137</v>
      </c>
      <c r="J5415" s="127"/>
      <c r="K5415" s="127"/>
      <c r="L5415" s="127"/>
      <c r="M5415" s="127"/>
      <c r="N5415" s="246">
        <v>0</v>
      </c>
      <c r="O5415" s="246">
        <v>240</v>
      </c>
      <c r="P5415" s="127" t="s">
        <v>1334</v>
      </c>
    </row>
    <row r="5416" spans="1:16" ht="89.25" hidden="1">
      <c r="A5416" s="127">
        <v>587</v>
      </c>
      <c r="B5416" s="127"/>
      <c r="C5416" s="128" t="s">
        <v>859</v>
      </c>
      <c r="D5416" s="122">
        <v>43035</v>
      </c>
      <c r="E5416" s="123" t="s">
        <v>12138</v>
      </c>
      <c r="F5416" s="123" t="s">
        <v>3</v>
      </c>
      <c r="G5416" s="123">
        <v>1555624</v>
      </c>
      <c r="H5416" s="127"/>
      <c r="I5416" s="131" t="s">
        <v>12139</v>
      </c>
      <c r="J5416" s="127"/>
      <c r="K5416" s="127"/>
      <c r="L5416" s="127"/>
      <c r="M5416" s="127"/>
      <c r="N5416" s="246">
        <v>0</v>
      </c>
      <c r="O5416" s="246">
        <v>15050</v>
      </c>
      <c r="P5416" s="127" t="s">
        <v>1334</v>
      </c>
    </row>
    <row r="5417" spans="1:16" ht="89.25" hidden="1">
      <c r="A5417" s="127">
        <v>587</v>
      </c>
      <c r="B5417" s="127"/>
      <c r="C5417" s="128" t="s">
        <v>859</v>
      </c>
      <c r="D5417" s="122">
        <v>43035</v>
      </c>
      <c r="E5417" s="123" t="s">
        <v>12140</v>
      </c>
      <c r="F5417" s="123" t="s">
        <v>3</v>
      </c>
      <c r="G5417" s="123">
        <v>1555627</v>
      </c>
      <c r="H5417" s="127"/>
      <c r="I5417" s="131" t="s">
        <v>12141</v>
      </c>
      <c r="J5417" s="127"/>
      <c r="K5417" s="127"/>
      <c r="L5417" s="127"/>
      <c r="M5417" s="127"/>
      <c r="N5417" s="246">
        <v>0</v>
      </c>
      <c r="O5417" s="246">
        <v>39.64</v>
      </c>
      <c r="P5417" s="127" t="s">
        <v>1334</v>
      </c>
    </row>
    <row r="5418" spans="1:16" ht="89.25" hidden="1">
      <c r="A5418" s="127">
        <v>587</v>
      </c>
      <c r="B5418" s="127"/>
      <c r="C5418" s="128" t="s">
        <v>859</v>
      </c>
      <c r="D5418" s="122">
        <v>43035</v>
      </c>
      <c r="E5418" s="123" t="s">
        <v>12142</v>
      </c>
      <c r="F5418" s="123" t="s">
        <v>3</v>
      </c>
      <c r="G5418" s="123">
        <v>1555628</v>
      </c>
      <c r="H5418" s="127"/>
      <c r="I5418" s="131" t="s">
        <v>12143</v>
      </c>
      <c r="J5418" s="127"/>
      <c r="K5418" s="127"/>
      <c r="L5418" s="127"/>
      <c r="M5418" s="127"/>
      <c r="N5418" s="246">
        <v>0</v>
      </c>
      <c r="O5418" s="246">
        <v>763.01</v>
      </c>
      <c r="P5418" s="127" t="s">
        <v>1334</v>
      </c>
    </row>
    <row r="5419" spans="1:16" ht="89.25" hidden="1">
      <c r="A5419" s="127">
        <v>587</v>
      </c>
      <c r="B5419" s="127"/>
      <c r="C5419" s="128" t="s">
        <v>859</v>
      </c>
      <c r="D5419" s="122">
        <v>43035</v>
      </c>
      <c r="E5419" s="123" t="s">
        <v>12144</v>
      </c>
      <c r="F5419" s="123" t="s">
        <v>3</v>
      </c>
      <c r="G5419" s="123">
        <v>1555629</v>
      </c>
      <c r="H5419" s="127"/>
      <c r="I5419" s="131" t="s">
        <v>12145</v>
      </c>
      <c r="J5419" s="127"/>
      <c r="K5419" s="127"/>
      <c r="L5419" s="127"/>
      <c r="M5419" s="127"/>
      <c r="N5419" s="246">
        <v>0</v>
      </c>
      <c r="O5419" s="246">
        <v>377.9</v>
      </c>
      <c r="P5419" s="127" t="s">
        <v>1334</v>
      </c>
    </row>
    <row r="5420" spans="1:16" ht="89.25" hidden="1">
      <c r="A5420" s="127">
        <v>587</v>
      </c>
      <c r="B5420" s="127"/>
      <c r="C5420" s="128" t="s">
        <v>859</v>
      </c>
      <c r="D5420" s="122">
        <v>43035</v>
      </c>
      <c r="E5420" s="123" t="s">
        <v>12146</v>
      </c>
      <c r="F5420" s="123" t="s">
        <v>3</v>
      </c>
      <c r="G5420" s="123">
        <v>1555630</v>
      </c>
      <c r="H5420" s="127"/>
      <c r="I5420" s="131" t="s">
        <v>12147</v>
      </c>
      <c r="J5420" s="127"/>
      <c r="K5420" s="127"/>
      <c r="L5420" s="127"/>
      <c r="M5420" s="127"/>
      <c r="N5420" s="246">
        <v>0</v>
      </c>
      <c r="O5420" s="246">
        <v>555.80999999999995</v>
      </c>
      <c r="P5420" s="127" t="s">
        <v>1334</v>
      </c>
    </row>
    <row r="5421" spans="1:16" ht="51" hidden="1">
      <c r="A5421" s="127" t="s">
        <v>620</v>
      </c>
      <c r="B5421" s="127"/>
      <c r="C5421" s="128" t="s">
        <v>714</v>
      </c>
      <c r="D5421" s="122">
        <v>43035</v>
      </c>
      <c r="E5421" s="123" t="s">
        <v>12148</v>
      </c>
      <c r="F5421" s="123" t="s">
        <v>3</v>
      </c>
      <c r="G5421" s="123">
        <v>1555497</v>
      </c>
      <c r="H5421" s="127"/>
      <c r="I5421" s="131" t="s">
        <v>12149</v>
      </c>
      <c r="J5421" s="127"/>
      <c r="K5421" s="127"/>
      <c r="L5421" s="127"/>
      <c r="M5421" s="127"/>
      <c r="N5421" s="246">
        <v>0</v>
      </c>
      <c r="O5421" s="246">
        <v>364</v>
      </c>
      <c r="P5421" s="127" t="s">
        <v>1334</v>
      </c>
    </row>
    <row r="5422" spans="1:16" ht="51" hidden="1">
      <c r="A5422" s="127" t="s">
        <v>620</v>
      </c>
      <c r="B5422" s="127"/>
      <c r="C5422" s="128" t="s">
        <v>714</v>
      </c>
      <c r="D5422" s="122">
        <v>43035</v>
      </c>
      <c r="E5422" s="123" t="s">
        <v>12150</v>
      </c>
      <c r="F5422" s="123" t="s">
        <v>3</v>
      </c>
      <c r="G5422" s="123">
        <v>1555535</v>
      </c>
      <c r="H5422" s="127"/>
      <c r="I5422" s="131" t="s">
        <v>12151</v>
      </c>
      <c r="J5422" s="127"/>
      <c r="K5422" s="127"/>
      <c r="L5422" s="127"/>
      <c r="M5422" s="127"/>
      <c r="N5422" s="246">
        <v>0</v>
      </c>
      <c r="O5422" s="246">
        <v>7882.44</v>
      </c>
      <c r="P5422" s="127" t="s">
        <v>1334</v>
      </c>
    </row>
    <row r="5423" spans="1:16" ht="38.25" hidden="1">
      <c r="A5423" s="127">
        <v>86</v>
      </c>
      <c r="B5423" s="127"/>
      <c r="C5423" s="128" t="s">
        <v>711</v>
      </c>
      <c r="D5423" s="122">
        <v>43035</v>
      </c>
      <c r="E5423" s="123" t="s">
        <v>12152</v>
      </c>
      <c r="F5423" s="123" t="s">
        <v>3</v>
      </c>
      <c r="G5423" s="123">
        <v>1555559</v>
      </c>
      <c r="H5423" s="127"/>
      <c r="I5423" s="131" t="s">
        <v>12153</v>
      </c>
      <c r="J5423" s="127"/>
      <c r="K5423" s="127"/>
      <c r="L5423" s="127"/>
      <c r="M5423" s="127"/>
      <c r="N5423" s="246">
        <v>0</v>
      </c>
      <c r="O5423" s="246">
        <v>1335</v>
      </c>
      <c r="P5423" s="127" t="s">
        <v>1334</v>
      </c>
    </row>
    <row r="5424" spans="1:16" ht="38.25" hidden="1">
      <c r="A5424" s="127">
        <v>46</v>
      </c>
      <c r="B5424" s="127"/>
      <c r="C5424" s="128" t="s">
        <v>699</v>
      </c>
      <c r="D5424" s="122">
        <v>43035</v>
      </c>
      <c r="E5424" s="123" t="s">
        <v>12154</v>
      </c>
      <c r="F5424" s="123" t="s">
        <v>3</v>
      </c>
      <c r="G5424" s="123">
        <v>1555588</v>
      </c>
      <c r="H5424" s="127"/>
      <c r="I5424" s="131" t="s">
        <v>12155</v>
      </c>
      <c r="J5424" s="127"/>
      <c r="K5424" s="127"/>
      <c r="L5424" s="127"/>
      <c r="M5424" s="127"/>
      <c r="N5424" s="246">
        <v>0</v>
      </c>
      <c r="O5424" s="246">
        <v>12425.93</v>
      </c>
      <c r="P5424" s="127" t="s">
        <v>1334</v>
      </c>
    </row>
    <row r="5425" spans="1:16" ht="51" hidden="1">
      <c r="A5425" s="127">
        <v>132</v>
      </c>
      <c r="B5425" s="127"/>
      <c r="C5425" s="128" t="s">
        <v>729</v>
      </c>
      <c r="D5425" s="122">
        <v>43035</v>
      </c>
      <c r="E5425" s="123" t="s">
        <v>12156</v>
      </c>
      <c r="F5425" s="123" t="s">
        <v>3</v>
      </c>
      <c r="G5425" s="123">
        <v>1555602</v>
      </c>
      <c r="H5425" s="127"/>
      <c r="I5425" s="131" t="s">
        <v>12157</v>
      </c>
      <c r="J5425" s="127"/>
      <c r="K5425" s="127"/>
      <c r="L5425" s="127"/>
      <c r="M5425" s="127"/>
      <c r="N5425" s="246">
        <v>0</v>
      </c>
      <c r="O5425" s="243">
        <v>1</v>
      </c>
      <c r="P5425" s="127" t="s">
        <v>17184</v>
      </c>
    </row>
    <row r="5426" spans="1:16" ht="51" hidden="1">
      <c r="A5426" s="127">
        <v>292</v>
      </c>
      <c r="B5426" s="127"/>
      <c r="C5426" s="128" t="s">
        <v>152</v>
      </c>
      <c r="D5426" s="122">
        <v>43035</v>
      </c>
      <c r="E5426" s="123" t="s">
        <v>12158</v>
      </c>
      <c r="F5426" s="123" t="s">
        <v>3</v>
      </c>
      <c r="G5426" s="123">
        <v>1555614</v>
      </c>
      <c r="H5426" s="127"/>
      <c r="I5426" s="131" t="s">
        <v>12159</v>
      </c>
      <c r="J5426" s="127"/>
      <c r="K5426" s="127"/>
      <c r="L5426" s="127"/>
      <c r="M5426" s="127"/>
      <c r="N5426" s="246">
        <v>0</v>
      </c>
      <c r="O5426" s="246">
        <v>12</v>
      </c>
      <c r="P5426" s="127" t="s">
        <v>1334</v>
      </c>
    </row>
    <row r="5427" spans="1:16" ht="51" hidden="1">
      <c r="A5427" s="127">
        <v>292</v>
      </c>
      <c r="B5427" s="127"/>
      <c r="C5427" s="128" t="s">
        <v>152</v>
      </c>
      <c r="D5427" s="122">
        <v>43035</v>
      </c>
      <c r="E5427" s="123" t="s">
        <v>12160</v>
      </c>
      <c r="F5427" s="123" t="s">
        <v>3</v>
      </c>
      <c r="G5427" s="123">
        <v>1555634</v>
      </c>
      <c r="H5427" s="127"/>
      <c r="I5427" s="131" t="s">
        <v>11679</v>
      </c>
      <c r="J5427" s="127"/>
      <c r="K5427" s="127"/>
      <c r="L5427" s="127"/>
      <c r="M5427" s="127"/>
      <c r="N5427" s="246">
        <v>0</v>
      </c>
      <c r="O5427" s="246">
        <v>382</v>
      </c>
      <c r="P5427" s="127" t="s">
        <v>1334</v>
      </c>
    </row>
    <row r="5428" spans="1:16" ht="51" hidden="1">
      <c r="A5428" s="127">
        <v>292</v>
      </c>
      <c r="B5428" s="127"/>
      <c r="C5428" s="128" t="s">
        <v>152</v>
      </c>
      <c r="D5428" s="122">
        <v>43035</v>
      </c>
      <c r="E5428" s="123" t="s">
        <v>12161</v>
      </c>
      <c r="F5428" s="123" t="s">
        <v>3</v>
      </c>
      <c r="G5428" s="123">
        <v>1555636</v>
      </c>
      <c r="H5428" s="127"/>
      <c r="I5428" s="131" t="s">
        <v>11679</v>
      </c>
      <c r="J5428" s="127"/>
      <c r="K5428" s="127"/>
      <c r="L5428" s="127"/>
      <c r="M5428" s="127"/>
      <c r="N5428" s="246">
        <v>0</v>
      </c>
      <c r="O5428" s="246">
        <v>370</v>
      </c>
      <c r="P5428" s="127" t="s">
        <v>1334</v>
      </c>
    </row>
    <row r="5429" spans="1:16" ht="51" hidden="1">
      <c r="A5429" s="127">
        <v>292</v>
      </c>
      <c r="B5429" s="127"/>
      <c r="C5429" s="128" t="s">
        <v>152</v>
      </c>
      <c r="D5429" s="122">
        <v>43035</v>
      </c>
      <c r="E5429" s="123" t="s">
        <v>12162</v>
      </c>
      <c r="F5429" s="123" t="s">
        <v>3</v>
      </c>
      <c r="G5429" s="123">
        <v>1555637</v>
      </c>
      <c r="H5429" s="127"/>
      <c r="I5429" s="131" t="s">
        <v>11679</v>
      </c>
      <c r="J5429" s="127"/>
      <c r="K5429" s="127"/>
      <c r="L5429" s="127"/>
      <c r="M5429" s="127"/>
      <c r="N5429" s="246">
        <v>0</v>
      </c>
      <c r="O5429" s="246">
        <v>382</v>
      </c>
      <c r="P5429" s="127" t="s">
        <v>1334</v>
      </c>
    </row>
    <row r="5430" spans="1:16" ht="51" hidden="1">
      <c r="A5430" s="127">
        <v>292</v>
      </c>
      <c r="B5430" s="127"/>
      <c r="C5430" s="128" t="s">
        <v>152</v>
      </c>
      <c r="D5430" s="122">
        <v>43035</v>
      </c>
      <c r="E5430" s="123" t="s">
        <v>12163</v>
      </c>
      <c r="F5430" s="123" t="s">
        <v>3</v>
      </c>
      <c r="G5430" s="123">
        <v>1555638</v>
      </c>
      <c r="H5430" s="127"/>
      <c r="I5430" s="131" t="s">
        <v>11679</v>
      </c>
      <c r="J5430" s="127"/>
      <c r="K5430" s="127"/>
      <c r="L5430" s="127"/>
      <c r="M5430" s="127"/>
      <c r="N5430" s="246">
        <v>0</v>
      </c>
      <c r="O5430" s="246">
        <v>379</v>
      </c>
      <c r="P5430" s="127" t="s">
        <v>1334</v>
      </c>
    </row>
    <row r="5431" spans="1:16" ht="51" hidden="1">
      <c r="A5431" s="127" t="s">
        <v>620</v>
      </c>
      <c r="B5431" s="127"/>
      <c r="C5431" s="128" t="s">
        <v>714</v>
      </c>
      <c r="D5431" s="122">
        <v>43035</v>
      </c>
      <c r="E5431" s="123" t="s">
        <v>12164</v>
      </c>
      <c r="F5431" s="123" t="s">
        <v>3</v>
      </c>
      <c r="G5431" s="123">
        <v>1555660</v>
      </c>
      <c r="H5431" s="127"/>
      <c r="I5431" s="131" t="s">
        <v>12165</v>
      </c>
      <c r="J5431" s="127"/>
      <c r="K5431" s="127"/>
      <c r="L5431" s="127"/>
      <c r="M5431" s="127"/>
      <c r="N5431" s="246">
        <v>0</v>
      </c>
      <c r="O5431" s="246">
        <v>371</v>
      </c>
      <c r="P5431" s="127" t="s">
        <v>1334</v>
      </c>
    </row>
    <row r="5432" spans="1:16" ht="51" hidden="1">
      <c r="A5432" s="127" t="s">
        <v>620</v>
      </c>
      <c r="B5432" s="127"/>
      <c r="C5432" s="128" t="s">
        <v>714</v>
      </c>
      <c r="D5432" s="122">
        <v>43035</v>
      </c>
      <c r="E5432" s="123" t="s">
        <v>12166</v>
      </c>
      <c r="F5432" s="123" t="s">
        <v>3</v>
      </c>
      <c r="G5432" s="123">
        <v>1555666</v>
      </c>
      <c r="H5432" s="127"/>
      <c r="I5432" s="131" t="s">
        <v>12167</v>
      </c>
      <c r="J5432" s="127"/>
      <c r="K5432" s="127"/>
      <c r="L5432" s="127"/>
      <c r="M5432" s="127"/>
      <c r="N5432" s="246">
        <v>0</v>
      </c>
      <c r="O5432" s="246">
        <v>180</v>
      </c>
      <c r="P5432" s="127" t="s">
        <v>1334</v>
      </c>
    </row>
    <row r="5433" spans="1:16" ht="51" hidden="1">
      <c r="A5433" s="127" t="s">
        <v>620</v>
      </c>
      <c r="B5433" s="127"/>
      <c r="C5433" s="128" t="s">
        <v>714</v>
      </c>
      <c r="D5433" s="122">
        <v>43035</v>
      </c>
      <c r="E5433" s="123" t="s">
        <v>12168</v>
      </c>
      <c r="F5433" s="123" t="s">
        <v>3</v>
      </c>
      <c r="G5433" s="123">
        <v>1555667</v>
      </c>
      <c r="H5433" s="127"/>
      <c r="I5433" s="131" t="s">
        <v>12169</v>
      </c>
      <c r="J5433" s="127"/>
      <c r="K5433" s="127"/>
      <c r="L5433" s="127"/>
      <c r="M5433" s="127"/>
      <c r="N5433" s="246">
        <v>0</v>
      </c>
      <c r="O5433" s="246">
        <v>195.5</v>
      </c>
      <c r="P5433" s="127" t="s">
        <v>1334</v>
      </c>
    </row>
    <row r="5434" spans="1:16" ht="51" hidden="1">
      <c r="A5434" s="127">
        <v>342</v>
      </c>
      <c r="B5434" s="127"/>
      <c r="C5434" s="128" t="s">
        <v>817</v>
      </c>
      <c r="D5434" s="122">
        <v>43035</v>
      </c>
      <c r="E5434" s="123" t="s">
        <v>12170</v>
      </c>
      <c r="F5434" s="123" t="s">
        <v>3</v>
      </c>
      <c r="G5434" s="123">
        <v>1555674</v>
      </c>
      <c r="H5434" s="127"/>
      <c r="I5434" s="131" t="s">
        <v>12171</v>
      </c>
      <c r="J5434" s="127"/>
      <c r="K5434" s="127"/>
      <c r="L5434" s="127"/>
      <c r="M5434" s="127"/>
      <c r="N5434" s="246">
        <v>0</v>
      </c>
      <c r="O5434" s="246">
        <v>2465</v>
      </c>
      <c r="P5434" s="127" t="s">
        <v>1334</v>
      </c>
    </row>
    <row r="5435" spans="1:16" ht="51" hidden="1">
      <c r="A5435" s="127">
        <v>46</v>
      </c>
      <c r="B5435" s="127"/>
      <c r="C5435" s="128" t="s">
        <v>699</v>
      </c>
      <c r="D5435" s="122">
        <v>43035</v>
      </c>
      <c r="E5435" s="123" t="s">
        <v>12172</v>
      </c>
      <c r="F5435" s="123" t="s">
        <v>3</v>
      </c>
      <c r="G5435" s="123">
        <v>1555685</v>
      </c>
      <c r="H5435" s="127"/>
      <c r="I5435" s="131" t="s">
        <v>12173</v>
      </c>
      <c r="J5435" s="127"/>
      <c r="K5435" s="127"/>
      <c r="L5435" s="127"/>
      <c r="M5435" s="127"/>
      <c r="N5435" s="246">
        <v>0</v>
      </c>
      <c r="O5435" s="246">
        <v>21.8</v>
      </c>
      <c r="P5435" s="127" t="s">
        <v>1334</v>
      </c>
    </row>
    <row r="5436" spans="1:16" ht="51" hidden="1">
      <c r="A5436" s="127">
        <v>16</v>
      </c>
      <c r="B5436" s="127"/>
      <c r="C5436" s="128" t="s">
        <v>693</v>
      </c>
      <c r="D5436" s="122">
        <v>43035</v>
      </c>
      <c r="E5436" s="123" t="s">
        <v>12174</v>
      </c>
      <c r="F5436" s="123" t="s">
        <v>3</v>
      </c>
      <c r="G5436" s="123">
        <v>1555692</v>
      </c>
      <c r="H5436" s="127"/>
      <c r="I5436" s="131" t="s">
        <v>12175</v>
      </c>
      <c r="J5436" s="127"/>
      <c r="K5436" s="127"/>
      <c r="L5436" s="127"/>
      <c r="M5436" s="127"/>
      <c r="N5436" s="246">
        <v>0</v>
      </c>
      <c r="O5436" s="246">
        <v>4420</v>
      </c>
      <c r="P5436" s="127" t="s">
        <v>1334</v>
      </c>
    </row>
    <row r="5437" spans="1:16" ht="51" hidden="1">
      <c r="A5437" s="127">
        <v>16</v>
      </c>
      <c r="B5437" s="127"/>
      <c r="C5437" s="128" t="s">
        <v>693</v>
      </c>
      <c r="D5437" s="122">
        <v>43035</v>
      </c>
      <c r="E5437" s="123" t="s">
        <v>12176</v>
      </c>
      <c r="F5437" s="123" t="s">
        <v>3</v>
      </c>
      <c r="G5437" s="123">
        <v>1555695</v>
      </c>
      <c r="H5437" s="127"/>
      <c r="I5437" s="131" t="s">
        <v>12177</v>
      </c>
      <c r="J5437" s="127"/>
      <c r="K5437" s="127"/>
      <c r="L5437" s="127"/>
      <c r="M5437" s="127"/>
      <c r="N5437" s="246">
        <v>0</v>
      </c>
      <c r="O5437" s="246">
        <v>1420</v>
      </c>
      <c r="P5437" s="127" t="s">
        <v>1334</v>
      </c>
    </row>
    <row r="5438" spans="1:16" ht="63.75" hidden="1">
      <c r="A5438" s="127">
        <v>650</v>
      </c>
      <c r="B5438" s="127"/>
      <c r="C5438" s="128" t="s">
        <v>233</v>
      </c>
      <c r="D5438" s="122">
        <v>43035</v>
      </c>
      <c r="E5438" s="123" t="s">
        <v>12178</v>
      </c>
      <c r="F5438" s="123" t="s">
        <v>3</v>
      </c>
      <c r="G5438" s="123">
        <v>1555711</v>
      </c>
      <c r="H5438" s="127"/>
      <c r="I5438" s="131" t="s">
        <v>12179</v>
      </c>
      <c r="J5438" s="127"/>
      <c r="K5438" s="127"/>
      <c r="L5438" s="127"/>
      <c r="M5438" s="127"/>
      <c r="N5438" s="246">
        <v>0</v>
      </c>
      <c r="O5438" s="246">
        <v>1777</v>
      </c>
      <c r="P5438" s="127" t="s">
        <v>1334</v>
      </c>
    </row>
    <row r="5439" spans="1:16" ht="63.75" hidden="1">
      <c r="A5439" s="127">
        <v>16</v>
      </c>
      <c r="B5439" s="127"/>
      <c r="C5439" s="128" t="s">
        <v>693</v>
      </c>
      <c r="D5439" s="122">
        <v>43035</v>
      </c>
      <c r="E5439" s="123" t="s">
        <v>12180</v>
      </c>
      <c r="F5439" s="123" t="s">
        <v>3</v>
      </c>
      <c r="G5439" s="123">
        <v>1555745</v>
      </c>
      <c r="H5439" s="127"/>
      <c r="I5439" s="131" t="s">
        <v>12181</v>
      </c>
      <c r="J5439" s="127"/>
      <c r="K5439" s="127"/>
      <c r="L5439" s="127"/>
      <c r="M5439" s="127"/>
      <c r="N5439" s="246">
        <v>0</v>
      </c>
      <c r="O5439" s="246">
        <v>3850</v>
      </c>
      <c r="P5439" s="127" t="s">
        <v>1334</v>
      </c>
    </row>
    <row r="5440" spans="1:16" ht="63.75" hidden="1">
      <c r="A5440" s="127">
        <v>16</v>
      </c>
      <c r="B5440" s="127"/>
      <c r="C5440" s="128" t="s">
        <v>693</v>
      </c>
      <c r="D5440" s="122">
        <v>43035</v>
      </c>
      <c r="E5440" s="123" t="s">
        <v>12182</v>
      </c>
      <c r="F5440" s="123" t="s">
        <v>3</v>
      </c>
      <c r="G5440" s="123">
        <v>1555748</v>
      </c>
      <c r="H5440" s="127"/>
      <c r="I5440" s="131" t="s">
        <v>12183</v>
      </c>
      <c r="J5440" s="127"/>
      <c r="K5440" s="127"/>
      <c r="L5440" s="127"/>
      <c r="M5440" s="127"/>
      <c r="N5440" s="246">
        <v>0</v>
      </c>
      <c r="O5440" s="246">
        <v>1006</v>
      </c>
      <c r="P5440" s="127" t="s">
        <v>1334</v>
      </c>
    </row>
    <row r="5441" spans="1:16" ht="63.75" hidden="1">
      <c r="A5441" s="127">
        <v>16</v>
      </c>
      <c r="B5441" s="127"/>
      <c r="C5441" s="128" t="s">
        <v>693</v>
      </c>
      <c r="D5441" s="122">
        <v>43035</v>
      </c>
      <c r="E5441" s="123" t="s">
        <v>12184</v>
      </c>
      <c r="F5441" s="123" t="s">
        <v>3</v>
      </c>
      <c r="G5441" s="123">
        <v>1555749</v>
      </c>
      <c r="H5441" s="127"/>
      <c r="I5441" s="131" t="s">
        <v>12185</v>
      </c>
      <c r="J5441" s="127"/>
      <c r="K5441" s="127"/>
      <c r="L5441" s="127"/>
      <c r="M5441" s="127"/>
      <c r="N5441" s="246">
        <v>0</v>
      </c>
      <c r="O5441" s="246">
        <v>680</v>
      </c>
      <c r="P5441" s="127" t="s">
        <v>1334</v>
      </c>
    </row>
    <row r="5442" spans="1:16" ht="38.25" hidden="1">
      <c r="A5442" s="127">
        <v>290</v>
      </c>
      <c r="B5442" s="127"/>
      <c r="C5442" s="128" t="s">
        <v>794</v>
      </c>
      <c r="D5442" s="122">
        <v>43035</v>
      </c>
      <c r="E5442" s="123" t="s">
        <v>12186</v>
      </c>
      <c r="F5442" s="123" t="s">
        <v>3</v>
      </c>
      <c r="G5442" s="123">
        <v>1555775</v>
      </c>
      <c r="H5442" s="127"/>
      <c r="I5442" s="131" t="s">
        <v>12187</v>
      </c>
      <c r="J5442" s="127"/>
      <c r="K5442" s="127"/>
      <c r="L5442" s="127"/>
      <c r="M5442" s="127"/>
      <c r="N5442" s="246">
        <v>0</v>
      </c>
      <c r="O5442" s="246">
        <v>371</v>
      </c>
      <c r="P5442" s="127" t="s">
        <v>1334</v>
      </c>
    </row>
    <row r="5443" spans="1:16" ht="38.25" hidden="1">
      <c r="A5443" s="127">
        <v>290</v>
      </c>
      <c r="B5443" s="127"/>
      <c r="C5443" s="128" t="s">
        <v>794</v>
      </c>
      <c r="D5443" s="122">
        <v>43035</v>
      </c>
      <c r="E5443" s="123" t="s">
        <v>12188</v>
      </c>
      <c r="F5443" s="123" t="s">
        <v>3</v>
      </c>
      <c r="G5443" s="123">
        <v>1555776</v>
      </c>
      <c r="H5443" s="127"/>
      <c r="I5443" s="131" t="s">
        <v>12189</v>
      </c>
      <c r="J5443" s="127"/>
      <c r="K5443" s="127"/>
      <c r="L5443" s="127"/>
      <c r="M5443" s="127"/>
      <c r="N5443" s="246">
        <v>0</v>
      </c>
      <c r="O5443" s="246">
        <v>371</v>
      </c>
      <c r="P5443" s="127" t="s">
        <v>1334</v>
      </c>
    </row>
    <row r="5444" spans="1:16" ht="38.25" hidden="1">
      <c r="A5444" s="127">
        <v>290</v>
      </c>
      <c r="B5444" s="127"/>
      <c r="C5444" s="128" t="s">
        <v>794</v>
      </c>
      <c r="D5444" s="122">
        <v>43035</v>
      </c>
      <c r="E5444" s="123" t="s">
        <v>12190</v>
      </c>
      <c r="F5444" s="123" t="s">
        <v>3</v>
      </c>
      <c r="G5444" s="123">
        <v>1555777</v>
      </c>
      <c r="H5444" s="127"/>
      <c r="I5444" s="131" t="s">
        <v>12191</v>
      </c>
      <c r="J5444" s="127"/>
      <c r="K5444" s="127"/>
      <c r="L5444" s="127"/>
      <c r="M5444" s="127"/>
      <c r="N5444" s="246">
        <v>0</v>
      </c>
      <c r="O5444" s="246">
        <v>371</v>
      </c>
      <c r="P5444" s="127" t="s">
        <v>1334</v>
      </c>
    </row>
    <row r="5445" spans="1:16" ht="63.75" hidden="1">
      <c r="A5445" s="127">
        <v>660</v>
      </c>
      <c r="B5445" s="127"/>
      <c r="C5445" s="128" t="s">
        <v>234</v>
      </c>
      <c r="D5445" s="122">
        <v>43038</v>
      </c>
      <c r="E5445" s="123" t="s">
        <v>12192</v>
      </c>
      <c r="F5445" s="123" t="s">
        <v>3</v>
      </c>
      <c r="G5445" s="123">
        <v>1555928</v>
      </c>
      <c r="H5445" s="127"/>
      <c r="I5445" s="131" t="s">
        <v>12193</v>
      </c>
      <c r="J5445" s="127"/>
      <c r="K5445" s="127"/>
      <c r="L5445" s="127"/>
      <c r="M5445" s="127"/>
      <c r="N5445" s="246">
        <v>0</v>
      </c>
      <c r="O5445" s="246">
        <v>844.3</v>
      </c>
      <c r="P5445" s="127" t="s">
        <v>1334</v>
      </c>
    </row>
    <row r="5446" spans="1:16" ht="63.75" hidden="1">
      <c r="A5446" s="127">
        <v>87</v>
      </c>
      <c r="B5446" s="127"/>
      <c r="C5446" s="128" t="s">
        <v>712</v>
      </c>
      <c r="D5446" s="122">
        <v>43038</v>
      </c>
      <c r="E5446" s="123" t="s">
        <v>12194</v>
      </c>
      <c r="F5446" s="123" t="s">
        <v>3</v>
      </c>
      <c r="G5446" s="123">
        <v>1556015</v>
      </c>
      <c r="H5446" s="127"/>
      <c r="I5446" s="131" t="s">
        <v>12195</v>
      </c>
      <c r="J5446" s="127"/>
      <c r="K5446" s="127"/>
      <c r="L5446" s="127"/>
      <c r="M5446" s="127"/>
      <c r="N5446" s="246">
        <v>0</v>
      </c>
      <c r="O5446" s="246">
        <v>677</v>
      </c>
      <c r="P5446" s="127" t="s">
        <v>1334</v>
      </c>
    </row>
    <row r="5447" spans="1:16" ht="63.75" hidden="1">
      <c r="A5447" s="127" t="s">
        <v>620</v>
      </c>
      <c r="B5447" s="127"/>
      <c r="C5447" s="128" t="s">
        <v>714</v>
      </c>
      <c r="D5447" s="122">
        <v>43038</v>
      </c>
      <c r="E5447" s="123" t="s">
        <v>12196</v>
      </c>
      <c r="F5447" s="123" t="s">
        <v>3</v>
      </c>
      <c r="G5447" s="123">
        <v>1556021</v>
      </c>
      <c r="H5447" s="127"/>
      <c r="I5447" s="131" t="s">
        <v>12197</v>
      </c>
      <c r="J5447" s="127"/>
      <c r="K5447" s="127"/>
      <c r="L5447" s="127"/>
      <c r="M5447" s="127"/>
      <c r="N5447" s="246">
        <v>0</v>
      </c>
      <c r="O5447" s="246">
        <v>124372.78</v>
      </c>
      <c r="P5447" s="127" t="s">
        <v>1334</v>
      </c>
    </row>
    <row r="5448" spans="1:16" ht="63.75" hidden="1">
      <c r="A5448" s="127" t="s">
        <v>620</v>
      </c>
      <c r="B5448" s="127"/>
      <c r="C5448" s="128" t="s">
        <v>714</v>
      </c>
      <c r="D5448" s="122">
        <v>43038</v>
      </c>
      <c r="E5448" s="123" t="s">
        <v>12198</v>
      </c>
      <c r="F5448" s="123" t="s">
        <v>3</v>
      </c>
      <c r="G5448" s="123">
        <v>1556030</v>
      </c>
      <c r="H5448" s="127"/>
      <c r="I5448" s="131" t="s">
        <v>12199</v>
      </c>
      <c r="J5448" s="127"/>
      <c r="K5448" s="127"/>
      <c r="L5448" s="127"/>
      <c r="M5448" s="127"/>
      <c r="N5448" s="246">
        <v>0</v>
      </c>
      <c r="O5448" s="246">
        <v>2034.82</v>
      </c>
      <c r="P5448" s="127" t="s">
        <v>1334</v>
      </c>
    </row>
    <row r="5449" spans="1:16" ht="51" hidden="1">
      <c r="A5449" s="127" t="s">
        <v>620</v>
      </c>
      <c r="B5449" s="127"/>
      <c r="C5449" s="128" t="s">
        <v>714</v>
      </c>
      <c r="D5449" s="122">
        <v>43038</v>
      </c>
      <c r="E5449" s="123" t="s">
        <v>12200</v>
      </c>
      <c r="F5449" s="123" t="s">
        <v>3</v>
      </c>
      <c r="G5449" s="123">
        <v>1555919</v>
      </c>
      <c r="H5449" s="127"/>
      <c r="I5449" s="131" t="s">
        <v>12201</v>
      </c>
      <c r="J5449" s="127"/>
      <c r="K5449" s="127"/>
      <c r="L5449" s="127"/>
      <c r="M5449" s="127"/>
      <c r="N5449" s="246">
        <v>0</v>
      </c>
      <c r="O5449" s="246">
        <v>1356.81</v>
      </c>
      <c r="P5449" s="127" t="s">
        <v>1334</v>
      </c>
    </row>
    <row r="5450" spans="1:16" ht="51" hidden="1">
      <c r="A5450" s="127">
        <v>212</v>
      </c>
      <c r="B5450" s="127"/>
      <c r="C5450" s="128" t="s">
        <v>762</v>
      </c>
      <c r="D5450" s="122">
        <v>43038</v>
      </c>
      <c r="E5450" s="123" t="s">
        <v>12202</v>
      </c>
      <c r="F5450" s="123" t="s">
        <v>3</v>
      </c>
      <c r="G5450" s="123">
        <v>1555922</v>
      </c>
      <c r="H5450" s="127"/>
      <c r="I5450" s="131" t="s">
        <v>12203</v>
      </c>
      <c r="J5450" s="127"/>
      <c r="K5450" s="127"/>
      <c r="L5450" s="127"/>
      <c r="M5450" s="127"/>
      <c r="N5450" s="246">
        <v>0</v>
      </c>
      <c r="O5450" s="246">
        <v>600</v>
      </c>
      <c r="P5450" s="127" t="s">
        <v>1334</v>
      </c>
    </row>
    <row r="5451" spans="1:16" ht="51" hidden="1">
      <c r="A5451" s="127">
        <v>223</v>
      </c>
      <c r="B5451" s="127"/>
      <c r="C5451" s="128" t="s">
        <v>766</v>
      </c>
      <c r="D5451" s="122">
        <v>43038</v>
      </c>
      <c r="E5451" s="123" t="s">
        <v>12204</v>
      </c>
      <c r="F5451" s="123" t="s">
        <v>3</v>
      </c>
      <c r="G5451" s="123">
        <v>1555937</v>
      </c>
      <c r="H5451" s="127"/>
      <c r="I5451" s="131" t="s">
        <v>12205</v>
      </c>
      <c r="J5451" s="127"/>
      <c r="K5451" s="127"/>
      <c r="L5451" s="127"/>
      <c r="M5451" s="127"/>
      <c r="N5451" s="246">
        <v>0</v>
      </c>
      <c r="O5451" s="246">
        <v>401</v>
      </c>
      <c r="P5451" s="127" t="s">
        <v>1334</v>
      </c>
    </row>
    <row r="5452" spans="1:16" ht="51" hidden="1">
      <c r="A5452" s="127">
        <v>223</v>
      </c>
      <c r="B5452" s="127"/>
      <c r="C5452" s="128" t="s">
        <v>766</v>
      </c>
      <c r="D5452" s="122">
        <v>43038</v>
      </c>
      <c r="E5452" s="123" t="s">
        <v>12206</v>
      </c>
      <c r="F5452" s="123" t="s">
        <v>3</v>
      </c>
      <c r="G5452" s="123">
        <v>1555939</v>
      </c>
      <c r="H5452" s="127"/>
      <c r="I5452" s="131" t="s">
        <v>12207</v>
      </c>
      <c r="J5452" s="127"/>
      <c r="K5452" s="127"/>
      <c r="L5452" s="127"/>
      <c r="M5452" s="127"/>
      <c r="N5452" s="246">
        <v>0</v>
      </c>
      <c r="O5452" s="246">
        <v>30</v>
      </c>
      <c r="P5452" s="127" t="s">
        <v>1334</v>
      </c>
    </row>
    <row r="5453" spans="1:16" ht="51" hidden="1">
      <c r="A5453" s="127">
        <v>223</v>
      </c>
      <c r="B5453" s="127"/>
      <c r="C5453" s="128" t="s">
        <v>766</v>
      </c>
      <c r="D5453" s="122">
        <v>43038</v>
      </c>
      <c r="E5453" s="123" t="s">
        <v>12208</v>
      </c>
      <c r="F5453" s="123" t="s">
        <v>3</v>
      </c>
      <c r="G5453" s="123">
        <v>1555941</v>
      </c>
      <c r="H5453" s="127"/>
      <c r="I5453" s="131" t="s">
        <v>12209</v>
      </c>
      <c r="J5453" s="127"/>
      <c r="K5453" s="127"/>
      <c r="L5453" s="127"/>
      <c r="M5453" s="127"/>
      <c r="N5453" s="246">
        <v>0</v>
      </c>
      <c r="O5453" s="246">
        <v>30</v>
      </c>
      <c r="P5453" s="127" t="s">
        <v>1334</v>
      </c>
    </row>
    <row r="5454" spans="1:16" ht="51" hidden="1">
      <c r="A5454" s="127">
        <v>212</v>
      </c>
      <c r="B5454" s="127"/>
      <c r="C5454" s="128" t="s">
        <v>762</v>
      </c>
      <c r="D5454" s="122">
        <v>43038</v>
      </c>
      <c r="E5454" s="123" t="s">
        <v>12210</v>
      </c>
      <c r="F5454" s="123" t="s">
        <v>3</v>
      </c>
      <c r="G5454" s="123">
        <v>1555977</v>
      </c>
      <c r="H5454" s="127"/>
      <c r="I5454" s="131" t="s">
        <v>12211</v>
      </c>
      <c r="J5454" s="127"/>
      <c r="K5454" s="127"/>
      <c r="L5454" s="127"/>
      <c r="M5454" s="127"/>
      <c r="N5454" s="246">
        <v>0</v>
      </c>
      <c r="O5454" s="246">
        <v>482</v>
      </c>
      <c r="P5454" s="127" t="s">
        <v>1334</v>
      </c>
    </row>
    <row r="5455" spans="1:16" ht="51" hidden="1">
      <c r="A5455" s="127">
        <v>574</v>
      </c>
      <c r="B5455" s="127"/>
      <c r="C5455" s="128" t="s">
        <v>851</v>
      </c>
      <c r="D5455" s="122">
        <v>43038</v>
      </c>
      <c r="E5455" s="123" t="s">
        <v>12212</v>
      </c>
      <c r="F5455" s="123" t="s">
        <v>3</v>
      </c>
      <c r="G5455" s="123">
        <v>1556040</v>
      </c>
      <c r="H5455" s="127"/>
      <c r="I5455" s="131" t="s">
        <v>12213</v>
      </c>
      <c r="J5455" s="127"/>
      <c r="K5455" s="127"/>
      <c r="L5455" s="127"/>
      <c r="M5455" s="127"/>
      <c r="N5455" s="246">
        <v>0</v>
      </c>
      <c r="O5455" s="246">
        <v>2533.16</v>
      </c>
      <c r="P5455" s="127" t="s">
        <v>1334</v>
      </c>
    </row>
    <row r="5456" spans="1:16" ht="51" hidden="1">
      <c r="A5456" s="127" t="s">
        <v>620</v>
      </c>
      <c r="B5456" s="127"/>
      <c r="C5456" s="128" t="s">
        <v>714</v>
      </c>
      <c r="D5456" s="122">
        <v>43038</v>
      </c>
      <c r="E5456" s="123" t="s">
        <v>12214</v>
      </c>
      <c r="F5456" s="123" t="s">
        <v>3</v>
      </c>
      <c r="G5456" s="123">
        <v>1556052</v>
      </c>
      <c r="H5456" s="127"/>
      <c r="I5456" s="131" t="s">
        <v>12215</v>
      </c>
      <c r="J5456" s="127"/>
      <c r="K5456" s="127"/>
      <c r="L5456" s="127"/>
      <c r="M5456" s="127"/>
      <c r="N5456" s="246">
        <v>0</v>
      </c>
      <c r="O5456" s="246">
        <v>0.33</v>
      </c>
      <c r="P5456" s="127" t="s">
        <v>1334</v>
      </c>
    </row>
    <row r="5457" spans="1:16" ht="51" hidden="1">
      <c r="A5457" s="127">
        <v>591</v>
      </c>
      <c r="B5457" s="127"/>
      <c r="C5457" s="128" t="s">
        <v>862</v>
      </c>
      <c r="D5457" s="122">
        <v>43038</v>
      </c>
      <c r="E5457" s="123" t="s">
        <v>12216</v>
      </c>
      <c r="F5457" s="123" t="s">
        <v>3</v>
      </c>
      <c r="G5457" s="123">
        <v>1556071</v>
      </c>
      <c r="H5457" s="127"/>
      <c r="I5457" s="131" t="s">
        <v>12217</v>
      </c>
      <c r="J5457" s="127"/>
      <c r="K5457" s="127"/>
      <c r="L5457" s="127"/>
      <c r="M5457" s="127"/>
      <c r="N5457" s="246">
        <v>0</v>
      </c>
      <c r="O5457" s="246">
        <v>350</v>
      </c>
      <c r="P5457" s="127" t="s">
        <v>1334</v>
      </c>
    </row>
    <row r="5458" spans="1:16" ht="51" hidden="1">
      <c r="A5458" s="127">
        <v>292</v>
      </c>
      <c r="B5458" s="127"/>
      <c r="C5458" s="128" t="s">
        <v>152</v>
      </c>
      <c r="D5458" s="122">
        <v>43038</v>
      </c>
      <c r="E5458" s="123" t="s">
        <v>12218</v>
      </c>
      <c r="F5458" s="123" t="s">
        <v>3</v>
      </c>
      <c r="G5458" s="123">
        <v>1556106</v>
      </c>
      <c r="H5458" s="127"/>
      <c r="I5458" s="131" t="s">
        <v>12219</v>
      </c>
      <c r="J5458" s="127"/>
      <c r="K5458" s="127"/>
      <c r="L5458" s="127"/>
      <c r="M5458" s="127"/>
      <c r="N5458" s="246">
        <v>0</v>
      </c>
      <c r="O5458" s="246">
        <v>418</v>
      </c>
      <c r="P5458" s="127" t="s">
        <v>1334</v>
      </c>
    </row>
    <row r="5459" spans="1:16" ht="51" hidden="1">
      <c r="A5459" s="127">
        <v>292</v>
      </c>
      <c r="B5459" s="127"/>
      <c r="C5459" s="128" t="s">
        <v>152</v>
      </c>
      <c r="D5459" s="122">
        <v>43038</v>
      </c>
      <c r="E5459" s="123" t="s">
        <v>12220</v>
      </c>
      <c r="F5459" s="123" t="s">
        <v>3</v>
      </c>
      <c r="G5459" s="123">
        <v>1556112</v>
      </c>
      <c r="H5459" s="127"/>
      <c r="I5459" s="131" t="s">
        <v>8980</v>
      </c>
      <c r="J5459" s="127"/>
      <c r="K5459" s="127"/>
      <c r="L5459" s="127"/>
      <c r="M5459" s="127"/>
      <c r="N5459" s="246">
        <v>0</v>
      </c>
      <c r="O5459" s="246">
        <v>379</v>
      </c>
      <c r="P5459" s="127" t="s">
        <v>1334</v>
      </c>
    </row>
    <row r="5460" spans="1:16" ht="51" hidden="1">
      <c r="A5460" s="127">
        <v>292</v>
      </c>
      <c r="B5460" s="127"/>
      <c r="C5460" s="128" t="s">
        <v>152</v>
      </c>
      <c r="D5460" s="122">
        <v>43038</v>
      </c>
      <c r="E5460" s="123" t="s">
        <v>12221</v>
      </c>
      <c r="F5460" s="123" t="s">
        <v>3</v>
      </c>
      <c r="G5460" s="123">
        <v>1556115</v>
      </c>
      <c r="H5460" s="127"/>
      <c r="I5460" s="131" t="s">
        <v>8980</v>
      </c>
      <c r="J5460" s="127"/>
      <c r="K5460" s="127"/>
      <c r="L5460" s="127"/>
      <c r="M5460" s="127"/>
      <c r="N5460" s="246">
        <v>0</v>
      </c>
      <c r="O5460" s="246">
        <v>297</v>
      </c>
      <c r="P5460" s="127" t="s">
        <v>1334</v>
      </c>
    </row>
    <row r="5461" spans="1:16" ht="51" hidden="1">
      <c r="A5461" s="127">
        <v>292</v>
      </c>
      <c r="B5461" s="127"/>
      <c r="C5461" s="128" t="s">
        <v>152</v>
      </c>
      <c r="D5461" s="122">
        <v>43038</v>
      </c>
      <c r="E5461" s="123" t="s">
        <v>12222</v>
      </c>
      <c r="F5461" s="123" t="s">
        <v>3</v>
      </c>
      <c r="G5461" s="123">
        <v>1556117</v>
      </c>
      <c r="H5461" s="127"/>
      <c r="I5461" s="131" t="s">
        <v>8980</v>
      </c>
      <c r="J5461" s="127"/>
      <c r="K5461" s="127"/>
      <c r="L5461" s="127"/>
      <c r="M5461" s="127"/>
      <c r="N5461" s="246">
        <v>0</v>
      </c>
      <c r="O5461" s="246">
        <v>265</v>
      </c>
      <c r="P5461" s="127" t="s">
        <v>1334</v>
      </c>
    </row>
    <row r="5462" spans="1:16" ht="38.25" hidden="1">
      <c r="A5462" s="127">
        <v>373</v>
      </c>
      <c r="B5462" s="127"/>
      <c r="C5462" s="128" t="s">
        <v>1273</v>
      </c>
      <c r="D5462" s="122">
        <v>43038</v>
      </c>
      <c r="E5462" s="123" t="s">
        <v>12223</v>
      </c>
      <c r="F5462" s="123" t="s">
        <v>3</v>
      </c>
      <c r="G5462" s="123">
        <v>1556127</v>
      </c>
      <c r="H5462" s="127"/>
      <c r="I5462" s="131" t="s">
        <v>12224</v>
      </c>
      <c r="J5462" s="127"/>
      <c r="K5462" s="127"/>
      <c r="L5462" s="127"/>
      <c r="M5462" s="127"/>
      <c r="N5462" s="246">
        <v>0</v>
      </c>
      <c r="O5462" s="246">
        <v>3500</v>
      </c>
      <c r="P5462" s="127" t="s">
        <v>1334</v>
      </c>
    </row>
    <row r="5463" spans="1:16" ht="51" hidden="1">
      <c r="A5463" s="127">
        <v>20</v>
      </c>
      <c r="B5463" s="127"/>
      <c r="C5463" s="128" t="s">
        <v>694</v>
      </c>
      <c r="D5463" s="122">
        <v>43038</v>
      </c>
      <c r="E5463" s="123" t="s">
        <v>12225</v>
      </c>
      <c r="F5463" s="123" t="s">
        <v>3</v>
      </c>
      <c r="G5463" s="123">
        <v>1556156</v>
      </c>
      <c r="H5463" s="127"/>
      <c r="I5463" s="131" t="s">
        <v>12226</v>
      </c>
      <c r="J5463" s="127"/>
      <c r="K5463" s="127"/>
      <c r="L5463" s="127"/>
      <c r="M5463" s="127"/>
      <c r="N5463" s="246">
        <v>0</v>
      </c>
      <c r="O5463" s="246">
        <v>194</v>
      </c>
      <c r="P5463" s="127" t="s">
        <v>1334</v>
      </c>
    </row>
    <row r="5464" spans="1:16" ht="38.25" hidden="1">
      <c r="A5464" s="127">
        <v>20</v>
      </c>
      <c r="B5464" s="127"/>
      <c r="C5464" s="128" t="s">
        <v>694</v>
      </c>
      <c r="D5464" s="122">
        <v>43038</v>
      </c>
      <c r="E5464" s="123" t="s">
        <v>12227</v>
      </c>
      <c r="F5464" s="123" t="s">
        <v>3</v>
      </c>
      <c r="G5464" s="123">
        <v>1556157</v>
      </c>
      <c r="H5464" s="127"/>
      <c r="I5464" s="131" t="s">
        <v>12228</v>
      </c>
      <c r="J5464" s="127"/>
      <c r="K5464" s="127"/>
      <c r="L5464" s="127"/>
      <c r="M5464" s="127"/>
      <c r="N5464" s="246">
        <v>0</v>
      </c>
      <c r="O5464" s="246">
        <v>14</v>
      </c>
      <c r="P5464" s="127" t="s">
        <v>1334</v>
      </c>
    </row>
    <row r="5465" spans="1:16" ht="51" hidden="1">
      <c r="A5465" s="127" t="s">
        <v>620</v>
      </c>
      <c r="B5465" s="127"/>
      <c r="C5465" s="128" t="s">
        <v>714</v>
      </c>
      <c r="D5465" s="122">
        <v>43038</v>
      </c>
      <c r="E5465" s="123" t="s">
        <v>12229</v>
      </c>
      <c r="F5465" s="123" t="s">
        <v>3</v>
      </c>
      <c r="G5465" s="123">
        <v>1556170</v>
      </c>
      <c r="H5465" s="127"/>
      <c r="I5465" s="131" t="s">
        <v>12230</v>
      </c>
      <c r="J5465" s="127"/>
      <c r="K5465" s="127"/>
      <c r="L5465" s="127"/>
      <c r="M5465" s="127"/>
      <c r="N5465" s="246">
        <v>0</v>
      </c>
      <c r="O5465" s="246">
        <v>3612.76</v>
      </c>
      <c r="P5465" s="127" t="s">
        <v>1334</v>
      </c>
    </row>
    <row r="5466" spans="1:16" ht="63.75" hidden="1">
      <c r="A5466" s="127">
        <v>70</v>
      </c>
      <c r="B5466" s="127"/>
      <c r="C5466" s="128" t="s">
        <v>706</v>
      </c>
      <c r="D5466" s="122">
        <v>43038</v>
      </c>
      <c r="E5466" s="123" t="s">
        <v>12231</v>
      </c>
      <c r="F5466" s="123" t="s">
        <v>3</v>
      </c>
      <c r="G5466" s="123">
        <v>1556181</v>
      </c>
      <c r="H5466" s="127"/>
      <c r="I5466" s="131" t="s">
        <v>12232</v>
      </c>
      <c r="J5466" s="127"/>
      <c r="K5466" s="127"/>
      <c r="L5466" s="127"/>
      <c r="M5466" s="127"/>
      <c r="N5466" s="246">
        <v>0</v>
      </c>
      <c r="O5466" s="246">
        <v>207</v>
      </c>
      <c r="P5466" s="127" t="s">
        <v>1334</v>
      </c>
    </row>
    <row r="5467" spans="1:16" ht="51" hidden="1">
      <c r="A5467" s="127">
        <v>16</v>
      </c>
      <c r="B5467" s="127"/>
      <c r="C5467" s="128" t="s">
        <v>693</v>
      </c>
      <c r="D5467" s="122">
        <v>43038</v>
      </c>
      <c r="E5467" s="123" t="s">
        <v>12233</v>
      </c>
      <c r="F5467" s="123" t="s">
        <v>3</v>
      </c>
      <c r="G5467" s="123">
        <v>1556211</v>
      </c>
      <c r="H5467" s="127"/>
      <c r="I5467" s="131" t="s">
        <v>12234</v>
      </c>
      <c r="J5467" s="127"/>
      <c r="K5467" s="127"/>
      <c r="L5467" s="127"/>
      <c r="M5467" s="127"/>
      <c r="N5467" s="246">
        <v>0</v>
      </c>
      <c r="O5467" s="246">
        <v>2040</v>
      </c>
      <c r="P5467" s="127" t="s">
        <v>1334</v>
      </c>
    </row>
    <row r="5468" spans="1:16" ht="63.75" hidden="1">
      <c r="A5468" s="127">
        <v>287</v>
      </c>
      <c r="B5468" s="127"/>
      <c r="C5468" s="128" t="s">
        <v>791</v>
      </c>
      <c r="D5468" s="122">
        <v>43039</v>
      </c>
      <c r="E5468" s="123" t="s">
        <v>12235</v>
      </c>
      <c r="F5468" s="123" t="s">
        <v>3</v>
      </c>
      <c r="G5468" s="123">
        <v>1556388</v>
      </c>
      <c r="H5468" s="127"/>
      <c r="I5468" s="131" t="s">
        <v>12236</v>
      </c>
      <c r="J5468" s="127"/>
      <c r="K5468" s="127"/>
      <c r="L5468" s="127"/>
      <c r="M5468" s="127"/>
      <c r="N5468" s="246">
        <v>0</v>
      </c>
      <c r="O5468" s="246">
        <v>930</v>
      </c>
      <c r="P5468" s="127" t="s">
        <v>1334</v>
      </c>
    </row>
    <row r="5469" spans="1:16" ht="51" hidden="1">
      <c r="A5469" s="127">
        <v>660</v>
      </c>
      <c r="B5469" s="127"/>
      <c r="C5469" s="128" t="s">
        <v>234</v>
      </c>
      <c r="D5469" s="122">
        <v>43039</v>
      </c>
      <c r="E5469" s="123" t="s">
        <v>12237</v>
      </c>
      <c r="F5469" s="123" t="s">
        <v>3</v>
      </c>
      <c r="G5469" s="123">
        <v>1556409</v>
      </c>
      <c r="H5469" s="127"/>
      <c r="I5469" s="131" t="s">
        <v>12238</v>
      </c>
      <c r="J5469" s="127"/>
      <c r="K5469" s="127"/>
      <c r="L5469" s="127"/>
      <c r="M5469" s="127"/>
      <c r="N5469" s="246">
        <v>0</v>
      </c>
      <c r="O5469" s="246">
        <v>3015</v>
      </c>
      <c r="P5469" s="127" t="s">
        <v>1334</v>
      </c>
    </row>
    <row r="5470" spans="1:16" ht="51" hidden="1">
      <c r="A5470" s="127">
        <v>523</v>
      </c>
      <c r="B5470" s="127"/>
      <c r="C5470" s="128" t="s">
        <v>846</v>
      </c>
      <c r="D5470" s="122">
        <v>43039</v>
      </c>
      <c r="E5470" s="123" t="s">
        <v>12239</v>
      </c>
      <c r="F5470" s="123" t="s">
        <v>3</v>
      </c>
      <c r="G5470" s="123">
        <v>1556423</v>
      </c>
      <c r="H5470" s="127"/>
      <c r="I5470" s="131" t="s">
        <v>12240</v>
      </c>
      <c r="J5470" s="127"/>
      <c r="K5470" s="127"/>
      <c r="L5470" s="127"/>
      <c r="M5470" s="127"/>
      <c r="N5470" s="246">
        <v>0</v>
      </c>
      <c r="O5470" s="246">
        <v>36</v>
      </c>
      <c r="P5470" s="127" t="s">
        <v>1334</v>
      </c>
    </row>
    <row r="5471" spans="1:16" ht="63.75">
      <c r="A5471" s="127">
        <v>35</v>
      </c>
      <c r="B5471" s="127"/>
      <c r="C5471" s="128" t="s">
        <v>697</v>
      </c>
      <c r="D5471" s="122">
        <v>43039</v>
      </c>
      <c r="E5471" s="123" t="s">
        <v>12241</v>
      </c>
      <c r="F5471" s="123" t="s">
        <v>3</v>
      </c>
      <c r="G5471" s="123">
        <v>1556428</v>
      </c>
      <c r="H5471" s="127"/>
      <c r="I5471" s="131" t="s">
        <v>12242</v>
      </c>
      <c r="J5471" s="127"/>
      <c r="K5471" s="127"/>
      <c r="L5471" s="127"/>
      <c r="M5471" s="127"/>
      <c r="N5471" s="246">
        <v>0</v>
      </c>
      <c r="O5471" s="246">
        <v>15957</v>
      </c>
      <c r="P5471" s="127" t="s">
        <v>1334</v>
      </c>
    </row>
    <row r="5472" spans="1:16" ht="51">
      <c r="A5472" s="127">
        <v>35</v>
      </c>
      <c r="B5472" s="127"/>
      <c r="C5472" s="128" t="s">
        <v>697</v>
      </c>
      <c r="D5472" s="122">
        <v>43039</v>
      </c>
      <c r="E5472" s="123" t="s">
        <v>12243</v>
      </c>
      <c r="F5472" s="123" t="s">
        <v>3</v>
      </c>
      <c r="G5472" s="123">
        <v>1556431</v>
      </c>
      <c r="H5472" s="127"/>
      <c r="I5472" s="131" t="s">
        <v>12244</v>
      </c>
      <c r="J5472" s="127"/>
      <c r="K5472" s="127"/>
      <c r="L5472" s="127"/>
      <c r="M5472" s="127"/>
      <c r="N5472" s="246">
        <v>0</v>
      </c>
      <c r="O5472" s="246">
        <v>8000</v>
      </c>
      <c r="P5472" s="127" t="s">
        <v>1334</v>
      </c>
    </row>
    <row r="5473" spans="1:16" ht="51">
      <c r="A5473" s="127">
        <v>35</v>
      </c>
      <c r="B5473" s="127"/>
      <c r="C5473" s="128" t="s">
        <v>697</v>
      </c>
      <c r="D5473" s="122">
        <v>43039</v>
      </c>
      <c r="E5473" s="123" t="s">
        <v>12245</v>
      </c>
      <c r="F5473" s="123" t="s">
        <v>3</v>
      </c>
      <c r="G5473" s="123">
        <v>1556434</v>
      </c>
      <c r="H5473" s="127"/>
      <c r="I5473" s="131" t="s">
        <v>12246</v>
      </c>
      <c r="J5473" s="127"/>
      <c r="K5473" s="127"/>
      <c r="L5473" s="127"/>
      <c r="M5473" s="127"/>
      <c r="N5473" s="246">
        <v>0</v>
      </c>
      <c r="O5473" s="246">
        <v>11693</v>
      </c>
      <c r="P5473" s="127" t="s">
        <v>1334</v>
      </c>
    </row>
    <row r="5474" spans="1:16" ht="63.75">
      <c r="A5474" s="127">
        <v>35</v>
      </c>
      <c r="B5474" s="127"/>
      <c r="C5474" s="128" t="s">
        <v>697</v>
      </c>
      <c r="D5474" s="122">
        <v>43039</v>
      </c>
      <c r="E5474" s="123" t="s">
        <v>12247</v>
      </c>
      <c r="F5474" s="123" t="s">
        <v>3</v>
      </c>
      <c r="G5474" s="123">
        <v>1556436</v>
      </c>
      <c r="H5474" s="127"/>
      <c r="I5474" s="131" t="s">
        <v>12248</v>
      </c>
      <c r="J5474" s="127"/>
      <c r="K5474" s="127"/>
      <c r="L5474" s="127"/>
      <c r="M5474" s="127"/>
      <c r="N5474" s="246">
        <v>0</v>
      </c>
      <c r="O5474" s="246">
        <v>600</v>
      </c>
      <c r="P5474" s="127" t="s">
        <v>1334</v>
      </c>
    </row>
    <row r="5475" spans="1:16" ht="63.75">
      <c r="A5475" s="127">
        <v>35</v>
      </c>
      <c r="B5475" s="127"/>
      <c r="C5475" s="128" t="s">
        <v>697</v>
      </c>
      <c r="D5475" s="122">
        <v>43039</v>
      </c>
      <c r="E5475" s="123" t="s">
        <v>12249</v>
      </c>
      <c r="F5475" s="123" t="s">
        <v>3</v>
      </c>
      <c r="G5475" s="123">
        <v>1556437</v>
      </c>
      <c r="H5475" s="127"/>
      <c r="I5475" s="131" t="s">
        <v>12250</v>
      </c>
      <c r="J5475" s="127"/>
      <c r="K5475" s="127"/>
      <c r="L5475" s="127"/>
      <c r="M5475" s="127"/>
      <c r="N5475" s="246">
        <v>0</v>
      </c>
      <c r="O5475" s="246">
        <v>11275.2</v>
      </c>
      <c r="P5475" s="127" t="s">
        <v>1334</v>
      </c>
    </row>
    <row r="5476" spans="1:16" ht="51">
      <c r="A5476" s="127">
        <v>35</v>
      </c>
      <c r="B5476" s="127"/>
      <c r="C5476" s="128" t="s">
        <v>697</v>
      </c>
      <c r="D5476" s="122">
        <v>43039</v>
      </c>
      <c r="E5476" s="123" t="s">
        <v>12251</v>
      </c>
      <c r="F5476" s="123" t="s">
        <v>3</v>
      </c>
      <c r="G5476" s="123">
        <v>1556438</v>
      </c>
      <c r="H5476" s="127"/>
      <c r="I5476" s="131" t="s">
        <v>12252</v>
      </c>
      <c r="J5476" s="127"/>
      <c r="K5476" s="127"/>
      <c r="L5476" s="127"/>
      <c r="M5476" s="127"/>
      <c r="N5476" s="246">
        <v>0</v>
      </c>
      <c r="O5476" s="246">
        <v>60064.4</v>
      </c>
      <c r="P5476" s="127" t="s">
        <v>1334</v>
      </c>
    </row>
    <row r="5477" spans="1:16" ht="51" hidden="1">
      <c r="A5477" s="127" t="s">
        <v>620</v>
      </c>
      <c r="B5477" s="127"/>
      <c r="C5477" s="128" t="s">
        <v>714</v>
      </c>
      <c r="D5477" s="122">
        <v>43039</v>
      </c>
      <c r="E5477" s="123" t="s">
        <v>12253</v>
      </c>
      <c r="F5477" s="123" t="s">
        <v>3</v>
      </c>
      <c r="G5477" s="123">
        <v>1556449</v>
      </c>
      <c r="H5477" s="127"/>
      <c r="I5477" s="131" t="s">
        <v>12254</v>
      </c>
      <c r="J5477" s="127"/>
      <c r="K5477" s="127"/>
      <c r="L5477" s="127"/>
      <c r="M5477" s="127"/>
      <c r="N5477" s="246">
        <v>0</v>
      </c>
      <c r="O5477" s="246">
        <v>2050.5</v>
      </c>
      <c r="P5477" s="127" t="s">
        <v>1334</v>
      </c>
    </row>
    <row r="5478" spans="1:16" ht="51" hidden="1">
      <c r="A5478" s="127">
        <v>222</v>
      </c>
      <c r="B5478" s="127"/>
      <c r="C5478" s="128" t="s">
        <v>765</v>
      </c>
      <c r="D5478" s="122">
        <v>43039</v>
      </c>
      <c r="E5478" s="123" t="s">
        <v>12255</v>
      </c>
      <c r="F5478" s="123" t="s">
        <v>3</v>
      </c>
      <c r="G5478" s="123">
        <v>1556473</v>
      </c>
      <c r="H5478" s="127"/>
      <c r="I5478" s="131" t="s">
        <v>12256</v>
      </c>
      <c r="J5478" s="127"/>
      <c r="K5478" s="127"/>
      <c r="L5478" s="127"/>
      <c r="M5478" s="127"/>
      <c r="N5478" s="246">
        <v>0</v>
      </c>
      <c r="O5478" s="246">
        <v>3738.05</v>
      </c>
      <c r="P5478" s="127" t="s">
        <v>1334</v>
      </c>
    </row>
    <row r="5479" spans="1:16" ht="63.75" hidden="1">
      <c r="A5479" s="127" t="s">
        <v>620</v>
      </c>
      <c r="B5479" s="127"/>
      <c r="C5479" s="128" t="s">
        <v>714</v>
      </c>
      <c r="D5479" s="122">
        <v>43039</v>
      </c>
      <c r="E5479" s="123" t="s">
        <v>12257</v>
      </c>
      <c r="F5479" s="123" t="s">
        <v>3</v>
      </c>
      <c r="G5479" s="123">
        <v>1556475</v>
      </c>
      <c r="H5479" s="127"/>
      <c r="I5479" s="131" t="s">
        <v>12258</v>
      </c>
      <c r="J5479" s="127"/>
      <c r="K5479" s="127"/>
      <c r="L5479" s="127"/>
      <c r="M5479" s="127"/>
      <c r="N5479" s="246">
        <v>0</v>
      </c>
      <c r="O5479" s="246">
        <v>52806.89</v>
      </c>
      <c r="P5479" s="127" t="s">
        <v>1334</v>
      </c>
    </row>
    <row r="5480" spans="1:16" ht="51" hidden="1">
      <c r="A5480" s="127">
        <v>222</v>
      </c>
      <c r="B5480" s="127"/>
      <c r="C5480" s="128" t="s">
        <v>765</v>
      </c>
      <c r="D5480" s="122">
        <v>43039</v>
      </c>
      <c r="E5480" s="123" t="s">
        <v>12259</v>
      </c>
      <c r="F5480" s="123" t="s">
        <v>3</v>
      </c>
      <c r="G5480" s="123">
        <v>1556478</v>
      </c>
      <c r="H5480" s="127"/>
      <c r="I5480" s="131" t="s">
        <v>12260</v>
      </c>
      <c r="J5480" s="127"/>
      <c r="K5480" s="127"/>
      <c r="L5480" s="127"/>
      <c r="M5480" s="127"/>
      <c r="N5480" s="246">
        <v>0</v>
      </c>
      <c r="O5480" s="246">
        <v>57.5</v>
      </c>
      <c r="P5480" s="127" t="s">
        <v>1334</v>
      </c>
    </row>
    <row r="5481" spans="1:16" ht="51" hidden="1">
      <c r="A5481" s="127">
        <v>222</v>
      </c>
      <c r="B5481" s="127"/>
      <c r="C5481" s="128" t="s">
        <v>765</v>
      </c>
      <c r="D5481" s="122">
        <v>43039</v>
      </c>
      <c r="E5481" s="123" t="s">
        <v>12261</v>
      </c>
      <c r="F5481" s="123" t="s">
        <v>3</v>
      </c>
      <c r="G5481" s="123">
        <v>1556483</v>
      </c>
      <c r="H5481" s="127"/>
      <c r="I5481" s="131" t="s">
        <v>12262</v>
      </c>
      <c r="J5481" s="127"/>
      <c r="K5481" s="127"/>
      <c r="L5481" s="127"/>
      <c r="M5481" s="127"/>
      <c r="N5481" s="246">
        <v>0</v>
      </c>
      <c r="O5481" s="246">
        <v>6302.83</v>
      </c>
      <c r="P5481" s="127" t="s">
        <v>1334</v>
      </c>
    </row>
    <row r="5482" spans="1:16" ht="63.75" hidden="1">
      <c r="A5482" s="127" t="s">
        <v>620</v>
      </c>
      <c r="B5482" s="127"/>
      <c r="C5482" s="128" t="s">
        <v>714</v>
      </c>
      <c r="D5482" s="122">
        <v>43039</v>
      </c>
      <c r="E5482" s="123" t="s">
        <v>12263</v>
      </c>
      <c r="F5482" s="123" t="s">
        <v>3</v>
      </c>
      <c r="G5482" s="123">
        <v>1556489</v>
      </c>
      <c r="H5482" s="127"/>
      <c r="I5482" s="131" t="s">
        <v>12264</v>
      </c>
      <c r="J5482" s="127"/>
      <c r="K5482" s="127"/>
      <c r="L5482" s="127"/>
      <c r="M5482" s="127"/>
      <c r="N5482" s="246">
        <v>0</v>
      </c>
      <c r="O5482" s="246">
        <v>1500</v>
      </c>
      <c r="P5482" s="127" t="s">
        <v>1334</v>
      </c>
    </row>
    <row r="5483" spans="1:16" ht="51" hidden="1">
      <c r="A5483" s="127">
        <v>234</v>
      </c>
      <c r="B5483" s="127"/>
      <c r="C5483" s="128" t="s">
        <v>124</v>
      </c>
      <c r="D5483" s="122">
        <v>43039</v>
      </c>
      <c r="E5483" s="123" t="s">
        <v>12265</v>
      </c>
      <c r="F5483" s="123" t="s">
        <v>3</v>
      </c>
      <c r="G5483" s="123">
        <v>1556519</v>
      </c>
      <c r="H5483" s="127"/>
      <c r="I5483" s="131" t="s">
        <v>12266</v>
      </c>
      <c r="J5483" s="127"/>
      <c r="K5483" s="127"/>
      <c r="L5483" s="127"/>
      <c r="M5483" s="127"/>
      <c r="N5483" s="246">
        <v>0</v>
      </c>
      <c r="O5483" s="246">
        <v>40</v>
      </c>
      <c r="P5483" s="127" t="s">
        <v>1334</v>
      </c>
    </row>
    <row r="5484" spans="1:16" ht="51" hidden="1">
      <c r="A5484" s="127">
        <v>234</v>
      </c>
      <c r="B5484" s="127"/>
      <c r="C5484" s="128" t="s">
        <v>124</v>
      </c>
      <c r="D5484" s="122">
        <v>43039</v>
      </c>
      <c r="E5484" s="123" t="s">
        <v>12267</v>
      </c>
      <c r="F5484" s="123" t="s">
        <v>3</v>
      </c>
      <c r="G5484" s="123">
        <v>1556526</v>
      </c>
      <c r="H5484" s="127"/>
      <c r="I5484" s="131" t="s">
        <v>12268</v>
      </c>
      <c r="J5484" s="127"/>
      <c r="K5484" s="127"/>
      <c r="L5484" s="127"/>
      <c r="M5484" s="127"/>
      <c r="N5484" s="246">
        <v>0</v>
      </c>
      <c r="O5484" s="246">
        <v>10</v>
      </c>
      <c r="P5484" s="127" t="s">
        <v>1334</v>
      </c>
    </row>
    <row r="5485" spans="1:16" ht="51" hidden="1">
      <c r="A5485" s="127">
        <v>234</v>
      </c>
      <c r="B5485" s="127"/>
      <c r="C5485" s="128" t="s">
        <v>124</v>
      </c>
      <c r="D5485" s="122">
        <v>43039</v>
      </c>
      <c r="E5485" s="123" t="s">
        <v>12269</v>
      </c>
      <c r="F5485" s="123" t="s">
        <v>3</v>
      </c>
      <c r="G5485" s="123">
        <v>1556527</v>
      </c>
      <c r="H5485" s="127"/>
      <c r="I5485" s="131" t="s">
        <v>12270</v>
      </c>
      <c r="J5485" s="127"/>
      <c r="K5485" s="127"/>
      <c r="L5485" s="127"/>
      <c r="M5485" s="127"/>
      <c r="N5485" s="246">
        <v>0</v>
      </c>
      <c r="O5485" s="246">
        <v>10</v>
      </c>
      <c r="P5485" s="127" t="s">
        <v>1334</v>
      </c>
    </row>
    <row r="5486" spans="1:16" ht="63.75" hidden="1">
      <c r="A5486" s="127">
        <v>650</v>
      </c>
      <c r="B5486" s="127"/>
      <c r="C5486" s="128" t="s">
        <v>233</v>
      </c>
      <c r="D5486" s="122">
        <v>43039</v>
      </c>
      <c r="E5486" s="123" t="s">
        <v>12271</v>
      </c>
      <c r="F5486" s="123" t="s">
        <v>3</v>
      </c>
      <c r="G5486" s="123">
        <v>1556534</v>
      </c>
      <c r="H5486" s="127"/>
      <c r="I5486" s="131" t="s">
        <v>12272</v>
      </c>
      <c r="J5486" s="127"/>
      <c r="K5486" s="127"/>
      <c r="L5486" s="127"/>
      <c r="M5486" s="127"/>
      <c r="N5486" s="246">
        <v>0</v>
      </c>
      <c r="O5486" s="246">
        <v>17547.43</v>
      </c>
      <c r="P5486" s="127" t="s">
        <v>1334</v>
      </c>
    </row>
    <row r="5487" spans="1:16" ht="63.75" hidden="1">
      <c r="A5487" s="127">
        <v>16</v>
      </c>
      <c r="B5487" s="127"/>
      <c r="C5487" s="128" t="s">
        <v>693</v>
      </c>
      <c r="D5487" s="122">
        <v>43039</v>
      </c>
      <c r="E5487" s="123" t="s">
        <v>12273</v>
      </c>
      <c r="F5487" s="123" t="s">
        <v>3</v>
      </c>
      <c r="G5487" s="123">
        <v>1556537</v>
      </c>
      <c r="H5487" s="127"/>
      <c r="I5487" s="131" t="s">
        <v>12274</v>
      </c>
      <c r="J5487" s="127"/>
      <c r="K5487" s="127"/>
      <c r="L5487" s="127"/>
      <c r="M5487" s="127"/>
      <c r="N5487" s="246">
        <v>0</v>
      </c>
      <c r="O5487" s="246">
        <v>2655.9</v>
      </c>
      <c r="P5487" s="127" t="s">
        <v>1334</v>
      </c>
    </row>
    <row r="5488" spans="1:16" ht="63.75" hidden="1">
      <c r="A5488" s="127">
        <v>87</v>
      </c>
      <c r="B5488" s="127"/>
      <c r="C5488" s="128" t="s">
        <v>712</v>
      </c>
      <c r="D5488" s="122">
        <v>43039</v>
      </c>
      <c r="E5488" s="123" t="s">
        <v>12275</v>
      </c>
      <c r="F5488" s="123" t="s">
        <v>3</v>
      </c>
      <c r="G5488" s="123">
        <v>1556539</v>
      </c>
      <c r="H5488" s="127"/>
      <c r="I5488" s="131" t="s">
        <v>12276</v>
      </c>
      <c r="J5488" s="127"/>
      <c r="K5488" s="127"/>
      <c r="L5488" s="127"/>
      <c r="M5488" s="127"/>
      <c r="N5488" s="246">
        <v>0</v>
      </c>
      <c r="O5488" s="246">
        <v>12075.3</v>
      </c>
      <c r="P5488" s="127" t="s">
        <v>1334</v>
      </c>
    </row>
    <row r="5489" spans="1:16" ht="63.75" hidden="1">
      <c r="A5489" s="127">
        <v>315</v>
      </c>
      <c r="B5489" s="127"/>
      <c r="C5489" s="128" t="s">
        <v>813</v>
      </c>
      <c r="D5489" s="122">
        <v>43039</v>
      </c>
      <c r="E5489" s="123" t="s">
        <v>12277</v>
      </c>
      <c r="F5489" s="123" t="s">
        <v>3</v>
      </c>
      <c r="G5489" s="123">
        <v>1556540</v>
      </c>
      <c r="H5489" s="127"/>
      <c r="I5489" s="131" t="s">
        <v>12278</v>
      </c>
      <c r="J5489" s="127"/>
      <c r="K5489" s="127"/>
      <c r="L5489" s="127"/>
      <c r="M5489" s="127"/>
      <c r="N5489" s="246">
        <v>0</v>
      </c>
      <c r="O5489" s="246">
        <v>5262.95</v>
      </c>
      <c r="P5489" s="127" t="s">
        <v>1334</v>
      </c>
    </row>
    <row r="5490" spans="1:16" ht="63.75" hidden="1">
      <c r="A5490" s="127">
        <v>661</v>
      </c>
      <c r="B5490" s="127"/>
      <c r="C5490" s="128" t="s">
        <v>235</v>
      </c>
      <c r="D5490" s="122">
        <v>43039</v>
      </c>
      <c r="E5490" s="123" t="s">
        <v>12279</v>
      </c>
      <c r="F5490" s="123" t="s">
        <v>3</v>
      </c>
      <c r="G5490" s="123">
        <v>1556542</v>
      </c>
      <c r="H5490" s="127"/>
      <c r="I5490" s="131" t="s">
        <v>12280</v>
      </c>
      <c r="J5490" s="127"/>
      <c r="K5490" s="127"/>
      <c r="L5490" s="127"/>
      <c r="M5490" s="127"/>
      <c r="N5490" s="246">
        <v>0</v>
      </c>
      <c r="O5490" s="246">
        <v>3754.28</v>
      </c>
      <c r="P5490" s="127" t="s">
        <v>1334</v>
      </c>
    </row>
    <row r="5491" spans="1:16" ht="63.75" hidden="1">
      <c r="A5491" s="127">
        <v>574</v>
      </c>
      <c r="B5491" s="127"/>
      <c r="C5491" s="128" t="s">
        <v>851</v>
      </c>
      <c r="D5491" s="122">
        <v>43039</v>
      </c>
      <c r="E5491" s="123" t="s">
        <v>12281</v>
      </c>
      <c r="F5491" s="123" t="s">
        <v>3</v>
      </c>
      <c r="G5491" s="123">
        <v>1556543</v>
      </c>
      <c r="H5491" s="127"/>
      <c r="I5491" s="131" t="s">
        <v>12282</v>
      </c>
      <c r="J5491" s="127"/>
      <c r="K5491" s="127"/>
      <c r="L5491" s="127"/>
      <c r="M5491" s="127"/>
      <c r="N5491" s="246">
        <v>0</v>
      </c>
      <c r="O5491" s="246">
        <v>1596.25</v>
      </c>
      <c r="P5491" s="127" t="s">
        <v>1334</v>
      </c>
    </row>
    <row r="5492" spans="1:16" ht="89.25" hidden="1">
      <c r="A5492" s="127">
        <v>587</v>
      </c>
      <c r="B5492" s="127"/>
      <c r="C5492" s="128" t="s">
        <v>859</v>
      </c>
      <c r="D5492" s="122">
        <v>43039</v>
      </c>
      <c r="E5492" s="123" t="s">
        <v>12283</v>
      </c>
      <c r="F5492" s="123" t="s">
        <v>3</v>
      </c>
      <c r="G5492" s="123">
        <v>1556365</v>
      </c>
      <c r="H5492" s="127"/>
      <c r="I5492" s="131" t="s">
        <v>12284</v>
      </c>
      <c r="J5492" s="127"/>
      <c r="K5492" s="127"/>
      <c r="L5492" s="127"/>
      <c r="M5492" s="127"/>
      <c r="N5492" s="246">
        <v>0</v>
      </c>
      <c r="O5492" s="246">
        <v>25</v>
      </c>
      <c r="P5492" s="127" t="s">
        <v>1334</v>
      </c>
    </row>
    <row r="5493" spans="1:16" ht="89.25" hidden="1">
      <c r="A5493" s="127">
        <v>587</v>
      </c>
      <c r="B5493" s="127"/>
      <c r="C5493" s="128" t="s">
        <v>859</v>
      </c>
      <c r="D5493" s="122">
        <v>43039</v>
      </c>
      <c r="E5493" s="123" t="s">
        <v>12285</v>
      </c>
      <c r="F5493" s="123" t="s">
        <v>3</v>
      </c>
      <c r="G5493" s="123">
        <v>1556374</v>
      </c>
      <c r="H5493" s="127"/>
      <c r="I5493" s="131" t="s">
        <v>12286</v>
      </c>
      <c r="J5493" s="127"/>
      <c r="K5493" s="127"/>
      <c r="L5493" s="127"/>
      <c r="M5493" s="127"/>
      <c r="N5493" s="246">
        <v>0</v>
      </c>
      <c r="O5493" s="246">
        <v>0.06</v>
      </c>
      <c r="P5493" s="127" t="s">
        <v>1334</v>
      </c>
    </row>
    <row r="5494" spans="1:16" ht="51" hidden="1">
      <c r="A5494" s="127" t="s">
        <v>620</v>
      </c>
      <c r="B5494" s="127"/>
      <c r="C5494" s="128" t="s">
        <v>714</v>
      </c>
      <c r="D5494" s="122">
        <v>43039</v>
      </c>
      <c r="E5494" s="123" t="s">
        <v>12287</v>
      </c>
      <c r="F5494" s="123" t="s">
        <v>3</v>
      </c>
      <c r="G5494" s="123">
        <v>1556398</v>
      </c>
      <c r="H5494" s="127"/>
      <c r="I5494" s="131" t="s">
        <v>12288</v>
      </c>
      <c r="J5494" s="127"/>
      <c r="K5494" s="127"/>
      <c r="L5494" s="127"/>
      <c r="M5494" s="127"/>
      <c r="N5494" s="246">
        <v>0</v>
      </c>
      <c r="O5494" s="246">
        <v>492.31</v>
      </c>
      <c r="P5494" s="127" t="s">
        <v>1334</v>
      </c>
    </row>
    <row r="5495" spans="1:16" ht="63.75">
      <c r="A5495" s="127">
        <v>35</v>
      </c>
      <c r="B5495" s="127"/>
      <c r="C5495" s="128" t="s">
        <v>697</v>
      </c>
      <c r="D5495" s="122">
        <v>43039</v>
      </c>
      <c r="E5495" s="123" t="s">
        <v>12289</v>
      </c>
      <c r="F5495" s="123" t="s">
        <v>3</v>
      </c>
      <c r="G5495" s="123">
        <v>1556404</v>
      </c>
      <c r="H5495" s="127"/>
      <c r="I5495" s="131" t="s">
        <v>12290</v>
      </c>
      <c r="J5495" s="127"/>
      <c r="K5495" s="127"/>
      <c r="L5495" s="127"/>
      <c r="M5495" s="127"/>
      <c r="N5495" s="246">
        <v>0</v>
      </c>
      <c r="O5495" s="246">
        <v>58</v>
      </c>
      <c r="P5495" s="127" t="s">
        <v>1334</v>
      </c>
    </row>
    <row r="5496" spans="1:16" ht="63.75" hidden="1">
      <c r="A5496" s="127">
        <v>344</v>
      </c>
      <c r="B5496" s="127"/>
      <c r="C5496" s="128" t="s">
        <v>819</v>
      </c>
      <c r="D5496" s="122">
        <v>43039</v>
      </c>
      <c r="E5496" s="123" t="s">
        <v>12291</v>
      </c>
      <c r="F5496" s="123" t="s">
        <v>3</v>
      </c>
      <c r="G5496" s="123">
        <v>1556418</v>
      </c>
      <c r="H5496" s="127"/>
      <c r="I5496" s="131" t="s">
        <v>12292</v>
      </c>
      <c r="J5496" s="127"/>
      <c r="K5496" s="127"/>
      <c r="L5496" s="127"/>
      <c r="M5496" s="127"/>
      <c r="N5496" s="246">
        <v>0</v>
      </c>
      <c r="O5496" s="246">
        <v>348</v>
      </c>
      <c r="P5496" s="127" t="s">
        <v>1334</v>
      </c>
    </row>
    <row r="5497" spans="1:16" ht="63.75" hidden="1">
      <c r="A5497" s="127">
        <v>16</v>
      </c>
      <c r="B5497" s="127"/>
      <c r="C5497" s="128" t="s">
        <v>693</v>
      </c>
      <c r="D5497" s="122">
        <v>43039</v>
      </c>
      <c r="E5497" s="123" t="s">
        <v>12293</v>
      </c>
      <c r="F5497" s="123" t="s">
        <v>3</v>
      </c>
      <c r="G5497" s="123">
        <v>1556442</v>
      </c>
      <c r="H5497" s="127"/>
      <c r="I5497" s="131" t="s">
        <v>12294</v>
      </c>
      <c r="J5497" s="127"/>
      <c r="K5497" s="127"/>
      <c r="L5497" s="127"/>
      <c r="M5497" s="127"/>
      <c r="N5497" s="246">
        <v>0</v>
      </c>
      <c r="O5497" s="246">
        <v>888</v>
      </c>
      <c r="P5497" s="127" t="s">
        <v>1334</v>
      </c>
    </row>
    <row r="5498" spans="1:16" ht="63.75" hidden="1">
      <c r="A5498" s="127">
        <v>16</v>
      </c>
      <c r="B5498" s="127"/>
      <c r="C5498" s="128" t="s">
        <v>693</v>
      </c>
      <c r="D5498" s="122">
        <v>43039</v>
      </c>
      <c r="E5498" s="123" t="s">
        <v>12295</v>
      </c>
      <c r="F5498" s="123" t="s">
        <v>3</v>
      </c>
      <c r="G5498" s="123">
        <v>1556443</v>
      </c>
      <c r="H5498" s="127"/>
      <c r="I5498" s="131" t="s">
        <v>12296</v>
      </c>
      <c r="J5498" s="127"/>
      <c r="K5498" s="127"/>
      <c r="L5498" s="127"/>
      <c r="M5498" s="127"/>
      <c r="N5498" s="246">
        <v>0</v>
      </c>
      <c r="O5498" s="246">
        <v>3184</v>
      </c>
      <c r="P5498" s="127" t="s">
        <v>1334</v>
      </c>
    </row>
    <row r="5499" spans="1:16" ht="51" hidden="1">
      <c r="A5499" s="127">
        <v>20</v>
      </c>
      <c r="B5499" s="127"/>
      <c r="C5499" s="128" t="s">
        <v>694</v>
      </c>
      <c r="D5499" s="122">
        <v>43039</v>
      </c>
      <c r="E5499" s="123" t="s">
        <v>12297</v>
      </c>
      <c r="F5499" s="123" t="s">
        <v>3</v>
      </c>
      <c r="G5499" s="123">
        <v>1556448</v>
      </c>
      <c r="H5499" s="127"/>
      <c r="I5499" s="131" t="s">
        <v>12298</v>
      </c>
      <c r="J5499" s="127"/>
      <c r="K5499" s="127"/>
      <c r="L5499" s="127"/>
      <c r="M5499" s="127"/>
      <c r="N5499" s="246">
        <v>0</v>
      </c>
      <c r="O5499" s="246">
        <v>493</v>
      </c>
      <c r="P5499" s="127" t="s">
        <v>1334</v>
      </c>
    </row>
    <row r="5500" spans="1:16" ht="51" hidden="1">
      <c r="A5500" s="127" t="s">
        <v>620</v>
      </c>
      <c r="B5500" s="127"/>
      <c r="C5500" s="128" t="s">
        <v>714</v>
      </c>
      <c r="D5500" s="122">
        <v>43039</v>
      </c>
      <c r="E5500" s="123" t="s">
        <v>12299</v>
      </c>
      <c r="F5500" s="123" t="s">
        <v>3</v>
      </c>
      <c r="G5500" s="123">
        <v>1556453</v>
      </c>
      <c r="H5500" s="127"/>
      <c r="I5500" s="131" t="s">
        <v>12300</v>
      </c>
      <c r="J5500" s="127"/>
      <c r="K5500" s="127"/>
      <c r="L5500" s="127"/>
      <c r="M5500" s="127"/>
      <c r="N5500" s="246">
        <v>0</v>
      </c>
      <c r="O5500" s="246">
        <v>985.54</v>
      </c>
      <c r="P5500" s="127" t="s">
        <v>1334</v>
      </c>
    </row>
    <row r="5501" spans="1:16" ht="38.25" hidden="1">
      <c r="A5501" s="127">
        <v>586</v>
      </c>
      <c r="B5501" s="127"/>
      <c r="C5501" s="128" t="s">
        <v>223</v>
      </c>
      <c r="D5501" s="122">
        <v>43039</v>
      </c>
      <c r="E5501" s="123" t="s">
        <v>12301</v>
      </c>
      <c r="F5501" s="123" t="s">
        <v>3</v>
      </c>
      <c r="G5501" s="123">
        <v>1556468</v>
      </c>
      <c r="H5501" s="127"/>
      <c r="I5501" s="131" t="s">
        <v>12302</v>
      </c>
      <c r="J5501" s="127"/>
      <c r="K5501" s="127"/>
      <c r="L5501" s="127"/>
      <c r="M5501" s="127"/>
      <c r="N5501" s="246">
        <v>0</v>
      </c>
      <c r="O5501" s="246">
        <v>3133</v>
      </c>
      <c r="P5501" s="127" t="s">
        <v>1334</v>
      </c>
    </row>
    <row r="5502" spans="1:16" ht="51" hidden="1">
      <c r="A5502" s="127" t="s">
        <v>620</v>
      </c>
      <c r="B5502" s="127"/>
      <c r="C5502" s="128" t="s">
        <v>714</v>
      </c>
      <c r="D5502" s="122">
        <v>43039</v>
      </c>
      <c r="E5502" s="123" t="s">
        <v>12303</v>
      </c>
      <c r="F5502" s="123" t="s">
        <v>3</v>
      </c>
      <c r="G5502" s="123">
        <v>1556481</v>
      </c>
      <c r="H5502" s="127"/>
      <c r="I5502" s="131" t="s">
        <v>12304</v>
      </c>
      <c r="J5502" s="127"/>
      <c r="K5502" s="127"/>
      <c r="L5502" s="127"/>
      <c r="M5502" s="127"/>
      <c r="N5502" s="246">
        <v>0</v>
      </c>
      <c r="O5502" s="246">
        <v>3576.95</v>
      </c>
      <c r="P5502" s="127" t="s">
        <v>1334</v>
      </c>
    </row>
    <row r="5503" spans="1:16" ht="38.25" hidden="1">
      <c r="A5503" s="127">
        <v>70</v>
      </c>
      <c r="B5503" s="127"/>
      <c r="C5503" s="128" t="s">
        <v>706</v>
      </c>
      <c r="D5503" s="122">
        <v>43039</v>
      </c>
      <c r="E5503" s="123" t="s">
        <v>12305</v>
      </c>
      <c r="F5503" s="123" t="s">
        <v>3</v>
      </c>
      <c r="G5503" s="123">
        <v>1556484</v>
      </c>
      <c r="H5503" s="127"/>
      <c r="I5503" s="131" t="s">
        <v>12306</v>
      </c>
      <c r="J5503" s="127"/>
      <c r="K5503" s="127"/>
      <c r="L5503" s="127"/>
      <c r="M5503" s="127"/>
      <c r="N5503" s="246">
        <v>0</v>
      </c>
      <c r="O5503" s="246">
        <v>150</v>
      </c>
      <c r="P5503" s="127" t="s">
        <v>1334</v>
      </c>
    </row>
    <row r="5504" spans="1:16" ht="63.75" hidden="1">
      <c r="A5504" s="127">
        <v>344</v>
      </c>
      <c r="B5504" s="127"/>
      <c r="C5504" s="128" t="s">
        <v>819</v>
      </c>
      <c r="D5504" s="122">
        <v>43039</v>
      </c>
      <c r="E5504" s="123" t="s">
        <v>12307</v>
      </c>
      <c r="F5504" s="123" t="s">
        <v>3</v>
      </c>
      <c r="G5504" s="123">
        <v>1556490</v>
      </c>
      <c r="H5504" s="127"/>
      <c r="I5504" s="131" t="s">
        <v>12308</v>
      </c>
      <c r="J5504" s="127"/>
      <c r="K5504" s="127"/>
      <c r="L5504" s="127"/>
      <c r="M5504" s="127"/>
      <c r="N5504" s="246">
        <v>0</v>
      </c>
      <c r="O5504" s="246">
        <v>361.56</v>
      </c>
      <c r="P5504" s="127" t="s">
        <v>1334</v>
      </c>
    </row>
    <row r="5505" spans="1:16" ht="51" hidden="1">
      <c r="A5505" s="127" t="s">
        <v>620</v>
      </c>
      <c r="B5505" s="127"/>
      <c r="C5505" s="128" t="s">
        <v>714</v>
      </c>
      <c r="D5505" s="122">
        <v>43039</v>
      </c>
      <c r="E5505" s="123" t="s">
        <v>12309</v>
      </c>
      <c r="F5505" s="123" t="s">
        <v>3</v>
      </c>
      <c r="G5505" s="123">
        <v>1556491</v>
      </c>
      <c r="H5505" s="127"/>
      <c r="I5505" s="131" t="s">
        <v>12310</v>
      </c>
      <c r="J5505" s="127"/>
      <c r="K5505" s="127"/>
      <c r="L5505" s="127"/>
      <c r="M5505" s="127"/>
      <c r="N5505" s="246">
        <v>0</v>
      </c>
      <c r="O5505" s="246">
        <v>37.99</v>
      </c>
      <c r="P5505" s="127" t="s">
        <v>1334</v>
      </c>
    </row>
    <row r="5506" spans="1:16" ht="51" hidden="1">
      <c r="A5506" s="127" t="s">
        <v>620</v>
      </c>
      <c r="B5506" s="127"/>
      <c r="C5506" s="128" t="s">
        <v>714</v>
      </c>
      <c r="D5506" s="122">
        <v>43039</v>
      </c>
      <c r="E5506" s="123" t="s">
        <v>12311</v>
      </c>
      <c r="F5506" s="123" t="s">
        <v>3</v>
      </c>
      <c r="G5506" s="123">
        <v>1556493</v>
      </c>
      <c r="H5506" s="127"/>
      <c r="I5506" s="131" t="s">
        <v>12312</v>
      </c>
      <c r="J5506" s="127"/>
      <c r="K5506" s="127"/>
      <c r="L5506" s="127"/>
      <c r="M5506" s="127"/>
      <c r="N5506" s="246">
        <v>0</v>
      </c>
      <c r="O5506" s="246">
        <v>37.99</v>
      </c>
      <c r="P5506" s="127" t="s">
        <v>1334</v>
      </c>
    </row>
    <row r="5507" spans="1:16" ht="51" hidden="1">
      <c r="A5507" s="127" t="s">
        <v>620</v>
      </c>
      <c r="B5507" s="127"/>
      <c r="C5507" s="128" t="s">
        <v>714</v>
      </c>
      <c r="D5507" s="122">
        <v>43039</v>
      </c>
      <c r="E5507" s="123" t="s">
        <v>12313</v>
      </c>
      <c r="F5507" s="123" t="s">
        <v>3</v>
      </c>
      <c r="G5507" s="123">
        <v>1556494</v>
      </c>
      <c r="H5507" s="127"/>
      <c r="I5507" s="131" t="s">
        <v>12314</v>
      </c>
      <c r="J5507" s="127"/>
      <c r="K5507" s="127"/>
      <c r="L5507" s="127"/>
      <c r="M5507" s="127"/>
      <c r="N5507" s="246">
        <v>0</v>
      </c>
      <c r="O5507" s="246">
        <v>37.99</v>
      </c>
      <c r="P5507" s="127" t="s">
        <v>1334</v>
      </c>
    </row>
    <row r="5508" spans="1:16" ht="51" hidden="1">
      <c r="A5508" s="127" t="s">
        <v>620</v>
      </c>
      <c r="B5508" s="127"/>
      <c r="C5508" s="128" t="s">
        <v>714</v>
      </c>
      <c r="D5508" s="122">
        <v>43039</v>
      </c>
      <c r="E5508" s="123" t="s">
        <v>12315</v>
      </c>
      <c r="F5508" s="123" t="s">
        <v>3</v>
      </c>
      <c r="G5508" s="123">
        <v>1556495</v>
      </c>
      <c r="H5508" s="127"/>
      <c r="I5508" s="131" t="s">
        <v>12316</v>
      </c>
      <c r="J5508" s="127"/>
      <c r="K5508" s="127"/>
      <c r="L5508" s="127"/>
      <c r="M5508" s="127"/>
      <c r="N5508" s="246">
        <v>0</v>
      </c>
      <c r="O5508" s="246">
        <v>40.700000000000003</v>
      </c>
      <c r="P5508" s="127" t="s">
        <v>1334</v>
      </c>
    </row>
    <row r="5509" spans="1:16" ht="51" hidden="1">
      <c r="A5509" s="127" t="s">
        <v>620</v>
      </c>
      <c r="B5509" s="127"/>
      <c r="C5509" s="128" t="s">
        <v>714</v>
      </c>
      <c r="D5509" s="122">
        <v>43039</v>
      </c>
      <c r="E5509" s="123" t="s">
        <v>12317</v>
      </c>
      <c r="F5509" s="123" t="s">
        <v>3</v>
      </c>
      <c r="G5509" s="123">
        <v>1556496</v>
      </c>
      <c r="H5509" s="127"/>
      <c r="I5509" s="131" t="s">
        <v>12318</v>
      </c>
      <c r="J5509" s="127"/>
      <c r="K5509" s="127"/>
      <c r="L5509" s="127"/>
      <c r="M5509" s="127"/>
      <c r="N5509" s="246">
        <v>0</v>
      </c>
      <c r="O5509" s="246">
        <v>40.700000000000003</v>
      </c>
      <c r="P5509" s="127" t="s">
        <v>1334</v>
      </c>
    </row>
    <row r="5510" spans="1:16" ht="63.75" hidden="1">
      <c r="A5510" s="127">
        <v>16</v>
      </c>
      <c r="B5510" s="127"/>
      <c r="C5510" s="128" t="s">
        <v>693</v>
      </c>
      <c r="D5510" s="122">
        <v>43039</v>
      </c>
      <c r="E5510" s="123" t="s">
        <v>12319</v>
      </c>
      <c r="F5510" s="123" t="s">
        <v>3</v>
      </c>
      <c r="G5510" s="123">
        <v>1556536</v>
      </c>
      <c r="H5510" s="127"/>
      <c r="I5510" s="131" t="s">
        <v>12320</v>
      </c>
      <c r="J5510" s="127"/>
      <c r="K5510" s="127"/>
      <c r="L5510" s="127"/>
      <c r="M5510" s="127"/>
      <c r="N5510" s="246">
        <v>0</v>
      </c>
      <c r="O5510" s="246">
        <v>14180</v>
      </c>
      <c r="P5510" s="127" t="s">
        <v>1334</v>
      </c>
    </row>
    <row r="5511" spans="1:16" ht="51" hidden="1">
      <c r="A5511" s="127">
        <v>16</v>
      </c>
      <c r="B5511" s="127"/>
      <c r="C5511" s="128" t="s">
        <v>693</v>
      </c>
      <c r="D5511" s="122">
        <v>43039</v>
      </c>
      <c r="E5511" s="123" t="s">
        <v>12321</v>
      </c>
      <c r="F5511" s="123" t="s">
        <v>3</v>
      </c>
      <c r="G5511" s="123">
        <v>1556538</v>
      </c>
      <c r="H5511" s="127"/>
      <c r="I5511" s="131" t="s">
        <v>12322</v>
      </c>
      <c r="J5511" s="127"/>
      <c r="K5511" s="127"/>
      <c r="L5511" s="127"/>
      <c r="M5511" s="127"/>
      <c r="N5511" s="246">
        <v>0</v>
      </c>
      <c r="O5511" s="246">
        <v>532.73</v>
      </c>
      <c r="P5511" s="127" t="s">
        <v>1334</v>
      </c>
    </row>
    <row r="5512" spans="1:16" ht="51" hidden="1">
      <c r="A5512" s="127">
        <v>16</v>
      </c>
      <c r="B5512" s="127"/>
      <c r="C5512" s="128" t="s">
        <v>693</v>
      </c>
      <c r="D5512" s="122">
        <v>43039</v>
      </c>
      <c r="E5512" s="123" t="s">
        <v>12323</v>
      </c>
      <c r="F5512" s="123" t="s">
        <v>3</v>
      </c>
      <c r="G5512" s="123">
        <v>1556566</v>
      </c>
      <c r="H5512" s="127"/>
      <c r="I5512" s="131" t="s">
        <v>12324</v>
      </c>
      <c r="J5512" s="127"/>
      <c r="K5512" s="127"/>
      <c r="L5512" s="127"/>
      <c r="M5512" s="127"/>
      <c r="N5512" s="246">
        <v>0</v>
      </c>
      <c r="O5512" s="243">
        <v>190</v>
      </c>
      <c r="P5512" s="127" t="s">
        <v>17184</v>
      </c>
    </row>
    <row r="5513" spans="1:16" ht="51" hidden="1">
      <c r="A5513" s="127">
        <v>591</v>
      </c>
      <c r="B5513" s="127"/>
      <c r="C5513" s="128" t="s">
        <v>862</v>
      </c>
      <c r="D5513" s="122">
        <v>43039</v>
      </c>
      <c r="E5513" s="123" t="s">
        <v>12325</v>
      </c>
      <c r="F5513" s="123" t="s">
        <v>3</v>
      </c>
      <c r="G5513" s="123">
        <v>1556574</v>
      </c>
      <c r="H5513" s="127"/>
      <c r="I5513" s="131" t="s">
        <v>12326</v>
      </c>
      <c r="J5513" s="127"/>
      <c r="K5513" s="127"/>
      <c r="L5513" s="127"/>
      <c r="M5513" s="127"/>
      <c r="N5513" s="246">
        <v>0</v>
      </c>
      <c r="O5513" s="246">
        <v>407</v>
      </c>
      <c r="P5513" s="127" t="s">
        <v>1334</v>
      </c>
    </row>
    <row r="5514" spans="1:16" ht="51" hidden="1">
      <c r="A5514" s="127">
        <v>70</v>
      </c>
      <c r="B5514" s="127"/>
      <c r="C5514" s="128" t="s">
        <v>706</v>
      </c>
      <c r="D5514" s="122">
        <v>43039</v>
      </c>
      <c r="E5514" s="123" t="s">
        <v>12327</v>
      </c>
      <c r="F5514" s="123" t="s">
        <v>3</v>
      </c>
      <c r="G5514" s="123">
        <v>1556605</v>
      </c>
      <c r="H5514" s="127"/>
      <c r="I5514" s="131" t="s">
        <v>12328</v>
      </c>
      <c r="J5514" s="127"/>
      <c r="K5514" s="127"/>
      <c r="L5514" s="127"/>
      <c r="M5514" s="127"/>
      <c r="N5514" s="246">
        <v>0</v>
      </c>
      <c r="O5514" s="246">
        <v>2400</v>
      </c>
      <c r="P5514" s="127" t="s">
        <v>1334</v>
      </c>
    </row>
    <row r="5515" spans="1:16" ht="51" hidden="1">
      <c r="A5515" s="127">
        <v>70</v>
      </c>
      <c r="B5515" s="127"/>
      <c r="C5515" s="128" t="s">
        <v>706</v>
      </c>
      <c r="D5515" s="122">
        <v>43039</v>
      </c>
      <c r="E5515" s="123" t="s">
        <v>12329</v>
      </c>
      <c r="F5515" s="123" t="s">
        <v>3</v>
      </c>
      <c r="G5515" s="123">
        <v>1556608</v>
      </c>
      <c r="H5515" s="127"/>
      <c r="I5515" s="131" t="s">
        <v>12330</v>
      </c>
      <c r="J5515" s="127"/>
      <c r="K5515" s="127"/>
      <c r="L5515" s="127"/>
      <c r="M5515" s="127"/>
      <c r="N5515" s="246">
        <v>0</v>
      </c>
      <c r="O5515" s="246">
        <v>600</v>
      </c>
      <c r="P5515" s="127" t="s">
        <v>1334</v>
      </c>
    </row>
    <row r="5516" spans="1:16" ht="51" hidden="1">
      <c r="A5516" s="127">
        <v>212</v>
      </c>
      <c r="B5516" s="127"/>
      <c r="C5516" s="128" t="s">
        <v>762</v>
      </c>
      <c r="D5516" s="122">
        <v>43039</v>
      </c>
      <c r="E5516" s="123" t="s">
        <v>12331</v>
      </c>
      <c r="F5516" s="123" t="s">
        <v>3</v>
      </c>
      <c r="G5516" s="123">
        <v>1556637</v>
      </c>
      <c r="H5516" s="127"/>
      <c r="I5516" s="131" t="s">
        <v>12332</v>
      </c>
      <c r="J5516" s="127"/>
      <c r="K5516" s="127"/>
      <c r="L5516" s="127"/>
      <c r="M5516" s="127"/>
      <c r="N5516" s="246">
        <v>0</v>
      </c>
      <c r="O5516" s="246">
        <v>102</v>
      </c>
      <c r="P5516" s="127" t="s">
        <v>1334</v>
      </c>
    </row>
    <row r="5517" spans="1:16" ht="38.25" hidden="1">
      <c r="A5517" s="127">
        <v>342</v>
      </c>
      <c r="B5517" s="127"/>
      <c r="C5517" s="128" t="s">
        <v>817</v>
      </c>
      <c r="D5517" s="122">
        <v>43039</v>
      </c>
      <c r="E5517" s="123" t="s">
        <v>12333</v>
      </c>
      <c r="F5517" s="123" t="s">
        <v>3</v>
      </c>
      <c r="G5517" s="123">
        <v>1556652</v>
      </c>
      <c r="H5517" s="127"/>
      <c r="I5517" s="131" t="s">
        <v>12334</v>
      </c>
      <c r="J5517" s="127"/>
      <c r="K5517" s="127"/>
      <c r="L5517" s="127"/>
      <c r="M5517" s="127"/>
      <c r="N5517" s="246">
        <v>0</v>
      </c>
      <c r="O5517" s="246">
        <v>185.5</v>
      </c>
      <c r="P5517" s="127" t="s">
        <v>1334</v>
      </c>
    </row>
    <row r="5518" spans="1:16" ht="51" hidden="1">
      <c r="A5518" s="127">
        <v>253</v>
      </c>
      <c r="B5518" s="127"/>
      <c r="C5518" s="128" t="s">
        <v>779</v>
      </c>
      <c r="D5518" s="122">
        <v>43039</v>
      </c>
      <c r="E5518" s="123" t="s">
        <v>12335</v>
      </c>
      <c r="F5518" s="123" t="s">
        <v>3</v>
      </c>
      <c r="G5518" s="123">
        <v>1556657</v>
      </c>
      <c r="H5518" s="127"/>
      <c r="I5518" s="131" t="s">
        <v>12336</v>
      </c>
      <c r="J5518" s="127"/>
      <c r="K5518" s="127"/>
      <c r="L5518" s="127"/>
      <c r="M5518" s="127"/>
      <c r="N5518" s="246">
        <v>0</v>
      </c>
      <c r="O5518" s="246">
        <v>264.10000000000002</v>
      </c>
      <c r="P5518" s="127" t="s">
        <v>1334</v>
      </c>
    </row>
    <row r="5519" spans="1:16" ht="51" hidden="1">
      <c r="A5519" s="127">
        <v>16</v>
      </c>
      <c r="B5519" s="127"/>
      <c r="C5519" s="128" t="s">
        <v>693</v>
      </c>
      <c r="D5519" s="122">
        <v>43039</v>
      </c>
      <c r="E5519" s="123" t="s">
        <v>12337</v>
      </c>
      <c r="F5519" s="123" t="s">
        <v>3</v>
      </c>
      <c r="G5519" s="123">
        <v>1556659</v>
      </c>
      <c r="H5519" s="127"/>
      <c r="I5519" s="131" t="s">
        <v>12338</v>
      </c>
      <c r="J5519" s="127"/>
      <c r="K5519" s="127"/>
      <c r="L5519" s="127"/>
      <c r="M5519" s="127"/>
      <c r="N5519" s="246">
        <v>0</v>
      </c>
      <c r="O5519" s="246">
        <v>5061</v>
      </c>
      <c r="P5519" s="127" t="s">
        <v>1334</v>
      </c>
    </row>
    <row r="5520" spans="1:16" ht="51" hidden="1">
      <c r="A5520" s="127" t="s">
        <v>620</v>
      </c>
      <c r="B5520" s="127"/>
      <c r="C5520" s="128" t="s">
        <v>714</v>
      </c>
      <c r="D5520" s="122">
        <v>43039</v>
      </c>
      <c r="E5520" s="123" t="s">
        <v>12339</v>
      </c>
      <c r="F5520" s="123" t="s">
        <v>3</v>
      </c>
      <c r="G5520" s="123">
        <v>1556691</v>
      </c>
      <c r="H5520" s="127"/>
      <c r="I5520" s="131" t="s">
        <v>12340</v>
      </c>
      <c r="J5520" s="127"/>
      <c r="K5520" s="127"/>
      <c r="L5520" s="127"/>
      <c r="M5520" s="127"/>
      <c r="N5520" s="246">
        <v>0</v>
      </c>
      <c r="O5520" s="246">
        <v>10000</v>
      </c>
      <c r="P5520" s="127" t="s">
        <v>1334</v>
      </c>
    </row>
    <row r="5521" spans="1:16" ht="51" hidden="1">
      <c r="A5521" s="127">
        <v>86</v>
      </c>
      <c r="B5521" s="127"/>
      <c r="C5521" s="128" t="s">
        <v>711</v>
      </c>
      <c r="D5521" s="122">
        <v>43039</v>
      </c>
      <c r="E5521" s="123" t="s">
        <v>12341</v>
      </c>
      <c r="F5521" s="123" t="s">
        <v>3</v>
      </c>
      <c r="G5521" s="123">
        <v>1556707</v>
      </c>
      <c r="H5521" s="127"/>
      <c r="I5521" s="131" t="s">
        <v>12342</v>
      </c>
      <c r="J5521" s="127"/>
      <c r="K5521" s="127"/>
      <c r="L5521" s="127"/>
      <c r="M5521" s="127"/>
      <c r="N5521" s="246">
        <v>0</v>
      </c>
      <c r="O5521" s="246">
        <v>133.05000000000001</v>
      </c>
      <c r="P5521" s="127" t="s">
        <v>1334</v>
      </c>
    </row>
    <row r="5522" spans="1:16" ht="51" hidden="1">
      <c r="A5522" s="127">
        <v>86</v>
      </c>
      <c r="B5522" s="127"/>
      <c r="C5522" s="128" t="s">
        <v>711</v>
      </c>
      <c r="D5522" s="122">
        <v>43039</v>
      </c>
      <c r="E5522" s="123" t="s">
        <v>12343</v>
      </c>
      <c r="F5522" s="123" t="s">
        <v>3</v>
      </c>
      <c r="G5522" s="123">
        <v>1556708</v>
      </c>
      <c r="H5522" s="127"/>
      <c r="I5522" s="131" t="s">
        <v>12344</v>
      </c>
      <c r="J5522" s="127"/>
      <c r="K5522" s="127"/>
      <c r="L5522" s="127"/>
      <c r="M5522" s="127"/>
      <c r="N5522" s="246">
        <v>0</v>
      </c>
      <c r="O5522" s="246">
        <v>554.38</v>
      </c>
      <c r="P5522" s="127" t="s">
        <v>1334</v>
      </c>
    </row>
    <row r="5523" spans="1:16" ht="51" hidden="1">
      <c r="A5523" s="127">
        <v>86</v>
      </c>
      <c r="B5523" s="127"/>
      <c r="C5523" s="128" t="s">
        <v>711</v>
      </c>
      <c r="D5523" s="122">
        <v>43039</v>
      </c>
      <c r="E5523" s="123" t="s">
        <v>12345</v>
      </c>
      <c r="F5523" s="123" t="s">
        <v>3</v>
      </c>
      <c r="G5523" s="123">
        <v>1556709</v>
      </c>
      <c r="H5523" s="127"/>
      <c r="I5523" s="131" t="s">
        <v>12346</v>
      </c>
      <c r="J5523" s="127"/>
      <c r="K5523" s="127"/>
      <c r="L5523" s="127"/>
      <c r="M5523" s="127"/>
      <c r="N5523" s="246">
        <v>0</v>
      </c>
      <c r="O5523" s="246">
        <v>864.07</v>
      </c>
      <c r="P5523" s="127" t="s">
        <v>1334</v>
      </c>
    </row>
    <row r="5524" spans="1:16" ht="51" hidden="1">
      <c r="A5524" s="127">
        <v>46</v>
      </c>
      <c r="B5524" s="127"/>
      <c r="C5524" s="128" t="s">
        <v>699</v>
      </c>
      <c r="D5524" s="122">
        <v>43039</v>
      </c>
      <c r="E5524" s="123" t="s">
        <v>12347</v>
      </c>
      <c r="F5524" s="123" t="s">
        <v>3</v>
      </c>
      <c r="G5524" s="123">
        <v>1556729</v>
      </c>
      <c r="H5524" s="127"/>
      <c r="I5524" s="131" t="s">
        <v>12348</v>
      </c>
      <c r="J5524" s="127"/>
      <c r="K5524" s="127"/>
      <c r="L5524" s="127"/>
      <c r="M5524" s="127"/>
      <c r="N5524" s="246">
        <v>0</v>
      </c>
      <c r="O5524" s="246">
        <v>30</v>
      </c>
      <c r="P5524" s="127" t="s">
        <v>1334</v>
      </c>
    </row>
    <row r="5525" spans="1:16" ht="51" hidden="1">
      <c r="A5525" s="127">
        <v>16</v>
      </c>
      <c r="B5525" s="127"/>
      <c r="C5525" s="128" t="s">
        <v>693</v>
      </c>
      <c r="D5525" s="122">
        <v>43039</v>
      </c>
      <c r="E5525" s="123" t="s">
        <v>12349</v>
      </c>
      <c r="F5525" s="123" t="s">
        <v>3</v>
      </c>
      <c r="G5525" s="123">
        <v>1556739</v>
      </c>
      <c r="H5525" s="127"/>
      <c r="I5525" s="131" t="s">
        <v>12350</v>
      </c>
      <c r="J5525" s="127"/>
      <c r="K5525" s="127"/>
      <c r="L5525" s="127"/>
      <c r="M5525" s="127"/>
      <c r="N5525" s="246">
        <v>0</v>
      </c>
      <c r="O5525" s="246">
        <v>330</v>
      </c>
      <c r="P5525" s="127" t="s">
        <v>1334</v>
      </c>
    </row>
    <row r="5526" spans="1:16" ht="51" hidden="1">
      <c r="A5526" s="127" t="s">
        <v>620</v>
      </c>
      <c r="B5526" s="127"/>
      <c r="C5526" s="128" t="s">
        <v>714</v>
      </c>
      <c r="D5526" s="122">
        <v>43039</v>
      </c>
      <c r="E5526" s="123" t="s">
        <v>12351</v>
      </c>
      <c r="F5526" s="123" t="s">
        <v>3</v>
      </c>
      <c r="G5526" s="123">
        <v>1556748</v>
      </c>
      <c r="H5526" s="127"/>
      <c r="I5526" s="131" t="s">
        <v>12352</v>
      </c>
      <c r="J5526" s="127"/>
      <c r="K5526" s="127"/>
      <c r="L5526" s="127"/>
      <c r="M5526" s="127"/>
      <c r="N5526" s="246">
        <v>0</v>
      </c>
      <c r="O5526" s="246">
        <v>12</v>
      </c>
      <c r="P5526" s="127" t="s">
        <v>1334</v>
      </c>
    </row>
    <row r="5527" spans="1:16" ht="51" hidden="1">
      <c r="A5527" s="127" t="s">
        <v>620</v>
      </c>
      <c r="B5527" s="127"/>
      <c r="C5527" s="128" t="s">
        <v>714</v>
      </c>
      <c r="D5527" s="122">
        <v>43039</v>
      </c>
      <c r="E5527" s="123" t="s">
        <v>12353</v>
      </c>
      <c r="F5527" s="123" t="s">
        <v>3</v>
      </c>
      <c r="G5527" s="123">
        <v>1556750</v>
      </c>
      <c r="H5527" s="127"/>
      <c r="I5527" s="131" t="s">
        <v>12354</v>
      </c>
      <c r="J5527" s="127"/>
      <c r="K5527" s="127"/>
      <c r="L5527" s="127"/>
      <c r="M5527" s="127"/>
      <c r="N5527" s="246">
        <v>0</v>
      </c>
      <c r="O5527" s="246">
        <v>125.3</v>
      </c>
      <c r="P5527" s="127" t="s">
        <v>1334</v>
      </c>
    </row>
    <row r="5528" spans="1:16" ht="51" hidden="1">
      <c r="A5528" s="127" t="s">
        <v>620</v>
      </c>
      <c r="B5528" s="127"/>
      <c r="C5528" s="128" t="s">
        <v>714</v>
      </c>
      <c r="D5528" s="122">
        <v>43039</v>
      </c>
      <c r="E5528" s="123" t="s">
        <v>12355</v>
      </c>
      <c r="F5528" s="123" t="s">
        <v>3</v>
      </c>
      <c r="G5528" s="123">
        <v>1556751</v>
      </c>
      <c r="H5528" s="127"/>
      <c r="I5528" s="131" t="s">
        <v>12356</v>
      </c>
      <c r="J5528" s="127"/>
      <c r="K5528" s="127"/>
      <c r="L5528" s="127"/>
      <c r="M5528" s="127"/>
      <c r="N5528" s="246">
        <v>0</v>
      </c>
      <c r="O5528" s="246">
        <v>8</v>
      </c>
      <c r="P5528" s="127" t="s">
        <v>1334</v>
      </c>
    </row>
    <row r="5529" spans="1:16" ht="51" hidden="1">
      <c r="A5529" s="127">
        <v>378</v>
      </c>
      <c r="B5529" s="127"/>
      <c r="C5529" s="128" t="s">
        <v>1278</v>
      </c>
      <c r="D5529" s="122">
        <v>43039</v>
      </c>
      <c r="E5529" s="123" t="s">
        <v>12357</v>
      </c>
      <c r="F5529" s="123" t="s">
        <v>3</v>
      </c>
      <c r="G5529" s="123">
        <v>1556754</v>
      </c>
      <c r="H5529" s="127"/>
      <c r="I5529" s="131" t="s">
        <v>12358</v>
      </c>
      <c r="J5529" s="127"/>
      <c r="K5529" s="127"/>
      <c r="L5529" s="127"/>
      <c r="M5529" s="127"/>
      <c r="N5529" s="246">
        <v>0</v>
      </c>
      <c r="O5529" s="246">
        <v>762.61</v>
      </c>
      <c r="P5529" s="127" t="s">
        <v>1334</v>
      </c>
    </row>
    <row r="5530" spans="1:16" ht="51" hidden="1">
      <c r="A5530" s="127">
        <v>378</v>
      </c>
      <c r="B5530" s="127"/>
      <c r="C5530" s="128" t="s">
        <v>1278</v>
      </c>
      <c r="D5530" s="122">
        <v>43039</v>
      </c>
      <c r="E5530" s="123" t="s">
        <v>12359</v>
      </c>
      <c r="F5530" s="123" t="s">
        <v>3</v>
      </c>
      <c r="G5530" s="123">
        <v>1556756</v>
      </c>
      <c r="H5530" s="127"/>
      <c r="I5530" s="131" t="s">
        <v>12360</v>
      </c>
      <c r="J5530" s="127"/>
      <c r="K5530" s="127"/>
      <c r="L5530" s="127"/>
      <c r="M5530" s="127"/>
      <c r="N5530" s="246">
        <v>0</v>
      </c>
      <c r="O5530" s="246">
        <v>172.24</v>
      </c>
      <c r="P5530" s="127" t="s">
        <v>1334</v>
      </c>
    </row>
    <row r="5531" spans="1:16" ht="51" hidden="1">
      <c r="A5531" s="127">
        <v>47</v>
      </c>
      <c r="B5531" s="127"/>
      <c r="C5531" s="128" t="s">
        <v>700</v>
      </c>
      <c r="D5531" s="122">
        <v>43040</v>
      </c>
      <c r="E5531" s="123" t="s">
        <v>12369</v>
      </c>
      <c r="F5531" s="123" t="s">
        <v>3</v>
      </c>
      <c r="G5531" s="123">
        <v>1557005</v>
      </c>
      <c r="H5531" s="127"/>
      <c r="I5531" s="131" t="s">
        <v>14895</v>
      </c>
      <c r="J5531" s="127"/>
      <c r="K5531" s="127"/>
      <c r="L5531" s="127"/>
      <c r="M5531" s="127"/>
      <c r="N5531" s="247">
        <v>0</v>
      </c>
      <c r="O5531" s="247">
        <v>270</v>
      </c>
      <c r="P5531" s="127" t="s">
        <v>1334</v>
      </c>
    </row>
    <row r="5532" spans="1:16" ht="51" hidden="1">
      <c r="A5532" s="127">
        <v>47</v>
      </c>
      <c r="B5532" s="127"/>
      <c r="C5532" s="128" t="s">
        <v>700</v>
      </c>
      <c r="D5532" s="122">
        <v>43040</v>
      </c>
      <c r="E5532" s="123" t="s">
        <v>12370</v>
      </c>
      <c r="F5532" s="123" t="s">
        <v>3</v>
      </c>
      <c r="G5532" s="123">
        <v>1557004</v>
      </c>
      <c r="H5532" s="127"/>
      <c r="I5532" s="131" t="s">
        <v>14896</v>
      </c>
      <c r="J5532" s="127"/>
      <c r="K5532" s="127"/>
      <c r="L5532" s="127"/>
      <c r="M5532" s="127"/>
      <c r="N5532" s="247">
        <v>0</v>
      </c>
      <c r="O5532" s="247">
        <v>300</v>
      </c>
      <c r="P5532" s="127" t="s">
        <v>1334</v>
      </c>
    </row>
    <row r="5533" spans="1:16" ht="51" hidden="1">
      <c r="A5533" s="127">
        <v>47</v>
      </c>
      <c r="B5533" s="127"/>
      <c r="C5533" s="128" t="s">
        <v>700</v>
      </c>
      <c r="D5533" s="122">
        <v>43040</v>
      </c>
      <c r="E5533" s="123" t="s">
        <v>12371</v>
      </c>
      <c r="F5533" s="123" t="s">
        <v>3</v>
      </c>
      <c r="G5533" s="123">
        <v>1557003</v>
      </c>
      <c r="H5533" s="127"/>
      <c r="I5533" s="131" t="s">
        <v>14897</v>
      </c>
      <c r="J5533" s="127"/>
      <c r="K5533" s="127"/>
      <c r="L5533" s="127"/>
      <c r="M5533" s="127"/>
      <c r="N5533" s="247">
        <v>0</v>
      </c>
      <c r="O5533" s="247">
        <v>0.5</v>
      </c>
      <c r="P5533" s="127" t="s">
        <v>1334</v>
      </c>
    </row>
    <row r="5534" spans="1:16" ht="63.75" hidden="1">
      <c r="A5534" s="127">
        <v>16</v>
      </c>
      <c r="B5534" s="127"/>
      <c r="C5534" s="128" t="s">
        <v>693</v>
      </c>
      <c r="D5534" s="122">
        <v>43040</v>
      </c>
      <c r="E5534" s="123" t="s">
        <v>12372</v>
      </c>
      <c r="F5534" s="123" t="s">
        <v>3</v>
      </c>
      <c r="G5534" s="123">
        <v>1557001</v>
      </c>
      <c r="H5534" s="127"/>
      <c r="I5534" s="131" t="s">
        <v>14898</v>
      </c>
      <c r="J5534" s="127"/>
      <c r="K5534" s="127"/>
      <c r="L5534" s="127"/>
      <c r="M5534" s="127"/>
      <c r="N5534" s="247">
        <v>0</v>
      </c>
      <c r="O5534" s="247">
        <v>21728</v>
      </c>
      <c r="P5534" s="127" t="s">
        <v>1334</v>
      </c>
    </row>
    <row r="5535" spans="1:16" ht="63.75" hidden="1">
      <c r="A5535" s="127">
        <v>86</v>
      </c>
      <c r="B5535" s="127"/>
      <c r="C5535" s="128" t="s">
        <v>711</v>
      </c>
      <c r="D5535" s="122">
        <v>43040</v>
      </c>
      <c r="E5535" s="123" t="s">
        <v>12373</v>
      </c>
      <c r="F5535" s="123" t="s">
        <v>3</v>
      </c>
      <c r="G5535" s="123">
        <v>1557000</v>
      </c>
      <c r="H5535" s="127"/>
      <c r="I5535" s="131" t="s">
        <v>14899</v>
      </c>
      <c r="J5535" s="127"/>
      <c r="K5535" s="127"/>
      <c r="L5535" s="127"/>
      <c r="M5535" s="127"/>
      <c r="N5535" s="247">
        <v>0</v>
      </c>
      <c r="O5535" s="247">
        <v>1739.2</v>
      </c>
      <c r="P5535" s="127" t="s">
        <v>1334</v>
      </c>
    </row>
    <row r="5536" spans="1:16" ht="51" hidden="1">
      <c r="A5536" s="127" t="s">
        <v>620</v>
      </c>
      <c r="B5536" s="127"/>
      <c r="C5536" s="128" t="s">
        <v>714</v>
      </c>
      <c r="D5536" s="122">
        <v>43040</v>
      </c>
      <c r="E5536" s="123" t="s">
        <v>12374</v>
      </c>
      <c r="F5536" s="123" t="s">
        <v>3</v>
      </c>
      <c r="G5536" s="123">
        <v>1556999</v>
      </c>
      <c r="H5536" s="127"/>
      <c r="I5536" s="131" t="s">
        <v>14900</v>
      </c>
      <c r="J5536" s="127"/>
      <c r="K5536" s="127"/>
      <c r="L5536" s="127"/>
      <c r="M5536" s="127"/>
      <c r="N5536" s="247">
        <v>0</v>
      </c>
      <c r="O5536" s="247">
        <v>580</v>
      </c>
      <c r="P5536" s="127" t="s">
        <v>1334</v>
      </c>
    </row>
    <row r="5537" spans="1:16" ht="51" hidden="1">
      <c r="A5537" s="127" t="s">
        <v>620</v>
      </c>
      <c r="B5537" s="127"/>
      <c r="C5537" s="128" t="s">
        <v>714</v>
      </c>
      <c r="D5537" s="122">
        <v>43040</v>
      </c>
      <c r="E5537" s="123" t="s">
        <v>12375</v>
      </c>
      <c r="F5537" s="123" t="s">
        <v>3</v>
      </c>
      <c r="G5537" s="123">
        <v>1556997</v>
      </c>
      <c r="H5537" s="127"/>
      <c r="I5537" s="131" t="s">
        <v>14901</v>
      </c>
      <c r="J5537" s="127"/>
      <c r="K5537" s="127"/>
      <c r="L5537" s="127"/>
      <c r="M5537" s="127"/>
      <c r="N5537" s="247">
        <v>0</v>
      </c>
      <c r="O5537" s="247">
        <v>371</v>
      </c>
      <c r="P5537" s="127" t="s">
        <v>1334</v>
      </c>
    </row>
    <row r="5538" spans="1:16" ht="51" hidden="1">
      <c r="A5538" s="127">
        <v>203</v>
      </c>
      <c r="B5538" s="127"/>
      <c r="C5538" s="128" t="s">
        <v>758</v>
      </c>
      <c r="D5538" s="122">
        <v>43040</v>
      </c>
      <c r="E5538" s="123" t="s">
        <v>12376</v>
      </c>
      <c r="F5538" s="123" t="s">
        <v>3</v>
      </c>
      <c r="G5538" s="123">
        <v>1556995</v>
      </c>
      <c r="H5538" s="127"/>
      <c r="I5538" s="131" t="s">
        <v>14902</v>
      </c>
      <c r="J5538" s="127"/>
      <c r="K5538" s="127"/>
      <c r="L5538" s="127"/>
      <c r="M5538" s="127"/>
      <c r="N5538" s="247">
        <v>0</v>
      </c>
      <c r="O5538" s="247">
        <v>11</v>
      </c>
      <c r="P5538" s="127" t="s">
        <v>1334</v>
      </c>
    </row>
    <row r="5539" spans="1:16" ht="51" hidden="1">
      <c r="A5539" s="127">
        <v>203</v>
      </c>
      <c r="B5539" s="127"/>
      <c r="C5539" s="128" t="s">
        <v>758</v>
      </c>
      <c r="D5539" s="122">
        <v>43040</v>
      </c>
      <c r="E5539" s="123" t="s">
        <v>12377</v>
      </c>
      <c r="F5539" s="123" t="s">
        <v>3</v>
      </c>
      <c r="G5539" s="123">
        <v>1556993</v>
      </c>
      <c r="H5539" s="127"/>
      <c r="I5539" s="131" t="s">
        <v>14903</v>
      </c>
      <c r="J5539" s="127"/>
      <c r="K5539" s="127"/>
      <c r="L5539" s="127"/>
      <c r="M5539" s="127"/>
      <c r="N5539" s="247">
        <v>0</v>
      </c>
      <c r="O5539" s="247">
        <v>11</v>
      </c>
      <c r="P5539" s="127" t="s">
        <v>1334</v>
      </c>
    </row>
    <row r="5540" spans="1:16" ht="51" hidden="1">
      <c r="A5540" s="127">
        <v>47</v>
      </c>
      <c r="B5540" s="127"/>
      <c r="C5540" s="128" t="s">
        <v>700</v>
      </c>
      <c r="D5540" s="122">
        <v>43040</v>
      </c>
      <c r="E5540" s="123" t="s">
        <v>12378</v>
      </c>
      <c r="F5540" s="123" t="s">
        <v>3</v>
      </c>
      <c r="G5540" s="123">
        <v>1557006</v>
      </c>
      <c r="H5540" s="127"/>
      <c r="I5540" s="131" t="s">
        <v>14904</v>
      </c>
      <c r="J5540" s="127"/>
      <c r="K5540" s="127"/>
      <c r="L5540" s="127"/>
      <c r="M5540" s="127"/>
      <c r="N5540" s="247">
        <v>0</v>
      </c>
      <c r="O5540" s="247">
        <v>25011</v>
      </c>
      <c r="P5540" s="127" t="s">
        <v>1334</v>
      </c>
    </row>
    <row r="5541" spans="1:16" ht="38.25" hidden="1">
      <c r="A5541" s="127">
        <v>47</v>
      </c>
      <c r="B5541" s="127"/>
      <c r="C5541" s="128" t="s">
        <v>700</v>
      </c>
      <c r="D5541" s="122">
        <v>43040</v>
      </c>
      <c r="E5541" s="123" t="s">
        <v>12379</v>
      </c>
      <c r="F5541" s="123" t="s">
        <v>3</v>
      </c>
      <c r="G5541" s="123">
        <v>1557007</v>
      </c>
      <c r="H5541" s="127"/>
      <c r="I5541" s="131" t="s">
        <v>14905</v>
      </c>
      <c r="J5541" s="127"/>
      <c r="K5541" s="127"/>
      <c r="L5541" s="127"/>
      <c r="M5541" s="127"/>
      <c r="N5541" s="247">
        <v>0</v>
      </c>
      <c r="O5541" s="247">
        <v>12</v>
      </c>
      <c r="P5541" s="127" t="s">
        <v>1334</v>
      </c>
    </row>
    <row r="5542" spans="1:16" ht="38.25" hidden="1">
      <c r="A5542" s="127">
        <v>86</v>
      </c>
      <c r="B5542" s="127"/>
      <c r="C5542" s="128" t="s">
        <v>711</v>
      </c>
      <c r="D5542" s="122">
        <v>43040</v>
      </c>
      <c r="E5542" s="123" t="s">
        <v>12380</v>
      </c>
      <c r="F5542" s="123" t="s">
        <v>3</v>
      </c>
      <c r="G5542" s="123">
        <v>1557008</v>
      </c>
      <c r="H5542" s="127"/>
      <c r="I5542" s="131" t="s">
        <v>14906</v>
      </c>
      <c r="J5542" s="127"/>
      <c r="K5542" s="127"/>
      <c r="L5542" s="127"/>
      <c r="M5542" s="127"/>
      <c r="N5542" s="247">
        <v>0</v>
      </c>
      <c r="O5542" s="247">
        <v>664</v>
      </c>
      <c r="P5542" s="127" t="s">
        <v>1334</v>
      </c>
    </row>
    <row r="5543" spans="1:16" ht="38.25" hidden="1">
      <c r="A5543" s="127">
        <v>47</v>
      </c>
      <c r="B5543" s="127"/>
      <c r="C5543" s="128" t="s">
        <v>700</v>
      </c>
      <c r="D5543" s="122">
        <v>43040</v>
      </c>
      <c r="E5543" s="123" t="s">
        <v>12381</v>
      </c>
      <c r="F5543" s="123" t="s">
        <v>3</v>
      </c>
      <c r="G5543" s="123">
        <v>1557009</v>
      </c>
      <c r="H5543" s="127"/>
      <c r="I5543" s="131" t="s">
        <v>14907</v>
      </c>
      <c r="J5543" s="127"/>
      <c r="K5543" s="127"/>
      <c r="L5543" s="127"/>
      <c r="M5543" s="127"/>
      <c r="N5543" s="247">
        <v>0</v>
      </c>
      <c r="O5543" s="247">
        <v>24.7</v>
      </c>
      <c r="P5543" s="127" t="s">
        <v>1334</v>
      </c>
    </row>
    <row r="5544" spans="1:16" ht="38.25" hidden="1">
      <c r="A5544" s="127">
        <v>47</v>
      </c>
      <c r="B5544" s="127"/>
      <c r="C5544" s="128" t="s">
        <v>700</v>
      </c>
      <c r="D5544" s="122">
        <v>43040</v>
      </c>
      <c r="E5544" s="123" t="s">
        <v>12382</v>
      </c>
      <c r="F5544" s="123" t="s">
        <v>3</v>
      </c>
      <c r="G5544" s="123">
        <v>1557010</v>
      </c>
      <c r="H5544" s="127"/>
      <c r="I5544" s="131" t="s">
        <v>14908</v>
      </c>
      <c r="J5544" s="127"/>
      <c r="K5544" s="127"/>
      <c r="L5544" s="127"/>
      <c r="M5544" s="127"/>
      <c r="N5544" s="247">
        <v>0</v>
      </c>
      <c r="O5544" s="247">
        <v>20.23</v>
      </c>
      <c r="P5544" s="127" t="s">
        <v>1334</v>
      </c>
    </row>
    <row r="5545" spans="1:16" ht="51" hidden="1">
      <c r="A5545" s="127" t="s">
        <v>620</v>
      </c>
      <c r="B5545" s="127"/>
      <c r="C5545" s="128" t="s">
        <v>714</v>
      </c>
      <c r="D5545" s="122">
        <v>43040</v>
      </c>
      <c r="E5545" s="123" t="s">
        <v>12383</v>
      </c>
      <c r="F5545" s="123" t="s">
        <v>3</v>
      </c>
      <c r="G5545" s="123">
        <v>1557020</v>
      </c>
      <c r="H5545" s="127"/>
      <c r="I5545" s="131" t="s">
        <v>14909</v>
      </c>
      <c r="J5545" s="127"/>
      <c r="K5545" s="127"/>
      <c r="L5545" s="127"/>
      <c r="M5545" s="127"/>
      <c r="N5545" s="247">
        <v>0</v>
      </c>
      <c r="O5545" s="247">
        <v>50</v>
      </c>
      <c r="P5545" s="127" t="s">
        <v>1334</v>
      </c>
    </row>
    <row r="5546" spans="1:16" ht="38.25" hidden="1">
      <c r="A5546" s="127">
        <v>46</v>
      </c>
      <c r="B5546" s="127"/>
      <c r="C5546" s="128" t="s">
        <v>699</v>
      </c>
      <c r="D5546" s="122">
        <v>43040</v>
      </c>
      <c r="E5546" s="123" t="s">
        <v>12384</v>
      </c>
      <c r="F5546" s="123" t="s">
        <v>3</v>
      </c>
      <c r="G5546" s="123">
        <v>1556872</v>
      </c>
      <c r="H5546" s="127"/>
      <c r="I5546" s="131" t="s">
        <v>14910</v>
      </c>
      <c r="J5546" s="127"/>
      <c r="K5546" s="127"/>
      <c r="L5546" s="127"/>
      <c r="M5546" s="127"/>
      <c r="N5546" s="247">
        <v>0</v>
      </c>
      <c r="O5546" s="247">
        <v>762</v>
      </c>
      <c r="P5546" s="127" t="s">
        <v>1334</v>
      </c>
    </row>
    <row r="5547" spans="1:16" ht="51" hidden="1">
      <c r="A5547" s="127" t="s">
        <v>620</v>
      </c>
      <c r="B5547" s="127"/>
      <c r="C5547" s="128" t="s">
        <v>714</v>
      </c>
      <c r="D5547" s="122">
        <v>43040</v>
      </c>
      <c r="E5547" s="123" t="s">
        <v>12385</v>
      </c>
      <c r="F5547" s="123" t="s">
        <v>3</v>
      </c>
      <c r="G5547" s="123">
        <v>1556896</v>
      </c>
      <c r="H5547" s="127"/>
      <c r="I5547" s="131" t="s">
        <v>14911</v>
      </c>
      <c r="J5547" s="127"/>
      <c r="K5547" s="127"/>
      <c r="L5547" s="127"/>
      <c r="M5547" s="127"/>
      <c r="N5547" s="247">
        <v>0</v>
      </c>
      <c r="O5547" s="247">
        <v>390</v>
      </c>
      <c r="P5547" s="127" t="s">
        <v>1334</v>
      </c>
    </row>
    <row r="5548" spans="1:16" ht="51" hidden="1">
      <c r="A5548" s="127" t="s">
        <v>620</v>
      </c>
      <c r="B5548" s="127"/>
      <c r="C5548" s="128" t="s">
        <v>714</v>
      </c>
      <c r="D5548" s="122">
        <v>43040</v>
      </c>
      <c r="E5548" s="123" t="s">
        <v>12386</v>
      </c>
      <c r="F5548" s="123" t="s">
        <v>3</v>
      </c>
      <c r="G5548" s="123">
        <v>1556914</v>
      </c>
      <c r="H5548" s="127"/>
      <c r="I5548" s="131" t="s">
        <v>14912</v>
      </c>
      <c r="J5548" s="127"/>
      <c r="K5548" s="127"/>
      <c r="L5548" s="127"/>
      <c r="M5548" s="127"/>
      <c r="N5548" s="247">
        <v>0</v>
      </c>
      <c r="O5548" s="247">
        <v>120</v>
      </c>
      <c r="P5548" s="127" t="s">
        <v>1334</v>
      </c>
    </row>
    <row r="5549" spans="1:16" ht="51" hidden="1">
      <c r="A5549" s="127" t="s">
        <v>620</v>
      </c>
      <c r="B5549" s="127"/>
      <c r="C5549" s="128" t="s">
        <v>714</v>
      </c>
      <c r="D5549" s="122">
        <v>43040</v>
      </c>
      <c r="E5549" s="123" t="s">
        <v>12387</v>
      </c>
      <c r="F5549" s="123" t="s">
        <v>3</v>
      </c>
      <c r="G5549" s="123">
        <v>1556915</v>
      </c>
      <c r="H5549" s="127"/>
      <c r="I5549" s="131" t="s">
        <v>14913</v>
      </c>
      <c r="J5549" s="127"/>
      <c r="K5549" s="127"/>
      <c r="L5549" s="127"/>
      <c r="M5549" s="127"/>
      <c r="N5549" s="247">
        <v>0</v>
      </c>
      <c r="O5549" s="247">
        <v>38</v>
      </c>
      <c r="P5549" s="127" t="s">
        <v>1334</v>
      </c>
    </row>
    <row r="5550" spans="1:16" ht="51" hidden="1">
      <c r="A5550" s="127">
        <v>70</v>
      </c>
      <c r="B5550" s="127"/>
      <c r="C5550" s="128" t="s">
        <v>706</v>
      </c>
      <c r="D5550" s="122">
        <v>43040</v>
      </c>
      <c r="E5550" s="123" t="s">
        <v>12388</v>
      </c>
      <c r="F5550" s="123" t="s">
        <v>3</v>
      </c>
      <c r="G5550" s="123">
        <v>1556934</v>
      </c>
      <c r="H5550" s="127"/>
      <c r="I5550" s="131" t="s">
        <v>14914</v>
      </c>
      <c r="J5550" s="127"/>
      <c r="K5550" s="127"/>
      <c r="L5550" s="127"/>
      <c r="M5550" s="127"/>
      <c r="N5550" s="247">
        <v>0</v>
      </c>
      <c r="O5550" s="247">
        <v>132.6</v>
      </c>
      <c r="P5550" s="127" t="s">
        <v>1334</v>
      </c>
    </row>
    <row r="5551" spans="1:16" ht="51" hidden="1">
      <c r="A5551" s="127">
        <v>70</v>
      </c>
      <c r="B5551" s="127"/>
      <c r="C5551" s="128" t="s">
        <v>706</v>
      </c>
      <c r="D5551" s="122">
        <v>43040</v>
      </c>
      <c r="E5551" s="123" t="s">
        <v>12389</v>
      </c>
      <c r="F5551" s="123" t="s">
        <v>3</v>
      </c>
      <c r="G5551" s="123">
        <v>1556939</v>
      </c>
      <c r="H5551" s="127"/>
      <c r="I5551" s="131" t="s">
        <v>14915</v>
      </c>
      <c r="J5551" s="127"/>
      <c r="K5551" s="127"/>
      <c r="L5551" s="127"/>
      <c r="M5551" s="127"/>
      <c r="N5551" s="247">
        <v>0</v>
      </c>
      <c r="O5551" s="247">
        <v>35.4</v>
      </c>
      <c r="P5551" s="127" t="s">
        <v>1334</v>
      </c>
    </row>
    <row r="5552" spans="1:16" ht="51" hidden="1">
      <c r="A5552" s="127" t="s">
        <v>620</v>
      </c>
      <c r="B5552" s="127"/>
      <c r="C5552" s="128" t="s">
        <v>714</v>
      </c>
      <c r="D5552" s="122">
        <v>43040</v>
      </c>
      <c r="E5552" s="123" t="s">
        <v>12390</v>
      </c>
      <c r="F5552" s="123" t="s">
        <v>3</v>
      </c>
      <c r="G5552" s="123">
        <v>1556955</v>
      </c>
      <c r="H5552" s="127"/>
      <c r="I5552" s="131" t="s">
        <v>14916</v>
      </c>
      <c r="J5552" s="127"/>
      <c r="K5552" s="127"/>
      <c r="L5552" s="127"/>
      <c r="M5552" s="127"/>
      <c r="N5552" s="247">
        <v>0</v>
      </c>
      <c r="O5552" s="247">
        <v>330</v>
      </c>
      <c r="P5552" s="127" t="s">
        <v>1334</v>
      </c>
    </row>
    <row r="5553" spans="1:16" ht="51" hidden="1">
      <c r="A5553" s="127" t="s">
        <v>620</v>
      </c>
      <c r="B5553" s="127"/>
      <c r="C5553" s="128" t="s">
        <v>714</v>
      </c>
      <c r="D5553" s="122">
        <v>43040</v>
      </c>
      <c r="E5553" s="123" t="s">
        <v>12391</v>
      </c>
      <c r="F5553" s="123" t="s">
        <v>3</v>
      </c>
      <c r="G5553" s="123">
        <v>1556971</v>
      </c>
      <c r="H5553" s="127"/>
      <c r="I5553" s="131" t="s">
        <v>14917</v>
      </c>
      <c r="J5553" s="127"/>
      <c r="K5553" s="127"/>
      <c r="L5553" s="127"/>
      <c r="M5553" s="127"/>
      <c r="N5553" s="247">
        <v>0</v>
      </c>
      <c r="O5553" s="247">
        <v>5</v>
      </c>
      <c r="P5553" s="127" t="s">
        <v>1334</v>
      </c>
    </row>
    <row r="5554" spans="1:16" ht="51" hidden="1">
      <c r="A5554" s="127" t="s">
        <v>620</v>
      </c>
      <c r="B5554" s="127"/>
      <c r="C5554" s="128" t="s">
        <v>714</v>
      </c>
      <c r="D5554" s="122">
        <v>43040</v>
      </c>
      <c r="E5554" s="123" t="s">
        <v>12392</v>
      </c>
      <c r="F5554" s="123" t="s">
        <v>3</v>
      </c>
      <c r="G5554" s="123">
        <v>1556979</v>
      </c>
      <c r="H5554" s="127"/>
      <c r="I5554" s="131" t="s">
        <v>14918</v>
      </c>
      <c r="J5554" s="127"/>
      <c r="K5554" s="127"/>
      <c r="L5554" s="127"/>
      <c r="M5554" s="127"/>
      <c r="N5554" s="247">
        <v>0</v>
      </c>
      <c r="O5554" s="247">
        <v>695</v>
      </c>
      <c r="P5554" s="127" t="s">
        <v>1334</v>
      </c>
    </row>
    <row r="5555" spans="1:16" ht="51" hidden="1">
      <c r="A5555" s="127">
        <v>253</v>
      </c>
      <c r="B5555" s="127"/>
      <c r="C5555" s="128" t="s">
        <v>779</v>
      </c>
      <c r="D5555" s="122">
        <v>43040</v>
      </c>
      <c r="E5555" s="123" t="s">
        <v>12393</v>
      </c>
      <c r="F5555" s="123" t="s">
        <v>3</v>
      </c>
      <c r="G5555" s="123">
        <v>1557096</v>
      </c>
      <c r="H5555" s="127"/>
      <c r="I5555" s="131" t="s">
        <v>14919</v>
      </c>
      <c r="J5555" s="127"/>
      <c r="K5555" s="127"/>
      <c r="L5555" s="127"/>
      <c r="M5555" s="127"/>
      <c r="N5555" s="247">
        <v>0</v>
      </c>
      <c r="O5555" s="247">
        <v>36</v>
      </c>
      <c r="P5555" s="127" t="s">
        <v>1334</v>
      </c>
    </row>
    <row r="5556" spans="1:16" ht="51" hidden="1">
      <c r="A5556" s="127" t="s">
        <v>620</v>
      </c>
      <c r="B5556" s="127"/>
      <c r="C5556" s="128" t="s">
        <v>714</v>
      </c>
      <c r="D5556" s="122">
        <v>43040</v>
      </c>
      <c r="E5556" s="123" t="s">
        <v>12394</v>
      </c>
      <c r="F5556" s="123" t="s">
        <v>3</v>
      </c>
      <c r="G5556" s="123">
        <v>1557043</v>
      </c>
      <c r="H5556" s="127"/>
      <c r="I5556" s="131" t="s">
        <v>14920</v>
      </c>
      <c r="J5556" s="127"/>
      <c r="K5556" s="127"/>
      <c r="L5556" s="127"/>
      <c r="M5556" s="127"/>
      <c r="N5556" s="247">
        <v>0</v>
      </c>
      <c r="O5556" s="247">
        <v>34592</v>
      </c>
      <c r="P5556" s="127" t="s">
        <v>1334</v>
      </c>
    </row>
    <row r="5557" spans="1:16" ht="51" hidden="1">
      <c r="A5557" s="127" t="s">
        <v>620</v>
      </c>
      <c r="B5557" s="127"/>
      <c r="C5557" s="128" t="s">
        <v>714</v>
      </c>
      <c r="D5557" s="122">
        <v>43040</v>
      </c>
      <c r="E5557" s="123" t="s">
        <v>12395</v>
      </c>
      <c r="F5557" s="123" t="s">
        <v>3</v>
      </c>
      <c r="G5557" s="123">
        <v>1557052</v>
      </c>
      <c r="H5557" s="127"/>
      <c r="I5557" s="131" t="s">
        <v>14921</v>
      </c>
      <c r="J5557" s="127"/>
      <c r="K5557" s="127"/>
      <c r="L5557" s="127"/>
      <c r="M5557" s="127"/>
      <c r="N5557" s="247">
        <v>0</v>
      </c>
      <c r="O5557" s="247">
        <v>11418</v>
      </c>
      <c r="P5557" s="127" t="s">
        <v>1334</v>
      </c>
    </row>
    <row r="5558" spans="1:16" ht="51" hidden="1">
      <c r="A5558" s="127" t="s">
        <v>620</v>
      </c>
      <c r="B5558" s="127"/>
      <c r="C5558" s="128" t="s">
        <v>714</v>
      </c>
      <c r="D5558" s="122">
        <v>43040</v>
      </c>
      <c r="E5558" s="123" t="s">
        <v>12396</v>
      </c>
      <c r="F5558" s="123" t="s">
        <v>3</v>
      </c>
      <c r="G5558" s="123">
        <v>1557061</v>
      </c>
      <c r="H5558" s="127"/>
      <c r="I5558" s="131" t="s">
        <v>4564</v>
      </c>
      <c r="J5558" s="127"/>
      <c r="K5558" s="127"/>
      <c r="L5558" s="127"/>
      <c r="M5558" s="127"/>
      <c r="N5558" s="247">
        <v>0</v>
      </c>
      <c r="O5558" s="247">
        <v>1000</v>
      </c>
      <c r="P5558" s="127" t="s">
        <v>1334</v>
      </c>
    </row>
    <row r="5559" spans="1:16" ht="51" hidden="1">
      <c r="A5559" s="127">
        <v>292</v>
      </c>
      <c r="B5559" s="127"/>
      <c r="C5559" s="128" t="s">
        <v>152</v>
      </c>
      <c r="D5559" s="122">
        <v>43040</v>
      </c>
      <c r="E5559" s="123" t="s">
        <v>12397</v>
      </c>
      <c r="F5559" s="123" t="s">
        <v>3</v>
      </c>
      <c r="G5559" s="123">
        <v>1557062</v>
      </c>
      <c r="H5559" s="127"/>
      <c r="I5559" s="131" t="s">
        <v>8980</v>
      </c>
      <c r="J5559" s="127"/>
      <c r="K5559" s="127"/>
      <c r="L5559" s="127"/>
      <c r="M5559" s="127"/>
      <c r="N5559" s="247">
        <v>0</v>
      </c>
      <c r="O5559" s="247">
        <v>363</v>
      </c>
      <c r="P5559" s="127" t="s">
        <v>1334</v>
      </c>
    </row>
    <row r="5560" spans="1:16" ht="51" hidden="1">
      <c r="A5560" s="127">
        <v>292</v>
      </c>
      <c r="B5560" s="127"/>
      <c r="C5560" s="128" t="s">
        <v>152</v>
      </c>
      <c r="D5560" s="122">
        <v>43040</v>
      </c>
      <c r="E5560" s="123" t="s">
        <v>12398</v>
      </c>
      <c r="F5560" s="123" t="s">
        <v>3</v>
      </c>
      <c r="G5560" s="123">
        <v>1557063</v>
      </c>
      <c r="H5560" s="127"/>
      <c r="I5560" s="131" t="s">
        <v>8980</v>
      </c>
      <c r="J5560" s="127"/>
      <c r="K5560" s="127"/>
      <c r="L5560" s="127"/>
      <c r="M5560" s="127"/>
      <c r="N5560" s="247">
        <v>0</v>
      </c>
      <c r="O5560" s="247">
        <v>373</v>
      </c>
      <c r="P5560" s="127" t="s">
        <v>1334</v>
      </c>
    </row>
    <row r="5561" spans="1:16" ht="51" hidden="1">
      <c r="A5561" s="127" t="s">
        <v>620</v>
      </c>
      <c r="B5561" s="127"/>
      <c r="C5561" s="128" t="s">
        <v>714</v>
      </c>
      <c r="D5561" s="122">
        <v>43040</v>
      </c>
      <c r="E5561" s="123" t="s">
        <v>12399</v>
      </c>
      <c r="F5561" s="123" t="s">
        <v>3</v>
      </c>
      <c r="G5561" s="123">
        <v>1557073</v>
      </c>
      <c r="H5561" s="127"/>
      <c r="I5561" s="131" t="s">
        <v>14922</v>
      </c>
      <c r="J5561" s="127"/>
      <c r="K5561" s="127"/>
      <c r="L5561" s="127"/>
      <c r="M5561" s="127"/>
      <c r="N5561" s="247">
        <v>0</v>
      </c>
      <c r="O5561" s="247">
        <v>5756.9800000000005</v>
      </c>
      <c r="P5561" s="127" t="s">
        <v>1334</v>
      </c>
    </row>
    <row r="5562" spans="1:16" ht="51">
      <c r="A5562" s="127">
        <v>35</v>
      </c>
      <c r="B5562" s="127"/>
      <c r="C5562" s="128" t="s">
        <v>697</v>
      </c>
      <c r="D5562" s="122">
        <v>43040</v>
      </c>
      <c r="E5562" s="123" t="s">
        <v>12400</v>
      </c>
      <c r="F5562" s="123" t="s">
        <v>3</v>
      </c>
      <c r="G5562" s="123">
        <v>1557076</v>
      </c>
      <c r="H5562" s="127"/>
      <c r="I5562" s="131" t="s">
        <v>14923</v>
      </c>
      <c r="J5562" s="127"/>
      <c r="K5562" s="127"/>
      <c r="L5562" s="127"/>
      <c r="M5562" s="127"/>
      <c r="N5562" s="247">
        <v>0</v>
      </c>
      <c r="O5562" s="247">
        <v>1375</v>
      </c>
      <c r="P5562" s="127" t="s">
        <v>1334</v>
      </c>
    </row>
    <row r="5563" spans="1:16" ht="51" hidden="1">
      <c r="A5563" s="127" t="s">
        <v>620</v>
      </c>
      <c r="B5563" s="127"/>
      <c r="C5563" s="128" t="s">
        <v>714</v>
      </c>
      <c r="D5563" s="122">
        <v>43040</v>
      </c>
      <c r="E5563" s="123" t="s">
        <v>12401</v>
      </c>
      <c r="F5563" s="123" t="s">
        <v>3</v>
      </c>
      <c r="G5563" s="123">
        <v>1557082</v>
      </c>
      <c r="H5563" s="127"/>
      <c r="I5563" s="131" t="s">
        <v>14924</v>
      </c>
      <c r="J5563" s="127"/>
      <c r="K5563" s="127"/>
      <c r="L5563" s="127"/>
      <c r="M5563" s="127"/>
      <c r="N5563" s="247">
        <v>0</v>
      </c>
      <c r="O5563" s="247">
        <v>3130.05</v>
      </c>
      <c r="P5563" s="127" t="s">
        <v>1334</v>
      </c>
    </row>
    <row r="5564" spans="1:16" ht="51" hidden="1">
      <c r="A5564" s="127">
        <v>342</v>
      </c>
      <c r="B5564" s="127"/>
      <c r="C5564" s="128" t="s">
        <v>817</v>
      </c>
      <c r="D5564" s="122">
        <v>43040</v>
      </c>
      <c r="E5564" s="123" t="s">
        <v>12402</v>
      </c>
      <c r="F5564" s="123" t="s">
        <v>3</v>
      </c>
      <c r="G5564" s="123">
        <v>1556972</v>
      </c>
      <c r="H5564" s="127"/>
      <c r="I5564" s="131" t="s">
        <v>14925</v>
      </c>
      <c r="J5564" s="127"/>
      <c r="K5564" s="127"/>
      <c r="L5564" s="127"/>
      <c r="M5564" s="127"/>
      <c r="N5564" s="247">
        <v>0</v>
      </c>
      <c r="O5564" s="247">
        <v>4926.4000000000005</v>
      </c>
      <c r="P5564" s="127" t="s">
        <v>1334</v>
      </c>
    </row>
    <row r="5565" spans="1:16" ht="63.75" hidden="1">
      <c r="A5565" s="127">
        <v>313</v>
      </c>
      <c r="B5565" s="127"/>
      <c r="C5565" s="128" t="s">
        <v>811</v>
      </c>
      <c r="D5565" s="122">
        <v>43040</v>
      </c>
      <c r="E5565" s="123" t="s">
        <v>12403</v>
      </c>
      <c r="F5565" s="123" t="s">
        <v>3</v>
      </c>
      <c r="G5565" s="123">
        <v>1556977</v>
      </c>
      <c r="H5565" s="127"/>
      <c r="I5565" s="131" t="s">
        <v>14926</v>
      </c>
      <c r="J5565" s="127"/>
      <c r="K5565" s="127"/>
      <c r="L5565" s="127"/>
      <c r="M5565" s="127"/>
      <c r="N5565" s="247">
        <v>0</v>
      </c>
      <c r="O5565" s="247">
        <v>5897.7</v>
      </c>
      <c r="P5565" s="127" t="s">
        <v>1334</v>
      </c>
    </row>
    <row r="5566" spans="1:16" ht="51" hidden="1">
      <c r="A5566" s="127">
        <v>523</v>
      </c>
      <c r="B5566" s="127"/>
      <c r="C5566" s="128" t="s">
        <v>846</v>
      </c>
      <c r="D5566" s="122">
        <v>43040</v>
      </c>
      <c r="E5566" s="123" t="s">
        <v>12404</v>
      </c>
      <c r="F5566" s="123" t="s">
        <v>3</v>
      </c>
      <c r="G5566" s="123">
        <v>1556874</v>
      </c>
      <c r="H5566" s="127"/>
      <c r="I5566" s="131" t="s">
        <v>14927</v>
      </c>
      <c r="J5566" s="127"/>
      <c r="K5566" s="127"/>
      <c r="L5566" s="127"/>
      <c r="M5566" s="127"/>
      <c r="N5566" s="247">
        <v>0</v>
      </c>
      <c r="O5566" s="247">
        <v>2088</v>
      </c>
      <c r="P5566" s="127" t="s">
        <v>1334</v>
      </c>
    </row>
    <row r="5567" spans="1:16" ht="63.75">
      <c r="A5567" s="127">
        <v>35</v>
      </c>
      <c r="B5567" s="127"/>
      <c r="C5567" s="128" t="s">
        <v>697</v>
      </c>
      <c r="D5567" s="122">
        <v>43040</v>
      </c>
      <c r="E5567" s="123" t="s">
        <v>12405</v>
      </c>
      <c r="F5567" s="123" t="s">
        <v>3</v>
      </c>
      <c r="G5567" s="123">
        <v>1556944</v>
      </c>
      <c r="H5567" s="127"/>
      <c r="I5567" s="131" t="s">
        <v>14928</v>
      </c>
      <c r="J5567" s="127"/>
      <c r="K5567" s="127"/>
      <c r="L5567" s="127"/>
      <c r="M5567" s="127"/>
      <c r="N5567" s="247">
        <v>0</v>
      </c>
      <c r="O5567" s="247">
        <v>452910.14</v>
      </c>
      <c r="P5567" s="127" t="s">
        <v>1334</v>
      </c>
    </row>
    <row r="5568" spans="1:16" ht="51" hidden="1">
      <c r="A5568" s="127">
        <v>342</v>
      </c>
      <c r="B5568" s="127"/>
      <c r="C5568" s="128" t="s">
        <v>817</v>
      </c>
      <c r="D5568" s="122">
        <v>43040</v>
      </c>
      <c r="E5568" s="123" t="s">
        <v>12406</v>
      </c>
      <c r="F5568" s="123" t="s">
        <v>3</v>
      </c>
      <c r="G5568" s="123">
        <v>1556966</v>
      </c>
      <c r="H5568" s="127"/>
      <c r="I5568" s="131" t="s">
        <v>14929</v>
      </c>
      <c r="J5568" s="127"/>
      <c r="K5568" s="127"/>
      <c r="L5568" s="127"/>
      <c r="M5568" s="127"/>
      <c r="N5568" s="247">
        <v>0</v>
      </c>
      <c r="O5568" s="247">
        <v>3731.1</v>
      </c>
      <c r="P5568" s="127" t="s">
        <v>1334</v>
      </c>
    </row>
    <row r="5569" spans="1:16" ht="51" hidden="1">
      <c r="A5569" s="127">
        <v>70</v>
      </c>
      <c r="B5569" s="127"/>
      <c r="C5569" s="128" t="s">
        <v>706</v>
      </c>
      <c r="D5569" s="122">
        <v>43042</v>
      </c>
      <c r="E5569" s="123" t="s">
        <v>12407</v>
      </c>
      <c r="F5569" s="123" t="s">
        <v>3</v>
      </c>
      <c r="G5569" s="123">
        <v>1557356</v>
      </c>
      <c r="H5569" s="127"/>
      <c r="I5569" s="131" t="s">
        <v>14930</v>
      </c>
      <c r="J5569" s="127"/>
      <c r="K5569" s="127"/>
      <c r="L5569" s="127"/>
      <c r="M5569" s="127"/>
      <c r="N5569" s="247">
        <v>0</v>
      </c>
      <c r="O5569" s="247">
        <v>1500</v>
      </c>
      <c r="P5569" s="127" t="s">
        <v>1334</v>
      </c>
    </row>
    <row r="5570" spans="1:16" ht="51" hidden="1">
      <c r="A5570" s="127">
        <v>86</v>
      </c>
      <c r="B5570" s="127"/>
      <c r="C5570" s="128" t="s">
        <v>711</v>
      </c>
      <c r="D5570" s="122">
        <v>43042</v>
      </c>
      <c r="E5570" s="123" t="s">
        <v>12408</v>
      </c>
      <c r="F5570" s="123" t="s">
        <v>3</v>
      </c>
      <c r="G5570" s="123">
        <v>1557361</v>
      </c>
      <c r="H5570" s="127"/>
      <c r="I5570" s="131" t="s">
        <v>14931</v>
      </c>
      <c r="J5570" s="127"/>
      <c r="K5570" s="127"/>
      <c r="L5570" s="127"/>
      <c r="M5570" s="127"/>
      <c r="N5570" s="247">
        <v>0</v>
      </c>
      <c r="O5570" s="247">
        <v>25</v>
      </c>
      <c r="P5570" s="127" t="s">
        <v>1334</v>
      </c>
    </row>
    <row r="5571" spans="1:16" ht="51" hidden="1">
      <c r="A5571" s="127">
        <v>86</v>
      </c>
      <c r="B5571" s="127"/>
      <c r="C5571" s="128" t="s">
        <v>711</v>
      </c>
      <c r="D5571" s="122">
        <v>43042</v>
      </c>
      <c r="E5571" s="123" t="s">
        <v>12409</v>
      </c>
      <c r="F5571" s="123" t="s">
        <v>3</v>
      </c>
      <c r="G5571" s="123">
        <v>1557362</v>
      </c>
      <c r="H5571" s="127"/>
      <c r="I5571" s="131" t="s">
        <v>14932</v>
      </c>
      <c r="J5571" s="127"/>
      <c r="K5571" s="127"/>
      <c r="L5571" s="127"/>
      <c r="M5571" s="127"/>
      <c r="N5571" s="247">
        <v>0</v>
      </c>
      <c r="O5571" s="247">
        <v>10</v>
      </c>
      <c r="P5571" s="127" t="s">
        <v>1334</v>
      </c>
    </row>
    <row r="5572" spans="1:16" ht="51" hidden="1">
      <c r="A5572" s="127" t="s">
        <v>620</v>
      </c>
      <c r="B5572" s="127"/>
      <c r="C5572" s="128" t="s">
        <v>714</v>
      </c>
      <c r="D5572" s="122">
        <v>43042</v>
      </c>
      <c r="E5572" s="123" t="s">
        <v>12410</v>
      </c>
      <c r="F5572" s="123" t="s">
        <v>3</v>
      </c>
      <c r="G5572" s="123">
        <v>1557382</v>
      </c>
      <c r="H5572" s="127"/>
      <c r="I5572" s="131" t="s">
        <v>14933</v>
      </c>
      <c r="J5572" s="127"/>
      <c r="K5572" s="127"/>
      <c r="L5572" s="127"/>
      <c r="M5572" s="127"/>
      <c r="N5572" s="247">
        <v>0</v>
      </c>
      <c r="O5572" s="247">
        <v>150</v>
      </c>
      <c r="P5572" s="127" t="s">
        <v>1334</v>
      </c>
    </row>
    <row r="5573" spans="1:16" ht="51" hidden="1">
      <c r="A5573" s="127" t="s">
        <v>620</v>
      </c>
      <c r="B5573" s="127"/>
      <c r="C5573" s="128" t="s">
        <v>714</v>
      </c>
      <c r="D5573" s="122">
        <v>43042</v>
      </c>
      <c r="E5573" s="123" t="s">
        <v>12411</v>
      </c>
      <c r="F5573" s="123" t="s">
        <v>3</v>
      </c>
      <c r="G5573" s="123">
        <v>1557386</v>
      </c>
      <c r="H5573" s="127"/>
      <c r="I5573" s="131" t="s">
        <v>3507</v>
      </c>
      <c r="J5573" s="127"/>
      <c r="K5573" s="127"/>
      <c r="L5573" s="127"/>
      <c r="M5573" s="127"/>
      <c r="N5573" s="247">
        <v>0</v>
      </c>
      <c r="O5573" s="247">
        <v>1713</v>
      </c>
      <c r="P5573" s="127" t="s">
        <v>1334</v>
      </c>
    </row>
    <row r="5574" spans="1:16" ht="51" hidden="1">
      <c r="A5574" s="127">
        <v>16</v>
      </c>
      <c r="B5574" s="127"/>
      <c r="C5574" s="128" t="s">
        <v>693</v>
      </c>
      <c r="D5574" s="122">
        <v>43042</v>
      </c>
      <c r="E5574" s="123" t="s">
        <v>12412</v>
      </c>
      <c r="F5574" s="123" t="s">
        <v>3</v>
      </c>
      <c r="G5574" s="123">
        <v>1557392</v>
      </c>
      <c r="H5574" s="127"/>
      <c r="I5574" s="131" t="s">
        <v>14934</v>
      </c>
      <c r="J5574" s="127"/>
      <c r="K5574" s="127"/>
      <c r="L5574" s="127"/>
      <c r="M5574" s="127"/>
      <c r="N5574" s="247">
        <v>0</v>
      </c>
      <c r="O5574" s="247">
        <v>22</v>
      </c>
      <c r="P5574" s="127" t="s">
        <v>1334</v>
      </c>
    </row>
    <row r="5575" spans="1:16" ht="51" hidden="1">
      <c r="A5575" s="127">
        <v>16</v>
      </c>
      <c r="B5575" s="127"/>
      <c r="C5575" s="128" t="s">
        <v>693</v>
      </c>
      <c r="D5575" s="122">
        <v>43042</v>
      </c>
      <c r="E5575" s="123" t="s">
        <v>12413</v>
      </c>
      <c r="F5575" s="123" t="s">
        <v>3</v>
      </c>
      <c r="G5575" s="123">
        <v>1557395</v>
      </c>
      <c r="H5575" s="127"/>
      <c r="I5575" s="131" t="s">
        <v>14935</v>
      </c>
      <c r="J5575" s="127"/>
      <c r="K5575" s="127"/>
      <c r="L5575" s="127"/>
      <c r="M5575" s="127"/>
      <c r="N5575" s="247">
        <v>0</v>
      </c>
      <c r="O5575" s="247">
        <v>4500</v>
      </c>
      <c r="P5575" s="127" t="s">
        <v>1334</v>
      </c>
    </row>
    <row r="5576" spans="1:16" ht="51" hidden="1">
      <c r="A5576" s="127" t="s">
        <v>620</v>
      </c>
      <c r="B5576" s="127"/>
      <c r="C5576" s="128" t="s">
        <v>714</v>
      </c>
      <c r="D5576" s="122">
        <v>43042</v>
      </c>
      <c r="E5576" s="123" t="s">
        <v>12414</v>
      </c>
      <c r="F5576" s="123" t="s">
        <v>3</v>
      </c>
      <c r="G5576" s="123">
        <v>1557423</v>
      </c>
      <c r="H5576" s="127"/>
      <c r="I5576" s="131" t="s">
        <v>6421</v>
      </c>
      <c r="J5576" s="127"/>
      <c r="K5576" s="127"/>
      <c r="L5576" s="127"/>
      <c r="M5576" s="127"/>
      <c r="N5576" s="247">
        <v>0</v>
      </c>
      <c r="O5576" s="247">
        <v>4748.6000000000004</v>
      </c>
      <c r="P5576" s="127" t="s">
        <v>1334</v>
      </c>
    </row>
    <row r="5577" spans="1:16" ht="63.75" hidden="1">
      <c r="A5577" s="127">
        <v>81</v>
      </c>
      <c r="B5577" s="127"/>
      <c r="C5577" s="128" t="s">
        <v>710</v>
      </c>
      <c r="D5577" s="122">
        <v>43042</v>
      </c>
      <c r="E5577" s="123" t="s">
        <v>12415</v>
      </c>
      <c r="F5577" s="123" t="s">
        <v>3</v>
      </c>
      <c r="G5577" s="123">
        <v>1557425</v>
      </c>
      <c r="H5577" s="127"/>
      <c r="I5577" s="131" t="s">
        <v>14936</v>
      </c>
      <c r="J5577" s="127"/>
      <c r="K5577" s="127"/>
      <c r="L5577" s="127"/>
      <c r="M5577" s="127"/>
      <c r="N5577" s="247">
        <v>0</v>
      </c>
      <c r="O5577" s="247">
        <v>1023.98</v>
      </c>
      <c r="P5577" s="127" t="s">
        <v>1334</v>
      </c>
    </row>
    <row r="5578" spans="1:16" ht="51" hidden="1">
      <c r="A5578" s="127" t="s">
        <v>620</v>
      </c>
      <c r="B5578" s="127"/>
      <c r="C5578" s="128" t="s">
        <v>714</v>
      </c>
      <c r="D5578" s="122">
        <v>43042</v>
      </c>
      <c r="E5578" s="123" t="s">
        <v>12416</v>
      </c>
      <c r="F5578" s="123" t="s">
        <v>3</v>
      </c>
      <c r="G5578" s="123">
        <v>1557265</v>
      </c>
      <c r="H5578" s="127"/>
      <c r="I5578" s="131" t="s">
        <v>14937</v>
      </c>
      <c r="J5578" s="127"/>
      <c r="K5578" s="127"/>
      <c r="L5578" s="127"/>
      <c r="M5578" s="127"/>
      <c r="N5578" s="247">
        <v>0</v>
      </c>
      <c r="O5578" s="247">
        <v>344.22</v>
      </c>
      <c r="P5578" s="127" t="s">
        <v>1334</v>
      </c>
    </row>
    <row r="5579" spans="1:16" ht="51" hidden="1">
      <c r="A5579" s="127" t="s">
        <v>620</v>
      </c>
      <c r="B5579" s="127"/>
      <c r="C5579" s="128" t="s">
        <v>714</v>
      </c>
      <c r="D5579" s="122">
        <v>43042</v>
      </c>
      <c r="E5579" s="123" t="s">
        <v>12417</v>
      </c>
      <c r="F5579" s="123" t="s">
        <v>3</v>
      </c>
      <c r="G5579" s="123">
        <v>1557266</v>
      </c>
      <c r="H5579" s="127"/>
      <c r="I5579" s="131" t="s">
        <v>14938</v>
      </c>
      <c r="J5579" s="127"/>
      <c r="K5579" s="127"/>
      <c r="L5579" s="127"/>
      <c r="M5579" s="127"/>
      <c r="N5579" s="247">
        <v>0</v>
      </c>
      <c r="O5579" s="247">
        <v>344.22</v>
      </c>
      <c r="P5579" s="127" t="s">
        <v>1334</v>
      </c>
    </row>
    <row r="5580" spans="1:16" ht="51" hidden="1">
      <c r="A5580" s="127" t="s">
        <v>620</v>
      </c>
      <c r="B5580" s="127"/>
      <c r="C5580" s="128" t="s">
        <v>714</v>
      </c>
      <c r="D5580" s="122">
        <v>43042</v>
      </c>
      <c r="E5580" s="123" t="s">
        <v>12418</v>
      </c>
      <c r="F5580" s="123" t="s">
        <v>3</v>
      </c>
      <c r="G5580" s="123">
        <v>1557267</v>
      </c>
      <c r="H5580" s="127"/>
      <c r="I5580" s="131" t="s">
        <v>14939</v>
      </c>
      <c r="J5580" s="127"/>
      <c r="K5580" s="127"/>
      <c r="L5580" s="127"/>
      <c r="M5580" s="127"/>
      <c r="N5580" s="247">
        <v>0</v>
      </c>
      <c r="O5580" s="247">
        <v>66.900000000000006</v>
      </c>
      <c r="P5580" s="127" t="s">
        <v>1334</v>
      </c>
    </row>
    <row r="5581" spans="1:16" ht="51" hidden="1">
      <c r="A5581" s="127" t="s">
        <v>620</v>
      </c>
      <c r="B5581" s="127"/>
      <c r="C5581" s="128" t="s">
        <v>714</v>
      </c>
      <c r="D5581" s="122">
        <v>43042</v>
      </c>
      <c r="E5581" s="123" t="s">
        <v>12419</v>
      </c>
      <c r="F5581" s="123" t="s">
        <v>3</v>
      </c>
      <c r="G5581" s="123">
        <v>1557302</v>
      </c>
      <c r="H5581" s="127"/>
      <c r="I5581" s="131" t="s">
        <v>4190</v>
      </c>
      <c r="J5581" s="127"/>
      <c r="K5581" s="127"/>
      <c r="L5581" s="127"/>
      <c r="M5581" s="127"/>
      <c r="N5581" s="247">
        <v>0</v>
      </c>
      <c r="O5581" s="247">
        <v>545</v>
      </c>
      <c r="P5581" s="127" t="s">
        <v>1334</v>
      </c>
    </row>
    <row r="5582" spans="1:16" ht="51" hidden="1">
      <c r="A5582" s="127" t="s">
        <v>620</v>
      </c>
      <c r="B5582" s="127"/>
      <c r="C5582" s="128" t="s">
        <v>714</v>
      </c>
      <c r="D5582" s="122">
        <v>43042</v>
      </c>
      <c r="E5582" s="123" t="s">
        <v>12420</v>
      </c>
      <c r="F5582" s="123" t="s">
        <v>3</v>
      </c>
      <c r="G5582" s="123">
        <v>1557305</v>
      </c>
      <c r="H5582" s="127"/>
      <c r="I5582" s="131" t="s">
        <v>2479</v>
      </c>
      <c r="J5582" s="127"/>
      <c r="K5582" s="127"/>
      <c r="L5582" s="127"/>
      <c r="M5582" s="127"/>
      <c r="N5582" s="247">
        <v>0</v>
      </c>
      <c r="O5582" s="247">
        <v>711.18000000000006</v>
      </c>
      <c r="P5582" s="127" t="s">
        <v>1334</v>
      </c>
    </row>
    <row r="5583" spans="1:16" ht="51" hidden="1">
      <c r="A5583" s="127" t="s">
        <v>620</v>
      </c>
      <c r="B5583" s="127"/>
      <c r="C5583" s="128" t="s">
        <v>714</v>
      </c>
      <c r="D5583" s="122">
        <v>43042</v>
      </c>
      <c r="E5583" s="123" t="s">
        <v>12421</v>
      </c>
      <c r="F5583" s="123" t="s">
        <v>3</v>
      </c>
      <c r="G5583" s="123">
        <v>1557309</v>
      </c>
      <c r="H5583" s="127"/>
      <c r="I5583" s="131" t="s">
        <v>14940</v>
      </c>
      <c r="J5583" s="127"/>
      <c r="K5583" s="127"/>
      <c r="L5583" s="127"/>
      <c r="M5583" s="127"/>
      <c r="N5583" s="247">
        <v>0</v>
      </c>
      <c r="O5583" s="247">
        <v>1278</v>
      </c>
      <c r="P5583" s="127" t="s">
        <v>1334</v>
      </c>
    </row>
    <row r="5584" spans="1:16" ht="51" hidden="1">
      <c r="A5584" s="127" t="s">
        <v>620</v>
      </c>
      <c r="B5584" s="127"/>
      <c r="C5584" s="128" t="s">
        <v>714</v>
      </c>
      <c r="D5584" s="122">
        <v>43042</v>
      </c>
      <c r="E5584" s="123" t="s">
        <v>12422</v>
      </c>
      <c r="F5584" s="123" t="s">
        <v>3</v>
      </c>
      <c r="G5584" s="123">
        <v>1557319</v>
      </c>
      <c r="H5584" s="127"/>
      <c r="I5584" s="131" t="s">
        <v>14941</v>
      </c>
      <c r="J5584" s="127"/>
      <c r="K5584" s="127"/>
      <c r="L5584" s="127"/>
      <c r="M5584" s="127"/>
      <c r="N5584" s="247">
        <v>0</v>
      </c>
      <c r="O5584" s="247">
        <v>596.29</v>
      </c>
      <c r="P5584" s="127" t="s">
        <v>1334</v>
      </c>
    </row>
    <row r="5585" spans="1:16" ht="51" hidden="1">
      <c r="A5585" s="127" t="s">
        <v>620</v>
      </c>
      <c r="B5585" s="127"/>
      <c r="C5585" s="128" t="s">
        <v>714</v>
      </c>
      <c r="D5585" s="122">
        <v>43042</v>
      </c>
      <c r="E5585" s="123" t="s">
        <v>12423</v>
      </c>
      <c r="F5585" s="123" t="s">
        <v>3</v>
      </c>
      <c r="G5585" s="123">
        <v>1557320</v>
      </c>
      <c r="H5585" s="127"/>
      <c r="I5585" s="131" t="s">
        <v>14942</v>
      </c>
      <c r="J5585" s="127"/>
      <c r="K5585" s="127"/>
      <c r="L5585" s="127"/>
      <c r="M5585" s="127"/>
      <c r="N5585" s="247">
        <v>0</v>
      </c>
      <c r="O5585" s="247">
        <v>52.5</v>
      </c>
      <c r="P5585" s="127" t="s">
        <v>1334</v>
      </c>
    </row>
    <row r="5586" spans="1:16" ht="51" hidden="1">
      <c r="A5586" s="127" t="s">
        <v>620</v>
      </c>
      <c r="B5586" s="127"/>
      <c r="C5586" s="128" t="s">
        <v>714</v>
      </c>
      <c r="D5586" s="122">
        <v>43042</v>
      </c>
      <c r="E5586" s="123" t="s">
        <v>12424</v>
      </c>
      <c r="F5586" s="123" t="s">
        <v>3</v>
      </c>
      <c r="G5586" s="123">
        <v>1557329</v>
      </c>
      <c r="H5586" s="127"/>
      <c r="I5586" s="131" t="s">
        <v>14943</v>
      </c>
      <c r="J5586" s="127"/>
      <c r="K5586" s="127"/>
      <c r="L5586" s="127"/>
      <c r="M5586" s="127"/>
      <c r="N5586" s="247">
        <v>0</v>
      </c>
      <c r="O5586" s="247">
        <v>412.5</v>
      </c>
      <c r="P5586" s="127" t="s">
        <v>1334</v>
      </c>
    </row>
    <row r="5587" spans="1:16" ht="38.25" hidden="1">
      <c r="A5587" s="127">
        <v>20</v>
      </c>
      <c r="B5587" s="127"/>
      <c r="C5587" s="128" t="s">
        <v>694</v>
      </c>
      <c r="D5587" s="122">
        <v>43042</v>
      </c>
      <c r="E5587" s="123" t="s">
        <v>12425</v>
      </c>
      <c r="F5587" s="123" t="s">
        <v>3</v>
      </c>
      <c r="G5587" s="123">
        <v>1557344</v>
      </c>
      <c r="H5587" s="127"/>
      <c r="I5587" s="131" t="s">
        <v>14944</v>
      </c>
      <c r="J5587" s="127"/>
      <c r="K5587" s="127"/>
      <c r="L5587" s="127"/>
      <c r="M5587" s="127"/>
      <c r="N5587" s="247">
        <v>0</v>
      </c>
      <c r="O5587" s="247">
        <v>67.13</v>
      </c>
      <c r="P5587" s="127" t="s">
        <v>1334</v>
      </c>
    </row>
    <row r="5588" spans="1:16" ht="38.25" hidden="1">
      <c r="A5588" s="127">
        <v>378</v>
      </c>
      <c r="B5588" s="127"/>
      <c r="C5588" s="128" t="s">
        <v>1278</v>
      </c>
      <c r="D5588" s="122">
        <v>43042</v>
      </c>
      <c r="E5588" s="123" t="s">
        <v>12426</v>
      </c>
      <c r="F5588" s="123" t="s">
        <v>3</v>
      </c>
      <c r="G5588" s="123">
        <v>1557568</v>
      </c>
      <c r="H5588" s="127"/>
      <c r="I5588" s="131" t="s">
        <v>14945</v>
      </c>
      <c r="J5588" s="127"/>
      <c r="K5588" s="127"/>
      <c r="L5588" s="127"/>
      <c r="M5588" s="127"/>
      <c r="N5588" s="247">
        <v>0</v>
      </c>
      <c r="O5588" s="247">
        <v>128.61000000000001</v>
      </c>
      <c r="P5588" s="127" t="s">
        <v>1334</v>
      </c>
    </row>
    <row r="5589" spans="1:16" ht="51" hidden="1">
      <c r="A5589" s="127">
        <v>378</v>
      </c>
      <c r="B5589" s="127"/>
      <c r="C5589" s="128" t="s">
        <v>1278</v>
      </c>
      <c r="D5589" s="122">
        <v>43042</v>
      </c>
      <c r="E5589" s="123" t="s">
        <v>12427</v>
      </c>
      <c r="F5589" s="123" t="s">
        <v>3</v>
      </c>
      <c r="G5589" s="123">
        <v>1557569</v>
      </c>
      <c r="H5589" s="127"/>
      <c r="I5589" s="131" t="s">
        <v>14946</v>
      </c>
      <c r="J5589" s="127"/>
      <c r="K5589" s="127"/>
      <c r="L5589" s="127"/>
      <c r="M5589" s="127"/>
      <c r="N5589" s="247">
        <v>0</v>
      </c>
      <c r="O5589" s="247">
        <v>2.39</v>
      </c>
      <c r="P5589" s="127" t="s">
        <v>1334</v>
      </c>
    </row>
    <row r="5590" spans="1:16" ht="51" hidden="1">
      <c r="A5590" s="127">
        <v>16</v>
      </c>
      <c r="B5590" s="127"/>
      <c r="C5590" s="128" t="s">
        <v>693</v>
      </c>
      <c r="D5590" s="122">
        <v>43042</v>
      </c>
      <c r="E5590" s="123" t="s">
        <v>12428</v>
      </c>
      <c r="F5590" s="123" t="s">
        <v>3</v>
      </c>
      <c r="G5590" s="123">
        <v>1557599</v>
      </c>
      <c r="H5590" s="127"/>
      <c r="I5590" s="131" t="s">
        <v>14947</v>
      </c>
      <c r="J5590" s="127"/>
      <c r="K5590" s="127"/>
      <c r="L5590" s="127"/>
      <c r="M5590" s="127"/>
      <c r="N5590" s="247">
        <v>0</v>
      </c>
      <c r="O5590" s="247">
        <v>7850</v>
      </c>
      <c r="P5590" s="127" t="s">
        <v>1334</v>
      </c>
    </row>
    <row r="5591" spans="1:16" ht="38.25" hidden="1">
      <c r="A5591" s="127">
        <v>16</v>
      </c>
      <c r="B5591" s="127"/>
      <c r="C5591" s="128" t="s">
        <v>693</v>
      </c>
      <c r="D5591" s="122">
        <v>43042</v>
      </c>
      <c r="E5591" s="123" t="s">
        <v>12429</v>
      </c>
      <c r="F5591" s="123" t="s">
        <v>3</v>
      </c>
      <c r="G5591" s="123">
        <v>1557600</v>
      </c>
      <c r="H5591" s="127"/>
      <c r="I5591" s="131" t="s">
        <v>14948</v>
      </c>
      <c r="J5591" s="127"/>
      <c r="K5591" s="127"/>
      <c r="L5591" s="127"/>
      <c r="M5591" s="127"/>
      <c r="N5591" s="247">
        <v>0</v>
      </c>
      <c r="O5591" s="247">
        <v>9531</v>
      </c>
      <c r="P5591" s="127" t="s">
        <v>1334</v>
      </c>
    </row>
    <row r="5592" spans="1:16" ht="51" hidden="1">
      <c r="A5592" s="127">
        <v>373</v>
      </c>
      <c r="B5592" s="127"/>
      <c r="C5592" s="128" t="s">
        <v>1273</v>
      </c>
      <c r="D5592" s="122">
        <v>43042</v>
      </c>
      <c r="E5592" s="123" t="s">
        <v>12430</v>
      </c>
      <c r="F5592" s="123" t="s">
        <v>3</v>
      </c>
      <c r="G5592" s="123">
        <v>1557468</v>
      </c>
      <c r="H5592" s="127"/>
      <c r="I5592" s="131" t="s">
        <v>14949</v>
      </c>
      <c r="J5592" s="127"/>
      <c r="K5592" s="127"/>
      <c r="L5592" s="127"/>
      <c r="M5592" s="127"/>
      <c r="N5592" s="247">
        <v>0</v>
      </c>
      <c r="O5592" s="247">
        <v>980</v>
      </c>
      <c r="P5592" s="127" t="s">
        <v>1334</v>
      </c>
    </row>
    <row r="5593" spans="1:16" ht="51" hidden="1">
      <c r="A5593" s="127" t="s">
        <v>620</v>
      </c>
      <c r="B5593" s="127"/>
      <c r="C5593" s="128" t="s">
        <v>714</v>
      </c>
      <c r="D5593" s="122">
        <v>43042</v>
      </c>
      <c r="E5593" s="123" t="s">
        <v>12431</v>
      </c>
      <c r="F5593" s="123" t="s">
        <v>3</v>
      </c>
      <c r="G5593" s="123">
        <v>1557471</v>
      </c>
      <c r="H5593" s="127"/>
      <c r="I5593" s="131" t="s">
        <v>14950</v>
      </c>
      <c r="J5593" s="127"/>
      <c r="K5593" s="127"/>
      <c r="L5593" s="127"/>
      <c r="M5593" s="127"/>
      <c r="N5593" s="247">
        <v>0</v>
      </c>
      <c r="O5593" s="247">
        <v>2113</v>
      </c>
      <c r="P5593" s="127" t="s">
        <v>1334</v>
      </c>
    </row>
    <row r="5594" spans="1:16" ht="51" hidden="1">
      <c r="A5594" s="127" t="s">
        <v>620</v>
      </c>
      <c r="B5594" s="127"/>
      <c r="C5594" s="128" t="s">
        <v>714</v>
      </c>
      <c r="D5594" s="122">
        <v>43042</v>
      </c>
      <c r="E5594" s="123" t="s">
        <v>12432</v>
      </c>
      <c r="F5594" s="123" t="s">
        <v>3</v>
      </c>
      <c r="G5594" s="123">
        <v>1557473</v>
      </c>
      <c r="H5594" s="127"/>
      <c r="I5594" s="131" t="s">
        <v>14951</v>
      </c>
      <c r="J5594" s="127"/>
      <c r="K5594" s="127"/>
      <c r="L5594" s="127"/>
      <c r="M5594" s="127"/>
      <c r="N5594" s="247">
        <v>0</v>
      </c>
      <c r="O5594" s="247">
        <v>2700</v>
      </c>
      <c r="P5594" s="127" t="s">
        <v>1334</v>
      </c>
    </row>
    <row r="5595" spans="1:16" ht="51" hidden="1">
      <c r="A5595" s="127" t="s">
        <v>620</v>
      </c>
      <c r="B5595" s="127"/>
      <c r="C5595" s="128" t="s">
        <v>714</v>
      </c>
      <c r="D5595" s="122">
        <v>43042</v>
      </c>
      <c r="E5595" s="123" t="s">
        <v>12433</v>
      </c>
      <c r="F5595" s="123" t="s">
        <v>3</v>
      </c>
      <c r="G5595" s="123">
        <v>1557481</v>
      </c>
      <c r="H5595" s="127"/>
      <c r="I5595" s="131" t="s">
        <v>7381</v>
      </c>
      <c r="J5595" s="127"/>
      <c r="K5595" s="127"/>
      <c r="L5595" s="127"/>
      <c r="M5595" s="127"/>
      <c r="N5595" s="247">
        <v>0</v>
      </c>
      <c r="O5595" s="247">
        <v>800</v>
      </c>
      <c r="P5595" s="127" t="s">
        <v>1334</v>
      </c>
    </row>
    <row r="5596" spans="1:16" ht="51" hidden="1">
      <c r="A5596" s="127" t="s">
        <v>620</v>
      </c>
      <c r="B5596" s="127"/>
      <c r="C5596" s="128" t="s">
        <v>714</v>
      </c>
      <c r="D5596" s="122">
        <v>43042</v>
      </c>
      <c r="E5596" s="123" t="s">
        <v>12434</v>
      </c>
      <c r="F5596" s="123" t="s">
        <v>3</v>
      </c>
      <c r="G5596" s="123">
        <v>1557499</v>
      </c>
      <c r="H5596" s="127"/>
      <c r="I5596" s="131" t="s">
        <v>14952</v>
      </c>
      <c r="J5596" s="127"/>
      <c r="K5596" s="127"/>
      <c r="L5596" s="127"/>
      <c r="M5596" s="127"/>
      <c r="N5596" s="247">
        <v>0</v>
      </c>
      <c r="O5596" s="247">
        <v>1063.6300000000001</v>
      </c>
      <c r="P5596" s="127" t="s">
        <v>1334</v>
      </c>
    </row>
    <row r="5597" spans="1:16" ht="51" hidden="1">
      <c r="A5597" s="127" t="s">
        <v>620</v>
      </c>
      <c r="B5597" s="127"/>
      <c r="C5597" s="128" t="s">
        <v>714</v>
      </c>
      <c r="D5597" s="122">
        <v>43042</v>
      </c>
      <c r="E5597" s="123" t="s">
        <v>12435</v>
      </c>
      <c r="F5597" s="123" t="s">
        <v>3</v>
      </c>
      <c r="G5597" s="123">
        <v>1557500</v>
      </c>
      <c r="H5597" s="127"/>
      <c r="I5597" s="131" t="s">
        <v>14953</v>
      </c>
      <c r="J5597" s="127"/>
      <c r="K5597" s="127"/>
      <c r="L5597" s="127"/>
      <c r="M5597" s="127"/>
      <c r="N5597" s="247">
        <v>0</v>
      </c>
      <c r="O5597" s="247">
        <v>2173.6</v>
      </c>
      <c r="P5597" s="127" t="s">
        <v>1334</v>
      </c>
    </row>
    <row r="5598" spans="1:16" ht="51" hidden="1">
      <c r="A5598" s="127" t="s">
        <v>620</v>
      </c>
      <c r="B5598" s="127"/>
      <c r="C5598" s="128" t="s">
        <v>714</v>
      </c>
      <c r="D5598" s="122">
        <v>43042</v>
      </c>
      <c r="E5598" s="123" t="s">
        <v>12436</v>
      </c>
      <c r="F5598" s="123" t="s">
        <v>3</v>
      </c>
      <c r="G5598" s="123">
        <v>1557505</v>
      </c>
      <c r="H5598" s="127"/>
      <c r="I5598" s="131" t="s">
        <v>14954</v>
      </c>
      <c r="J5598" s="127"/>
      <c r="K5598" s="127"/>
      <c r="L5598" s="127"/>
      <c r="M5598" s="127"/>
      <c r="N5598" s="247">
        <v>0</v>
      </c>
      <c r="O5598" s="247">
        <v>433.66</v>
      </c>
      <c r="P5598" s="127" t="s">
        <v>1334</v>
      </c>
    </row>
    <row r="5599" spans="1:16" ht="51" hidden="1">
      <c r="A5599" s="127" t="s">
        <v>620</v>
      </c>
      <c r="B5599" s="127"/>
      <c r="C5599" s="128" t="s">
        <v>714</v>
      </c>
      <c r="D5599" s="122">
        <v>43042</v>
      </c>
      <c r="E5599" s="123" t="s">
        <v>12437</v>
      </c>
      <c r="F5599" s="123" t="s">
        <v>3</v>
      </c>
      <c r="G5599" s="123">
        <v>1557559</v>
      </c>
      <c r="H5599" s="127"/>
      <c r="I5599" s="131" t="s">
        <v>14955</v>
      </c>
      <c r="J5599" s="127"/>
      <c r="K5599" s="127"/>
      <c r="L5599" s="127"/>
      <c r="M5599" s="127"/>
      <c r="N5599" s="247">
        <v>0</v>
      </c>
      <c r="O5599" s="247">
        <v>17</v>
      </c>
      <c r="P5599" s="127" t="s">
        <v>1334</v>
      </c>
    </row>
    <row r="5600" spans="1:16" ht="51" hidden="1">
      <c r="A5600" s="127">
        <v>234</v>
      </c>
      <c r="B5600" s="127"/>
      <c r="C5600" s="128" t="s">
        <v>124</v>
      </c>
      <c r="D5600" s="122">
        <v>43042</v>
      </c>
      <c r="E5600" s="123" t="s">
        <v>12438</v>
      </c>
      <c r="F5600" s="123" t="s">
        <v>3</v>
      </c>
      <c r="G5600" s="123">
        <v>1557560</v>
      </c>
      <c r="H5600" s="127"/>
      <c r="I5600" s="131" t="s">
        <v>14956</v>
      </c>
      <c r="J5600" s="127"/>
      <c r="K5600" s="127"/>
      <c r="L5600" s="127"/>
      <c r="M5600" s="127"/>
      <c r="N5600" s="247">
        <v>0</v>
      </c>
      <c r="O5600" s="247">
        <v>0.8</v>
      </c>
      <c r="P5600" s="127" t="s">
        <v>1334</v>
      </c>
    </row>
    <row r="5601" spans="1:16" ht="51" hidden="1">
      <c r="A5601" s="127">
        <v>283</v>
      </c>
      <c r="B5601" s="127"/>
      <c r="C5601" s="128" t="s">
        <v>146</v>
      </c>
      <c r="D5601" s="122">
        <v>43042</v>
      </c>
      <c r="E5601" s="123" t="s">
        <v>12439</v>
      </c>
      <c r="F5601" s="123" t="s">
        <v>3</v>
      </c>
      <c r="G5601" s="123">
        <v>1557393</v>
      </c>
      <c r="H5601" s="127"/>
      <c r="I5601" s="131" t="s">
        <v>14957</v>
      </c>
      <c r="J5601" s="127"/>
      <c r="K5601" s="127"/>
      <c r="L5601" s="127"/>
      <c r="M5601" s="127"/>
      <c r="N5601" s="247">
        <v>0</v>
      </c>
      <c r="O5601" s="247">
        <v>4610.05</v>
      </c>
      <c r="P5601" s="127" t="s">
        <v>1334</v>
      </c>
    </row>
    <row r="5602" spans="1:16" ht="63.75" hidden="1">
      <c r="A5602" s="127">
        <v>590</v>
      </c>
      <c r="B5602" s="127"/>
      <c r="C5602" s="128" t="s">
        <v>861</v>
      </c>
      <c r="D5602" s="122">
        <v>43042</v>
      </c>
      <c r="E5602" s="123" t="s">
        <v>12440</v>
      </c>
      <c r="F5602" s="123" t="s">
        <v>3</v>
      </c>
      <c r="G5602" s="123">
        <v>1557400</v>
      </c>
      <c r="H5602" s="127"/>
      <c r="I5602" s="131" t="s">
        <v>14958</v>
      </c>
      <c r="J5602" s="127"/>
      <c r="K5602" s="127"/>
      <c r="L5602" s="127"/>
      <c r="M5602" s="127"/>
      <c r="N5602" s="247">
        <v>0</v>
      </c>
      <c r="O5602" s="247">
        <v>15110</v>
      </c>
      <c r="P5602" s="127" t="s">
        <v>1334</v>
      </c>
    </row>
    <row r="5603" spans="1:16" ht="63.75" hidden="1">
      <c r="A5603" s="127">
        <v>130</v>
      </c>
      <c r="B5603" s="127"/>
      <c r="C5603" s="128" t="s">
        <v>728</v>
      </c>
      <c r="D5603" s="122">
        <v>43042</v>
      </c>
      <c r="E5603" s="123" t="s">
        <v>12441</v>
      </c>
      <c r="F5603" s="123" t="s">
        <v>3</v>
      </c>
      <c r="G5603" s="123">
        <v>1557401</v>
      </c>
      <c r="H5603" s="127"/>
      <c r="I5603" s="131" t="s">
        <v>14959</v>
      </c>
      <c r="J5603" s="127"/>
      <c r="K5603" s="127"/>
      <c r="L5603" s="127"/>
      <c r="M5603" s="127"/>
      <c r="N5603" s="247">
        <v>0</v>
      </c>
      <c r="O5603" s="247">
        <v>900</v>
      </c>
      <c r="P5603" s="127" t="s">
        <v>1334</v>
      </c>
    </row>
    <row r="5604" spans="1:16" ht="51" hidden="1">
      <c r="A5604" s="127">
        <v>117</v>
      </c>
      <c r="B5604" s="127"/>
      <c r="C5604" s="128" t="s">
        <v>723</v>
      </c>
      <c r="D5604" s="122">
        <v>43042</v>
      </c>
      <c r="E5604" s="123" t="s">
        <v>12442</v>
      </c>
      <c r="F5604" s="123" t="s">
        <v>3</v>
      </c>
      <c r="G5604" s="123">
        <v>1557412</v>
      </c>
      <c r="H5604" s="127"/>
      <c r="I5604" s="131" t="s">
        <v>14960</v>
      </c>
      <c r="J5604" s="127"/>
      <c r="K5604" s="127"/>
      <c r="L5604" s="127"/>
      <c r="M5604" s="127"/>
      <c r="N5604" s="247">
        <v>0</v>
      </c>
      <c r="O5604" s="243">
        <v>0.28000000000000003</v>
      </c>
      <c r="P5604" s="127" t="s">
        <v>17184</v>
      </c>
    </row>
    <row r="5605" spans="1:16" ht="51" hidden="1">
      <c r="A5605" s="127">
        <v>513</v>
      </c>
      <c r="B5605" s="127"/>
      <c r="C5605" s="128" t="s">
        <v>201</v>
      </c>
      <c r="D5605" s="122">
        <v>43042</v>
      </c>
      <c r="E5605" s="123" t="s">
        <v>12443</v>
      </c>
      <c r="F5605" s="123" t="s">
        <v>3</v>
      </c>
      <c r="G5605" s="123">
        <v>1557413</v>
      </c>
      <c r="H5605" s="127"/>
      <c r="I5605" s="131" t="s">
        <v>14961</v>
      </c>
      <c r="J5605" s="127"/>
      <c r="K5605" s="127"/>
      <c r="L5605" s="127"/>
      <c r="M5605" s="127"/>
      <c r="N5605" s="247">
        <v>0</v>
      </c>
      <c r="O5605" s="247">
        <v>8.31</v>
      </c>
      <c r="P5605" s="127" t="s">
        <v>1334</v>
      </c>
    </row>
    <row r="5606" spans="1:16" ht="63.75" hidden="1">
      <c r="A5606" s="127">
        <v>592</v>
      </c>
      <c r="B5606" s="127"/>
      <c r="C5606" s="128" t="s">
        <v>863</v>
      </c>
      <c r="D5606" s="122">
        <v>43042</v>
      </c>
      <c r="E5606" s="123" t="s">
        <v>12444</v>
      </c>
      <c r="F5606" s="123" t="s">
        <v>3</v>
      </c>
      <c r="G5606" s="123">
        <v>1557214</v>
      </c>
      <c r="H5606" s="127"/>
      <c r="I5606" s="131" t="s">
        <v>14962</v>
      </c>
      <c r="J5606" s="127"/>
      <c r="K5606" s="127"/>
      <c r="L5606" s="127"/>
      <c r="M5606" s="127"/>
      <c r="N5606" s="247">
        <v>0</v>
      </c>
      <c r="O5606" s="247">
        <v>1914.97</v>
      </c>
      <c r="P5606" s="127" t="s">
        <v>1334</v>
      </c>
    </row>
    <row r="5607" spans="1:16" ht="63.75" hidden="1">
      <c r="A5607" s="127">
        <v>292</v>
      </c>
      <c r="B5607" s="127"/>
      <c r="C5607" s="128" t="s">
        <v>152</v>
      </c>
      <c r="D5607" s="122">
        <v>43042</v>
      </c>
      <c r="E5607" s="123" t="s">
        <v>12445</v>
      </c>
      <c r="F5607" s="123" t="s">
        <v>3</v>
      </c>
      <c r="G5607" s="123">
        <v>1557282</v>
      </c>
      <c r="H5607" s="127"/>
      <c r="I5607" s="131" t="s">
        <v>14963</v>
      </c>
      <c r="J5607" s="127"/>
      <c r="K5607" s="127"/>
      <c r="L5607" s="127"/>
      <c r="M5607" s="127"/>
      <c r="N5607" s="247">
        <v>0</v>
      </c>
      <c r="O5607" s="247">
        <v>3002</v>
      </c>
      <c r="P5607" s="127" t="s">
        <v>1334</v>
      </c>
    </row>
    <row r="5608" spans="1:16" ht="51" hidden="1">
      <c r="A5608" s="127">
        <v>578</v>
      </c>
      <c r="B5608" s="127"/>
      <c r="C5608" s="128" t="s">
        <v>854</v>
      </c>
      <c r="D5608" s="122">
        <v>43042</v>
      </c>
      <c r="E5608" s="123" t="s">
        <v>12446</v>
      </c>
      <c r="F5608" s="123" t="s">
        <v>3</v>
      </c>
      <c r="G5608" s="123">
        <v>1557290</v>
      </c>
      <c r="H5608" s="127"/>
      <c r="I5608" s="131" t="s">
        <v>14964</v>
      </c>
      <c r="J5608" s="127"/>
      <c r="K5608" s="127"/>
      <c r="L5608" s="127"/>
      <c r="M5608" s="127"/>
      <c r="N5608" s="247">
        <v>0</v>
      </c>
      <c r="O5608" s="247">
        <v>334.08</v>
      </c>
      <c r="P5608" s="127" t="s">
        <v>1334</v>
      </c>
    </row>
    <row r="5609" spans="1:16" ht="63.75" hidden="1">
      <c r="A5609" s="127">
        <v>313</v>
      </c>
      <c r="B5609" s="127"/>
      <c r="C5609" s="128" t="s">
        <v>811</v>
      </c>
      <c r="D5609" s="122">
        <v>43042</v>
      </c>
      <c r="E5609" s="123" t="s">
        <v>12447</v>
      </c>
      <c r="F5609" s="123" t="s">
        <v>3</v>
      </c>
      <c r="G5609" s="123">
        <v>1557293</v>
      </c>
      <c r="H5609" s="127"/>
      <c r="I5609" s="131" t="s">
        <v>14965</v>
      </c>
      <c r="J5609" s="127"/>
      <c r="K5609" s="127"/>
      <c r="L5609" s="127"/>
      <c r="M5609" s="127"/>
      <c r="N5609" s="247">
        <v>0</v>
      </c>
      <c r="O5609" s="247">
        <v>6449.34</v>
      </c>
      <c r="P5609" s="127" t="s">
        <v>1334</v>
      </c>
    </row>
    <row r="5610" spans="1:16" ht="63.75" hidden="1">
      <c r="A5610" s="127" t="s">
        <v>620</v>
      </c>
      <c r="B5610" s="127"/>
      <c r="C5610" s="128" t="s">
        <v>714</v>
      </c>
      <c r="D5610" s="122">
        <v>43042</v>
      </c>
      <c r="E5610" s="123" t="s">
        <v>12448</v>
      </c>
      <c r="F5610" s="123" t="s">
        <v>3</v>
      </c>
      <c r="G5610" s="123">
        <v>1557297</v>
      </c>
      <c r="H5610" s="127"/>
      <c r="I5610" s="131" t="s">
        <v>14966</v>
      </c>
      <c r="J5610" s="127"/>
      <c r="K5610" s="127"/>
      <c r="L5610" s="127"/>
      <c r="M5610" s="127"/>
      <c r="N5610" s="247">
        <v>0</v>
      </c>
      <c r="O5610" s="247">
        <v>2870.4</v>
      </c>
      <c r="P5610" s="127" t="s">
        <v>1334</v>
      </c>
    </row>
    <row r="5611" spans="1:16" ht="51" hidden="1">
      <c r="A5611" s="127">
        <v>15</v>
      </c>
      <c r="B5611" s="127"/>
      <c r="C5611" s="128" t="s">
        <v>692</v>
      </c>
      <c r="D5611" s="122">
        <v>43042</v>
      </c>
      <c r="E5611" s="123" t="s">
        <v>12449</v>
      </c>
      <c r="F5611" s="123" t="s">
        <v>3</v>
      </c>
      <c r="G5611" s="123">
        <v>1557335</v>
      </c>
      <c r="H5611" s="127"/>
      <c r="I5611" s="131" t="s">
        <v>14967</v>
      </c>
      <c r="J5611" s="127"/>
      <c r="K5611" s="127"/>
      <c r="L5611" s="127"/>
      <c r="M5611" s="127"/>
      <c r="N5611" s="247">
        <v>0</v>
      </c>
      <c r="O5611" s="247">
        <v>756</v>
      </c>
      <c r="P5611" s="127" t="s">
        <v>1334</v>
      </c>
    </row>
    <row r="5612" spans="1:16" ht="63.75" hidden="1">
      <c r="A5612" s="127">
        <v>86</v>
      </c>
      <c r="B5612" s="127"/>
      <c r="C5612" s="128" t="s">
        <v>711</v>
      </c>
      <c r="D5612" s="122">
        <v>43042</v>
      </c>
      <c r="E5612" s="123" t="s">
        <v>12450</v>
      </c>
      <c r="F5612" s="123" t="s">
        <v>3</v>
      </c>
      <c r="G5612" s="123">
        <v>1557365</v>
      </c>
      <c r="H5612" s="127"/>
      <c r="I5612" s="131" t="s">
        <v>14968</v>
      </c>
      <c r="J5612" s="127"/>
      <c r="K5612" s="127"/>
      <c r="L5612" s="127"/>
      <c r="M5612" s="127"/>
      <c r="N5612" s="247">
        <v>0</v>
      </c>
      <c r="O5612" s="247">
        <v>1913.0900000000001</v>
      </c>
      <c r="P5612" s="127" t="s">
        <v>1334</v>
      </c>
    </row>
    <row r="5613" spans="1:16" ht="51" hidden="1">
      <c r="A5613" s="127">
        <v>16</v>
      </c>
      <c r="B5613" s="127"/>
      <c r="C5613" s="128" t="s">
        <v>693</v>
      </c>
      <c r="D5613" s="122">
        <v>43042</v>
      </c>
      <c r="E5613" s="123" t="s">
        <v>12451</v>
      </c>
      <c r="F5613" s="123" t="s">
        <v>3</v>
      </c>
      <c r="G5613" s="123">
        <v>1557260</v>
      </c>
      <c r="H5613" s="127"/>
      <c r="I5613" s="131" t="s">
        <v>14969</v>
      </c>
      <c r="J5613" s="127"/>
      <c r="K5613" s="127"/>
      <c r="L5613" s="127"/>
      <c r="M5613" s="127"/>
      <c r="N5613" s="247">
        <v>0</v>
      </c>
      <c r="O5613" s="247">
        <v>310.77</v>
      </c>
      <c r="P5613" s="127" t="s">
        <v>1334</v>
      </c>
    </row>
    <row r="5614" spans="1:16" ht="51" hidden="1">
      <c r="A5614" s="127" t="s">
        <v>620</v>
      </c>
      <c r="B5614" s="127"/>
      <c r="C5614" s="128" t="s">
        <v>714</v>
      </c>
      <c r="D5614" s="122">
        <v>43042</v>
      </c>
      <c r="E5614" s="123" t="s">
        <v>12452</v>
      </c>
      <c r="F5614" s="123" t="s">
        <v>3</v>
      </c>
      <c r="G5614" s="123">
        <v>1557261</v>
      </c>
      <c r="H5614" s="127"/>
      <c r="I5614" s="131" t="s">
        <v>14970</v>
      </c>
      <c r="J5614" s="127"/>
      <c r="K5614" s="127"/>
      <c r="L5614" s="127"/>
      <c r="M5614" s="127"/>
      <c r="N5614" s="247">
        <v>0</v>
      </c>
      <c r="O5614" s="247">
        <v>310.77</v>
      </c>
      <c r="P5614" s="127" t="s">
        <v>1334</v>
      </c>
    </row>
    <row r="5615" spans="1:16" ht="51" hidden="1">
      <c r="A5615" s="127" t="s">
        <v>620</v>
      </c>
      <c r="B5615" s="127"/>
      <c r="C5615" s="128" t="s">
        <v>714</v>
      </c>
      <c r="D5615" s="122">
        <v>43042</v>
      </c>
      <c r="E5615" s="123" t="s">
        <v>12453</v>
      </c>
      <c r="F5615" s="123" t="s">
        <v>3</v>
      </c>
      <c r="G5615" s="123">
        <v>1557262</v>
      </c>
      <c r="H5615" s="127"/>
      <c r="I5615" s="131" t="s">
        <v>14971</v>
      </c>
      <c r="J5615" s="127"/>
      <c r="K5615" s="127"/>
      <c r="L5615" s="127"/>
      <c r="M5615" s="127"/>
      <c r="N5615" s="247">
        <v>0</v>
      </c>
      <c r="O5615" s="247">
        <v>344.22</v>
      </c>
      <c r="P5615" s="127" t="s">
        <v>1334</v>
      </c>
    </row>
    <row r="5616" spans="1:16" ht="51" hidden="1">
      <c r="A5616" s="127" t="s">
        <v>620</v>
      </c>
      <c r="B5616" s="127"/>
      <c r="C5616" s="128" t="s">
        <v>714</v>
      </c>
      <c r="D5616" s="122">
        <v>43042</v>
      </c>
      <c r="E5616" s="123" t="s">
        <v>12454</v>
      </c>
      <c r="F5616" s="123" t="s">
        <v>3</v>
      </c>
      <c r="G5616" s="123">
        <v>1557263</v>
      </c>
      <c r="H5616" s="127"/>
      <c r="I5616" s="131" t="s">
        <v>14972</v>
      </c>
      <c r="J5616" s="127"/>
      <c r="K5616" s="127"/>
      <c r="L5616" s="127"/>
      <c r="M5616" s="127"/>
      <c r="N5616" s="247">
        <v>0</v>
      </c>
      <c r="O5616" s="247">
        <v>344.22</v>
      </c>
      <c r="P5616" s="127" t="s">
        <v>1334</v>
      </c>
    </row>
    <row r="5617" spans="1:16" ht="51" hidden="1">
      <c r="A5617" s="127" t="s">
        <v>620</v>
      </c>
      <c r="B5617" s="127"/>
      <c r="C5617" s="128" t="s">
        <v>714</v>
      </c>
      <c r="D5617" s="122">
        <v>43045</v>
      </c>
      <c r="E5617" s="123" t="s">
        <v>12455</v>
      </c>
      <c r="F5617" s="123" t="s">
        <v>3</v>
      </c>
      <c r="G5617" s="123">
        <v>1557912</v>
      </c>
      <c r="H5617" s="127"/>
      <c r="I5617" s="131" t="s">
        <v>14973</v>
      </c>
      <c r="J5617" s="127"/>
      <c r="K5617" s="127"/>
      <c r="L5617" s="127"/>
      <c r="M5617" s="127"/>
      <c r="N5617" s="247">
        <v>0</v>
      </c>
      <c r="O5617" s="247">
        <v>14250</v>
      </c>
      <c r="P5617" s="127" t="s">
        <v>1334</v>
      </c>
    </row>
    <row r="5618" spans="1:16" ht="38.25" hidden="1">
      <c r="A5618" s="127">
        <v>292</v>
      </c>
      <c r="B5618" s="127"/>
      <c r="C5618" s="128" t="s">
        <v>152</v>
      </c>
      <c r="D5618" s="122">
        <v>43045</v>
      </c>
      <c r="E5618" s="123" t="s">
        <v>12456</v>
      </c>
      <c r="F5618" s="123" t="s">
        <v>3</v>
      </c>
      <c r="G5618" s="123">
        <v>1557917</v>
      </c>
      <c r="H5618" s="127"/>
      <c r="I5618" s="131" t="s">
        <v>14974</v>
      </c>
      <c r="J5618" s="127"/>
      <c r="K5618" s="127"/>
      <c r="L5618" s="127"/>
      <c r="M5618" s="127"/>
      <c r="N5618" s="247">
        <v>0</v>
      </c>
      <c r="O5618" s="247">
        <v>7</v>
      </c>
      <c r="P5618" s="127" t="s">
        <v>1334</v>
      </c>
    </row>
    <row r="5619" spans="1:16" ht="63.75" hidden="1">
      <c r="A5619" s="127">
        <v>234</v>
      </c>
      <c r="B5619" s="127"/>
      <c r="C5619" s="128" t="s">
        <v>124</v>
      </c>
      <c r="D5619" s="122">
        <v>43045</v>
      </c>
      <c r="E5619" s="123" t="s">
        <v>12457</v>
      </c>
      <c r="F5619" s="123" t="s">
        <v>3</v>
      </c>
      <c r="G5619" s="123">
        <v>1557938</v>
      </c>
      <c r="H5619" s="127"/>
      <c r="I5619" s="131" t="s">
        <v>14975</v>
      </c>
      <c r="J5619" s="127"/>
      <c r="K5619" s="127"/>
      <c r="L5619" s="127"/>
      <c r="M5619" s="127"/>
      <c r="N5619" s="247">
        <v>0</v>
      </c>
      <c r="O5619" s="247">
        <v>320</v>
      </c>
      <c r="P5619" s="127" t="s">
        <v>1334</v>
      </c>
    </row>
    <row r="5620" spans="1:16" ht="51" hidden="1">
      <c r="A5620" s="127" t="s">
        <v>620</v>
      </c>
      <c r="B5620" s="127"/>
      <c r="C5620" s="128" t="s">
        <v>714</v>
      </c>
      <c r="D5620" s="122">
        <v>43045</v>
      </c>
      <c r="E5620" s="123" t="s">
        <v>12458</v>
      </c>
      <c r="F5620" s="123" t="s">
        <v>3</v>
      </c>
      <c r="G5620" s="123">
        <v>1557948</v>
      </c>
      <c r="H5620" s="127"/>
      <c r="I5620" s="131" t="s">
        <v>8761</v>
      </c>
      <c r="J5620" s="127"/>
      <c r="K5620" s="127"/>
      <c r="L5620" s="127"/>
      <c r="M5620" s="127"/>
      <c r="N5620" s="247">
        <v>0</v>
      </c>
      <c r="O5620" s="247">
        <v>1726</v>
      </c>
      <c r="P5620" s="127" t="s">
        <v>1334</v>
      </c>
    </row>
    <row r="5621" spans="1:16" ht="51" hidden="1">
      <c r="A5621" s="127">
        <v>526</v>
      </c>
      <c r="B5621" s="127"/>
      <c r="C5621" s="128" t="s">
        <v>847</v>
      </c>
      <c r="D5621" s="122">
        <v>43045</v>
      </c>
      <c r="E5621" s="123" t="s">
        <v>12459</v>
      </c>
      <c r="F5621" s="123" t="s">
        <v>3</v>
      </c>
      <c r="G5621" s="123">
        <v>1557949</v>
      </c>
      <c r="H5621" s="127"/>
      <c r="I5621" s="131" t="s">
        <v>14976</v>
      </c>
      <c r="J5621" s="127"/>
      <c r="K5621" s="127"/>
      <c r="L5621" s="127"/>
      <c r="M5621" s="127"/>
      <c r="N5621" s="247">
        <v>0</v>
      </c>
      <c r="O5621" s="247">
        <v>1973</v>
      </c>
      <c r="P5621" s="127" t="s">
        <v>1334</v>
      </c>
    </row>
    <row r="5622" spans="1:16" ht="51" hidden="1">
      <c r="A5622" s="127">
        <v>526</v>
      </c>
      <c r="B5622" s="127"/>
      <c r="C5622" s="128" t="s">
        <v>847</v>
      </c>
      <c r="D5622" s="122">
        <v>43045</v>
      </c>
      <c r="E5622" s="123" t="s">
        <v>12460</v>
      </c>
      <c r="F5622" s="123" t="s">
        <v>3</v>
      </c>
      <c r="G5622" s="123">
        <v>1557950</v>
      </c>
      <c r="H5622" s="127"/>
      <c r="I5622" s="131" t="s">
        <v>14977</v>
      </c>
      <c r="J5622" s="127"/>
      <c r="K5622" s="127"/>
      <c r="L5622" s="127"/>
      <c r="M5622" s="127"/>
      <c r="N5622" s="247">
        <v>0</v>
      </c>
      <c r="O5622" s="247">
        <v>1000</v>
      </c>
      <c r="P5622" s="127" t="s">
        <v>1334</v>
      </c>
    </row>
    <row r="5623" spans="1:16" ht="51" hidden="1">
      <c r="A5623" s="127">
        <v>41</v>
      </c>
      <c r="B5623" s="127"/>
      <c r="C5623" s="128" t="s">
        <v>698</v>
      </c>
      <c r="D5623" s="122">
        <v>43045</v>
      </c>
      <c r="E5623" s="123" t="s">
        <v>12461</v>
      </c>
      <c r="F5623" s="123" t="s">
        <v>3</v>
      </c>
      <c r="G5623" s="123">
        <v>1557951</v>
      </c>
      <c r="H5623" s="127"/>
      <c r="I5623" s="131" t="s">
        <v>14978</v>
      </c>
      <c r="J5623" s="127"/>
      <c r="K5623" s="127"/>
      <c r="L5623" s="127"/>
      <c r="M5623" s="127"/>
      <c r="N5623" s="247">
        <v>0</v>
      </c>
      <c r="O5623" s="247">
        <v>1113</v>
      </c>
      <c r="P5623" s="127" t="s">
        <v>1334</v>
      </c>
    </row>
    <row r="5624" spans="1:16" ht="51" hidden="1">
      <c r="A5624" s="127">
        <v>10</v>
      </c>
      <c r="B5624" s="127"/>
      <c r="C5624" s="128" t="s">
        <v>691</v>
      </c>
      <c r="D5624" s="122">
        <v>43045</v>
      </c>
      <c r="E5624" s="123" t="s">
        <v>12462</v>
      </c>
      <c r="F5624" s="123" t="s">
        <v>3</v>
      </c>
      <c r="G5624" s="123">
        <v>1557953</v>
      </c>
      <c r="H5624" s="127"/>
      <c r="I5624" s="131" t="s">
        <v>14979</v>
      </c>
      <c r="J5624" s="127"/>
      <c r="K5624" s="127"/>
      <c r="L5624" s="127"/>
      <c r="M5624" s="127"/>
      <c r="N5624" s="247">
        <v>0</v>
      </c>
      <c r="O5624" s="247">
        <v>420</v>
      </c>
      <c r="P5624" s="127" t="s">
        <v>1334</v>
      </c>
    </row>
    <row r="5625" spans="1:16" ht="51" hidden="1">
      <c r="A5625" s="127">
        <v>340</v>
      </c>
      <c r="B5625" s="127"/>
      <c r="C5625" s="128" t="s">
        <v>815</v>
      </c>
      <c r="D5625" s="122">
        <v>43045</v>
      </c>
      <c r="E5625" s="123" t="s">
        <v>12463</v>
      </c>
      <c r="F5625" s="123" t="s">
        <v>3</v>
      </c>
      <c r="G5625" s="123">
        <v>1557966</v>
      </c>
      <c r="H5625" s="127"/>
      <c r="I5625" s="131" t="s">
        <v>14980</v>
      </c>
      <c r="J5625" s="127"/>
      <c r="K5625" s="127"/>
      <c r="L5625" s="127"/>
      <c r="M5625" s="127"/>
      <c r="N5625" s="247">
        <v>0</v>
      </c>
      <c r="O5625" s="247">
        <v>95.83</v>
      </c>
      <c r="P5625" s="127" t="s">
        <v>1334</v>
      </c>
    </row>
    <row r="5626" spans="1:16" ht="51" hidden="1">
      <c r="A5626" s="127" t="s">
        <v>620</v>
      </c>
      <c r="B5626" s="127"/>
      <c r="C5626" s="128" t="s">
        <v>714</v>
      </c>
      <c r="D5626" s="122">
        <v>43045</v>
      </c>
      <c r="E5626" s="123" t="s">
        <v>12464</v>
      </c>
      <c r="F5626" s="123" t="s">
        <v>3</v>
      </c>
      <c r="G5626" s="123">
        <v>1557973</v>
      </c>
      <c r="H5626" s="127"/>
      <c r="I5626" s="131" t="s">
        <v>14981</v>
      </c>
      <c r="J5626" s="127"/>
      <c r="K5626" s="127"/>
      <c r="L5626" s="127"/>
      <c r="M5626" s="127"/>
      <c r="N5626" s="247">
        <v>0</v>
      </c>
      <c r="O5626" s="247">
        <v>2844</v>
      </c>
      <c r="P5626" s="127" t="s">
        <v>1334</v>
      </c>
    </row>
    <row r="5627" spans="1:16" ht="51" hidden="1">
      <c r="A5627" s="127" t="s">
        <v>620</v>
      </c>
      <c r="B5627" s="127"/>
      <c r="C5627" s="128" t="s">
        <v>714</v>
      </c>
      <c r="D5627" s="122">
        <v>43045</v>
      </c>
      <c r="E5627" s="123" t="s">
        <v>12465</v>
      </c>
      <c r="F5627" s="123" t="s">
        <v>3</v>
      </c>
      <c r="G5627" s="123">
        <v>1557974</v>
      </c>
      <c r="H5627" s="127"/>
      <c r="I5627" s="131" t="s">
        <v>14982</v>
      </c>
      <c r="J5627" s="127"/>
      <c r="K5627" s="127"/>
      <c r="L5627" s="127"/>
      <c r="M5627" s="127"/>
      <c r="N5627" s="247">
        <v>0</v>
      </c>
      <c r="O5627" s="247">
        <v>1340</v>
      </c>
      <c r="P5627" s="127" t="s">
        <v>1334</v>
      </c>
    </row>
    <row r="5628" spans="1:16" ht="51" hidden="1">
      <c r="A5628" s="127" t="s">
        <v>620</v>
      </c>
      <c r="B5628" s="127"/>
      <c r="C5628" s="128" t="s">
        <v>714</v>
      </c>
      <c r="D5628" s="122">
        <v>43045</v>
      </c>
      <c r="E5628" s="123" t="s">
        <v>12466</v>
      </c>
      <c r="F5628" s="123" t="s">
        <v>3</v>
      </c>
      <c r="G5628" s="123">
        <v>1557976</v>
      </c>
      <c r="H5628" s="127"/>
      <c r="I5628" s="131" t="s">
        <v>14983</v>
      </c>
      <c r="J5628" s="127"/>
      <c r="K5628" s="127"/>
      <c r="L5628" s="127"/>
      <c r="M5628" s="127"/>
      <c r="N5628" s="247">
        <v>0</v>
      </c>
      <c r="O5628" s="247">
        <v>1018</v>
      </c>
      <c r="P5628" s="127" t="s">
        <v>1334</v>
      </c>
    </row>
    <row r="5629" spans="1:16" ht="63.75" hidden="1">
      <c r="A5629" s="127" t="s">
        <v>620</v>
      </c>
      <c r="B5629" s="127"/>
      <c r="C5629" s="128" t="s">
        <v>714</v>
      </c>
      <c r="D5629" s="122">
        <v>43045</v>
      </c>
      <c r="E5629" s="123" t="s">
        <v>12467</v>
      </c>
      <c r="F5629" s="123" t="s">
        <v>3</v>
      </c>
      <c r="G5629" s="123">
        <v>1557978</v>
      </c>
      <c r="H5629" s="127"/>
      <c r="I5629" s="131" t="s">
        <v>14984</v>
      </c>
      <c r="J5629" s="127"/>
      <c r="K5629" s="127"/>
      <c r="L5629" s="127"/>
      <c r="M5629" s="127"/>
      <c r="N5629" s="247">
        <v>0</v>
      </c>
      <c r="O5629" s="247">
        <v>932.36</v>
      </c>
      <c r="P5629" s="127" t="s">
        <v>1334</v>
      </c>
    </row>
    <row r="5630" spans="1:16" ht="63.75" hidden="1">
      <c r="A5630" s="127">
        <v>512</v>
      </c>
      <c r="B5630" s="127"/>
      <c r="C5630" s="128" t="s">
        <v>841</v>
      </c>
      <c r="D5630" s="122">
        <v>43045</v>
      </c>
      <c r="E5630" s="123" t="s">
        <v>12468</v>
      </c>
      <c r="F5630" s="123" t="s">
        <v>3</v>
      </c>
      <c r="G5630" s="123">
        <v>1557841</v>
      </c>
      <c r="H5630" s="127"/>
      <c r="I5630" s="131" t="s">
        <v>14985</v>
      </c>
      <c r="J5630" s="127"/>
      <c r="K5630" s="127"/>
      <c r="L5630" s="127"/>
      <c r="M5630" s="127"/>
      <c r="N5630" s="247">
        <v>0</v>
      </c>
      <c r="O5630" s="247">
        <v>20</v>
      </c>
      <c r="P5630" s="127" t="s">
        <v>1334</v>
      </c>
    </row>
    <row r="5631" spans="1:16" ht="51" hidden="1">
      <c r="A5631" s="127" t="s">
        <v>620</v>
      </c>
      <c r="B5631" s="127"/>
      <c r="C5631" s="128" t="s">
        <v>714</v>
      </c>
      <c r="D5631" s="122">
        <v>43045</v>
      </c>
      <c r="E5631" s="123" t="s">
        <v>12469</v>
      </c>
      <c r="F5631" s="123" t="s">
        <v>3</v>
      </c>
      <c r="G5631" s="123">
        <v>1557844</v>
      </c>
      <c r="H5631" s="127"/>
      <c r="I5631" s="131" t="s">
        <v>14986</v>
      </c>
      <c r="J5631" s="127"/>
      <c r="K5631" s="127"/>
      <c r="L5631" s="127"/>
      <c r="M5631" s="127"/>
      <c r="N5631" s="247">
        <v>0</v>
      </c>
      <c r="O5631" s="247">
        <v>5298.82</v>
      </c>
      <c r="P5631" s="127" t="s">
        <v>1334</v>
      </c>
    </row>
    <row r="5632" spans="1:16" ht="51" hidden="1">
      <c r="A5632" s="127" t="s">
        <v>620</v>
      </c>
      <c r="B5632" s="127"/>
      <c r="C5632" s="128" t="s">
        <v>714</v>
      </c>
      <c r="D5632" s="122">
        <v>43045</v>
      </c>
      <c r="E5632" s="123" t="s">
        <v>12470</v>
      </c>
      <c r="F5632" s="123" t="s">
        <v>3</v>
      </c>
      <c r="G5632" s="123">
        <v>1557847</v>
      </c>
      <c r="H5632" s="127"/>
      <c r="I5632" s="131" t="s">
        <v>14987</v>
      </c>
      <c r="J5632" s="127"/>
      <c r="K5632" s="127"/>
      <c r="L5632" s="127"/>
      <c r="M5632" s="127"/>
      <c r="N5632" s="247">
        <v>0</v>
      </c>
      <c r="O5632" s="247">
        <v>3049.2200000000003</v>
      </c>
      <c r="P5632" s="127" t="s">
        <v>1334</v>
      </c>
    </row>
    <row r="5633" spans="1:16" ht="51" hidden="1">
      <c r="A5633" s="127">
        <v>46</v>
      </c>
      <c r="B5633" s="127"/>
      <c r="C5633" s="128" t="s">
        <v>699</v>
      </c>
      <c r="D5633" s="122">
        <v>43045</v>
      </c>
      <c r="E5633" s="123" t="s">
        <v>12471</v>
      </c>
      <c r="F5633" s="123" t="s">
        <v>3</v>
      </c>
      <c r="G5633" s="123">
        <v>1557872</v>
      </c>
      <c r="H5633" s="127"/>
      <c r="I5633" s="131" t="s">
        <v>14988</v>
      </c>
      <c r="J5633" s="127"/>
      <c r="K5633" s="127"/>
      <c r="L5633" s="127"/>
      <c r="M5633" s="127"/>
      <c r="N5633" s="247">
        <v>0</v>
      </c>
      <c r="O5633" s="247">
        <v>214.35</v>
      </c>
      <c r="P5633" s="127" t="s">
        <v>1334</v>
      </c>
    </row>
    <row r="5634" spans="1:16" ht="51" hidden="1">
      <c r="A5634" s="127">
        <v>133</v>
      </c>
      <c r="B5634" s="127"/>
      <c r="C5634" s="128" t="s">
        <v>730</v>
      </c>
      <c r="D5634" s="122">
        <v>43045</v>
      </c>
      <c r="E5634" s="123" t="s">
        <v>12472</v>
      </c>
      <c r="F5634" s="123" t="s">
        <v>3</v>
      </c>
      <c r="G5634" s="123">
        <v>1557874</v>
      </c>
      <c r="H5634" s="127"/>
      <c r="I5634" s="131" t="s">
        <v>14989</v>
      </c>
      <c r="J5634" s="127"/>
      <c r="K5634" s="127"/>
      <c r="L5634" s="127"/>
      <c r="M5634" s="127"/>
      <c r="N5634" s="247">
        <v>0</v>
      </c>
      <c r="O5634" s="247">
        <v>6585</v>
      </c>
      <c r="P5634" s="127" t="s">
        <v>1334</v>
      </c>
    </row>
    <row r="5635" spans="1:16" ht="51" hidden="1">
      <c r="A5635" s="127">
        <v>234</v>
      </c>
      <c r="B5635" s="127"/>
      <c r="C5635" s="128" t="s">
        <v>124</v>
      </c>
      <c r="D5635" s="122">
        <v>43045</v>
      </c>
      <c r="E5635" s="123" t="s">
        <v>12473</v>
      </c>
      <c r="F5635" s="123" t="s">
        <v>3</v>
      </c>
      <c r="G5635" s="123">
        <v>1557881</v>
      </c>
      <c r="H5635" s="127"/>
      <c r="I5635" s="131" t="s">
        <v>14990</v>
      </c>
      <c r="J5635" s="127"/>
      <c r="K5635" s="127"/>
      <c r="L5635" s="127"/>
      <c r="M5635" s="127"/>
      <c r="N5635" s="247">
        <v>0</v>
      </c>
      <c r="O5635" s="247">
        <v>10</v>
      </c>
      <c r="P5635" s="127" t="s">
        <v>1334</v>
      </c>
    </row>
    <row r="5636" spans="1:16" ht="51" hidden="1">
      <c r="A5636" s="127">
        <v>234</v>
      </c>
      <c r="B5636" s="127"/>
      <c r="C5636" s="128" t="s">
        <v>124</v>
      </c>
      <c r="D5636" s="122">
        <v>43045</v>
      </c>
      <c r="E5636" s="123" t="s">
        <v>12474</v>
      </c>
      <c r="F5636" s="123" t="s">
        <v>3</v>
      </c>
      <c r="G5636" s="123">
        <v>1557885</v>
      </c>
      <c r="H5636" s="127"/>
      <c r="I5636" s="131" t="s">
        <v>14991</v>
      </c>
      <c r="J5636" s="127"/>
      <c r="K5636" s="127"/>
      <c r="L5636" s="127"/>
      <c r="M5636" s="127"/>
      <c r="N5636" s="247">
        <v>0</v>
      </c>
      <c r="O5636" s="247">
        <v>516</v>
      </c>
      <c r="P5636" s="127" t="s">
        <v>1334</v>
      </c>
    </row>
    <row r="5637" spans="1:16" ht="51" hidden="1">
      <c r="A5637" s="127">
        <v>234</v>
      </c>
      <c r="B5637" s="127"/>
      <c r="C5637" s="128" t="s">
        <v>124</v>
      </c>
      <c r="D5637" s="122">
        <v>43045</v>
      </c>
      <c r="E5637" s="123" t="s">
        <v>12475</v>
      </c>
      <c r="F5637" s="123" t="s">
        <v>3</v>
      </c>
      <c r="G5637" s="123">
        <v>1557886</v>
      </c>
      <c r="H5637" s="127"/>
      <c r="I5637" s="131" t="s">
        <v>14992</v>
      </c>
      <c r="J5637" s="127"/>
      <c r="K5637" s="127"/>
      <c r="L5637" s="127"/>
      <c r="M5637" s="127"/>
      <c r="N5637" s="247">
        <v>0</v>
      </c>
      <c r="O5637" s="247">
        <v>80</v>
      </c>
      <c r="P5637" s="127" t="s">
        <v>1334</v>
      </c>
    </row>
    <row r="5638" spans="1:16" ht="51" hidden="1">
      <c r="A5638" s="127">
        <v>234</v>
      </c>
      <c r="B5638" s="127"/>
      <c r="C5638" s="128" t="s">
        <v>124</v>
      </c>
      <c r="D5638" s="122">
        <v>43045</v>
      </c>
      <c r="E5638" s="123" t="s">
        <v>12476</v>
      </c>
      <c r="F5638" s="123" t="s">
        <v>3</v>
      </c>
      <c r="G5638" s="123">
        <v>1557888</v>
      </c>
      <c r="H5638" s="127"/>
      <c r="I5638" s="131" t="s">
        <v>14993</v>
      </c>
      <c r="J5638" s="127"/>
      <c r="K5638" s="127"/>
      <c r="L5638" s="127"/>
      <c r="M5638" s="127"/>
      <c r="N5638" s="247">
        <v>0</v>
      </c>
      <c r="O5638" s="247">
        <v>368.03000000000003</v>
      </c>
      <c r="P5638" s="127" t="s">
        <v>1334</v>
      </c>
    </row>
    <row r="5639" spans="1:16" ht="51" hidden="1">
      <c r="A5639" s="127">
        <v>234</v>
      </c>
      <c r="B5639" s="127"/>
      <c r="C5639" s="128" t="s">
        <v>124</v>
      </c>
      <c r="D5639" s="122">
        <v>43045</v>
      </c>
      <c r="E5639" s="123" t="s">
        <v>12477</v>
      </c>
      <c r="F5639" s="123" t="s">
        <v>3</v>
      </c>
      <c r="G5639" s="123">
        <v>1557890</v>
      </c>
      <c r="H5639" s="127"/>
      <c r="I5639" s="131" t="s">
        <v>14994</v>
      </c>
      <c r="J5639" s="127"/>
      <c r="K5639" s="127"/>
      <c r="L5639" s="127"/>
      <c r="M5639" s="127"/>
      <c r="N5639" s="247">
        <v>0</v>
      </c>
      <c r="O5639" s="247">
        <v>70</v>
      </c>
      <c r="P5639" s="127" t="s">
        <v>1334</v>
      </c>
    </row>
    <row r="5640" spans="1:16" ht="51" hidden="1">
      <c r="A5640" s="127">
        <v>291</v>
      </c>
      <c r="B5640" s="127"/>
      <c r="C5640" s="128" t="s">
        <v>795</v>
      </c>
      <c r="D5640" s="122">
        <v>43045</v>
      </c>
      <c r="E5640" s="123" t="s">
        <v>12478</v>
      </c>
      <c r="F5640" s="123" t="s">
        <v>3</v>
      </c>
      <c r="G5640" s="123">
        <v>1557900</v>
      </c>
      <c r="H5640" s="127"/>
      <c r="I5640" s="131" t="s">
        <v>14995</v>
      </c>
      <c r="J5640" s="127"/>
      <c r="K5640" s="127"/>
      <c r="L5640" s="127"/>
      <c r="M5640" s="127"/>
      <c r="N5640" s="247">
        <v>0</v>
      </c>
      <c r="O5640" s="247">
        <v>35</v>
      </c>
      <c r="P5640" s="127" t="s">
        <v>1334</v>
      </c>
    </row>
    <row r="5641" spans="1:16" ht="51" hidden="1">
      <c r="A5641" s="127" t="s">
        <v>620</v>
      </c>
      <c r="B5641" s="127"/>
      <c r="C5641" s="128" t="s">
        <v>714</v>
      </c>
      <c r="D5641" s="122">
        <v>43045</v>
      </c>
      <c r="E5641" s="123" t="s">
        <v>12479</v>
      </c>
      <c r="F5641" s="123" t="s">
        <v>3</v>
      </c>
      <c r="G5641" s="123">
        <v>1557902</v>
      </c>
      <c r="H5641" s="127"/>
      <c r="I5641" s="131" t="s">
        <v>14996</v>
      </c>
      <c r="J5641" s="127"/>
      <c r="K5641" s="127"/>
      <c r="L5641" s="127"/>
      <c r="M5641" s="127"/>
      <c r="N5641" s="247">
        <v>0</v>
      </c>
      <c r="O5641" s="247">
        <v>1654.83</v>
      </c>
      <c r="P5641" s="127" t="s">
        <v>1334</v>
      </c>
    </row>
    <row r="5642" spans="1:16" ht="51" hidden="1">
      <c r="A5642" s="127">
        <v>292</v>
      </c>
      <c r="B5642" s="127"/>
      <c r="C5642" s="128" t="s">
        <v>152</v>
      </c>
      <c r="D5642" s="122">
        <v>43045</v>
      </c>
      <c r="E5642" s="123" t="s">
        <v>12480</v>
      </c>
      <c r="F5642" s="123" t="s">
        <v>3</v>
      </c>
      <c r="G5642" s="123">
        <v>1558037</v>
      </c>
      <c r="H5642" s="127"/>
      <c r="I5642" s="131" t="s">
        <v>9197</v>
      </c>
      <c r="J5642" s="127"/>
      <c r="K5642" s="127"/>
      <c r="L5642" s="127"/>
      <c r="M5642" s="127"/>
      <c r="N5642" s="247">
        <v>0</v>
      </c>
      <c r="O5642" s="247">
        <v>358</v>
      </c>
      <c r="P5642" s="127" t="s">
        <v>1334</v>
      </c>
    </row>
    <row r="5643" spans="1:16" ht="51" hidden="1">
      <c r="A5643" s="127">
        <v>292</v>
      </c>
      <c r="B5643" s="127"/>
      <c r="C5643" s="128" t="s">
        <v>152</v>
      </c>
      <c r="D5643" s="122">
        <v>43045</v>
      </c>
      <c r="E5643" s="123" t="s">
        <v>12481</v>
      </c>
      <c r="F5643" s="123" t="s">
        <v>3</v>
      </c>
      <c r="G5643" s="123">
        <v>1558038</v>
      </c>
      <c r="H5643" s="127"/>
      <c r="I5643" s="131" t="s">
        <v>9197</v>
      </c>
      <c r="J5643" s="127"/>
      <c r="K5643" s="127"/>
      <c r="L5643" s="127"/>
      <c r="M5643" s="127"/>
      <c r="N5643" s="247">
        <v>0</v>
      </c>
      <c r="O5643" s="247">
        <v>196</v>
      </c>
      <c r="P5643" s="127" t="s">
        <v>1334</v>
      </c>
    </row>
    <row r="5644" spans="1:16" ht="51" hidden="1">
      <c r="A5644" s="127">
        <v>292</v>
      </c>
      <c r="B5644" s="127"/>
      <c r="C5644" s="128" t="s">
        <v>152</v>
      </c>
      <c r="D5644" s="122">
        <v>43045</v>
      </c>
      <c r="E5644" s="123" t="s">
        <v>12482</v>
      </c>
      <c r="F5644" s="123" t="s">
        <v>3</v>
      </c>
      <c r="G5644" s="123">
        <v>1558039</v>
      </c>
      <c r="H5644" s="127"/>
      <c r="I5644" s="131" t="s">
        <v>9197</v>
      </c>
      <c r="J5644" s="127"/>
      <c r="K5644" s="127"/>
      <c r="L5644" s="127"/>
      <c r="M5644" s="127"/>
      <c r="N5644" s="247">
        <v>0</v>
      </c>
      <c r="O5644" s="247">
        <v>363</v>
      </c>
      <c r="P5644" s="127" t="s">
        <v>1334</v>
      </c>
    </row>
    <row r="5645" spans="1:16" ht="51" hidden="1">
      <c r="A5645" s="127">
        <v>292</v>
      </c>
      <c r="B5645" s="127"/>
      <c r="C5645" s="128" t="s">
        <v>152</v>
      </c>
      <c r="D5645" s="122">
        <v>43045</v>
      </c>
      <c r="E5645" s="123" t="s">
        <v>12483</v>
      </c>
      <c r="F5645" s="123" t="s">
        <v>3</v>
      </c>
      <c r="G5645" s="123">
        <v>1558040</v>
      </c>
      <c r="H5645" s="127"/>
      <c r="I5645" s="131" t="s">
        <v>9197</v>
      </c>
      <c r="J5645" s="127"/>
      <c r="K5645" s="127"/>
      <c r="L5645" s="127"/>
      <c r="M5645" s="127"/>
      <c r="N5645" s="247">
        <v>0</v>
      </c>
      <c r="O5645" s="247">
        <v>300</v>
      </c>
      <c r="P5645" s="127" t="s">
        <v>1334</v>
      </c>
    </row>
    <row r="5646" spans="1:16" ht="51" hidden="1">
      <c r="A5646" s="127">
        <v>292</v>
      </c>
      <c r="B5646" s="127"/>
      <c r="C5646" s="128" t="s">
        <v>152</v>
      </c>
      <c r="D5646" s="122">
        <v>43045</v>
      </c>
      <c r="E5646" s="123" t="s">
        <v>12484</v>
      </c>
      <c r="F5646" s="123" t="s">
        <v>3</v>
      </c>
      <c r="G5646" s="123">
        <v>1558041</v>
      </c>
      <c r="H5646" s="127"/>
      <c r="I5646" s="131" t="s">
        <v>9197</v>
      </c>
      <c r="J5646" s="127"/>
      <c r="K5646" s="127"/>
      <c r="L5646" s="127"/>
      <c r="M5646" s="127"/>
      <c r="N5646" s="247">
        <v>0</v>
      </c>
      <c r="O5646" s="247">
        <v>280</v>
      </c>
      <c r="P5646" s="127" t="s">
        <v>1334</v>
      </c>
    </row>
    <row r="5647" spans="1:16" ht="38.25" hidden="1">
      <c r="A5647" s="127">
        <v>20</v>
      </c>
      <c r="B5647" s="127"/>
      <c r="C5647" s="128" t="s">
        <v>694</v>
      </c>
      <c r="D5647" s="122">
        <v>43045</v>
      </c>
      <c r="E5647" s="123" t="s">
        <v>12485</v>
      </c>
      <c r="F5647" s="123" t="s">
        <v>3</v>
      </c>
      <c r="G5647" s="123">
        <v>1557980</v>
      </c>
      <c r="H5647" s="127"/>
      <c r="I5647" s="131" t="s">
        <v>14997</v>
      </c>
      <c r="J5647" s="127"/>
      <c r="K5647" s="127"/>
      <c r="L5647" s="127"/>
      <c r="M5647" s="127"/>
      <c r="N5647" s="247">
        <v>0</v>
      </c>
      <c r="O5647" s="247">
        <v>2850</v>
      </c>
      <c r="P5647" s="127" t="s">
        <v>1334</v>
      </c>
    </row>
    <row r="5648" spans="1:16" ht="38.25" hidden="1">
      <c r="A5648" s="127">
        <v>46</v>
      </c>
      <c r="B5648" s="127"/>
      <c r="C5648" s="128" t="s">
        <v>699</v>
      </c>
      <c r="D5648" s="122">
        <v>43045</v>
      </c>
      <c r="E5648" s="123" t="s">
        <v>12486</v>
      </c>
      <c r="F5648" s="123" t="s">
        <v>3</v>
      </c>
      <c r="G5648" s="123">
        <v>1557984</v>
      </c>
      <c r="H5648" s="127"/>
      <c r="I5648" s="131" t="s">
        <v>14998</v>
      </c>
      <c r="J5648" s="127"/>
      <c r="K5648" s="127"/>
      <c r="L5648" s="127"/>
      <c r="M5648" s="127"/>
      <c r="N5648" s="247">
        <v>0</v>
      </c>
      <c r="O5648" s="247">
        <v>216</v>
      </c>
      <c r="P5648" s="127" t="s">
        <v>1334</v>
      </c>
    </row>
    <row r="5649" spans="1:16" ht="51" hidden="1">
      <c r="A5649" s="127" t="s">
        <v>620</v>
      </c>
      <c r="B5649" s="127"/>
      <c r="C5649" s="128" t="s">
        <v>714</v>
      </c>
      <c r="D5649" s="122">
        <v>43045</v>
      </c>
      <c r="E5649" s="123" t="s">
        <v>12487</v>
      </c>
      <c r="F5649" s="123" t="s">
        <v>3</v>
      </c>
      <c r="G5649" s="123">
        <v>1557999</v>
      </c>
      <c r="H5649" s="127"/>
      <c r="I5649" s="131" t="s">
        <v>14999</v>
      </c>
      <c r="J5649" s="127"/>
      <c r="K5649" s="127"/>
      <c r="L5649" s="127"/>
      <c r="M5649" s="127"/>
      <c r="N5649" s="247">
        <v>0</v>
      </c>
      <c r="O5649" s="247">
        <v>1714.64</v>
      </c>
      <c r="P5649" s="127" t="s">
        <v>1334</v>
      </c>
    </row>
    <row r="5650" spans="1:16" ht="51" hidden="1">
      <c r="A5650" s="127">
        <v>133</v>
      </c>
      <c r="B5650" s="127"/>
      <c r="C5650" s="128" t="s">
        <v>730</v>
      </c>
      <c r="D5650" s="122">
        <v>43045</v>
      </c>
      <c r="E5650" s="123" t="s">
        <v>12488</v>
      </c>
      <c r="F5650" s="123" t="s">
        <v>3</v>
      </c>
      <c r="G5650" s="123">
        <v>1558002</v>
      </c>
      <c r="H5650" s="127"/>
      <c r="I5650" s="131" t="s">
        <v>15000</v>
      </c>
      <c r="J5650" s="127"/>
      <c r="K5650" s="127"/>
      <c r="L5650" s="127"/>
      <c r="M5650" s="127"/>
      <c r="N5650" s="247">
        <v>0</v>
      </c>
      <c r="O5650" s="247">
        <v>1113</v>
      </c>
      <c r="P5650" s="127" t="s">
        <v>1334</v>
      </c>
    </row>
    <row r="5651" spans="1:16" ht="51" hidden="1">
      <c r="A5651" s="127">
        <v>133</v>
      </c>
      <c r="B5651" s="127"/>
      <c r="C5651" s="128" t="s">
        <v>730</v>
      </c>
      <c r="D5651" s="122">
        <v>43045</v>
      </c>
      <c r="E5651" s="123" t="s">
        <v>12489</v>
      </c>
      <c r="F5651" s="123" t="s">
        <v>3</v>
      </c>
      <c r="G5651" s="123">
        <v>1558005</v>
      </c>
      <c r="H5651" s="127"/>
      <c r="I5651" s="131" t="s">
        <v>15001</v>
      </c>
      <c r="J5651" s="127"/>
      <c r="K5651" s="127"/>
      <c r="L5651" s="127"/>
      <c r="M5651" s="127"/>
      <c r="N5651" s="247">
        <v>0</v>
      </c>
      <c r="O5651" s="247">
        <v>1113</v>
      </c>
      <c r="P5651" s="127" t="s">
        <v>1334</v>
      </c>
    </row>
    <row r="5652" spans="1:16" ht="38.25" hidden="1">
      <c r="A5652" s="127">
        <v>526</v>
      </c>
      <c r="B5652" s="127"/>
      <c r="C5652" s="128" t="s">
        <v>847</v>
      </c>
      <c r="D5652" s="122">
        <v>43045</v>
      </c>
      <c r="E5652" s="123" t="s">
        <v>12490</v>
      </c>
      <c r="F5652" s="123" t="s">
        <v>3</v>
      </c>
      <c r="G5652" s="123">
        <v>1558007</v>
      </c>
      <c r="H5652" s="127"/>
      <c r="I5652" s="131" t="s">
        <v>15002</v>
      </c>
      <c r="J5652" s="127"/>
      <c r="K5652" s="127"/>
      <c r="L5652" s="127"/>
      <c r="M5652" s="127"/>
      <c r="N5652" s="247">
        <v>0</v>
      </c>
      <c r="O5652" s="247">
        <v>60</v>
      </c>
      <c r="P5652" s="127" t="s">
        <v>1334</v>
      </c>
    </row>
    <row r="5653" spans="1:16" ht="51" hidden="1">
      <c r="A5653" s="127">
        <v>526</v>
      </c>
      <c r="B5653" s="127"/>
      <c r="C5653" s="128" t="s">
        <v>847</v>
      </c>
      <c r="D5653" s="122">
        <v>43045</v>
      </c>
      <c r="E5653" s="123" t="s">
        <v>12491</v>
      </c>
      <c r="F5653" s="123" t="s">
        <v>3</v>
      </c>
      <c r="G5653" s="123">
        <v>1558009</v>
      </c>
      <c r="H5653" s="127"/>
      <c r="I5653" s="131" t="s">
        <v>15003</v>
      </c>
      <c r="J5653" s="127"/>
      <c r="K5653" s="127"/>
      <c r="L5653" s="127"/>
      <c r="M5653" s="127"/>
      <c r="N5653" s="247">
        <v>0</v>
      </c>
      <c r="O5653" s="247">
        <v>60</v>
      </c>
      <c r="P5653" s="127" t="s">
        <v>1334</v>
      </c>
    </row>
    <row r="5654" spans="1:16" ht="51" hidden="1">
      <c r="A5654" s="127">
        <v>373</v>
      </c>
      <c r="B5654" s="127"/>
      <c r="C5654" s="128" t="s">
        <v>1273</v>
      </c>
      <c r="D5654" s="122">
        <v>43045</v>
      </c>
      <c r="E5654" s="123" t="s">
        <v>12492</v>
      </c>
      <c r="F5654" s="123" t="s">
        <v>3</v>
      </c>
      <c r="G5654" s="123">
        <v>1558013</v>
      </c>
      <c r="H5654" s="127"/>
      <c r="I5654" s="131" t="s">
        <v>15004</v>
      </c>
      <c r="J5654" s="127"/>
      <c r="K5654" s="127"/>
      <c r="L5654" s="127"/>
      <c r="M5654" s="127"/>
      <c r="N5654" s="247">
        <v>0</v>
      </c>
      <c r="O5654" s="247">
        <v>2279.96</v>
      </c>
      <c r="P5654" s="127" t="s">
        <v>1334</v>
      </c>
    </row>
    <row r="5655" spans="1:16" ht="51" hidden="1">
      <c r="A5655" s="127">
        <v>46</v>
      </c>
      <c r="B5655" s="127"/>
      <c r="C5655" s="128" t="s">
        <v>699</v>
      </c>
      <c r="D5655" s="122">
        <v>43045</v>
      </c>
      <c r="E5655" s="123" t="s">
        <v>12493</v>
      </c>
      <c r="F5655" s="123" t="s">
        <v>3</v>
      </c>
      <c r="G5655" s="123">
        <v>1558021</v>
      </c>
      <c r="H5655" s="127"/>
      <c r="I5655" s="131" t="s">
        <v>15005</v>
      </c>
      <c r="J5655" s="127"/>
      <c r="K5655" s="127"/>
      <c r="L5655" s="127"/>
      <c r="M5655" s="127"/>
      <c r="N5655" s="247">
        <v>0</v>
      </c>
      <c r="O5655" s="247">
        <v>90</v>
      </c>
      <c r="P5655" s="127" t="s">
        <v>1334</v>
      </c>
    </row>
    <row r="5656" spans="1:16" ht="51" hidden="1">
      <c r="A5656" s="127">
        <v>86</v>
      </c>
      <c r="B5656" s="127"/>
      <c r="C5656" s="128" t="s">
        <v>711</v>
      </c>
      <c r="D5656" s="122">
        <v>43045</v>
      </c>
      <c r="E5656" s="123" t="s">
        <v>12494</v>
      </c>
      <c r="F5656" s="123" t="s">
        <v>3</v>
      </c>
      <c r="G5656" s="123">
        <v>1558024</v>
      </c>
      <c r="H5656" s="127"/>
      <c r="I5656" s="131" t="s">
        <v>15006</v>
      </c>
      <c r="J5656" s="127"/>
      <c r="K5656" s="127"/>
      <c r="L5656" s="127"/>
      <c r="M5656" s="127"/>
      <c r="N5656" s="247">
        <v>0</v>
      </c>
      <c r="O5656" s="247">
        <v>561</v>
      </c>
      <c r="P5656" s="127" t="s">
        <v>1334</v>
      </c>
    </row>
    <row r="5657" spans="1:16" ht="63.75" hidden="1">
      <c r="A5657" s="127">
        <v>249</v>
      </c>
      <c r="B5657" s="127"/>
      <c r="C5657" s="128" t="s">
        <v>776</v>
      </c>
      <c r="D5657" s="122">
        <v>43045</v>
      </c>
      <c r="E5657" s="123" t="s">
        <v>12495</v>
      </c>
      <c r="F5657" s="123" t="s">
        <v>3</v>
      </c>
      <c r="G5657" s="123">
        <v>1557753</v>
      </c>
      <c r="H5657" s="127"/>
      <c r="I5657" s="131" t="s">
        <v>15007</v>
      </c>
      <c r="J5657" s="127"/>
      <c r="K5657" s="127"/>
      <c r="L5657" s="127"/>
      <c r="M5657" s="127"/>
      <c r="N5657" s="247">
        <v>0</v>
      </c>
      <c r="O5657" s="247">
        <v>13105.630000000001</v>
      </c>
      <c r="P5657" s="127" t="s">
        <v>1334</v>
      </c>
    </row>
    <row r="5658" spans="1:16" ht="51" hidden="1">
      <c r="A5658" s="127">
        <v>660</v>
      </c>
      <c r="B5658" s="127"/>
      <c r="C5658" s="128" t="s">
        <v>234</v>
      </c>
      <c r="D5658" s="122">
        <v>43045</v>
      </c>
      <c r="E5658" s="123" t="s">
        <v>12496</v>
      </c>
      <c r="F5658" s="123" t="s">
        <v>3</v>
      </c>
      <c r="G5658" s="123">
        <v>1557783</v>
      </c>
      <c r="H5658" s="127"/>
      <c r="I5658" s="131" t="s">
        <v>15008</v>
      </c>
      <c r="J5658" s="127"/>
      <c r="K5658" s="127"/>
      <c r="L5658" s="127"/>
      <c r="M5658" s="127"/>
      <c r="N5658" s="247">
        <v>0</v>
      </c>
      <c r="O5658" s="247">
        <v>1585.3</v>
      </c>
      <c r="P5658" s="127" t="s">
        <v>1334</v>
      </c>
    </row>
    <row r="5659" spans="1:16" ht="63.75" hidden="1">
      <c r="A5659" s="127">
        <v>290</v>
      </c>
      <c r="B5659" s="127"/>
      <c r="C5659" s="128" t="s">
        <v>794</v>
      </c>
      <c r="D5659" s="122">
        <v>43045</v>
      </c>
      <c r="E5659" s="123" t="s">
        <v>12497</v>
      </c>
      <c r="F5659" s="123" t="s">
        <v>3</v>
      </c>
      <c r="G5659" s="123">
        <v>1557853</v>
      </c>
      <c r="H5659" s="127"/>
      <c r="I5659" s="131" t="s">
        <v>15009</v>
      </c>
      <c r="J5659" s="127"/>
      <c r="K5659" s="127"/>
      <c r="L5659" s="127"/>
      <c r="M5659" s="127"/>
      <c r="N5659" s="247">
        <v>0</v>
      </c>
      <c r="O5659" s="247">
        <v>2613.9500000000003</v>
      </c>
      <c r="P5659" s="127" t="s">
        <v>1334</v>
      </c>
    </row>
    <row r="5660" spans="1:16" ht="63.75" hidden="1">
      <c r="A5660" s="127">
        <v>290</v>
      </c>
      <c r="B5660" s="127"/>
      <c r="C5660" s="128" t="s">
        <v>794</v>
      </c>
      <c r="D5660" s="122">
        <v>43045</v>
      </c>
      <c r="E5660" s="123" t="s">
        <v>12498</v>
      </c>
      <c r="F5660" s="123" t="s">
        <v>3</v>
      </c>
      <c r="G5660" s="123">
        <v>1557854</v>
      </c>
      <c r="H5660" s="127"/>
      <c r="I5660" s="131" t="s">
        <v>15010</v>
      </c>
      <c r="J5660" s="127"/>
      <c r="K5660" s="127"/>
      <c r="L5660" s="127"/>
      <c r="M5660" s="127"/>
      <c r="N5660" s="247">
        <v>0</v>
      </c>
      <c r="O5660" s="247">
        <v>1477</v>
      </c>
      <c r="P5660" s="127" t="s">
        <v>1334</v>
      </c>
    </row>
    <row r="5661" spans="1:16" ht="51" hidden="1">
      <c r="A5661" s="127" t="s">
        <v>620</v>
      </c>
      <c r="B5661" s="127"/>
      <c r="C5661" s="128" t="s">
        <v>714</v>
      </c>
      <c r="D5661" s="122">
        <v>43045</v>
      </c>
      <c r="E5661" s="123" t="s">
        <v>12499</v>
      </c>
      <c r="F5661" s="123" t="s">
        <v>3</v>
      </c>
      <c r="G5661" s="123">
        <v>1557892</v>
      </c>
      <c r="H5661" s="127"/>
      <c r="I5661" s="131" t="s">
        <v>15011</v>
      </c>
      <c r="J5661" s="127"/>
      <c r="K5661" s="127"/>
      <c r="L5661" s="127"/>
      <c r="M5661" s="127"/>
      <c r="N5661" s="247">
        <v>0</v>
      </c>
      <c r="O5661" s="247">
        <v>156.46</v>
      </c>
      <c r="P5661" s="127" t="s">
        <v>1334</v>
      </c>
    </row>
    <row r="5662" spans="1:16" ht="89.25" hidden="1">
      <c r="A5662" s="127">
        <v>587</v>
      </c>
      <c r="B5662" s="127"/>
      <c r="C5662" s="128" t="s">
        <v>859</v>
      </c>
      <c r="D5662" s="122">
        <v>43045</v>
      </c>
      <c r="E5662" s="123" t="s">
        <v>12500</v>
      </c>
      <c r="F5662" s="123" t="s">
        <v>3</v>
      </c>
      <c r="G5662" s="123">
        <v>1557893</v>
      </c>
      <c r="H5662" s="127"/>
      <c r="I5662" s="131" t="s">
        <v>15012</v>
      </c>
      <c r="J5662" s="127"/>
      <c r="K5662" s="127"/>
      <c r="L5662" s="127"/>
      <c r="M5662" s="127"/>
      <c r="N5662" s="247">
        <v>0</v>
      </c>
      <c r="O5662" s="247">
        <v>525</v>
      </c>
      <c r="P5662" s="127" t="s">
        <v>1334</v>
      </c>
    </row>
    <row r="5663" spans="1:16" ht="63.75" hidden="1">
      <c r="A5663" s="127" t="s">
        <v>620</v>
      </c>
      <c r="B5663" s="127"/>
      <c r="C5663" s="128" t="s">
        <v>714</v>
      </c>
      <c r="D5663" s="122">
        <v>43045</v>
      </c>
      <c r="E5663" s="123" t="s">
        <v>12501</v>
      </c>
      <c r="F5663" s="123" t="s">
        <v>3</v>
      </c>
      <c r="G5663" s="123">
        <v>1557894</v>
      </c>
      <c r="H5663" s="127"/>
      <c r="I5663" s="131" t="s">
        <v>15013</v>
      </c>
      <c r="J5663" s="127"/>
      <c r="K5663" s="127"/>
      <c r="L5663" s="127"/>
      <c r="M5663" s="127"/>
      <c r="N5663" s="247">
        <v>0</v>
      </c>
      <c r="O5663" s="247">
        <v>14523.69</v>
      </c>
      <c r="P5663" s="127" t="s">
        <v>1334</v>
      </c>
    </row>
    <row r="5664" spans="1:16" ht="51" hidden="1">
      <c r="A5664" s="127">
        <v>249</v>
      </c>
      <c r="B5664" s="127"/>
      <c r="C5664" s="128" t="s">
        <v>776</v>
      </c>
      <c r="D5664" s="122">
        <v>43045</v>
      </c>
      <c r="E5664" s="123" t="s">
        <v>12502</v>
      </c>
      <c r="F5664" s="123" t="s">
        <v>3</v>
      </c>
      <c r="G5664" s="123">
        <v>1557758</v>
      </c>
      <c r="H5664" s="127"/>
      <c r="I5664" s="131" t="s">
        <v>15014</v>
      </c>
      <c r="J5664" s="127"/>
      <c r="K5664" s="127"/>
      <c r="L5664" s="127"/>
      <c r="M5664" s="127"/>
      <c r="N5664" s="247">
        <v>0</v>
      </c>
      <c r="O5664" s="247">
        <v>72</v>
      </c>
      <c r="P5664" s="127" t="s">
        <v>1334</v>
      </c>
    </row>
    <row r="5665" spans="1:16" ht="51" hidden="1">
      <c r="A5665" s="127" t="s">
        <v>620</v>
      </c>
      <c r="B5665" s="127"/>
      <c r="C5665" s="128" t="s">
        <v>714</v>
      </c>
      <c r="D5665" s="122">
        <v>43045</v>
      </c>
      <c r="E5665" s="123" t="s">
        <v>12503</v>
      </c>
      <c r="F5665" s="123" t="s">
        <v>3</v>
      </c>
      <c r="G5665" s="123">
        <v>1557764</v>
      </c>
      <c r="H5665" s="127"/>
      <c r="I5665" s="131" t="s">
        <v>15015</v>
      </c>
      <c r="J5665" s="127"/>
      <c r="K5665" s="127"/>
      <c r="L5665" s="127"/>
      <c r="M5665" s="127"/>
      <c r="N5665" s="247">
        <v>0</v>
      </c>
      <c r="O5665" s="247">
        <v>600</v>
      </c>
      <c r="P5665" s="127" t="s">
        <v>1334</v>
      </c>
    </row>
    <row r="5666" spans="1:16" ht="51" hidden="1">
      <c r="A5666" s="127" t="s">
        <v>620</v>
      </c>
      <c r="B5666" s="127"/>
      <c r="C5666" s="128" t="s">
        <v>714</v>
      </c>
      <c r="D5666" s="122">
        <v>43045</v>
      </c>
      <c r="E5666" s="123" t="s">
        <v>12504</v>
      </c>
      <c r="F5666" s="123" t="s">
        <v>3</v>
      </c>
      <c r="G5666" s="123">
        <v>1557765</v>
      </c>
      <c r="H5666" s="127"/>
      <c r="I5666" s="131" t="s">
        <v>15016</v>
      </c>
      <c r="J5666" s="127"/>
      <c r="K5666" s="127"/>
      <c r="L5666" s="127"/>
      <c r="M5666" s="127"/>
      <c r="N5666" s="247">
        <v>0</v>
      </c>
      <c r="O5666" s="247">
        <v>6430</v>
      </c>
      <c r="P5666" s="127" t="s">
        <v>1334</v>
      </c>
    </row>
    <row r="5667" spans="1:16" ht="51" hidden="1">
      <c r="A5667" s="127">
        <v>16</v>
      </c>
      <c r="B5667" s="127"/>
      <c r="C5667" s="128" t="s">
        <v>693</v>
      </c>
      <c r="D5667" s="122">
        <v>43045</v>
      </c>
      <c r="E5667" s="123" t="s">
        <v>12505</v>
      </c>
      <c r="F5667" s="123" t="s">
        <v>3</v>
      </c>
      <c r="G5667" s="123">
        <v>1557766</v>
      </c>
      <c r="H5667" s="127"/>
      <c r="I5667" s="131" t="s">
        <v>15017</v>
      </c>
      <c r="J5667" s="127"/>
      <c r="K5667" s="127"/>
      <c r="L5667" s="127"/>
      <c r="M5667" s="127"/>
      <c r="N5667" s="247">
        <v>0</v>
      </c>
      <c r="O5667" s="247">
        <v>1380</v>
      </c>
      <c r="P5667" s="127" t="s">
        <v>1334</v>
      </c>
    </row>
    <row r="5668" spans="1:16" ht="51" hidden="1">
      <c r="A5668" s="127">
        <v>81</v>
      </c>
      <c r="B5668" s="127"/>
      <c r="C5668" s="128" t="s">
        <v>710</v>
      </c>
      <c r="D5668" s="122">
        <v>43045</v>
      </c>
      <c r="E5668" s="123" t="s">
        <v>12506</v>
      </c>
      <c r="F5668" s="123" t="s">
        <v>3</v>
      </c>
      <c r="G5668" s="123">
        <v>1557777</v>
      </c>
      <c r="H5668" s="127"/>
      <c r="I5668" s="131" t="s">
        <v>15018</v>
      </c>
      <c r="J5668" s="127"/>
      <c r="K5668" s="127"/>
      <c r="L5668" s="127"/>
      <c r="M5668" s="127"/>
      <c r="N5668" s="247">
        <v>0</v>
      </c>
      <c r="O5668" s="247">
        <v>43</v>
      </c>
      <c r="P5668" s="127" t="s">
        <v>1334</v>
      </c>
    </row>
    <row r="5669" spans="1:16" ht="51" hidden="1">
      <c r="A5669" s="127" t="s">
        <v>620</v>
      </c>
      <c r="B5669" s="127"/>
      <c r="C5669" s="128" t="s">
        <v>714</v>
      </c>
      <c r="D5669" s="122">
        <v>43045</v>
      </c>
      <c r="E5669" s="123" t="s">
        <v>12507</v>
      </c>
      <c r="F5669" s="123" t="s">
        <v>3</v>
      </c>
      <c r="G5669" s="123">
        <v>1557780</v>
      </c>
      <c r="H5669" s="127"/>
      <c r="I5669" s="131" t="s">
        <v>15019</v>
      </c>
      <c r="J5669" s="127"/>
      <c r="K5669" s="127"/>
      <c r="L5669" s="127"/>
      <c r="M5669" s="127"/>
      <c r="N5669" s="247">
        <v>0</v>
      </c>
      <c r="O5669" s="247">
        <v>460</v>
      </c>
      <c r="P5669" s="127" t="s">
        <v>1334</v>
      </c>
    </row>
    <row r="5670" spans="1:16" ht="51" hidden="1">
      <c r="A5670" s="127" t="s">
        <v>620</v>
      </c>
      <c r="B5670" s="127"/>
      <c r="C5670" s="128" t="s">
        <v>714</v>
      </c>
      <c r="D5670" s="122">
        <v>43045</v>
      </c>
      <c r="E5670" s="123" t="s">
        <v>12508</v>
      </c>
      <c r="F5670" s="123" t="s">
        <v>3</v>
      </c>
      <c r="G5670" s="123">
        <v>1557803</v>
      </c>
      <c r="H5670" s="127"/>
      <c r="I5670" s="131" t="s">
        <v>15020</v>
      </c>
      <c r="J5670" s="127"/>
      <c r="K5670" s="127"/>
      <c r="L5670" s="127"/>
      <c r="M5670" s="127"/>
      <c r="N5670" s="247">
        <v>0</v>
      </c>
      <c r="O5670" s="247">
        <v>161.34</v>
      </c>
      <c r="P5670" s="127" t="s">
        <v>1334</v>
      </c>
    </row>
    <row r="5671" spans="1:16" ht="51" hidden="1">
      <c r="A5671" s="127" t="s">
        <v>620</v>
      </c>
      <c r="B5671" s="127"/>
      <c r="C5671" s="128" t="s">
        <v>714</v>
      </c>
      <c r="D5671" s="122">
        <v>43045</v>
      </c>
      <c r="E5671" s="123" t="s">
        <v>12509</v>
      </c>
      <c r="F5671" s="123" t="s">
        <v>3</v>
      </c>
      <c r="G5671" s="123">
        <v>1557816</v>
      </c>
      <c r="H5671" s="127"/>
      <c r="I5671" s="131" t="s">
        <v>5355</v>
      </c>
      <c r="J5671" s="127"/>
      <c r="K5671" s="127"/>
      <c r="L5671" s="127"/>
      <c r="M5671" s="127"/>
      <c r="N5671" s="247">
        <v>0</v>
      </c>
      <c r="O5671" s="247">
        <v>1277</v>
      </c>
      <c r="P5671" s="127" t="s">
        <v>1334</v>
      </c>
    </row>
    <row r="5672" spans="1:16" ht="51" hidden="1">
      <c r="A5672" s="127" t="s">
        <v>620</v>
      </c>
      <c r="B5672" s="127"/>
      <c r="C5672" s="128" t="s">
        <v>714</v>
      </c>
      <c r="D5672" s="122">
        <v>43045</v>
      </c>
      <c r="E5672" s="123" t="s">
        <v>12510</v>
      </c>
      <c r="F5672" s="123" t="s">
        <v>3</v>
      </c>
      <c r="G5672" s="123">
        <v>1557737</v>
      </c>
      <c r="H5672" s="127"/>
      <c r="I5672" s="131" t="s">
        <v>2471</v>
      </c>
      <c r="J5672" s="127"/>
      <c r="K5672" s="127"/>
      <c r="L5672" s="127"/>
      <c r="M5672" s="127"/>
      <c r="N5672" s="247">
        <v>0</v>
      </c>
      <c r="O5672" s="247">
        <v>1016</v>
      </c>
      <c r="P5672" s="127" t="s">
        <v>1334</v>
      </c>
    </row>
    <row r="5673" spans="1:16" ht="51" hidden="1">
      <c r="A5673" s="127" t="s">
        <v>620</v>
      </c>
      <c r="B5673" s="127"/>
      <c r="C5673" s="128" t="s">
        <v>714</v>
      </c>
      <c r="D5673" s="122">
        <v>43045</v>
      </c>
      <c r="E5673" s="123" t="s">
        <v>12511</v>
      </c>
      <c r="F5673" s="123" t="s">
        <v>3</v>
      </c>
      <c r="G5673" s="123">
        <v>1557747</v>
      </c>
      <c r="H5673" s="127"/>
      <c r="I5673" s="131" t="s">
        <v>3501</v>
      </c>
      <c r="J5673" s="127"/>
      <c r="K5673" s="127"/>
      <c r="L5673" s="127"/>
      <c r="M5673" s="127"/>
      <c r="N5673" s="247">
        <v>0</v>
      </c>
      <c r="O5673" s="247">
        <v>1506</v>
      </c>
      <c r="P5673" s="127" t="s">
        <v>1334</v>
      </c>
    </row>
    <row r="5674" spans="1:16" ht="51" hidden="1">
      <c r="A5674" s="127">
        <v>526</v>
      </c>
      <c r="B5674" s="127"/>
      <c r="C5674" s="128" t="s">
        <v>847</v>
      </c>
      <c r="D5674" s="122">
        <v>43046</v>
      </c>
      <c r="E5674" s="123" t="s">
        <v>12512</v>
      </c>
      <c r="F5674" s="123" t="s">
        <v>3</v>
      </c>
      <c r="G5674" s="123">
        <v>1558346</v>
      </c>
      <c r="H5674" s="127"/>
      <c r="I5674" s="131" t="s">
        <v>14977</v>
      </c>
      <c r="J5674" s="127"/>
      <c r="K5674" s="127"/>
      <c r="L5674" s="127"/>
      <c r="M5674" s="127"/>
      <c r="N5674" s="247">
        <v>0</v>
      </c>
      <c r="O5674" s="247">
        <v>283</v>
      </c>
      <c r="P5674" s="127" t="s">
        <v>1334</v>
      </c>
    </row>
    <row r="5675" spans="1:16" ht="51" hidden="1">
      <c r="A5675" s="127" t="s">
        <v>620</v>
      </c>
      <c r="B5675" s="127"/>
      <c r="C5675" s="128" t="s">
        <v>714</v>
      </c>
      <c r="D5675" s="122">
        <v>43046</v>
      </c>
      <c r="E5675" s="123" t="s">
        <v>12513</v>
      </c>
      <c r="F5675" s="123" t="s">
        <v>3</v>
      </c>
      <c r="G5675" s="123">
        <v>1558354</v>
      </c>
      <c r="H5675" s="127"/>
      <c r="I5675" s="131" t="s">
        <v>15021</v>
      </c>
      <c r="J5675" s="127"/>
      <c r="K5675" s="127"/>
      <c r="L5675" s="127"/>
      <c r="M5675" s="127"/>
      <c r="N5675" s="247">
        <v>0</v>
      </c>
      <c r="O5675" s="247">
        <v>1400</v>
      </c>
      <c r="P5675" s="127" t="s">
        <v>1334</v>
      </c>
    </row>
    <row r="5676" spans="1:16" ht="51" hidden="1">
      <c r="A5676" s="127" t="s">
        <v>620</v>
      </c>
      <c r="B5676" s="127"/>
      <c r="C5676" s="128" t="s">
        <v>714</v>
      </c>
      <c r="D5676" s="122">
        <v>43046</v>
      </c>
      <c r="E5676" s="123" t="s">
        <v>12514</v>
      </c>
      <c r="F5676" s="123" t="s">
        <v>3</v>
      </c>
      <c r="G5676" s="123">
        <v>1558366</v>
      </c>
      <c r="H5676" s="127"/>
      <c r="I5676" s="131" t="s">
        <v>7598</v>
      </c>
      <c r="J5676" s="127"/>
      <c r="K5676" s="127"/>
      <c r="L5676" s="127"/>
      <c r="M5676" s="127"/>
      <c r="N5676" s="247">
        <v>0</v>
      </c>
      <c r="O5676" s="247">
        <v>2000</v>
      </c>
      <c r="P5676" s="127" t="s">
        <v>1334</v>
      </c>
    </row>
    <row r="5677" spans="1:16" ht="38.25" hidden="1">
      <c r="A5677" s="127">
        <v>20</v>
      </c>
      <c r="B5677" s="127"/>
      <c r="C5677" s="128" t="s">
        <v>694</v>
      </c>
      <c r="D5677" s="122">
        <v>43046</v>
      </c>
      <c r="E5677" s="123" t="s">
        <v>12515</v>
      </c>
      <c r="F5677" s="123" t="s">
        <v>3</v>
      </c>
      <c r="G5677" s="123">
        <v>1558435</v>
      </c>
      <c r="H5677" s="127"/>
      <c r="I5677" s="131" t="s">
        <v>15022</v>
      </c>
      <c r="J5677" s="127"/>
      <c r="K5677" s="127"/>
      <c r="L5677" s="127"/>
      <c r="M5677" s="127"/>
      <c r="N5677" s="247">
        <v>0</v>
      </c>
      <c r="O5677" s="247">
        <v>10</v>
      </c>
      <c r="P5677" s="127" t="s">
        <v>1334</v>
      </c>
    </row>
    <row r="5678" spans="1:16" ht="63.75" hidden="1">
      <c r="A5678" s="127" t="s">
        <v>620</v>
      </c>
      <c r="B5678" s="127"/>
      <c r="C5678" s="128" t="s">
        <v>714</v>
      </c>
      <c r="D5678" s="122">
        <v>43046</v>
      </c>
      <c r="E5678" s="123" t="s">
        <v>12516</v>
      </c>
      <c r="F5678" s="123" t="s">
        <v>3</v>
      </c>
      <c r="G5678" s="123">
        <v>1558444</v>
      </c>
      <c r="H5678" s="127"/>
      <c r="I5678" s="131" t="s">
        <v>15023</v>
      </c>
      <c r="J5678" s="127"/>
      <c r="K5678" s="127"/>
      <c r="L5678" s="127"/>
      <c r="M5678" s="127"/>
      <c r="N5678" s="247">
        <v>0</v>
      </c>
      <c r="O5678" s="247">
        <v>8776</v>
      </c>
      <c r="P5678" s="127" t="s">
        <v>1334</v>
      </c>
    </row>
    <row r="5679" spans="1:16" ht="51" hidden="1">
      <c r="A5679" s="127" t="s">
        <v>620</v>
      </c>
      <c r="B5679" s="127"/>
      <c r="C5679" s="128" t="s">
        <v>714</v>
      </c>
      <c r="D5679" s="122">
        <v>43046</v>
      </c>
      <c r="E5679" s="123" t="s">
        <v>12517</v>
      </c>
      <c r="F5679" s="123" t="s">
        <v>3</v>
      </c>
      <c r="G5679" s="123">
        <v>1558338</v>
      </c>
      <c r="H5679" s="127"/>
      <c r="I5679" s="131" t="s">
        <v>15024</v>
      </c>
      <c r="J5679" s="127"/>
      <c r="K5679" s="127"/>
      <c r="L5679" s="127"/>
      <c r="M5679" s="127"/>
      <c r="N5679" s="247">
        <v>0</v>
      </c>
      <c r="O5679" s="247">
        <v>84</v>
      </c>
      <c r="P5679" s="127" t="s">
        <v>1334</v>
      </c>
    </row>
    <row r="5680" spans="1:16" ht="51" hidden="1">
      <c r="A5680" s="127" t="s">
        <v>620</v>
      </c>
      <c r="B5680" s="127"/>
      <c r="C5680" s="128" t="s">
        <v>714</v>
      </c>
      <c r="D5680" s="122">
        <v>43046</v>
      </c>
      <c r="E5680" s="123" t="s">
        <v>12518</v>
      </c>
      <c r="F5680" s="123" t="s">
        <v>3</v>
      </c>
      <c r="G5680" s="123">
        <v>1558335</v>
      </c>
      <c r="H5680" s="127"/>
      <c r="I5680" s="131" t="s">
        <v>15025</v>
      </c>
      <c r="J5680" s="127"/>
      <c r="K5680" s="127"/>
      <c r="L5680" s="127"/>
      <c r="M5680" s="127"/>
      <c r="N5680" s="247">
        <v>0</v>
      </c>
      <c r="O5680" s="247">
        <v>703.59</v>
      </c>
      <c r="P5680" s="127" t="s">
        <v>1334</v>
      </c>
    </row>
    <row r="5681" spans="1:16" ht="51" hidden="1">
      <c r="A5681" s="127" t="s">
        <v>620</v>
      </c>
      <c r="B5681" s="127"/>
      <c r="C5681" s="128" t="s">
        <v>714</v>
      </c>
      <c r="D5681" s="122">
        <v>43046</v>
      </c>
      <c r="E5681" s="123" t="s">
        <v>12519</v>
      </c>
      <c r="F5681" s="123" t="s">
        <v>3</v>
      </c>
      <c r="G5681" s="123">
        <v>1558333</v>
      </c>
      <c r="H5681" s="127"/>
      <c r="I5681" s="131" t="s">
        <v>7312</v>
      </c>
      <c r="J5681" s="127"/>
      <c r="K5681" s="127"/>
      <c r="L5681" s="127"/>
      <c r="M5681" s="127"/>
      <c r="N5681" s="247">
        <v>0</v>
      </c>
      <c r="O5681" s="247">
        <v>916.17000000000007</v>
      </c>
      <c r="P5681" s="127" t="s">
        <v>1334</v>
      </c>
    </row>
    <row r="5682" spans="1:16" ht="51" hidden="1">
      <c r="A5682" s="127" t="s">
        <v>620</v>
      </c>
      <c r="B5682" s="127"/>
      <c r="C5682" s="128" t="s">
        <v>714</v>
      </c>
      <c r="D5682" s="122">
        <v>43046</v>
      </c>
      <c r="E5682" s="123" t="s">
        <v>12520</v>
      </c>
      <c r="F5682" s="123" t="s">
        <v>3</v>
      </c>
      <c r="G5682" s="123">
        <v>1558330</v>
      </c>
      <c r="H5682" s="127"/>
      <c r="I5682" s="131" t="s">
        <v>4173</v>
      </c>
      <c r="J5682" s="127"/>
      <c r="K5682" s="127"/>
      <c r="L5682" s="127"/>
      <c r="M5682" s="127"/>
      <c r="N5682" s="247">
        <v>0</v>
      </c>
      <c r="O5682" s="247">
        <v>1944.51</v>
      </c>
      <c r="P5682" s="127" t="s">
        <v>1334</v>
      </c>
    </row>
    <row r="5683" spans="1:16" ht="51" hidden="1">
      <c r="A5683" s="127" t="s">
        <v>620</v>
      </c>
      <c r="B5683" s="127"/>
      <c r="C5683" s="128" t="s">
        <v>714</v>
      </c>
      <c r="D5683" s="122">
        <v>43046</v>
      </c>
      <c r="E5683" s="123" t="s">
        <v>12521</v>
      </c>
      <c r="F5683" s="123" t="s">
        <v>3</v>
      </c>
      <c r="G5683" s="123">
        <v>1558328</v>
      </c>
      <c r="H5683" s="127"/>
      <c r="I5683" s="131" t="s">
        <v>15026</v>
      </c>
      <c r="J5683" s="127"/>
      <c r="K5683" s="127"/>
      <c r="L5683" s="127"/>
      <c r="M5683" s="127"/>
      <c r="N5683" s="247">
        <v>0</v>
      </c>
      <c r="O5683" s="247">
        <v>50</v>
      </c>
      <c r="P5683" s="127" t="s">
        <v>1334</v>
      </c>
    </row>
    <row r="5684" spans="1:16" ht="51" hidden="1">
      <c r="A5684" s="127" t="s">
        <v>620</v>
      </c>
      <c r="B5684" s="127"/>
      <c r="C5684" s="128" t="s">
        <v>714</v>
      </c>
      <c r="D5684" s="122">
        <v>43046</v>
      </c>
      <c r="E5684" s="123" t="s">
        <v>12522</v>
      </c>
      <c r="F5684" s="123" t="s">
        <v>3</v>
      </c>
      <c r="G5684" s="123">
        <v>1558327</v>
      </c>
      <c r="H5684" s="127"/>
      <c r="I5684" s="131" t="s">
        <v>15027</v>
      </c>
      <c r="J5684" s="127"/>
      <c r="K5684" s="127"/>
      <c r="L5684" s="127"/>
      <c r="M5684" s="127"/>
      <c r="N5684" s="247">
        <v>0</v>
      </c>
      <c r="O5684" s="247">
        <v>1669</v>
      </c>
      <c r="P5684" s="127" t="s">
        <v>1334</v>
      </c>
    </row>
    <row r="5685" spans="1:16" ht="51" hidden="1">
      <c r="A5685" s="127" t="s">
        <v>620</v>
      </c>
      <c r="B5685" s="127"/>
      <c r="C5685" s="128" t="s">
        <v>714</v>
      </c>
      <c r="D5685" s="122">
        <v>43046</v>
      </c>
      <c r="E5685" s="123" t="s">
        <v>12523</v>
      </c>
      <c r="F5685" s="123" t="s">
        <v>3</v>
      </c>
      <c r="G5685" s="123">
        <v>1558326</v>
      </c>
      <c r="H5685" s="127"/>
      <c r="I5685" s="131" t="s">
        <v>15028</v>
      </c>
      <c r="J5685" s="127"/>
      <c r="K5685" s="127"/>
      <c r="L5685" s="127"/>
      <c r="M5685" s="127"/>
      <c r="N5685" s="247">
        <v>0</v>
      </c>
      <c r="O5685" s="247">
        <v>60</v>
      </c>
      <c r="P5685" s="127" t="s">
        <v>1334</v>
      </c>
    </row>
    <row r="5686" spans="1:16" ht="51" hidden="1">
      <c r="A5686" s="127" t="s">
        <v>620</v>
      </c>
      <c r="B5686" s="127"/>
      <c r="C5686" s="128" t="s">
        <v>714</v>
      </c>
      <c r="D5686" s="122">
        <v>43046</v>
      </c>
      <c r="E5686" s="123" t="s">
        <v>12524</v>
      </c>
      <c r="F5686" s="123" t="s">
        <v>3</v>
      </c>
      <c r="G5686" s="123">
        <v>1558324</v>
      </c>
      <c r="H5686" s="127"/>
      <c r="I5686" s="131" t="s">
        <v>15029</v>
      </c>
      <c r="J5686" s="127"/>
      <c r="K5686" s="127"/>
      <c r="L5686" s="127"/>
      <c r="M5686" s="127"/>
      <c r="N5686" s="247">
        <v>0</v>
      </c>
      <c r="O5686" s="247">
        <v>45</v>
      </c>
      <c r="P5686" s="127" t="s">
        <v>1334</v>
      </c>
    </row>
    <row r="5687" spans="1:16" ht="51" hidden="1">
      <c r="A5687" s="127" t="s">
        <v>620</v>
      </c>
      <c r="B5687" s="127"/>
      <c r="C5687" s="128" t="s">
        <v>714</v>
      </c>
      <c r="D5687" s="122">
        <v>43046</v>
      </c>
      <c r="E5687" s="123" t="s">
        <v>12525</v>
      </c>
      <c r="F5687" s="123" t="s">
        <v>3</v>
      </c>
      <c r="G5687" s="123">
        <v>1558298</v>
      </c>
      <c r="H5687" s="127"/>
      <c r="I5687" s="131" t="s">
        <v>4422</v>
      </c>
      <c r="J5687" s="127"/>
      <c r="K5687" s="127"/>
      <c r="L5687" s="127"/>
      <c r="M5687" s="127"/>
      <c r="N5687" s="247">
        <v>0</v>
      </c>
      <c r="O5687" s="247">
        <v>3400</v>
      </c>
      <c r="P5687" s="127" t="s">
        <v>1334</v>
      </c>
    </row>
    <row r="5688" spans="1:16" ht="51" hidden="1">
      <c r="A5688" s="127">
        <v>212</v>
      </c>
      <c r="B5688" s="127"/>
      <c r="C5688" s="128" t="s">
        <v>762</v>
      </c>
      <c r="D5688" s="122">
        <v>43046</v>
      </c>
      <c r="E5688" s="123" t="s">
        <v>12526</v>
      </c>
      <c r="F5688" s="123" t="s">
        <v>3</v>
      </c>
      <c r="G5688" s="123">
        <v>1558556</v>
      </c>
      <c r="H5688" s="127"/>
      <c r="I5688" s="131" t="s">
        <v>15030</v>
      </c>
      <c r="J5688" s="127"/>
      <c r="K5688" s="127"/>
      <c r="L5688" s="127"/>
      <c r="M5688" s="127"/>
      <c r="N5688" s="247">
        <v>0</v>
      </c>
      <c r="O5688" s="247">
        <v>650</v>
      </c>
      <c r="P5688" s="127" t="s">
        <v>1334</v>
      </c>
    </row>
    <row r="5689" spans="1:16" ht="51" hidden="1">
      <c r="A5689" s="127" t="s">
        <v>620</v>
      </c>
      <c r="B5689" s="127"/>
      <c r="C5689" s="128" t="s">
        <v>714</v>
      </c>
      <c r="D5689" s="122">
        <v>43046</v>
      </c>
      <c r="E5689" s="123" t="s">
        <v>12527</v>
      </c>
      <c r="F5689" s="123" t="s">
        <v>3</v>
      </c>
      <c r="G5689" s="123">
        <v>1558504</v>
      </c>
      <c r="H5689" s="127"/>
      <c r="I5689" s="131" t="s">
        <v>15031</v>
      </c>
      <c r="J5689" s="127"/>
      <c r="K5689" s="127"/>
      <c r="L5689" s="127"/>
      <c r="M5689" s="127"/>
      <c r="N5689" s="247">
        <v>0</v>
      </c>
      <c r="O5689" s="247">
        <v>672.87</v>
      </c>
      <c r="P5689" s="127" t="s">
        <v>1334</v>
      </c>
    </row>
    <row r="5690" spans="1:16" ht="51" hidden="1">
      <c r="A5690" s="127">
        <v>224</v>
      </c>
      <c r="B5690" s="127"/>
      <c r="C5690" s="128" t="s">
        <v>120</v>
      </c>
      <c r="D5690" s="122">
        <v>43046</v>
      </c>
      <c r="E5690" s="123" t="s">
        <v>12528</v>
      </c>
      <c r="F5690" s="123" t="s">
        <v>3</v>
      </c>
      <c r="G5690" s="123">
        <v>1558499</v>
      </c>
      <c r="H5690" s="127"/>
      <c r="I5690" s="131" t="s">
        <v>15032</v>
      </c>
      <c r="J5690" s="127"/>
      <c r="K5690" s="127"/>
      <c r="L5690" s="127"/>
      <c r="M5690" s="127"/>
      <c r="N5690" s="247">
        <v>0</v>
      </c>
      <c r="O5690" s="247">
        <v>65</v>
      </c>
      <c r="P5690" s="127" t="s">
        <v>1334</v>
      </c>
    </row>
    <row r="5691" spans="1:16" ht="51" hidden="1">
      <c r="A5691" s="127">
        <v>592</v>
      </c>
      <c r="B5691" s="127"/>
      <c r="C5691" s="128" t="s">
        <v>863</v>
      </c>
      <c r="D5691" s="122">
        <v>43046</v>
      </c>
      <c r="E5691" s="123" t="s">
        <v>12529</v>
      </c>
      <c r="F5691" s="123" t="s">
        <v>3</v>
      </c>
      <c r="G5691" s="123">
        <v>1558483</v>
      </c>
      <c r="H5691" s="127"/>
      <c r="I5691" s="131" t="s">
        <v>15033</v>
      </c>
      <c r="J5691" s="127"/>
      <c r="K5691" s="127"/>
      <c r="L5691" s="127"/>
      <c r="M5691" s="127"/>
      <c r="N5691" s="247">
        <v>0</v>
      </c>
      <c r="O5691" s="247">
        <v>2</v>
      </c>
      <c r="P5691" s="127" t="s">
        <v>1334</v>
      </c>
    </row>
    <row r="5692" spans="1:16" ht="38.25" hidden="1">
      <c r="A5692" s="127">
        <v>20</v>
      </c>
      <c r="B5692" s="127"/>
      <c r="C5692" s="128" t="s">
        <v>694</v>
      </c>
      <c r="D5692" s="122">
        <v>43046</v>
      </c>
      <c r="E5692" s="123" t="s">
        <v>12530</v>
      </c>
      <c r="F5692" s="123" t="s">
        <v>3</v>
      </c>
      <c r="G5692" s="123">
        <v>1558474</v>
      </c>
      <c r="H5692" s="127"/>
      <c r="I5692" s="131" t="s">
        <v>15034</v>
      </c>
      <c r="J5692" s="127"/>
      <c r="K5692" s="127"/>
      <c r="L5692" s="127"/>
      <c r="M5692" s="127"/>
      <c r="N5692" s="247">
        <v>0</v>
      </c>
      <c r="O5692" s="247">
        <v>71.3</v>
      </c>
      <c r="P5692" s="127" t="s">
        <v>1334</v>
      </c>
    </row>
    <row r="5693" spans="1:16" ht="51" hidden="1">
      <c r="A5693" s="127">
        <v>20</v>
      </c>
      <c r="B5693" s="127"/>
      <c r="C5693" s="128" t="s">
        <v>694</v>
      </c>
      <c r="D5693" s="122">
        <v>43046</v>
      </c>
      <c r="E5693" s="123" t="s">
        <v>12531</v>
      </c>
      <c r="F5693" s="123" t="s">
        <v>3</v>
      </c>
      <c r="G5693" s="123">
        <v>1558472</v>
      </c>
      <c r="H5693" s="127"/>
      <c r="I5693" s="131" t="s">
        <v>15035</v>
      </c>
      <c r="J5693" s="127"/>
      <c r="K5693" s="127"/>
      <c r="L5693" s="127"/>
      <c r="M5693" s="127"/>
      <c r="N5693" s="247">
        <v>0</v>
      </c>
      <c r="O5693" s="247">
        <v>371</v>
      </c>
      <c r="P5693" s="127" t="s">
        <v>1334</v>
      </c>
    </row>
    <row r="5694" spans="1:16" ht="51" hidden="1">
      <c r="A5694" s="127">
        <v>20</v>
      </c>
      <c r="B5694" s="127"/>
      <c r="C5694" s="128" t="s">
        <v>694</v>
      </c>
      <c r="D5694" s="122">
        <v>43046</v>
      </c>
      <c r="E5694" s="123" t="s">
        <v>12532</v>
      </c>
      <c r="F5694" s="123" t="s">
        <v>3</v>
      </c>
      <c r="G5694" s="123">
        <v>1558467</v>
      </c>
      <c r="H5694" s="127"/>
      <c r="I5694" s="131" t="s">
        <v>15036</v>
      </c>
      <c r="J5694" s="127"/>
      <c r="K5694" s="127"/>
      <c r="L5694" s="127"/>
      <c r="M5694" s="127"/>
      <c r="N5694" s="247">
        <v>0</v>
      </c>
      <c r="O5694" s="247">
        <v>371</v>
      </c>
      <c r="P5694" s="127" t="s">
        <v>1334</v>
      </c>
    </row>
    <row r="5695" spans="1:16" ht="51" hidden="1">
      <c r="A5695" s="127">
        <v>46</v>
      </c>
      <c r="B5695" s="127"/>
      <c r="C5695" s="128" t="s">
        <v>699</v>
      </c>
      <c r="D5695" s="122">
        <v>43046</v>
      </c>
      <c r="E5695" s="123" t="s">
        <v>12533</v>
      </c>
      <c r="F5695" s="123" t="s">
        <v>3</v>
      </c>
      <c r="G5695" s="123">
        <v>1558460</v>
      </c>
      <c r="H5695" s="127"/>
      <c r="I5695" s="131" t="s">
        <v>15037</v>
      </c>
      <c r="J5695" s="127"/>
      <c r="K5695" s="127"/>
      <c r="L5695" s="127"/>
      <c r="M5695" s="127"/>
      <c r="N5695" s="247">
        <v>0</v>
      </c>
      <c r="O5695" s="247">
        <v>3</v>
      </c>
      <c r="P5695" s="127" t="s">
        <v>1334</v>
      </c>
    </row>
    <row r="5696" spans="1:16" ht="51" hidden="1">
      <c r="A5696" s="127">
        <v>16</v>
      </c>
      <c r="B5696" s="127"/>
      <c r="C5696" s="128" t="s">
        <v>693</v>
      </c>
      <c r="D5696" s="122">
        <v>43046</v>
      </c>
      <c r="E5696" s="123" t="s">
        <v>12534</v>
      </c>
      <c r="F5696" s="123" t="s">
        <v>3</v>
      </c>
      <c r="G5696" s="123">
        <v>1558457</v>
      </c>
      <c r="H5696" s="127"/>
      <c r="I5696" s="131" t="s">
        <v>15038</v>
      </c>
      <c r="J5696" s="127"/>
      <c r="K5696" s="127"/>
      <c r="L5696" s="127"/>
      <c r="M5696" s="127"/>
      <c r="N5696" s="247">
        <v>0</v>
      </c>
      <c r="O5696" s="247">
        <v>1430</v>
      </c>
      <c r="P5696" s="127" t="s">
        <v>1334</v>
      </c>
    </row>
    <row r="5697" spans="1:16" ht="51" hidden="1">
      <c r="A5697" s="127">
        <v>346</v>
      </c>
      <c r="B5697" s="127"/>
      <c r="C5697" s="128" t="s">
        <v>821</v>
      </c>
      <c r="D5697" s="122">
        <v>43046</v>
      </c>
      <c r="E5697" s="123" t="s">
        <v>12535</v>
      </c>
      <c r="F5697" s="123" t="s">
        <v>3</v>
      </c>
      <c r="G5697" s="123">
        <v>1558351</v>
      </c>
      <c r="H5697" s="127"/>
      <c r="I5697" s="131" t="s">
        <v>15039</v>
      </c>
      <c r="J5697" s="127"/>
      <c r="K5697" s="127"/>
      <c r="L5697" s="127"/>
      <c r="M5697" s="127"/>
      <c r="N5697" s="247">
        <v>0</v>
      </c>
      <c r="O5697" s="247">
        <v>11303.58</v>
      </c>
      <c r="P5697" s="127" t="s">
        <v>1334</v>
      </c>
    </row>
    <row r="5698" spans="1:16" ht="51" hidden="1">
      <c r="A5698" s="127" t="s">
        <v>627</v>
      </c>
      <c r="B5698" s="127"/>
      <c r="C5698" s="128" t="s">
        <v>1235</v>
      </c>
      <c r="D5698" s="122">
        <v>43046</v>
      </c>
      <c r="E5698" s="123" t="s">
        <v>12536</v>
      </c>
      <c r="F5698" s="123" t="s">
        <v>3</v>
      </c>
      <c r="G5698" s="123">
        <v>1558348</v>
      </c>
      <c r="H5698" s="127"/>
      <c r="I5698" s="131" t="s">
        <v>15040</v>
      </c>
      <c r="J5698" s="127"/>
      <c r="K5698" s="127"/>
      <c r="L5698" s="127"/>
      <c r="M5698" s="127"/>
      <c r="N5698" s="247">
        <v>0</v>
      </c>
      <c r="O5698" s="247">
        <v>29125.200000000001</v>
      </c>
      <c r="P5698" s="127" t="s">
        <v>1334</v>
      </c>
    </row>
    <row r="5699" spans="1:16" ht="63.75" hidden="1">
      <c r="A5699" s="127">
        <v>578</v>
      </c>
      <c r="B5699" s="127"/>
      <c r="C5699" s="128" t="s">
        <v>854</v>
      </c>
      <c r="D5699" s="122">
        <v>43046</v>
      </c>
      <c r="E5699" s="123" t="s">
        <v>12537</v>
      </c>
      <c r="F5699" s="123" t="s">
        <v>3</v>
      </c>
      <c r="G5699" s="123">
        <v>1558304</v>
      </c>
      <c r="H5699" s="127"/>
      <c r="I5699" s="131" t="s">
        <v>15041</v>
      </c>
      <c r="J5699" s="127"/>
      <c r="K5699" s="127"/>
      <c r="L5699" s="127"/>
      <c r="M5699" s="127"/>
      <c r="N5699" s="247">
        <v>0</v>
      </c>
      <c r="O5699" s="247">
        <v>328.6</v>
      </c>
      <c r="P5699" s="127" t="s">
        <v>1334</v>
      </c>
    </row>
    <row r="5700" spans="1:16" ht="51">
      <c r="A5700" s="127">
        <v>35</v>
      </c>
      <c r="B5700" s="127"/>
      <c r="C5700" s="128" t="s">
        <v>697</v>
      </c>
      <c r="D5700" s="122">
        <v>43046</v>
      </c>
      <c r="E5700" s="123" t="s">
        <v>12538</v>
      </c>
      <c r="F5700" s="123" t="s">
        <v>3</v>
      </c>
      <c r="G5700" s="123">
        <v>1558294</v>
      </c>
      <c r="H5700" s="127"/>
      <c r="I5700" s="131" t="s">
        <v>15042</v>
      </c>
      <c r="J5700" s="127"/>
      <c r="K5700" s="127"/>
      <c r="L5700" s="127"/>
      <c r="M5700" s="127"/>
      <c r="N5700" s="247">
        <v>0</v>
      </c>
      <c r="O5700" s="247">
        <v>1000000</v>
      </c>
      <c r="P5700" s="127" t="s">
        <v>1334</v>
      </c>
    </row>
    <row r="5701" spans="1:16" ht="51">
      <c r="A5701" s="127">
        <v>35</v>
      </c>
      <c r="B5701" s="127"/>
      <c r="C5701" s="128" t="s">
        <v>697</v>
      </c>
      <c r="D5701" s="122">
        <v>43046</v>
      </c>
      <c r="E5701" s="123" t="s">
        <v>12539</v>
      </c>
      <c r="F5701" s="123" t="s">
        <v>3</v>
      </c>
      <c r="G5701" s="123">
        <v>1558293</v>
      </c>
      <c r="H5701" s="127"/>
      <c r="I5701" s="131" t="s">
        <v>15043</v>
      </c>
      <c r="J5701" s="127"/>
      <c r="K5701" s="127"/>
      <c r="L5701" s="127"/>
      <c r="M5701" s="127"/>
      <c r="N5701" s="247">
        <v>0</v>
      </c>
      <c r="O5701" s="247">
        <v>492</v>
      </c>
      <c r="P5701" s="127" t="s">
        <v>1334</v>
      </c>
    </row>
    <row r="5702" spans="1:16" ht="63.75">
      <c r="A5702" s="127">
        <v>35</v>
      </c>
      <c r="B5702" s="127"/>
      <c r="C5702" s="128" t="s">
        <v>697</v>
      </c>
      <c r="D5702" s="122">
        <v>43046</v>
      </c>
      <c r="E5702" s="123" t="s">
        <v>12540</v>
      </c>
      <c r="F5702" s="123" t="s">
        <v>3</v>
      </c>
      <c r="G5702" s="123">
        <v>1558292</v>
      </c>
      <c r="H5702" s="127"/>
      <c r="I5702" s="131" t="s">
        <v>15044</v>
      </c>
      <c r="J5702" s="127"/>
      <c r="K5702" s="127"/>
      <c r="L5702" s="127"/>
      <c r="M5702" s="127"/>
      <c r="N5702" s="247">
        <v>0</v>
      </c>
      <c r="O5702" s="247">
        <v>30438.400000000001</v>
      </c>
      <c r="P5702" s="127" t="s">
        <v>1334</v>
      </c>
    </row>
    <row r="5703" spans="1:16" ht="63.75">
      <c r="A5703" s="127">
        <v>35</v>
      </c>
      <c r="B5703" s="127"/>
      <c r="C5703" s="128" t="s">
        <v>697</v>
      </c>
      <c r="D5703" s="122">
        <v>43046</v>
      </c>
      <c r="E5703" s="123" t="s">
        <v>12541</v>
      </c>
      <c r="F5703" s="123" t="s">
        <v>3</v>
      </c>
      <c r="G5703" s="123">
        <v>1558291</v>
      </c>
      <c r="H5703" s="127"/>
      <c r="I5703" s="131" t="s">
        <v>15045</v>
      </c>
      <c r="J5703" s="127"/>
      <c r="K5703" s="127"/>
      <c r="L5703" s="127"/>
      <c r="M5703" s="127"/>
      <c r="N5703" s="247">
        <v>0</v>
      </c>
      <c r="O5703" s="247">
        <v>8770</v>
      </c>
      <c r="P5703" s="127" t="s">
        <v>1334</v>
      </c>
    </row>
    <row r="5704" spans="1:16" ht="51">
      <c r="A5704" s="127">
        <v>35</v>
      </c>
      <c r="B5704" s="127"/>
      <c r="C5704" s="128" t="s">
        <v>697</v>
      </c>
      <c r="D5704" s="122">
        <v>43046</v>
      </c>
      <c r="E5704" s="123" t="s">
        <v>12542</v>
      </c>
      <c r="F5704" s="123" t="s">
        <v>3</v>
      </c>
      <c r="G5704" s="123">
        <v>1558290</v>
      </c>
      <c r="H5704" s="127"/>
      <c r="I5704" s="131" t="s">
        <v>15046</v>
      </c>
      <c r="J5704" s="127"/>
      <c r="K5704" s="127"/>
      <c r="L5704" s="127"/>
      <c r="M5704" s="127"/>
      <c r="N5704" s="247">
        <v>0</v>
      </c>
      <c r="O5704" s="247">
        <v>12528</v>
      </c>
      <c r="P5704" s="127" t="s">
        <v>1334</v>
      </c>
    </row>
    <row r="5705" spans="1:16" ht="51">
      <c r="A5705" s="127">
        <v>35</v>
      </c>
      <c r="B5705" s="127"/>
      <c r="C5705" s="128" t="s">
        <v>697</v>
      </c>
      <c r="D5705" s="122">
        <v>43046</v>
      </c>
      <c r="E5705" s="123" t="s">
        <v>12543</v>
      </c>
      <c r="F5705" s="123" t="s">
        <v>3</v>
      </c>
      <c r="G5705" s="123">
        <v>1558288</v>
      </c>
      <c r="H5705" s="127"/>
      <c r="I5705" s="131" t="s">
        <v>15047</v>
      </c>
      <c r="J5705" s="127"/>
      <c r="K5705" s="127"/>
      <c r="L5705" s="127"/>
      <c r="M5705" s="127"/>
      <c r="N5705" s="247">
        <v>0</v>
      </c>
      <c r="O5705" s="247">
        <v>22815</v>
      </c>
      <c r="P5705" s="127" t="s">
        <v>1334</v>
      </c>
    </row>
    <row r="5706" spans="1:16" ht="63.75" hidden="1">
      <c r="A5706" s="127">
        <v>46</v>
      </c>
      <c r="B5706" s="127"/>
      <c r="C5706" s="128" t="s">
        <v>699</v>
      </c>
      <c r="D5706" s="122">
        <v>43046</v>
      </c>
      <c r="E5706" s="123" t="s">
        <v>12544</v>
      </c>
      <c r="F5706" s="123" t="s">
        <v>3</v>
      </c>
      <c r="G5706" s="123">
        <v>1558275</v>
      </c>
      <c r="H5706" s="127"/>
      <c r="I5706" s="131" t="s">
        <v>15048</v>
      </c>
      <c r="J5706" s="127"/>
      <c r="K5706" s="127"/>
      <c r="L5706" s="127"/>
      <c r="M5706" s="127"/>
      <c r="N5706" s="247">
        <v>0</v>
      </c>
      <c r="O5706" s="247">
        <v>461021.35000000003</v>
      </c>
      <c r="P5706" s="127" t="s">
        <v>1334</v>
      </c>
    </row>
    <row r="5707" spans="1:16" ht="63.75" hidden="1">
      <c r="A5707" s="127">
        <v>46</v>
      </c>
      <c r="B5707" s="127"/>
      <c r="C5707" s="128" t="s">
        <v>699</v>
      </c>
      <c r="D5707" s="122">
        <v>43046</v>
      </c>
      <c r="E5707" s="123" t="s">
        <v>12545</v>
      </c>
      <c r="F5707" s="123" t="s">
        <v>3</v>
      </c>
      <c r="G5707" s="123">
        <v>1558274</v>
      </c>
      <c r="H5707" s="127"/>
      <c r="I5707" s="131" t="s">
        <v>15049</v>
      </c>
      <c r="J5707" s="127"/>
      <c r="K5707" s="127"/>
      <c r="L5707" s="127"/>
      <c r="M5707" s="127"/>
      <c r="N5707" s="247">
        <v>0</v>
      </c>
      <c r="O5707" s="247">
        <v>5762.45</v>
      </c>
      <c r="P5707" s="127" t="s">
        <v>1334</v>
      </c>
    </row>
    <row r="5708" spans="1:16" ht="51" hidden="1">
      <c r="A5708" s="127">
        <v>224</v>
      </c>
      <c r="B5708" s="127"/>
      <c r="C5708" s="128" t="s">
        <v>120</v>
      </c>
      <c r="D5708" s="122">
        <v>43046</v>
      </c>
      <c r="E5708" s="123" t="s">
        <v>12546</v>
      </c>
      <c r="F5708" s="123" t="s">
        <v>3</v>
      </c>
      <c r="G5708" s="123">
        <v>1558266</v>
      </c>
      <c r="H5708" s="127"/>
      <c r="I5708" s="131" t="s">
        <v>15050</v>
      </c>
      <c r="J5708" s="127"/>
      <c r="K5708" s="127"/>
      <c r="L5708" s="127"/>
      <c r="M5708" s="127"/>
      <c r="N5708" s="247">
        <v>0</v>
      </c>
      <c r="O5708" s="247">
        <v>736262.4</v>
      </c>
      <c r="P5708" s="127" t="s">
        <v>1334</v>
      </c>
    </row>
    <row r="5709" spans="1:16" ht="51" hidden="1">
      <c r="A5709" s="127">
        <v>203</v>
      </c>
      <c r="B5709" s="127"/>
      <c r="C5709" s="128" t="s">
        <v>758</v>
      </c>
      <c r="D5709" s="122">
        <v>43046</v>
      </c>
      <c r="E5709" s="123" t="s">
        <v>12547</v>
      </c>
      <c r="F5709" s="123" t="s">
        <v>3</v>
      </c>
      <c r="G5709" s="123">
        <v>1558281</v>
      </c>
      <c r="H5709" s="127"/>
      <c r="I5709" s="131" t="s">
        <v>11532</v>
      </c>
      <c r="J5709" s="127"/>
      <c r="K5709" s="127"/>
      <c r="L5709" s="127"/>
      <c r="M5709" s="127"/>
      <c r="N5709" s="247">
        <v>0</v>
      </c>
      <c r="O5709" s="247">
        <v>596.5</v>
      </c>
      <c r="P5709" s="127" t="s">
        <v>1334</v>
      </c>
    </row>
    <row r="5710" spans="1:16" ht="51" hidden="1">
      <c r="A5710" s="127" t="s">
        <v>620</v>
      </c>
      <c r="B5710" s="127"/>
      <c r="C5710" s="128" t="s">
        <v>714</v>
      </c>
      <c r="D5710" s="122">
        <v>43046</v>
      </c>
      <c r="E5710" s="123" t="s">
        <v>12548</v>
      </c>
      <c r="F5710" s="123" t="s">
        <v>3</v>
      </c>
      <c r="G5710" s="123">
        <v>1558264</v>
      </c>
      <c r="H5710" s="127"/>
      <c r="I5710" s="131" t="s">
        <v>15051</v>
      </c>
      <c r="J5710" s="127"/>
      <c r="K5710" s="127"/>
      <c r="L5710" s="127"/>
      <c r="M5710" s="127"/>
      <c r="N5710" s="247">
        <v>0</v>
      </c>
      <c r="O5710" s="247">
        <v>545.74</v>
      </c>
      <c r="P5710" s="127" t="s">
        <v>1334</v>
      </c>
    </row>
    <row r="5711" spans="1:16" ht="51" hidden="1">
      <c r="A5711" s="127" t="s">
        <v>620</v>
      </c>
      <c r="B5711" s="127"/>
      <c r="C5711" s="128" t="s">
        <v>714</v>
      </c>
      <c r="D5711" s="122">
        <v>43046</v>
      </c>
      <c r="E5711" s="123" t="s">
        <v>12549</v>
      </c>
      <c r="F5711" s="123" t="s">
        <v>3</v>
      </c>
      <c r="G5711" s="123">
        <v>1558250</v>
      </c>
      <c r="H5711" s="127"/>
      <c r="I5711" s="131" t="s">
        <v>15052</v>
      </c>
      <c r="J5711" s="127"/>
      <c r="K5711" s="127"/>
      <c r="L5711" s="127"/>
      <c r="M5711" s="127"/>
      <c r="N5711" s="247">
        <v>0</v>
      </c>
      <c r="O5711" s="247">
        <v>4522</v>
      </c>
      <c r="P5711" s="127" t="s">
        <v>1334</v>
      </c>
    </row>
    <row r="5712" spans="1:16" ht="51" hidden="1">
      <c r="A5712" s="127" t="s">
        <v>620</v>
      </c>
      <c r="B5712" s="127"/>
      <c r="C5712" s="128" t="s">
        <v>714</v>
      </c>
      <c r="D5712" s="122">
        <v>43046</v>
      </c>
      <c r="E5712" s="123" t="s">
        <v>12550</v>
      </c>
      <c r="F5712" s="123" t="s">
        <v>3</v>
      </c>
      <c r="G5712" s="123">
        <v>1558233</v>
      </c>
      <c r="H5712" s="127"/>
      <c r="I5712" s="131" t="s">
        <v>15053</v>
      </c>
      <c r="J5712" s="127"/>
      <c r="K5712" s="127"/>
      <c r="L5712" s="127"/>
      <c r="M5712" s="127"/>
      <c r="N5712" s="247">
        <v>0</v>
      </c>
      <c r="O5712" s="247">
        <v>400</v>
      </c>
      <c r="P5712" s="127" t="s">
        <v>1334</v>
      </c>
    </row>
    <row r="5713" spans="1:16" ht="51" hidden="1">
      <c r="A5713" s="127">
        <v>513</v>
      </c>
      <c r="B5713" s="127"/>
      <c r="C5713" s="128" t="s">
        <v>201</v>
      </c>
      <c r="D5713" s="122">
        <v>43047</v>
      </c>
      <c r="E5713" s="123" t="s">
        <v>12551</v>
      </c>
      <c r="F5713" s="123" t="s">
        <v>3</v>
      </c>
      <c r="G5713" s="123">
        <v>1558867</v>
      </c>
      <c r="H5713" s="127"/>
      <c r="I5713" s="131" t="s">
        <v>15054</v>
      </c>
      <c r="J5713" s="127"/>
      <c r="K5713" s="127"/>
      <c r="L5713" s="127"/>
      <c r="M5713" s="127"/>
      <c r="N5713" s="247">
        <v>0</v>
      </c>
      <c r="O5713" s="247">
        <v>1805</v>
      </c>
      <c r="P5713" s="127" t="s">
        <v>1334</v>
      </c>
    </row>
    <row r="5714" spans="1:16" ht="51" hidden="1">
      <c r="A5714" s="127" t="s">
        <v>620</v>
      </c>
      <c r="B5714" s="127"/>
      <c r="C5714" s="128" t="s">
        <v>714</v>
      </c>
      <c r="D5714" s="122">
        <v>43047</v>
      </c>
      <c r="E5714" s="123" t="s">
        <v>12552</v>
      </c>
      <c r="F5714" s="123" t="s">
        <v>3</v>
      </c>
      <c r="G5714" s="123">
        <v>1558891</v>
      </c>
      <c r="H5714" s="127"/>
      <c r="I5714" s="131" t="s">
        <v>15055</v>
      </c>
      <c r="J5714" s="127"/>
      <c r="K5714" s="127"/>
      <c r="L5714" s="127"/>
      <c r="M5714" s="127"/>
      <c r="N5714" s="247">
        <v>0</v>
      </c>
      <c r="O5714" s="247">
        <v>1623</v>
      </c>
      <c r="P5714" s="127" t="s">
        <v>1334</v>
      </c>
    </row>
    <row r="5715" spans="1:16" ht="63.75" hidden="1">
      <c r="A5715" s="127">
        <v>133</v>
      </c>
      <c r="B5715" s="127"/>
      <c r="C5715" s="128" t="s">
        <v>730</v>
      </c>
      <c r="D5715" s="122">
        <v>43047</v>
      </c>
      <c r="E5715" s="123" t="s">
        <v>12553</v>
      </c>
      <c r="F5715" s="123" t="s">
        <v>3</v>
      </c>
      <c r="G5715" s="123">
        <v>1558895</v>
      </c>
      <c r="H5715" s="127"/>
      <c r="I5715" s="131" t="s">
        <v>15056</v>
      </c>
      <c r="J5715" s="127"/>
      <c r="K5715" s="127"/>
      <c r="L5715" s="127"/>
      <c r="M5715" s="127"/>
      <c r="N5715" s="247">
        <v>0</v>
      </c>
      <c r="O5715" s="247">
        <v>1113</v>
      </c>
      <c r="P5715" s="127" t="s">
        <v>1334</v>
      </c>
    </row>
    <row r="5716" spans="1:16" ht="51" hidden="1">
      <c r="A5716" s="127">
        <v>133</v>
      </c>
      <c r="B5716" s="127"/>
      <c r="C5716" s="128" t="s">
        <v>730</v>
      </c>
      <c r="D5716" s="122">
        <v>43047</v>
      </c>
      <c r="E5716" s="123" t="s">
        <v>12554</v>
      </c>
      <c r="F5716" s="123" t="s">
        <v>3</v>
      </c>
      <c r="G5716" s="123">
        <v>1558898</v>
      </c>
      <c r="H5716" s="127"/>
      <c r="I5716" s="131" t="s">
        <v>15057</v>
      </c>
      <c r="J5716" s="127"/>
      <c r="K5716" s="127"/>
      <c r="L5716" s="127"/>
      <c r="M5716" s="127"/>
      <c r="N5716" s="247">
        <v>0</v>
      </c>
      <c r="O5716" s="247">
        <v>371</v>
      </c>
      <c r="P5716" s="127" t="s">
        <v>1334</v>
      </c>
    </row>
    <row r="5717" spans="1:16" ht="51" hidden="1">
      <c r="A5717" s="127">
        <v>133</v>
      </c>
      <c r="B5717" s="127"/>
      <c r="C5717" s="128" t="s">
        <v>730</v>
      </c>
      <c r="D5717" s="122">
        <v>43047</v>
      </c>
      <c r="E5717" s="123" t="s">
        <v>12555</v>
      </c>
      <c r="F5717" s="123" t="s">
        <v>3</v>
      </c>
      <c r="G5717" s="123">
        <v>1558902</v>
      </c>
      <c r="H5717" s="127"/>
      <c r="I5717" s="131" t="s">
        <v>15058</v>
      </c>
      <c r="J5717" s="127"/>
      <c r="K5717" s="127"/>
      <c r="L5717" s="127"/>
      <c r="M5717" s="127"/>
      <c r="N5717" s="247">
        <v>0</v>
      </c>
      <c r="O5717" s="247">
        <v>1113</v>
      </c>
      <c r="P5717" s="127" t="s">
        <v>1334</v>
      </c>
    </row>
    <row r="5718" spans="1:16" ht="51" hidden="1">
      <c r="A5718" s="127">
        <v>133</v>
      </c>
      <c r="B5718" s="127"/>
      <c r="C5718" s="128" t="s">
        <v>730</v>
      </c>
      <c r="D5718" s="122">
        <v>43047</v>
      </c>
      <c r="E5718" s="123" t="s">
        <v>12556</v>
      </c>
      <c r="F5718" s="123" t="s">
        <v>3</v>
      </c>
      <c r="G5718" s="123">
        <v>1558906</v>
      </c>
      <c r="H5718" s="127"/>
      <c r="I5718" s="131" t="s">
        <v>15059</v>
      </c>
      <c r="J5718" s="127"/>
      <c r="K5718" s="127"/>
      <c r="L5718" s="127"/>
      <c r="M5718" s="127"/>
      <c r="N5718" s="247">
        <v>0</v>
      </c>
      <c r="O5718" s="247">
        <v>371</v>
      </c>
      <c r="P5718" s="127" t="s">
        <v>1334</v>
      </c>
    </row>
    <row r="5719" spans="1:16" ht="51" hidden="1">
      <c r="A5719" s="127">
        <v>212</v>
      </c>
      <c r="B5719" s="127"/>
      <c r="C5719" s="128" t="s">
        <v>762</v>
      </c>
      <c r="D5719" s="122">
        <v>43047</v>
      </c>
      <c r="E5719" s="123" t="s">
        <v>12557</v>
      </c>
      <c r="F5719" s="123" t="s">
        <v>3</v>
      </c>
      <c r="G5719" s="123">
        <v>1558911</v>
      </c>
      <c r="H5719" s="127"/>
      <c r="I5719" s="131" t="s">
        <v>15060</v>
      </c>
      <c r="J5719" s="127"/>
      <c r="K5719" s="127"/>
      <c r="L5719" s="127"/>
      <c r="M5719" s="127"/>
      <c r="N5719" s="247">
        <v>0</v>
      </c>
      <c r="O5719" s="247">
        <v>150</v>
      </c>
      <c r="P5719" s="127" t="s">
        <v>1334</v>
      </c>
    </row>
    <row r="5720" spans="1:16" ht="51" hidden="1">
      <c r="A5720" s="127" t="s">
        <v>620</v>
      </c>
      <c r="B5720" s="127"/>
      <c r="C5720" s="128" t="s">
        <v>714</v>
      </c>
      <c r="D5720" s="122">
        <v>43047</v>
      </c>
      <c r="E5720" s="123" t="s">
        <v>12558</v>
      </c>
      <c r="F5720" s="123" t="s">
        <v>3</v>
      </c>
      <c r="G5720" s="123">
        <v>1558915</v>
      </c>
      <c r="H5720" s="127"/>
      <c r="I5720" s="131" t="s">
        <v>15061</v>
      </c>
      <c r="J5720" s="127"/>
      <c r="K5720" s="127"/>
      <c r="L5720" s="127"/>
      <c r="M5720" s="127"/>
      <c r="N5720" s="247">
        <v>0</v>
      </c>
      <c r="O5720" s="247">
        <v>819.9</v>
      </c>
      <c r="P5720" s="127" t="s">
        <v>1334</v>
      </c>
    </row>
    <row r="5721" spans="1:16" ht="51" hidden="1">
      <c r="A5721" s="127">
        <v>16</v>
      </c>
      <c r="B5721" s="127"/>
      <c r="C5721" s="128" t="s">
        <v>693</v>
      </c>
      <c r="D5721" s="122">
        <v>43047</v>
      </c>
      <c r="E5721" s="123" t="s">
        <v>12559</v>
      </c>
      <c r="F5721" s="123" t="s">
        <v>3</v>
      </c>
      <c r="G5721" s="123">
        <v>1558760</v>
      </c>
      <c r="H5721" s="127"/>
      <c r="I5721" s="131" t="s">
        <v>15062</v>
      </c>
      <c r="J5721" s="127"/>
      <c r="K5721" s="127"/>
      <c r="L5721" s="127"/>
      <c r="M5721" s="127"/>
      <c r="N5721" s="247">
        <v>0</v>
      </c>
      <c r="O5721" s="247">
        <v>200</v>
      </c>
      <c r="P5721" s="127" t="s">
        <v>1334</v>
      </c>
    </row>
    <row r="5722" spans="1:16" ht="51" hidden="1">
      <c r="A5722" s="127">
        <v>593</v>
      </c>
      <c r="B5722" s="127"/>
      <c r="C5722" s="128" t="s">
        <v>864</v>
      </c>
      <c r="D5722" s="122">
        <v>43047</v>
      </c>
      <c r="E5722" s="123" t="s">
        <v>12560</v>
      </c>
      <c r="F5722" s="123" t="s">
        <v>3</v>
      </c>
      <c r="G5722" s="123">
        <v>1558775</v>
      </c>
      <c r="H5722" s="127"/>
      <c r="I5722" s="131" t="s">
        <v>15063</v>
      </c>
      <c r="J5722" s="127"/>
      <c r="K5722" s="127"/>
      <c r="L5722" s="127"/>
      <c r="M5722" s="127"/>
      <c r="N5722" s="247">
        <v>0</v>
      </c>
      <c r="O5722" s="247">
        <v>1663.5</v>
      </c>
      <c r="P5722" s="127" t="s">
        <v>1334</v>
      </c>
    </row>
    <row r="5723" spans="1:16" ht="63.75" hidden="1">
      <c r="A5723" s="127">
        <v>10</v>
      </c>
      <c r="B5723" s="127"/>
      <c r="C5723" s="128" t="s">
        <v>691</v>
      </c>
      <c r="D5723" s="122">
        <v>43047</v>
      </c>
      <c r="E5723" s="123" t="s">
        <v>12561</v>
      </c>
      <c r="F5723" s="123" t="s">
        <v>3</v>
      </c>
      <c r="G5723" s="123">
        <v>1558806</v>
      </c>
      <c r="H5723" s="127"/>
      <c r="I5723" s="131" t="s">
        <v>15064</v>
      </c>
      <c r="J5723" s="127"/>
      <c r="K5723" s="127"/>
      <c r="L5723" s="127"/>
      <c r="M5723" s="127"/>
      <c r="N5723" s="247">
        <v>0</v>
      </c>
      <c r="O5723" s="247">
        <v>100</v>
      </c>
      <c r="P5723" s="127" t="s">
        <v>1334</v>
      </c>
    </row>
    <row r="5724" spans="1:16" ht="38.25" hidden="1">
      <c r="A5724" s="127">
        <v>592</v>
      </c>
      <c r="B5724" s="127"/>
      <c r="C5724" s="128" t="s">
        <v>863</v>
      </c>
      <c r="D5724" s="122">
        <v>43047</v>
      </c>
      <c r="E5724" s="123" t="s">
        <v>12562</v>
      </c>
      <c r="F5724" s="123" t="s">
        <v>3</v>
      </c>
      <c r="G5724" s="123">
        <v>1558816</v>
      </c>
      <c r="H5724" s="127"/>
      <c r="I5724" s="131" t="s">
        <v>15065</v>
      </c>
      <c r="J5724" s="127"/>
      <c r="K5724" s="127"/>
      <c r="L5724" s="127"/>
      <c r="M5724" s="127"/>
      <c r="N5724" s="247">
        <v>0</v>
      </c>
      <c r="O5724" s="247">
        <v>44.4</v>
      </c>
      <c r="P5724" s="127" t="s">
        <v>1334</v>
      </c>
    </row>
    <row r="5725" spans="1:16" ht="51" hidden="1">
      <c r="A5725" s="127">
        <v>224</v>
      </c>
      <c r="B5725" s="127"/>
      <c r="C5725" s="128" t="s">
        <v>120</v>
      </c>
      <c r="D5725" s="122">
        <v>43047</v>
      </c>
      <c r="E5725" s="123" t="s">
        <v>12563</v>
      </c>
      <c r="F5725" s="123" t="s">
        <v>3</v>
      </c>
      <c r="G5725" s="123">
        <v>1558843</v>
      </c>
      <c r="H5725" s="127"/>
      <c r="I5725" s="131" t="s">
        <v>15066</v>
      </c>
      <c r="J5725" s="127"/>
      <c r="K5725" s="127"/>
      <c r="L5725" s="127"/>
      <c r="M5725" s="127"/>
      <c r="N5725" s="247">
        <v>0</v>
      </c>
      <c r="O5725" s="247">
        <v>15</v>
      </c>
      <c r="P5725" s="127" t="s">
        <v>1334</v>
      </c>
    </row>
    <row r="5726" spans="1:16" ht="51" hidden="1">
      <c r="A5726" s="127">
        <v>234</v>
      </c>
      <c r="B5726" s="127"/>
      <c r="C5726" s="128" t="s">
        <v>124</v>
      </c>
      <c r="D5726" s="122">
        <v>43047</v>
      </c>
      <c r="E5726" s="123" t="s">
        <v>12564</v>
      </c>
      <c r="F5726" s="123" t="s">
        <v>3</v>
      </c>
      <c r="G5726" s="123">
        <v>1558854</v>
      </c>
      <c r="H5726" s="127"/>
      <c r="I5726" s="131" t="s">
        <v>15067</v>
      </c>
      <c r="J5726" s="127"/>
      <c r="K5726" s="127"/>
      <c r="L5726" s="127"/>
      <c r="M5726" s="127"/>
      <c r="N5726" s="247">
        <v>0</v>
      </c>
      <c r="O5726" s="247">
        <v>378</v>
      </c>
      <c r="P5726" s="127" t="s">
        <v>1334</v>
      </c>
    </row>
    <row r="5727" spans="1:16" ht="38.25" hidden="1">
      <c r="A5727" s="127">
        <v>163</v>
      </c>
      <c r="B5727" s="127"/>
      <c r="C5727" s="128" t="s">
        <v>749</v>
      </c>
      <c r="D5727" s="122">
        <v>43047</v>
      </c>
      <c r="E5727" s="123" t="s">
        <v>12565</v>
      </c>
      <c r="F5727" s="123" t="s">
        <v>3</v>
      </c>
      <c r="G5727" s="123">
        <v>1558855</v>
      </c>
      <c r="H5727" s="127"/>
      <c r="I5727" s="131" t="s">
        <v>15068</v>
      </c>
      <c r="J5727" s="127"/>
      <c r="K5727" s="127"/>
      <c r="L5727" s="127"/>
      <c r="M5727" s="127"/>
      <c r="N5727" s="247">
        <v>0</v>
      </c>
      <c r="O5727" s="247">
        <v>30</v>
      </c>
      <c r="P5727" s="127" t="s">
        <v>1334</v>
      </c>
    </row>
    <row r="5728" spans="1:16" ht="51" hidden="1">
      <c r="A5728" s="127">
        <v>132</v>
      </c>
      <c r="B5728" s="127"/>
      <c r="C5728" s="128" t="s">
        <v>729</v>
      </c>
      <c r="D5728" s="122">
        <v>43047</v>
      </c>
      <c r="E5728" s="123" t="s">
        <v>12566</v>
      </c>
      <c r="F5728" s="123" t="s">
        <v>3</v>
      </c>
      <c r="G5728" s="123">
        <v>1558866</v>
      </c>
      <c r="H5728" s="127"/>
      <c r="I5728" s="131" t="s">
        <v>15069</v>
      </c>
      <c r="J5728" s="127"/>
      <c r="K5728" s="127"/>
      <c r="L5728" s="127"/>
      <c r="M5728" s="127"/>
      <c r="N5728" s="247">
        <v>0</v>
      </c>
      <c r="O5728" s="247">
        <v>837.14</v>
      </c>
      <c r="P5728" s="127" t="s">
        <v>1334</v>
      </c>
    </row>
    <row r="5729" spans="1:16" ht="63.75" hidden="1">
      <c r="A5729" s="127">
        <v>681</v>
      </c>
      <c r="B5729" s="127"/>
      <c r="C5729" s="128" t="s">
        <v>238</v>
      </c>
      <c r="D5729" s="122">
        <v>43047</v>
      </c>
      <c r="E5729" s="123" t="s">
        <v>12567</v>
      </c>
      <c r="F5729" s="123" t="s">
        <v>3</v>
      </c>
      <c r="G5729" s="123">
        <v>1558970</v>
      </c>
      <c r="H5729" s="127"/>
      <c r="I5729" s="131" t="s">
        <v>15070</v>
      </c>
      <c r="J5729" s="127"/>
      <c r="K5729" s="127"/>
      <c r="L5729" s="127"/>
      <c r="M5729" s="127"/>
      <c r="N5729" s="247">
        <v>0</v>
      </c>
      <c r="O5729" s="247">
        <v>120</v>
      </c>
      <c r="P5729" s="127" t="s">
        <v>1334</v>
      </c>
    </row>
    <row r="5730" spans="1:16" ht="51" hidden="1">
      <c r="A5730" s="127">
        <v>16</v>
      </c>
      <c r="B5730" s="127"/>
      <c r="C5730" s="128" t="s">
        <v>693</v>
      </c>
      <c r="D5730" s="122">
        <v>43047</v>
      </c>
      <c r="E5730" s="123" t="s">
        <v>12568</v>
      </c>
      <c r="F5730" s="123" t="s">
        <v>3</v>
      </c>
      <c r="G5730" s="123">
        <v>1558972</v>
      </c>
      <c r="H5730" s="127"/>
      <c r="I5730" s="131" t="s">
        <v>15071</v>
      </c>
      <c r="J5730" s="127"/>
      <c r="K5730" s="127"/>
      <c r="L5730" s="127"/>
      <c r="M5730" s="127"/>
      <c r="N5730" s="247">
        <v>0</v>
      </c>
      <c r="O5730" s="247">
        <v>370</v>
      </c>
      <c r="P5730" s="127" t="s">
        <v>1334</v>
      </c>
    </row>
    <row r="5731" spans="1:16" ht="38.25" hidden="1">
      <c r="A5731" s="127">
        <v>580</v>
      </c>
      <c r="B5731" s="127"/>
      <c r="C5731" s="128" t="s">
        <v>218</v>
      </c>
      <c r="D5731" s="122">
        <v>43047</v>
      </c>
      <c r="E5731" s="123" t="s">
        <v>12569</v>
      </c>
      <c r="F5731" s="123" t="s">
        <v>3</v>
      </c>
      <c r="G5731" s="123">
        <v>1558989</v>
      </c>
      <c r="H5731" s="127"/>
      <c r="I5731" s="131" t="s">
        <v>15072</v>
      </c>
      <c r="J5731" s="127"/>
      <c r="K5731" s="127"/>
      <c r="L5731" s="127"/>
      <c r="M5731" s="127"/>
      <c r="N5731" s="247">
        <v>0</v>
      </c>
      <c r="O5731" s="247">
        <v>60</v>
      </c>
      <c r="P5731" s="127" t="s">
        <v>1334</v>
      </c>
    </row>
    <row r="5732" spans="1:16" ht="38.25" hidden="1">
      <c r="A5732" s="127">
        <v>580</v>
      </c>
      <c r="B5732" s="127"/>
      <c r="C5732" s="128" t="s">
        <v>218</v>
      </c>
      <c r="D5732" s="122">
        <v>43047</v>
      </c>
      <c r="E5732" s="123" t="s">
        <v>12570</v>
      </c>
      <c r="F5732" s="123" t="s">
        <v>3</v>
      </c>
      <c r="G5732" s="123">
        <v>1558990</v>
      </c>
      <c r="H5732" s="127"/>
      <c r="I5732" s="131" t="s">
        <v>15073</v>
      </c>
      <c r="J5732" s="127"/>
      <c r="K5732" s="127"/>
      <c r="L5732" s="127"/>
      <c r="M5732" s="127"/>
      <c r="N5732" s="247">
        <v>0</v>
      </c>
      <c r="O5732" s="247">
        <v>150</v>
      </c>
      <c r="P5732" s="127" t="s">
        <v>1334</v>
      </c>
    </row>
    <row r="5733" spans="1:16" ht="51" hidden="1">
      <c r="A5733" s="127">
        <v>41</v>
      </c>
      <c r="B5733" s="127"/>
      <c r="C5733" s="128" t="s">
        <v>698</v>
      </c>
      <c r="D5733" s="122">
        <v>43047</v>
      </c>
      <c r="E5733" s="123" t="s">
        <v>12571</v>
      </c>
      <c r="F5733" s="123" t="s">
        <v>3</v>
      </c>
      <c r="G5733" s="123">
        <v>1558940</v>
      </c>
      <c r="H5733" s="127"/>
      <c r="I5733" s="131" t="s">
        <v>15074</v>
      </c>
      <c r="J5733" s="127"/>
      <c r="K5733" s="127"/>
      <c r="L5733" s="127"/>
      <c r="M5733" s="127"/>
      <c r="N5733" s="247">
        <v>0</v>
      </c>
      <c r="O5733" s="247">
        <v>194.75</v>
      </c>
      <c r="P5733" s="127" t="s">
        <v>1334</v>
      </c>
    </row>
    <row r="5734" spans="1:16" ht="63.75" hidden="1">
      <c r="A5734" s="127">
        <v>20</v>
      </c>
      <c r="B5734" s="127"/>
      <c r="C5734" s="128" t="s">
        <v>694</v>
      </c>
      <c r="D5734" s="122">
        <v>43047</v>
      </c>
      <c r="E5734" s="123" t="s">
        <v>12572</v>
      </c>
      <c r="F5734" s="123" t="s">
        <v>3</v>
      </c>
      <c r="G5734" s="123">
        <v>1558946</v>
      </c>
      <c r="H5734" s="127"/>
      <c r="I5734" s="131" t="s">
        <v>15075</v>
      </c>
      <c r="J5734" s="127"/>
      <c r="K5734" s="127"/>
      <c r="L5734" s="127"/>
      <c r="M5734" s="127"/>
      <c r="N5734" s="247">
        <v>0</v>
      </c>
      <c r="O5734" s="247">
        <v>1680</v>
      </c>
      <c r="P5734" s="127" t="s">
        <v>1334</v>
      </c>
    </row>
    <row r="5735" spans="1:16" ht="63.75" hidden="1">
      <c r="A5735" s="127">
        <v>20</v>
      </c>
      <c r="B5735" s="127"/>
      <c r="C5735" s="128" t="s">
        <v>694</v>
      </c>
      <c r="D5735" s="122">
        <v>43047</v>
      </c>
      <c r="E5735" s="123" t="s">
        <v>12573</v>
      </c>
      <c r="F5735" s="123" t="s">
        <v>3</v>
      </c>
      <c r="G5735" s="123">
        <v>1558949</v>
      </c>
      <c r="H5735" s="127"/>
      <c r="I5735" s="131" t="s">
        <v>15076</v>
      </c>
      <c r="J5735" s="127"/>
      <c r="K5735" s="127"/>
      <c r="L5735" s="127"/>
      <c r="M5735" s="127"/>
      <c r="N5735" s="247">
        <v>0</v>
      </c>
      <c r="O5735" s="247">
        <v>159</v>
      </c>
      <c r="P5735" s="127" t="s">
        <v>1334</v>
      </c>
    </row>
    <row r="5736" spans="1:16" ht="51" hidden="1">
      <c r="A5736" s="127">
        <v>578</v>
      </c>
      <c r="B5736" s="127"/>
      <c r="C5736" s="128" t="s">
        <v>854</v>
      </c>
      <c r="D5736" s="122">
        <v>43047</v>
      </c>
      <c r="E5736" s="123" t="s">
        <v>12574</v>
      </c>
      <c r="F5736" s="123" t="s">
        <v>3</v>
      </c>
      <c r="G5736" s="123">
        <v>1558820</v>
      </c>
      <c r="H5736" s="127"/>
      <c r="I5736" s="131" t="s">
        <v>15077</v>
      </c>
      <c r="J5736" s="127"/>
      <c r="K5736" s="127"/>
      <c r="L5736" s="127"/>
      <c r="M5736" s="127"/>
      <c r="N5736" s="247">
        <v>0</v>
      </c>
      <c r="O5736" s="247">
        <v>3118.15</v>
      </c>
      <c r="P5736" s="127" t="s">
        <v>1334</v>
      </c>
    </row>
    <row r="5737" spans="1:16" ht="51" hidden="1">
      <c r="A5737" s="127">
        <v>15</v>
      </c>
      <c r="B5737" s="127"/>
      <c r="C5737" s="128" t="s">
        <v>692</v>
      </c>
      <c r="D5737" s="122">
        <v>43047</v>
      </c>
      <c r="E5737" s="123" t="s">
        <v>12575</v>
      </c>
      <c r="F5737" s="123" t="s">
        <v>3</v>
      </c>
      <c r="G5737" s="123">
        <v>1558837</v>
      </c>
      <c r="H5737" s="127"/>
      <c r="I5737" s="131" t="s">
        <v>15078</v>
      </c>
      <c r="J5737" s="127"/>
      <c r="K5737" s="127"/>
      <c r="L5737" s="127"/>
      <c r="M5737" s="127"/>
      <c r="N5737" s="247">
        <v>0</v>
      </c>
      <c r="O5737" s="247">
        <v>7287.6</v>
      </c>
      <c r="P5737" s="127" t="s">
        <v>1334</v>
      </c>
    </row>
    <row r="5738" spans="1:16" ht="51" hidden="1">
      <c r="A5738" s="127">
        <v>15</v>
      </c>
      <c r="B5738" s="127"/>
      <c r="C5738" s="128" t="s">
        <v>692</v>
      </c>
      <c r="D5738" s="122">
        <v>43047</v>
      </c>
      <c r="E5738" s="123" t="s">
        <v>12576</v>
      </c>
      <c r="F5738" s="123" t="s">
        <v>3</v>
      </c>
      <c r="G5738" s="123">
        <v>1558838</v>
      </c>
      <c r="H5738" s="127"/>
      <c r="I5738" s="131" t="s">
        <v>15079</v>
      </c>
      <c r="J5738" s="127"/>
      <c r="K5738" s="127"/>
      <c r="L5738" s="127"/>
      <c r="M5738" s="127"/>
      <c r="N5738" s="247">
        <v>0</v>
      </c>
      <c r="O5738" s="247">
        <v>34398.25</v>
      </c>
      <c r="P5738" s="127" t="s">
        <v>1334</v>
      </c>
    </row>
    <row r="5739" spans="1:16" ht="51" hidden="1">
      <c r="A5739" s="127">
        <v>15</v>
      </c>
      <c r="B5739" s="127"/>
      <c r="C5739" s="128" t="s">
        <v>692</v>
      </c>
      <c r="D5739" s="122">
        <v>43047</v>
      </c>
      <c r="E5739" s="123" t="s">
        <v>12577</v>
      </c>
      <c r="F5739" s="123" t="s">
        <v>3</v>
      </c>
      <c r="G5739" s="123">
        <v>1558839</v>
      </c>
      <c r="H5739" s="127"/>
      <c r="I5739" s="131" t="s">
        <v>15080</v>
      </c>
      <c r="J5739" s="127"/>
      <c r="K5739" s="127"/>
      <c r="L5739" s="127"/>
      <c r="M5739" s="127"/>
      <c r="N5739" s="247">
        <v>0</v>
      </c>
      <c r="O5739" s="247">
        <v>8696</v>
      </c>
      <c r="P5739" s="127" t="s">
        <v>1334</v>
      </c>
    </row>
    <row r="5740" spans="1:16" ht="51" hidden="1">
      <c r="A5740" s="127">
        <v>523</v>
      </c>
      <c r="B5740" s="127"/>
      <c r="C5740" s="128" t="s">
        <v>846</v>
      </c>
      <c r="D5740" s="122">
        <v>43047</v>
      </c>
      <c r="E5740" s="123" t="s">
        <v>12578</v>
      </c>
      <c r="F5740" s="123" t="s">
        <v>3</v>
      </c>
      <c r="G5740" s="123">
        <v>1558666</v>
      </c>
      <c r="H5740" s="127"/>
      <c r="I5740" s="131" t="s">
        <v>15081</v>
      </c>
      <c r="J5740" s="127"/>
      <c r="K5740" s="127"/>
      <c r="L5740" s="127"/>
      <c r="M5740" s="127"/>
      <c r="N5740" s="247">
        <v>0</v>
      </c>
      <c r="O5740" s="247">
        <v>1674.5</v>
      </c>
      <c r="P5740" s="127" t="s">
        <v>1334</v>
      </c>
    </row>
    <row r="5741" spans="1:16" ht="51" hidden="1">
      <c r="A5741" s="127">
        <v>592</v>
      </c>
      <c r="B5741" s="127"/>
      <c r="C5741" s="128" t="s">
        <v>863</v>
      </c>
      <c r="D5741" s="122">
        <v>43047</v>
      </c>
      <c r="E5741" s="123" t="s">
        <v>12579</v>
      </c>
      <c r="F5741" s="123" t="s">
        <v>3</v>
      </c>
      <c r="G5741" s="123">
        <v>1558743</v>
      </c>
      <c r="H5741" s="127"/>
      <c r="I5741" s="131" t="s">
        <v>15082</v>
      </c>
      <c r="J5741" s="127"/>
      <c r="K5741" s="127"/>
      <c r="L5741" s="127"/>
      <c r="M5741" s="127"/>
      <c r="N5741" s="247">
        <v>0</v>
      </c>
      <c r="O5741" s="247">
        <v>50016</v>
      </c>
      <c r="P5741" s="127" t="s">
        <v>1334</v>
      </c>
    </row>
    <row r="5742" spans="1:16" ht="51" hidden="1">
      <c r="A5742" s="127">
        <v>592</v>
      </c>
      <c r="B5742" s="127"/>
      <c r="C5742" s="128" t="s">
        <v>863</v>
      </c>
      <c r="D5742" s="122">
        <v>43047</v>
      </c>
      <c r="E5742" s="123" t="s">
        <v>12580</v>
      </c>
      <c r="F5742" s="123" t="s">
        <v>3</v>
      </c>
      <c r="G5742" s="123">
        <v>1558745</v>
      </c>
      <c r="H5742" s="127"/>
      <c r="I5742" s="131" t="s">
        <v>15083</v>
      </c>
      <c r="J5742" s="127"/>
      <c r="K5742" s="127"/>
      <c r="L5742" s="127"/>
      <c r="M5742" s="127"/>
      <c r="N5742" s="247">
        <v>0</v>
      </c>
      <c r="O5742" s="247">
        <v>64066</v>
      </c>
      <c r="P5742" s="127" t="s">
        <v>1334</v>
      </c>
    </row>
    <row r="5743" spans="1:16" ht="51" hidden="1">
      <c r="A5743" s="127">
        <v>660</v>
      </c>
      <c r="B5743" s="127"/>
      <c r="C5743" s="128" t="s">
        <v>234</v>
      </c>
      <c r="D5743" s="122">
        <v>43047</v>
      </c>
      <c r="E5743" s="123" t="s">
        <v>12581</v>
      </c>
      <c r="F5743" s="123" t="s">
        <v>3</v>
      </c>
      <c r="G5743" s="123">
        <v>1558749</v>
      </c>
      <c r="H5743" s="127"/>
      <c r="I5743" s="131" t="s">
        <v>15084</v>
      </c>
      <c r="J5743" s="127"/>
      <c r="K5743" s="127"/>
      <c r="L5743" s="127"/>
      <c r="M5743" s="127"/>
      <c r="N5743" s="247">
        <v>0</v>
      </c>
      <c r="O5743" s="247">
        <v>234.4</v>
      </c>
      <c r="P5743" s="127" t="s">
        <v>1334</v>
      </c>
    </row>
    <row r="5744" spans="1:16" ht="63.75" hidden="1">
      <c r="A5744" s="127">
        <v>15</v>
      </c>
      <c r="B5744" s="127"/>
      <c r="C5744" s="128" t="s">
        <v>692</v>
      </c>
      <c r="D5744" s="122">
        <v>43047</v>
      </c>
      <c r="E5744" s="123" t="s">
        <v>12582</v>
      </c>
      <c r="F5744" s="123" t="s">
        <v>3</v>
      </c>
      <c r="G5744" s="123">
        <v>1558792</v>
      </c>
      <c r="H5744" s="127"/>
      <c r="I5744" s="131" t="s">
        <v>15085</v>
      </c>
      <c r="J5744" s="127"/>
      <c r="K5744" s="127"/>
      <c r="L5744" s="127"/>
      <c r="M5744" s="127"/>
      <c r="N5744" s="247">
        <v>0</v>
      </c>
      <c r="O5744" s="247">
        <v>81186.850000000006</v>
      </c>
      <c r="P5744" s="127" t="s">
        <v>1334</v>
      </c>
    </row>
    <row r="5745" spans="1:16" ht="51" hidden="1">
      <c r="A5745" s="127">
        <v>578</v>
      </c>
      <c r="B5745" s="127"/>
      <c r="C5745" s="128" t="s">
        <v>854</v>
      </c>
      <c r="D5745" s="122">
        <v>43047</v>
      </c>
      <c r="E5745" s="123" t="s">
        <v>12583</v>
      </c>
      <c r="F5745" s="123" t="s">
        <v>3</v>
      </c>
      <c r="G5745" s="123">
        <v>1558814</v>
      </c>
      <c r="H5745" s="127"/>
      <c r="I5745" s="131" t="s">
        <v>15086</v>
      </c>
      <c r="J5745" s="127"/>
      <c r="K5745" s="127"/>
      <c r="L5745" s="127"/>
      <c r="M5745" s="127"/>
      <c r="N5745" s="247">
        <v>0</v>
      </c>
      <c r="O5745" s="247">
        <v>693.68000000000006</v>
      </c>
      <c r="P5745" s="127" t="s">
        <v>1334</v>
      </c>
    </row>
    <row r="5746" spans="1:16" ht="51" hidden="1">
      <c r="A5746" s="127">
        <v>212</v>
      </c>
      <c r="B5746" s="127"/>
      <c r="C5746" s="128" t="s">
        <v>762</v>
      </c>
      <c r="D5746" s="122">
        <v>43047</v>
      </c>
      <c r="E5746" s="123" t="s">
        <v>12584</v>
      </c>
      <c r="F5746" s="123" t="s">
        <v>3</v>
      </c>
      <c r="G5746" s="123">
        <v>1558675</v>
      </c>
      <c r="H5746" s="127"/>
      <c r="I5746" s="131" t="s">
        <v>15087</v>
      </c>
      <c r="J5746" s="127"/>
      <c r="K5746" s="127"/>
      <c r="L5746" s="127"/>
      <c r="M5746" s="127"/>
      <c r="N5746" s="247">
        <v>0</v>
      </c>
      <c r="O5746" s="247">
        <v>1400</v>
      </c>
      <c r="P5746" s="127" t="s">
        <v>1334</v>
      </c>
    </row>
    <row r="5747" spans="1:16" ht="51" hidden="1">
      <c r="A5747" s="127">
        <v>132</v>
      </c>
      <c r="B5747" s="127"/>
      <c r="C5747" s="128" t="s">
        <v>729</v>
      </c>
      <c r="D5747" s="122">
        <v>43047</v>
      </c>
      <c r="E5747" s="123" t="s">
        <v>12585</v>
      </c>
      <c r="F5747" s="123" t="s">
        <v>3</v>
      </c>
      <c r="G5747" s="123">
        <v>1558676</v>
      </c>
      <c r="H5747" s="127"/>
      <c r="I5747" s="131" t="s">
        <v>15088</v>
      </c>
      <c r="J5747" s="127"/>
      <c r="K5747" s="127"/>
      <c r="L5747" s="127"/>
      <c r="M5747" s="127"/>
      <c r="N5747" s="247">
        <v>0</v>
      </c>
      <c r="O5747" s="247">
        <v>15.01</v>
      </c>
      <c r="P5747" s="127" t="s">
        <v>1334</v>
      </c>
    </row>
    <row r="5748" spans="1:16" ht="51" hidden="1">
      <c r="A5748" s="127">
        <v>132</v>
      </c>
      <c r="B5748" s="127"/>
      <c r="C5748" s="128" t="s">
        <v>729</v>
      </c>
      <c r="D5748" s="122">
        <v>43047</v>
      </c>
      <c r="E5748" s="123" t="s">
        <v>12586</v>
      </c>
      <c r="F5748" s="123" t="s">
        <v>3</v>
      </c>
      <c r="G5748" s="123">
        <v>1558678</v>
      </c>
      <c r="H5748" s="127"/>
      <c r="I5748" s="131" t="s">
        <v>15088</v>
      </c>
      <c r="J5748" s="127"/>
      <c r="K5748" s="127"/>
      <c r="L5748" s="127"/>
      <c r="M5748" s="127"/>
      <c r="N5748" s="247">
        <v>0</v>
      </c>
      <c r="O5748" s="247">
        <v>436.90000000000003</v>
      </c>
      <c r="P5748" s="127" t="s">
        <v>1334</v>
      </c>
    </row>
    <row r="5749" spans="1:16" ht="51" hidden="1">
      <c r="A5749" s="127">
        <v>70</v>
      </c>
      <c r="B5749" s="127"/>
      <c r="C5749" s="128" t="s">
        <v>706</v>
      </c>
      <c r="D5749" s="122">
        <v>43047</v>
      </c>
      <c r="E5749" s="123" t="s">
        <v>12587</v>
      </c>
      <c r="F5749" s="123" t="s">
        <v>3</v>
      </c>
      <c r="G5749" s="123">
        <v>1558703</v>
      </c>
      <c r="H5749" s="127"/>
      <c r="I5749" s="131" t="s">
        <v>15089</v>
      </c>
      <c r="J5749" s="127"/>
      <c r="K5749" s="127"/>
      <c r="L5749" s="127"/>
      <c r="M5749" s="127"/>
      <c r="N5749" s="247">
        <v>0</v>
      </c>
      <c r="O5749" s="247">
        <v>1175</v>
      </c>
      <c r="P5749" s="127" t="s">
        <v>1334</v>
      </c>
    </row>
    <row r="5750" spans="1:16" ht="51" hidden="1">
      <c r="A5750" s="127">
        <v>70</v>
      </c>
      <c r="B5750" s="127"/>
      <c r="C5750" s="128" t="s">
        <v>706</v>
      </c>
      <c r="D5750" s="122">
        <v>43047</v>
      </c>
      <c r="E5750" s="123" t="s">
        <v>12588</v>
      </c>
      <c r="F5750" s="123" t="s">
        <v>3</v>
      </c>
      <c r="G5750" s="123">
        <v>1558705</v>
      </c>
      <c r="H5750" s="127"/>
      <c r="I5750" s="131" t="s">
        <v>15090</v>
      </c>
      <c r="J5750" s="127"/>
      <c r="K5750" s="127"/>
      <c r="L5750" s="127"/>
      <c r="M5750" s="127"/>
      <c r="N5750" s="247">
        <v>0</v>
      </c>
      <c r="O5750" s="247">
        <v>92.75</v>
      </c>
      <c r="P5750" s="127" t="s">
        <v>1334</v>
      </c>
    </row>
    <row r="5751" spans="1:16" ht="51" hidden="1">
      <c r="A5751" s="127">
        <v>41</v>
      </c>
      <c r="B5751" s="127"/>
      <c r="C5751" s="128" t="s">
        <v>698</v>
      </c>
      <c r="D5751" s="122">
        <v>43047</v>
      </c>
      <c r="E5751" s="123" t="s">
        <v>12589</v>
      </c>
      <c r="F5751" s="123" t="s">
        <v>3</v>
      </c>
      <c r="G5751" s="123">
        <v>1558712</v>
      </c>
      <c r="H5751" s="127"/>
      <c r="I5751" s="131" t="s">
        <v>15091</v>
      </c>
      <c r="J5751" s="127"/>
      <c r="K5751" s="127"/>
      <c r="L5751" s="127"/>
      <c r="M5751" s="127"/>
      <c r="N5751" s="247">
        <v>0</v>
      </c>
      <c r="O5751" s="247">
        <v>173.5</v>
      </c>
      <c r="P5751" s="127" t="s">
        <v>1334</v>
      </c>
    </row>
    <row r="5752" spans="1:16" ht="51" hidden="1">
      <c r="A5752" s="127" t="s">
        <v>620</v>
      </c>
      <c r="B5752" s="127"/>
      <c r="C5752" s="128" t="s">
        <v>714</v>
      </c>
      <c r="D5752" s="122">
        <v>43047</v>
      </c>
      <c r="E5752" s="123" t="s">
        <v>12590</v>
      </c>
      <c r="F5752" s="123" t="s">
        <v>3</v>
      </c>
      <c r="G5752" s="123">
        <v>1558714</v>
      </c>
      <c r="H5752" s="127"/>
      <c r="I5752" s="131" t="s">
        <v>15092</v>
      </c>
      <c r="J5752" s="127"/>
      <c r="K5752" s="127"/>
      <c r="L5752" s="127"/>
      <c r="M5752" s="127"/>
      <c r="N5752" s="247">
        <v>0</v>
      </c>
      <c r="O5752" s="247">
        <v>154.69</v>
      </c>
      <c r="P5752" s="127" t="s">
        <v>1334</v>
      </c>
    </row>
    <row r="5753" spans="1:16" ht="51" hidden="1">
      <c r="A5753" s="127">
        <v>47</v>
      </c>
      <c r="B5753" s="127"/>
      <c r="C5753" s="128" t="s">
        <v>700</v>
      </c>
      <c r="D5753" s="122">
        <v>43047</v>
      </c>
      <c r="E5753" s="123" t="s">
        <v>12591</v>
      </c>
      <c r="F5753" s="123" t="s">
        <v>3</v>
      </c>
      <c r="G5753" s="123">
        <v>1558726</v>
      </c>
      <c r="H5753" s="127"/>
      <c r="I5753" s="131" t="s">
        <v>15093</v>
      </c>
      <c r="J5753" s="127"/>
      <c r="K5753" s="127"/>
      <c r="L5753" s="127"/>
      <c r="M5753" s="127"/>
      <c r="N5753" s="247">
        <v>0</v>
      </c>
      <c r="O5753" s="247">
        <v>4180</v>
      </c>
      <c r="P5753" s="127" t="s">
        <v>1334</v>
      </c>
    </row>
    <row r="5754" spans="1:16" ht="51" hidden="1">
      <c r="A5754" s="127">
        <v>16</v>
      </c>
      <c r="B5754" s="127"/>
      <c r="C5754" s="128" t="s">
        <v>693</v>
      </c>
      <c r="D5754" s="122">
        <v>43047</v>
      </c>
      <c r="E5754" s="123" t="s">
        <v>12592</v>
      </c>
      <c r="F5754" s="123" t="s">
        <v>3</v>
      </c>
      <c r="G5754" s="123">
        <v>1558746</v>
      </c>
      <c r="H5754" s="127"/>
      <c r="I5754" s="131" t="s">
        <v>15094</v>
      </c>
      <c r="J5754" s="127"/>
      <c r="K5754" s="127"/>
      <c r="L5754" s="127"/>
      <c r="M5754" s="127"/>
      <c r="N5754" s="247">
        <v>0</v>
      </c>
      <c r="O5754" s="247">
        <v>1980</v>
      </c>
      <c r="P5754" s="127" t="s">
        <v>1334</v>
      </c>
    </row>
    <row r="5755" spans="1:16" ht="51" hidden="1">
      <c r="A5755" s="127" t="s">
        <v>620</v>
      </c>
      <c r="B5755" s="127"/>
      <c r="C5755" s="128" t="s">
        <v>714</v>
      </c>
      <c r="D5755" s="122">
        <v>43047</v>
      </c>
      <c r="E5755" s="123" t="s">
        <v>12593</v>
      </c>
      <c r="F5755" s="123" t="s">
        <v>3</v>
      </c>
      <c r="G5755" s="123">
        <v>1558747</v>
      </c>
      <c r="H5755" s="127"/>
      <c r="I5755" s="131" t="s">
        <v>15095</v>
      </c>
      <c r="J5755" s="127"/>
      <c r="K5755" s="127"/>
      <c r="L5755" s="127"/>
      <c r="M5755" s="127"/>
      <c r="N5755" s="247">
        <v>0</v>
      </c>
      <c r="O5755" s="247">
        <v>1203.3900000000001</v>
      </c>
      <c r="P5755" s="127" t="s">
        <v>1334</v>
      </c>
    </row>
    <row r="5756" spans="1:16" ht="38.25" hidden="1">
      <c r="A5756" s="127">
        <v>580</v>
      </c>
      <c r="B5756" s="127"/>
      <c r="C5756" s="128" t="s">
        <v>218</v>
      </c>
      <c r="D5756" s="122">
        <v>43048</v>
      </c>
      <c r="E5756" s="123" t="s">
        <v>12594</v>
      </c>
      <c r="F5756" s="123" t="s">
        <v>3</v>
      </c>
      <c r="G5756" s="123">
        <v>1559278</v>
      </c>
      <c r="H5756" s="127"/>
      <c r="I5756" s="131" t="s">
        <v>15096</v>
      </c>
      <c r="J5756" s="127"/>
      <c r="K5756" s="127"/>
      <c r="L5756" s="127"/>
      <c r="M5756" s="127"/>
      <c r="N5756" s="247">
        <v>0</v>
      </c>
      <c r="O5756" s="247">
        <v>60</v>
      </c>
      <c r="P5756" s="127" t="s">
        <v>1334</v>
      </c>
    </row>
    <row r="5757" spans="1:16" ht="51" hidden="1">
      <c r="A5757" s="127">
        <v>201</v>
      </c>
      <c r="B5757" s="127"/>
      <c r="C5757" s="128" t="s">
        <v>757</v>
      </c>
      <c r="D5757" s="122">
        <v>43048</v>
      </c>
      <c r="E5757" s="123" t="s">
        <v>12595</v>
      </c>
      <c r="F5757" s="123" t="s">
        <v>3</v>
      </c>
      <c r="G5757" s="123">
        <v>1559281</v>
      </c>
      <c r="H5757" s="127"/>
      <c r="I5757" s="131" t="s">
        <v>15097</v>
      </c>
      <c r="J5757" s="127"/>
      <c r="K5757" s="127"/>
      <c r="L5757" s="127"/>
      <c r="M5757" s="127"/>
      <c r="N5757" s="247">
        <v>0</v>
      </c>
      <c r="O5757" s="247">
        <v>252</v>
      </c>
      <c r="P5757" s="127" t="s">
        <v>1334</v>
      </c>
    </row>
    <row r="5758" spans="1:16" ht="51" hidden="1">
      <c r="A5758" s="127">
        <v>201</v>
      </c>
      <c r="B5758" s="127"/>
      <c r="C5758" s="128" t="s">
        <v>757</v>
      </c>
      <c r="D5758" s="122">
        <v>43048</v>
      </c>
      <c r="E5758" s="123" t="s">
        <v>12596</v>
      </c>
      <c r="F5758" s="123" t="s">
        <v>3</v>
      </c>
      <c r="G5758" s="123">
        <v>1559282</v>
      </c>
      <c r="H5758" s="127"/>
      <c r="I5758" s="131" t="s">
        <v>15098</v>
      </c>
      <c r="J5758" s="127"/>
      <c r="K5758" s="127"/>
      <c r="L5758" s="127"/>
      <c r="M5758" s="127"/>
      <c r="N5758" s="247">
        <v>0</v>
      </c>
      <c r="O5758" s="247">
        <v>240</v>
      </c>
      <c r="P5758" s="127" t="s">
        <v>1334</v>
      </c>
    </row>
    <row r="5759" spans="1:16" ht="51" hidden="1">
      <c r="A5759" s="127">
        <v>201</v>
      </c>
      <c r="B5759" s="127"/>
      <c r="C5759" s="128" t="s">
        <v>757</v>
      </c>
      <c r="D5759" s="122">
        <v>43048</v>
      </c>
      <c r="E5759" s="123" t="s">
        <v>12597</v>
      </c>
      <c r="F5759" s="123" t="s">
        <v>3</v>
      </c>
      <c r="G5759" s="123">
        <v>1559284</v>
      </c>
      <c r="H5759" s="127"/>
      <c r="I5759" s="131" t="s">
        <v>15099</v>
      </c>
      <c r="J5759" s="127"/>
      <c r="K5759" s="127"/>
      <c r="L5759" s="127"/>
      <c r="M5759" s="127"/>
      <c r="N5759" s="247">
        <v>0</v>
      </c>
      <c r="O5759" s="247">
        <v>108</v>
      </c>
      <c r="P5759" s="127" t="s">
        <v>1334</v>
      </c>
    </row>
    <row r="5760" spans="1:16" ht="51" hidden="1">
      <c r="A5760" s="127" t="s">
        <v>620</v>
      </c>
      <c r="B5760" s="127"/>
      <c r="C5760" s="128" t="s">
        <v>714</v>
      </c>
      <c r="D5760" s="122">
        <v>43048</v>
      </c>
      <c r="E5760" s="123" t="s">
        <v>12598</v>
      </c>
      <c r="F5760" s="123" t="s">
        <v>3</v>
      </c>
      <c r="G5760" s="123">
        <v>1559289</v>
      </c>
      <c r="H5760" s="127"/>
      <c r="I5760" s="131" t="s">
        <v>15100</v>
      </c>
      <c r="J5760" s="127"/>
      <c r="K5760" s="127"/>
      <c r="L5760" s="127"/>
      <c r="M5760" s="127"/>
      <c r="N5760" s="247">
        <v>0</v>
      </c>
      <c r="O5760" s="247">
        <v>15</v>
      </c>
      <c r="P5760" s="127" t="s">
        <v>1334</v>
      </c>
    </row>
    <row r="5761" spans="1:16" ht="63.75" hidden="1">
      <c r="A5761" s="127">
        <v>342</v>
      </c>
      <c r="B5761" s="127"/>
      <c r="C5761" s="128" t="s">
        <v>817</v>
      </c>
      <c r="D5761" s="122">
        <v>43048</v>
      </c>
      <c r="E5761" s="123" t="s">
        <v>12599</v>
      </c>
      <c r="F5761" s="123" t="s">
        <v>3</v>
      </c>
      <c r="G5761" s="123">
        <v>1559298</v>
      </c>
      <c r="H5761" s="127"/>
      <c r="I5761" s="131" t="s">
        <v>15101</v>
      </c>
      <c r="J5761" s="127"/>
      <c r="K5761" s="127"/>
      <c r="L5761" s="127"/>
      <c r="M5761" s="127"/>
      <c r="N5761" s="247">
        <v>0</v>
      </c>
      <c r="O5761" s="247">
        <v>480</v>
      </c>
      <c r="P5761" s="127" t="s">
        <v>1334</v>
      </c>
    </row>
    <row r="5762" spans="1:16" ht="51" hidden="1">
      <c r="A5762" s="127">
        <v>16</v>
      </c>
      <c r="B5762" s="127"/>
      <c r="C5762" s="128" t="s">
        <v>693</v>
      </c>
      <c r="D5762" s="122">
        <v>43048</v>
      </c>
      <c r="E5762" s="123" t="s">
        <v>12600</v>
      </c>
      <c r="F5762" s="123" t="s">
        <v>3</v>
      </c>
      <c r="G5762" s="123">
        <v>1559312</v>
      </c>
      <c r="H5762" s="127"/>
      <c r="I5762" s="131" t="s">
        <v>15102</v>
      </c>
      <c r="J5762" s="127"/>
      <c r="K5762" s="127"/>
      <c r="L5762" s="127"/>
      <c r="M5762" s="127"/>
      <c r="N5762" s="247">
        <v>0</v>
      </c>
      <c r="O5762" s="247">
        <v>339</v>
      </c>
      <c r="P5762" s="127" t="s">
        <v>1334</v>
      </c>
    </row>
    <row r="5763" spans="1:16" ht="51" hidden="1">
      <c r="A5763" s="127">
        <v>203</v>
      </c>
      <c r="B5763" s="127"/>
      <c r="C5763" s="128" t="s">
        <v>758</v>
      </c>
      <c r="D5763" s="122">
        <v>43048</v>
      </c>
      <c r="E5763" s="123" t="s">
        <v>12601</v>
      </c>
      <c r="F5763" s="123" t="s">
        <v>3</v>
      </c>
      <c r="G5763" s="123">
        <v>1559317</v>
      </c>
      <c r="H5763" s="127"/>
      <c r="I5763" s="131" t="s">
        <v>15103</v>
      </c>
      <c r="J5763" s="127"/>
      <c r="K5763" s="127"/>
      <c r="L5763" s="127"/>
      <c r="M5763" s="127"/>
      <c r="N5763" s="247">
        <v>0</v>
      </c>
      <c r="O5763" s="247">
        <v>25</v>
      </c>
      <c r="P5763" s="127" t="s">
        <v>1334</v>
      </c>
    </row>
    <row r="5764" spans="1:16" ht="51" hidden="1">
      <c r="A5764" s="127">
        <v>30</v>
      </c>
      <c r="B5764" s="127"/>
      <c r="C5764" s="128" t="s">
        <v>696</v>
      </c>
      <c r="D5764" s="122">
        <v>43048</v>
      </c>
      <c r="E5764" s="123" t="s">
        <v>12602</v>
      </c>
      <c r="F5764" s="123" t="s">
        <v>3</v>
      </c>
      <c r="G5764" s="123">
        <v>1559335</v>
      </c>
      <c r="H5764" s="127"/>
      <c r="I5764" s="131" t="s">
        <v>15104</v>
      </c>
      <c r="J5764" s="127"/>
      <c r="K5764" s="127"/>
      <c r="L5764" s="127"/>
      <c r="M5764" s="127"/>
      <c r="N5764" s="247">
        <v>0</v>
      </c>
      <c r="O5764" s="247">
        <v>620</v>
      </c>
      <c r="P5764" s="127" t="s">
        <v>1334</v>
      </c>
    </row>
    <row r="5765" spans="1:16" ht="51" hidden="1">
      <c r="A5765" s="127">
        <v>70</v>
      </c>
      <c r="B5765" s="127"/>
      <c r="C5765" s="128" t="s">
        <v>706</v>
      </c>
      <c r="D5765" s="122">
        <v>43048</v>
      </c>
      <c r="E5765" s="123" t="s">
        <v>12603</v>
      </c>
      <c r="F5765" s="123" t="s">
        <v>3</v>
      </c>
      <c r="G5765" s="123">
        <v>1559270</v>
      </c>
      <c r="H5765" s="127"/>
      <c r="I5765" s="131" t="s">
        <v>15105</v>
      </c>
      <c r="J5765" s="127"/>
      <c r="K5765" s="127"/>
      <c r="L5765" s="127"/>
      <c r="M5765" s="127"/>
      <c r="N5765" s="247">
        <v>0</v>
      </c>
      <c r="O5765" s="247">
        <v>232.8</v>
      </c>
      <c r="P5765" s="127" t="s">
        <v>1334</v>
      </c>
    </row>
    <row r="5766" spans="1:16" ht="51" hidden="1">
      <c r="A5766" s="127" t="s">
        <v>620</v>
      </c>
      <c r="B5766" s="127"/>
      <c r="C5766" s="128" t="s">
        <v>714</v>
      </c>
      <c r="D5766" s="122">
        <v>43048</v>
      </c>
      <c r="E5766" s="123" t="s">
        <v>12604</v>
      </c>
      <c r="F5766" s="123" t="s">
        <v>3</v>
      </c>
      <c r="G5766" s="123">
        <v>1559252</v>
      </c>
      <c r="H5766" s="127"/>
      <c r="I5766" s="131" t="s">
        <v>15106</v>
      </c>
      <c r="J5766" s="127"/>
      <c r="K5766" s="127"/>
      <c r="L5766" s="127"/>
      <c r="M5766" s="127"/>
      <c r="N5766" s="247">
        <v>0</v>
      </c>
      <c r="O5766" s="247">
        <v>199</v>
      </c>
      <c r="P5766" s="127" t="s">
        <v>1334</v>
      </c>
    </row>
    <row r="5767" spans="1:16" ht="51" hidden="1">
      <c r="A5767" s="127">
        <v>70</v>
      </c>
      <c r="B5767" s="127"/>
      <c r="C5767" s="128" t="s">
        <v>706</v>
      </c>
      <c r="D5767" s="122">
        <v>43048</v>
      </c>
      <c r="E5767" s="123" t="s">
        <v>12605</v>
      </c>
      <c r="F5767" s="123" t="s">
        <v>3</v>
      </c>
      <c r="G5767" s="123">
        <v>1559246</v>
      </c>
      <c r="H5767" s="127"/>
      <c r="I5767" s="131" t="s">
        <v>15107</v>
      </c>
      <c r="J5767" s="127"/>
      <c r="K5767" s="127"/>
      <c r="L5767" s="127"/>
      <c r="M5767" s="127"/>
      <c r="N5767" s="247">
        <v>0</v>
      </c>
      <c r="O5767" s="247">
        <v>2600</v>
      </c>
      <c r="P5767" s="127" t="s">
        <v>1334</v>
      </c>
    </row>
    <row r="5768" spans="1:16" ht="51" hidden="1">
      <c r="A5768" s="127" t="s">
        <v>620</v>
      </c>
      <c r="B5768" s="127"/>
      <c r="C5768" s="128" t="s">
        <v>714</v>
      </c>
      <c r="D5768" s="122">
        <v>43048</v>
      </c>
      <c r="E5768" s="123" t="s">
        <v>12606</v>
      </c>
      <c r="F5768" s="123" t="s">
        <v>3</v>
      </c>
      <c r="G5768" s="123">
        <v>1559245</v>
      </c>
      <c r="H5768" s="127"/>
      <c r="I5768" s="131" t="s">
        <v>15108</v>
      </c>
      <c r="J5768" s="127"/>
      <c r="K5768" s="127"/>
      <c r="L5768" s="127"/>
      <c r="M5768" s="127"/>
      <c r="N5768" s="247">
        <v>0</v>
      </c>
      <c r="O5768" s="247">
        <v>1754.79</v>
      </c>
      <c r="P5768" s="127" t="s">
        <v>1334</v>
      </c>
    </row>
    <row r="5769" spans="1:16" ht="51" hidden="1">
      <c r="A5769" s="127" t="s">
        <v>620</v>
      </c>
      <c r="B5769" s="127"/>
      <c r="C5769" s="128" t="s">
        <v>714</v>
      </c>
      <c r="D5769" s="122">
        <v>43048</v>
      </c>
      <c r="E5769" s="123" t="s">
        <v>12607</v>
      </c>
      <c r="F5769" s="123" t="s">
        <v>3</v>
      </c>
      <c r="G5769" s="123">
        <v>1559242</v>
      </c>
      <c r="H5769" s="127"/>
      <c r="I5769" s="131" t="s">
        <v>15109</v>
      </c>
      <c r="J5769" s="127"/>
      <c r="K5769" s="127"/>
      <c r="L5769" s="127"/>
      <c r="M5769" s="127"/>
      <c r="N5769" s="247">
        <v>0</v>
      </c>
      <c r="O5769" s="247">
        <v>1754.8</v>
      </c>
      <c r="P5769" s="127" t="s">
        <v>1334</v>
      </c>
    </row>
    <row r="5770" spans="1:16" ht="51" hidden="1">
      <c r="A5770" s="127" t="s">
        <v>620</v>
      </c>
      <c r="B5770" s="127"/>
      <c r="C5770" s="128" t="s">
        <v>714</v>
      </c>
      <c r="D5770" s="122">
        <v>43048</v>
      </c>
      <c r="E5770" s="123" t="s">
        <v>12608</v>
      </c>
      <c r="F5770" s="123" t="s">
        <v>3</v>
      </c>
      <c r="G5770" s="123">
        <v>1559241</v>
      </c>
      <c r="H5770" s="127"/>
      <c r="I5770" s="131" t="s">
        <v>15110</v>
      </c>
      <c r="J5770" s="127"/>
      <c r="K5770" s="127"/>
      <c r="L5770" s="127"/>
      <c r="M5770" s="127"/>
      <c r="N5770" s="247">
        <v>0</v>
      </c>
      <c r="O5770" s="247">
        <v>1754.8</v>
      </c>
      <c r="P5770" s="127" t="s">
        <v>1334</v>
      </c>
    </row>
    <row r="5771" spans="1:16" ht="51" hidden="1">
      <c r="A5771" s="127" t="s">
        <v>620</v>
      </c>
      <c r="B5771" s="127"/>
      <c r="C5771" s="128" t="s">
        <v>714</v>
      </c>
      <c r="D5771" s="122">
        <v>43048</v>
      </c>
      <c r="E5771" s="123" t="s">
        <v>12609</v>
      </c>
      <c r="F5771" s="123" t="s">
        <v>3</v>
      </c>
      <c r="G5771" s="123">
        <v>1559238</v>
      </c>
      <c r="H5771" s="127"/>
      <c r="I5771" s="131" t="s">
        <v>15111</v>
      </c>
      <c r="J5771" s="127"/>
      <c r="K5771" s="127"/>
      <c r="L5771" s="127"/>
      <c r="M5771" s="127"/>
      <c r="N5771" s="247">
        <v>0</v>
      </c>
      <c r="O5771" s="247">
        <v>1754.8</v>
      </c>
      <c r="P5771" s="127" t="s">
        <v>1334</v>
      </c>
    </row>
    <row r="5772" spans="1:16" ht="51" hidden="1">
      <c r="A5772" s="127" t="s">
        <v>620</v>
      </c>
      <c r="B5772" s="127"/>
      <c r="C5772" s="128" t="s">
        <v>714</v>
      </c>
      <c r="D5772" s="122">
        <v>43048</v>
      </c>
      <c r="E5772" s="123" t="s">
        <v>12610</v>
      </c>
      <c r="F5772" s="123" t="s">
        <v>3</v>
      </c>
      <c r="G5772" s="123">
        <v>1559236</v>
      </c>
      <c r="H5772" s="127"/>
      <c r="I5772" s="131" t="s">
        <v>15112</v>
      </c>
      <c r="J5772" s="127"/>
      <c r="K5772" s="127"/>
      <c r="L5772" s="127"/>
      <c r="M5772" s="127"/>
      <c r="N5772" s="247">
        <v>0</v>
      </c>
      <c r="O5772" s="247">
        <v>2201.1799999999998</v>
      </c>
      <c r="P5772" s="127" t="s">
        <v>1334</v>
      </c>
    </row>
    <row r="5773" spans="1:16" ht="51" hidden="1">
      <c r="A5773" s="127" t="s">
        <v>620</v>
      </c>
      <c r="B5773" s="127"/>
      <c r="C5773" s="128" t="s">
        <v>714</v>
      </c>
      <c r="D5773" s="122">
        <v>43048</v>
      </c>
      <c r="E5773" s="123" t="s">
        <v>12611</v>
      </c>
      <c r="F5773" s="123" t="s">
        <v>3</v>
      </c>
      <c r="G5773" s="123">
        <v>1559234</v>
      </c>
      <c r="H5773" s="127"/>
      <c r="I5773" s="131" t="s">
        <v>15113</v>
      </c>
      <c r="J5773" s="127"/>
      <c r="K5773" s="127"/>
      <c r="L5773" s="127"/>
      <c r="M5773" s="127"/>
      <c r="N5773" s="247">
        <v>0</v>
      </c>
      <c r="O5773" s="247">
        <v>47026.450000000004</v>
      </c>
      <c r="P5773" s="127" t="s">
        <v>1334</v>
      </c>
    </row>
    <row r="5774" spans="1:16" ht="51" hidden="1">
      <c r="A5774" s="127">
        <v>378</v>
      </c>
      <c r="B5774" s="127"/>
      <c r="C5774" s="128" t="s">
        <v>1278</v>
      </c>
      <c r="D5774" s="122">
        <v>43048</v>
      </c>
      <c r="E5774" s="123" t="s">
        <v>12612</v>
      </c>
      <c r="F5774" s="123" t="s">
        <v>3</v>
      </c>
      <c r="G5774" s="123">
        <v>1559232</v>
      </c>
      <c r="H5774" s="127"/>
      <c r="I5774" s="131" t="s">
        <v>15114</v>
      </c>
      <c r="J5774" s="127"/>
      <c r="K5774" s="127"/>
      <c r="L5774" s="127"/>
      <c r="M5774" s="127"/>
      <c r="N5774" s="247">
        <v>0</v>
      </c>
      <c r="O5774" s="247">
        <v>320.15000000000003</v>
      </c>
      <c r="P5774" s="127" t="s">
        <v>1334</v>
      </c>
    </row>
    <row r="5775" spans="1:16" ht="51" hidden="1">
      <c r="A5775" s="127">
        <v>212</v>
      </c>
      <c r="B5775" s="127"/>
      <c r="C5775" s="128" t="s">
        <v>762</v>
      </c>
      <c r="D5775" s="122">
        <v>43048</v>
      </c>
      <c r="E5775" s="123" t="s">
        <v>12613</v>
      </c>
      <c r="F5775" s="123" t="s">
        <v>3</v>
      </c>
      <c r="G5775" s="123">
        <v>1559430</v>
      </c>
      <c r="H5775" s="127"/>
      <c r="I5775" s="131" t="s">
        <v>15115</v>
      </c>
      <c r="J5775" s="127"/>
      <c r="K5775" s="127"/>
      <c r="L5775" s="127"/>
      <c r="M5775" s="127"/>
      <c r="N5775" s="247">
        <v>0</v>
      </c>
      <c r="O5775" s="247">
        <v>140</v>
      </c>
      <c r="P5775" s="127" t="s">
        <v>1334</v>
      </c>
    </row>
    <row r="5776" spans="1:16" ht="38.25" hidden="1">
      <c r="A5776" s="127">
        <v>378</v>
      </c>
      <c r="B5776" s="127"/>
      <c r="C5776" s="128" t="s">
        <v>1278</v>
      </c>
      <c r="D5776" s="122">
        <v>43048</v>
      </c>
      <c r="E5776" s="123" t="s">
        <v>12614</v>
      </c>
      <c r="F5776" s="123" t="s">
        <v>3</v>
      </c>
      <c r="G5776" s="123">
        <v>1559397</v>
      </c>
      <c r="H5776" s="127"/>
      <c r="I5776" s="131" t="s">
        <v>15116</v>
      </c>
      <c r="J5776" s="127"/>
      <c r="K5776" s="127"/>
      <c r="L5776" s="127"/>
      <c r="M5776" s="127"/>
      <c r="N5776" s="247">
        <v>0</v>
      </c>
      <c r="O5776" s="247">
        <v>150.5</v>
      </c>
      <c r="P5776" s="127" t="s">
        <v>1334</v>
      </c>
    </row>
    <row r="5777" spans="1:16" ht="38.25" hidden="1">
      <c r="A5777" s="127">
        <v>526</v>
      </c>
      <c r="B5777" s="127"/>
      <c r="C5777" s="128" t="s">
        <v>847</v>
      </c>
      <c r="D5777" s="122">
        <v>43048</v>
      </c>
      <c r="E5777" s="123" t="s">
        <v>12615</v>
      </c>
      <c r="F5777" s="123" t="s">
        <v>3</v>
      </c>
      <c r="G5777" s="123">
        <v>1559386</v>
      </c>
      <c r="H5777" s="127"/>
      <c r="I5777" s="131" t="s">
        <v>15117</v>
      </c>
      <c r="J5777" s="127"/>
      <c r="K5777" s="127"/>
      <c r="L5777" s="127"/>
      <c r="M5777" s="127"/>
      <c r="N5777" s="247">
        <v>0</v>
      </c>
      <c r="O5777" s="247">
        <v>182</v>
      </c>
      <c r="P5777" s="127" t="s">
        <v>1334</v>
      </c>
    </row>
    <row r="5778" spans="1:16" ht="51" hidden="1">
      <c r="A5778" s="127">
        <v>20</v>
      </c>
      <c r="B5778" s="127"/>
      <c r="C5778" s="128" t="s">
        <v>694</v>
      </c>
      <c r="D5778" s="122">
        <v>43048</v>
      </c>
      <c r="E5778" s="123" t="s">
        <v>12616</v>
      </c>
      <c r="F5778" s="123" t="s">
        <v>3</v>
      </c>
      <c r="G5778" s="123">
        <v>1559363</v>
      </c>
      <c r="H5778" s="127"/>
      <c r="I5778" s="131" t="s">
        <v>15118</v>
      </c>
      <c r="J5778" s="127"/>
      <c r="K5778" s="127"/>
      <c r="L5778" s="127"/>
      <c r="M5778" s="127"/>
      <c r="N5778" s="247">
        <v>0</v>
      </c>
      <c r="O5778" s="247">
        <v>500</v>
      </c>
      <c r="P5778" s="127" t="s">
        <v>1334</v>
      </c>
    </row>
    <row r="5779" spans="1:16" ht="51" hidden="1">
      <c r="A5779" s="127" t="s">
        <v>620</v>
      </c>
      <c r="B5779" s="127"/>
      <c r="C5779" s="128" t="s">
        <v>714</v>
      </c>
      <c r="D5779" s="122">
        <v>43048</v>
      </c>
      <c r="E5779" s="123" t="s">
        <v>12617</v>
      </c>
      <c r="F5779" s="123" t="s">
        <v>3</v>
      </c>
      <c r="G5779" s="123">
        <v>1559353</v>
      </c>
      <c r="H5779" s="127"/>
      <c r="I5779" s="131" t="s">
        <v>15119</v>
      </c>
      <c r="J5779" s="127"/>
      <c r="K5779" s="127"/>
      <c r="L5779" s="127"/>
      <c r="M5779" s="127"/>
      <c r="N5779" s="247">
        <v>0</v>
      </c>
      <c r="O5779" s="247">
        <v>2584.4700000000003</v>
      </c>
      <c r="P5779" s="127" t="s">
        <v>1334</v>
      </c>
    </row>
    <row r="5780" spans="1:16" ht="63.75" hidden="1">
      <c r="A5780" s="127">
        <v>580</v>
      </c>
      <c r="B5780" s="127"/>
      <c r="C5780" s="128" t="s">
        <v>218</v>
      </c>
      <c r="D5780" s="122">
        <v>43048</v>
      </c>
      <c r="E5780" s="123" t="s">
        <v>12618</v>
      </c>
      <c r="F5780" s="123" t="s">
        <v>3</v>
      </c>
      <c r="G5780" s="123">
        <v>1559274</v>
      </c>
      <c r="H5780" s="127"/>
      <c r="I5780" s="131" t="s">
        <v>15120</v>
      </c>
      <c r="J5780" s="127"/>
      <c r="K5780" s="127"/>
      <c r="L5780" s="127"/>
      <c r="M5780" s="127"/>
      <c r="N5780" s="247">
        <v>0</v>
      </c>
      <c r="O5780" s="247">
        <v>270</v>
      </c>
      <c r="P5780" s="127" t="s">
        <v>1334</v>
      </c>
    </row>
    <row r="5781" spans="1:16" ht="63.75" hidden="1">
      <c r="A5781" s="127" t="s">
        <v>620</v>
      </c>
      <c r="B5781" s="127"/>
      <c r="C5781" s="128" t="s">
        <v>714</v>
      </c>
      <c r="D5781" s="122">
        <v>43048</v>
      </c>
      <c r="E5781" s="123" t="s">
        <v>12619</v>
      </c>
      <c r="F5781" s="123" t="s">
        <v>3</v>
      </c>
      <c r="G5781" s="123">
        <v>1559254</v>
      </c>
      <c r="H5781" s="127"/>
      <c r="I5781" s="131" t="s">
        <v>15121</v>
      </c>
      <c r="J5781" s="127"/>
      <c r="K5781" s="127"/>
      <c r="L5781" s="127"/>
      <c r="M5781" s="127"/>
      <c r="N5781" s="247">
        <v>0</v>
      </c>
      <c r="O5781" s="247">
        <v>100</v>
      </c>
      <c r="P5781" s="127" t="s">
        <v>1334</v>
      </c>
    </row>
    <row r="5782" spans="1:16" ht="51" hidden="1">
      <c r="A5782" s="127">
        <v>271</v>
      </c>
      <c r="B5782" s="127"/>
      <c r="C5782" s="128" t="s">
        <v>787</v>
      </c>
      <c r="D5782" s="122">
        <v>43048</v>
      </c>
      <c r="E5782" s="123" t="s">
        <v>12620</v>
      </c>
      <c r="F5782" s="123" t="s">
        <v>3</v>
      </c>
      <c r="G5782" s="123">
        <v>1559216</v>
      </c>
      <c r="H5782" s="127"/>
      <c r="I5782" s="131" t="s">
        <v>15122</v>
      </c>
      <c r="J5782" s="127"/>
      <c r="K5782" s="127"/>
      <c r="L5782" s="127"/>
      <c r="M5782" s="127"/>
      <c r="N5782" s="247">
        <v>0</v>
      </c>
      <c r="O5782" s="247">
        <v>480</v>
      </c>
      <c r="P5782" s="127" t="s">
        <v>1334</v>
      </c>
    </row>
    <row r="5783" spans="1:16" ht="51" hidden="1">
      <c r="A5783" s="127" t="s">
        <v>620</v>
      </c>
      <c r="B5783" s="127"/>
      <c r="C5783" s="128" t="s">
        <v>714</v>
      </c>
      <c r="D5783" s="122">
        <v>43048</v>
      </c>
      <c r="E5783" s="123" t="s">
        <v>12621</v>
      </c>
      <c r="F5783" s="123" t="s">
        <v>3</v>
      </c>
      <c r="G5783" s="123">
        <v>1559214</v>
      </c>
      <c r="H5783" s="127"/>
      <c r="I5783" s="131" t="s">
        <v>15123</v>
      </c>
      <c r="J5783" s="127"/>
      <c r="K5783" s="127"/>
      <c r="L5783" s="127"/>
      <c r="M5783" s="127"/>
      <c r="N5783" s="247">
        <v>0</v>
      </c>
      <c r="O5783" s="247">
        <v>1200</v>
      </c>
      <c r="P5783" s="127" t="s">
        <v>1334</v>
      </c>
    </row>
    <row r="5784" spans="1:16" ht="63.75" hidden="1">
      <c r="A5784" s="127">
        <v>670</v>
      </c>
      <c r="B5784" s="127"/>
      <c r="C5784" s="128" t="s">
        <v>236</v>
      </c>
      <c r="D5784" s="122">
        <v>43048</v>
      </c>
      <c r="E5784" s="123" t="s">
        <v>12622</v>
      </c>
      <c r="F5784" s="123" t="s">
        <v>3</v>
      </c>
      <c r="G5784" s="123">
        <v>1559191</v>
      </c>
      <c r="H5784" s="127"/>
      <c r="I5784" s="131" t="s">
        <v>15124</v>
      </c>
      <c r="J5784" s="127"/>
      <c r="K5784" s="127"/>
      <c r="L5784" s="127"/>
      <c r="M5784" s="127"/>
      <c r="N5784" s="247">
        <v>0</v>
      </c>
      <c r="O5784" s="247">
        <v>1600</v>
      </c>
      <c r="P5784" s="127" t="s">
        <v>1334</v>
      </c>
    </row>
    <row r="5785" spans="1:16" ht="63.75" hidden="1">
      <c r="A5785" s="127">
        <v>70</v>
      </c>
      <c r="B5785" s="127"/>
      <c r="C5785" s="128" t="s">
        <v>706</v>
      </c>
      <c r="D5785" s="122">
        <v>43048</v>
      </c>
      <c r="E5785" s="123" t="s">
        <v>12623</v>
      </c>
      <c r="F5785" s="123" t="s">
        <v>3</v>
      </c>
      <c r="G5785" s="123">
        <v>1559187</v>
      </c>
      <c r="H5785" s="127"/>
      <c r="I5785" s="131" t="s">
        <v>15125</v>
      </c>
      <c r="J5785" s="127"/>
      <c r="K5785" s="127"/>
      <c r="L5785" s="127"/>
      <c r="M5785" s="127"/>
      <c r="N5785" s="247">
        <v>0</v>
      </c>
      <c r="O5785" s="247">
        <v>1872</v>
      </c>
      <c r="P5785" s="127" t="s">
        <v>1334</v>
      </c>
    </row>
    <row r="5786" spans="1:16" ht="63.75" hidden="1">
      <c r="A5786" s="127">
        <v>287</v>
      </c>
      <c r="B5786" s="127"/>
      <c r="C5786" s="128" t="s">
        <v>791</v>
      </c>
      <c r="D5786" s="122">
        <v>43048</v>
      </c>
      <c r="E5786" s="123" t="s">
        <v>12624</v>
      </c>
      <c r="F5786" s="123" t="s">
        <v>3</v>
      </c>
      <c r="G5786" s="123">
        <v>1559163</v>
      </c>
      <c r="H5786" s="127"/>
      <c r="I5786" s="131" t="s">
        <v>15126</v>
      </c>
      <c r="J5786" s="127"/>
      <c r="K5786" s="127"/>
      <c r="L5786" s="127"/>
      <c r="M5786" s="127"/>
      <c r="N5786" s="247">
        <v>0</v>
      </c>
      <c r="O5786" s="247">
        <v>276436.07</v>
      </c>
      <c r="P5786" s="127" t="s">
        <v>1334</v>
      </c>
    </row>
    <row r="5787" spans="1:16" ht="51" hidden="1">
      <c r="A5787" s="127">
        <v>378</v>
      </c>
      <c r="B5787" s="127"/>
      <c r="C5787" s="128" t="s">
        <v>1278</v>
      </c>
      <c r="D5787" s="122">
        <v>43048</v>
      </c>
      <c r="E5787" s="123" t="s">
        <v>12625</v>
      </c>
      <c r="F5787" s="123" t="s">
        <v>3</v>
      </c>
      <c r="G5787" s="123">
        <v>1559230</v>
      </c>
      <c r="H5787" s="127"/>
      <c r="I5787" s="131" t="s">
        <v>15127</v>
      </c>
      <c r="J5787" s="127"/>
      <c r="K5787" s="127"/>
      <c r="L5787" s="127"/>
      <c r="M5787" s="127"/>
      <c r="N5787" s="247">
        <v>0</v>
      </c>
      <c r="O5787" s="247">
        <v>1685.45</v>
      </c>
      <c r="P5787" s="127" t="s">
        <v>1334</v>
      </c>
    </row>
    <row r="5788" spans="1:16" ht="38.25" hidden="1">
      <c r="A5788" s="127">
        <v>292</v>
      </c>
      <c r="B5788" s="127"/>
      <c r="C5788" s="128" t="s">
        <v>152</v>
      </c>
      <c r="D5788" s="122">
        <v>43048</v>
      </c>
      <c r="E5788" s="123" t="s">
        <v>12626</v>
      </c>
      <c r="F5788" s="123" t="s">
        <v>3</v>
      </c>
      <c r="G5788" s="123">
        <v>1559223</v>
      </c>
      <c r="H5788" s="127"/>
      <c r="I5788" s="131" t="s">
        <v>15128</v>
      </c>
      <c r="J5788" s="127"/>
      <c r="K5788" s="127"/>
      <c r="L5788" s="127"/>
      <c r="M5788" s="127"/>
      <c r="N5788" s="247">
        <v>0</v>
      </c>
      <c r="O5788" s="247">
        <v>112</v>
      </c>
      <c r="P5788" s="127" t="s">
        <v>1334</v>
      </c>
    </row>
    <row r="5789" spans="1:16" ht="51" hidden="1">
      <c r="A5789" s="127">
        <v>20</v>
      </c>
      <c r="B5789" s="127"/>
      <c r="C5789" s="128" t="s">
        <v>694</v>
      </c>
      <c r="D5789" s="122">
        <v>43048</v>
      </c>
      <c r="E5789" s="123" t="s">
        <v>12627</v>
      </c>
      <c r="F5789" s="123" t="s">
        <v>3</v>
      </c>
      <c r="G5789" s="123">
        <v>1559217</v>
      </c>
      <c r="H5789" s="127"/>
      <c r="I5789" s="131" t="s">
        <v>15129</v>
      </c>
      <c r="J5789" s="127"/>
      <c r="K5789" s="127"/>
      <c r="L5789" s="127"/>
      <c r="M5789" s="127"/>
      <c r="N5789" s="247">
        <v>0</v>
      </c>
      <c r="O5789" s="247">
        <v>88</v>
      </c>
      <c r="P5789" s="127" t="s">
        <v>1334</v>
      </c>
    </row>
    <row r="5790" spans="1:16" ht="51" hidden="1">
      <c r="A5790" s="127" t="s">
        <v>620</v>
      </c>
      <c r="B5790" s="127"/>
      <c r="C5790" s="128" t="s">
        <v>714</v>
      </c>
      <c r="D5790" s="122">
        <v>43048</v>
      </c>
      <c r="E5790" s="123" t="s">
        <v>12628</v>
      </c>
      <c r="F5790" s="123" t="s">
        <v>3</v>
      </c>
      <c r="G5790" s="123">
        <v>1559205</v>
      </c>
      <c r="H5790" s="127"/>
      <c r="I5790" s="131" t="s">
        <v>15130</v>
      </c>
      <c r="J5790" s="127"/>
      <c r="K5790" s="127"/>
      <c r="L5790" s="127"/>
      <c r="M5790" s="127"/>
      <c r="N5790" s="247">
        <v>0</v>
      </c>
      <c r="O5790" s="247">
        <v>128.42000000000002</v>
      </c>
      <c r="P5790" s="127" t="s">
        <v>1334</v>
      </c>
    </row>
    <row r="5791" spans="1:16" ht="51" hidden="1">
      <c r="A5791" s="127" t="s">
        <v>620</v>
      </c>
      <c r="B5791" s="127"/>
      <c r="C5791" s="128" t="s">
        <v>714</v>
      </c>
      <c r="D5791" s="122">
        <v>43048</v>
      </c>
      <c r="E5791" s="123" t="s">
        <v>12629</v>
      </c>
      <c r="F5791" s="123" t="s">
        <v>3</v>
      </c>
      <c r="G5791" s="123">
        <v>1559174</v>
      </c>
      <c r="H5791" s="127"/>
      <c r="I5791" s="131" t="s">
        <v>15131</v>
      </c>
      <c r="J5791" s="127"/>
      <c r="K5791" s="127"/>
      <c r="L5791" s="127"/>
      <c r="M5791" s="127"/>
      <c r="N5791" s="247">
        <v>0</v>
      </c>
      <c r="O5791" s="247">
        <v>400</v>
      </c>
      <c r="P5791" s="127" t="s">
        <v>1334</v>
      </c>
    </row>
    <row r="5792" spans="1:16" ht="51" hidden="1">
      <c r="A5792" s="127" t="s">
        <v>620</v>
      </c>
      <c r="B5792" s="127"/>
      <c r="C5792" s="128" t="s">
        <v>714</v>
      </c>
      <c r="D5792" s="122">
        <v>43048</v>
      </c>
      <c r="E5792" s="123" t="s">
        <v>12630</v>
      </c>
      <c r="F5792" s="123" t="s">
        <v>3</v>
      </c>
      <c r="G5792" s="123">
        <v>1559168</v>
      </c>
      <c r="H5792" s="127"/>
      <c r="I5792" s="131" t="s">
        <v>15132</v>
      </c>
      <c r="J5792" s="127"/>
      <c r="K5792" s="127"/>
      <c r="L5792" s="127"/>
      <c r="M5792" s="127"/>
      <c r="N5792" s="247">
        <v>0</v>
      </c>
      <c r="O5792" s="247">
        <v>1440</v>
      </c>
      <c r="P5792" s="127" t="s">
        <v>1334</v>
      </c>
    </row>
    <row r="5793" spans="1:16" ht="51" hidden="1">
      <c r="A5793" s="127">
        <v>378</v>
      </c>
      <c r="B5793" s="127"/>
      <c r="C5793" s="128" t="s">
        <v>1278</v>
      </c>
      <c r="D5793" s="122">
        <v>43049</v>
      </c>
      <c r="E5793" s="123" t="s">
        <v>12631</v>
      </c>
      <c r="F5793" s="123" t="s">
        <v>3</v>
      </c>
      <c r="G5793" s="123">
        <v>1559667</v>
      </c>
      <c r="H5793" s="127"/>
      <c r="I5793" s="131" t="s">
        <v>15133</v>
      </c>
      <c r="J5793" s="127"/>
      <c r="K5793" s="127"/>
      <c r="L5793" s="127"/>
      <c r="M5793" s="127"/>
      <c r="N5793" s="247">
        <v>0</v>
      </c>
      <c r="O5793" s="247">
        <v>388</v>
      </c>
      <c r="P5793" s="127" t="s">
        <v>1334</v>
      </c>
    </row>
    <row r="5794" spans="1:16" ht="51" hidden="1">
      <c r="A5794" s="127">
        <v>10</v>
      </c>
      <c r="B5794" s="127"/>
      <c r="C5794" s="128" t="s">
        <v>691</v>
      </c>
      <c r="D5794" s="122">
        <v>43049</v>
      </c>
      <c r="E5794" s="123" t="s">
        <v>12632</v>
      </c>
      <c r="F5794" s="123" t="s">
        <v>3</v>
      </c>
      <c r="G5794" s="123">
        <v>1559631</v>
      </c>
      <c r="H5794" s="127"/>
      <c r="I5794" s="131" t="s">
        <v>15134</v>
      </c>
      <c r="J5794" s="127"/>
      <c r="K5794" s="127"/>
      <c r="L5794" s="127"/>
      <c r="M5794" s="127"/>
      <c r="N5794" s="247">
        <v>0</v>
      </c>
      <c r="O5794" s="247">
        <v>3609.01</v>
      </c>
      <c r="P5794" s="127" t="s">
        <v>1334</v>
      </c>
    </row>
    <row r="5795" spans="1:16" ht="51" hidden="1">
      <c r="A5795" s="127">
        <v>10</v>
      </c>
      <c r="B5795" s="127"/>
      <c r="C5795" s="128" t="s">
        <v>691</v>
      </c>
      <c r="D5795" s="122">
        <v>43049</v>
      </c>
      <c r="E5795" s="123" t="s">
        <v>12633</v>
      </c>
      <c r="F5795" s="123" t="s">
        <v>3</v>
      </c>
      <c r="G5795" s="123">
        <v>1559629</v>
      </c>
      <c r="H5795" s="127"/>
      <c r="I5795" s="131" t="s">
        <v>15135</v>
      </c>
      <c r="J5795" s="127"/>
      <c r="K5795" s="127"/>
      <c r="L5795" s="127"/>
      <c r="M5795" s="127"/>
      <c r="N5795" s="247">
        <v>0</v>
      </c>
      <c r="O5795" s="247">
        <v>640</v>
      </c>
      <c r="P5795" s="127" t="s">
        <v>1334</v>
      </c>
    </row>
    <row r="5796" spans="1:16" ht="51" hidden="1">
      <c r="A5796" s="127">
        <v>132</v>
      </c>
      <c r="B5796" s="127"/>
      <c r="C5796" s="128" t="s">
        <v>729</v>
      </c>
      <c r="D5796" s="122">
        <v>43049</v>
      </c>
      <c r="E5796" s="123" t="s">
        <v>12634</v>
      </c>
      <c r="F5796" s="123" t="s">
        <v>3</v>
      </c>
      <c r="G5796" s="123">
        <v>1559603</v>
      </c>
      <c r="H5796" s="127"/>
      <c r="I5796" s="131" t="s">
        <v>15136</v>
      </c>
      <c r="J5796" s="127"/>
      <c r="K5796" s="127"/>
      <c r="L5796" s="127"/>
      <c r="M5796" s="127"/>
      <c r="N5796" s="247">
        <v>0</v>
      </c>
      <c r="O5796" s="247">
        <v>534.79999999999995</v>
      </c>
      <c r="P5796" s="127" t="s">
        <v>1334</v>
      </c>
    </row>
    <row r="5797" spans="1:16" ht="51" hidden="1">
      <c r="A5797" s="127">
        <v>201</v>
      </c>
      <c r="B5797" s="127"/>
      <c r="C5797" s="128" t="s">
        <v>757</v>
      </c>
      <c r="D5797" s="122">
        <v>43049</v>
      </c>
      <c r="E5797" s="123" t="s">
        <v>12635</v>
      </c>
      <c r="F5797" s="123" t="s">
        <v>3</v>
      </c>
      <c r="G5797" s="123">
        <v>1559578</v>
      </c>
      <c r="H5797" s="127"/>
      <c r="I5797" s="131" t="s">
        <v>15137</v>
      </c>
      <c r="J5797" s="127"/>
      <c r="K5797" s="127"/>
      <c r="L5797" s="127"/>
      <c r="M5797" s="127"/>
      <c r="N5797" s="247">
        <v>0</v>
      </c>
      <c r="O5797" s="247">
        <v>12</v>
      </c>
      <c r="P5797" s="127" t="s">
        <v>1334</v>
      </c>
    </row>
    <row r="5798" spans="1:16" ht="38.25" hidden="1">
      <c r="A5798" s="127">
        <v>212</v>
      </c>
      <c r="B5798" s="127"/>
      <c r="C5798" s="128" t="s">
        <v>762</v>
      </c>
      <c r="D5798" s="122">
        <v>43049</v>
      </c>
      <c r="E5798" s="123" t="s">
        <v>12636</v>
      </c>
      <c r="F5798" s="123" t="s">
        <v>3</v>
      </c>
      <c r="G5798" s="123">
        <v>1559691</v>
      </c>
      <c r="H5798" s="127"/>
      <c r="I5798" s="131" t="s">
        <v>15138</v>
      </c>
      <c r="J5798" s="127"/>
      <c r="K5798" s="127"/>
      <c r="L5798" s="127"/>
      <c r="M5798" s="127"/>
      <c r="N5798" s="247">
        <v>0</v>
      </c>
      <c r="O5798" s="247">
        <v>1355</v>
      </c>
      <c r="P5798" s="127" t="s">
        <v>1334</v>
      </c>
    </row>
    <row r="5799" spans="1:16" ht="51" hidden="1">
      <c r="A5799" s="127" t="s">
        <v>620</v>
      </c>
      <c r="B5799" s="127"/>
      <c r="C5799" s="128" t="s">
        <v>714</v>
      </c>
      <c r="D5799" s="122">
        <v>43049</v>
      </c>
      <c r="E5799" s="123" t="s">
        <v>12637</v>
      </c>
      <c r="F5799" s="123" t="s">
        <v>3</v>
      </c>
      <c r="G5799" s="123">
        <v>1559693</v>
      </c>
      <c r="H5799" s="127"/>
      <c r="I5799" s="131" t="s">
        <v>3601</v>
      </c>
      <c r="J5799" s="127"/>
      <c r="K5799" s="127"/>
      <c r="L5799" s="127"/>
      <c r="M5799" s="127"/>
      <c r="N5799" s="247">
        <v>0</v>
      </c>
      <c r="O5799" s="247">
        <v>1500</v>
      </c>
      <c r="P5799" s="127" t="s">
        <v>1334</v>
      </c>
    </row>
    <row r="5800" spans="1:16" ht="51" hidden="1">
      <c r="A5800" s="127" t="s">
        <v>620</v>
      </c>
      <c r="B5800" s="127"/>
      <c r="C5800" s="128" t="s">
        <v>714</v>
      </c>
      <c r="D5800" s="122">
        <v>43049</v>
      </c>
      <c r="E5800" s="123" t="s">
        <v>12638</v>
      </c>
      <c r="F5800" s="123" t="s">
        <v>3</v>
      </c>
      <c r="G5800" s="123">
        <v>1559722</v>
      </c>
      <c r="H5800" s="127"/>
      <c r="I5800" s="131" t="s">
        <v>15139</v>
      </c>
      <c r="J5800" s="127"/>
      <c r="K5800" s="127"/>
      <c r="L5800" s="127"/>
      <c r="M5800" s="127"/>
      <c r="N5800" s="247">
        <v>0</v>
      </c>
      <c r="O5800" s="247">
        <v>1896</v>
      </c>
      <c r="P5800" s="127" t="s">
        <v>1334</v>
      </c>
    </row>
    <row r="5801" spans="1:16" ht="51" hidden="1">
      <c r="A5801" s="127">
        <v>340</v>
      </c>
      <c r="B5801" s="127"/>
      <c r="C5801" s="128" t="s">
        <v>815</v>
      </c>
      <c r="D5801" s="122">
        <v>43049</v>
      </c>
      <c r="E5801" s="123" t="s">
        <v>12639</v>
      </c>
      <c r="F5801" s="123" t="s">
        <v>3</v>
      </c>
      <c r="G5801" s="123">
        <v>1559754</v>
      </c>
      <c r="H5801" s="127"/>
      <c r="I5801" s="131" t="s">
        <v>15140</v>
      </c>
      <c r="J5801" s="127"/>
      <c r="K5801" s="127"/>
      <c r="L5801" s="127"/>
      <c r="M5801" s="127"/>
      <c r="N5801" s="247">
        <v>0</v>
      </c>
      <c r="O5801" s="247">
        <v>300.74</v>
      </c>
      <c r="P5801" s="127" t="s">
        <v>1334</v>
      </c>
    </row>
    <row r="5802" spans="1:16" ht="51" hidden="1">
      <c r="A5802" s="127" t="s">
        <v>620</v>
      </c>
      <c r="B5802" s="127"/>
      <c r="C5802" s="128" t="s">
        <v>714</v>
      </c>
      <c r="D5802" s="122">
        <v>43049</v>
      </c>
      <c r="E5802" s="123" t="s">
        <v>12640</v>
      </c>
      <c r="F5802" s="123" t="s">
        <v>3</v>
      </c>
      <c r="G5802" s="123">
        <v>1559756</v>
      </c>
      <c r="H5802" s="127"/>
      <c r="I5802" s="131" t="s">
        <v>15141</v>
      </c>
      <c r="J5802" s="127"/>
      <c r="K5802" s="127"/>
      <c r="L5802" s="127"/>
      <c r="M5802" s="127"/>
      <c r="N5802" s="247">
        <v>0</v>
      </c>
      <c r="O5802" s="247">
        <v>50</v>
      </c>
      <c r="P5802" s="127" t="s">
        <v>1334</v>
      </c>
    </row>
    <row r="5803" spans="1:16" ht="51" hidden="1">
      <c r="A5803" s="127" t="s">
        <v>620</v>
      </c>
      <c r="B5803" s="127"/>
      <c r="C5803" s="128" t="s">
        <v>714</v>
      </c>
      <c r="D5803" s="122">
        <v>43049</v>
      </c>
      <c r="E5803" s="123" t="s">
        <v>12641</v>
      </c>
      <c r="F5803" s="123" t="s">
        <v>3</v>
      </c>
      <c r="G5803" s="123">
        <v>1559880</v>
      </c>
      <c r="H5803" s="127"/>
      <c r="I5803" s="131" t="s">
        <v>15142</v>
      </c>
      <c r="J5803" s="127"/>
      <c r="K5803" s="127"/>
      <c r="L5803" s="127"/>
      <c r="M5803" s="127"/>
      <c r="N5803" s="247">
        <v>0</v>
      </c>
      <c r="O5803" s="247">
        <v>64.260000000000005</v>
      </c>
      <c r="P5803" s="127" t="s">
        <v>1334</v>
      </c>
    </row>
    <row r="5804" spans="1:16" ht="51" hidden="1">
      <c r="A5804" s="127" t="s">
        <v>620</v>
      </c>
      <c r="B5804" s="127"/>
      <c r="C5804" s="128" t="s">
        <v>714</v>
      </c>
      <c r="D5804" s="122">
        <v>43049</v>
      </c>
      <c r="E5804" s="123" t="s">
        <v>12642</v>
      </c>
      <c r="F5804" s="123" t="s">
        <v>3</v>
      </c>
      <c r="G5804" s="123">
        <v>1559881</v>
      </c>
      <c r="H5804" s="127"/>
      <c r="I5804" s="131" t="s">
        <v>15143</v>
      </c>
      <c r="J5804" s="127"/>
      <c r="K5804" s="127"/>
      <c r="L5804" s="127"/>
      <c r="M5804" s="127"/>
      <c r="N5804" s="247">
        <v>0</v>
      </c>
      <c r="O5804" s="247">
        <v>4248.2700000000004</v>
      </c>
      <c r="P5804" s="127" t="s">
        <v>1334</v>
      </c>
    </row>
    <row r="5805" spans="1:16" ht="51" hidden="1">
      <c r="A5805" s="127" t="s">
        <v>620</v>
      </c>
      <c r="B5805" s="127"/>
      <c r="C5805" s="128" t="s">
        <v>714</v>
      </c>
      <c r="D5805" s="122">
        <v>43049</v>
      </c>
      <c r="E5805" s="123" t="s">
        <v>12643</v>
      </c>
      <c r="F5805" s="123" t="s">
        <v>3</v>
      </c>
      <c r="G5805" s="123">
        <v>1559882</v>
      </c>
      <c r="H5805" s="127"/>
      <c r="I5805" s="131" t="s">
        <v>15144</v>
      </c>
      <c r="J5805" s="127"/>
      <c r="K5805" s="127"/>
      <c r="L5805" s="127"/>
      <c r="M5805" s="127"/>
      <c r="N5805" s="247">
        <v>0</v>
      </c>
      <c r="O5805" s="247">
        <v>64.260000000000005</v>
      </c>
      <c r="P5805" s="127" t="s">
        <v>1334</v>
      </c>
    </row>
    <row r="5806" spans="1:16" ht="51" hidden="1">
      <c r="A5806" s="127" t="s">
        <v>620</v>
      </c>
      <c r="B5806" s="127"/>
      <c r="C5806" s="128" t="s">
        <v>714</v>
      </c>
      <c r="D5806" s="122">
        <v>43049</v>
      </c>
      <c r="E5806" s="123" t="s">
        <v>12644</v>
      </c>
      <c r="F5806" s="123" t="s">
        <v>3</v>
      </c>
      <c r="G5806" s="123">
        <v>1559883</v>
      </c>
      <c r="H5806" s="127"/>
      <c r="I5806" s="131" t="s">
        <v>15145</v>
      </c>
      <c r="J5806" s="127"/>
      <c r="K5806" s="127"/>
      <c r="L5806" s="127"/>
      <c r="M5806" s="127"/>
      <c r="N5806" s="247">
        <v>0</v>
      </c>
      <c r="O5806" s="247">
        <v>4248.2700000000004</v>
      </c>
      <c r="P5806" s="127" t="s">
        <v>1334</v>
      </c>
    </row>
    <row r="5807" spans="1:16" ht="51" hidden="1">
      <c r="A5807" s="127">
        <v>15</v>
      </c>
      <c r="B5807" s="127"/>
      <c r="C5807" s="128" t="s">
        <v>692</v>
      </c>
      <c r="D5807" s="122">
        <v>43049</v>
      </c>
      <c r="E5807" s="123" t="s">
        <v>12645</v>
      </c>
      <c r="F5807" s="123" t="s">
        <v>3</v>
      </c>
      <c r="G5807" s="123">
        <v>1559897</v>
      </c>
      <c r="H5807" s="127"/>
      <c r="I5807" s="131" t="s">
        <v>15146</v>
      </c>
      <c r="J5807" s="127"/>
      <c r="K5807" s="127"/>
      <c r="L5807" s="127"/>
      <c r="M5807" s="127"/>
      <c r="N5807" s="247">
        <v>0</v>
      </c>
      <c r="O5807" s="247">
        <v>4290.3999999999996</v>
      </c>
      <c r="P5807" s="127" t="s">
        <v>1334</v>
      </c>
    </row>
    <row r="5808" spans="1:16" ht="63.75" hidden="1">
      <c r="A5808" s="127">
        <v>41</v>
      </c>
      <c r="B5808" s="127"/>
      <c r="C5808" s="128" t="s">
        <v>698</v>
      </c>
      <c r="D5808" s="122">
        <v>43049</v>
      </c>
      <c r="E5808" s="123" t="s">
        <v>12646</v>
      </c>
      <c r="F5808" s="123" t="s">
        <v>3</v>
      </c>
      <c r="G5808" s="123">
        <v>1559909</v>
      </c>
      <c r="H5808" s="127"/>
      <c r="I5808" s="131" t="s">
        <v>15147</v>
      </c>
      <c r="J5808" s="127"/>
      <c r="K5808" s="127"/>
      <c r="L5808" s="127"/>
      <c r="M5808" s="127"/>
      <c r="N5808" s="247">
        <v>0</v>
      </c>
      <c r="O5808" s="247">
        <v>982.80000000000007</v>
      </c>
      <c r="P5808" s="127" t="s">
        <v>1334</v>
      </c>
    </row>
    <row r="5809" spans="1:16" ht="63.75" hidden="1">
      <c r="A5809" s="127">
        <v>41</v>
      </c>
      <c r="B5809" s="127"/>
      <c r="C5809" s="128" t="s">
        <v>698</v>
      </c>
      <c r="D5809" s="122">
        <v>43049</v>
      </c>
      <c r="E5809" s="123" t="s">
        <v>12647</v>
      </c>
      <c r="F5809" s="123" t="s">
        <v>3</v>
      </c>
      <c r="G5809" s="123">
        <v>1559911</v>
      </c>
      <c r="H5809" s="127"/>
      <c r="I5809" s="131" t="s">
        <v>15148</v>
      </c>
      <c r="J5809" s="127"/>
      <c r="K5809" s="127"/>
      <c r="L5809" s="127"/>
      <c r="M5809" s="127"/>
      <c r="N5809" s="247">
        <v>0</v>
      </c>
      <c r="O5809" s="247">
        <v>1825</v>
      </c>
      <c r="P5809" s="127" t="s">
        <v>1334</v>
      </c>
    </row>
    <row r="5810" spans="1:16" ht="51" hidden="1">
      <c r="A5810" s="127">
        <v>16</v>
      </c>
      <c r="B5810" s="127"/>
      <c r="C5810" s="128" t="s">
        <v>693</v>
      </c>
      <c r="D5810" s="122">
        <v>43049</v>
      </c>
      <c r="E5810" s="123" t="s">
        <v>12648</v>
      </c>
      <c r="F5810" s="123" t="s">
        <v>3</v>
      </c>
      <c r="G5810" s="123">
        <v>1559916</v>
      </c>
      <c r="H5810" s="127"/>
      <c r="I5810" s="131" t="s">
        <v>15149</v>
      </c>
      <c r="J5810" s="127"/>
      <c r="K5810" s="127"/>
      <c r="L5810" s="127"/>
      <c r="M5810" s="127"/>
      <c r="N5810" s="247">
        <v>0</v>
      </c>
      <c r="O5810" s="247">
        <v>646</v>
      </c>
      <c r="P5810" s="127" t="s">
        <v>1334</v>
      </c>
    </row>
    <row r="5811" spans="1:16" ht="51" hidden="1">
      <c r="A5811" s="127">
        <v>201</v>
      </c>
      <c r="B5811" s="127"/>
      <c r="C5811" s="128" t="s">
        <v>757</v>
      </c>
      <c r="D5811" s="122">
        <v>43049</v>
      </c>
      <c r="E5811" s="123" t="s">
        <v>12649</v>
      </c>
      <c r="F5811" s="123" t="s">
        <v>3</v>
      </c>
      <c r="G5811" s="123">
        <v>1559930</v>
      </c>
      <c r="H5811" s="127"/>
      <c r="I5811" s="131" t="s">
        <v>15150</v>
      </c>
      <c r="J5811" s="127"/>
      <c r="K5811" s="127"/>
      <c r="L5811" s="127"/>
      <c r="M5811" s="127"/>
      <c r="N5811" s="247">
        <v>0</v>
      </c>
      <c r="O5811" s="247">
        <v>556</v>
      </c>
      <c r="P5811" s="127" t="s">
        <v>1334</v>
      </c>
    </row>
    <row r="5812" spans="1:16" ht="51" hidden="1">
      <c r="A5812" s="127">
        <v>190</v>
      </c>
      <c r="B5812" s="127"/>
      <c r="C5812" s="128" t="s">
        <v>107</v>
      </c>
      <c r="D5812" s="122">
        <v>43049</v>
      </c>
      <c r="E5812" s="123" t="s">
        <v>12650</v>
      </c>
      <c r="F5812" s="123" t="s">
        <v>3</v>
      </c>
      <c r="G5812" s="123">
        <v>1559938</v>
      </c>
      <c r="H5812" s="127"/>
      <c r="I5812" s="131" t="s">
        <v>15151</v>
      </c>
      <c r="J5812" s="127"/>
      <c r="K5812" s="127"/>
      <c r="L5812" s="127"/>
      <c r="M5812" s="127"/>
      <c r="N5812" s="247">
        <v>0</v>
      </c>
      <c r="O5812" s="247">
        <v>2080</v>
      </c>
      <c r="P5812" s="127" t="s">
        <v>1334</v>
      </c>
    </row>
    <row r="5813" spans="1:16" ht="38.25" hidden="1">
      <c r="A5813" s="127">
        <v>78</v>
      </c>
      <c r="B5813" s="127"/>
      <c r="C5813" s="128" t="s">
        <v>1599</v>
      </c>
      <c r="D5813" s="122">
        <v>43049</v>
      </c>
      <c r="E5813" s="123" t="s">
        <v>12651</v>
      </c>
      <c r="F5813" s="123" t="s">
        <v>3</v>
      </c>
      <c r="G5813" s="123">
        <v>1559952</v>
      </c>
      <c r="H5813" s="127"/>
      <c r="I5813" s="131" t="s">
        <v>15152</v>
      </c>
      <c r="J5813" s="127"/>
      <c r="K5813" s="127"/>
      <c r="L5813" s="127"/>
      <c r="M5813" s="127"/>
      <c r="N5813" s="247">
        <v>0</v>
      </c>
      <c r="O5813" s="247">
        <v>288</v>
      </c>
      <c r="P5813" s="127" t="s">
        <v>1334</v>
      </c>
    </row>
    <row r="5814" spans="1:16" ht="51" hidden="1">
      <c r="A5814" s="127" t="s">
        <v>620</v>
      </c>
      <c r="B5814" s="127"/>
      <c r="C5814" s="128" t="s">
        <v>714</v>
      </c>
      <c r="D5814" s="122">
        <v>43049</v>
      </c>
      <c r="E5814" s="123" t="s">
        <v>12652</v>
      </c>
      <c r="F5814" s="123" t="s">
        <v>3</v>
      </c>
      <c r="G5814" s="123">
        <v>1559963</v>
      </c>
      <c r="H5814" s="127"/>
      <c r="I5814" s="131" t="s">
        <v>15153</v>
      </c>
      <c r="J5814" s="127"/>
      <c r="K5814" s="127"/>
      <c r="L5814" s="127"/>
      <c r="M5814" s="127"/>
      <c r="N5814" s="247">
        <v>0</v>
      </c>
      <c r="O5814" s="247">
        <v>2213.9900000000002</v>
      </c>
      <c r="P5814" s="127" t="s">
        <v>1334</v>
      </c>
    </row>
    <row r="5815" spans="1:16" ht="51" hidden="1">
      <c r="A5815" s="127" t="s">
        <v>620</v>
      </c>
      <c r="B5815" s="127"/>
      <c r="C5815" s="128" t="s">
        <v>714</v>
      </c>
      <c r="D5815" s="122">
        <v>43049</v>
      </c>
      <c r="E5815" s="123" t="s">
        <v>12653</v>
      </c>
      <c r="F5815" s="123" t="s">
        <v>3</v>
      </c>
      <c r="G5815" s="123">
        <v>1559989</v>
      </c>
      <c r="H5815" s="127"/>
      <c r="I5815" s="131" t="s">
        <v>15154</v>
      </c>
      <c r="J5815" s="127"/>
      <c r="K5815" s="127"/>
      <c r="L5815" s="127"/>
      <c r="M5815" s="127"/>
      <c r="N5815" s="247">
        <v>0</v>
      </c>
      <c r="O5815" s="247">
        <v>4800</v>
      </c>
      <c r="P5815" s="127" t="s">
        <v>1334</v>
      </c>
    </row>
    <row r="5816" spans="1:16" ht="51" hidden="1">
      <c r="A5816" s="127" t="s">
        <v>620</v>
      </c>
      <c r="B5816" s="127"/>
      <c r="C5816" s="128" t="s">
        <v>714</v>
      </c>
      <c r="D5816" s="122">
        <v>43049</v>
      </c>
      <c r="E5816" s="123" t="s">
        <v>12654</v>
      </c>
      <c r="F5816" s="123" t="s">
        <v>3</v>
      </c>
      <c r="G5816" s="123">
        <v>1559781</v>
      </c>
      <c r="H5816" s="127"/>
      <c r="I5816" s="131" t="s">
        <v>15155</v>
      </c>
      <c r="J5816" s="127"/>
      <c r="K5816" s="127"/>
      <c r="L5816" s="127"/>
      <c r="M5816" s="127"/>
      <c r="N5816" s="247">
        <v>0</v>
      </c>
      <c r="O5816" s="247">
        <v>150</v>
      </c>
      <c r="P5816" s="127" t="s">
        <v>1334</v>
      </c>
    </row>
    <row r="5817" spans="1:16" ht="38.25" hidden="1">
      <c r="A5817" s="127">
        <v>46</v>
      </c>
      <c r="B5817" s="127"/>
      <c r="C5817" s="128" t="s">
        <v>699</v>
      </c>
      <c r="D5817" s="122">
        <v>43049</v>
      </c>
      <c r="E5817" s="123" t="s">
        <v>12655</v>
      </c>
      <c r="F5817" s="123" t="s">
        <v>3</v>
      </c>
      <c r="G5817" s="123">
        <v>1559783</v>
      </c>
      <c r="H5817" s="127"/>
      <c r="I5817" s="131" t="s">
        <v>15156</v>
      </c>
      <c r="J5817" s="127"/>
      <c r="K5817" s="127"/>
      <c r="L5817" s="127"/>
      <c r="M5817" s="127"/>
      <c r="N5817" s="247">
        <v>0</v>
      </c>
      <c r="O5817" s="247">
        <v>750</v>
      </c>
      <c r="P5817" s="127" t="s">
        <v>1334</v>
      </c>
    </row>
    <row r="5818" spans="1:16" ht="51" hidden="1">
      <c r="A5818" s="127" t="s">
        <v>620</v>
      </c>
      <c r="B5818" s="127"/>
      <c r="C5818" s="128" t="s">
        <v>714</v>
      </c>
      <c r="D5818" s="122">
        <v>43049</v>
      </c>
      <c r="E5818" s="123" t="s">
        <v>12656</v>
      </c>
      <c r="F5818" s="123" t="s">
        <v>3</v>
      </c>
      <c r="G5818" s="123">
        <v>1559792</v>
      </c>
      <c r="H5818" s="127"/>
      <c r="I5818" s="131" t="s">
        <v>15157</v>
      </c>
      <c r="J5818" s="127"/>
      <c r="K5818" s="127"/>
      <c r="L5818" s="127"/>
      <c r="M5818" s="127"/>
      <c r="N5818" s="247">
        <v>0</v>
      </c>
      <c r="O5818" s="247">
        <v>122</v>
      </c>
      <c r="P5818" s="127" t="s">
        <v>1334</v>
      </c>
    </row>
    <row r="5819" spans="1:16" ht="51" hidden="1">
      <c r="A5819" s="127" t="s">
        <v>620</v>
      </c>
      <c r="B5819" s="127"/>
      <c r="C5819" s="128" t="s">
        <v>714</v>
      </c>
      <c r="D5819" s="122">
        <v>43049</v>
      </c>
      <c r="E5819" s="123" t="s">
        <v>12657</v>
      </c>
      <c r="F5819" s="123" t="s">
        <v>3</v>
      </c>
      <c r="G5819" s="123">
        <v>1559793</v>
      </c>
      <c r="H5819" s="127"/>
      <c r="I5819" s="131" t="s">
        <v>15158</v>
      </c>
      <c r="J5819" s="127"/>
      <c r="K5819" s="127"/>
      <c r="L5819" s="127"/>
      <c r="M5819" s="127"/>
      <c r="N5819" s="247">
        <v>0</v>
      </c>
      <c r="O5819" s="247">
        <v>122</v>
      </c>
      <c r="P5819" s="127" t="s">
        <v>1334</v>
      </c>
    </row>
    <row r="5820" spans="1:16" ht="89.25" hidden="1">
      <c r="A5820" s="127">
        <v>587</v>
      </c>
      <c r="B5820" s="127"/>
      <c r="C5820" s="128" t="s">
        <v>859</v>
      </c>
      <c r="D5820" s="122">
        <v>43049</v>
      </c>
      <c r="E5820" s="123" t="s">
        <v>12658</v>
      </c>
      <c r="F5820" s="123" t="s">
        <v>3</v>
      </c>
      <c r="G5820" s="123">
        <v>1559797</v>
      </c>
      <c r="H5820" s="127"/>
      <c r="I5820" s="131" t="s">
        <v>15159</v>
      </c>
      <c r="J5820" s="127"/>
      <c r="K5820" s="127"/>
      <c r="L5820" s="127"/>
      <c r="M5820" s="127"/>
      <c r="N5820" s="247">
        <v>0</v>
      </c>
      <c r="O5820" s="247">
        <v>125</v>
      </c>
      <c r="P5820" s="127" t="s">
        <v>1334</v>
      </c>
    </row>
    <row r="5821" spans="1:16" ht="51" hidden="1">
      <c r="A5821" s="127">
        <v>292</v>
      </c>
      <c r="B5821" s="127"/>
      <c r="C5821" s="128" t="s">
        <v>152</v>
      </c>
      <c r="D5821" s="122">
        <v>43049</v>
      </c>
      <c r="E5821" s="123" t="s">
        <v>12659</v>
      </c>
      <c r="F5821" s="123" t="s">
        <v>3</v>
      </c>
      <c r="G5821" s="123">
        <v>1559802</v>
      </c>
      <c r="H5821" s="127"/>
      <c r="I5821" s="131" t="s">
        <v>15160</v>
      </c>
      <c r="J5821" s="127"/>
      <c r="K5821" s="127"/>
      <c r="L5821" s="127"/>
      <c r="M5821" s="127"/>
      <c r="N5821" s="247">
        <v>0</v>
      </c>
      <c r="O5821" s="247">
        <v>6098</v>
      </c>
      <c r="P5821" s="127" t="s">
        <v>1334</v>
      </c>
    </row>
    <row r="5822" spans="1:16" ht="51" hidden="1">
      <c r="A5822" s="127" t="s">
        <v>620</v>
      </c>
      <c r="B5822" s="127"/>
      <c r="C5822" s="128" t="s">
        <v>714</v>
      </c>
      <c r="D5822" s="122">
        <v>43049</v>
      </c>
      <c r="E5822" s="123" t="s">
        <v>12660</v>
      </c>
      <c r="F5822" s="123" t="s">
        <v>3</v>
      </c>
      <c r="G5822" s="123">
        <v>1559820</v>
      </c>
      <c r="H5822" s="127"/>
      <c r="I5822" s="131" t="s">
        <v>15161</v>
      </c>
      <c r="J5822" s="127"/>
      <c r="K5822" s="127"/>
      <c r="L5822" s="127"/>
      <c r="M5822" s="127"/>
      <c r="N5822" s="247">
        <v>0</v>
      </c>
      <c r="O5822" s="247">
        <v>917.80000000000007</v>
      </c>
      <c r="P5822" s="127" t="s">
        <v>1334</v>
      </c>
    </row>
    <row r="5823" spans="1:16" ht="51" hidden="1">
      <c r="A5823" s="127">
        <v>292</v>
      </c>
      <c r="B5823" s="127"/>
      <c r="C5823" s="128" t="s">
        <v>152</v>
      </c>
      <c r="D5823" s="122">
        <v>43049</v>
      </c>
      <c r="E5823" s="123" t="s">
        <v>12661</v>
      </c>
      <c r="F5823" s="123" t="s">
        <v>3</v>
      </c>
      <c r="G5823" s="123">
        <v>1559827</v>
      </c>
      <c r="H5823" s="127"/>
      <c r="I5823" s="131" t="s">
        <v>9197</v>
      </c>
      <c r="J5823" s="127"/>
      <c r="K5823" s="127"/>
      <c r="L5823" s="127"/>
      <c r="M5823" s="127"/>
      <c r="N5823" s="247">
        <v>0</v>
      </c>
      <c r="O5823" s="247">
        <v>411</v>
      </c>
      <c r="P5823" s="127" t="s">
        <v>1334</v>
      </c>
    </row>
    <row r="5824" spans="1:16" ht="51" hidden="1">
      <c r="A5824" s="127">
        <v>292</v>
      </c>
      <c r="B5824" s="127"/>
      <c r="C5824" s="128" t="s">
        <v>152</v>
      </c>
      <c r="D5824" s="122">
        <v>43049</v>
      </c>
      <c r="E5824" s="123" t="s">
        <v>12662</v>
      </c>
      <c r="F5824" s="123" t="s">
        <v>3</v>
      </c>
      <c r="G5824" s="123">
        <v>1559828</v>
      </c>
      <c r="H5824" s="127"/>
      <c r="I5824" s="131" t="s">
        <v>9197</v>
      </c>
      <c r="J5824" s="127"/>
      <c r="K5824" s="127"/>
      <c r="L5824" s="127"/>
      <c r="M5824" s="127"/>
      <c r="N5824" s="247">
        <v>0</v>
      </c>
      <c r="O5824" s="247">
        <v>394</v>
      </c>
      <c r="P5824" s="127" t="s">
        <v>1334</v>
      </c>
    </row>
    <row r="5825" spans="1:16" ht="51" hidden="1">
      <c r="A5825" s="127">
        <v>292</v>
      </c>
      <c r="B5825" s="127"/>
      <c r="C5825" s="128" t="s">
        <v>152</v>
      </c>
      <c r="D5825" s="122">
        <v>43049</v>
      </c>
      <c r="E5825" s="123" t="s">
        <v>12663</v>
      </c>
      <c r="F5825" s="123" t="s">
        <v>3</v>
      </c>
      <c r="G5825" s="123">
        <v>1559829</v>
      </c>
      <c r="H5825" s="127"/>
      <c r="I5825" s="131" t="s">
        <v>9197</v>
      </c>
      <c r="J5825" s="127"/>
      <c r="K5825" s="127"/>
      <c r="L5825" s="127"/>
      <c r="M5825" s="127"/>
      <c r="N5825" s="247">
        <v>0</v>
      </c>
      <c r="O5825" s="247">
        <v>397</v>
      </c>
      <c r="P5825" s="127" t="s">
        <v>1334</v>
      </c>
    </row>
    <row r="5826" spans="1:16" ht="51" hidden="1">
      <c r="A5826" s="127">
        <v>292</v>
      </c>
      <c r="B5826" s="127"/>
      <c r="C5826" s="128" t="s">
        <v>152</v>
      </c>
      <c r="D5826" s="122">
        <v>43049</v>
      </c>
      <c r="E5826" s="123" t="s">
        <v>12664</v>
      </c>
      <c r="F5826" s="123" t="s">
        <v>3</v>
      </c>
      <c r="G5826" s="123">
        <v>1559831</v>
      </c>
      <c r="H5826" s="127"/>
      <c r="I5826" s="131" t="s">
        <v>9197</v>
      </c>
      <c r="J5826" s="127"/>
      <c r="K5826" s="127"/>
      <c r="L5826" s="127"/>
      <c r="M5826" s="127"/>
      <c r="N5826" s="247">
        <v>0</v>
      </c>
      <c r="O5826" s="247">
        <v>390</v>
      </c>
      <c r="P5826" s="127" t="s">
        <v>1334</v>
      </c>
    </row>
    <row r="5827" spans="1:16" ht="51" hidden="1">
      <c r="A5827" s="127">
        <v>234</v>
      </c>
      <c r="B5827" s="127"/>
      <c r="C5827" s="128" t="s">
        <v>124</v>
      </c>
      <c r="D5827" s="122">
        <v>43049</v>
      </c>
      <c r="E5827" s="123" t="s">
        <v>12665</v>
      </c>
      <c r="F5827" s="123" t="s">
        <v>3</v>
      </c>
      <c r="G5827" s="123">
        <v>1559838</v>
      </c>
      <c r="H5827" s="127"/>
      <c r="I5827" s="131" t="s">
        <v>15162</v>
      </c>
      <c r="J5827" s="127"/>
      <c r="K5827" s="127"/>
      <c r="L5827" s="127"/>
      <c r="M5827" s="127"/>
      <c r="N5827" s="247">
        <v>0</v>
      </c>
      <c r="O5827" s="247">
        <v>956.30000000000007</v>
      </c>
      <c r="P5827" s="127" t="s">
        <v>1334</v>
      </c>
    </row>
    <row r="5828" spans="1:16" ht="38.25" hidden="1">
      <c r="A5828" s="127">
        <v>20</v>
      </c>
      <c r="B5828" s="127"/>
      <c r="C5828" s="128" t="s">
        <v>694</v>
      </c>
      <c r="D5828" s="122">
        <v>43049</v>
      </c>
      <c r="E5828" s="123" t="s">
        <v>12666</v>
      </c>
      <c r="F5828" s="123" t="s">
        <v>3</v>
      </c>
      <c r="G5828" s="123">
        <v>1559873</v>
      </c>
      <c r="H5828" s="127"/>
      <c r="I5828" s="131" t="s">
        <v>15163</v>
      </c>
      <c r="J5828" s="127"/>
      <c r="K5828" s="127"/>
      <c r="L5828" s="127"/>
      <c r="M5828" s="127"/>
      <c r="N5828" s="247">
        <v>0</v>
      </c>
      <c r="O5828" s="247">
        <v>604</v>
      </c>
      <c r="P5828" s="127" t="s">
        <v>1334</v>
      </c>
    </row>
    <row r="5829" spans="1:16" ht="38.25" hidden="1">
      <c r="A5829" s="127">
        <v>20</v>
      </c>
      <c r="B5829" s="127"/>
      <c r="C5829" s="128" t="s">
        <v>694</v>
      </c>
      <c r="D5829" s="122">
        <v>43049</v>
      </c>
      <c r="E5829" s="123" t="s">
        <v>12667</v>
      </c>
      <c r="F5829" s="123" t="s">
        <v>3</v>
      </c>
      <c r="G5829" s="123">
        <v>1559878</v>
      </c>
      <c r="H5829" s="127"/>
      <c r="I5829" s="131" t="s">
        <v>15164</v>
      </c>
      <c r="J5829" s="127"/>
      <c r="K5829" s="127"/>
      <c r="L5829" s="127"/>
      <c r="M5829" s="127"/>
      <c r="N5829" s="247">
        <v>0</v>
      </c>
      <c r="O5829" s="247">
        <v>604</v>
      </c>
      <c r="P5829" s="127" t="s">
        <v>1334</v>
      </c>
    </row>
    <row r="5830" spans="1:16" ht="63.75" hidden="1">
      <c r="A5830" s="127">
        <v>660</v>
      </c>
      <c r="B5830" s="127"/>
      <c r="C5830" s="128" t="s">
        <v>234</v>
      </c>
      <c r="D5830" s="122">
        <v>43049</v>
      </c>
      <c r="E5830" s="123" t="s">
        <v>12668</v>
      </c>
      <c r="F5830" s="123" t="s">
        <v>3</v>
      </c>
      <c r="G5830" s="123">
        <v>1559679</v>
      </c>
      <c r="H5830" s="127"/>
      <c r="I5830" s="131" t="s">
        <v>15165</v>
      </c>
      <c r="J5830" s="127"/>
      <c r="K5830" s="127"/>
      <c r="L5830" s="127"/>
      <c r="M5830" s="127"/>
      <c r="N5830" s="247">
        <v>0</v>
      </c>
      <c r="O5830" s="247">
        <v>194</v>
      </c>
      <c r="P5830" s="127" t="s">
        <v>1334</v>
      </c>
    </row>
    <row r="5831" spans="1:16" ht="51" hidden="1">
      <c r="A5831" s="127">
        <v>660</v>
      </c>
      <c r="B5831" s="127"/>
      <c r="C5831" s="128" t="s">
        <v>234</v>
      </c>
      <c r="D5831" s="122">
        <v>43049</v>
      </c>
      <c r="E5831" s="123" t="s">
        <v>12669</v>
      </c>
      <c r="F5831" s="123" t="s">
        <v>3</v>
      </c>
      <c r="G5831" s="123">
        <v>1559680</v>
      </c>
      <c r="H5831" s="127"/>
      <c r="I5831" s="131" t="s">
        <v>15166</v>
      </c>
      <c r="J5831" s="127"/>
      <c r="K5831" s="127"/>
      <c r="L5831" s="127"/>
      <c r="M5831" s="127"/>
      <c r="N5831" s="247">
        <v>0</v>
      </c>
      <c r="O5831" s="247">
        <v>323</v>
      </c>
      <c r="P5831" s="127" t="s">
        <v>1334</v>
      </c>
    </row>
    <row r="5832" spans="1:16" ht="51" hidden="1">
      <c r="A5832" s="127">
        <v>660</v>
      </c>
      <c r="B5832" s="127"/>
      <c r="C5832" s="128" t="s">
        <v>234</v>
      </c>
      <c r="D5832" s="122">
        <v>43049</v>
      </c>
      <c r="E5832" s="123" t="s">
        <v>12670</v>
      </c>
      <c r="F5832" s="123" t="s">
        <v>3</v>
      </c>
      <c r="G5832" s="123">
        <v>1559681</v>
      </c>
      <c r="H5832" s="127"/>
      <c r="I5832" s="131" t="s">
        <v>15167</v>
      </c>
      <c r="J5832" s="127"/>
      <c r="K5832" s="127"/>
      <c r="L5832" s="127"/>
      <c r="M5832" s="127"/>
      <c r="N5832" s="247">
        <v>0</v>
      </c>
      <c r="O5832" s="247">
        <v>832.54</v>
      </c>
      <c r="P5832" s="127" t="s">
        <v>1334</v>
      </c>
    </row>
    <row r="5833" spans="1:16" ht="51" hidden="1">
      <c r="A5833" s="127">
        <v>660</v>
      </c>
      <c r="B5833" s="127"/>
      <c r="C5833" s="128" t="s">
        <v>234</v>
      </c>
      <c r="D5833" s="122">
        <v>43049</v>
      </c>
      <c r="E5833" s="123" t="s">
        <v>12671</v>
      </c>
      <c r="F5833" s="123" t="s">
        <v>3</v>
      </c>
      <c r="G5833" s="123">
        <v>1559682</v>
      </c>
      <c r="H5833" s="127"/>
      <c r="I5833" s="131" t="s">
        <v>15168</v>
      </c>
      <c r="J5833" s="127"/>
      <c r="K5833" s="127"/>
      <c r="L5833" s="127"/>
      <c r="M5833" s="127"/>
      <c r="N5833" s="247">
        <v>0</v>
      </c>
      <c r="O5833" s="247">
        <v>482.47</v>
      </c>
      <c r="P5833" s="127" t="s">
        <v>1334</v>
      </c>
    </row>
    <row r="5834" spans="1:16" ht="63.75" hidden="1">
      <c r="A5834" s="127">
        <v>291</v>
      </c>
      <c r="B5834" s="127"/>
      <c r="C5834" s="128" t="s">
        <v>795</v>
      </c>
      <c r="D5834" s="122">
        <v>43049</v>
      </c>
      <c r="E5834" s="123" t="s">
        <v>12672</v>
      </c>
      <c r="F5834" s="123" t="s">
        <v>3</v>
      </c>
      <c r="G5834" s="123">
        <v>1559694</v>
      </c>
      <c r="H5834" s="127"/>
      <c r="I5834" s="131" t="s">
        <v>15169</v>
      </c>
      <c r="J5834" s="127"/>
      <c r="K5834" s="127"/>
      <c r="L5834" s="127"/>
      <c r="M5834" s="127"/>
      <c r="N5834" s="247">
        <v>0</v>
      </c>
      <c r="O5834" s="247">
        <v>4405.28</v>
      </c>
      <c r="P5834" s="127" t="s">
        <v>1334</v>
      </c>
    </row>
    <row r="5835" spans="1:16" ht="63.75" hidden="1">
      <c r="A5835" s="127">
        <v>340</v>
      </c>
      <c r="B5835" s="127"/>
      <c r="C5835" s="128" t="s">
        <v>815</v>
      </c>
      <c r="D5835" s="122">
        <v>43049</v>
      </c>
      <c r="E5835" s="123" t="s">
        <v>12673</v>
      </c>
      <c r="F5835" s="123" t="s">
        <v>3</v>
      </c>
      <c r="G5835" s="123">
        <v>1559697</v>
      </c>
      <c r="H5835" s="127"/>
      <c r="I5835" s="131" t="s">
        <v>15170</v>
      </c>
      <c r="J5835" s="127"/>
      <c r="K5835" s="127"/>
      <c r="L5835" s="127"/>
      <c r="M5835" s="127"/>
      <c r="N5835" s="247">
        <v>0</v>
      </c>
      <c r="O5835" s="247">
        <v>13829.630000000001</v>
      </c>
      <c r="P5835" s="127" t="s">
        <v>1334</v>
      </c>
    </row>
    <row r="5836" spans="1:16" ht="63.75" hidden="1">
      <c r="A5836" s="127">
        <v>340</v>
      </c>
      <c r="B5836" s="127"/>
      <c r="C5836" s="128" t="s">
        <v>815</v>
      </c>
      <c r="D5836" s="122">
        <v>43049</v>
      </c>
      <c r="E5836" s="123" t="s">
        <v>12674</v>
      </c>
      <c r="F5836" s="123" t="s">
        <v>3</v>
      </c>
      <c r="G5836" s="123">
        <v>1559701</v>
      </c>
      <c r="H5836" s="127"/>
      <c r="I5836" s="131" t="s">
        <v>15171</v>
      </c>
      <c r="J5836" s="127"/>
      <c r="K5836" s="127"/>
      <c r="L5836" s="127"/>
      <c r="M5836" s="127"/>
      <c r="N5836" s="247">
        <v>0</v>
      </c>
      <c r="O5836" s="247">
        <v>22303.920000000002</v>
      </c>
      <c r="P5836" s="127" t="s">
        <v>1334</v>
      </c>
    </row>
    <row r="5837" spans="1:16" ht="51" hidden="1">
      <c r="A5837" s="127" t="s">
        <v>623</v>
      </c>
      <c r="B5837" s="127"/>
      <c r="C5837" s="128" t="s">
        <v>716</v>
      </c>
      <c r="D5837" s="122">
        <v>43049</v>
      </c>
      <c r="E5837" s="123" t="s">
        <v>12675</v>
      </c>
      <c r="F5837" s="123" t="s">
        <v>3</v>
      </c>
      <c r="G5837" s="123">
        <v>1559707</v>
      </c>
      <c r="H5837" s="127"/>
      <c r="I5837" s="131" t="s">
        <v>15172</v>
      </c>
      <c r="J5837" s="127"/>
      <c r="K5837" s="127"/>
      <c r="L5837" s="127"/>
      <c r="M5837" s="127"/>
      <c r="N5837" s="247">
        <v>0</v>
      </c>
      <c r="O5837" s="247">
        <v>70000</v>
      </c>
      <c r="P5837" s="127" t="s">
        <v>1334</v>
      </c>
    </row>
    <row r="5838" spans="1:16" ht="51" hidden="1">
      <c r="A5838" s="127" t="s">
        <v>620</v>
      </c>
      <c r="B5838" s="127"/>
      <c r="C5838" s="128" t="s">
        <v>714</v>
      </c>
      <c r="D5838" s="122">
        <v>43049</v>
      </c>
      <c r="E5838" s="123" t="s">
        <v>12676</v>
      </c>
      <c r="F5838" s="123" t="s">
        <v>3</v>
      </c>
      <c r="G5838" s="123">
        <v>1559709</v>
      </c>
      <c r="H5838" s="127"/>
      <c r="I5838" s="131" t="s">
        <v>15173</v>
      </c>
      <c r="J5838" s="127"/>
      <c r="K5838" s="127"/>
      <c r="L5838" s="127"/>
      <c r="M5838" s="127"/>
      <c r="N5838" s="247">
        <v>0</v>
      </c>
      <c r="O5838" s="247">
        <v>17005.43</v>
      </c>
      <c r="P5838" s="127" t="s">
        <v>1334</v>
      </c>
    </row>
    <row r="5839" spans="1:16" ht="63.75" hidden="1">
      <c r="A5839" s="127">
        <v>681</v>
      </c>
      <c r="B5839" s="127"/>
      <c r="C5839" s="128" t="s">
        <v>238</v>
      </c>
      <c r="D5839" s="122">
        <v>43049</v>
      </c>
      <c r="E5839" s="123" t="s">
        <v>12677</v>
      </c>
      <c r="F5839" s="123" t="s">
        <v>3</v>
      </c>
      <c r="G5839" s="123">
        <v>1559710</v>
      </c>
      <c r="H5839" s="127"/>
      <c r="I5839" s="131" t="s">
        <v>15174</v>
      </c>
      <c r="J5839" s="127"/>
      <c r="K5839" s="127"/>
      <c r="L5839" s="127"/>
      <c r="M5839" s="127"/>
      <c r="N5839" s="247">
        <v>0</v>
      </c>
      <c r="O5839" s="247">
        <v>94602.55</v>
      </c>
      <c r="P5839" s="127" t="s">
        <v>1334</v>
      </c>
    </row>
    <row r="5840" spans="1:16" ht="51" hidden="1">
      <c r="A5840" s="127">
        <v>25</v>
      </c>
      <c r="B5840" s="127"/>
      <c r="C5840" s="128" t="s">
        <v>695</v>
      </c>
      <c r="D5840" s="122">
        <v>43049</v>
      </c>
      <c r="E5840" s="123" t="s">
        <v>12678</v>
      </c>
      <c r="F5840" s="123" t="s">
        <v>3</v>
      </c>
      <c r="G5840" s="123">
        <v>1559715</v>
      </c>
      <c r="H5840" s="127"/>
      <c r="I5840" s="131" t="s">
        <v>15175</v>
      </c>
      <c r="J5840" s="127"/>
      <c r="K5840" s="127"/>
      <c r="L5840" s="127"/>
      <c r="M5840" s="127"/>
      <c r="N5840" s="247">
        <v>0</v>
      </c>
      <c r="O5840" s="247">
        <v>38956.1</v>
      </c>
      <c r="P5840" s="127" t="s">
        <v>1334</v>
      </c>
    </row>
    <row r="5841" spans="1:16" ht="51" hidden="1">
      <c r="A5841" s="127">
        <v>25</v>
      </c>
      <c r="B5841" s="127"/>
      <c r="C5841" s="128" t="s">
        <v>695</v>
      </c>
      <c r="D5841" s="122">
        <v>43049</v>
      </c>
      <c r="E5841" s="123" t="s">
        <v>12679</v>
      </c>
      <c r="F5841" s="123" t="s">
        <v>3</v>
      </c>
      <c r="G5841" s="123">
        <v>1559719</v>
      </c>
      <c r="H5841" s="127"/>
      <c r="I5841" s="131" t="s">
        <v>15176</v>
      </c>
      <c r="J5841" s="127"/>
      <c r="K5841" s="127"/>
      <c r="L5841" s="127"/>
      <c r="M5841" s="127"/>
      <c r="N5841" s="247">
        <v>0</v>
      </c>
      <c r="O5841" s="247">
        <v>89686.34</v>
      </c>
      <c r="P5841" s="127" t="s">
        <v>1334</v>
      </c>
    </row>
    <row r="5842" spans="1:16" ht="51" hidden="1">
      <c r="A5842" s="127">
        <v>25</v>
      </c>
      <c r="B5842" s="127"/>
      <c r="C5842" s="128" t="s">
        <v>695</v>
      </c>
      <c r="D5842" s="122">
        <v>43049</v>
      </c>
      <c r="E5842" s="123" t="s">
        <v>12680</v>
      </c>
      <c r="F5842" s="123" t="s">
        <v>3</v>
      </c>
      <c r="G5842" s="123">
        <v>1559720</v>
      </c>
      <c r="H5842" s="127"/>
      <c r="I5842" s="131" t="s">
        <v>15177</v>
      </c>
      <c r="J5842" s="127"/>
      <c r="K5842" s="127"/>
      <c r="L5842" s="127"/>
      <c r="M5842" s="127"/>
      <c r="N5842" s="247">
        <v>0</v>
      </c>
      <c r="O5842" s="247">
        <v>106648.52</v>
      </c>
      <c r="P5842" s="127" t="s">
        <v>1334</v>
      </c>
    </row>
    <row r="5843" spans="1:16" ht="51" hidden="1">
      <c r="A5843" s="127">
        <v>523</v>
      </c>
      <c r="B5843" s="127"/>
      <c r="C5843" s="128" t="s">
        <v>846</v>
      </c>
      <c r="D5843" s="122">
        <v>43049</v>
      </c>
      <c r="E5843" s="123" t="s">
        <v>12681</v>
      </c>
      <c r="F5843" s="123" t="s">
        <v>3</v>
      </c>
      <c r="G5843" s="123">
        <v>1559579</v>
      </c>
      <c r="H5843" s="127"/>
      <c r="I5843" s="131" t="s">
        <v>15178</v>
      </c>
      <c r="J5843" s="127"/>
      <c r="K5843" s="127"/>
      <c r="L5843" s="127"/>
      <c r="M5843" s="127"/>
      <c r="N5843" s="247">
        <v>0</v>
      </c>
      <c r="O5843" s="247">
        <v>226</v>
      </c>
      <c r="P5843" s="127" t="s">
        <v>1334</v>
      </c>
    </row>
    <row r="5844" spans="1:16" ht="51" hidden="1">
      <c r="A5844" s="127" t="s">
        <v>620</v>
      </c>
      <c r="B5844" s="127"/>
      <c r="C5844" s="128" t="s">
        <v>714</v>
      </c>
      <c r="D5844" s="122">
        <v>43049</v>
      </c>
      <c r="E5844" s="123" t="s">
        <v>12682</v>
      </c>
      <c r="F5844" s="123" t="s">
        <v>3</v>
      </c>
      <c r="G5844" s="123">
        <v>1559588</v>
      </c>
      <c r="H5844" s="127"/>
      <c r="I5844" s="131" t="s">
        <v>15179</v>
      </c>
      <c r="J5844" s="127"/>
      <c r="K5844" s="127"/>
      <c r="L5844" s="127"/>
      <c r="M5844" s="127"/>
      <c r="N5844" s="247">
        <v>0</v>
      </c>
      <c r="O5844" s="247">
        <v>3298.9</v>
      </c>
      <c r="P5844" s="127" t="s">
        <v>1334</v>
      </c>
    </row>
    <row r="5845" spans="1:16" ht="63.75" hidden="1">
      <c r="A5845" s="127">
        <v>595</v>
      </c>
      <c r="B5845" s="127"/>
      <c r="C5845" s="128" t="s">
        <v>1279</v>
      </c>
      <c r="D5845" s="122">
        <v>43049</v>
      </c>
      <c r="E5845" s="123" t="s">
        <v>12683</v>
      </c>
      <c r="F5845" s="123" t="s">
        <v>3</v>
      </c>
      <c r="G5845" s="123">
        <v>1559589</v>
      </c>
      <c r="H5845" s="127"/>
      <c r="I5845" s="131" t="s">
        <v>15180</v>
      </c>
      <c r="J5845" s="127"/>
      <c r="K5845" s="127"/>
      <c r="L5845" s="127"/>
      <c r="M5845" s="127"/>
      <c r="N5845" s="247">
        <v>0</v>
      </c>
      <c r="O5845" s="247">
        <v>6200.25</v>
      </c>
      <c r="P5845" s="127" t="s">
        <v>1334</v>
      </c>
    </row>
    <row r="5846" spans="1:16" ht="63.75" hidden="1">
      <c r="A5846" s="127" t="s">
        <v>620</v>
      </c>
      <c r="B5846" s="127"/>
      <c r="C5846" s="128" t="s">
        <v>714</v>
      </c>
      <c r="D5846" s="122">
        <v>43049</v>
      </c>
      <c r="E5846" s="123" t="s">
        <v>12684</v>
      </c>
      <c r="F5846" s="123" t="s">
        <v>3</v>
      </c>
      <c r="G5846" s="123">
        <v>1559591</v>
      </c>
      <c r="H5846" s="127"/>
      <c r="I5846" s="131" t="s">
        <v>15181</v>
      </c>
      <c r="J5846" s="127"/>
      <c r="K5846" s="127"/>
      <c r="L5846" s="127"/>
      <c r="M5846" s="127"/>
      <c r="N5846" s="247">
        <v>0</v>
      </c>
      <c r="O5846" s="247">
        <v>1545.6000000000001</v>
      </c>
      <c r="P5846" s="127" t="s">
        <v>1334</v>
      </c>
    </row>
    <row r="5847" spans="1:16" ht="51" hidden="1">
      <c r="A5847" s="127">
        <v>574</v>
      </c>
      <c r="B5847" s="127"/>
      <c r="C5847" s="128" t="s">
        <v>851</v>
      </c>
      <c r="D5847" s="122">
        <v>43049</v>
      </c>
      <c r="E5847" s="123" t="s">
        <v>12685</v>
      </c>
      <c r="F5847" s="123" t="s">
        <v>3</v>
      </c>
      <c r="G5847" s="123">
        <v>1559597</v>
      </c>
      <c r="H5847" s="127"/>
      <c r="I5847" s="131" t="s">
        <v>15182</v>
      </c>
      <c r="J5847" s="127"/>
      <c r="K5847" s="127"/>
      <c r="L5847" s="127"/>
      <c r="M5847" s="127"/>
      <c r="N5847" s="247">
        <v>0</v>
      </c>
      <c r="O5847" s="247">
        <v>2495</v>
      </c>
      <c r="P5847" s="127" t="s">
        <v>1334</v>
      </c>
    </row>
    <row r="5848" spans="1:16" ht="51" hidden="1">
      <c r="A5848" s="127">
        <v>574</v>
      </c>
      <c r="B5848" s="127"/>
      <c r="C5848" s="128" t="s">
        <v>851</v>
      </c>
      <c r="D5848" s="122">
        <v>43049</v>
      </c>
      <c r="E5848" s="123" t="s">
        <v>12686</v>
      </c>
      <c r="F5848" s="123" t="s">
        <v>3</v>
      </c>
      <c r="G5848" s="123">
        <v>1559599</v>
      </c>
      <c r="H5848" s="127"/>
      <c r="I5848" s="131" t="s">
        <v>15183</v>
      </c>
      <c r="J5848" s="127"/>
      <c r="K5848" s="127"/>
      <c r="L5848" s="127"/>
      <c r="M5848" s="127"/>
      <c r="N5848" s="247">
        <v>0</v>
      </c>
      <c r="O5848" s="247">
        <v>5256.95</v>
      </c>
      <c r="P5848" s="127" t="s">
        <v>1334</v>
      </c>
    </row>
    <row r="5849" spans="1:16" ht="51" hidden="1">
      <c r="A5849" s="127">
        <v>574</v>
      </c>
      <c r="B5849" s="127"/>
      <c r="C5849" s="128" t="s">
        <v>851</v>
      </c>
      <c r="D5849" s="122">
        <v>43049</v>
      </c>
      <c r="E5849" s="123" t="s">
        <v>12687</v>
      </c>
      <c r="F5849" s="123" t="s">
        <v>3</v>
      </c>
      <c r="G5849" s="123">
        <v>1559602</v>
      </c>
      <c r="H5849" s="127"/>
      <c r="I5849" s="131" t="s">
        <v>15184</v>
      </c>
      <c r="J5849" s="127"/>
      <c r="K5849" s="127"/>
      <c r="L5849" s="127"/>
      <c r="M5849" s="127"/>
      <c r="N5849" s="247">
        <v>0</v>
      </c>
      <c r="O5849" s="247">
        <v>18960.61</v>
      </c>
      <c r="P5849" s="127" t="s">
        <v>1334</v>
      </c>
    </row>
    <row r="5850" spans="1:16" ht="63.75" hidden="1">
      <c r="A5850" s="127">
        <v>46</v>
      </c>
      <c r="B5850" s="127"/>
      <c r="C5850" s="128" t="s">
        <v>699</v>
      </c>
      <c r="D5850" s="122">
        <v>43049</v>
      </c>
      <c r="E5850" s="123" t="s">
        <v>12688</v>
      </c>
      <c r="F5850" s="123" t="s">
        <v>3</v>
      </c>
      <c r="G5850" s="123">
        <v>1559607</v>
      </c>
      <c r="H5850" s="127"/>
      <c r="I5850" s="131" t="s">
        <v>15185</v>
      </c>
      <c r="J5850" s="127"/>
      <c r="K5850" s="127"/>
      <c r="L5850" s="127"/>
      <c r="M5850" s="127"/>
      <c r="N5850" s="247">
        <v>0</v>
      </c>
      <c r="O5850" s="247">
        <v>28719.08</v>
      </c>
      <c r="P5850" s="127" t="s">
        <v>1334</v>
      </c>
    </row>
    <row r="5851" spans="1:16" ht="51" hidden="1">
      <c r="A5851" s="127">
        <v>578</v>
      </c>
      <c r="B5851" s="127"/>
      <c r="C5851" s="128" t="s">
        <v>854</v>
      </c>
      <c r="D5851" s="122">
        <v>43049</v>
      </c>
      <c r="E5851" s="123" t="s">
        <v>12689</v>
      </c>
      <c r="F5851" s="123" t="s">
        <v>3</v>
      </c>
      <c r="G5851" s="123">
        <v>1559663</v>
      </c>
      <c r="H5851" s="127"/>
      <c r="I5851" s="131" t="s">
        <v>15186</v>
      </c>
      <c r="J5851" s="127"/>
      <c r="K5851" s="127"/>
      <c r="L5851" s="127"/>
      <c r="M5851" s="127"/>
      <c r="N5851" s="247">
        <v>0</v>
      </c>
      <c r="O5851" s="247">
        <v>847.31000000000006</v>
      </c>
      <c r="P5851" s="127" t="s">
        <v>1334</v>
      </c>
    </row>
    <row r="5852" spans="1:16" ht="63.75" hidden="1">
      <c r="A5852" s="127">
        <v>10</v>
      </c>
      <c r="B5852" s="127"/>
      <c r="C5852" s="128" t="s">
        <v>691</v>
      </c>
      <c r="D5852" s="122">
        <v>43049</v>
      </c>
      <c r="E5852" s="123" t="s">
        <v>12690</v>
      </c>
      <c r="F5852" s="123" t="s">
        <v>3</v>
      </c>
      <c r="G5852" s="123">
        <v>1559672</v>
      </c>
      <c r="H5852" s="127"/>
      <c r="I5852" s="131" t="s">
        <v>15187</v>
      </c>
      <c r="J5852" s="127"/>
      <c r="K5852" s="127"/>
      <c r="L5852" s="127"/>
      <c r="M5852" s="127"/>
      <c r="N5852" s="247">
        <v>0</v>
      </c>
      <c r="O5852" s="247">
        <v>9350.25</v>
      </c>
      <c r="P5852" s="127" t="s">
        <v>1334</v>
      </c>
    </row>
    <row r="5853" spans="1:16" ht="63.75" hidden="1">
      <c r="A5853" s="127">
        <v>660</v>
      </c>
      <c r="B5853" s="127"/>
      <c r="C5853" s="128" t="s">
        <v>234</v>
      </c>
      <c r="D5853" s="122">
        <v>43049</v>
      </c>
      <c r="E5853" s="123" t="s">
        <v>12691</v>
      </c>
      <c r="F5853" s="123" t="s">
        <v>3</v>
      </c>
      <c r="G5853" s="123">
        <v>1559673</v>
      </c>
      <c r="H5853" s="127"/>
      <c r="I5853" s="131" t="s">
        <v>15188</v>
      </c>
      <c r="J5853" s="127"/>
      <c r="K5853" s="127"/>
      <c r="L5853" s="127"/>
      <c r="M5853" s="127"/>
      <c r="N5853" s="247">
        <v>0</v>
      </c>
      <c r="O5853" s="247">
        <v>1738</v>
      </c>
      <c r="P5853" s="127" t="s">
        <v>1334</v>
      </c>
    </row>
    <row r="5854" spans="1:16" ht="51" hidden="1">
      <c r="A5854" s="127">
        <v>660</v>
      </c>
      <c r="B5854" s="127"/>
      <c r="C5854" s="128" t="s">
        <v>234</v>
      </c>
      <c r="D5854" s="122">
        <v>43049</v>
      </c>
      <c r="E5854" s="123" t="s">
        <v>12692</v>
      </c>
      <c r="F5854" s="123" t="s">
        <v>3</v>
      </c>
      <c r="G5854" s="123">
        <v>1559675</v>
      </c>
      <c r="H5854" s="127"/>
      <c r="I5854" s="131" t="s">
        <v>15189</v>
      </c>
      <c r="J5854" s="127"/>
      <c r="K5854" s="127"/>
      <c r="L5854" s="127"/>
      <c r="M5854" s="127"/>
      <c r="N5854" s="247">
        <v>0</v>
      </c>
      <c r="O5854" s="247">
        <v>67.38</v>
      </c>
      <c r="P5854" s="127" t="s">
        <v>1334</v>
      </c>
    </row>
    <row r="5855" spans="1:16" ht="51" hidden="1">
      <c r="A5855" s="127" t="s">
        <v>627</v>
      </c>
      <c r="B5855" s="127"/>
      <c r="C5855" s="128" t="s">
        <v>1235</v>
      </c>
      <c r="D5855" s="122">
        <v>43049</v>
      </c>
      <c r="E5855" s="123" t="s">
        <v>12693</v>
      </c>
      <c r="F5855" s="123" t="s">
        <v>3</v>
      </c>
      <c r="G5855" s="123">
        <v>1559737</v>
      </c>
      <c r="H5855" s="127"/>
      <c r="I5855" s="131" t="s">
        <v>15190</v>
      </c>
      <c r="J5855" s="127"/>
      <c r="K5855" s="127"/>
      <c r="L5855" s="127"/>
      <c r="M5855" s="127"/>
      <c r="N5855" s="247">
        <v>0</v>
      </c>
      <c r="O5855" s="247">
        <v>196538.69</v>
      </c>
      <c r="P5855" s="127" t="s">
        <v>1334</v>
      </c>
    </row>
    <row r="5856" spans="1:16" ht="51" hidden="1">
      <c r="A5856" s="127" t="s">
        <v>627</v>
      </c>
      <c r="B5856" s="127"/>
      <c r="C5856" s="128" t="s">
        <v>1235</v>
      </c>
      <c r="D5856" s="122">
        <v>43049</v>
      </c>
      <c r="E5856" s="123" t="s">
        <v>12694</v>
      </c>
      <c r="F5856" s="123" t="s">
        <v>3</v>
      </c>
      <c r="G5856" s="123">
        <v>1559740</v>
      </c>
      <c r="H5856" s="127"/>
      <c r="I5856" s="131" t="s">
        <v>15191</v>
      </c>
      <c r="J5856" s="127"/>
      <c r="K5856" s="127"/>
      <c r="L5856" s="127"/>
      <c r="M5856" s="127"/>
      <c r="N5856" s="247">
        <v>0</v>
      </c>
      <c r="O5856" s="247">
        <v>3333.9500000000003</v>
      </c>
      <c r="P5856" s="127" t="s">
        <v>1334</v>
      </c>
    </row>
    <row r="5857" spans="1:16" ht="51" hidden="1">
      <c r="A5857" s="127">
        <v>283</v>
      </c>
      <c r="B5857" s="127"/>
      <c r="C5857" s="128" t="s">
        <v>146</v>
      </c>
      <c r="D5857" s="122">
        <v>43049</v>
      </c>
      <c r="E5857" s="123" t="s">
        <v>12695</v>
      </c>
      <c r="F5857" s="123" t="s">
        <v>3</v>
      </c>
      <c r="G5857" s="123">
        <v>1559746</v>
      </c>
      <c r="H5857" s="127"/>
      <c r="I5857" s="131" t="s">
        <v>15192</v>
      </c>
      <c r="J5857" s="127"/>
      <c r="K5857" s="127"/>
      <c r="L5857" s="127"/>
      <c r="M5857" s="127"/>
      <c r="N5857" s="247">
        <v>0</v>
      </c>
      <c r="O5857" s="247">
        <v>977.5</v>
      </c>
      <c r="P5857" s="127" t="s">
        <v>1334</v>
      </c>
    </row>
    <row r="5858" spans="1:16" ht="51" hidden="1">
      <c r="A5858" s="127">
        <v>283</v>
      </c>
      <c r="B5858" s="127"/>
      <c r="C5858" s="128" t="s">
        <v>146</v>
      </c>
      <c r="D5858" s="122">
        <v>43049</v>
      </c>
      <c r="E5858" s="123" t="s">
        <v>12696</v>
      </c>
      <c r="F5858" s="123" t="s">
        <v>3</v>
      </c>
      <c r="G5858" s="123">
        <v>1559749</v>
      </c>
      <c r="H5858" s="127"/>
      <c r="I5858" s="131" t="s">
        <v>15193</v>
      </c>
      <c r="J5858" s="127"/>
      <c r="K5858" s="127"/>
      <c r="L5858" s="127"/>
      <c r="M5858" s="127"/>
      <c r="N5858" s="247">
        <v>0</v>
      </c>
      <c r="O5858" s="247">
        <v>21279.25</v>
      </c>
      <c r="P5858" s="127" t="s">
        <v>1334</v>
      </c>
    </row>
    <row r="5859" spans="1:16" ht="63.75" hidden="1">
      <c r="A5859" s="127">
        <v>291</v>
      </c>
      <c r="B5859" s="127"/>
      <c r="C5859" s="128" t="s">
        <v>795</v>
      </c>
      <c r="D5859" s="122">
        <v>43049</v>
      </c>
      <c r="E5859" s="123" t="s">
        <v>12697</v>
      </c>
      <c r="F5859" s="123" t="s">
        <v>3</v>
      </c>
      <c r="G5859" s="123">
        <v>1559778</v>
      </c>
      <c r="H5859" s="127"/>
      <c r="I5859" s="131" t="s">
        <v>15194</v>
      </c>
      <c r="J5859" s="127"/>
      <c r="K5859" s="127"/>
      <c r="L5859" s="127"/>
      <c r="M5859" s="127"/>
      <c r="N5859" s="247">
        <v>0</v>
      </c>
      <c r="O5859" s="247">
        <v>89989.900000000009</v>
      </c>
      <c r="P5859" s="127" t="s">
        <v>1334</v>
      </c>
    </row>
    <row r="5860" spans="1:16" ht="51" hidden="1">
      <c r="A5860" s="127" t="s">
        <v>620</v>
      </c>
      <c r="B5860" s="127"/>
      <c r="C5860" s="128" t="s">
        <v>714</v>
      </c>
      <c r="D5860" s="122">
        <v>43052</v>
      </c>
      <c r="E5860" s="123" t="s">
        <v>12698</v>
      </c>
      <c r="F5860" s="123" t="s">
        <v>3</v>
      </c>
      <c r="G5860" s="123">
        <v>1560296</v>
      </c>
      <c r="H5860" s="127"/>
      <c r="I5860" s="131" t="s">
        <v>15195</v>
      </c>
      <c r="J5860" s="127"/>
      <c r="K5860" s="127"/>
      <c r="L5860" s="127"/>
      <c r="M5860" s="127"/>
      <c r="N5860" s="247">
        <v>0</v>
      </c>
      <c r="O5860" s="247">
        <v>328.08</v>
      </c>
      <c r="P5860" s="127" t="s">
        <v>1334</v>
      </c>
    </row>
    <row r="5861" spans="1:16" ht="51" hidden="1">
      <c r="A5861" s="127">
        <v>41</v>
      </c>
      <c r="B5861" s="127"/>
      <c r="C5861" s="128" t="s">
        <v>698</v>
      </c>
      <c r="D5861" s="122">
        <v>43052</v>
      </c>
      <c r="E5861" s="123" t="s">
        <v>12699</v>
      </c>
      <c r="F5861" s="123" t="s">
        <v>3</v>
      </c>
      <c r="G5861" s="123">
        <v>1560290</v>
      </c>
      <c r="H5861" s="127"/>
      <c r="I5861" s="131" t="s">
        <v>15196</v>
      </c>
      <c r="J5861" s="127"/>
      <c r="K5861" s="127"/>
      <c r="L5861" s="127"/>
      <c r="M5861" s="127"/>
      <c r="N5861" s="247">
        <v>0</v>
      </c>
      <c r="O5861" s="247">
        <v>1280</v>
      </c>
      <c r="P5861" s="127" t="s">
        <v>1334</v>
      </c>
    </row>
    <row r="5862" spans="1:16" ht="51" hidden="1">
      <c r="A5862" s="127" t="s">
        <v>620</v>
      </c>
      <c r="B5862" s="127"/>
      <c r="C5862" s="128" t="s">
        <v>714</v>
      </c>
      <c r="D5862" s="122">
        <v>43052</v>
      </c>
      <c r="E5862" s="123" t="s">
        <v>12700</v>
      </c>
      <c r="F5862" s="123" t="s">
        <v>3</v>
      </c>
      <c r="G5862" s="123">
        <v>1560286</v>
      </c>
      <c r="H5862" s="127"/>
      <c r="I5862" s="131" t="s">
        <v>15197</v>
      </c>
      <c r="J5862" s="127"/>
      <c r="K5862" s="127"/>
      <c r="L5862" s="127"/>
      <c r="M5862" s="127"/>
      <c r="N5862" s="247">
        <v>0</v>
      </c>
      <c r="O5862" s="247">
        <v>10000</v>
      </c>
      <c r="P5862" s="127" t="s">
        <v>1334</v>
      </c>
    </row>
    <row r="5863" spans="1:16" ht="51" hidden="1">
      <c r="A5863" s="127">
        <v>20</v>
      </c>
      <c r="B5863" s="127"/>
      <c r="C5863" s="128" t="s">
        <v>694</v>
      </c>
      <c r="D5863" s="122">
        <v>43052</v>
      </c>
      <c r="E5863" s="123" t="s">
        <v>12701</v>
      </c>
      <c r="F5863" s="123" t="s">
        <v>3</v>
      </c>
      <c r="G5863" s="123">
        <v>1560267</v>
      </c>
      <c r="H5863" s="127"/>
      <c r="I5863" s="131" t="s">
        <v>15198</v>
      </c>
      <c r="J5863" s="127"/>
      <c r="K5863" s="127"/>
      <c r="L5863" s="127"/>
      <c r="M5863" s="127"/>
      <c r="N5863" s="247">
        <v>0</v>
      </c>
      <c r="O5863" s="247">
        <v>54.25</v>
      </c>
      <c r="P5863" s="127" t="s">
        <v>1334</v>
      </c>
    </row>
    <row r="5864" spans="1:16" ht="51" hidden="1">
      <c r="A5864" s="127">
        <v>20</v>
      </c>
      <c r="B5864" s="127"/>
      <c r="C5864" s="128" t="s">
        <v>694</v>
      </c>
      <c r="D5864" s="122">
        <v>43052</v>
      </c>
      <c r="E5864" s="123" t="s">
        <v>12702</v>
      </c>
      <c r="F5864" s="123" t="s">
        <v>3</v>
      </c>
      <c r="G5864" s="123">
        <v>1560265</v>
      </c>
      <c r="H5864" s="127"/>
      <c r="I5864" s="131" t="s">
        <v>15199</v>
      </c>
      <c r="J5864" s="127"/>
      <c r="K5864" s="127"/>
      <c r="L5864" s="127"/>
      <c r="M5864" s="127"/>
      <c r="N5864" s="247">
        <v>0</v>
      </c>
      <c r="O5864" s="247">
        <v>32</v>
      </c>
      <c r="P5864" s="127" t="s">
        <v>1334</v>
      </c>
    </row>
    <row r="5865" spans="1:16" ht="51" hidden="1">
      <c r="A5865" s="127">
        <v>20</v>
      </c>
      <c r="B5865" s="127"/>
      <c r="C5865" s="128" t="s">
        <v>694</v>
      </c>
      <c r="D5865" s="122">
        <v>43052</v>
      </c>
      <c r="E5865" s="123" t="s">
        <v>12703</v>
      </c>
      <c r="F5865" s="123" t="s">
        <v>3</v>
      </c>
      <c r="G5865" s="123">
        <v>1560264</v>
      </c>
      <c r="H5865" s="127"/>
      <c r="I5865" s="131" t="s">
        <v>15200</v>
      </c>
      <c r="J5865" s="127"/>
      <c r="K5865" s="127"/>
      <c r="L5865" s="127"/>
      <c r="M5865" s="127"/>
      <c r="N5865" s="247">
        <v>0</v>
      </c>
      <c r="O5865" s="247">
        <v>6</v>
      </c>
      <c r="P5865" s="127" t="s">
        <v>1334</v>
      </c>
    </row>
    <row r="5866" spans="1:16" ht="51" hidden="1">
      <c r="A5866" s="127">
        <v>292</v>
      </c>
      <c r="B5866" s="127"/>
      <c r="C5866" s="128" t="s">
        <v>152</v>
      </c>
      <c r="D5866" s="122">
        <v>43052</v>
      </c>
      <c r="E5866" s="123" t="s">
        <v>12704</v>
      </c>
      <c r="F5866" s="123" t="s">
        <v>3</v>
      </c>
      <c r="G5866" s="123">
        <v>1560314</v>
      </c>
      <c r="H5866" s="127"/>
      <c r="I5866" s="131" t="s">
        <v>15201</v>
      </c>
      <c r="J5866" s="127"/>
      <c r="K5866" s="127"/>
      <c r="L5866" s="127"/>
      <c r="M5866" s="127"/>
      <c r="N5866" s="247">
        <v>0</v>
      </c>
      <c r="O5866" s="247">
        <v>405</v>
      </c>
      <c r="P5866" s="127" t="s">
        <v>1334</v>
      </c>
    </row>
    <row r="5867" spans="1:16" ht="51" hidden="1">
      <c r="A5867" s="127">
        <v>292</v>
      </c>
      <c r="B5867" s="127"/>
      <c r="C5867" s="128" t="s">
        <v>152</v>
      </c>
      <c r="D5867" s="122">
        <v>43052</v>
      </c>
      <c r="E5867" s="123" t="s">
        <v>12705</v>
      </c>
      <c r="F5867" s="123" t="s">
        <v>3</v>
      </c>
      <c r="G5867" s="123">
        <v>1560315</v>
      </c>
      <c r="H5867" s="127"/>
      <c r="I5867" s="131" t="s">
        <v>15201</v>
      </c>
      <c r="J5867" s="127"/>
      <c r="K5867" s="127"/>
      <c r="L5867" s="127"/>
      <c r="M5867" s="127"/>
      <c r="N5867" s="247">
        <v>0</v>
      </c>
      <c r="O5867" s="247">
        <v>303</v>
      </c>
      <c r="P5867" s="127" t="s">
        <v>1334</v>
      </c>
    </row>
    <row r="5868" spans="1:16" ht="38.25" hidden="1">
      <c r="A5868" s="127">
        <v>46</v>
      </c>
      <c r="B5868" s="127"/>
      <c r="C5868" s="128" t="s">
        <v>699</v>
      </c>
      <c r="D5868" s="122">
        <v>43052</v>
      </c>
      <c r="E5868" s="123" t="s">
        <v>12706</v>
      </c>
      <c r="F5868" s="123" t="s">
        <v>3</v>
      </c>
      <c r="G5868" s="123">
        <v>1560337</v>
      </c>
      <c r="H5868" s="127"/>
      <c r="I5868" s="131" t="s">
        <v>15202</v>
      </c>
      <c r="J5868" s="127"/>
      <c r="K5868" s="127"/>
      <c r="L5868" s="127"/>
      <c r="M5868" s="127"/>
      <c r="N5868" s="247">
        <v>0</v>
      </c>
      <c r="O5868" s="247">
        <v>621</v>
      </c>
      <c r="P5868" s="127" t="s">
        <v>1334</v>
      </c>
    </row>
    <row r="5869" spans="1:16" ht="51" hidden="1">
      <c r="A5869" s="127" t="s">
        <v>620</v>
      </c>
      <c r="B5869" s="127"/>
      <c r="C5869" s="128" t="s">
        <v>714</v>
      </c>
      <c r="D5869" s="122">
        <v>43052</v>
      </c>
      <c r="E5869" s="123" t="s">
        <v>12707</v>
      </c>
      <c r="F5869" s="123" t="s">
        <v>3</v>
      </c>
      <c r="G5869" s="123">
        <v>1560167</v>
      </c>
      <c r="H5869" s="127"/>
      <c r="I5869" s="131" t="s">
        <v>15203</v>
      </c>
      <c r="J5869" s="127"/>
      <c r="K5869" s="127"/>
      <c r="L5869" s="127"/>
      <c r="M5869" s="127"/>
      <c r="N5869" s="247">
        <v>0</v>
      </c>
      <c r="O5869" s="247">
        <v>360</v>
      </c>
      <c r="P5869" s="127" t="s">
        <v>1334</v>
      </c>
    </row>
    <row r="5870" spans="1:16" ht="51" hidden="1">
      <c r="A5870" s="127" t="s">
        <v>620</v>
      </c>
      <c r="B5870" s="127"/>
      <c r="C5870" s="128" t="s">
        <v>714</v>
      </c>
      <c r="D5870" s="122">
        <v>43052</v>
      </c>
      <c r="E5870" s="123" t="s">
        <v>12708</v>
      </c>
      <c r="F5870" s="123" t="s">
        <v>3</v>
      </c>
      <c r="G5870" s="123">
        <v>1560169</v>
      </c>
      <c r="H5870" s="127"/>
      <c r="I5870" s="131" t="s">
        <v>15204</v>
      </c>
      <c r="J5870" s="127"/>
      <c r="K5870" s="127"/>
      <c r="L5870" s="127"/>
      <c r="M5870" s="127"/>
      <c r="N5870" s="247">
        <v>0</v>
      </c>
      <c r="O5870" s="247">
        <v>443</v>
      </c>
      <c r="P5870" s="127" t="s">
        <v>1334</v>
      </c>
    </row>
    <row r="5871" spans="1:16" ht="51" hidden="1">
      <c r="A5871" s="127">
        <v>20</v>
      </c>
      <c r="B5871" s="127"/>
      <c r="C5871" s="128" t="s">
        <v>694</v>
      </c>
      <c r="D5871" s="122">
        <v>43052</v>
      </c>
      <c r="E5871" s="123" t="s">
        <v>12709</v>
      </c>
      <c r="F5871" s="123" t="s">
        <v>3</v>
      </c>
      <c r="G5871" s="123">
        <v>1560183</v>
      </c>
      <c r="H5871" s="127"/>
      <c r="I5871" s="131" t="s">
        <v>15205</v>
      </c>
      <c r="J5871" s="127"/>
      <c r="K5871" s="127"/>
      <c r="L5871" s="127"/>
      <c r="M5871" s="127"/>
      <c r="N5871" s="247">
        <v>0</v>
      </c>
      <c r="O5871" s="247">
        <v>250</v>
      </c>
      <c r="P5871" s="127" t="s">
        <v>1334</v>
      </c>
    </row>
    <row r="5872" spans="1:16" ht="51" hidden="1">
      <c r="A5872" s="127">
        <v>572</v>
      </c>
      <c r="B5872" s="127"/>
      <c r="C5872" s="128" t="s">
        <v>849</v>
      </c>
      <c r="D5872" s="122">
        <v>43052</v>
      </c>
      <c r="E5872" s="123" t="s">
        <v>12710</v>
      </c>
      <c r="F5872" s="123" t="s">
        <v>3</v>
      </c>
      <c r="G5872" s="123">
        <v>1560190</v>
      </c>
      <c r="H5872" s="127"/>
      <c r="I5872" s="131" t="s">
        <v>15206</v>
      </c>
      <c r="J5872" s="127"/>
      <c r="K5872" s="127"/>
      <c r="L5872" s="127"/>
      <c r="M5872" s="127"/>
      <c r="N5872" s="247">
        <v>0</v>
      </c>
      <c r="O5872" s="247">
        <v>100</v>
      </c>
      <c r="P5872" s="127" t="s">
        <v>1334</v>
      </c>
    </row>
    <row r="5873" spans="1:16" ht="38.25" hidden="1">
      <c r="A5873" s="127">
        <v>46</v>
      </c>
      <c r="B5873" s="127"/>
      <c r="C5873" s="128" t="s">
        <v>699</v>
      </c>
      <c r="D5873" s="122">
        <v>43052</v>
      </c>
      <c r="E5873" s="123" t="s">
        <v>12711</v>
      </c>
      <c r="F5873" s="123" t="s">
        <v>3</v>
      </c>
      <c r="G5873" s="123">
        <v>1560198</v>
      </c>
      <c r="H5873" s="127"/>
      <c r="I5873" s="131" t="s">
        <v>15207</v>
      </c>
      <c r="J5873" s="127"/>
      <c r="K5873" s="127"/>
      <c r="L5873" s="127"/>
      <c r="M5873" s="127"/>
      <c r="N5873" s="247">
        <v>0</v>
      </c>
      <c r="O5873" s="247">
        <v>1000</v>
      </c>
      <c r="P5873" s="127" t="s">
        <v>1334</v>
      </c>
    </row>
    <row r="5874" spans="1:16" ht="63.75" hidden="1">
      <c r="A5874" s="127">
        <v>378</v>
      </c>
      <c r="B5874" s="127"/>
      <c r="C5874" s="128" t="s">
        <v>1278</v>
      </c>
      <c r="D5874" s="122">
        <v>43052</v>
      </c>
      <c r="E5874" s="123" t="s">
        <v>12712</v>
      </c>
      <c r="F5874" s="123" t="s">
        <v>3</v>
      </c>
      <c r="G5874" s="123">
        <v>1560199</v>
      </c>
      <c r="H5874" s="127"/>
      <c r="I5874" s="131" t="s">
        <v>15208</v>
      </c>
      <c r="J5874" s="127"/>
      <c r="K5874" s="127"/>
      <c r="L5874" s="127"/>
      <c r="M5874" s="127"/>
      <c r="N5874" s="247">
        <v>0</v>
      </c>
      <c r="O5874" s="247">
        <v>1949.67</v>
      </c>
      <c r="P5874" s="127" t="s">
        <v>1334</v>
      </c>
    </row>
    <row r="5875" spans="1:16" ht="63.75" hidden="1">
      <c r="A5875" s="127">
        <v>378</v>
      </c>
      <c r="B5875" s="127"/>
      <c r="C5875" s="128" t="s">
        <v>1278</v>
      </c>
      <c r="D5875" s="122">
        <v>43052</v>
      </c>
      <c r="E5875" s="123" t="s">
        <v>12713</v>
      </c>
      <c r="F5875" s="123" t="s">
        <v>3</v>
      </c>
      <c r="G5875" s="123">
        <v>1560200</v>
      </c>
      <c r="H5875" s="127"/>
      <c r="I5875" s="131" t="s">
        <v>15209</v>
      </c>
      <c r="J5875" s="127"/>
      <c r="K5875" s="127"/>
      <c r="L5875" s="127"/>
      <c r="M5875" s="127"/>
      <c r="N5875" s="247">
        <v>0</v>
      </c>
      <c r="O5875" s="247">
        <v>52.78</v>
      </c>
      <c r="P5875" s="127" t="s">
        <v>1334</v>
      </c>
    </row>
    <row r="5876" spans="1:16" ht="51" hidden="1">
      <c r="A5876" s="127">
        <v>20</v>
      </c>
      <c r="B5876" s="127"/>
      <c r="C5876" s="128" t="s">
        <v>694</v>
      </c>
      <c r="D5876" s="122">
        <v>43052</v>
      </c>
      <c r="E5876" s="123" t="s">
        <v>12714</v>
      </c>
      <c r="F5876" s="123" t="s">
        <v>3</v>
      </c>
      <c r="G5876" s="123">
        <v>1560201</v>
      </c>
      <c r="H5876" s="127"/>
      <c r="I5876" s="131" t="s">
        <v>15210</v>
      </c>
      <c r="J5876" s="127"/>
      <c r="K5876" s="127"/>
      <c r="L5876" s="127"/>
      <c r="M5876" s="127"/>
      <c r="N5876" s="247">
        <v>0</v>
      </c>
      <c r="O5876" s="247">
        <v>179</v>
      </c>
      <c r="P5876" s="127" t="s">
        <v>1334</v>
      </c>
    </row>
    <row r="5877" spans="1:16" ht="51" hidden="1">
      <c r="A5877" s="127">
        <v>16</v>
      </c>
      <c r="B5877" s="127"/>
      <c r="C5877" s="128" t="s">
        <v>693</v>
      </c>
      <c r="D5877" s="122">
        <v>43052</v>
      </c>
      <c r="E5877" s="123" t="s">
        <v>12715</v>
      </c>
      <c r="F5877" s="123" t="s">
        <v>3</v>
      </c>
      <c r="G5877" s="123">
        <v>1560205</v>
      </c>
      <c r="H5877" s="127"/>
      <c r="I5877" s="131" t="s">
        <v>15211</v>
      </c>
      <c r="J5877" s="127"/>
      <c r="K5877" s="127"/>
      <c r="L5877" s="127"/>
      <c r="M5877" s="127"/>
      <c r="N5877" s="247">
        <v>0</v>
      </c>
      <c r="O5877" s="247">
        <v>327.2</v>
      </c>
      <c r="P5877" s="127" t="s">
        <v>1334</v>
      </c>
    </row>
    <row r="5878" spans="1:16" ht="51" hidden="1">
      <c r="A5878" s="127">
        <v>20</v>
      </c>
      <c r="B5878" s="127"/>
      <c r="C5878" s="128" t="s">
        <v>694</v>
      </c>
      <c r="D5878" s="122">
        <v>43052</v>
      </c>
      <c r="E5878" s="123" t="s">
        <v>12716</v>
      </c>
      <c r="F5878" s="123" t="s">
        <v>3</v>
      </c>
      <c r="G5878" s="123">
        <v>1560207</v>
      </c>
      <c r="H5878" s="127"/>
      <c r="I5878" s="131" t="s">
        <v>15212</v>
      </c>
      <c r="J5878" s="127"/>
      <c r="K5878" s="127"/>
      <c r="L5878" s="127"/>
      <c r="M5878" s="127"/>
      <c r="N5878" s="247">
        <v>0</v>
      </c>
      <c r="O5878" s="247">
        <v>271</v>
      </c>
      <c r="P5878" s="127" t="s">
        <v>1334</v>
      </c>
    </row>
    <row r="5879" spans="1:16" ht="63.75" hidden="1">
      <c r="A5879" s="127">
        <v>380</v>
      </c>
      <c r="B5879" s="127"/>
      <c r="C5879" s="128" t="s">
        <v>1523</v>
      </c>
      <c r="D5879" s="122">
        <v>43052</v>
      </c>
      <c r="E5879" s="123" t="s">
        <v>12717</v>
      </c>
      <c r="F5879" s="123" t="s">
        <v>3</v>
      </c>
      <c r="G5879" s="123">
        <v>1560215</v>
      </c>
      <c r="H5879" s="127"/>
      <c r="I5879" s="131" t="s">
        <v>15213</v>
      </c>
      <c r="J5879" s="127"/>
      <c r="K5879" s="127"/>
      <c r="L5879" s="127"/>
      <c r="M5879" s="127"/>
      <c r="N5879" s="247">
        <v>0</v>
      </c>
      <c r="O5879" s="247">
        <v>224</v>
      </c>
      <c r="P5879" s="127" t="s">
        <v>1334</v>
      </c>
    </row>
    <row r="5880" spans="1:16" ht="51" hidden="1">
      <c r="A5880" s="127" t="s">
        <v>620</v>
      </c>
      <c r="B5880" s="127"/>
      <c r="C5880" s="128" t="s">
        <v>714</v>
      </c>
      <c r="D5880" s="122">
        <v>43052</v>
      </c>
      <c r="E5880" s="123" t="s">
        <v>12718</v>
      </c>
      <c r="F5880" s="123" t="s">
        <v>3</v>
      </c>
      <c r="G5880" s="123">
        <v>1560228</v>
      </c>
      <c r="H5880" s="127"/>
      <c r="I5880" s="131" t="s">
        <v>15214</v>
      </c>
      <c r="J5880" s="127"/>
      <c r="K5880" s="127"/>
      <c r="L5880" s="127"/>
      <c r="M5880" s="127"/>
      <c r="N5880" s="247">
        <v>0</v>
      </c>
      <c r="O5880" s="247">
        <v>585</v>
      </c>
      <c r="P5880" s="127" t="s">
        <v>1334</v>
      </c>
    </row>
    <row r="5881" spans="1:16" ht="51" hidden="1">
      <c r="A5881" s="127" t="s">
        <v>620</v>
      </c>
      <c r="B5881" s="127"/>
      <c r="C5881" s="128" t="s">
        <v>714</v>
      </c>
      <c r="D5881" s="122">
        <v>43052</v>
      </c>
      <c r="E5881" s="123" t="s">
        <v>12719</v>
      </c>
      <c r="F5881" s="123" t="s">
        <v>3</v>
      </c>
      <c r="G5881" s="123">
        <v>1560229</v>
      </c>
      <c r="H5881" s="127"/>
      <c r="I5881" s="131" t="s">
        <v>15215</v>
      </c>
      <c r="J5881" s="127"/>
      <c r="K5881" s="127"/>
      <c r="L5881" s="127"/>
      <c r="M5881" s="127"/>
      <c r="N5881" s="247">
        <v>0</v>
      </c>
      <c r="O5881" s="247">
        <v>600</v>
      </c>
      <c r="P5881" s="127" t="s">
        <v>1334</v>
      </c>
    </row>
    <row r="5882" spans="1:16" ht="51" hidden="1">
      <c r="A5882" s="127" t="s">
        <v>620</v>
      </c>
      <c r="B5882" s="127"/>
      <c r="C5882" s="128" t="s">
        <v>714</v>
      </c>
      <c r="D5882" s="122">
        <v>43052</v>
      </c>
      <c r="E5882" s="123" t="s">
        <v>12720</v>
      </c>
      <c r="F5882" s="123" t="s">
        <v>3</v>
      </c>
      <c r="G5882" s="123">
        <v>1560344</v>
      </c>
      <c r="H5882" s="127"/>
      <c r="I5882" s="131" t="s">
        <v>15216</v>
      </c>
      <c r="J5882" s="127"/>
      <c r="K5882" s="127"/>
      <c r="L5882" s="127"/>
      <c r="M5882" s="127"/>
      <c r="N5882" s="247">
        <v>0</v>
      </c>
      <c r="O5882" s="247">
        <v>22.63</v>
      </c>
      <c r="P5882" s="127" t="s">
        <v>1334</v>
      </c>
    </row>
    <row r="5883" spans="1:16" ht="38.25" hidden="1">
      <c r="A5883" s="127">
        <v>592</v>
      </c>
      <c r="B5883" s="127"/>
      <c r="C5883" s="128" t="s">
        <v>863</v>
      </c>
      <c r="D5883" s="122">
        <v>43052</v>
      </c>
      <c r="E5883" s="123" t="s">
        <v>12721</v>
      </c>
      <c r="F5883" s="123" t="s">
        <v>3</v>
      </c>
      <c r="G5883" s="123">
        <v>1560349</v>
      </c>
      <c r="H5883" s="127"/>
      <c r="I5883" s="131" t="s">
        <v>15217</v>
      </c>
      <c r="J5883" s="127"/>
      <c r="K5883" s="127"/>
      <c r="L5883" s="127"/>
      <c r="M5883" s="127"/>
      <c r="N5883" s="247">
        <v>0</v>
      </c>
      <c r="O5883" s="247">
        <v>128.5</v>
      </c>
      <c r="P5883" s="127" t="s">
        <v>1334</v>
      </c>
    </row>
    <row r="5884" spans="1:16" ht="51" hidden="1">
      <c r="A5884" s="127">
        <v>41</v>
      </c>
      <c r="B5884" s="127"/>
      <c r="C5884" s="128" t="s">
        <v>698</v>
      </c>
      <c r="D5884" s="122">
        <v>43052</v>
      </c>
      <c r="E5884" s="123" t="s">
        <v>12722</v>
      </c>
      <c r="F5884" s="123" t="s">
        <v>3</v>
      </c>
      <c r="G5884" s="123">
        <v>1560366</v>
      </c>
      <c r="H5884" s="127"/>
      <c r="I5884" s="131" t="s">
        <v>15218</v>
      </c>
      <c r="J5884" s="127"/>
      <c r="K5884" s="127"/>
      <c r="L5884" s="127"/>
      <c r="M5884" s="127"/>
      <c r="N5884" s="247">
        <v>0</v>
      </c>
      <c r="O5884" s="247">
        <v>146</v>
      </c>
      <c r="P5884" s="127" t="s">
        <v>1334</v>
      </c>
    </row>
    <row r="5885" spans="1:16" ht="51" hidden="1">
      <c r="A5885" s="127">
        <v>41</v>
      </c>
      <c r="B5885" s="127"/>
      <c r="C5885" s="128" t="s">
        <v>698</v>
      </c>
      <c r="D5885" s="122">
        <v>43052</v>
      </c>
      <c r="E5885" s="123" t="s">
        <v>12723</v>
      </c>
      <c r="F5885" s="123" t="s">
        <v>3</v>
      </c>
      <c r="G5885" s="123">
        <v>1560368</v>
      </c>
      <c r="H5885" s="127"/>
      <c r="I5885" s="131" t="s">
        <v>15219</v>
      </c>
      <c r="J5885" s="127"/>
      <c r="K5885" s="127"/>
      <c r="L5885" s="127"/>
      <c r="M5885" s="127"/>
      <c r="N5885" s="247">
        <v>0</v>
      </c>
      <c r="O5885" s="247">
        <v>65</v>
      </c>
      <c r="P5885" s="127" t="s">
        <v>1334</v>
      </c>
    </row>
    <row r="5886" spans="1:16" ht="51" hidden="1">
      <c r="A5886" s="127" t="s">
        <v>620</v>
      </c>
      <c r="B5886" s="127"/>
      <c r="C5886" s="128" t="s">
        <v>714</v>
      </c>
      <c r="D5886" s="122">
        <v>43052</v>
      </c>
      <c r="E5886" s="123" t="s">
        <v>12724</v>
      </c>
      <c r="F5886" s="123" t="s">
        <v>3</v>
      </c>
      <c r="G5886" s="123">
        <v>1560380</v>
      </c>
      <c r="H5886" s="127"/>
      <c r="I5886" s="131" t="s">
        <v>15220</v>
      </c>
      <c r="J5886" s="127"/>
      <c r="K5886" s="127"/>
      <c r="L5886" s="127"/>
      <c r="M5886" s="127"/>
      <c r="N5886" s="247">
        <v>0</v>
      </c>
      <c r="O5886" s="247">
        <v>29.5</v>
      </c>
      <c r="P5886" s="127" t="s">
        <v>1334</v>
      </c>
    </row>
    <row r="5887" spans="1:16" ht="38.25" hidden="1">
      <c r="A5887" s="127">
        <v>70</v>
      </c>
      <c r="B5887" s="127"/>
      <c r="C5887" s="128" t="s">
        <v>706</v>
      </c>
      <c r="D5887" s="122">
        <v>43052</v>
      </c>
      <c r="E5887" s="123" t="s">
        <v>12725</v>
      </c>
      <c r="F5887" s="123" t="s">
        <v>3</v>
      </c>
      <c r="G5887" s="123">
        <v>1560413</v>
      </c>
      <c r="H5887" s="127"/>
      <c r="I5887" s="131" t="s">
        <v>15221</v>
      </c>
      <c r="J5887" s="127"/>
      <c r="K5887" s="127"/>
      <c r="L5887" s="127"/>
      <c r="M5887" s="127"/>
      <c r="N5887" s="247">
        <v>0</v>
      </c>
      <c r="O5887" s="247">
        <v>1845</v>
      </c>
      <c r="P5887" s="127" t="s">
        <v>1334</v>
      </c>
    </row>
    <row r="5888" spans="1:16" ht="38.25" hidden="1">
      <c r="A5888" s="127">
        <v>47</v>
      </c>
      <c r="B5888" s="127"/>
      <c r="C5888" s="128" t="s">
        <v>700</v>
      </c>
      <c r="D5888" s="122">
        <v>43052</v>
      </c>
      <c r="E5888" s="123" t="s">
        <v>12726</v>
      </c>
      <c r="F5888" s="123" t="s">
        <v>3</v>
      </c>
      <c r="G5888" s="123">
        <v>1560414</v>
      </c>
      <c r="H5888" s="127"/>
      <c r="I5888" s="131" t="s">
        <v>15222</v>
      </c>
      <c r="J5888" s="127"/>
      <c r="K5888" s="127"/>
      <c r="L5888" s="127"/>
      <c r="M5888" s="127"/>
      <c r="N5888" s="247">
        <v>0</v>
      </c>
      <c r="O5888" s="247">
        <v>112.8</v>
      </c>
      <c r="P5888" s="127" t="s">
        <v>1334</v>
      </c>
    </row>
    <row r="5889" spans="1:16" ht="38.25" hidden="1">
      <c r="A5889" s="127">
        <v>47</v>
      </c>
      <c r="B5889" s="127"/>
      <c r="C5889" s="128" t="s">
        <v>700</v>
      </c>
      <c r="D5889" s="122">
        <v>43052</v>
      </c>
      <c r="E5889" s="123" t="s">
        <v>12727</v>
      </c>
      <c r="F5889" s="123" t="s">
        <v>3</v>
      </c>
      <c r="G5889" s="123">
        <v>1560416</v>
      </c>
      <c r="H5889" s="127"/>
      <c r="I5889" s="131" t="s">
        <v>15223</v>
      </c>
      <c r="J5889" s="127"/>
      <c r="K5889" s="127"/>
      <c r="L5889" s="127"/>
      <c r="M5889" s="127"/>
      <c r="N5889" s="247">
        <v>0</v>
      </c>
      <c r="O5889" s="247">
        <v>24.7</v>
      </c>
      <c r="P5889" s="127" t="s">
        <v>1334</v>
      </c>
    </row>
    <row r="5890" spans="1:16" ht="38.25" hidden="1">
      <c r="A5890" s="127">
        <v>86</v>
      </c>
      <c r="B5890" s="127"/>
      <c r="C5890" s="128" t="s">
        <v>711</v>
      </c>
      <c r="D5890" s="122">
        <v>43052</v>
      </c>
      <c r="E5890" s="123" t="s">
        <v>12728</v>
      </c>
      <c r="F5890" s="123" t="s">
        <v>3</v>
      </c>
      <c r="G5890" s="123">
        <v>1560440</v>
      </c>
      <c r="H5890" s="127"/>
      <c r="I5890" s="131" t="s">
        <v>15224</v>
      </c>
      <c r="J5890" s="127"/>
      <c r="K5890" s="127"/>
      <c r="L5890" s="127"/>
      <c r="M5890" s="127"/>
      <c r="N5890" s="247">
        <v>0</v>
      </c>
      <c r="O5890" s="247">
        <v>1212</v>
      </c>
      <c r="P5890" s="127" t="s">
        <v>1334</v>
      </c>
    </row>
    <row r="5891" spans="1:16" ht="51" hidden="1">
      <c r="A5891" s="127">
        <v>15</v>
      </c>
      <c r="B5891" s="127"/>
      <c r="C5891" s="128" t="s">
        <v>692</v>
      </c>
      <c r="D5891" s="122">
        <v>43052</v>
      </c>
      <c r="E5891" s="123" t="s">
        <v>12729</v>
      </c>
      <c r="F5891" s="123" t="s">
        <v>3</v>
      </c>
      <c r="G5891" s="123">
        <v>1560210</v>
      </c>
      <c r="H5891" s="127"/>
      <c r="I5891" s="131" t="s">
        <v>15225</v>
      </c>
      <c r="J5891" s="127"/>
      <c r="K5891" s="127"/>
      <c r="L5891" s="127"/>
      <c r="M5891" s="127"/>
      <c r="N5891" s="247">
        <v>0</v>
      </c>
      <c r="O5891" s="247">
        <v>300</v>
      </c>
      <c r="P5891" s="127" t="s">
        <v>1334</v>
      </c>
    </row>
    <row r="5892" spans="1:16" ht="51" hidden="1">
      <c r="A5892" s="127">
        <v>342</v>
      </c>
      <c r="B5892" s="127"/>
      <c r="C5892" s="128" t="s">
        <v>817</v>
      </c>
      <c r="D5892" s="122">
        <v>43052</v>
      </c>
      <c r="E5892" s="123" t="s">
        <v>12730</v>
      </c>
      <c r="F5892" s="123" t="s">
        <v>3</v>
      </c>
      <c r="G5892" s="123">
        <v>1560218</v>
      </c>
      <c r="H5892" s="127"/>
      <c r="I5892" s="131" t="s">
        <v>15226</v>
      </c>
      <c r="J5892" s="127"/>
      <c r="K5892" s="127"/>
      <c r="L5892" s="127"/>
      <c r="M5892" s="127"/>
      <c r="N5892" s="247">
        <v>0</v>
      </c>
      <c r="O5892" s="247">
        <v>3136.2000000000003</v>
      </c>
      <c r="P5892" s="127" t="s">
        <v>1334</v>
      </c>
    </row>
    <row r="5893" spans="1:16" ht="63.75" hidden="1">
      <c r="A5893" s="127">
        <v>290</v>
      </c>
      <c r="B5893" s="127"/>
      <c r="C5893" s="128" t="s">
        <v>794</v>
      </c>
      <c r="D5893" s="122">
        <v>43052</v>
      </c>
      <c r="E5893" s="123" t="s">
        <v>12731</v>
      </c>
      <c r="F5893" s="123" t="s">
        <v>3</v>
      </c>
      <c r="G5893" s="123">
        <v>1560219</v>
      </c>
      <c r="H5893" s="127"/>
      <c r="I5893" s="131" t="s">
        <v>15227</v>
      </c>
      <c r="J5893" s="127"/>
      <c r="K5893" s="127"/>
      <c r="L5893" s="127"/>
      <c r="M5893" s="127"/>
      <c r="N5893" s="247">
        <v>0</v>
      </c>
      <c r="O5893" s="247">
        <v>8191.96</v>
      </c>
      <c r="P5893" s="127" t="s">
        <v>1334</v>
      </c>
    </row>
    <row r="5894" spans="1:16" ht="63.75" hidden="1">
      <c r="A5894" s="127">
        <v>70</v>
      </c>
      <c r="B5894" s="127"/>
      <c r="C5894" s="128" t="s">
        <v>706</v>
      </c>
      <c r="D5894" s="122">
        <v>43052</v>
      </c>
      <c r="E5894" s="123" t="s">
        <v>12732</v>
      </c>
      <c r="F5894" s="123" t="s">
        <v>3</v>
      </c>
      <c r="G5894" s="123">
        <v>1560240</v>
      </c>
      <c r="H5894" s="127"/>
      <c r="I5894" s="131" t="s">
        <v>15228</v>
      </c>
      <c r="J5894" s="127"/>
      <c r="K5894" s="127"/>
      <c r="L5894" s="127"/>
      <c r="M5894" s="127"/>
      <c r="N5894" s="247">
        <v>0</v>
      </c>
      <c r="O5894" s="247">
        <v>15</v>
      </c>
      <c r="P5894" s="127" t="s">
        <v>1334</v>
      </c>
    </row>
    <row r="5895" spans="1:16" ht="63.75" hidden="1">
      <c r="A5895" s="127">
        <v>70</v>
      </c>
      <c r="B5895" s="127"/>
      <c r="C5895" s="128" t="s">
        <v>706</v>
      </c>
      <c r="D5895" s="122">
        <v>43052</v>
      </c>
      <c r="E5895" s="123" t="s">
        <v>12733</v>
      </c>
      <c r="F5895" s="123" t="s">
        <v>3</v>
      </c>
      <c r="G5895" s="123">
        <v>1560242</v>
      </c>
      <c r="H5895" s="127"/>
      <c r="I5895" s="131" t="s">
        <v>15229</v>
      </c>
      <c r="J5895" s="127"/>
      <c r="K5895" s="127"/>
      <c r="L5895" s="127"/>
      <c r="M5895" s="127"/>
      <c r="N5895" s="247">
        <v>0</v>
      </c>
      <c r="O5895" s="247">
        <v>500</v>
      </c>
      <c r="P5895" s="127" t="s">
        <v>1334</v>
      </c>
    </row>
    <row r="5896" spans="1:16" ht="63.75" hidden="1">
      <c r="A5896" s="127">
        <v>70</v>
      </c>
      <c r="B5896" s="127"/>
      <c r="C5896" s="128" t="s">
        <v>706</v>
      </c>
      <c r="D5896" s="122">
        <v>43052</v>
      </c>
      <c r="E5896" s="123" t="s">
        <v>12734</v>
      </c>
      <c r="F5896" s="123" t="s">
        <v>3</v>
      </c>
      <c r="G5896" s="123">
        <v>1560245</v>
      </c>
      <c r="H5896" s="127"/>
      <c r="I5896" s="131" t="s">
        <v>15230</v>
      </c>
      <c r="J5896" s="127"/>
      <c r="K5896" s="127"/>
      <c r="L5896" s="127"/>
      <c r="M5896" s="127"/>
      <c r="N5896" s="247">
        <v>0</v>
      </c>
      <c r="O5896" s="247">
        <v>297</v>
      </c>
      <c r="P5896" s="127" t="s">
        <v>1334</v>
      </c>
    </row>
    <row r="5897" spans="1:16" ht="63.75" hidden="1">
      <c r="A5897" s="127">
        <v>70</v>
      </c>
      <c r="B5897" s="127"/>
      <c r="C5897" s="128" t="s">
        <v>706</v>
      </c>
      <c r="D5897" s="122">
        <v>43052</v>
      </c>
      <c r="E5897" s="123" t="s">
        <v>12735</v>
      </c>
      <c r="F5897" s="123" t="s">
        <v>3</v>
      </c>
      <c r="G5897" s="123">
        <v>1560246</v>
      </c>
      <c r="H5897" s="127"/>
      <c r="I5897" s="131" t="s">
        <v>15231</v>
      </c>
      <c r="J5897" s="127"/>
      <c r="K5897" s="127"/>
      <c r="L5897" s="127"/>
      <c r="M5897" s="127"/>
      <c r="N5897" s="247">
        <v>0</v>
      </c>
      <c r="O5897" s="247">
        <v>806.9</v>
      </c>
      <c r="P5897" s="127" t="s">
        <v>1334</v>
      </c>
    </row>
    <row r="5898" spans="1:16" ht="51" hidden="1">
      <c r="A5898" s="127">
        <v>591</v>
      </c>
      <c r="B5898" s="127"/>
      <c r="C5898" s="128" t="s">
        <v>862</v>
      </c>
      <c r="D5898" s="122">
        <v>43052</v>
      </c>
      <c r="E5898" s="123" t="s">
        <v>12736</v>
      </c>
      <c r="F5898" s="123" t="s">
        <v>3</v>
      </c>
      <c r="G5898" s="123">
        <v>1560253</v>
      </c>
      <c r="H5898" s="127"/>
      <c r="I5898" s="131" t="s">
        <v>15232</v>
      </c>
      <c r="J5898" s="127"/>
      <c r="K5898" s="127"/>
      <c r="L5898" s="127"/>
      <c r="M5898" s="127"/>
      <c r="N5898" s="247">
        <v>0</v>
      </c>
      <c r="O5898" s="247">
        <v>30</v>
      </c>
      <c r="P5898" s="127" t="s">
        <v>1334</v>
      </c>
    </row>
    <row r="5899" spans="1:16" ht="51" hidden="1">
      <c r="A5899" s="127">
        <v>10</v>
      </c>
      <c r="B5899" s="127"/>
      <c r="C5899" s="128" t="s">
        <v>691</v>
      </c>
      <c r="D5899" s="122">
        <v>43052</v>
      </c>
      <c r="E5899" s="123" t="s">
        <v>12737</v>
      </c>
      <c r="F5899" s="123" t="s">
        <v>3</v>
      </c>
      <c r="G5899" s="123">
        <v>1560166</v>
      </c>
      <c r="H5899" s="127"/>
      <c r="I5899" s="131" t="s">
        <v>15233</v>
      </c>
      <c r="J5899" s="127"/>
      <c r="K5899" s="127"/>
      <c r="L5899" s="127"/>
      <c r="M5899" s="127"/>
      <c r="N5899" s="247">
        <v>0</v>
      </c>
      <c r="O5899" s="247">
        <v>6923.43</v>
      </c>
      <c r="P5899" s="127" t="s">
        <v>1334</v>
      </c>
    </row>
    <row r="5900" spans="1:16" ht="51" hidden="1">
      <c r="A5900" s="127">
        <v>271</v>
      </c>
      <c r="B5900" s="127"/>
      <c r="C5900" s="128" t="s">
        <v>787</v>
      </c>
      <c r="D5900" s="122">
        <v>43052</v>
      </c>
      <c r="E5900" s="123" t="s">
        <v>12738</v>
      </c>
      <c r="F5900" s="123" t="s">
        <v>3</v>
      </c>
      <c r="G5900" s="123">
        <v>1560168</v>
      </c>
      <c r="H5900" s="127"/>
      <c r="I5900" s="131" t="s">
        <v>15234</v>
      </c>
      <c r="J5900" s="127"/>
      <c r="K5900" s="127"/>
      <c r="L5900" s="127"/>
      <c r="M5900" s="127"/>
      <c r="N5900" s="247">
        <v>0</v>
      </c>
      <c r="O5900" s="247">
        <v>2346</v>
      </c>
      <c r="P5900" s="127" t="s">
        <v>1334</v>
      </c>
    </row>
    <row r="5901" spans="1:16" ht="51" hidden="1">
      <c r="A5901" s="127" t="s">
        <v>620</v>
      </c>
      <c r="B5901" s="127"/>
      <c r="C5901" s="128" t="s">
        <v>714</v>
      </c>
      <c r="D5901" s="122">
        <v>43052</v>
      </c>
      <c r="E5901" s="123" t="s">
        <v>12739</v>
      </c>
      <c r="F5901" s="123" t="s">
        <v>3</v>
      </c>
      <c r="G5901" s="123">
        <v>1560170</v>
      </c>
      <c r="H5901" s="127"/>
      <c r="I5901" s="131" t="s">
        <v>15235</v>
      </c>
      <c r="J5901" s="127"/>
      <c r="K5901" s="127"/>
      <c r="L5901" s="127"/>
      <c r="M5901" s="127"/>
      <c r="N5901" s="247">
        <v>0</v>
      </c>
      <c r="O5901" s="247">
        <v>644</v>
      </c>
      <c r="P5901" s="127" t="s">
        <v>1334</v>
      </c>
    </row>
    <row r="5902" spans="1:16" ht="63.75" hidden="1">
      <c r="A5902" s="127">
        <v>660</v>
      </c>
      <c r="B5902" s="127"/>
      <c r="C5902" s="128" t="s">
        <v>234</v>
      </c>
      <c r="D5902" s="122">
        <v>43052</v>
      </c>
      <c r="E5902" s="123" t="s">
        <v>12740</v>
      </c>
      <c r="F5902" s="123" t="s">
        <v>3</v>
      </c>
      <c r="G5902" s="123">
        <v>1560173</v>
      </c>
      <c r="H5902" s="127"/>
      <c r="I5902" s="131" t="s">
        <v>15236</v>
      </c>
      <c r="J5902" s="127"/>
      <c r="K5902" s="127"/>
      <c r="L5902" s="127"/>
      <c r="M5902" s="127"/>
      <c r="N5902" s="247">
        <v>0</v>
      </c>
      <c r="O5902" s="247">
        <v>1046.83</v>
      </c>
      <c r="P5902" s="127" t="s">
        <v>1334</v>
      </c>
    </row>
    <row r="5903" spans="1:16" ht="38.25" hidden="1">
      <c r="A5903" s="127">
        <v>70</v>
      </c>
      <c r="B5903" s="127"/>
      <c r="C5903" s="128" t="s">
        <v>706</v>
      </c>
      <c r="D5903" s="122">
        <v>43052</v>
      </c>
      <c r="E5903" s="123" t="s">
        <v>12741</v>
      </c>
      <c r="F5903" s="123" t="s">
        <v>3</v>
      </c>
      <c r="G5903" s="123">
        <v>1560151</v>
      </c>
      <c r="H5903" s="127"/>
      <c r="I5903" s="131" t="s">
        <v>15237</v>
      </c>
      <c r="J5903" s="127"/>
      <c r="K5903" s="127"/>
      <c r="L5903" s="127"/>
      <c r="M5903" s="127"/>
      <c r="N5903" s="247">
        <v>0</v>
      </c>
      <c r="O5903" s="247">
        <v>185.5</v>
      </c>
      <c r="P5903" s="127" t="s">
        <v>1334</v>
      </c>
    </row>
    <row r="5904" spans="1:16" ht="63.75" hidden="1">
      <c r="A5904" s="127">
        <v>86</v>
      </c>
      <c r="B5904" s="127"/>
      <c r="C5904" s="128" t="s">
        <v>711</v>
      </c>
      <c r="D5904" s="122">
        <v>43052</v>
      </c>
      <c r="E5904" s="123" t="s">
        <v>12742</v>
      </c>
      <c r="F5904" s="123" t="s">
        <v>3</v>
      </c>
      <c r="G5904" s="123">
        <v>1560256</v>
      </c>
      <c r="H5904" s="127"/>
      <c r="I5904" s="131" t="s">
        <v>15238</v>
      </c>
      <c r="J5904" s="127"/>
      <c r="K5904" s="127"/>
      <c r="L5904" s="127"/>
      <c r="M5904" s="127"/>
      <c r="N5904" s="247">
        <v>0</v>
      </c>
      <c r="O5904" s="247">
        <v>7351</v>
      </c>
      <c r="P5904" s="127" t="s">
        <v>1334</v>
      </c>
    </row>
    <row r="5905" spans="1:16" ht="63.75" hidden="1">
      <c r="A5905" s="127">
        <v>86</v>
      </c>
      <c r="B5905" s="127"/>
      <c r="C5905" s="128" t="s">
        <v>711</v>
      </c>
      <c r="D5905" s="122">
        <v>43052</v>
      </c>
      <c r="E5905" s="123" t="s">
        <v>12743</v>
      </c>
      <c r="F5905" s="123" t="s">
        <v>3</v>
      </c>
      <c r="G5905" s="123">
        <v>1560259</v>
      </c>
      <c r="H5905" s="127"/>
      <c r="I5905" s="131" t="s">
        <v>15239</v>
      </c>
      <c r="J5905" s="127"/>
      <c r="K5905" s="127"/>
      <c r="L5905" s="127"/>
      <c r="M5905" s="127"/>
      <c r="N5905" s="247">
        <v>0</v>
      </c>
      <c r="O5905" s="247">
        <v>4200</v>
      </c>
      <c r="P5905" s="127" t="s">
        <v>1334</v>
      </c>
    </row>
    <row r="5906" spans="1:16" ht="51" hidden="1">
      <c r="A5906" s="127" t="s">
        <v>620</v>
      </c>
      <c r="B5906" s="127"/>
      <c r="C5906" s="128" t="s">
        <v>714</v>
      </c>
      <c r="D5906" s="122">
        <v>43053</v>
      </c>
      <c r="E5906" s="123" t="s">
        <v>12744</v>
      </c>
      <c r="F5906" s="123" t="s">
        <v>3</v>
      </c>
      <c r="G5906" s="123">
        <v>1560748</v>
      </c>
      <c r="H5906" s="127"/>
      <c r="I5906" s="131" t="s">
        <v>15240</v>
      </c>
      <c r="J5906" s="127"/>
      <c r="K5906" s="127"/>
      <c r="L5906" s="127"/>
      <c r="M5906" s="127"/>
      <c r="N5906" s="247">
        <v>0</v>
      </c>
      <c r="O5906" s="247">
        <v>222</v>
      </c>
      <c r="P5906" s="127" t="s">
        <v>1334</v>
      </c>
    </row>
    <row r="5907" spans="1:16" ht="51" hidden="1">
      <c r="A5907" s="127">
        <v>46</v>
      </c>
      <c r="B5907" s="127"/>
      <c r="C5907" s="128" t="s">
        <v>699</v>
      </c>
      <c r="D5907" s="122">
        <v>43053</v>
      </c>
      <c r="E5907" s="123" t="s">
        <v>12745</v>
      </c>
      <c r="F5907" s="123" t="s">
        <v>3</v>
      </c>
      <c r="G5907" s="123">
        <v>1560758</v>
      </c>
      <c r="H5907" s="127"/>
      <c r="I5907" s="131" t="s">
        <v>15241</v>
      </c>
      <c r="J5907" s="127"/>
      <c r="K5907" s="127"/>
      <c r="L5907" s="127"/>
      <c r="M5907" s="127"/>
      <c r="N5907" s="247">
        <v>0</v>
      </c>
      <c r="O5907" s="247">
        <v>426.36</v>
      </c>
      <c r="P5907" s="127" t="s">
        <v>1334</v>
      </c>
    </row>
    <row r="5908" spans="1:16" ht="51" hidden="1">
      <c r="A5908" s="127" t="s">
        <v>620</v>
      </c>
      <c r="B5908" s="127"/>
      <c r="C5908" s="128" t="s">
        <v>714</v>
      </c>
      <c r="D5908" s="122">
        <v>43053</v>
      </c>
      <c r="E5908" s="123" t="s">
        <v>12746</v>
      </c>
      <c r="F5908" s="123" t="s">
        <v>3</v>
      </c>
      <c r="G5908" s="123">
        <v>1560764</v>
      </c>
      <c r="H5908" s="127"/>
      <c r="I5908" s="131" t="s">
        <v>15242</v>
      </c>
      <c r="J5908" s="127"/>
      <c r="K5908" s="127"/>
      <c r="L5908" s="127"/>
      <c r="M5908" s="127"/>
      <c r="N5908" s="247">
        <v>0</v>
      </c>
      <c r="O5908" s="247">
        <v>222</v>
      </c>
      <c r="P5908" s="127" t="s">
        <v>1334</v>
      </c>
    </row>
    <row r="5909" spans="1:16" ht="51" hidden="1">
      <c r="A5909" s="127">
        <v>373</v>
      </c>
      <c r="B5909" s="127"/>
      <c r="C5909" s="128" t="s">
        <v>1273</v>
      </c>
      <c r="D5909" s="122">
        <v>43053</v>
      </c>
      <c r="E5909" s="123" t="s">
        <v>12747</v>
      </c>
      <c r="F5909" s="123" t="s">
        <v>3</v>
      </c>
      <c r="G5909" s="123">
        <v>1560769</v>
      </c>
      <c r="H5909" s="127"/>
      <c r="I5909" s="131" t="s">
        <v>15243</v>
      </c>
      <c r="J5909" s="127"/>
      <c r="K5909" s="127"/>
      <c r="L5909" s="127"/>
      <c r="M5909" s="127"/>
      <c r="N5909" s="247">
        <v>0</v>
      </c>
      <c r="O5909" s="247">
        <v>531.27</v>
      </c>
      <c r="P5909" s="127" t="s">
        <v>1334</v>
      </c>
    </row>
    <row r="5910" spans="1:16" ht="51" hidden="1">
      <c r="A5910" s="127">
        <v>203</v>
      </c>
      <c r="B5910" s="127"/>
      <c r="C5910" s="128" t="s">
        <v>758</v>
      </c>
      <c r="D5910" s="122">
        <v>43053</v>
      </c>
      <c r="E5910" s="123" t="s">
        <v>12748</v>
      </c>
      <c r="F5910" s="123" t="s">
        <v>3</v>
      </c>
      <c r="G5910" s="123">
        <v>1560673</v>
      </c>
      <c r="H5910" s="127"/>
      <c r="I5910" s="131" t="s">
        <v>15244</v>
      </c>
      <c r="J5910" s="127"/>
      <c r="K5910" s="127"/>
      <c r="L5910" s="127"/>
      <c r="M5910" s="127"/>
      <c r="N5910" s="247">
        <v>0</v>
      </c>
      <c r="O5910" s="247">
        <v>11</v>
      </c>
      <c r="P5910" s="127" t="s">
        <v>1334</v>
      </c>
    </row>
    <row r="5911" spans="1:16" ht="51" hidden="1">
      <c r="A5911" s="127">
        <v>203</v>
      </c>
      <c r="B5911" s="127"/>
      <c r="C5911" s="128" t="s">
        <v>758</v>
      </c>
      <c r="D5911" s="122">
        <v>43053</v>
      </c>
      <c r="E5911" s="123" t="s">
        <v>12749</v>
      </c>
      <c r="F5911" s="123" t="s">
        <v>3</v>
      </c>
      <c r="G5911" s="123">
        <v>1560675</v>
      </c>
      <c r="H5911" s="127"/>
      <c r="I5911" s="131" t="s">
        <v>15245</v>
      </c>
      <c r="J5911" s="127"/>
      <c r="K5911" s="127"/>
      <c r="L5911" s="127"/>
      <c r="M5911" s="127"/>
      <c r="N5911" s="247">
        <v>0</v>
      </c>
      <c r="O5911" s="247">
        <v>10</v>
      </c>
      <c r="P5911" s="127" t="s">
        <v>1334</v>
      </c>
    </row>
    <row r="5912" spans="1:16" ht="51" hidden="1">
      <c r="A5912" s="127">
        <v>203</v>
      </c>
      <c r="B5912" s="127"/>
      <c r="C5912" s="128" t="s">
        <v>758</v>
      </c>
      <c r="D5912" s="122">
        <v>43053</v>
      </c>
      <c r="E5912" s="123" t="s">
        <v>12750</v>
      </c>
      <c r="F5912" s="123" t="s">
        <v>3</v>
      </c>
      <c r="G5912" s="123">
        <v>1560676</v>
      </c>
      <c r="H5912" s="127"/>
      <c r="I5912" s="131" t="s">
        <v>15246</v>
      </c>
      <c r="J5912" s="127"/>
      <c r="K5912" s="127"/>
      <c r="L5912" s="127"/>
      <c r="M5912" s="127"/>
      <c r="N5912" s="247">
        <v>0</v>
      </c>
      <c r="O5912" s="247">
        <v>20</v>
      </c>
      <c r="P5912" s="127" t="s">
        <v>1334</v>
      </c>
    </row>
    <row r="5913" spans="1:16" ht="63.75" hidden="1">
      <c r="A5913" s="127">
        <v>574</v>
      </c>
      <c r="B5913" s="127"/>
      <c r="C5913" s="128" t="s">
        <v>851</v>
      </c>
      <c r="D5913" s="122">
        <v>43053</v>
      </c>
      <c r="E5913" s="123" t="s">
        <v>12751</v>
      </c>
      <c r="F5913" s="123" t="s">
        <v>3</v>
      </c>
      <c r="G5913" s="123">
        <v>1560685</v>
      </c>
      <c r="H5913" s="127"/>
      <c r="I5913" s="131" t="s">
        <v>15247</v>
      </c>
      <c r="J5913" s="127"/>
      <c r="K5913" s="127"/>
      <c r="L5913" s="127"/>
      <c r="M5913" s="127"/>
      <c r="N5913" s="247">
        <v>0</v>
      </c>
      <c r="O5913" s="247">
        <v>125</v>
      </c>
      <c r="P5913" s="127" t="s">
        <v>1334</v>
      </c>
    </row>
    <row r="5914" spans="1:16" ht="51" hidden="1">
      <c r="A5914" s="127">
        <v>20</v>
      </c>
      <c r="B5914" s="127"/>
      <c r="C5914" s="128" t="s">
        <v>694</v>
      </c>
      <c r="D5914" s="122">
        <v>43053</v>
      </c>
      <c r="E5914" s="123" t="s">
        <v>12752</v>
      </c>
      <c r="F5914" s="123" t="s">
        <v>3</v>
      </c>
      <c r="G5914" s="123">
        <v>1560698</v>
      </c>
      <c r="H5914" s="127"/>
      <c r="I5914" s="131" t="s">
        <v>15248</v>
      </c>
      <c r="J5914" s="127"/>
      <c r="K5914" s="127"/>
      <c r="L5914" s="127"/>
      <c r="M5914" s="127"/>
      <c r="N5914" s="247">
        <v>0</v>
      </c>
      <c r="O5914" s="247">
        <v>293</v>
      </c>
      <c r="P5914" s="127" t="s">
        <v>1334</v>
      </c>
    </row>
    <row r="5915" spans="1:16" ht="51" hidden="1">
      <c r="A5915" s="127">
        <v>20</v>
      </c>
      <c r="B5915" s="127"/>
      <c r="C5915" s="128" t="s">
        <v>694</v>
      </c>
      <c r="D5915" s="122">
        <v>43053</v>
      </c>
      <c r="E5915" s="123" t="s">
        <v>12753</v>
      </c>
      <c r="F5915" s="123" t="s">
        <v>3</v>
      </c>
      <c r="G5915" s="123">
        <v>1560702</v>
      </c>
      <c r="H5915" s="127"/>
      <c r="I5915" s="131" t="s">
        <v>15249</v>
      </c>
      <c r="J5915" s="127"/>
      <c r="K5915" s="127"/>
      <c r="L5915" s="127"/>
      <c r="M5915" s="127"/>
      <c r="N5915" s="247">
        <v>0</v>
      </c>
      <c r="O5915" s="247">
        <v>527</v>
      </c>
      <c r="P5915" s="127" t="s">
        <v>1334</v>
      </c>
    </row>
    <row r="5916" spans="1:16" ht="51" hidden="1">
      <c r="A5916" s="127">
        <v>526</v>
      </c>
      <c r="B5916" s="127"/>
      <c r="C5916" s="128" t="s">
        <v>847</v>
      </c>
      <c r="D5916" s="122">
        <v>43053</v>
      </c>
      <c r="E5916" s="123" t="s">
        <v>12754</v>
      </c>
      <c r="F5916" s="123" t="s">
        <v>3</v>
      </c>
      <c r="G5916" s="123">
        <v>1560884</v>
      </c>
      <c r="H5916" s="127"/>
      <c r="I5916" s="131" t="s">
        <v>15250</v>
      </c>
      <c r="J5916" s="127"/>
      <c r="K5916" s="127"/>
      <c r="L5916" s="127"/>
      <c r="M5916" s="127"/>
      <c r="N5916" s="247">
        <v>0</v>
      </c>
      <c r="O5916" s="247">
        <v>60</v>
      </c>
      <c r="P5916" s="127" t="s">
        <v>1334</v>
      </c>
    </row>
    <row r="5917" spans="1:16" ht="51" hidden="1">
      <c r="A5917" s="127">
        <v>16</v>
      </c>
      <c r="B5917" s="127"/>
      <c r="C5917" s="128" t="s">
        <v>693</v>
      </c>
      <c r="D5917" s="122">
        <v>43053</v>
      </c>
      <c r="E5917" s="123" t="s">
        <v>12755</v>
      </c>
      <c r="F5917" s="123" t="s">
        <v>3</v>
      </c>
      <c r="G5917" s="123">
        <v>1560890</v>
      </c>
      <c r="H5917" s="127"/>
      <c r="I5917" s="131" t="s">
        <v>15251</v>
      </c>
      <c r="J5917" s="127"/>
      <c r="K5917" s="127"/>
      <c r="L5917" s="127"/>
      <c r="M5917" s="127"/>
      <c r="N5917" s="247">
        <v>0</v>
      </c>
      <c r="O5917" s="247">
        <v>50</v>
      </c>
      <c r="P5917" s="127" t="s">
        <v>1334</v>
      </c>
    </row>
    <row r="5918" spans="1:16" ht="38.25" hidden="1">
      <c r="A5918" s="127">
        <v>46</v>
      </c>
      <c r="B5918" s="127"/>
      <c r="C5918" s="128" t="s">
        <v>699</v>
      </c>
      <c r="D5918" s="122">
        <v>43053</v>
      </c>
      <c r="E5918" s="123" t="s">
        <v>12756</v>
      </c>
      <c r="F5918" s="123" t="s">
        <v>3</v>
      </c>
      <c r="G5918" s="123">
        <v>1560893</v>
      </c>
      <c r="H5918" s="127"/>
      <c r="I5918" s="131" t="s">
        <v>15252</v>
      </c>
      <c r="J5918" s="127"/>
      <c r="K5918" s="127"/>
      <c r="L5918" s="127"/>
      <c r="M5918" s="127"/>
      <c r="N5918" s="247">
        <v>0</v>
      </c>
      <c r="O5918" s="243">
        <v>22</v>
      </c>
      <c r="P5918" s="127" t="s">
        <v>17184</v>
      </c>
    </row>
    <row r="5919" spans="1:16" ht="63.75" hidden="1">
      <c r="A5919" s="127">
        <v>225</v>
      </c>
      <c r="B5919" s="127"/>
      <c r="C5919" s="128" t="s">
        <v>767</v>
      </c>
      <c r="D5919" s="122">
        <v>43053</v>
      </c>
      <c r="E5919" s="123" t="s">
        <v>12757</v>
      </c>
      <c r="F5919" s="123" t="s">
        <v>3</v>
      </c>
      <c r="G5919" s="123">
        <v>1560916</v>
      </c>
      <c r="H5919" s="127"/>
      <c r="I5919" s="131" t="s">
        <v>15253</v>
      </c>
      <c r="J5919" s="127"/>
      <c r="K5919" s="127"/>
      <c r="L5919" s="127"/>
      <c r="M5919" s="127"/>
      <c r="N5919" s="247">
        <v>0</v>
      </c>
      <c r="O5919" s="247">
        <v>1000</v>
      </c>
      <c r="P5919" s="127" t="s">
        <v>1334</v>
      </c>
    </row>
    <row r="5920" spans="1:16" ht="51" hidden="1">
      <c r="A5920" s="127">
        <v>41</v>
      </c>
      <c r="B5920" s="127"/>
      <c r="C5920" s="128" t="s">
        <v>698</v>
      </c>
      <c r="D5920" s="122">
        <v>43053</v>
      </c>
      <c r="E5920" s="123" t="s">
        <v>12758</v>
      </c>
      <c r="F5920" s="123" t="s">
        <v>3</v>
      </c>
      <c r="G5920" s="123">
        <v>1560931</v>
      </c>
      <c r="H5920" s="127"/>
      <c r="I5920" s="131" t="s">
        <v>15254</v>
      </c>
      <c r="J5920" s="127"/>
      <c r="K5920" s="127"/>
      <c r="L5920" s="127"/>
      <c r="M5920" s="127"/>
      <c r="N5920" s="247">
        <v>0</v>
      </c>
      <c r="O5920" s="247">
        <v>20</v>
      </c>
      <c r="P5920" s="127" t="s">
        <v>1334</v>
      </c>
    </row>
    <row r="5921" spans="1:16" ht="51" hidden="1">
      <c r="A5921" s="127">
        <v>41</v>
      </c>
      <c r="B5921" s="127"/>
      <c r="C5921" s="128" t="s">
        <v>698</v>
      </c>
      <c r="D5921" s="122">
        <v>43053</v>
      </c>
      <c r="E5921" s="123" t="s">
        <v>12759</v>
      </c>
      <c r="F5921" s="123" t="s">
        <v>3</v>
      </c>
      <c r="G5921" s="123">
        <v>1560956</v>
      </c>
      <c r="H5921" s="127"/>
      <c r="I5921" s="131" t="s">
        <v>15255</v>
      </c>
      <c r="J5921" s="127"/>
      <c r="K5921" s="127"/>
      <c r="L5921" s="127"/>
      <c r="M5921" s="127"/>
      <c r="N5921" s="247">
        <v>0</v>
      </c>
      <c r="O5921" s="243">
        <v>29.27</v>
      </c>
      <c r="P5921" s="127" t="s">
        <v>17184</v>
      </c>
    </row>
    <row r="5922" spans="1:16" ht="51" hidden="1">
      <c r="A5922" s="127">
        <v>41</v>
      </c>
      <c r="B5922" s="127"/>
      <c r="C5922" s="128" t="s">
        <v>698</v>
      </c>
      <c r="D5922" s="122">
        <v>43053</v>
      </c>
      <c r="E5922" s="123" t="s">
        <v>12760</v>
      </c>
      <c r="F5922" s="123" t="s">
        <v>3</v>
      </c>
      <c r="G5922" s="123">
        <v>1560980</v>
      </c>
      <c r="H5922" s="127"/>
      <c r="I5922" s="131" t="s">
        <v>15256</v>
      </c>
      <c r="J5922" s="127"/>
      <c r="K5922" s="127"/>
      <c r="L5922" s="127"/>
      <c r="M5922" s="127"/>
      <c r="N5922" s="247">
        <v>0</v>
      </c>
      <c r="O5922" s="247">
        <v>60</v>
      </c>
      <c r="P5922" s="127" t="s">
        <v>1334</v>
      </c>
    </row>
    <row r="5923" spans="1:16" ht="38.25" hidden="1">
      <c r="A5923" s="127">
        <v>117</v>
      </c>
      <c r="B5923" s="127"/>
      <c r="C5923" s="128" t="s">
        <v>723</v>
      </c>
      <c r="D5923" s="122">
        <v>43053</v>
      </c>
      <c r="E5923" s="123" t="s">
        <v>12761</v>
      </c>
      <c r="F5923" s="123" t="s">
        <v>3</v>
      </c>
      <c r="G5923" s="123">
        <v>1560995</v>
      </c>
      <c r="H5923" s="127"/>
      <c r="I5923" s="131" t="s">
        <v>15257</v>
      </c>
      <c r="J5923" s="127"/>
      <c r="K5923" s="127"/>
      <c r="L5923" s="127"/>
      <c r="M5923" s="127"/>
      <c r="N5923" s="247">
        <v>0</v>
      </c>
      <c r="O5923" s="247">
        <v>420.8</v>
      </c>
      <c r="P5923" s="127" t="s">
        <v>1334</v>
      </c>
    </row>
    <row r="5924" spans="1:16" ht="38.25" hidden="1">
      <c r="A5924" s="127">
        <v>117</v>
      </c>
      <c r="B5924" s="127"/>
      <c r="C5924" s="128" t="s">
        <v>723</v>
      </c>
      <c r="D5924" s="122">
        <v>43053</v>
      </c>
      <c r="E5924" s="123" t="s">
        <v>12762</v>
      </c>
      <c r="F5924" s="123" t="s">
        <v>3</v>
      </c>
      <c r="G5924" s="123">
        <v>1560996</v>
      </c>
      <c r="H5924" s="127"/>
      <c r="I5924" s="131" t="s">
        <v>15258</v>
      </c>
      <c r="J5924" s="127"/>
      <c r="K5924" s="127"/>
      <c r="L5924" s="127"/>
      <c r="M5924" s="127"/>
      <c r="N5924" s="247">
        <v>0</v>
      </c>
      <c r="O5924" s="247">
        <v>50</v>
      </c>
      <c r="P5924" s="127" t="s">
        <v>1334</v>
      </c>
    </row>
    <row r="5925" spans="1:16" ht="63.75" hidden="1">
      <c r="A5925" s="127">
        <v>48</v>
      </c>
      <c r="B5925" s="127"/>
      <c r="C5925" s="128" t="s">
        <v>701</v>
      </c>
      <c r="D5925" s="122">
        <v>43053</v>
      </c>
      <c r="E5925" s="123" t="s">
        <v>12763</v>
      </c>
      <c r="F5925" s="123" t="s">
        <v>3</v>
      </c>
      <c r="G5925" s="123">
        <v>1560787</v>
      </c>
      <c r="H5925" s="127"/>
      <c r="I5925" s="131" t="s">
        <v>15259</v>
      </c>
      <c r="J5925" s="127"/>
      <c r="K5925" s="127"/>
      <c r="L5925" s="127"/>
      <c r="M5925" s="127"/>
      <c r="N5925" s="247">
        <v>0</v>
      </c>
      <c r="O5925" s="247">
        <v>64.760000000000005</v>
      </c>
      <c r="P5925" s="127" t="s">
        <v>1334</v>
      </c>
    </row>
    <row r="5926" spans="1:16" ht="38.25" hidden="1">
      <c r="A5926" s="127">
        <v>290</v>
      </c>
      <c r="B5926" s="127"/>
      <c r="C5926" s="128" t="s">
        <v>794</v>
      </c>
      <c r="D5926" s="122">
        <v>43053</v>
      </c>
      <c r="E5926" s="123" t="s">
        <v>12764</v>
      </c>
      <c r="F5926" s="123" t="s">
        <v>3</v>
      </c>
      <c r="G5926" s="123">
        <v>1560816</v>
      </c>
      <c r="H5926" s="127"/>
      <c r="I5926" s="131" t="s">
        <v>15260</v>
      </c>
      <c r="J5926" s="127"/>
      <c r="K5926" s="127"/>
      <c r="L5926" s="127"/>
      <c r="M5926" s="127"/>
      <c r="N5926" s="247">
        <v>0</v>
      </c>
      <c r="O5926" s="247">
        <v>15</v>
      </c>
      <c r="P5926" s="127" t="s">
        <v>1334</v>
      </c>
    </row>
    <row r="5927" spans="1:16" ht="51" hidden="1">
      <c r="A5927" s="127">
        <v>203</v>
      </c>
      <c r="B5927" s="127"/>
      <c r="C5927" s="128" t="s">
        <v>758</v>
      </c>
      <c r="D5927" s="122">
        <v>43053</v>
      </c>
      <c r="E5927" s="123" t="s">
        <v>12765</v>
      </c>
      <c r="F5927" s="123" t="s">
        <v>3</v>
      </c>
      <c r="G5927" s="123">
        <v>1560819</v>
      </c>
      <c r="H5927" s="127"/>
      <c r="I5927" s="131" t="s">
        <v>15261</v>
      </c>
      <c r="J5927" s="127"/>
      <c r="K5927" s="127"/>
      <c r="L5927" s="127"/>
      <c r="M5927" s="127"/>
      <c r="N5927" s="247">
        <v>0</v>
      </c>
      <c r="O5927" s="247">
        <v>185.5</v>
      </c>
      <c r="P5927" s="127" t="s">
        <v>1334</v>
      </c>
    </row>
    <row r="5928" spans="1:16" ht="51" hidden="1">
      <c r="A5928" s="127">
        <v>16</v>
      </c>
      <c r="B5928" s="127"/>
      <c r="C5928" s="128" t="s">
        <v>693</v>
      </c>
      <c r="D5928" s="122">
        <v>43053</v>
      </c>
      <c r="E5928" s="123" t="s">
        <v>12766</v>
      </c>
      <c r="F5928" s="123" t="s">
        <v>3</v>
      </c>
      <c r="G5928" s="123">
        <v>1560838</v>
      </c>
      <c r="H5928" s="127"/>
      <c r="I5928" s="131" t="s">
        <v>15262</v>
      </c>
      <c r="J5928" s="127"/>
      <c r="K5928" s="127"/>
      <c r="L5928" s="127"/>
      <c r="M5928" s="127"/>
      <c r="N5928" s="247">
        <v>0</v>
      </c>
      <c r="O5928" s="247">
        <v>9840</v>
      </c>
      <c r="P5928" s="127" t="s">
        <v>1334</v>
      </c>
    </row>
    <row r="5929" spans="1:16" ht="51" hidden="1">
      <c r="A5929" s="127">
        <v>16</v>
      </c>
      <c r="B5929" s="127"/>
      <c r="C5929" s="128" t="s">
        <v>693</v>
      </c>
      <c r="D5929" s="122">
        <v>43053</v>
      </c>
      <c r="E5929" s="123" t="s">
        <v>12767</v>
      </c>
      <c r="F5929" s="123" t="s">
        <v>3</v>
      </c>
      <c r="G5929" s="123">
        <v>1560840</v>
      </c>
      <c r="H5929" s="127"/>
      <c r="I5929" s="131" t="s">
        <v>15262</v>
      </c>
      <c r="J5929" s="127"/>
      <c r="K5929" s="127"/>
      <c r="L5929" s="127"/>
      <c r="M5929" s="127"/>
      <c r="N5929" s="247">
        <v>0</v>
      </c>
      <c r="O5929" s="247">
        <v>1200</v>
      </c>
      <c r="P5929" s="127" t="s">
        <v>1334</v>
      </c>
    </row>
    <row r="5930" spans="1:16" ht="38.25" hidden="1">
      <c r="A5930" s="127">
        <v>20</v>
      </c>
      <c r="B5930" s="127"/>
      <c r="C5930" s="128" t="s">
        <v>694</v>
      </c>
      <c r="D5930" s="122">
        <v>43053</v>
      </c>
      <c r="E5930" s="123" t="s">
        <v>12768</v>
      </c>
      <c r="F5930" s="123" t="s">
        <v>3</v>
      </c>
      <c r="G5930" s="123">
        <v>1560854</v>
      </c>
      <c r="H5930" s="127"/>
      <c r="I5930" s="131" t="s">
        <v>15263</v>
      </c>
      <c r="J5930" s="127"/>
      <c r="K5930" s="127"/>
      <c r="L5930" s="127"/>
      <c r="M5930" s="127"/>
      <c r="N5930" s="247">
        <v>0</v>
      </c>
      <c r="O5930" s="247">
        <v>526.08000000000004</v>
      </c>
      <c r="P5930" s="127" t="s">
        <v>1334</v>
      </c>
    </row>
    <row r="5931" spans="1:16" ht="63.75" hidden="1">
      <c r="A5931" s="127">
        <v>48</v>
      </c>
      <c r="B5931" s="127"/>
      <c r="C5931" s="128" t="s">
        <v>701</v>
      </c>
      <c r="D5931" s="122">
        <v>43053</v>
      </c>
      <c r="E5931" s="123" t="s">
        <v>12769</v>
      </c>
      <c r="F5931" s="123" t="s">
        <v>3</v>
      </c>
      <c r="G5931" s="123">
        <v>1560876</v>
      </c>
      <c r="H5931" s="127"/>
      <c r="I5931" s="131" t="s">
        <v>15264</v>
      </c>
      <c r="J5931" s="127"/>
      <c r="K5931" s="127"/>
      <c r="L5931" s="127"/>
      <c r="M5931" s="127"/>
      <c r="N5931" s="247">
        <v>0</v>
      </c>
      <c r="O5931" s="247">
        <v>21659</v>
      </c>
      <c r="P5931" s="127" t="s">
        <v>1334</v>
      </c>
    </row>
    <row r="5932" spans="1:16" ht="63.75" hidden="1">
      <c r="A5932" s="127">
        <v>201</v>
      </c>
      <c r="B5932" s="127"/>
      <c r="C5932" s="128" t="s">
        <v>757</v>
      </c>
      <c r="D5932" s="122">
        <v>43053</v>
      </c>
      <c r="E5932" s="123" t="s">
        <v>12770</v>
      </c>
      <c r="F5932" s="123" t="s">
        <v>3</v>
      </c>
      <c r="G5932" s="123">
        <v>1560575</v>
      </c>
      <c r="H5932" s="127"/>
      <c r="I5932" s="131" t="s">
        <v>15265</v>
      </c>
      <c r="J5932" s="127"/>
      <c r="K5932" s="127"/>
      <c r="L5932" s="127"/>
      <c r="M5932" s="127"/>
      <c r="N5932" s="247">
        <v>0</v>
      </c>
      <c r="O5932" s="247">
        <v>1380.74</v>
      </c>
      <c r="P5932" s="127" t="s">
        <v>1334</v>
      </c>
    </row>
    <row r="5933" spans="1:16" ht="51" hidden="1">
      <c r="A5933" s="127">
        <v>523</v>
      </c>
      <c r="B5933" s="127"/>
      <c r="C5933" s="128" t="s">
        <v>846</v>
      </c>
      <c r="D5933" s="122">
        <v>43053</v>
      </c>
      <c r="E5933" s="123" t="s">
        <v>12771</v>
      </c>
      <c r="F5933" s="123" t="s">
        <v>3</v>
      </c>
      <c r="G5933" s="123">
        <v>1560577</v>
      </c>
      <c r="H5933" s="127"/>
      <c r="I5933" s="131" t="s">
        <v>15266</v>
      </c>
      <c r="J5933" s="127"/>
      <c r="K5933" s="127"/>
      <c r="L5933" s="127"/>
      <c r="M5933" s="127"/>
      <c r="N5933" s="247">
        <v>0</v>
      </c>
      <c r="O5933" s="247">
        <v>563</v>
      </c>
      <c r="P5933" s="127" t="s">
        <v>1334</v>
      </c>
    </row>
    <row r="5934" spans="1:16" ht="51" hidden="1">
      <c r="A5934" s="127">
        <v>523</v>
      </c>
      <c r="B5934" s="127"/>
      <c r="C5934" s="128" t="s">
        <v>846</v>
      </c>
      <c r="D5934" s="122">
        <v>43053</v>
      </c>
      <c r="E5934" s="123" t="s">
        <v>12772</v>
      </c>
      <c r="F5934" s="123" t="s">
        <v>3</v>
      </c>
      <c r="G5934" s="123">
        <v>1560578</v>
      </c>
      <c r="H5934" s="127"/>
      <c r="I5934" s="131" t="s">
        <v>15267</v>
      </c>
      <c r="J5934" s="127"/>
      <c r="K5934" s="127"/>
      <c r="L5934" s="127"/>
      <c r="M5934" s="127"/>
      <c r="N5934" s="247">
        <v>0</v>
      </c>
      <c r="O5934" s="247">
        <v>4472</v>
      </c>
      <c r="P5934" s="127" t="s">
        <v>1334</v>
      </c>
    </row>
    <row r="5935" spans="1:16" ht="63.75" hidden="1">
      <c r="A5935" s="127">
        <v>25</v>
      </c>
      <c r="B5935" s="127"/>
      <c r="C5935" s="128" t="s">
        <v>695</v>
      </c>
      <c r="D5935" s="122">
        <v>43053</v>
      </c>
      <c r="E5935" s="123" t="s">
        <v>12773</v>
      </c>
      <c r="F5935" s="123" t="s">
        <v>3</v>
      </c>
      <c r="G5935" s="123">
        <v>1560585</v>
      </c>
      <c r="H5935" s="127"/>
      <c r="I5935" s="131" t="s">
        <v>15268</v>
      </c>
      <c r="J5935" s="127"/>
      <c r="K5935" s="127"/>
      <c r="L5935" s="127"/>
      <c r="M5935" s="127"/>
      <c r="N5935" s="247">
        <v>0</v>
      </c>
      <c r="O5935" s="247">
        <v>109653.3</v>
      </c>
      <c r="P5935" s="127" t="s">
        <v>1334</v>
      </c>
    </row>
    <row r="5936" spans="1:16" ht="51" hidden="1">
      <c r="A5936" s="127">
        <v>212</v>
      </c>
      <c r="B5936" s="127"/>
      <c r="C5936" s="128" t="s">
        <v>762</v>
      </c>
      <c r="D5936" s="122">
        <v>43053</v>
      </c>
      <c r="E5936" s="123" t="s">
        <v>12774</v>
      </c>
      <c r="F5936" s="123" t="s">
        <v>3</v>
      </c>
      <c r="G5936" s="123">
        <v>1560599</v>
      </c>
      <c r="H5936" s="127"/>
      <c r="I5936" s="131" t="s">
        <v>15269</v>
      </c>
      <c r="J5936" s="127"/>
      <c r="K5936" s="127"/>
      <c r="L5936" s="127"/>
      <c r="M5936" s="127"/>
      <c r="N5936" s="247">
        <v>0</v>
      </c>
      <c r="O5936" s="247">
        <v>488420</v>
      </c>
      <c r="P5936" s="127" t="s">
        <v>1334</v>
      </c>
    </row>
    <row r="5937" spans="1:16" ht="51" hidden="1">
      <c r="A5937" s="127">
        <v>523</v>
      </c>
      <c r="B5937" s="127"/>
      <c r="C5937" s="128" t="s">
        <v>846</v>
      </c>
      <c r="D5937" s="122">
        <v>43053</v>
      </c>
      <c r="E5937" s="123" t="s">
        <v>12775</v>
      </c>
      <c r="F5937" s="123" t="s">
        <v>3</v>
      </c>
      <c r="G5937" s="123">
        <v>1560622</v>
      </c>
      <c r="H5937" s="127"/>
      <c r="I5937" s="131" t="s">
        <v>15270</v>
      </c>
      <c r="J5937" s="127"/>
      <c r="K5937" s="127"/>
      <c r="L5937" s="127"/>
      <c r="M5937" s="127"/>
      <c r="N5937" s="247">
        <v>0</v>
      </c>
      <c r="O5937" s="247">
        <v>5692</v>
      </c>
      <c r="P5937" s="127" t="s">
        <v>1334</v>
      </c>
    </row>
    <row r="5938" spans="1:16" ht="51" hidden="1">
      <c r="A5938" s="127">
        <v>660</v>
      </c>
      <c r="B5938" s="127"/>
      <c r="C5938" s="128" t="s">
        <v>234</v>
      </c>
      <c r="D5938" s="122">
        <v>43053</v>
      </c>
      <c r="E5938" s="123" t="s">
        <v>12776</v>
      </c>
      <c r="F5938" s="123" t="s">
        <v>3</v>
      </c>
      <c r="G5938" s="123">
        <v>1560632</v>
      </c>
      <c r="H5938" s="127"/>
      <c r="I5938" s="131" t="s">
        <v>15271</v>
      </c>
      <c r="J5938" s="127"/>
      <c r="K5938" s="127"/>
      <c r="L5938" s="127"/>
      <c r="M5938" s="127"/>
      <c r="N5938" s="247">
        <v>0</v>
      </c>
      <c r="O5938" s="247">
        <v>300</v>
      </c>
      <c r="P5938" s="127" t="s">
        <v>1334</v>
      </c>
    </row>
    <row r="5939" spans="1:16" ht="51" hidden="1">
      <c r="A5939" s="127">
        <v>290</v>
      </c>
      <c r="B5939" s="127"/>
      <c r="C5939" s="128" t="s">
        <v>794</v>
      </c>
      <c r="D5939" s="122">
        <v>43053</v>
      </c>
      <c r="E5939" s="123" t="s">
        <v>12777</v>
      </c>
      <c r="F5939" s="123" t="s">
        <v>3</v>
      </c>
      <c r="G5939" s="123">
        <v>1560634</v>
      </c>
      <c r="H5939" s="127"/>
      <c r="I5939" s="131" t="s">
        <v>15272</v>
      </c>
      <c r="J5939" s="127"/>
      <c r="K5939" s="127"/>
      <c r="L5939" s="127"/>
      <c r="M5939" s="127"/>
      <c r="N5939" s="247">
        <v>0</v>
      </c>
      <c r="O5939" s="247">
        <v>365.62</v>
      </c>
      <c r="P5939" s="127" t="s">
        <v>1334</v>
      </c>
    </row>
    <row r="5940" spans="1:16" ht="51" hidden="1">
      <c r="A5940" s="127">
        <v>130</v>
      </c>
      <c r="B5940" s="127"/>
      <c r="C5940" s="128" t="s">
        <v>728</v>
      </c>
      <c r="D5940" s="122">
        <v>43053</v>
      </c>
      <c r="E5940" s="123" t="s">
        <v>12778</v>
      </c>
      <c r="F5940" s="123" t="s">
        <v>3</v>
      </c>
      <c r="G5940" s="123">
        <v>1560679</v>
      </c>
      <c r="H5940" s="127"/>
      <c r="I5940" s="131" t="s">
        <v>15273</v>
      </c>
      <c r="J5940" s="127"/>
      <c r="K5940" s="127"/>
      <c r="L5940" s="127"/>
      <c r="M5940" s="127"/>
      <c r="N5940" s="247">
        <v>0</v>
      </c>
      <c r="O5940" s="247">
        <v>156594.75</v>
      </c>
      <c r="P5940" s="127" t="s">
        <v>1334</v>
      </c>
    </row>
    <row r="5941" spans="1:16" ht="51" hidden="1">
      <c r="A5941" s="127">
        <v>130</v>
      </c>
      <c r="B5941" s="127"/>
      <c r="C5941" s="128" t="s">
        <v>728</v>
      </c>
      <c r="D5941" s="122">
        <v>43053</v>
      </c>
      <c r="E5941" s="123" t="s">
        <v>12779</v>
      </c>
      <c r="F5941" s="123" t="s">
        <v>3</v>
      </c>
      <c r="G5941" s="123">
        <v>1560680</v>
      </c>
      <c r="H5941" s="127"/>
      <c r="I5941" s="131" t="s">
        <v>15274</v>
      </c>
      <c r="J5941" s="127"/>
      <c r="K5941" s="127"/>
      <c r="L5941" s="127"/>
      <c r="M5941" s="127"/>
      <c r="N5941" s="247">
        <v>0</v>
      </c>
      <c r="O5941" s="247">
        <v>688336.35</v>
      </c>
      <c r="P5941" s="127" t="s">
        <v>1334</v>
      </c>
    </row>
    <row r="5942" spans="1:16" ht="63.75" hidden="1">
      <c r="A5942" s="127">
        <v>283</v>
      </c>
      <c r="B5942" s="127"/>
      <c r="C5942" s="128" t="s">
        <v>146</v>
      </c>
      <c r="D5942" s="122">
        <v>43053</v>
      </c>
      <c r="E5942" s="123" t="s">
        <v>12780</v>
      </c>
      <c r="F5942" s="123" t="s">
        <v>3</v>
      </c>
      <c r="G5942" s="123">
        <v>1560713</v>
      </c>
      <c r="H5942" s="127"/>
      <c r="I5942" s="131" t="s">
        <v>15275</v>
      </c>
      <c r="J5942" s="127"/>
      <c r="K5942" s="127"/>
      <c r="L5942" s="127"/>
      <c r="M5942" s="127"/>
      <c r="N5942" s="247">
        <v>0</v>
      </c>
      <c r="O5942" s="247">
        <v>848.6</v>
      </c>
      <c r="P5942" s="127" t="s">
        <v>1334</v>
      </c>
    </row>
    <row r="5943" spans="1:16" ht="51" hidden="1">
      <c r="A5943" s="127">
        <v>283</v>
      </c>
      <c r="B5943" s="127"/>
      <c r="C5943" s="128" t="s">
        <v>146</v>
      </c>
      <c r="D5943" s="122">
        <v>43053</v>
      </c>
      <c r="E5943" s="123" t="s">
        <v>12781</v>
      </c>
      <c r="F5943" s="123" t="s">
        <v>3</v>
      </c>
      <c r="G5943" s="123">
        <v>1560716</v>
      </c>
      <c r="H5943" s="127"/>
      <c r="I5943" s="131" t="s">
        <v>15276</v>
      </c>
      <c r="J5943" s="127"/>
      <c r="K5943" s="127"/>
      <c r="L5943" s="127"/>
      <c r="M5943" s="127"/>
      <c r="N5943" s="247">
        <v>0</v>
      </c>
      <c r="O5943" s="247">
        <v>568</v>
      </c>
      <c r="P5943" s="127" t="s">
        <v>1334</v>
      </c>
    </row>
    <row r="5944" spans="1:16" ht="51" hidden="1">
      <c r="A5944" s="127">
        <v>283</v>
      </c>
      <c r="B5944" s="127"/>
      <c r="C5944" s="128" t="s">
        <v>146</v>
      </c>
      <c r="D5944" s="122">
        <v>43053</v>
      </c>
      <c r="E5944" s="123" t="s">
        <v>12782</v>
      </c>
      <c r="F5944" s="123" t="s">
        <v>3</v>
      </c>
      <c r="G5944" s="123">
        <v>1560720</v>
      </c>
      <c r="H5944" s="127"/>
      <c r="I5944" s="131" t="s">
        <v>15277</v>
      </c>
      <c r="J5944" s="127"/>
      <c r="K5944" s="127"/>
      <c r="L5944" s="127"/>
      <c r="M5944" s="127"/>
      <c r="N5944" s="247">
        <v>0</v>
      </c>
      <c r="O5944" s="247">
        <v>200.87</v>
      </c>
      <c r="P5944" s="127" t="s">
        <v>1334</v>
      </c>
    </row>
    <row r="5945" spans="1:16" ht="51" hidden="1">
      <c r="A5945" s="127">
        <v>222</v>
      </c>
      <c r="B5945" s="127"/>
      <c r="C5945" s="128" t="s">
        <v>765</v>
      </c>
      <c r="D5945" s="122">
        <v>43053</v>
      </c>
      <c r="E5945" s="123" t="s">
        <v>12783</v>
      </c>
      <c r="F5945" s="123" t="s">
        <v>3</v>
      </c>
      <c r="G5945" s="123">
        <v>1560789</v>
      </c>
      <c r="H5945" s="127"/>
      <c r="I5945" s="131" t="s">
        <v>15278</v>
      </c>
      <c r="J5945" s="127"/>
      <c r="K5945" s="127"/>
      <c r="L5945" s="127"/>
      <c r="M5945" s="127"/>
      <c r="N5945" s="247">
        <v>0</v>
      </c>
      <c r="O5945" s="247">
        <v>59</v>
      </c>
      <c r="P5945" s="127" t="s">
        <v>1334</v>
      </c>
    </row>
    <row r="5946" spans="1:16" ht="51" hidden="1">
      <c r="A5946" s="127" t="s">
        <v>620</v>
      </c>
      <c r="B5946" s="127"/>
      <c r="C5946" s="128" t="s">
        <v>714</v>
      </c>
      <c r="D5946" s="122">
        <v>43053</v>
      </c>
      <c r="E5946" s="123" t="s">
        <v>12784</v>
      </c>
      <c r="F5946" s="123" t="s">
        <v>3</v>
      </c>
      <c r="G5946" s="123">
        <v>1560608</v>
      </c>
      <c r="H5946" s="127"/>
      <c r="I5946" s="131" t="s">
        <v>15279</v>
      </c>
      <c r="J5946" s="127"/>
      <c r="K5946" s="127"/>
      <c r="L5946" s="127"/>
      <c r="M5946" s="127"/>
      <c r="N5946" s="247">
        <v>0</v>
      </c>
      <c r="O5946" s="247">
        <v>185.5</v>
      </c>
      <c r="P5946" s="127" t="s">
        <v>1334</v>
      </c>
    </row>
    <row r="5947" spans="1:16" ht="51" hidden="1">
      <c r="A5947" s="127" t="s">
        <v>620</v>
      </c>
      <c r="B5947" s="127"/>
      <c r="C5947" s="128" t="s">
        <v>714</v>
      </c>
      <c r="D5947" s="122">
        <v>43053</v>
      </c>
      <c r="E5947" s="123" t="s">
        <v>12785</v>
      </c>
      <c r="F5947" s="123" t="s">
        <v>3</v>
      </c>
      <c r="G5947" s="123">
        <v>1560609</v>
      </c>
      <c r="H5947" s="127"/>
      <c r="I5947" s="131" t="s">
        <v>15280</v>
      </c>
      <c r="J5947" s="127"/>
      <c r="K5947" s="127"/>
      <c r="L5947" s="127"/>
      <c r="M5947" s="127"/>
      <c r="N5947" s="247">
        <v>0</v>
      </c>
      <c r="O5947" s="247">
        <v>869.83</v>
      </c>
      <c r="P5947" s="127" t="s">
        <v>1334</v>
      </c>
    </row>
    <row r="5948" spans="1:16" ht="51" hidden="1">
      <c r="A5948" s="127">
        <v>234</v>
      </c>
      <c r="B5948" s="127"/>
      <c r="C5948" s="128" t="s">
        <v>124</v>
      </c>
      <c r="D5948" s="122">
        <v>43053</v>
      </c>
      <c r="E5948" s="123" t="s">
        <v>12786</v>
      </c>
      <c r="F5948" s="123" t="s">
        <v>3</v>
      </c>
      <c r="G5948" s="123">
        <v>1560615</v>
      </c>
      <c r="H5948" s="127"/>
      <c r="I5948" s="131" t="s">
        <v>15281</v>
      </c>
      <c r="J5948" s="127"/>
      <c r="K5948" s="127"/>
      <c r="L5948" s="127"/>
      <c r="M5948" s="127"/>
      <c r="N5948" s="247">
        <v>0</v>
      </c>
      <c r="O5948" s="247">
        <v>258.5</v>
      </c>
      <c r="P5948" s="127" t="s">
        <v>1334</v>
      </c>
    </row>
    <row r="5949" spans="1:16" ht="63.75" hidden="1">
      <c r="A5949" s="127">
        <v>234</v>
      </c>
      <c r="B5949" s="127"/>
      <c r="C5949" s="128" t="s">
        <v>124</v>
      </c>
      <c r="D5949" s="122">
        <v>43053</v>
      </c>
      <c r="E5949" s="123" t="s">
        <v>12787</v>
      </c>
      <c r="F5949" s="123" t="s">
        <v>3</v>
      </c>
      <c r="G5949" s="123">
        <v>1560617</v>
      </c>
      <c r="H5949" s="127"/>
      <c r="I5949" s="131" t="s">
        <v>15282</v>
      </c>
      <c r="J5949" s="127"/>
      <c r="K5949" s="127"/>
      <c r="L5949" s="127"/>
      <c r="M5949" s="127"/>
      <c r="N5949" s="247">
        <v>0</v>
      </c>
      <c r="O5949" s="247">
        <v>2793.15</v>
      </c>
      <c r="P5949" s="127" t="s">
        <v>1334</v>
      </c>
    </row>
    <row r="5950" spans="1:16" ht="51" hidden="1">
      <c r="A5950" s="127">
        <v>156</v>
      </c>
      <c r="B5950" s="127"/>
      <c r="C5950" s="128" t="s">
        <v>746</v>
      </c>
      <c r="D5950" s="122">
        <v>43053</v>
      </c>
      <c r="E5950" s="123" t="s">
        <v>12788</v>
      </c>
      <c r="F5950" s="123" t="s">
        <v>3</v>
      </c>
      <c r="G5950" s="123">
        <v>1560631</v>
      </c>
      <c r="H5950" s="127"/>
      <c r="I5950" s="131" t="s">
        <v>15283</v>
      </c>
      <c r="J5950" s="127"/>
      <c r="K5950" s="127"/>
      <c r="L5950" s="127"/>
      <c r="M5950" s="127"/>
      <c r="N5950" s="247">
        <v>0</v>
      </c>
      <c r="O5950" s="247">
        <v>49</v>
      </c>
      <c r="P5950" s="127" t="s">
        <v>1334</v>
      </c>
    </row>
    <row r="5951" spans="1:16" ht="51" hidden="1">
      <c r="A5951" s="127" t="s">
        <v>620</v>
      </c>
      <c r="B5951" s="127"/>
      <c r="C5951" s="128" t="s">
        <v>714</v>
      </c>
      <c r="D5951" s="122">
        <v>43054</v>
      </c>
      <c r="E5951" s="123" t="s">
        <v>12789</v>
      </c>
      <c r="F5951" s="123" t="s">
        <v>3</v>
      </c>
      <c r="G5951" s="123">
        <v>1561172</v>
      </c>
      <c r="H5951" s="127"/>
      <c r="I5951" s="131" t="s">
        <v>15284</v>
      </c>
      <c r="J5951" s="127"/>
      <c r="K5951" s="127"/>
      <c r="L5951" s="127"/>
      <c r="M5951" s="127"/>
      <c r="N5951" s="247">
        <v>0</v>
      </c>
      <c r="O5951" s="247">
        <v>15</v>
      </c>
      <c r="P5951" s="127" t="s">
        <v>1334</v>
      </c>
    </row>
    <row r="5952" spans="1:16" ht="51" hidden="1">
      <c r="A5952" s="127" t="s">
        <v>620</v>
      </c>
      <c r="B5952" s="127"/>
      <c r="C5952" s="128" t="s">
        <v>714</v>
      </c>
      <c r="D5952" s="122">
        <v>43054</v>
      </c>
      <c r="E5952" s="123" t="s">
        <v>12790</v>
      </c>
      <c r="F5952" s="123" t="s">
        <v>3</v>
      </c>
      <c r="G5952" s="123">
        <v>1561173</v>
      </c>
      <c r="H5952" s="127"/>
      <c r="I5952" s="131" t="s">
        <v>15285</v>
      </c>
      <c r="J5952" s="127"/>
      <c r="K5952" s="127"/>
      <c r="L5952" s="127"/>
      <c r="M5952" s="127"/>
      <c r="N5952" s="247">
        <v>0</v>
      </c>
      <c r="O5952" s="247">
        <v>20</v>
      </c>
      <c r="P5952" s="127" t="s">
        <v>1334</v>
      </c>
    </row>
    <row r="5953" spans="1:16" ht="51" hidden="1">
      <c r="A5953" s="127">
        <v>86</v>
      </c>
      <c r="B5953" s="127"/>
      <c r="C5953" s="128" t="s">
        <v>711</v>
      </c>
      <c r="D5953" s="122">
        <v>43054</v>
      </c>
      <c r="E5953" s="123" t="s">
        <v>12791</v>
      </c>
      <c r="F5953" s="123" t="s">
        <v>3</v>
      </c>
      <c r="G5953" s="123">
        <v>1561176</v>
      </c>
      <c r="H5953" s="127"/>
      <c r="I5953" s="131" t="s">
        <v>15286</v>
      </c>
      <c r="J5953" s="127"/>
      <c r="K5953" s="127"/>
      <c r="L5953" s="127"/>
      <c r="M5953" s="127"/>
      <c r="N5953" s="247">
        <v>0</v>
      </c>
      <c r="O5953" s="247">
        <v>351.13</v>
      </c>
      <c r="P5953" s="127" t="s">
        <v>1334</v>
      </c>
    </row>
    <row r="5954" spans="1:16" ht="51" hidden="1">
      <c r="A5954" s="127">
        <v>16</v>
      </c>
      <c r="B5954" s="127"/>
      <c r="C5954" s="128" t="s">
        <v>693</v>
      </c>
      <c r="D5954" s="122">
        <v>43054</v>
      </c>
      <c r="E5954" s="123" t="s">
        <v>12792</v>
      </c>
      <c r="F5954" s="123" t="s">
        <v>3</v>
      </c>
      <c r="G5954" s="123">
        <v>1561184</v>
      </c>
      <c r="H5954" s="127"/>
      <c r="I5954" s="131" t="s">
        <v>15287</v>
      </c>
      <c r="J5954" s="127"/>
      <c r="K5954" s="127"/>
      <c r="L5954" s="127"/>
      <c r="M5954" s="127"/>
      <c r="N5954" s="247">
        <v>0</v>
      </c>
      <c r="O5954" s="247">
        <v>4900.5</v>
      </c>
      <c r="P5954" s="127" t="s">
        <v>1334</v>
      </c>
    </row>
    <row r="5955" spans="1:16" ht="51" hidden="1">
      <c r="A5955" s="127" t="s">
        <v>620</v>
      </c>
      <c r="B5955" s="127"/>
      <c r="C5955" s="128" t="s">
        <v>714</v>
      </c>
      <c r="D5955" s="122">
        <v>43054</v>
      </c>
      <c r="E5955" s="123" t="s">
        <v>12793</v>
      </c>
      <c r="F5955" s="123" t="s">
        <v>3</v>
      </c>
      <c r="G5955" s="123">
        <v>1561195</v>
      </c>
      <c r="H5955" s="127"/>
      <c r="I5955" s="131" t="s">
        <v>15288</v>
      </c>
      <c r="J5955" s="127"/>
      <c r="K5955" s="127"/>
      <c r="L5955" s="127"/>
      <c r="M5955" s="127"/>
      <c r="N5955" s="247">
        <v>0</v>
      </c>
      <c r="O5955" s="247">
        <v>0.1</v>
      </c>
      <c r="P5955" s="127" t="s">
        <v>1334</v>
      </c>
    </row>
    <row r="5956" spans="1:16" ht="51" hidden="1">
      <c r="A5956" s="127" t="s">
        <v>620</v>
      </c>
      <c r="B5956" s="127"/>
      <c r="C5956" s="128" t="s">
        <v>714</v>
      </c>
      <c r="D5956" s="122">
        <v>43054</v>
      </c>
      <c r="E5956" s="123" t="s">
        <v>12794</v>
      </c>
      <c r="F5956" s="123" t="s">
        <v>3</v>
      </c>
      <c r="G5956" s="123">
        <v>1561204</v>
      </c>
      <c r="H5956" s="127"/>
      <c r="I5956" s="131" t="s">
        <v>15289</v>
      </c>
      <c r="J5956" s="127"/>
      <c r="K5956" s="127"/>
      <c r="L5956" s="127"/>
      <c r="M5956" s="127"/>
      <c r="N5956" s="247">
        <v>0</v>
      </c>
      <c r="O5956" s="247">
        <v>100000</v>
      </c>
      <c r="P5956" s="127" t="s">
        <v>1334</v>
      </c>
    </row>
    <row r="5957" spans="1:16" ht="38.25" hidden="1">
      <c r="A5957" s="127">
        <v>580</v>
      </c>
      <c r="B5957" s="127"/>
      <c r="C5957" s="128" t="s">
        <v>218</v>
      </c>
      <c r="D5957" s="122">
        <v>43054</v>
      </c>
      <c r="E5957" s="123" t="s">
        <v>12795</v>
      </c>
      <c r="F5957" s="123" t="s">
        <v>3</v>
      </c>
      <c r="G5957" s="123">
        <v>1561206</v>
      </c>
      <c r="H5957" s="127"/>
      <c r="I5957" s="131" t="s">
        <v>15290</v>
      </c>
      <c r="J5957" s="127"/>
      <c r="K5957" s="127"/>
      <c r="L5957" s="127"/>
      <c r="M5957" s="127"/>
      <c r="N5957" s="247">
        <v>0</v>
      </c>
      <c r="O5957" s="247">
        <v>260</v>
      </c>
      <c r="P5957" s="127" t="s">
        <v>1334</v>
      </c>
    </row>
    <row r="5958" spans="1:16" ht="38.25" hidden="1">
      <c r="A5958" s="127">
        <v>580</v>
      </c>
      <c r="B5958" s="127"/>
      <c r="C5958" s="128" t="s">
        <v>218</v>
      </c>
      <c r="D5958" s="122">
        <v>43054</v>
      </c>
      <c r="E5958" s="123" t="s">
        <v>12796</v>
      </c>
      <c r="F5958" s="123" t="s">
        <v>3</v>
      </c>
      <c r="G5958" s="123">
        <v>1561213</v>
      </c>
      <c r="H5958" s="127"/>
      <c r="I5958" s="131" t="s">
        <v>15291</v>
      </c>
      <c r="J5958" s="127"/>
      <c r="K5958" s="127"/>
      <c r="L5958" s="127"/>
      <c r="M5958" s="127"/>
      <c r="N5958" s="247">
        <v>0</v>
      </c>
      <c r="O5958" s="247">
        <v>260</v>
      </c>
      <c r="P5958" s="127" t="s">
        <v>1334</v>
      </c>
    </row>
    <row r="5959" spans="1:16" ht="51" hidden="1">
      <c r="A5959" s="127">
        <v>591</v>
      </c>
      <c r="B5959" s="127"/>
      <c r="C5959" s="128" t="s">
        <v>862</v>
      </c>
      <c r="D5959" s="122">
        <v>43054</v>
      </c>
      <c r="E5959" s="123" t="s">
        <v>12797</v>
      </c>
      <c r="F5959" s="123" t="s">
        <v>3</v>
      </c>
      <c r="G5959" s="123">
        <v>1561144</v>
      </c>
      <c r="H5959" s="127"/>
      <c r="I5959" s="131" t="s">
        <v>15292</v>
      </c>
      <c r="J5959" s="127"/>
      <c r="K5959" s="127"/>
      <c r="L5959" s="127"/>
      <c r="M5959" s="127"/>
      <c r="N5959" s="247">
        <v>0</v>
      </c>
      <c r="O5959" s="243">
        <v>489.40000000000003</v>
      </c>
      <c r="P5959" s="127" t="s">
        <v>1334</v>
      </c>
    </row>
    <row r="5960" spans="1:16" ht="51" hidden="1">
      <c r="A5960" s="127">
        <v>86</v>
      </c>
      <c r="B5960" s="127"/>
      <c r="C5960" s="128" t="s">
        <v>711</v>
      </c>
      <c r="D5960" s="122">
        <v>43054</v>
      </c>
      <c r="E5960" s="123" t="s">
        <v>12798</v>
      </c>
      <c r="F5960" s="123" t="s">
        <v>3</v>
      </c>
      <c r="G5960" s="123">
        <v>1561136</v>
      </c>
      <c r="H5960" s="127"/>
      <c r="I5960" s="131" t="s">
        <v>15293</v>
      </c>
      <c r="J5960" s="127"/>
      <c r="K5960" s="127"/>
      <c r="L5960" s="127"/>
      <c r="M5960" s="127"/>
      <c r="N5960" s="247">
        <v>0</v>
      </c>
      <c r="O5960" s="247">
        <v>326</v>
      </c>
      <c r="P5960" s="127" t="s">
        <v>1334</v>
      </c>
    </row>
    <row r="5961" spans="1:16" ht="51" hidden="1">
      <c r="A5961" s="127">
        <v>86</v>
      </c>
      <c r="B5961" s="127"/>
      <c r="C5961" s="128" t="s">
        <v>711</v>
      </c>
      <c r="D5961" s="122">
        <v>43054</v>
      </c>
      <c r="E5961" s="123" t="s">
        <v>12799</v>
      </c>
      <c r="F5961" s="123" t="s">
        <v>3</v>
      </c>
      <c r="G5961" s="123">
        <v>1561135</v>
      </c>
      <c r="H5961" s="127"/>
      <c r="I5961" s="131" t="s">
        <v>15294</v>
      </c>
      <c r="J5961" s="127"/>
      <c r="K5961" s="127"/>
      <c r="L5961" s="127"/>
      <c r="M5961" s="127"/>
      <c r="N5961" s="247">
        <v>0</v>
      </c>
      <c r="O5961" s="247">
        <v>370</v>
      </c>
      <c r="P5961" s="127" t="s">
        <v>1334</v>
      </c>
    </row>
    <row r="5962" spans="1:16" ht="51" hidden="1">
      <c r="A5962" s="127">
        <v>582</v>
      </c>
      <c r="B5962" s="127"/>
      <c r="C5962" s="128" t="s">
        <v>857</v>
      </c>
      <c r="D5962" s="122">
        <v>43054</v>
      </c>
      <c r="E5962" s="123" t="s">
        <v>12800</v>
      </c>
      <c r="F5962" s="123" t="s">
        <v>3</v>
      </c>
      <c r="G5962" s="123">
        <v>1561134</v>
      </c>
      <c r="H5962" s="127"/>
      <c r="I5962" s="131" t="s">
        <v>15295</v>
      </c>
      <c r="J5962" s="127"/>
      <c r="K5962" s="127"/>
      <c r="L5962" s="127"/>
      <c r="M5962" s="127"/>
      <c r="N5962" s="247">
        <v>0</v>
      </c>
      <c r="O5962" s="247">
        <v>11.5</v>
      </c>
      <c r="P5962" s="127" t="s">
        <v>1334</v>
      </c>
    </row>
    <row r="5963" spans="1:16" ht="51" hidden="1">
      <c r="A5963" s="127" t="s">
        <v>620</v>
      </c>
      <c r="B5963" s="127"/>
      <c r="C5963" s="128" t="s">
        <v>714</v>
      </c>
      <c r="D5963" s="122">
        <v>43054</v>
      </c>
      <c r="E5963" s="123" t="s">
        <v>12801</v>
      </c>
      <c r="F5963" s="123" t="s">
        <v>3</v>
      </c>
      <c r="G5963" s="123">
        <v>1561123</v>
      </c>
      <c r="H5963" s="127"/>
      <c r="I5963" s="131" t="s">
        <v>15296</v>
      </c>
      <c r="J5963" s="127"/>
      <c r="K5963" s="127"/>
      <c r="L5963" s="127"/>
      <c r="M5963" s="127"/>
      <c r="N5963" s="247">
        <v>0</v>
      </c>
      <c r="O5963" s="247">
        <v>1153</v>
      </c>
      <c r="P5963" s="127" t="s">
        <v>1334</v>
      </c>
    </row>
    <row r="5964" spans="1:16" ht="51" hidden="1">
      <c r="A5964" s="127" t="s">
        <v>620</v>
      </c>
      <c r="B5964" s="127"/>
      <c r="C5964" s="128" t="s">
        <v>714</v>
      </c>
      <c r="D5964" s="122">
        <v>43054</v>
      </c>
      <c r="E5964" s="123" t="s">
        <v>12802</v>
      </c>
      <c r="F5964" s="123" t="s">
        <v>3</v>
      </c>
      <c r="G5964" s="123">
        <v>1561122</v>
      </c>
      <c r="H5964" s="127"/>
      <c r="I5964" s="131" t="s">
        <v>15297</v>
      </c>
      <c r="J5964" s="127"/>
      <c r="K5964" s="127"/>
      <c r="L5964" s="127"/>
      <c r="M5964" s="127"/>
      <c r="N5964" s="247">
        <v>0</v>
      </c>
      <c r="O5964" s="247">
        <v>1153</v>
      </c>
      <c r="P5964" s="127" t="s">
        <v>1334</v>
      </c>
    </row>
    <row r="5965" spans="1:16" ht="38.25" hidden="1">
      <c r="A5965" s="127">
        <v>523</v>
      </c>
      <c r="B5965" s="127"/>
      <c r="C5965" s="128" t="s">
        <v>846</v>
      </c>
      <c r="D5965" s="122">
        <v>43054</v>
      </c>
      <c r="E5965" s="123" t="s">
        <v>12803</v>
      </c>
      <c r="F5965" s="123" t="s">
        <v>3</v>
      </c>
      <c r="G5965" s="123">
        <v>1561102</v>
      </c>
      <c r="H5965" s="127"/>
      <c r="I5965" s="131" t="s">
        <v>15298</v>
      </c>
      <c r="J5965" s="127"/>
      <c r="K5965" s="127"/>
      <c r="L5965" s="127"/>
      <c r="M5965" s="127"/>
      <c r="N5965" s="247">
        <v>0</v>
      </c>
      <c r="O5965" s="247">
        <v>17.600000000000001</v>
      </c>
      <c r="P5965" s="127" t="s">
        <v>1334</v>
      </c>
    </row>
    <row r="5966" spans="1:16" ht="51" hidden="1">
      <c r="A5966" s="127">
        <v>47</v>
      </c>
      <c r="B5966" s="127"/>
      <c r="C5966" s="128" t="s">
        <v>700</v>
      </c>
      <c r="D5966" s="122">
        <v>43054</v>
      </c>
      <c r="E5966" s="123" t="s">
        <v>12804</v>
      </c>
      <c r="F5966" s="123" t="s">
        <v>3</v>
      </c>
      <c r="G5966" s="123">
        <v>1561371</v>
      </c>
      <c r="H5966" s="127"/>
      <c r="I5966" s="131" t="s">
        <v>15299</v>
      </c>
      <c r="J5966" s="127"/>
      <c r="K5966" s="127"/>
      <c r="L5966" s="127"/>
      <c r="M5966" s="127"/>
      <c r="N5966" s="247">
        <v>0</v>
      </c>
      <c r="O5966" s="247">
        <v>6650</v>
      </c>
      <c r="P5966" s="127" t="s">
        <v>1334</v>
      </c>
    </row>
    <row r="5967" spans="1:16" ht="51" hidden="1">
      <c r="A5967" s="127">
        <v>680</v>
      </c>
      <c r="B5967" s="127"/>
      <c r="C5967" s="128" t="s">
        <v>867</v>
      </c>
      <c r="D5967" s="122">
        <v>43054</v>
      </c>
      <c r="E5967" s="123" t="s">
        <v>12805</v>
      </c>
      <c r="F5967" s="123" t="s">
        <v>3</v>
      </c>
      <c r="G5967" s="123">
        <v>1561364</v>
      </c>
      <c r="H5967" s="127"/>
      <c r="I5967" s="131" t="s">
        <v>15300</v>
      </c>
      <c r="J5967" s="127"/>
      <c r="K5967" s="127"/>
      <c r="L5967" s="127"/>
      <c r="M5967" s="127"/>
      <c r="N5967" s="247">
        <v>0</v>
      </c>
      <c r="O5967" s="247">
        <v>1350</v>
      </c>
      <c r="P5967" s="127" t="s">
        <v>1334</v>
      </c>
    </row>
    <row r="5968" spans="1:16" ht="51" hidden="1">
      <c r="A5968" s="127">
        <v>292</v>
      </c>
      <c r="B5968" s="127"/>
      <c r="C5968" s="128" t="s">
        <v>152</v>
      </c>
      <c r="D5968" s="122">
        <v>43054</v>
      </c>
      <c r="E5968" s="123" t="s">
        <v>12806</v>
      </c>
      <c r="F5968" s="123" t="s">
        <v>3</v>
      </c>
      <c r="G5968" s="123">
        <v>1561339</v>
      </c>
      <c r="H5968" s="127"/>
      <c r="I5968" s="131" t="s">
        <v>8980</v>
      </c>
      <c r="J5968" s="127"/>
      <c r="K5968" s="127"/>
      <c r="L5968" s="127"/>
      <c r="M5968" s="127"/>
      <c r="N5968" s="247">
        <v>0</v>
      </c>
      <c r="O5968" s="247">
        <v>365</v>
      </c>
      <c r="P5968" s="127" t="s">
        <v>1334</v>
      </c>
    </row>
    <row r="5969" spans="1:16" ht="51" hidden="1">
      <c r="A5969" s="127">
        <v>292</v>
      </c>
      <c r="B5969" s="127"/>
      <c r="C5969" s="128" t="s">
        <v>152</v>
      </c>
      <c r="D5969" s="122">
        <v>43054</v>
      </c>
      <c r="E5969" s="123" t="s">
        <v>12807</v>
      </c>
      <c r="F5969" s="123" t="s">
        <v>3</v>
      </c>
      <c r="G5969" s="123">
        <v>1561337</v>
      </c>
      <c r="H5969" s="127"/>
      <c r="I5969" s="131" t="s">
        <v>8980</v>
      </c>
      <c r="J5969" s="127"/>
      <c r="K5969" s="127"/>
      <c r="L5969" s="127"/>
      <c r="M5969" s="127"/>
      <c r="N5969" s="247">
        <v>0</v>
      </c>
      <c r="O5969" s="247">
        <v>373</v>
      </c>
      <c r="P5969" s="127" t="s">
        <v>1334</v>
      </c>
    </row>
    <row r="5970" spans="1:16" ht="51" hidden="1">
      <c r="A5970" s="127">
        <v>292</v>
      </c>
      <c r="B5970" s="127"/>
      <c r="C5970" s="128" t="s">
        <v>152</v>
      </c>
      <c r="D5970" s="122">
        <v>43054</v>
      </c>
      <c r="E5970" s="123" t="s">
        <v>12808</v>
      </c>
      <c r="F5970" s="123" t="s">
        <v>3</v>
      </c>
      <c r="G5970" s="123">
        <v>1561335</v>
      </c>
      <c r="H5970" s="127"/>
      <c r="I5970" s="131" t="s">
        <v>8980</v>
      </c>
      <c r="J5970" s="127"/>
      <c r="K5970" s="127"/>
      <c r="L5970" s="127"/>
      <c r="M5970" s="127"/>
      <c r="N5970" s="247">
        <v>0</v>
      </c>
      <c r="O5970" s="247">
        <v>280</v>
      </c>
      <c r="P5970" s="127" t="s">
        <v>1334</v>
      </c>
    </row>
    <row r="5971" spans="1:16" ht="38.25" hidden="1">
      <c r="A5971" s="127">
        <v>16</v>
      </c>
      <c r="B5971" s="127"/>
      <c r="C5971" s="128" t="s">
        <v>693</v>
      </c>
      <c r="D5971" s="122">
        <v>43054</v>
      </c>
      <c r="E5971" s="123" t="s">
        <v>12809</v>
      </c>
      <c r="F5971" s="123" t="s">
        <v>3</v>
      </c>
      <c r="G5971" s="123">
        <v>1561334</v>
      </c>
      <c r="H5971" s="127"/>
      <c r="I5971" s="131" t="s">
        <v>15301</v>
      </c>
      <c r="J5971" s="127"/>
      <c r="K5971" s="127"/>
      <c r="L5971" s="127"/>
      <c r="M5971" s="127"/>
      <c r="N5971" s="247">
        <v>0</v>
      </c>
      <c r="O5971" s="247">
        <v>3015.5</v>
      </c>
      <c r="P5971" s="127" t="s">
        <v>1334</v>
      </c>
    </row>
    <row r="5972" spans="1:16" ht="38.25" hidden="1">
      <c r="A5972" s="127">
        <v>16</v>
      </c>
      <c r="B5972" s="127"/>
      <c r="C5972" s="128" t="s">
        <v>693</v>
      </c>
      <c r="D5972" s="122">
        <v>43054</v>
      </c>
      <c r="E5972" s="123" t="s">
        <v>12810</v>
      </c>
      <c r="F5972" s="123" t="s">
        <v>3</v>
      </c>
      <c r="G5972" s="123">
        <v>1561333</v>
      </c>
      <c r="H5972" s="127"/>
      <c r="I5972" s="131" t="s">
        <v>15302</v>
      </c>
      <c r="J5972" s="127"/>
      <c r="K5972" s="127"/>
      <c r="L5972" s="127"/>
      <c r="M5972" s="127"/>
      <c r="N5972" s="247">
        <v>0</v>
      </c>
      <c r="O5972" s="247">
        <v>547.20000000000005</v>
      </c>
      <c r="P5972" s="127" t="s">
        <v>1334</v>
      </c>
    </row>
    <row r="5973" spans="1:16" ht="38.25" hidden="1">
      <c r="A5973" s="127">
        <v>20</v>
      </c>
      <c r="B5973" s="127"/>
      <c r="C5973" s="128" t="s">
        <v>694</v>
      </c>
      <c r="D5973" s="122">
        <v>43054</v>
      </c>
      <c r="E5973" s="123" t="s">
        <v>12811</v>
      </c>
      <c r="F5973" s="123" t="s">
        <v>3</v>
      </c>
      <c r="G5973" s="123">
        <v>1561315</v>
      </c>
      <c r="H5973" s="127"/>
      <c r="I5973" s="131" t="s">
        <v>15303</v>
      </c>
      <c r="J5973" s="127"/>
      <c r="K5973" s="127"/>
      <c r="L5973" s="127"/>
      <c r="M5973" s="127"/>
      <c r="N5973" s="247">
        <v>0</v>
      </c>
      <c r="O5973" s="247">
        <v>300</v>
      </c>
      <c r="P5973" s="127" t="s">
        <v>1334</v>
      </c>
    </row>
    <row r="5974" spans="1:16" ht="51" hidden="1">
      <c r="A5974" s="127">
        <v>234</v>
      </c>
      <c r="B5974" s="127"/>
      <c r="C5974" s="128" t="s">
        <v>124</v>
      </c>
      <c r="D5974" s="122">
        <v>43054</v>
      </c>
      <c r="E5974" s="123" t="s">
        <v>12812</v>
      </c>
      <c r="F5974" s="123" t="s">
        <v>3</v>
      </c>
      <c r="G5974" s="123">
        <v>1561311</v>
      </c>
      <c r="H5974" s="127"/>
      <c r="I5974" s="131" t="s">
        <v>15304</v>
      </c>
      <c r="J5974" s="127"/>
      <c r="K5974" s="127"/>
      <c r="L5974" s="127"/>
      <c r="M5974" s="127"/>
      <c r="N5974" s="247">
        <v>0</v>
      </c>
      <c r="O5974" s="247">
        <v>98.5</v>
      </c>
      <c r="P5974" s="127" t="s">
        <v>1334</v>
      </c>
    </row>
    <row r="5975" spans="1:16" ht="38.25" hidden="1">
      <c r="A5975" s="127">
        <v>86</v>
      </c>
      <c r="B5975" s="127"/>
      <c r="C5975" s="128" t="s">
        <v>711</v>
      </c>
      <c r="D5975" s="122">
        <v>43054</v>
      </c>
      <c r="E5975" s="123" t="s">
        <v>12813</v>
      </c>
      <c r="F5975" s="123" t="s">
        <v>3</v>
      </c>
      <c r="G5975" s="123">
        <v>1561308</v>
      </c>
      <c r="H5975" s="127"/>
      <c r="I5975" s="131" t="s">
        <v>15305</v>
      </c>
      <c r="J5975" s="127"/>
      <c r="K5975" s="127"/>
      <c r="L5975" s="127"/>
      <c r="M5975" s="127"/>
      <c r="N5975" s="247">
        <v>0</v>
      </c>
      <c r="O5975" s="247">
        <v>7</v>
      </c>
      <c r="P5975" s="127" t="s">
        <v>1334</v>
      </c>
    </row>
    <row r="5976" spans="1:16" ht="63.75" hidden="1">
      <c r="A5976" s="127">
        <v>81</v>
      </c>
      <c r="B5976" s="127"/>
      <c r="C5976" s="128" t="s">
        <v>710</v>
      </c>
      <c r="D5976" s="122">
        <v>43054</v>
      </c>
      <c r="E5976" s="123" t="s">
        <v>12814</v>
      </c>
      <c r="F5976" s="123" t="s">
        <v>3</v>
      </c>
      <c r="G5976" s="123">
        <v>1561307</v>
      </c>
      <c r="H5976" s="127"/>
      <c r="I5976" s="131" t="s">
        <v>15306</v>
      </c>
      <c r="J5976" s="127"/>
      <c r="K5976" s="127"/>
      <c r="L5976" s="127"/>
      <c r="M5976" s="127"/>
      <c r="N5976" s="247">
        <v>0</v>
      </c>
      <c r="O5976" s="247">
        <v>46</v>
      </c>
      <c r="P5976" s="127" t="s">
        <v>1334</v>
      </c>
    </row>
    <row r="5977" spans="1:16" ht="51" hidden="1">
      <c r="A5977" s="127">
        <v>591</v>
      </c>
      <c r="B5977" s="127"/>
      <c r="C5977" s="128" t="s">
        <v>862</v>
      </c>
      <c r="D5977" s="122">
        <v>43054</v>
      </c>
      <c r="E5977" s="123" t="s">
        <v>12815</v>
      </c>
      <c r="F5977" s="123" t="s">
        <v>3</v>
      </c>
      <c r="G5977" s="123">
        <v>1561265</v>
      </c>
      <c r="H5977" s="127"/>
      <c r="I5977" s="131" t="s">
        <v>15307</v>
      </c>
      <c r="J5977" s="127"/>
      <c r="K5977" s="127"/>
      <c r="L5977" s="127"/>
      <c r="M5977" s="127"/>
      <c r="N5977" s="247">
        <v>0</v>
      </c>
      <c r="O5977" s="247">
        <v>306.67</v>
      </c>
      <c r="P5977" s="127" t="s">
        <v>1334</v>
      </c>
    </row>
    <row r="5978" spans="1:16" ht="51" hidden="1">
      <c r="A5978" s="127" t="s">
        <v>620</v>
      </c>
      <c r="B5978" s="127"/>
      <c r="C5978" s="128" t="s">
        <v>714</v>
      </c>
      <c r="D5978" s="122">
        <v>43054</v>
      </c>
      <c r="E5978" s="123" t="s">
        <v>12816</v>
      </c>
      <c r="F5978" s="123" t="s">
        <v>3</v>
      </c>
      <c r="G5978" s="123">
        <v>1561248</v>
      </c>
      <c r="H5978" s="127"/>
      <c r="I5978" s="131" t="s">
        <v>15308</v>
      </c>
      <c r="J5978" s="127"/>
      <c r="K5978" s="127"/>
      <c r="L5978" s="127"/>
      <c r="M5978" s="127"/>
      <c r="N5978" s="247">
        <v>0</v>
      </c>
      <c r="O5978" s="247">
        <v>45</v>
      </c>
      <c r="P5978" s="127" t="s">
        <v>1334</v>
      </c>
    </row>
    <row r="5979" spans="1:16" ht="51" hidden="1">
      <c r="A5979" s="127">
        <v>46</v>
      </c>
      <c r="B5979" s="127"/>
      <c r="C5979" s="128" t="s">
        <v>699</v>
      </c>
      <c r="D5979" s="122">
        <v>43054</v>
      </c>
      <c r="E5979" s="123" t="s">
        <v>12817</v>
      </c>
      <c r="F5979" s="123" t="s">
        <v>3</v>
      </c>
      <c r="G5979" s="123">
        <v>1561240</v>
      </c>
      <c r="H5979" s="127"/>
      <c r="I5979" s="131" t="s">
        <v>15309</v>
      </c>
      <c r="J5979" s="127"/>
      <c r="K5979" s="127"/>
      <c r="L5979" s="127"/>
      <c r="M5979" s="127"/>
      <c r="N5979" s="247">
        <v>0</v>
      </c>
      <c r="O5979" s="247">
        <v>15167.5</v>
      </c>
      <c r="P5979" s="127" t="s">
        <v>1334</v>
      </c>
    </row>
    <row r="5980" spans="1:16" ht="51" hidden="1">
      <c r="A5980" s="127">
        <v>578</v>
      </c>
      <c r="B5980" s="127"/>
      <c r="C5980" s="128" t="s">
        <v>854</v>
      </c>
      <c r="D5980" s="122">
        <v>43054</v>
      </c>
      <c r="E5980" s="123" t="s">
        <v>12818</v>
      </c>
      <c r="F5980" s="123" t="s">
        <v>3</v>
      </c>
      <c r="G5980" s="123">
        <v>1561249</v>
      </c>
      <c r="H5980" s="127"/>
      <c r="I5980" s="131" t="s">
        <v>15310</v>
      </c>
      <c r="J5980" s="127"/>
      <c r="K5980" s="127"/>
      <c r="L5980" s="127"/>
      <c r="M5980" s="127"/>
      <c r="N5980" s="247">
        <v>0</v>
      </c>
      <c r="O5980" s="247">
        <v>1546</v>
      </c>
      <c r="P5980" s="127" t="s">
        <v>1334</v>
      </c>
    </row>
    <row r="5981" spans="1:16" ht="63.75" hidden="1">
      <c r="A5981" s="127">
        <v>290</v>
      </c>
      <c r="B5981" s="127"/>
      <c r="C5981" s="128" t="s">
        <v>794</v>
      </c>
      <c r="D5981" s="122">
        <v>43054</v>
      </c>
      <c r="E5981" s="123" t="s">
        <v>12819</v>
      </c>
      <c r="F5981" s="123" t="s">
        <v>3</v>
      </c>
      <c r="G5981" s="123">
        <v>1561247</v>
      </c>
      <c r="H5981" s="127"/>
      <c r="I5981" s="131" t="s">
        <v>15311</v>
      </c>
      <c r="J5981" s="127"/>
      <c r="K5981" s="127"/>
      <c r="L5981" s="127"/>
      <c r="M5981" s="127"/>
      <c r="N5981" s="247">
        <v>0</v>
      </c>
      <c r="O5981" s="247">
        <v>6239.63</v>
      </c>
      <c r="P5981" s="127" t="s">
        <v>1334</v>
      </c>
    </row>
    <row r="5982" spans="1:16" ht="63.75" hidden="1">
      <c r="A5982" s="127">
        <v>290</v>
      </c>
      <c r="B5982" s="127"/>
      <c r="C5982" s="128" t="s">
        <v>794</v>
      </c>
      <c r="D5982" s="122">
        <v>43054</v>
      </c>
      <c r="E5982" s="123" t="s">
        <v>12820</v>
      </c>
      <c r="F5982" s="123" t="s">
        <v>3</v>
      </c>
      <c r="G5982" s="123">
        <v>1561245</v>
      </c>
      <c r="H5982" s="127"/>
      <c r="I5982" s="131" t="s">
        <v>15312</v>
      </c>
      <c r="J5982" s="127"/>
      <c r="K5982" s="127"/>
      <c r="L5982" s="127"/>
      <c r="M5982" s="127"/>
      <c r="N5982" s="247">
        <v>0</v>
      </c>
      <c r="O5982" s="247">
        <v>6537.43</v>
      </c>
      <c r="P5982" s="127" t="s">
        <v>1334</v>
      </c>
    </row>
    <row r="5983" spans="1:16" ht="63.75" hidden="1">
      <c r="A5983" s="127">
        <v>290</v>
      </c>
      <c r="B5983" s="127"/>
      <c r="C5983" s="128" t="s">
        <v>794</v>
      </c>
      <c r="D5983" s="122">
        <v>43054</v>
      </c>
      <c r="E5983" s="123" t="s">
        <v>12821</v>
      </c>
      <c r="F5983" s="123" t="s">
        <v>3</v>
      </c>
      <c r="G5983" s="123">
        <v>1561244</v>
      </c>
      <c r="H5983" s="127"/>
      <c r="I5983" s="131" t="s">
        <v>15313</v>
      </c>
      <c r="J5983" s="127"/>
      <c r="K5983" s="127"/>
      <c r="L5983" s="127"/>
      <c r="M5983" s="127"/>
      <c r="N5983" s="247">
        <v>0</v>
      </c>
      <c r="O5983" s="247">
        <v>1123.79</v>
      </c>
      <c r="P5983" s="127" t="s">
        <v>1334</v>
      </c>
    </row>
    <row r="5984" spans="1:16" ht="51" hidden="1">
      <c r="A5984" s="127">
        <v>290</v>
      </c>
      <c r="B5984" s="127"/>
      <c r="C5984" s="128" t="s">
        <v>794</v>
      </c>
      <c r="D5984" s="122">
        <v>43054</v>
      </c>
      <c r="E5984" s="123" t="s">
        <v>12822</v>
      </c>
      <c r="F5984" s="123" t="s">
        <v>3</v>
      </c>
      <c r="G5984" s="123">
        <v>1561242</v>
      </c>
      <c r="H5984" s="127"/>
      <c r="I5984" s="131" t="s">
        <v>15314</v>
      </c>
      <c r="J5984" s="127"/>
      <c r="K5984" s="127"/>
      <c r="L5984" s="127"/>
      <c r="M5984" s="127"/>
      <c r="N5984" s="247">
        <v>0</v>
      </c>
      <c r="O5984" s="247">
        <v>779.68000000000006</v>
      </c>
      <c r="P5984" s="127" t="s">
        <v>1334</v>
      </c>
    </row>
    <row r="5985" spans="1:16" ht="63.75" hidden="1">
      <c r="A5985" s="127">
        <v>290</v>
      </c>
      <c r="B5985" s="127"/>
      <c r="C5985" s="128" t="s">
        <v>794</v>
      </c>
      <c r="D5985" s="122">
        <v>43054</v>
      </c>
      <c r="E5985" s="123" t="s">
        <v>12823</v>
      </c>
      <c r="F5985" s="123" t="s">
        <v>3</v>
      </c>
      <c r="G5985" s="123">
        <v>1561241</v>
      </c>
      <c r="H5985" s="127"/>
      <c r="I5985" s="131" t="s">
        <v>15315</v>
      </c>
      <c r="J5985" s="127"/>
      <c r="K5985" s="127"/>
      <c r="L5985" s="127"/>
      <c r="M5985" s="127"/>
      <c r="N5985" s="247">
        <v>0</v>
      </c>
      <c r="O5985" s="247">
        <v>4727</v>
      </c>
      <c r="P5985" s="127" t="s">
        <v>1334</v>
      </c>
    </row>
    <row r="5986" spans="1:16" ht="63.75" hidden="1">
      <c r="A5986" s="127">
        <v>290</v>
      </c>
      <c r="B5986" s="127"/>
      <c r="C5986" s="128" t="s">
        <v>794</v>
      </c>
      <c r="D5986" s="122">
        <v>43054</v>
      </c>
      <c r="E5986" s="123" t="s">
        <v>12824</v>
      </c>
      <c r="F5986" s="123" t="s">
        <v>3</v>
      </c>
      <c r="G5986" s="123">
        <v>1561237</v>
      </c>
      <c r="H5986" s="127"/>
      <c r="I5986" s="131" t="s">
        <v>15316</v>
      </c>
      <c r="J5986" s="127"/>
      <c r="K5986" s="127"/>
      <c r="L5986" s="127"/>
      <c r="M5986" s="127"/>
      <c r="N5986" s="247">
        <v>0</v>
      </c>
      <c r="O5986" s="247">
        <v>5731.08</v>
      </c>
      <c r="P5986" s="127" t="s">
        <v>1334</v>
      </c>
    </row>
    <row r="5987" spans="1:16" ht="51" hidden="1">
      <c r="A5987" s="127" t="s">
        <v>620</v>
      </c>
      <c r="B5987" s="127"/>
      <c r="C5987" s="128" t="s">
        <v>714</v>
      </c>
      <c r="D5987" s="122">
        <v>43054</v>
      </c>
      <c r="E5987" s="123" t="s">
        <v>12825</v>
      </c>
      <c r="F5987" s="123" t="s">
        <v>3</v>
      </c>
      <c r="G5987" s="123">
        <v>1561231</v>
      </c>
      <c r="H5987" s="127"/>
      <c r="I5987" s="131" t="s">
        <v>15317</v>
      </c>
      <c r="J5987" s="127"/>
      <c r="K5987" s="127"/>
      <c r="L5987" s="127"/>
      <c r="M5987" s="127"/>
      <c r="N5987" s="247">
        <v>0</v>
      </c>
      <c r="O5987" s="247">
        <v>599</v>
      </c>
      <c r="P5987" s="127" t="s">
        <v>1334</v>
      </c>
    </row>
    <row r="5988" spans="1:16" ht="63.75" hidden="1">
      <c r="A5988" s="127">
        <v>526</v>
      </c>
      <c r="B5988" s="127"/>
      <c r="C5988" s="128" t="s">
        <v>847</v>
      </c>
      <c r="D5988" s="122">
        <v>43054</v>
      </c>
      <c r="E5988" s="123" t="s">
        <v>12826</v>
      </c>
      <c r="F5988" s="123" t="s">
        <v>3</v>
      </c>
      <c r="G5988" s="123">
        <v>1561211</v>
      </c>
      <c r="H5988" s="127"/>
      <c r="I5988" s="131" t="s">
        <v>15318</v>
      </c>
      <c r="J5988" s="127"/>
      <c r="K5988" s="127"/>
      <c r="L5988" s="127"/>
      <c r="M5988" s="127"/>
      <c r="N5988" s="247">
        <v>0</v>
      </c>
      <c r="O5988" s="243">
        <v>342</v>
      </c>
      <c r="P5988" s="127" t="s">
        <v>17184</v>
      </c>
    </row>
    <row r="5989" spans="1:16" ht="51" hidden="1">
      <c r="A5989" s="127">
        <v>206</v>
      </c>
      <c r="B5989" s="127"/>
      <c r="C5989" s="128" t="s">
        <v>759</v>
      </c>
      <c r="D5989" s="122">
        <v>43054</v>
      </c>
      <c r="E5989" s="123" t="s">
        <v>12827</v>
      </c>
      <c r="F5989" s="123" t="s">
        <v>3</v>
      </c>
      <c r="G5989" s="123">
        <v>1561200</v>
      </c>
      <c r="H5989" s="127"/>
      <c r="I5989" s="131" t="s">
        <v>15319</v>
      </c>
      <c r="J5989" s="127"/>
      <c r="K5989" s="127"/>
      <c r="L5989" s="127"/>
      <c r="M5989" s="127"/>
      <c r="N5989" s="247">
        <v>0</v>
      </c>
      <c r="O5989" s="247">
        <v>168315.59</v>
      </c>
      <c r="P5989" s="127" t="s">
        <v>1334</v>
      </c>
    </row>
    <row r="5990" spans="1:16" ht="51" hidden="1">
      <c r="A5990" s="127">
        <v>222</v>
      </c>
      <c r="B5990" s="127"/>
      <c r="C5990" s="128" t="s">
        <v>765</v>
      </c>
      <c r="D5990" s="122">
        <v>43054</v>
      </c>
      <c r="E5990" s="123" t="s">
        <v>12828</v>
      </c>
      <c r="F5990" s="123" t="s">
        <v>3</v>
      </c>
      <c r="G5990" s="123">
        <v>1561151</v>
      </c>
      <c r="H5990" s="127"/>
      <c r="I5990" s="131" t="s">
        <v>15320</v>
      </c>
      <c r="J5990" s="127"/>
      <c r="K5990" s="127"/>
      <c r="L5990" s="127"/>
      <c r="M5990" s="127"/>
      <c r="N5990" s="247">
        <v>0</v>
      </c>
      <c r="O5990" s="247">
        <v>23036.52</v>
      </c>
      <c r="P5990" s="127" t="s">
        <v>1334</v>
      </c>
    </row>
    <row r="5991" spans="1:16" ht="51" hidden="1">
      <c r="A5991" s="127">
        <v>41</v>
      </c>
      <c r="B5991" s="127"/>
      <c r="C5991" s="128" t="s">
        <v>698</v>
      </c>
      <c r="D5991" s="122">
        <v>43054</v>
      </c>
      <c r="E5991" s="123" t="s">
        <v>12829</v>
      </c>
      <c r="F5991" s="123" t="s">
        <v>3</v>
      </c>
      <c r="G5991" s="123">
        <v>1561149</v>
      </c>
      <c r="H5991" s="127"/>
      <c r="I5991" s="131" t="s">
        <v>15321</v>
      </c>
      <c r="J5991" s="127"/>
      <c r="K5991" s="127"/>
      <c r="L5991" s="127"/>
      <c r="M5991" s="127"/>
      <c r="N5991" s="247">
        <v>0</v>
      </c>
      <c r="O5991" s="247">
        <v>154291.97</v>
      </c>
      <c r="P5991" s="127" t="s">
        <v>1334</v>
      </c>
    </row>
    <row r="5992" spans="1:16" ht="51" hidden="1">
      <c r="A5992" s="127">
        <v>41</v>
      </c>
      <c r="B5992" s="127"/>
      <c r="C5992" s="128" t="s">
        <v>698</v>
      </c>
      <c r="D5992" s="122">
        <v>43054</v>
      </c>
      <c r="E5992" s="123" t="s">
        <v>12830</v>
      </c>
      <c r="F5992" s="123" t="s">
        <v>3</v>
      </c>
      <c r="G5992" s="123">
        <v>1561148</v>
      </c>
      <c r="H5992" s="127"/>
      <c r="I5992" s="131" t="s">
        <v>15322</v>
      </c>
      <c r="J5992" s="127"/>
      <c r="K5992" s="127"/>
      <c r="L5992" s="127"/>
      <c r="M5992" s="127"/>
      <c r="N5992" s="247">
        <v>0</v>
      </c>
      <c r="O5992" s="247">
        <v>1289788.22</v>
      </c>
      <c r="P5992" s="127" t="s">
        <v>1334</v>
      </c>
    </row>
    <row r="5993" spans="1:16" ht="63.75" hidden="1">
      <c r="A5993" s="127">
        <v>650</v>
      </c>
      <c r="B5993" s="127"/>
      <c r="C5993" s="128" t="s">
        <v>233</v>
      </c>
      <c r="D5993" s="122">
        <v>43054</v>
      </c>
      <c r="E5993" s="123" t="s">
        <v>12831</v>
      </c>
      <c r="F5993" s="123" t="s">
        <v>3</v>
      </c>
      <c r="G5993" s="123">
        <v>1561127</v>
      </c>
      <c r="H5993" s="127"/>
      <c r="I5993" s="131" t="s">
        <v>15323</v>
      </c>
      <c r="J5993" s="127"/>
      <c r="K5993" s="127"/>
      <c r="L5993" s="127"/>
      <c r="M5993" s="127"/>
      <c r="N5993" s="247">
        <v>0</v>
      </c>
      <c r="O5993" s="247">
        <v>398</v>
      </c>
      <c r="P5993" s="127" t="s">
        <v>1334</v>
      </c>
    </row>
    <row r="5994" spans="1:16" ht="51" hidden="1">
      <c r="A5994" s="127">
        <v>203</v>
      </c>
      <c r="B5994" s="127"/>
      <c r="C5994" s="128" t="s">
        <v>758</v>
      </c>
      <c r="D5994" s="122">
        <v>43055</v>
      </c>
      <c r="E5994" s="123" t="s">
        <v>12832</v>
      </c>
      <c r="F5994" s="123" t="s">
        <v>3</v>
      </c>
      <c r="G5994" s="123">
        <v>1561694</v>
      </c>
      <c r="H5994" s="127"/>
      <c r="I5994" s="131" t="s">
        <v>15324</v>
      </c>
      <c r="J5994" s="127"/>
      <c r="K5994" s="127"/>
      <c r="L5994" s="127"/>
      <c r="M5994" s="127"/>
      <c r="N5994" s="247">
        <v>0</v>
      </c>
      <c r="O5994" s="247">
        <v>30</v>
      </c>
      <c r="P5994" s="127" t="s">
        <v>1334</v>
      </c>
    </row>
    <row r="5995" spans="1:16" ht="51" hidden="1">
      <c r="A5995" s="127">
        <v>203</v>
      </c>
      <c r="B5995" s="127"/>
      <c r="C5995" s="128" t="s">
        <v>758</v>
      </c>
      <c r="D5995" s="122">
        <v>43055</v>
      </c>
      <c r="E5995" s="123" t="s">
        <v>12833</v>
      </c>
      <c r="F5995" s="123" t="s">
        <v>3</v>
      </c>
      <c r="G5995" s="123">
        <v>1561693</v>
      </c>
      <c r="H5995" s="127"/>
      <c r="I5995" s="131" t="s">
        <v>15325</v>
      </c>
      <c r="J5995" s="127"/>
      <c r="K5995" s="127"/>
      <c r="L5995" s="127"/>
      <c r="M5995" s="127"/>
      <c r="N5995" s="247">
        <v>0</v>
      </c>
      <c r="O5995" s="247">
        <v>4</v>
      </c>
      <c r="P5995" s="127" t="s">
        <v>1334</v>
      </c>
    </row>
    <row r="5996" spans="1:16" ht="51" hidden="1">
      <c r="A5996" s="127">
        <v>203</v>
      </c>
      <c r="B5996" s="127"/>
      <c r="C5996" s="128" t="s">
        <v>758</v>
      </c>
      <c r="D5996" s="122">
        <v>43055</v>
      </c>
      <c r="E5996" s="123" t="s">
        <v>12834</v>
      </c>
      <c r="F5996" s="123" t="s">
        <v>3</v>
      </c>
      <c r="G5996" s="123">
        <v>1561692</v>
      </c>
      <c r="H5996" s="127"/>
      <c r="I5996" s="131" t="s">
        <v>15326</v>
      </c>
      <c r="J5996" s="127"/>
      <c r="K5996" s="127"/>
      <c r="L5996" s="127"/>
      <c r="M5996" s="127"/>
      <c r="N5996" s="247">
        <v>0</v>
      </c>
      <c r="O5996" s="247">
        <v>4</v>
      </c>
      <c r="P5996" s="127" t="s">
        <v>1334</v>
      </c>
    </row>
    <row r="5997" spans="1:16" ht="51" hidden="1">
      <c r="A5997" s="127">
        <v>203</v>
      </c>
      <c r="B5997" s="127"/>
      <c r="C5997" s="128" t="s">
        <v>758</v>
      </c>
      <c r="D5997" s="122">
        <v>43055</v>
      </c>
      <c r="E5997" s="123" t="s">
        <v>12835</v>
      </c>
      <c r="F5997" s="123" t="s">
        <v>3</v>
      </c>
      <c r="G5997" s="123">
        <v>1561691</v>
      </c>
      <c r="H5997" s="127"/>
      <c r="I5997" s="131" t="s">
        <v>15327</v>
      </c>
      <c r="J5997" s="127"/>
      <c r="K5997" s="127"/>
      <c r="L5997" s="127"/>
      <c r="M5997" s="127"/>
      <c r="N5997" s="247">
        <v>0</v>
      </c>
      <c r="O5997" s="247">
        <v>4</v>
      </c>
      <c r="P5997" s="127" t="s">
        <v>1334</v>
      </c>
    </row>
    <row r="5998" spans="1:16" ht="51" hidden="1">
      <c r="A5998" s="127">
        <v>203</v>
      </c>
      <c r="B5998" s="127"/>
      <c r="C5998" s="128" t="s">
        <v>758</v>
      </c>
      <c r="D5998" s="122">
        <v>43055</v>
      </c>
      <c r="E5998" s="123" t="s">
        <v>12836</v>
      </c>
      <c r="F5998" s="123" t="s">
        <v>3</v>
      </c>
      <c r="G5998" s="123">
        <v>1561690</v>
      </c>
      <c r="H5998" s="127"/>
      <c r="I5998" s="131" t="s">
        <v>15328</v>
      </c>
      <c r="J5998" s="127"/>
      <c r="K5998" s="127"/>
      <c r="L5998" s="127"/>
      <c r="M5998" s="127"/>
      <c r="N5998" s="247">
        <v>0</v>
      </c>
      <c r="O5998" s="247">
        <v>4</v>
      </c>
      <c r="P5998" s="127" t="s">
        <v>1334</v>
      </c>
    </row>
    <row r="5999" spans="1:16" ht="38.25" hidden="1">
      <c r="A5999" s="127">
        <v>130</v>
      </c>
      <c r="B5999" s="127"/>
      <c r="C5999" s="128" t="s">
        <v>728</v>
      </c>
      <c r="D5999" s="122">
        <v>43055</v>
      </c>
      <c r="E5999" s="123" t="s">
        <v>12837</v>
      </c>
      <c r="F5999" s="123" t="s">
        <v>3</v>
      </c>
      <c r="G5999" s="123">
        <v>1561683</v>
      </c>
      <c r="H5999" s="127"/>
      <c r="I5999" s="131" t="s">
        <v>6795</v>
      </c>
      <c r="J5999" s="127"/>
      <c r="K5999" s="127"/>
      <c r="L5999" s="127"/>
      <c r="M5999" s="127"/>
      <c r="N5999" s="247">
        <v>0</v>
      </c>
      <c r="O5999" s="247">
        <v>3</v>
      </c>
      <c r="P5999" s="127" t="s">
        <v>1334</v>
      </c>
    </row>
    <row r="6000" spans="1:16" ht="51" hidden="1">
      <c r="A6000" s="127">
        <v>203</v>
      </c>
      <c r="B6000" s="127"/>
      <c r="C6000" s="128" t="s">
        <v>758</v>
      </c>
      <c r="D6000" s="122">
        <v>43055</v>
      </c>
      <c r="E6000" s="123" t="s">
        <v>12838</v>
      </c>
      <c r="F6000" s="123" t="s">
        <v>3</v>
      </c>
      <c r="G6000" s="123">
        <v>1561695</v>
      </c>
      <c r="H6000" s="127"/>
      <c r="I6000" s="131" t="s">
        <v>15329</v>
      </c>
      <c r="J6000" s="127"/>
      <c r="K6000" s="127"/>
      <c r="L6000" s="127"/>
      <c r="M6000" s="127"/>
      <c r="N6000" s="247">
        <v>0</v>
      </c>
      <c r="O6000" s="247">
        <v>20</v>
      </c>
      <c r="P6000" s="127" t="s">
        <v>1334</v>
      </c>
    </row>
    <row r="6001" spans="1:16" ht="51" hidden="1">
      <c r="A6001" s="127" t="s">
        <v>620</v>
      </c>
      <c r="B6001" s="127"/>
      <c r="C6001" s="128" t="s">
        <v>714</v>
      </c>
      <c r="D6001" s="122">
        <v>43055</v>
      </c>
      <c r="E6001" s="123" t="s">
        <v>12839</v>
      </c>
      <c r="F6001" s="123" t="s">
        <v>3</v>
      </c>
      <c r="G6001" s="123">
        <v>1561726</v>
      </c>
      <c r="H6001" s="127"/>
      <c r="I6001" s="131" t="s">
        <v>15330</v>
      </c>
      <c r="J6001" s="127"/>
      <c r="K6001" s="127"/>
      <c r="L6001" s="127"/>
      <c r="M6001" s="127"/>
      <c r="N6001" s="247">
        <v>0</v>
      </c>
      <c r="O6001" s="247">
        <v>2903.69</v>
      </c>
      <c r="P6001" s="127" t="s">
        <v>1334</v>
      </c>
    </row>
    <row r="6002" spans="1:16" ht="51" hidden="1">
      <c r="A6002" s="127" t="s">
        <v>620</v>
      </c>
      <c r="B6002" s="127"/>
      <c r="C6002" s="128" t="s">
        <v>714</v>
      </c>
      <c r="D6002" s="122">
        <v>43055</v>
      </c>
      <c r="E6002" s="123" t="s">
        <v>12840</v>
      </c>
      <c r="F6002" s="123" t="s">
        <v>3</v>
      </c>
      <c r="G6002" s="123">
        <v>1561738</v>
      </c>
      <c r="H6002" s="127"/>
      <c r="I6002" s="131" t="s">
        <v>15331</v>
      </c>
      <c r="J6002" s="127"/>
      <c r="K6002" s="127"/>
      <c r="L6002" s="127"/>
      <c r="M6002" s="127"/>
      <c r="N6002" s="247">
        <v>0</v>
      </c>
      <c r="O6002" s="247">
        <v>3198</v>
      </c>
      <c r="P6002" s="127" t="s">
        <v>1334</v>
      </c>
    </row>
    <row r="6003" spans="1:16" ht="51" hidden="1">
      <c r="A6003" s="127" t="s">
        <v>620</v>
      </c>
      <c r="B6003" s="127"/>
      <c r="C6003" s="128" t="s">
        <v>714</v>
      </c>
      <c r="D6003" s="122">
        <v>43055</v>
      </c>
      <c r="E6003" s="123" t="s">
        <v>12841</v>
      </c>
      <c r="F6003" s="123" t="s">
        <v>3</v>
      </c>
      <c r="G6003" s="123">
        <v>1561740</v>
      </c>
      <c r="H6003" s="127"/>
      <c r="I6003" s="131" t="s">
        <v>15332</v>
      </c>
      <c r="J6003" s="127"/>
      <c r="K6003" s="127"/>
      <c r="L6003" s="127"/>
      <c r="M6003" s="127"/>
      <c r="N6003" s="247">
        <v>0</v>
      </c>
      <c r="O6003" s="247">
        <v>218</v>
      </c>
      <c r="P6003" s="127" t="s">
        <v>1334</v>
      </c>
    </row>
    <row r="6004" spans="1:16" ht="38.25" hidden="1">
      <c r="A6004" s="127">
        <v>46</v>
      </c>
      <c r="B6004" s="127"/>
      <c r="C6004" s="128" t="s">
        <v>699</v>
      </c>
      <c r="D6004" s="122">
        <v>43055</v>
      </c>
      <c r="E6004" s="123" t="s">
        <v>12842</v>
      </c>
      <c r="F6004" s="123" t="s">
        <v>3</v>
      </c>
      <c r="G6004" s="123">
        <v>1561749</v>
      </c>
      <c r="H6004" s="127"/>
      <c r="I6004" s="131" t="s">
        <v>15333</v>
      </c>
      <c r="J6004" s="127"/>
      <c r="K6004" s="127"/>
      <c r="L6004" s="127"/>
      <c r="M6004" s="127"/>
      <c r="N6004" s="247">
        <v>0</v>
      </c>
      <c r="O6004" s="247">
        <v>80</v>
      </c>
      <c r="P6004" s="127" t="s">
        <v>1334</v>
      </c>
    </row>
    <row r="6005" spans="1:16" ht="51" hidden="1">
      <c r="A6005" s="127" t="s">
        <v>620</v>
      </c>
      <c r="B6005" s="127"/>
      <c r="C6005" s="128" t="s">
        <v>714</v>
      </c>
      <c r="D6005" s="122">
        <v>43055</v>
      </c>
      <c r="E6005" s="123" t="s">
        <v>12843</v>
      </c>
      <c r="F6005" s="123" t="s">
        <v>3</v>
      </c>
      <c r="G6005" s="123">
        <v>1561569</v>
      </c>
      <c r="H6005" s="127"/>
      <c r="I6005" s="131" t="s">
        <v>15334</v>
      </c>
      <c r="J6005" s="127"/>
      <c r="K6005" s="127"/>
      <c r="L6005" s="127"/>
      <c r="M6005" s="127"/>
      <c r="N6005" s="247">
        <v>0</v>
      </c>
      <c r="O6005" s="247">
        <v>418.62</v>
      </c>
      <c r="P6005" s="127" t="s">
        <v>1334</v>
      </c>
    </row>
    <row r="6006" spans="1:16" ht="51" hidden="1">
      <c r="A6006" s="127">
        <v>132</v>
      </c>
      <c r="B6006" s="127"/>
      <c r="C6006" s="128" t="s">
        <v>729</v>
      </c>
      <c r="D6006" s="122">
        <v>43055</v>
      </c>
      <c r="E6006" s="123" t="s">
        <v>12844</v>
      </c>
      <c r="F6006" s="123" t="s">
        <v>3</v>
      </c>
      <c r="G6006" s="123">
        <v>1561575</v>
      </c>
      <c r="H6006" s="127"/>
      <c r="I6006" s="131" t="s">
        <v>15335</v>
      </c>
      <c r="J6006" s="127"/>
      <c r="K6006" s="127"/>
      <c r="L6006" s="127"/>
      <c r="M6006" s="127"/>
      <c r="N6006" s="247">
        <v>0</v>
      </c>
      <c r="O6006" s="247">
        <v>313.2</v>
      </c>
      <c r="P6006" s="127" t="s">
        <v>1334</v>
      </c>
    </row>
    <row r="6007" spans="1:16" ht="51" hidden="1">
      <c r="A6007" s="127" t="s">
        <v>620</v>
      </c>
      <c r="B6007" s="127"/>
      <c r="C6007" s="128" t="s">
        <v>714</v>
      </c>
      <c r="D6007" s="122">
        <v>43055</v>
      </c>
      <c r="E6007" s="123" t="s">
        <v>12845</v>
      </c>
      <c r="F6007" s="123" t="s">
        <v>3</v>
      </c>
      <c r="G6007" s="123">
        <v>1561616</v>
      </c>
      <c r="H6007" s="127"/>
      <c r="I6007" s="131" t="s">
        <v>15336</v>
      </c>
      <c r="J6007" s="127"/>
      <c r="K6007" s="127"/>
      <c r="L6007" s="127"/>
      <c r="M6007" s="127"/>
      <c r="N6007" s="247">
        <v>0</v>
      </c>
      <c r="O6007" s="247">
        <v>25</v>
      </c>
      <c r="P6007" s="127" t="s">
        <v>1334</v>
      </c>
    </row>
    <row r="6008" spans="1:16" ht="51" hidden="1">
      <c r="A6008" s="127">
        <v>47</v>
      </c>
      <c r="B6008" s="127"/>
      <c r="C6008" s="128" t="s">
        <v>700</v>
      </c>
      <c r="D6008" s="122">
        <v>43055</v>
      </c>
      <c r="E6008" s="123" t="s">
        <v>12846</v>
      </c>
      <c r="F6008" s="123" t="s">
        <v>3</v>
      </c>
      <c r="G6008" s="123">
        <v>1561628</v>
      </c>
      <c r="H6008" s="127"/>
      <c r="I6008" s="131" t="s">
        <v>15337</v>
      </c>
      <c r="J6008" s="127"/>
      <c r="K6008" s="127"/>
      <c r="L6008" s="127"/>
      <c r="M6008" s="127"/>
      <c r="N6008" s="246">
        <v>0</v>
      </c>
      <c r="O6008" s="246">
        <v>0.16</v>
      </c>
      <c r="P6008" s="127" t="s">
        <v>1334</v>
      </c>
    </row>
    <row r="6009" spans="1:16" ht="51" hidden="1">
      <c r="A6009" s="127">
        <v>47</v>
      </c>
      <c r="B6009" s="127"/>
      <c r="C6009" s="128" t="s">
        <v>700</v>
      </c>
      <c r="D6009" s="122">
        <v>43055</v>
      </c>
      <c r="E6009" s="123" t="s">
        <v>12847</v>
      </c>
      <c r="F6009" s="123" t="s">
        <v>3</v>
      </c>
      <c r="G6009" s="123">
        <v>1561631</v>
      </c>
      <c r="H6009" s="127"/>
      <c r="I6009" s="131" t="s">
        <v>15338</v>
      </c>
      <c r="J6009" s="127"/>
      <c r="K6009" s="127"/>
      <c r="L6009" s="127"/>
      <c r="M6009" s="127"/>
      <c r="N6009" s="246">
        <v>0</v>
      </c>
      <c r="O6009" s="246">
        <v>4038.9</v>
      </c>
      <c r="P6009" s="127" t="s">
        <v>1334</v>
      </c>
    </row>
    <row r="6010" spans="1:16" ht="38.25" hidden="1">
      <c r="A6010" s="127">
        <v>46</v>
      </c>
      <c r="B6010" s="127"/>
      <c r="C6010" s="128" t="s">
        <v>699</v>
      </c>
      <c r="D6010" s="122">
        <v>43055</v>
      </c>
      <c r="E6010" s="123" t="s">
        <v>12848</v>
      </c>
      <c r="F6010" s="123" t="s">
        <v>3</v>
      </c>
      <c r="G6010" s="123">
        <v>1561640</v>
      </c>
      <c r="H6010" s="127"/>
      <c r="I6010" s="131" t="s">
        <v>15339</v>
      </c>
      <c r="J6010" s="127"/>
      <c r="K6010" s="127"/>
      <c r="L6010" s="127"/>
      <c r="M6010" s="127"/>
      <c r="N6010" s="246">
        <v>0</v>
      </c>
      <c r="O6010" s="246">
        <v>1008</v>
      </c>
      <c r="P6010" s="127" t="s">
        <v>1334</v>
      </c>
    </row>
    <row r="6011" spans="1:16" ht="51" hidden="1">
      <c r="A6011" s="127">
        <v>86</v>
      </c>
      <c r="B6011" s="127"/>
      <c r="C6011" s="128" t="s">
        <v>711</v>
      </c>
      <c r="D6011" s="122">
        <v>43055</v>
      </c>
      <c r="E6011" s="123" t="s">
        <v>12849</v>
      </c>
      <c r="F6011" s="123" t="s">
        <v>3</v>
      </c>
      <c r="G6011" s="123">
        <v>1561655</v>
      </c>
      <c r="H6011" s="127"/>
      <c r="I6011" s="131" t="s">
        <v>15340</v>
      </c>
      <c r="J6011" s="127"/>
      <c r="K6011" s="127"/>
      <c r="L6011" s="127"/>
      <c r="M6011" s="127"/>
      <c r="N6011" s="246">
        <v>0</v>
      </c>
      <c r="O6011" s="246">
        <v>161.38</v>
      </c>
      <c r="P6011" s="127" t="s">
        <v>1334</v>
      </c>
    </row>
    <row r="6012" spans="1:16" ht="51" hidden="1">
      <c r="A6012" s="127">
        <v>309</v>
      </c>
      <c r="B6012" s="127"/>
      <c r="C6012" s="128" t="s">
        <v>807</v>
      </c>
      <c r="D6012" s="122">
        <v>43055</v>
      </c>
      <c r="E6012" s="123" t="s">
        <v>12850</v>
      </c>
      <c r="F6012" s="123" t="s">
        <v>3</v>
      </c>
      <c r="G6012" s="123">
        <v>1561661</v>
      </c>
      <c r="H6012" s="127"/>
      <c r="I6012" s="131" t="s">
        <v>15341</v>
      </c>
      <c r="J6012" s="127"/>
      <c r="K6012" s="127"/>
      <c r="L6012" s="127"/>
      <c r="M6012" s="127"/>
      <c r="N6012" s="246">
        <v>0</v>
      </c>
      <c r="O6012" s="246">
        <v>126</v>
      </c>
      <c r="P6012" s="127" t="s">
        <v>1334</v>
      </c>
    </row>
    <row r="6013" spans="1:16" ht="51" hidden="1">
      <c r="A6013" s="127">
        <v>309</v>
      </c>
      <c r="B6013" s="127"/>
      <c r="C6013" s="128" t="s">
        <v>807</v>
      </c>
      <c r="D6013" s="122">
        <v>43055</v>
      </c>
      <c r="E6013" s="123" t="s">
        <v>12851</v>
      </c>
      <c r="F6013" s="123" t="s">
        <v>3</v>
      </c>
      <c r="G6013" s="123">
        <v>1561666</v>
      </c>
      <c r="H6013" s="127"/>
      <c r="I6013" s="131" t="s">
        <v>15342</v>
      </c>
      <c r="J6013" s="127"/>
      <c r="K6013" s="127"/>
      <c r="L6013" s="127"/>
      <c r="M6013" s="127"/>
      <c r="N6013" s="246">
        <v>0</v>
      </c>
      <c r="O6013" s="246">
        <v>63</v>
      </c>
      <c r="P6013" s="127" t="s">
        <v>1334</v>
      </c>
    </row>
    <row r="6014" spans="1:16" ht="51" hidden="1">
      <c r="A6014" s="127">
        <v>309</v>
      </c>
      <c r="B6014" s="127"/>
      <c r="C6014" s="128" t="s">
        <v>807</v>
      </c>
      <c r="D6014" s="122">
        <v>43055</v>
      </c>
      <c r="E6014" s="123" t="s">
        <v>12852</v>
      </c>
      <c r="F6014" s="123" t="s">
        <v>3</v>
      </c>
      <c r="G6014" s="123">
        <v>1561669</v>
      </c>
      <c r="H6014" s="127"/>
      <c r="I6014" s="131" t="s">
        <v>15343</v>
      </c>
      <c r="J6014" s="127"/>
      <c r="K6014" s="127"/>
      <c r="L6014" s="127"/>
      <c r="M6014" s="127"/>
      <c r="N6014" s="246">
        <v>0</v>
      </c>
      <c r="O6014" s="246">
        <v>78</v>
      </c>
      <c r="P6014" s="127" t="s">
        <v>1334</v>
      </c>
    </row>
    <row r="6015" spans="1:16" ht="51" hidden="1">
      <c r="A6015" s="127">
        <v>16</v>
      </c>
      <c r="B6015" s="127"/>
      <c r="C6015" s="128" t="s">
        <v>693</v>
      </c>
      <c r="D6015" s="122">
        <v>43055</v>
      </c>
      <c r="E6015" s="123" t="s">
        <v>12853</v>
      </c>
      <c r="F6015" s="123" t="s">
        <v>3</v>
      </c>
      <c r="G6015" s="123">
        <v>1561763</v>
      </c>
      <c r="H6015" s="127"/>
      <c r="I6015" s="131" t="s">
        <v>15344</v>
      </c>
      <c r="J6015" s="127"/>
      <c r="K6015" s="127"/>
      <c r="L6015" s="127"/>
      <c r="M6015" s="127"/>
      <c r="N6015" s="246">
        <v>0</v>
      </c>
      <c r="O6015" s="246">
        <v>2389</v>
      </c>
      <c r="P6015" s="127" t="s">
        <v>1334</v>
      </c>
    </row>
    <row r="6016" spans="1:16" ht="63.75" hidden="1">
      <c r="A6016" s="127">
        <v>48</v>
      </c>
      <c r="B6016" s="127"/>
      <c r="C6016" s="128" t="s">
        <v>701</v>
      </c>
      <c r="D6016" s="122">
        <v>43055</v>
      </c>
      <c r="E6016" s="123" t="s">
        <v>12854</v>
      </c>
      <c r="F6016" s="123" t="s">
        <v>3</v>
      </c>
      <c r="G6016" s="123">
        <v>1561771</v>
      </c>
      <c r="H6016" s="127"/>
      <c r="I6016" s="131" t="s">
        <v>15345</v>
      </c>
      <c r="J6016" s="127"/>
      <c r="K6016" s="127"/>
      <c r="L6016" s="127"/>
      <c r="M6016" s="127"/>
      <c r="N6016" s="246">
        <v>0</v>
      </c>
      <c r="O6016" s="246">
        <v>371</v>
      </c>
      <c r="P6016" s="127" t="s">
        <v>1334</v>
      </c>
    </row>
    <row r="6017" spans="1:16" ht="63.75" hidden="1">
      <c r="A6017" s="127">
        <v>48</v>
      </c>
      <c r="B6017" s="127"/>
      <c r="C6017" s="128" t="s">
        <v>701</v>
      </c>
      <c r="D6017" s="122">
        <v>43055</v>
      </c>
      <c r="E6017" s="123" t="s">
        <v>12855</v>
      </c>
      <c r="F6017" s="123" t="s">
        <v>3</v>
      </c>
      <c r="G6017" s="123">
        <v>1561774</v>
      </c>
      <c r="H6017" s="127"/>
      <c r="I6017" s="131" t="s">
        <v>15346</v>
      </c>
      <c r="J6017" s="127"/>
      <c r="K6017" s="127"/>
      <c r="L6017" s="127"/>
      <c r="M6017" s="127"/>
      <c r="N6017" s="246">
        <v>0</v>
      </c>
      <c r="O6017" s="246">
        <v>323</v>
      </c>
      <c r="P6017" s="127" t="s">
        <v>1334</v>
      </c>
    </row>
    <row r="6018" spans="1:16" ht="51" hidden="1">
      <c r="A6018" s="127">
        <v>46</v>
      </c>
      <c r="B6018" s="127"/>
      <c r="C6018" s="128" t="s">
        <v>699</v>
      </c>
      <c r="D6018" s="122">
        <v>43055</v>
      </c>
      <c r="E6018" s="123" t="s">
        <v>12856</v>
      </c>
      <c r="F6018" s="123" t="s">
        <v>3</v>
      </c>
      <c r="G6018" s="123">
        <v>1561813</v>
      </c>
      <c r="H6018" s="127"/>
      <c r="I6018" s="131" t="s">
        <v>15347</v>
      </c>
      <c r="J6018" s="127"/>
      <c r="K6018" s="127"/>
      <c r="L6018" s="127"/>
      <c r="M6018" s="127"/>
      <c r="N6018" s="246">
        <v>0</v>
      </c>
      <c r="O6018" s="246">
        <v>1137.2</v>
      </c>
      <c r="P6018" s="127" t="s">
        <v>1334</v>
      </c>
    </row>
    <row r="6019" spans="1:16" ht="38.25" hidden="1">
      <c r="A6019" s="127">
        <v>526</v>
      </c>
      <c r="B6019" s="127"/>
      <c r="C6019" s="128" t="s">
        <v>847</v>
      </c>
      <c r="D6019" s="122">
        <v>43055</v>
      </c>
      <c r="E6019" s="123" t="s">
        <v>12857</v>
      </c>
      <c r="F6019" s="123" t="s">
        <v>3</v>
      </c>
      <c r="G6019" s="123">
        <v>1561819</v>
      </c>
      <c r="H6019" s="127"/>
      <c r="I6019" s="131" t="s">
        <v>15348</v>
      </c>
      <c r="J6019" s="127"/>
      <c r="K6019" s="127"/>
      <c r="L6019" s="127"/>
      <c r="M6019" s="127"/>
      <c r="N6019" s="246">
        <v>0</v>
      </c>
      <c r="O6019" s="246">
        <v>100</v>
      </c>
      <c r="P6019" s="127" t="s">
        <v>1334</v>
      </c>
    </row>
    <row r="6020" spans="1:16" ht="51" hidden="1">
      <c r="A6020" s="127">
        <v>86</v>
      </c>
      <c r="B6020" s="127"/>
      <c r="C6020" s="128" t="s">
        <v>711</v>
      </c>
      <c r="D6020" s="122">
        <v>43055</v>
      </c>
      <c r="E6020" s="123" t="s">
        <v>12858</v>
      </c>
      <c r="F6020" s="123" t="s">
        <v>3</v>
      </c>
      <c r="G6020" s="123">
        <v>1561638</v>
      </c>
      <c r="H6020" s="127"/>
      <c r="I6020" s="131" t="s">
        <v>15349</v>
      </c>
      <c r="J6020" s="127"/>
      <c r="K6020" s="127"/>
      <c r="L6020" s="127"/>
      <c r="M6020" s="127"/>
      <c r="N6020" s="246">
        <v>0</v>
      </c>
      <c r="O6020" s="246">
        <v>8400</v>
      </c>
      <c r="P6020" s="127" t="s">
        <v>1334</v>
      </c>
    </row>
    <row r="6021" spans="1:16" ht="38.25" hidden="1">
      <c r="A6021" s="127">
        <v>86</v>
      </c>
      <c r="B6021" s="127"/>
      <c r="C6021" s="128" t="s">
        <v>711</v>
      </c>
      <c r="D6021" s="122">
        <v>43055</v>
      </c>
      <c r="E6021" s="123" t="s">
        <v>12859</v>
      </c>
      <c r="F6021" s="123" t="s">
        <v>3</v>
      </c>
      <c r="G6021" s="123">
        <v>1561639</v>
      </c>
      <c r="H6021" s="127"/>
      <c r="I6021" s="131" t="s">
        <v>15350</v>
      </c>
      <c r="J6021" s="127"/>
      <c r="K6021" s="127"/>
      <c r="L6021" s="127"/>
      <c r="M6021" s="127"/>
      <c r="N6021" s="246">
        <v>0</v>
      </c>
      <c r="O6021" s="246">
        <v>600</v>
      </c>
      <c r="P6021" s="127" t="s">
        <v>1334</v>
      </c>
    </row>
    <row r="6022" spans="1:16" ht="51" hidden="1">
      <c r="A6022" s="127">
        <v>86</v>
      </c>
      <c r="B6022" s="127"/>
      <c r="C6022" s="128" t="s">
        <v>711</v>
      </c>
      <c r="D6022" s="122">
        <v>43055</v>
      </c>
      <c r="E6022" s="123" t="s">
        <v>12860</v>
      </c>
      <c r="F6022" s="123" t="s">
        <v>3</v>
      </c>
      <c r="G6022" s="123">
        <v>1561643</v>
      </c>
      <c r="H6022" s="127"/>
      <c r="I6022" s="131" t="s">
        <v>15351</v>
      </c>
      <c r="J6022" s="127"/>
      <c r="K6022" s="127"/>
      <c r="L6022" s="127"/>
      <c r="M6022" s="127"/>
      <c r="N6022" s="246">
        <v>0</v>
      </c>
      <c r="O6022" s="246">
        <v>2448</v>
      </c>
      <c r="P6022" s="127" t="s">
        <v>1334</v>
      </c>
    </row>
    <row r="6023" spans="1:16" ht="51" hidden="1">
      <c r="A6023" s="127">
        <v>86</v>
      </c>
      <c r="B6023" s="127"/>
      <c r="C6023" s="128" t="s">
        <v>711</v>
      </c>
      <c r="D6023" s="122">
        <v>43055</v>
      </c>
      <c r="E6023" s="123" t="s">
        <v>12861</v>
      </c>
      <c r="F6023" s="123" t="s">
        <v>3</v>
      </c>
      <c r="G6023" s="123">
        <v>1561646</v>
      </c>
      <c r="H6023" s="127"/>
      <c r="I6023" s="131" t="s">
        <v>15352</v>
      </c>
      <c r="J6023" s="127"/>
      <c r="K6023" s="127"/>
      <c r="L6023" s="127"/>
      <c r="M6023" s="127"/>
      <c r="N6023" s="246">
        <v>0</v>
      </c>
      <c r="O6023" s="246">
        <v>16800</v>
      </c>
      <c r="P6023" s="127" t="s">
        <v>1334</v>
      </c>
    </row>
    <row r="6024" spans="1:16" ht="51" hidden="1">
      <c r="A6024" s="127">
        <v>86</v>
      </c>
      <c r="B6024" s="127"/>
      <c r="C6024" s="128" t="s">
        <v>711</v>
      </c>
      <c r="D6024" s="122">
        <v>43055</v>
      </c>
      <c r="E6024" s="123" t="s">
        <v>12862</v>
      </c>
      <c r="F6024" s="123" t="s">
        <v>3</v>
      </c>
      <c r="G6024" s="123">
        <v>1561649</v>
      </c>
      <c r="H6024" s="127"/>
      <c r="I6024" s="131" t="s">
        <v>15353</v>
      </c>
      <c r="J6024" s="127"/>
      <c r="K6024" s="127"/>
      <c r="L6024" s="127"/>
      <c r="M6024" s="127"/>
      <c r="N6024" s="246">
        <v>0</v>
      </c>
      <c r="O6024" s="246">
        <v>12919.68</v>
      </c>
      <c r="P6024" s="127" t="s">
        <v>1334</v>
      </c>
    </row>
    <row r="6025" spans="1:16" ht="51" hidden="1">
      <c r="A6025" s="127" t="s">
        <v>623</v>
      </c>
      <c r="B6025" s="127"/>
      <c r="C6025" s="128" t="s">
        <v>716</v>
      </c>
      <c r="D6025" s="122">
        <v>43055</v>
      </c>
      <c r="E6025" s="123" t="s">
        <v>12863</v>
      </c>
      <c r="F6025" s="123" t="s">
        <v>3</v>
      </c>
      <c r="G6025" s="123">
        <v>1561673</v>
      </c>
      <c r="H6025" s="127"/>
      <c r="I6025" s="131" t="s">
        <v>15354</v>
      </c>
      <c r="J6025" s="127"/>
      <c r="K6025" s="127"/>
      <c r="L6025" s="127"/>
      <c r="M6025" s="127"/>
      <c r="N6025" s="246">
        <v>0</v>
      </c>
      <c r="O6025" s="246">
        <v>656199.30000000005</v>
      </c>
      <c r="P6025" s="127" t="s">
        <v>1334</v>
      </c>
    </row>
    <row r="6026" spans="1:16" ht="51" hidden="1">
      <c r="A6026" s="127" t="s">
        <v>623</v>
      </c>
      <c r="B6026" s="127"/>
      <c r="C6026" s="128" t="s">
        <v>716</v>
      </c>
      <c r="D6026" s="122">
        <v>43055</v>
      </c>
      <c r="E6026" s="123" t="s">
        <v>12864</v>
      </c>
      <c r="F6026" s="123" t="s">
        <v>3</v>
      </c>
      <c r="G6026" s="123">
        <v>1561677</v>
      </c>
      <c r="H6026" s="127"/>
      <c r="I6026" s="131" t="s">
        <v>15355</v>
      </c>
      <c r="J6026" s="127"/>
      <c r="K6026" s="127"/>
      <c r="L6026" s="127"/>
      <c r="M6026" s="127"/>
      <c r="N6026" s="246">
        <v>0</v>
      </c>
      <c r="O6026" s="246">
        <v>223326.91</v>
      </c>
      <c r="P6026" s="127" t="s">
        <v>1334</v>
      </c>
    </row>
    <row r="6027" spans="1:16" ht="51" hidden="1">
      <c r="A6027" s="127">
        <v>523</v>
      </c>
      <c r="B6027" s="127"/>
      <c r="C6027" s="128" t="s">
        <v>846</v>
      </c>
      <c r="D6027" s="122">
        <v>43055</v>
      </c>
      <c r="E6027" s="123" t="s">
        <v>12865</v>
      </c>
      <c r="F6027" s="123" t="s">
        <v>3</v>
      </c>
      <c r="G6027" s="123">
        <v>1561525</v>
      </c>
      <c r="H6027" s="127"/>
      <c r="I6027" s="131" t="s">
        <v>15356</v>
      </c>
      <c r="J6027" s="127"/>
      <c r="K6027" s="127"/>
      <c r="L6027" s="127"/>
      <c r="M6027" s="127"/>
      <c r="N6027" s="246">
        <v>0</v>
      </c>
      <c r="O6027" s="246">
        <v>316</v>
      </c>
      <c r="P6027" s="127" t="s">
        <v>1334</v>
      </c>
    </row>
    <row r="6028" spans="1:16" ht="51" hidden="1">
      <c r="A6028" s="127">
        <v>660</v>
      </c>
      <c r="B6028" s="127"/>
      <c r="C6028" s="128" t="s">
        <v>234</v>
      </c>
      <c r="D6028" s="122">
        <v>43055</v>
      </c>
      <c r="E6028" s="123" t="s">
        <v>12866</v>
      </c>
      <c r="F6028" s="123" t="s">
        <v>3</v>
      </c>
      <c r="G6028" s="123">
        <v>1561529</v>
      </c>
      <c r="H6028" s="127"/>
      <c r="I6028" s="131" t="s">
        <v>15357</v>
      </c>
      <c r="J6028" s="127"/>
      <c r="K6028" s="127"/>
      <c r="L6028" s="127"/>
      <c r="M6028" s="127"/>
      <c r="N6028" s="246">
        <v>0</v>
      </c>
      <c r="O6028" s="246">
        <v>762.80000000000007</v>
      </c>
      <c r="P6028" s="127" t="s">
        <v>1334</v>
      </c>
    </row>
    <row r="6029" spans="1:16" ht="63.75">
      <c r="A6029" s="127">
        <v>35</v>
      </c>
      <c r="B6029" s="127"/>
      <c r="C6029" s="128" t="s">
        <v>697</v>
      </c>
      <c r="D6029" s="122">
        <v>43055</v>
      </c>
      <c r="E6029" s="123" t="s">
        <v>12867</v>
      </c>
      <c r="F6029" s="123" t="s">
        <v>3</v>
      </c>
      <c r="G6029" s="123">
        <v>1561576</v>
      </c>
      <c r="H6029" s="127"/>
      <c r="I6029" s="131" t="s">
        <v>15358</v>
      </c>
      <c r="J6029" s="127"/>
      <c r="K6029" s="127"/>
      <c r="L6029" s="127"/>
      <c r="M6029" s="127"/>
      <c r="N6029" s="246">
        <v>0</v>
      </c>
      <c r="O6029" s="246">
        <v>18374.400000000001</v>
      </c>
      <c r="P6029" s="127" t="s">
        <v>1334</v>
      </c>
    </row>
    <row r="6030" spans="1:16" ht="51">
      <c r="A6030" s="127">
        <v>35</v>
      </c>
      <c r="B6030" s="127"/>
      <c r="C6030" s="128" t="s">
        <v>697</v>
      </c>
      <c r="D6030" s="122">
        <v>43055</v>
      </c>
      <c r="E6030" s="123" t="s">
        <v>12868</v>
      </c>
      <c r="F6030" s="123" t="s">
        <v>3</v>
      </c>
      <c r="G6030" s="123">
        <v>1561581</v>
      </c>
      <c r="H6030" s="127"/>
      <c r="I6030" s="131" t="s">
        <v>15359</v>
      </c>
      <c r="J6030" s="127"/>
      <c r="K6030" s="127"/>
      <c r="L6030" s="127"/>
      <c r="M6030" s="127"/>
      <c r="N6030" s="246">
        <v>0</v>
      </c>
      <c r="O6030" s="246">
        <v>200</v>
      </c>
      <c r="P6030" s="127" t="s">
        <v>1334</v>
      </c>
    </row>
    <row r="6031" spans="1:16" ht="63.75">
      <c r="A6031" s="127">
        <v>35</v>
      </c>
      <c r="B6031" s="127"/>
      <c r="C6031" s="128" t="s">
        <v>697</v>
      </c>
      <c r="D6031" s="122">
        <v>43055</v>
      </c>
      <c r="E6031" s="123" t="s">
        <v>12869</v>
      </c>
      <c r="F6031" s="123" t="s">
        <v>3</v>
      </c>
      <c r="G6031" s="123">
        <v>1561582</v>
      </c>
      <c r="H6031" s="127"/>
      <c r="I6031" s="131" t="s">
        <v>15360</v>
      </c>
      <c r="J6031" s="127"/>
      <c r="K6031" s="127"/>
      <c r="L6031" s="127"/>
      <c r="M6031" s="127"/>
      <c r="N6031" s="246">
        <v>0</v>
      </c>
      <c r="O6031" s="246">
        <v>720</v>
      </c>
      <c r="P6031" s="127" t="s">
        <v>1334</v>
      </c>
    </row>
    <row r="6032" spans="1:16" ht="51">
      <c r="A6032" s="127">
        <v>35</v>
      </c>
      <c r="B6032" s="127"/>
      <c r="C6032" s="128" t="s">
        <v>697</v>
      </c>
      <c r="D6032" s="122">
        <v>43055</v>
      </c>
      <c r="E6032" s="123" t="s">
        <v>12870</v>
      </c>
      <c r="F6032" s="123" t="s">
        <v>3</v>
      </c>
      <c r="G6032" s="123">
        <v>1561583</v>
      </c>
      <c r="H6032" s="127"/>
      <c r="I6032" s="131" t="s">
        <v>15361</v>
      </c>
      <c r="J6032" s="127"/>
      <c r="K6032" s="127"/>
      <c r="L6032" s="127"/>
      <c r="M6032" s="127"/>
      <c r="N6032" s="246">
        <v>0</v>
      </c>
      <c r="O6032" s="246">
        <v>7855</v>
      </c>
      <c r="P6032" s="127" t="s">
        <v>1334</v>
      </c>
    </row>
    <row r="6033" spans="1:16" ht="51">
      <c r="A6033" s="127">
        <v>35</v>
      </c>
      <c r="B6033" s="127"/>
      <c r="C6033" s="128" t="s">
        <v>697</v>
      </c>
      <c r="D6033" s="122">
        <v>43055</v>
      </c>
      <c r="E6033" s="123" t="s">
        <v>12871</v>
      </c>
      <c r="F6033" s="123" t="s">
        <v>3</v>
      </c>
      <c r="G6033" s="123">
        <v>1561584</v>
      </c>
      <c r="H6033" s="127"/>
      <c r="I6033" s="131" t="s">
        <v>15362</v>
      </c>
      <c r="J6033" s="127"/>
      <c r="K6033" s="127"/>
      <c r="L6033" s="127"/>
      <c r="M6033" s="127"/>
      <c r="N6033" s="246">
        <v>0</v>
      </c>
      <c r="O6033" s="246">
        <v>2448</v>
      </c>
      <c r="P6033" s="127" t="s">
        <v>1334</v>
      </c>
    </row>
    <row r="6034" spans="1:16" ht="51">
      <c r="A6034" s="127">
        <v>35</v>
      </c>
      <c r="B6034" s="127"/>
      <c r="C6034" s="128" t="s">
        <v>697</v>
      </c>
      <c r="D6034" s="122">
        <v>43055</v>
      </c>
      <c r="E6034" s="123" t="s">
        <v>12872</v>
      </c>
      <c r="F6034" s="123" t="s">
        <v>3</v>
      </c>
      <c r="G6034" s="123">
        <v>1561585</v>
      </c>
      <c r="H6034" s="127"/>
      <c r="I6034" s="131" t="s">
        <v>15363</v>
      </c>
      <c r="J6034" s="127"/>
      <c r="K6034" s="127"/>
      <c r="L6034" s="127"/>
      <c r="M6034" s="127"/>
      <c r="N6034" s="246">
        <v>0</v>
      </c>
      <c r="O6034" s="246">
        <v>47972.5</v>
      </c>
      <c r="P6034" s="127" t="s">
        <v>1334</v>
      </c>
    </row>
    <row r="6035" spans="1:16" ht="51">
      <c r="A6035" s="127">
        <v>35</v>
      </c>
      <c r="B6035" s="127"/>
      <c r="C6035" s="128" t="s">
        <v>697</v>
      </c>
      <c r="D6035" s="122">
        <v>43055</v>
      </c>
      <c r="E6035" s="123" t="s">
        <v>12873</v>
      </c>
      <c r="F6035" s="123" t="s">
        <v>3</v>
      </c>
      <c r="G6035" s="123">
        <v>1561589</v>
      </c>
      <c r="H6035" s="127"/>
      <c r="I6035" s="131" t="s">
        <v>15364</v>
      </c>
      <c r="J6035" s="127"/>
      <c r="K6035" s="127"/>
      <c r="L6035" s="127"/>
      <c r="M6035" s="127"/>
      <c r="N6035" s="246">
        <v>0</v>
      </c>
      <c r="O6035" s="246">
        <v>100000</v>
      </c>
      <c r="P6035" s="127" t="s">
        <v>1334</v>
      </c>
    </row>
    <row r="6036" spans="1:16" ht="51">
      <c r="A6036" s="127">
        <v>35</v>
      </c>
      <c r="B6036" s="127"/>
      <c r="C6036" s="128" t="s">
        <v>697</v>
      </c>
      <c r="D6036" s="122">
        <v>43055</v>
      </c>
      <c r="E6036" s="123" t="s">
        <v>12874</v>
      </c>
      <c r="F6036" s="123" t="s">
        <v>3</v>
      </c>
      <c r="G6036" s="123">
        <v>1561592</v>
      </c>
      <c r="H6036" s="127"/>
      <c r="I6036" s="131" t="s">
        <v>15365</v>
      </c>
      <c r="J6036" s="127"/>
      <c r="K6036" s="127"/>
      <c r="L6036" s="127"/>
      <c r="M6036" s="127"/>
      <c r="N6036" s="246">
        <v>0</v>
      </c>
      <c r="O6036" s="246">
        <v>829.1</v>
      </c>
      <c r="P6036" s="127" t="s">
        <v>1334</v>
      </c>
    </row>
    <row r="6037" spans="1:16" ht="51" hidden="1">
      <c r="A6037" s="127" t="s">
        <v>620</v>
      </c>
      <c r="B6037" s="127"/>
      <c r="C6037" s="128" t="s">
        <v>714</v>
      </c>
      <c r="D6037" s="122">
        <v>43055</v>
      </c>
      <c r="E6037" s="123" t="s">
        <v>12875</v>
      </c>
      <c r="F6037" s="123" t="s">
        <v>3</v>
      </c>
      <c r="G6037" s="123">
        <v>1561531</v>
      </c>
      <c r="H6037" s="127"/>
      <c r="I6037" s="131" t="s">
        <v>15366</v>
      </c>
      <c r="J6037" s="127"/>
      <c r="K6037" s="127"/>
      <c r="L6037" s="127"/>
      <c r="M6037" s="127"/>
      <c r="N6037" s="246">
        <v>0</v>
      </c>
      <c r="O6037" s="246">
        <v>3743.1</v>
      </c>
      <c r="P6037" s="127" t="s">
        <v>1334</v>
      </c>
    </row>
    <row r="6038" spans="1:16" ht="51" hidden="1">
      <c r="A6038" s="127">
        <v>16</v>
      </c>
      <c r="B6038" s="127"/>
      <c r="C6038" s="128" t="s">
        <v>693</v>
      </c>
      <c r="D6038" s="122">
        <v>43055</v>
      </c>
      <c r="E6038" s="123" t="s">
        <v>12876</v>
      </c>
      <c r="F6038" s="123" t="s">
        <v>3</v>
      </c>
      <c r="G6038" s="123">
        <v>1561540</v>
      </c>
      <c r="H6038" s="127"/>
      <c r="I6038" s="131" t="s">
        <v>15367</v>
      </c>
      <c r="J6038" s="127"/>
      <c r="K6038" s="127"/>
      <c r="L6038" s="127"/>
      <c r="M6038" s="127"/>
      <c r="N6038" s="246">
        <v>0</v>
      </c>
      <c r="O6038" s="246">
        <v>371</v>
      </c>
      <c r="P6038" s="127" t="s">
        <v>1334</v>
      </c>
    </row>
    <row r="6039" spans="1:16" ht="51" hidden="1">
      <c r="A6039" s="127">
        <v>20</v>
      </c>
      <c r="B6039" s="127"/>
      <c r="C6039" s="128" t="s">
        <v>694</v>
      </c>
      <c r="D6039" s="122">
        <v>43055</v>
      </c>
      <c r="E6039" s="123" t="s">
        <v>12877</v>
      </c>
      <c r="F6039" s="123" t="s">
        <v>3</v>
      </c>
      <c r="G6039" s="123">
        <v>1561543</v>
      </c>
      <c r="H6039" s="127"/>
      <c r="I6039" s="131" t="s">
        <v>15368</v>
      </c>
      <c r="J6039" s="127"/>
      <c r="K6039" s="127"/>
      <c r="L6039" s="127"/>
      <c r="M6039" s="127"/>
      <c r="N6039" s="246">
        <v>0</v>
      </c>
      <c r="O6039" s="246">
        <v>302.40000000000003</v>
      </c>
      <c r="P6039" s="127" t="s">
        <v>1334</v>
      </c>
    </row>
    <row r="6040" spans="1:16" ht="51" hidden="1">
      <c r="A6040" s="127" t="s">
        <v>620</v>
      </c>
      <c r="B6040" s="127"/>
      <c r="C6040" s="128" t="s">
        <v>714</v>
      </c>
      <c r="D6040" s="122">
        <v>43055</v>
      </c>
      <c r="E6040" s="123" t="s">
        <v>12878</v>
      </c>
      <c r="F6040" s="123" t="s">
        <v>3</v>
      </c>
      <c r="G6040" s="123">
        <v>1561550</v>
      </c>
      <c r="H6040" s="127"/>
      <c r="I6040" s="131" t="s">
        <v>15369</v>
      </c>
      <c r="J6040" s="127"/>
      <c r="K6040" s="127"/>
      <c r="L6040" s="127"/>
      <c r="M6040" s="127"/>
      <c r="N6040" s="246">
        <v>0</v>
      </c>
      <c r="O6040" s="246">
        <v>1741.23</v>
      </c>
      <c r="P6040" s="127" t="s">
        <v>1334</v>
      </c>
    </row>
    <row r="6041" spans="1:16" ht="51" hidden="1">
      <c r="A6041" s="127">
        <v>15</v>
      </c>
      <c r="B6041" s="127"/>
      <c r="C6041" s="128" t="s">
        <v>692</v>
      </c>
      <c r="D6041" s="122">
        <v>43055</v>
      </c>
      <c r="E6041" s="123" t="s">
        <v>12879</v>
      </c>
      <c r="F6041" s="123" t="s">
        <v>3</v>
      </c>
      <c r="G6041" s="123">
        <v>1561551</v>
      </c>
      <c r="H6041" s="127"/>
      <c r="I6041" s="131" t="s">
        <v>15370</v>
      </c>
      <c r="J6041" s="127"/>
      <c r="K6041" s="127"/>
      <c r="L6041" s="127"/>
      <c r="M6041" s="127"/>
      <c r="N6041" s="246">
        <v>0</v>
      </c>
      <c r="O6041" s="246">
        <v>6926.01</v>
      </c>
      <c r="P6041" s="127" t="s">
        <v>1334</v>
      </c>
    </row>
    <row r="6042" spans="1:16" ht="51" hidden="1">
      <c r="A6042" s="127">
        <v>15</v>
      </c>
      <c r="B6042" s="127"/>
      <c r="C6042" s="128" t="s">
        <v>692</v>
      </c>
      <c r="D6042" s="122">
        <v>43055</v>
      </c>
      <c r="E6042" s="123" t="s">
        <v>12880</v>
      </c>
      <c r="F6042" s="123" t="s">
        <v>3</v>
      </c>
      <c r="G6042" s="123">
        <v>1561555</v>
      </c>
      <c r="H6042" s="127"/>
      <c r="I6042" s="131" t="s">
        <v>15371</v>
      </c>
      <c r="J6042" s="127"/>
      <c r="K6042" s="127"/>
      <c r="L6042" s="127"/>
      <c r="M6042" s="127"/>
      <c r="N6042" s="246">
        <v>0</v>
      </c>
      <c r="O6042" s="246">
        <v>40491.020000000004</v>
      </c>
      <c r="P6042" s="127" t="s">
        <v>1334</v>
      </c>
    </row>
    <row r="6043" spans="1:16" ht="51" hidden="1">
      <c r="A6043" s="127">
        <v>15</v>
      </c>
      <c r="B6043" s="127"/>
      <c r="C6043" s="128" t="s">
        <v>692</v>
      </c>
      <c r="D6043" s="122">
        <v>43055</v>
      </c>
      <c r="E6043" s="123" t="s">
        <v>12881</v>
      </c>
      <c r="F6043" s="123" t="s">
        <v>3</v>
      </c>
      <c r="G6043" s="123">
        <v>1561560</v>
      </c>
      <c r="H6043" s="127"/>
      <c r="I6043" s="131" t="s">
        <v>15372</v>
      </c>
      <c r="J6043" s="127"/>
      <c r="K6043" s="127"/>
      <c r="L6043" s="127"/>
      <c r="M6043" s="127"/>
      <c r="N6043" s="246">
        <v>0</v>
      </c>
      <c r="O6043" s="246">
        <v>448.95</v>
      </c>
      <c r="P6043" s="127" t="s">
        <v>1334</v>
      </c>
    </row>
    <row r="6044" spans="1:16" ht="51" hidden="1">
      <c r="A6044" s="127">
        <v>15</v>
      </c>
      <c r="B6044" s="127"/>
      <c r="C6044" s="128" t="s">
        <v>692</v>
      </c>
      <c r="D6044" s="122">
        <v>43055</v>
      </c>
      <c r="E6044" s="123" t="s">
        <v>12882</v>
      </c>
      <c r="F6044" s="123" t="s">
        <v>3</v>
      </c>
      <c r="G6044" s="123">
        <v>1561564</v>
      </c>
      <c r="H6044" s="127"/>
      <c r="I6044" s="131" t="s">
        <v>15373</v>
      </c>
      <c r="J6044" s="127"/>
      <c r="K6044" s="127"/>
      <c r="L6044" s="127"/>
      <c r="M6044" s="127"/>
      <c r="N6044" s="246">
        <v>0</v>
      </c>
      <c r="O6044" s="246">
        <v>2654.66</v>
      </c>
      <c r="P6044" s="127" t="s">
        <v>1334</v>
      </c>
    </row>
    <row r="6045" spans="1:16" ht="51" hidden="1">
      <c r="A6045" s="127">
        <v>234</v>
      </c>
      <c r="B6045" s="127"/>
      <c r="C6045" s="128" t="s">
        <v>124</v>
      </c>
      <c r="D6045" s="122">
        <v>43056</v>
      </c>
      <c r="E6045" s="123" t="s">
        <v>12883</v>
      </c>
      <c r="F6045" s="123" t="s">
        <v>3</v>
      </c>
      <c r="G6045" s="123">
        <v>1562024</v>
      </c>
      <c r="H6045" s="127"/>
      <c r="I6045" s="131" t="s">
        <v>15374</v>
      </c>
      <c r="J6045" s="127"/>
      <c r="K6045" s="127"/>
      <c r="L6045" s="127"/>
      <c r="M6045" s="127"/>
      <c r="N6045" s="246">
        <v>0</v>
      </c>
      <c r="O6045" s="246">
        <v>1319.1000000000001</v>
      </c>
      <c r="P6045" s="127" t="s">
        <v>1334</v>
      </c>
    </row>
    <row r="6046" spans="1:16" ht="51" hidden="1">
      <c r="A6046" s="127" t="s">
        <v>620</v>
      </c>
      <c r="B6046" s="127"/>
      <c r="C6046" s="128" t="s">
        <v>714</v>
      </c>
      <c r="D6046" s="122">
        <v>43056</v>
      </c>
      <c r="E6046" s="123" t="s">
        <v>12884</v>
      </c>
      <c r="F6046" s="123" t="s">
        <v>3</v>
      </c>
      <c r="G6046" s="123">
        <v>1562012</v>
      </c>
      <c r="H6046" s="127"/>
      <c r="I6046" s="131" t="s">
        <v>3034</v>
      </c>
      <c r="J6046" s="127"/>
      <c r="K6046" s="127"/>
      <c r="L6046" s="127"/>
      <c r="M6046" s="127"/>
      <c r="N6046" s="246">
        <v>0</v>
      </c>
      <c r="O6046" s="246">
        <v>500</v>
      </c>
      <c r="P6046" s="127" t="s">
        <v>1334</v>
      </c>
    </row>
    <row r="6047" spans="1:16" ht="51" hidden="1">
      <c r="A6047" s="127">
        <v>86</v>
      </c>
      <c r="B6047" s="127"/>
      <c r="C6047" s="128" t="s">
        <v>711</v>
      </c>
      <c r="D6047" s="122">
        <v>43056</v>
      </c>
      <c r="E6047" s="123" t="s">
        <v>12885</v>
      </c>
      <c r="F6047" s="123" t="s">
        <v>3</v>
      </c>
      <c r="G6047" s="123">
        <v>1562009</v>
      </c>
      <c r="H6047" s="127"/>
      <c r="I6047" s="131" t="s">
        <v>15375</v>
      </c>
      <c r="J6047" s="127"/>
      <c r="K6047" s="127"/>
      <c r="L6047" s="127"/>
      <c r="M6047" s="127"/>
      <c r="N6047" s="246">
        <v>0</v>
      </c>
      <c r="O6047" s="246">
        <v>2185</v>
      </c>
      <c r="P6047" s="127" t="s">
        <v>1334</v>
      </c>
    </row>
    <row r="6048" spans="1:16" ht="38.25" hidden="1">
      <c r="A6048" s="127">
        <v>283</v>
      </c>
      <c r="B6048" s="127"/>
      <c r="C6048" s="128" t="s">
        <v>146</v>
      </c>
      <c r="D6048" s="122">
        <v>43056</v>
      </c>
      <c r="E6048" s="123" t="s">
        <v>12886</v>
      </c>
      <c r="F6048" s="123" t="s">
        <v>3</v>
      </c>
      <c r="G6048" s="123">
        <v>1561995</v>
      </c>
      <c r="H6048" s="127"/>
      <c r="I6048" s="131" t="s">
        <v>15376</v>
      </c>
      <c r="J6048" s="127"/>
      <c r="K6048" s="127"/>
      <c r="L6048" s="127"/>
      <c r="M6048" s="127"/>
      <c r="N6048" s="246">
        <v>0</v>
      </c>
      <c r="O6048" s="246">
        <v>371</v>
      </c>
      <c r="P6048" s="127" t="s">
        <v>1334</v>
      </c>
    </row>
    <row r="6049" spans="1:16" ht="51" hidden="1">
      <c r="A6049" s="127" t="s">
        <v>620</v>
      </c>
      <c r="B6049" s="127"/>
      <c r="C6049" s="128" t="s">
        <v>714</v>
      </c>
      <c r="D6049" s="122">
        <v>43056</v>
      </c>
      <c r="E6049" s="123" t="s">
        <v>12887</v>
      </c>
      <c r="F6049" s="123" t="s">
        <v>3</v>
      </c>
      <c r="G6049" s="123">
        <v>1562039</v>
      </c>
      <c r="H6049" s="127"/>
      <c r="I6049" s="131" t="s">
        <v>15377</v>
      </c>
      <c r="J6049" s="127"/>
      <c r="K6049" s="127"/>
      <c r="L6049" s="127"/>
      <c r="M6049" s="127"/>
      <c r="N6049" s="246">
        <v>0</v>
      </c>
      <c r="O6049" s="246">
        <v>490</v>
      </c>
      <c r="P6049" s="127" t="s">
        <v>1334</v>
      </c>
    </row>
    <row r="6050" spans="1:16" ht="38.25" hidden="1">
      <c r="A6050" s="127">
        <v>373</v>
      </c>
      <c r="B6050" s="127"/>
      <c r="C6050" s="128" t="s">
        <v>1273</v>
      </c>
      <c r="D6050" s="122">
        <v>43056</v>
      </c>
      <c r="E6050" s="123" t="s">
        <v>12888</v>
      </c>
      <c r="F6050" s="123" t="s">
        <v>3</v>
      </c>
      <c r="G6050" s="123">
        <v>1562045</v>
      </c>
      <c r="H6050" s="127"/>
      <c r="I6050" s="131" t="s">
        <v>15378</v>
      </c>
      <c r="J6050" s="127"/>
      <c r="K6050" s="127"/>
      <c r="L6050" s="127"/>
      <c r="M6050" s="127"/>
      <c r="N6050" s="246">
        <v>0</v>
      </c>
      <c r="O6050" s="246">
        <v>813.1</v>
      </c>
      <c r="P6050" s="127" t="s">
        <v>1334</v>
      </c>
    </row>
    <row r="6051" spans="1:16" ht="51" hidden="1">
      <c r="A6051" s="127">
        <v>513</v>
      </c>
      <c r="B6051" s="127"/>
      <c r="C6051" s="128" t="s">
        <v>201</v>
      </c>
      <c r="D6051" s="122">
        <v>43056</v>
      </c>
      <c r="E6051" s="123" t="s">
        <v>12889</v>
      </c>
      <c r="F6051" s="123" t="s">
        <v>3</v>
      </c>
      <c r="G6051" s="123">
        <v>1562047</v>
      </c>
      <c r="H6051" s="127"/>
      <c r="I6051" s="131" t="s">
        <v>15379</v>
      </c>
      <c r="J6051" s="127"/>
      <c r="K6051" s="127"/>
      <c r="L6051" s="127"/>
      <c r="M6051" s="127"/>
      <c r="N6051" s="246">
        <v>0</v>
      </c>
      <c r="O6051" s="246">
        <v>16676.7</v>
      </c>
      <c r="P6051" s="127" t="s">
        <v>1334</v>
      </c>
    </row>
    <row r="6052" spans="1:16" ht="51" hidden="1">
      <c r="A6052" s="127">
        <v>70</v>
      </c>
      <c r="B6052" s="127"/>
      <c r="C6052" s="128" t="s">
        <v>706</v>
      </c>
      <c r="D6052" s="122">
        <v>43056</v>
      </c>
      <c r="E6052" s="123" t="s">
        <v>12890</v>
      </c>
      <c r="F6052" s="123" t="s">
        <v>3</v>
      </c>
      <c r="G6052" s="123">
        <v>1562048</v>
      </c>
      <c r="H6052" s="127"/>
      <c r="I6052" s="131" t="s">
        <v>15380</v>
      </c>
      <c r="J6052" s="127"/>
      <c r="K6052" s="127"/>
      <c r="L6052" s="127"/>
      <c r="M6052" s="127"/>
      <c r="N6052" s="246">
        <v>0</v>
      </c>
      <c r="O6052" s="246">
        <v>175</v>
      </c>
      <c r="P6052" s="127" t="s">
        <v>1334</v>
      </c>
    </row>
    <row r="6053" spans="1:16" ht="51" hidden="1">
      <c r="A6053" s="127" t="s">
        <v>620</v>
      </c>
      <c r="B6053" s="127"/>
      <c r="C6053" s="128" t="s">
        <v>714</v>
      </c>
      <c r="D6053" s="122">
        <v>43056</v>
      </c>
      <c r="E6053" s="123" t="s">
        <v>12891</v>
      </c>
      <c r="F6053" s="123" t="s">
        <v>3</v>
      </c>
      <c r="G6053" s="123">
        <v>1562049</v>
      </c>
      <c r="H6053" s="127"/>
      <c r="I6053" s="131" t="s">
        <v>15381</v>
      </c>
      <c r="J6053" s="127"/>
      <c r="K6053" s="127"/>
      <c r="L6053" s="127"/>
      <c r="M6053" s="127"/>
      <c r="N6053" s="246">
        <v>0</v>
      </c>
      <c r="O6053" s="246">
        <v>4295.2</v>
      </c>
      <c r="P6053" s="127" t="s">
        <v>1334</v>
      </c>
    </row>
    <row r="6054" spans="1:16" ht="51" hidden="1">
      <c r="A6054" s="127" t="s">
        <v>620</v>
      </c>
      <c r="B6054" s="127"/>
      <c r="C6054" s="128" t="s">
        <v>714</v>
      </c>
      <c r="D6054" s="122">
        <v>43056</v>
      </c>
      <c r="E6054" s="123" t="s">
        <v>12892</v>
      </c>
      <c r="F6054" s="123" t="s">
        <v>3</v>
      </c>
      <c r="G6054" s="123">
        <v>1562062</v>
      </c>
      <c r="H6054" s="127"/>
      <c r="I6054" s="131" t="s">
        <v>15382</v>
      </c>
      <c r="J6054" s="127"/>
      <c r="K6054" s="127"/>
      <c r="L6054" s="127"/>
      <c r="M6054" s="127"/>
      <c r="N6054" s="246">
        <v>0</v>
      </c>
      <c r="O6054" s="246">
        <v>508</v>
      </c>
      <c r="P6054" s="127" t="s">
        <v>1334</v>
      </c>
    </row>
    <row r="6055" spans="1:16" ht="51" hidden="1">
      <c r="A6055" s="127">
        <v>203</v>
      </c>
      <c r="B6055" s="127"/>
      <c r="C6055" s="128" t="s">
        <v>758</v>
      </c>
      <c r="D6055" s="122">
        <v>43056</v>
      </c>
      <c r="E6055" s="123" t="s">
        <v>12893</v>
      </c>
      <c r="F6055" s="123" t="s">
        <v>3</v>
      </c>
      <c r="G6055" s="123">
        <v>1562230</v>
      </c>
      <c r="H6055" s="127"/>
      <c r="I6055" s="131" t="s">
        <v>15383</v>
      </c>
      <c r="J6055" s="127"/>
      <c r="K6055" s="127"/>
      <c r="L6055" s="127"/>
      <c r="M6055" s="127"/>
      <c r="N6055" s="246">
        <v>0</v>
      </c>
      <c r="O6055" s="246">
        <v>100</v>
      </c>
      <c r="P6055" s="127" t="s">
        <v>1334</v>
      </c>
    </row>
    <row r="6056" spans="1:16" ht="51" hidden="1">
      <c r="A6056" s="127" t="s">
        <v>620</v>
      </c>
      <c r="B6056" s="127"/>
      <c r="C6056" s="128" t="s">
        <v>714</v>
      </c>
      <c r="D6056" s="122">
        <v>43056</v>
      </c>
      <c r="E6056" s="123" t="s">
        <v>12894</v>
      </c>
      <c r="F6056" s="123" t="s">
        <v>3</v>
      </c>
      <c r="G6056" s="123">
        <v>1562242</v>
      </c>
      <c r="H6056" s="127"/>
      <c r="I6056" s="131" t="s">
        <v>15384</v>
      </c>
      <c r="J6056" s="127"/>
      <c r="K6056" s="127"/>
      <c r="L6056" s="127"/>
      <c r="M6056" s="127"/>
      <c r="N6056" s="246">
        <v>0</v>
      </c>
      <c r="O6056" s="246">
        <v>2500</v>
      </c>
      <c r="P6056" s="127" t="s">
        <v>1334</v>
      </c>
    </row>
    <row r="6057" spans="1:16" ht="38.25" hidden="1">
      <c r="A6057" s="127">
        <v>16</v>
      </c>
      <c r="B6057" s="127"/>
      <c r="C6057" s="128" t="s">
        <v>693</v>
      </c>
      <c r="D6057" s="122">
        <v>43056</v>
      </c>
      <c r="E6057" s="123" t="s">
        <v>12895</v>
      </c>
      <c r="F6057" s="123" t="s">
        <v>3</v>
      </c>
      <c r="G6057" s="123">
        <v>1562244</v>
      </c>
      <c r="H6057" s="127"/>
      <c r="I6057" s="131" t="s">
        <v>15385</v>
      </c>
      <c r="J6057" s="127"/>
      <c r="K6057" s="127"/>
      <c r="L6057" s="127"/>
      <c r="M6057" s="127"/>
      <c r="N6057" s="246">
        <v>0</v>
      </c>
      <c r="O6057" s="246">
        <v>2223.6</v>
      </c>
      <c r="P6057" s="127" t="s">
        <v>1334</v>
      </c>
    </row>
    <row r="6058" spans="1:16" ht="38.25" hidden="1">
      <c r="A6058" s="127">
        <v>16</v>
      </c>
      <c r="B6058" s="127"/>
      <c r="C6058" s="128" t="s">
        <v>693</v>
      </c>
      <c r="D6058" s="122">
        <v>43056</v>
      </c>
      <c r="E6058" s="123" t="s">
        <v>12896</v>
      </c>
      <c r="F6058" s="123" t="s">
        <v>3</v>
      </c>
      <c r="G6058" s="123">
        <v>1562245</v>
      </c>
      <c r="H6058" s="127"/>
      <c r="I6058" s="131" t="s">
        <v>15386</v>
      </c>
      <c r="J6058" s="127"/>
      <c r="K6058" s="127"/>
      <c r="L6058" s="127"/>
      <c r="M6058" s="127"/>
      <c r="N6058" s="246">
        <v>0</v>
      </c>
      <c r="O6058" s="246">
        <v>5562</v>
      </c>
      <c r="P6058" s="127" t="s">
        <v>1334</v>
      </c>
    </row>
    <row r="6059" spans="1:16" ht="51" hidden="1">
      <c r="A6059" s="127">
        <v>46</v>
      </c>
      <c r="B6059" s="127"/>
      <c r="C6059" s="128" t="s">
        <v>699</v>
      </c>
      <c r="D6059" s="122">
        <v>43056</v>
      </c>
      <c r="E6059" s="123" t="s">
        <v>12897</v>
      </c>
      <c r="F6059" s="123" t="s">
        <v>3</v>
      </c>
      <c r="G6059" s="123">
        <v>1562247</v>
      </c>
      <c r="H6059" s="127"/>
      <c r="I6059" s="131" t="s">
        <v>15387</v>
      </c>
      <c r="J6059" s="127"/>
      <c r="K6059" s="127"/>
      <c r="L6059" s="127"/>
      <c r="M6059" s="127"/>
      <c r="N6059" s="246">
        <v>0</v>
      </c>
      <c r="O6059" s="246">
        <v>850</v>
      </c>
      <c r="P6059" s="127" t="s">
        <v>1334</v>
      </c>
    </row>
    <row r="6060" spans="1:16" ht="51" hidden="1">
      <c r="A6060" s="127" t="s">
        <v>620</v>
      </c>
      <c r="B6060" s="127"/>
      <c r="C6060" s="128" t="s">
        <v>714</v>
      </c>
      <c r="D6060" s="122">
        <v>43056</v>
      </c>
      <c r="E6060" s="123" t="s">
        <v>12898</v>
      </c>
      <c r="F6060" s="123" t="s">
        <v>3</v>
      </c>
      <c r="G6060" s="123">
        <v>1562284</v>
      </c>
      <c r="H6060" s="127"/>
      <c r="I6060" s="131" t="s">
        <v>3314</v>
      </c>
      <c r="J6060" s="127"/>
      <c r="K6060" s="127"/>
      <c r="L6060" s="127"/>
      <c r="M6060" s="127"/>
      <c r="N6060" s="246">
        <v>0</v>
      </c>
      <c r="O6060" s="246">
        <v>1200</v>
      </c>
      <c r="P6060" s="127" t="s">
        <v>1334</v>
      </c>
    </row>
    <row r="6061" spans="1:16" ht="38.25" hidden="1">
      <c r="A6061" s="127">
        <v>526</v>
      </c>
      <c r="B6061" s="127"/>
      <c r="C6061" s="128" t="s">
        <v>847</v>
      </c>
      <c r="D6061" s="122">
        <v>43056</v>
      </c>
      <c r="E6061" s="123" t="s">
        <v>12899</v>
      </c>
      <c r="F6061" s="123" t="s">
        <v>3</v>
      </c>
      <c r="G6061" s="123">
        <v>1562307</v>
      </c>
      <c r="H6061" s="127"/>
      <c r="I6061" s="131" t="s">
        <v>15388</v>
      </c>
      <c r="J6061" s="127"/>
      <c r="K6061" s="127"/>
      <c r="L6061" s="127"/>
      <c r="M6061" s="127"/>
      <c r="N6061" s="246">
        <v>0</v>
      </c>
      <c r="O6061" s="246">
        <v>440</v>
      </c>
      <c r="P6061" s="127" t="s">
        <v>1334</v>
      </c>
    </row>
    <row r="6062" spans="1:16" ht="51" hidden="1">
      <c r="A6062" s="127">
        <v>234</v>
      </c>
      <c r="B6062" s="127"/>
      <c r="C6062" s="128" t="s">
        <v>124</v>
      </c>
      <c r="D6062" s="122">
        <v>43056</v>
      </c>
      <c r="E6062" s="123" t="s">
        <v>12900</v>
      </c>
      <c r="F6062" s="123" t="s">
        <v>3</v>
      </c>
      <c r="G6062" s="123">
        <v>1562136</v>
      </c>
      <c r="H6062" s="127"/>
      <c r="I6062" s="131" t="s">
        <v>15389</v>
      </c>
      <c r="J6062" s="127"/>
      <c r="K6062" s="127"/>
      <c r="L6062" s="127"/>
      <c r="M6062" s="127"/>
      <c r="N6062" s="246">
        <v>0</v>
      </c>
      <c r="O6062" s="246">
        <v>45</v>
      </c>
      <c r="P6062" s="127" t="s">
        <v>1334</v>
      </c>
    </row>
    <row r="6063" spans="1:16" ht="51" hidden="1">
      <c r="A6063" s="127">
        <v>234</v>
      </c>
      <c r="B6063" s="127"/>
      <c r="C6063" s="128" t="s">
        <v>124</v>
      </c>
      <c r="D6063" s="122">
        <v>43056</v>
      </c>
      <c r="E6063" s="123" t="s">
        <v>12901</v>
      </c>
      <c r="F6063" s="123" t="s">
        <v>3</v>
      </c>
      <c r="G6063" s="123">
        <v>1562139</v>
      </c>
      <c r="H6063" s="127"/>
      <c r="I6063" s="131" t="s">
        <v>15390</v>
      </c>
      <c r="J6063" s="127"/>
      <c r="K6063" s="127"/>
      <c r="L6063" s="127"/>
      <c r="M6063" s="127"/>
      <c r="N6063" s="246">
        <v>0</v>
      </c>
      <c r="O6063" s="246">
        <v>150</v>
      </c>
      <c r="P6063" s="127" t="s">
        <v>1334</v>
      </c>
    </row>
    <row r="6064" spans="1:16" ht="63.75" hidden="1">
      <c r="A6064" s="127">
        <v>234</v>
      </c>
      <c r="B6064" s="127"/>
      <c r="C6064" s="128" t="s">
        <v>124</v>
      </c>
      <c r="D6064" s="122">
        <v>43056</v>
      </c>
      <c r="E6064" s="123" t="s">
        <v>12902</v>
      </c>
      <c r="F6064" s="123" t="s">
        <v>3</v>
      </c>
      <c r="G6064" s="123">
        <v>1562143</v>
      </c>
      <c r="H6064" s="127"/>
      <c r="I6064" s="131" t="s">
        <v>15391</v>
      </c>
      <c r="J6064" s="127"/>
      <c r="K6064" s="127"/>
      <c r="L6064" s="127"/>
      <c r="M6064" s="127"/>
      <c r="N6064" s="246">
        <v>0</v>
      </c>
      <c r="O6064" s="246">
        <v>6566.7</v>
      </c>
      <c r="P6064" s="127" t="s">
        <v>1334</v>
      </c>
    </row>
    <row r="6065" spans="1:16" ht="51" hidden="1">
      <c r="A6065" s="127" t="s">
        <v>620</v>
      </c>
      <c r="B6065" s="127"/>
      <c r="C6065" s="128" t="s">
        <v>714</v>
      </c>
      <c r="D6065" s="122">
        <v>43056</v>
      </c>
      <c r="E6065" s="123" t="s">
        <v>12903</v>
      </c>
      <c r="F6065" s="123" t="s">
        <v>3</v>
      </c>
      <c r="G6065" s="123">
        <v>1562145</v>
      </c>
      <c r="H6065" s="127"/>
      <c r="I6065" s="131" t="s">
        <v>15392</v>
      </c>
      <c r="J6065" s="127"/>
      <c r="K6065" s="127"/>
      <c r="L6065" s="127"/>
      <c r="M6065" s="127"/>
      <c r="N6065" s="246">
        <v>0</v>
      </c>
      <c r="O6065" s="246">
        <v>106</v>
      </c>
      <c r="P6065" s="127" t="s">
        <v>1334</v>
      </c>
    </row>
    <row r="6066" spans="1:16" ht="51" hidden="1">
      <c r="A6066" s="127" t="s">
        <v>620</v>
      </c>
      <c r="B6066" s="127"/>
      <c r="C6066" s="128" t="s">
        <v>714</v>
      </c>
      <c r="D6066" s="122">
        <v>43056</v>
      </c>
      <c r="E6066" s="123" t="s">
        <v>12904</v>
      </c>
      <c r="F6066" s="123" t="s">
        <v>3</v>
      </c>
      <c r="G6066" s="123">
        <v>1562147</v>
      </c>
      <c r="H6066" s="127"/>
      <c r="I6066" s="131" t="s">
        <v>15393</v>
      </c>
      <c r="J6066" s="127"/>
      <c r="K6066" s="127"/>
      <c r="L6066" s="127"/>
      <c r="M6066" s="127"/>
      <c r="N6066" s="246">
        <v>0</v>
      </c>
      <c r="O6066" s="246">
        <v>5533</v>
      </c>
      <c r="P6066" s="127" t="s">
        <v>1334</v>
      </c>
    </row>
    <row r="6067" spans="1:16" ht="51" hidden="1">
      <c r="A6067" s="127">
        <v>290</v>
      </c>
      <c r="B6067" s="127"/>
      <c r="C6067" s="128" t="s">
        <v>794</v>
      </c>
      <c r="D6067" s="122">
        <v>43056</v>
      </c>
      <c r="E6067" s="123" t="s">
        <v>12905</v>
      </c>
      <c r="F6067" s="123" t="s">
        <v>3</v>
      </c>
      <c r="G6067" s="123">
        <v>1562150</v>
      </c>
      <c r="H6067" s="127"/>
      <c r="I6067" s="131" t="s">
        <v>15394</v>
      </c>
      <c r="J6067" s="127"/>
      <c r="K6067" s="127"/>
      <c r="L6067" s="127"/>
      <c r="M6067" s="127"/>
      <c r="N6067" s="246">
        <v>0</v>
      </c>
      <c r="O6067" s="246">
        <v>304</v>
      </c>
      <c r="P6067" s="127" t="s">
        <v>1334</v>
      </c>
    </row>
    <row r="6068" spans="1:16" ht="38.25" hidden="1">
      <c r="A6068" s="127">
        <v>290</v>
      </c>
      <c r="B6068" s="127"/>
      <c r="C6068" s="128" t="s">
        <v>794</v>
      </c>
      <c r="D6068" s="122">
        <v>43056</v>
      </c>
      <c r="E6068" s="123" t="s">
        <v>12906</v>
      </c>
      <c r="F6068" s="123" t="s">
        <v>3</v>
      </c>
      <c r="G6068" s="123">
        <v>1562151</v>
      </c>
      <c r="H6068" s="127"/>
      <c r="I6068" s="131" t="s">
        <v>15395</v>
      </c>
      <c r="J6068" s="127"/>
      <c r="K6068" s="127"/>
      <c r="L6068" s="127"/>
      <c r="M6068" s="127"/>
      <c r="N6068" s="246">
        <v>0</v>
      </c>
      <c r="O6068" s="246">
        <v>15</v>
      </c>
      <c r="P6068" s="127" t="s">
        <v>1334</v>
      </c>
    </row>
    <row r="6069" spans="1:16" ht="38.25" hidden="1">
      <c r="A6069" s="127">
        <v>526</v>
      </c>
      <c r="B6069" s="127"/>
      <c r="C6069" s="128" t="s">
        <v>847</v>
      </c>
      <c r="D6069" s="122">
        <v>43056</v>
      </c>
      <c r="E6069" s="123" t="s">
        <v>12907</v>
      </c>
      <c r="F6069" s="123" t="s">
        <v>3</v>
      </c>
      <c r="G6069" s="123">
        <v>1562177</v>
      </c>
      <c r="H6069" s="127"/>
      <c r="I6069" s="131" t="s">
        <v>4825</v>
      </c>
      <c r="J6069" s="127"/>
      <c r="K6069" s="127"/>
      <c r="L6069" s="127"/>
      <c r="M6069" s="127"/>
      <c r="N6069" s="246">
        <v>0</v>
      </c>
      <c r="O6069" s="246">
        <v>440</v>
      </c>
      <c r="P6069" s="127" t="s">
        <v>1334</v>
      </c>
    </row>
    <row r="6070" spans="1:16" ht="51" hidden="1">
      <c r="A6070" s="127" t="s">
        <v>620</v>
      </c>
      <c r="B6070" s="127"/>
      <c r="C6070" s="128" t="s">
        <v>714</v>
      </c>
      <c r="D6070" s="122">
        <v>43056</v>
      </c>
      <c r="E6070" s="123" t="s">
        <v>12908</v>
      </c>
      <c r="F6070" s="123" t="s">
        <v>3</v>
      </c>
      <c r="G6070" s="123">
        <v>1562181</v>
      </c>
      <c r="H6070" s="127"/>
      <c r="I6070" s="131" t="s">
        <v>15396</v>
      </c>
      <c r="J6070" s="127"/>
      <c r="K6070" s="127"/>
      <c r="L6070" s="127"/>
      <c r="M6070" s="127"/>
      <c r="N6070" s="246">
        <v>0</v>
      </c>
      <c r="O6070" s="246">
        <v>2271</v>
      </c>
      <c r="P6070" s="127" t="s">
        <v>1334</v>
      </c>
    </row>
    <row r="6071" spans="1:16" ht="51" hidden="1">
      <c r="A6071" s="127">
        <v>20</v>
      </c>
      <c r="B6071" s="127"/>
      <c r="C6071" s="128" t="s">
        <v>694</v>
      </c>
      <c r="D6071" s="122">
        <v>43056</v>
      </c>
      <c r="E6071" s="123" t="s">
        <v>12909</v>
      </c>
      <c r="F6071" s="123" t="s">
        <v>3</v>
      </c>
      <c r="G6071" s="123">
        <v>1562185</v>
      </c>
      <c r="H6071" s="127"/>
      <c r="I6071" s="131" t="s">
        <v>15397</v>
      </c>
      <c r="J6071" s="127"/>
      <c r="K6071" s="127"/>
      <c r="L6071" s="127"/>
      <c r="M6071" s="127"/>
      <c r="N6071" s="246">
        <v>0</v>
      </c>
      <c r="O6071" s="246">
        <v>19</v>
      </c>
      <c r="P6071" s="127" t="s">
        <v>1334</v>
      </c>
    </row>
    <row r="6072" spans="1:16" ht="51" hidden="1">
      <c r="A6072" s="127">
        <v>20</v>
      </c>
      <c r="B6072" s="127"/>
      <c r="C6072" s="128" t="s">
        <v>694</v>
      </c>
      <c r="D6072" s="122">
        <v>43056</v>
      </c>
      <c r="E6072" s="123" t="s">
        <v>12910</v>
      </c>
      <c r="F6072" s="123" t="s">
        <v>3</v>
      </c>
      <c r="G6072" s="123">
        <v>1562187</v>
      </c>
      <c r="H6072" s="127"/>
      <c r="I6072" s="131" t="s">
        <v>15398</v>
      </c>
      <c r="J6072" s="127"/>
      <c r="K6072" s="127"/>
      <c r="L6072" s="127"/>
      <c r="M6072" s="127"/>
      <c r="N6072" s="246">
        <v>0</v>
      </c>
      <c r="O6072" s="246">
        <v>19</v>
      </c>
      <c r="P6072" s="127" t="s">
        <v>1334</v>
      </c>
    </row>
    <row r="6073" spans="1:16" ht="51" hidden="1">
      <c r="A6073" s="127" t="s">
        <v>620</v>
      </c>
      <c r="B6073" s="127"/>
      <c r="C6073" s="128" t="s">
        <v>714</v>
      </c>
      <c r="D6073" s="122">
        <v>43056</v>
      </c>
      <c r="E6073" s="123" t="s">
        <v>12911</v>
      </c>
      <c r="F6073" s="123" t="s">
        <v>3</v>
      </c>
      <c r="G6073" s="123">
        <v>1562190</v>
      </c>
      <c r="H6073" s="127"/>
      <c r="I6073" s="131" t="s">
        <v>15399</v>
      </c>
      <c r="J6073" s="127"/>
      <c r="K6073" s="127"/>
      <c r="L6073" s="127"/>
      <c r="M6073" s="127"/>
      <c r="N6073" s="246">
        <v>0</v>
      </c>
      <c r="O6073" s="246">
        <v>3025</v>
      </c>
      <c r="P6073" s="127" t="s">
        <v>1334</v>
      </c>
    </row>
    <row r="6074" spans="1:16" ht="63.75" hidden="1">
      <c r="A6074" s="127">
        <v>47</v>
      </c>
      <c r="B6074" s="127"/>
      <c r="C6074" s="128" t="s">
        <v>700</v>
      </c>
      <c r="D6074" s="122">
        <v>43056</v>
      </c>
      <c r="E6074" s="123" t="s">
        <v>12912</v>
      </c>
      <c r="F6074" s="123" t="s">
        <v>3</v>
      </c>
      <c r="G6074" s="123">
        <v>1562194</v>
      </c>
      <c r="H6074" s="127"/>
      <c r="I6074" s="131" t="s">
        <v>15400</v>
      </c>
      <c r="J6074" s="127"/>
      <c r="K6074" s="127"/>
      <c r="L6074" s="127"/>
      <c r="M6074" s="127"/>
      <c r="N6074" s="246">
        <v>0</v>
      </c>
      <c r="O6074" s="246">
        <v>5020</v>
      </c>
      <c r="P6074" s="127" t="s">
        <v>1334</v>
      </c>
    </row>
    <row r="6075" spans="1:16" ht="51" hidden="1">
      <c r="A6075" s="127">
        <v>212</v>
      </c>
      <c r="B6075" s="127"/>
      <c r="C6075" s="128" t="s">
        <v>762</v>
      </c>
      <c r="D6075" s="122">
        <v>43056</v>
      </c>
      <c r="E6075" s="123" t="s">
        <v>12913</v>
      </c>
      <c r="F6075" s="123" t="s">
        <v>3</v>
      </c>
      <c r="G6075" s="123">
        <v>1562203</v>
      </c>
      <c r="H6075" s="127"/>
      <c r="I6075" s="131" t="s">
        <v>15401</v>
      </c>
      <c r="J6075" s="127"/>
      <c r="K6075" s="127"/>
      <c r="L6075" s="127"/>
      <c r="M6075" s="127"/>
      <c r="N6075" s="246">
        <v>0</v>
      </c>
      <c r="O6075" s="246">
        <v>200</v>
      </c>
      <c r="P6075" s="127" t="s">
        <v>1334</v>
      </c>
    </row>
    <row r="6076" spans="1:16" ht="51" hidden="1">
      <c r="A6076" s="127" t="s">
        <v>620</v>
      </c>
      <c r="B6076" s="127"/>
      <c r="C6076" s="128" t="s">
        <v>714</v>
      </c>
      <c r="D6076" s="122">
        <v>43056</v>
      </c>
      <c r="E6076" s="123" t="s">
        <v>12914</v>
      </c>
      <c r="F6076" s="123" t="s">
        <v>3</v>
      </c>
      <c r="G6076" s="123">
        <v>1562216</v>
      </c>
      <c r="H6076" s="127"/>
      <c r="I6076" s="131" t="s">
        <v>15402</v>
      </c>
      <c r="J6076" s="127"/>
      <c r="K6076" s="127"/>
      <c r="L6076" s="127"/>
      <c r="M6076" s="127"/>
      <c r="N6076" s="246">
        <v>0</v>
      </c>
      <c r="O6076" s="246">
        <v>10.32</v>
      </c>
      <c r="P6076" s="127" t="s">
        <v>1334</v>
      </c>
    </row>
    <row r="6077" spans="1:16" ht="63.75" hidden="1">
      <c r="A6077" s="127">
        <v>25</v>
      </c>
      <c r="B6077" s="127"/>
      <c r="C6077" s="128" t="s">
        <v>695</v>
      </c>
      <c r="D6077" s="122">
        <v>43056</v>
      </c>
      <c r="E6077" s="123" t="s">
        <v>12915</v>
      </c>
      <c r="F6077" s="123" t="s">
        <v>3</v>
      </c>
      <c r="G6077" s="123">
        <v>1562116</v>
      </c>
      <c r="H6077" s="127"/>
      <c r="I6077" s="131" t="s">
        <v>15403</v>
      </c>
      <c r="J6077" s="127"/>
      <c r="K6077" s="127"/>
      <c r="L6077" s="127"/>
      <c r="M6077" s="127"/>
      <c r="N6077" s="246">
        <v>0</v>
      </c>
      <c r="O6077" s="246">
        <v>146743.57</v>
      </c>
      <c r="P6077" s="127" t="s">
        <v>1334</v>
      </c>
    </row>
    <row r="6078" spans="1:16" ht="63.75" hidden="1">
      <c r="A6078" s="127">
        <v>253</v>
      </c>
      <c r="B6078" s="127"/>
      <c r="C6078" s="128" t="s">
        <v>779</v>
      </c>
      <c r="D6078" s="122">
        <v>43056</v>
      </c>
      <c r="E6078" s="123" t="s">
        <v>12916</v>
      </c>
      <c r="F6078" s="123" t="s">
        <v>3</v>
      </c>
      <c r="G6078" s="123">
        <v>1562125</v>
      </c>
      <c r="H6078" s="127"/>
      <c r="I6078" s="131" t="s">
        <v>15404</v>
      </c>
      <c r="J6078" s="127"/>
      <c r="K6078" s="127"/>
      <c r="L6078" s="127"/>
      <c r="M6078" s="127"/>
      <c r="N6078" s="246">
        <v>0</v>
      </c>
      <c r="O6078" s="246">
        <v>551895</v>
      </c>
      <c r="P6078" s="127" t="s">
        <v>1334</v>
      </c>
    </row>
    <row r="6079" spans="1:16" ht="63.75" hidden="1">
      <c r="A6079" s="127">
        <v>253</v>
      </c>
      <c r="B6079" s="127"/>
      <c r="C6079" s="128" t="s">
        <v>779</v>
      </c>
      <c r="D6079" s="122">
        <v>43056</v>
      </c>
      <c r="E6079" s="123" t="s">
        <v>12917</v>
      </c>
      <c r="F6079" s="123" t="s">
        <v>3</v>
      </c>
      <c r="G6079" s="123">
        <v>1562126</v>
      </c>
      <c r="H6079" s="127"/>
      <c r="I6079" s="131" t="s">
        <v>15405</v>
      </c>
      <c r="J6079" s="127"/>
      <c r="K6079" s="127"/>
      <c r="L6079" s="127"/>
      <c r="M6079" s="127"/>
      <c r="N6079" s="246">
        <v>0</v>
      </c>
      <c r="O6079" s="246">
        <v>527665.80000000005</v>
      </c>
      <c r="P6079" s="127" t="s">
        <v>1334</v>
      </c>
    </row>
    <row r="6080" spans="1:16" ht="63.75" hidden="1">
      <c r="A6080" s="127">
        <v>253</v>
      </c>
      <c r="B6080" s="127"/>
      <c r="C6080" s="128" t="s">
        <v>779</v>
      </c>
      <c r="D6080" s="122">
        <v>43056</v>
      </c>
      <c r="E6080" s="123" t="s">
        <v>12918</v>
      </c>
      <c r="F6080" s="123" t="s">
        <v>3</v>
      </c>
      <c r="G6080" s="123">
        <v>1562127</v>
      </c>
      <c r="H6080" s="127"/>
      <c r="I6080" s="131" t="s">
        <v>15406</v>
      </c>
      <c r="J6080" s="127"/>
      <c r="K6080" s="127"/>
      <c r="L6080" s="127"/>
      <c r="M6080" s="127"/>
      <c r="N6080" s="246">
        <v>0</v>
      </c>
      <c r="O6080" s="246">
        <v>103786.71</v>
      </c>
      <c r="P6080" s="127" t="s">
        <v>1334</v>
      </c>
    </row>
    <row r="6081" spans="1:16" ht="63.75" hidden="1">
      <c r="A6081" s="127">
        <v>253</v>
      </c>
      <c r="B6081" s="127"/>
      <c r="C6081" s="128" t="s">
        <v>779</v>
      </c>
      <c r="D6081" s="122">
        <v>43056</v>
      </c>
      <c r="E6081" s="123" t="s">
        <v>12919</v>
      </c>
      <c r="F6081" s="123" t="s">
        <v>3</v>
      </c>
      <c r="G6081" s="123">
        <v>1562128</v>
      </c>
      <c r="H6081" s="127"/>
      <c r="I6081" s="131" t="s">
        <v>15407</v>
      </c>
      <c r="J6081" s="127"/>
      <c r="K6081" s="127"/>
      <c r="L6081" s="127"/>
      <c r="M6081" s="127"/>
      <c r="N6081" s="246">
        <v>0</v>
      </c>
      <c r="O6081" s="246">
        <v>357534.61</v>
      </c>
      <c r="P6081" s="127" t="s">
        <v>1334</v>
      </c>
    </row>
    <row r="6082" spans="1:16" ht="51" hidden="1">
      <c r="A6082" s="127">
        <v>523</v>
      </c>
      <c r="B6082" s="127"/>
      <c r="C6082" s="128" t="s">
        <v>846</v>
      </c>
      <c r="D6082" s="122">
        <v>43056</v>
      </c>
      <c r="E6082" s="123" t="s">
        <v>12920</v>
      </c>
      <c r="F6082" s="123" t="s">
        <v>3</v>
      </c>
      <c r="G6082" s="123">
        <v>1561958</v>
      </c>
      <c r="H6082" s="127"/>
      <c r="I6082" s="131" t="s">
        <v>15408</v>
      </c>
      <c r="J6082" s="127"/>
      <c r="K6082" s="127"/>
      <c r="L6082" s="127"/>
      <c r="M6082" s="127"/>
      <c r="N6082" s="246">
        <v>0</v>
      </c>
      <c r="O6082" s="246">
        <v>2145.6</v>
      </c>
      <c r="P6082" s="127" t="s">
        <v>1334</v>
      </c>
    </row>
    <row r="6083" spans="1:16" ht="51" hidden="1">
      <c r="A6083" s="127">
        <v>523</v>
      </c>
      <c r="B6083" s="127"/>
      <c r="C6083" s="128" t="s">
        <v>846</v>
      </c>
      <c r="D6083" s="122">
        <v>43056</v>
      </c>
      <c r="E6083" s="123" t="s">
        <v>12921</v>
      </c>
      <c r="F6083" s="123" t="s">
        <v>3</v>
      </c>
      <c r="G6083" s="123">
        <v>1561959</v>
      </c>
      <c r="H6083" s="127"/>
      <c r="I6083" s="131" t="s">
        <v>15409</v>
      </c>
      <c r="J6083" s="127"/>
      <c r="K6083" s="127"/>
      <c r="L6083" s="127"/>
      <c r="M6083" s="127"/>
      <c r="N6083" s="246">
        <v>0</v>
      </c>
      <c r="O6083" s="246">
        <v>883.91</v>
      </c>
      <c r="P6083" s="127" t="s">
        <v>1334</v>
      </c>
    </row>
    <row r="6084" spans="1:16" ht="51" hidden="1">
      <c r="A6084" s="127">
        <v>523</v>
      </c>
      <c r="B6084" s="127"/>
      <c r="C6084" s="128" t="s">
        <v>846</v>
      </c>
      <c r="D6084" s="122">
        <v>43056</v>
      </c>
      <c r="E6084" s="123" t="s">
        <v>12922</v>
      </c>
      <c r="F6084" s="123" t="s">
        <v>3</v>
      </c>
      <c r="G6084" s="123">
        <v>1561960</v>
      </c>
      <c r="H6084" s="127"/>
      <c r="I6084" s="131" t="s">
        <v>15410</v>
      </c>
      <c r="J6084" s="127"/>
      <c r="K6084" s="127"/>
      <c r="L6084" s="127"/>
      <c r="M6084" s="127"/>
      <c r="N6084" s="246">
        <v>0</v>
      </c>
      <c r="O6084" s="246">
        <v>1031.3399999999999</v>
      </c>
      <c r="P6084" s="127" t="s">
        <v>1334</v>
      </c>
    </row>
    <row r="6085" spans="1:16" ht="51" hidden="1">
      <c r="A6085" s="127">
        <v>523</v>
      </c>
      <c r="B6085" s="127"/>
      <c r="C6085" s="128" t="s">
        <v>846</v>
      </c>
      <c r="D6085" s="122">
        <v>43056</v>
      </c>
      <c r="E6085" s="123" t="s">
        <v>12923</v>
      </c>
      <c r="F6085" s="123" t="s">
        <v>3</v>
      </c>
      <c r="G6085" s="123">
        <v>1561961</v>
      </c>
      <c r="H6085" s="127"/>
      <c r="I6085" s="131" t="s">
        <v>15411</v>
      </c>
      <c r="J6085" s="127"/>
      <c r="K6085" s="127"/>
      <c r="L6085" s="127"/>
      <c r="M6085" s="127"/>
      <c r="N6085" s="246">
        <v>0</v>
      </c>
      <c r="O6085" s="246">
        <v>775.29</v>
      </c>
      <c r="P6085" s="127" t="s">
        <v>1334</v>
      </c>
    </row>
    <row r="6086" spans="1:16" ht="51" hidden="1">
      <c r="A6086" s="127">
        <v>523</v>
      </c>
      <c r="B6086" s="127"/>
      <c r="C6086" s="128" t="s">
        <v>846</v>
      </c>
      <c r="D6086" s="122">
        <v>43056</v>
      </c>
      <c r="E6086" s="123" t="s">
        <v>12924</v>
      </c>
      <c r="F6086" s="123" t="s">
        <v>3</v>
      </c>
      <c r="G6086" s="123">
        <v>1561965</v>
      </c>
      <c r="H6086" s="127"/>
      <c r="I6086" s="131" t="s">
        <v>15412</v>
      </c>
      <c r="J6086" s="127"/>
      <c r="K6086" s="127"/>
      <c r="L6086" s="127"/>
      <c r="M6086" s="127"/>
      <c r="N6086" s="246">
        <v>0</v>
      </c>
      <c r="O6086" s="246">
        <v>2447.2000000000003</v>
      </c>
      <c r="P6086" s="127" t="s">
        <v>1334</v>
      </c>
    </row>
    <row r="6087" spans="1:16" ht="51" hidden="1">
      <c r="A6087" s="127">
        <v>523</v>
      </c>
      <c r="B6087" s="127"/>
      <c r="C6087" s="128" t="s">
        <v>846</v>
      </c>
      <c r="D6087" s="122">
        <v>43056</v>
      </c>
      <c r="E6087" s="123" t="s">
        <v>12925</v>
      </c>
      <c r="F6087" s="123" t="s">
        <v>3</v>
      </c>
      <c r="G6087" s="123">
        <v>1561966</v>
      </c>
      <c r="H6087" s="127"/>
      <c r="I6087" s="131" t="s">
        <v>15413</v>
      </c>
      <c r="J6087" s="127"/>
      <c r="K6087" s="127"/>
      <c r="L6087" s="127"/>
      <c r="M6087" s="127"/>
      <c r="N6087" s="246">
        <v>0</v>
      </c>
      <c r="O6087" s="246">
        <v>2392</v>
      </c>
      <c r="P6087" s="127" t="s">
        <v>1334</v>
      </c>
    </row>
    <row r="6088" spans="1:16" ht="89.25" hidden="1">
      <c r="A6088" s="127">
        <v>587</v>
      </c>
      <c r="B6088" s="127"/>
      <c r="C6088" s="128" t="s">
        <v>859</v>
      </c>
      <c r="D6088" s="122">
        <v>43056</v>
      </c>
      <c r="E6088" s="123" t="s">
        <v>12926</v>
      </c>
      <c r="F6088" s="123" t="s">
        <v>3</v>
      </c>
      <c r="G6088" s="123">
        <v>1561967</v>
      </c>
      <c r="H6088" s="127"/>
      <c r="I6088" s="131" t="s">
        <v>15414</v>
      </c>
      <c r="J6088" s="127"/>
      <c r="K6088" s="127"/>
      <c r="L6088" s="127"/>
      <c r="M6088" s="127"/>
      <c r="N6088" s="246">
        <v>0</v>
      </c>
      <c r="O6088" s="246">
        <v>940.30000000000007</v>
      </c>
      <c r="P6088" s="127" t="s">
        <v>1334</v>
      </c>
    </row>
    <row r="6089" spans="1:16" ht="89.25" hidden="1">
      <c r="A6089" s="127">
        <v>587</v>
      </c>
      <c r="B6089" s="127"/>
      <c r="C6089" s="128" t="s">
        <v>859</v>
      </c>
      <c r="D6089" s="122">
        <v>43056</v>
      </c>
      <c r="E6089" s="123" t="s">
        <v>12927</v>
      </c>
      <c r="F6089" s="123" t="s">
        <v>3</v>
      </c>
      <c r="G6089" s="123">
        <v>1561968</v>
      </c>
      <c r="H6089" s="127"/>
      <c r="I6089" s="131" t="s">
        <v>15415</v>
      </c>
      <c r="J6089" s="127"/>
      <c r="K6089" s="127"/>
      <c r="L6089" s="127"/>
      <c r="M6089" s="127"/>
      <c r="N6089" s="246">
        <v>0</v>
      </c>
      <c r="O6089" s="246">
        <v>783</v>
      </c>
      <c r="P6089" s="127" t="s">
        <v>1334</v>
      </c>
    </row>
    <row r="6090" spans="1:16" ht="89.25" hidden="1">
      <c r="A6090" s="127">
        <v>587</v>
      </c>
      <c r="B6090" s="127"/>
      <c r="C6090" s="128" t="s">
        <v>859</v>
      </c>
      <c r="D6090" s="122">
        <v>43056</v>
      </c>
      <c r="E6090" s="123" t="s">
        <v>12928</v>
      </c>
      <c r="F6090" s="123" t="s">
        <v>3</v>
      </c>
      <c r="G6090" s="123">
        <v>1561969</v>
      </c>
      <c r="H6090" s="127"/>
      <c r="I6090" s="131" t="s">
        <v>15416</v>
      </c>
      <c r="J6090" s="127"/>
      <c r="K6090" s="127"/>
      <c r="L6090" s="127"/>
      <c r="M6090" s="127"/>
      <c r="N6090" s="246">
        <v>0</v>
      </c>
      <c r="O6090" s="246">
        <v>3069.53</v>
      </c>
      <c r="P6090" s="127" t="s">
        <v>1334</v>
      </c>
    </row>
    <row r="6091" spans="1:16" ht="89.25" hidden="1">
      <c r="A6091" s="127">
        <v>587</v>
      </c>
      <c r="B6091" s="127"/>
      <c r="C6091" s="128" t="s">
        <v>859</v>
      </c>
      <c r="D6091" s="122">
        <v>43056</v>
      </c>
      <c r="E6091" s="123" t="s">
        <v>12929</v>
      </c>
      <c r="F6091" s="123" t="s">
        <v>3</v>
      </c>
      <c r="G6091" s="123">
        <v>1561970</v>
      </c>
      <c r="H6091" s="127"/>
      <c r="I6091" s="131" t="s">
        <v>15417</v>
      </c>
      <c r="J6091" s="127"/>
      <c r="K6091" s="127"/>
      <c r="L6091" s="127"/>
      <c r="M6091" s="127"/>
      <c r="N6091" s="246">
        <v>0</v>
      </c>
      <c r="O6091" s="246">
        <v>104.67</v>
      </c>
      <c r="P6091" s="127" t="s">
        <v>1334</v>
      </c>
    </row>
    <row r="6092" spans="1:16" ht="89.25" hidden="1">
      <c r="A6092" s="127">
        <v>587</v>
      </c>
      <c r="B6092" s="127"/>
      <c r="C6092" s="128" t="s">
        <v>859</v>
      </c>
      <c r="D6092" s="122">
        <v>43056</v>
      </c>
      <c r="E6092" s="123" t="s">
        <v>12930</v>
      </c>
      <c r="F6092" s="123" t="s">
        <v>3</v>
      </c>
      <c r="G6092" s="123">
        <v>1561973</v>
      </c>
      <c r="H6092" s="127"/>
      <c r="I6092" s="131" t="s">
        <v>15418</v>
      </c>
      <c r="J6092" s="127"/>
      <c r="K6092" s="127"/>
      <c r="L6092" s="127"/>
      <c r="M6092" s="127"/>
      <c r="N6092" s="246">
        <v>0</v>
      </c>
      <c r="O6092" s="246">
        <v>1930</v>
      </c>
      <c r="P6092" s="127" t="s">
        <v>1334</v>
      </c>
    </row>
    <row r="6093" spans="1:16" ht="89.25" hidden="1">
      <c r="A6093" s="127">
        <v>587</v>
      </c>
      <c r="B6093" s="127"/>
      <c r="C6093" s="128" t="s">
        <v>859</v>
      </c>
      <c r="D6093" s="222">
        <v>43056</v>
      </c>
      <c r="E6093" s="127" t="s">
        <v>12931</v>
      </c>
      <c r="F6093" s="127" t="s">
        <v>3</v>
      </c>
      <c r="G6093" s="127">
        <v>1561975</v>
      </c>
      <c r="H6093" s="127"/>
      <c r="I6093" s="131" t="s">
        <v>15419</v>
      </c>
      <c r="J6093" s="127"/>
      <c r="K6093" s="127"/>
      <c r="L6093" s="127"/>
      <c r="M6093" s="127"/>
      <c r="N6093" s="246">
        <v>0</v>
      </c>
      <c r="O6093" s="246">
        <v>5532.36</v>
      </c>
      <c r="P6093" s="127" t="s">
        <v>1334</v>
      </c>
    </row>
    <row r="6094" spans="1:16" ht="89.25" hidden="1">
      <c r="A6094" s="127">
        <v>587</v>
      </c>
      <c r="B6094" s="127"/>
      <c r="C6094" s="128" t="s">
        <v>859</v>
      </c>
      <c r="D6094" s="222">
        <v>43056</v>
      </c>
      <c r="E6094" s="127" t="s">
        <v>12932</v>
      </c>
      <c r="F6094" s="127" t="s">
        <v>3</v>
      </c>
      <c r="G6094" s="127">
        <v>1561976</v>
      </c>
      <c r="H6094" s="127"/>
      <c r="I6094" s="131" t="s">
        <v>15420</v>
      </c>
      <c r="J6094" s="127"/>
      <c r="K6094" s="127"/>
      <c r="L6094" s="127"/>
      <c r="M6094" s="127"/>
      <c r="N6094" s="246">
        <v>0</v>
      </c>
      <c r="O6094" s="246">
        <v>12561.9</v>
      </c>
      <c r="P6094" s="127" t="s">
        <v>1334</v>
      </c>
    </row>
    <row r="6095" spans="1:16" ht="89.25" hidden="1">
      <c r="A6095" s="127">
        <v>587</v>
      </c>
      <c r="B6095" s="127"/>
      <c r="C6095" s="128" t="s">
        <v>859</v>
      </c>
      <c r="D6095" s="222">
        <v>43056</v>
      </c>
      <c r="E6095" s="127" t="s">
        <v>12933</v>
      </c>
      <c r="F6095" s="127" t="s">
        <v>3</v>
      </c>
      <c r="G6095" s="127">
        <v>1561978</v>
      </c>
      <c r="H6095" s="127"/>
      <c r="I6095" s="131" t="s">
        <v>15421</v>
      </c>
      <c r="J6095" s="127"/>
      <c r="K6095" s="127"/>
      <c r="L6095" s="127"/>
      <c r="M6095" s="127"/>
      <c r="N6095" s="246">
        <v>0</v>
      </c>
      <c r="O6095" s="246">
        <v>10565.44</v>
      </c>
      <c r="P6095" s="127" t="s">
        <v>1334</v>
      </c>
    </row>
    <row r="6096" spans="1:16" ht="63.75">
      <c r="A6096" s="127">
        <v>35</v>
      </c>
      <c r="B6096" s="127"/>
      <c r="C6096" s="128" t="s">
        <v>697</v>
      </c>
      <c r="D6096" s="222">
        <v>43056</v>
      </c>
      <c r="E6096" s="127" t="s">
        <v>12934</v>
      </c>
      <c r="F6096" s="127" t="s">
        <v>3</v>
      </c>
      <c r="G6096" s="127">
        <v>1562005</v>
      </c>
      <c r="H6096" s="127"/>
      <c r="I6096" s="131" t="s">
        <v>15422</v>
      </c>
      <c r="J6096" s="127"/>
      <c r="K6096" s="127"/>
      <c r="L6096" s="127"/>
      <c r="M6096" s="127"/>
      <c r="N6096" s="246">
        <v>0</v>
      </c>
      <c r="O6096" s="246">
        <v>1615745.1</v>
      </c>
      <c r="P6096" s="127" t="s">
        <v>1334</v>
      </c>
    </row>
    <row r="6097" spans="1:16" ht="63.75">
      <c r="A6097" s="127">
        <v>35</v>
      </c>
      <c r="B6097" s="127"/>
      <c r="C6097" s="128" t="s">
        <v>697</v>
      </c>
      <c r="D6097" s="222">
        <v>43056</v>
      </c>
      <c r="E6097" s="127" t="s">
        <v>12935</v>
      </c>
      <c r="F6097" s="127" t="s">
        <v>3</v>
      </c>
      <c r="G6097" s="127">
        <v>1562007</v>
      </c>
      <c r="H6097" s="127"/>
      <c r="I6097" s="131" t="s">
        <v>15423</v>
      </c>
      <c r="J6097" s="127"/>
      <c r="K6097" s="127"/>
      <c r="L6097" s="127"/>
      <c r="M6097" s="127"/>
      <c r="N6097" s="246">
        <v>0</v>
      </c>
      <c r="O6097" s="246">
        <v>972213.38</v>
      </c>
      <c r="P6097" s="127" t="s">
        <v>1334</v>
      </c>
    </row>
    <row r="6098" spans="1:16" ht="51" hidden="1">
      <c r="A6098" s="127">
        <v>290</v>
      </c>
      <c r="B6098" s="127"/>
      <c r="C6098" s="128" t="s">
        <v>794</v>
      </c>
      <c r="D6098" s="222">
        <v>43056</v>
      </c>
      <c r="E6098" s="127" t="s">
        <v>12936</v>
      </c>
      <c r="F6098" s="127" t="s">
        <v>3</v>
      </c>
      <c r="G6098" s="127">
        <v>1562010</v>
      </c>
      <c r="H6098" s="127"/>
      <c r="I6098" s="131" t="s">
        <v>15424</v>
      </c>
      <c r="J6098" s="127"/>
      <c r="K6098" s="127"/>
      <c r="L6098" s="127"/>
      <c r="M6098" s="127"/>
      <c r="N6098" s="246">
        <v>0</v>
      </c>
      <c r="O6098" s="246">
        <v>80</v>
      </c>
      <c r="P6098" s="127" t="s">
        <v>1334</v>
      </c>
    </row>
    <row r="6099" spans="1:16" ht="51" hidden="1">
      <c r="A6099" s="127">
        <v>523</v>
      </c>
      <c r="B6099" s="127"/>
      <c r="C6099" s="128" t="s">
        <v>846</v>
      </c>
      <c r="D6099" s="222">
        <v>43056</v>
      </c>
      <c r="E6099" s="127" t="s">
        <v>12937</v>
      </c>
      <c r="F6099" s="127" t="s">
        <v>3</v>
      </c>
      <c r="G6099" s="127">
        <v>1562029</v>
      </c>
      <c r="H6099" s="127"/>
      <c r="I6099" s="131" t="s">
        <v>15425</v>
      </c>
      <c r="J6099" s="127"/>
      <c r="K6099" s="127"/>
      <c r="L6099" s="127"/>
      <c r="M6099" s="127"/>
      <c r="N6099" s="246">
        <v>0</v>
      </c>
      <c r="O6099" s="246">
        <v>2261.5</v>
      </c>
      <c r="P6099" s="127" t="s">
        <v>1334</v>
      </c>
    </row>
    <row r="6100" spans="1:16" ht="51" hidden="1">
      <c r="A6100" s="127">
        <v>574</v>
      </c>
      <c r="B6100" s="127"/>
      <c r="C6100" s="128" t="s">
        <v>851</v>
      </c>
      <c r="D6100" s="222">
        <v>43059</v>
      </c>
      <c r="E6100" s="127" t="s">
        <v>12938</v>
      </c>
      <c r="F6100" s="127" t="s">
        <v>3</v>
      </c>
      <c r="G6100" s="127">
        <v>1562418</v>
      </c>
      <c r="H6100" s="127"/>
      <c r="I6100" s="131" t="s">
        <v>15426</v>
      </c>
      <c r="J6100" s="127"/>
      <c r="K6100" s="127"/>
      <c r="L6100" s="127"/>
      <c r="M6100" s="127"/>
      <c r="N6100" s="246">
        <v>0</v>
      </c>
      <c r="O6100" s="246">
        <v>16259.31</v>
      </c>
      <c r="P6100" s="127" t="s">
        <v>1334</v>
      </c>
    </row>
    <row r="6101" spans="1:16" ht="51" hidden="1">
      <c r="A6101" s="127">
        <v>574</v>
      </c>
      <c r="B6101" s="127"/>
      <c r="C6101" s="128" t="s">
        <v>851</v>
      </c>
      <c r="D6101" s="222">
        <v>43059</v>
      </c>
      <c r="E6101" s="127" t="s">
        <v>12939</v>
      </c>
      <c r="F6101" s="127" t="s">
        <v>3</v>
      </c>
      <c r="G6101" s="127">
        <v>1562421</v>
      </c>
      <c r="H6101" s="127"/>
      <c r="I6101" s="131" t="s">
        <v>15427</v>
      </c>
      <c r="J6101" s="127"/>
      <c r="K6101" s="127"/>
      <c r="L6101" s="127"/>
      <c r="M6101" s="127"/>
      <c r="N6101" s="246">
        <v>0</v>
      </c>
      <c r="O6101" s="246">
        <v>600</v>
      </c>
      <c r="P6101" s="127" t="s">
        <v>1334</v>
      </c>
    </row>
    <row r="6102" spans="1:16" ht="51" hidden="1">
      <c r="A6102" s="127">
        <v>574</v>
      </c>
      <c r="B6102" s="127"/>
      <c r="C6102" s="128" t="s">
        <v>851</v>
      </c>
      <c r="D6102" s="222">
        <v>43059</v>
      </c>
      <c r="E6102" s="127" t="s">
        <v>12940</v>
      </c>
      <c r="F6102" s="127" t="s">
        <v>3</v>
      </c>
      <c r="G6102" s="127">
        <v>1562423</v>
      </c>
      <c r="H6102" s="127"/>
      <c r="I6102" s="131" t="s">
        <v>15428</v>
      </c>
      <c r="J6102" s="127"/>
      <c r="K6102" s="127"/>
      <c r="L6102" s="127"/>
      <c r="M6102" s="127"/>
      <c r="N6102" s="246">
        <v>0</v>
      </c>
      <c r="O6102" s="246">
        <v>49074.06</v>
      </c>
      <c r="P6102" s="127" t="s">
        <v>1334</v>
      </c>
    </row>
    <row r="6103" spans="1:16" ht="51" hidden="1">
      <c r="A6103" s="127">
        <v>25</v>
      </c>
      <c r="B6103" s="127"/>
      <c r="C6103" s="128" t="s">
        <v>695</v>
      </c>
      <c r="D6103" s="222">
        <v>43059</v>
      </c>
      <c r="E6103" s="127" t="s">
        <v>12941</v>
      </c>
      <c r="F6103" s="127" t="s">
        <v>3</v>
      </c>
      <c r="G6103" s="127">
        <v>1562439</v>
      </c>
      <c r="H6103" s="127"/>
      <c r="I6103" s="131" t="s">
        <v>15429</v>
      </c>
      <c r="J6103" s="127"/>
      <c r="K6103" s="127"/>
      <c r="L6103" s="127"/>
      <c r="M6103" s="127"/>
      <c r="N6103" s="246">
        <v>0</v>
      </c>
      <c r="O6103" s="246">
        <v>604517.91</v>
      </c>
      <c r="P6103" s="127" t="s">
        <v>1334</v>
      </c>
    </row>
    <row r="6104" spans="1:16" ht="51" hidden="1">
      <c r="A6104" s="127">
        <v>224</v>
      </c>
      <c r="B6104" s="127"/>
      <c r="C6104" s="128" t="s">
        <v>120</v>
      </c>
      <c r="D6104" s="222">
        <v>43059</v>
      </c>
      <c r="E6104" s="127" t="s">
        <v>12942</v>
      </c>
      <c r="F6104" s="127" t="s">
        <v>3</v>
      </c>
      <c r="G6104" s="127">
        <v>1562443</v>
      </c>
      <c r="H6104" s="127"/>
      <c r="I6104" s="131" t="s">
        <v>15430</v>
      </c>
      <c r="J6104" s="127"/>
      <c r="K6104" s="127"/>
      <c r="L6104" s="127"/>
      <c r="M6104" s="127"/>
      <c r="N6104" s="246">
        <v>0</v>
      </c>
      <c r="O6104" s="246">
        <v>3000000</v>
      </c>
      <c r="P6104" s="127" t="s">
        <v>1334</v>
      </c>
    </row>
    <row r="6105" spans="1:16" ht="51" hidden="1">
      <c r="A6105" s="127">
        <v>224</v>
      </c>
      <c r="B6105" s="127"/>
      <c r="C6105" s="128" t="s">
        <v>120</v>
      </c>
      <c r="D6105" s="222">
        <v>43059</v>
      </c>
      <c r="E6105" s="127" t="s">
        <v>12943</v>
      </c>
      <c r="F6105" s="127" t="s">
        <v>3</v>
      </c>
      <c r="G6105" s="127">
        <v>1562444</v>
      </c>
      <c r="H6105" s="127"/>
      <c r="I6105" s="131" t="s">
        <v>15431</v>
      </c>
      <c r="J6105" s="127"/>
      <c r="K6105" s="127"/>
      <c r="L6105" s="127"/>
      <c r="M6105" s="127"/>
      <c r="N6105" s="246">
        <v>0</v>
      </c>
      <c r="O6105" s="246">
        <v>1300000</v>
      </c>
      <c r="P6105" s="127" t="s">
        <v>1334</v>
      </c>
    </row>
    <row r="6106" spans="1:16" ht="51" hidden="1">
      <c r="A6106" s="127">
        <v>41</v>
      </c>
      <c r="B6106" s="127"/>
      <c r="C6106" s="128" t="s">
        <v>698</v>
      </c>
      <c r="D6106" s="222">
        <v>43059</v>
      </c>
      <c r="E6106" s="127" t="s">
        <v>12944</v>
      </c>
      <c r="F6106" s="127" t="s">
        <v>3</v>
      </c>
      <c r="G6106" s="127">
        <v>1562445</v>
      </c>
      <c r="H6106" s="127"/>
      <c r="I6106" s="131" t="s">
        <v>15432</v>
      </c>
      <c r="J6106" s="127"/>
      <c r="K6106" s="127"/>
      <c r="L6106" s="127"/>
      <c r="M6106" s="127"/>
      <c r="N6106" s="246">
        <v>0</v>
      </c>
      <c r="O6106" s="246">
        <v>104226.28</v>
      </c>
      <c r="P6106" s="127" t="s">
        <v>1334</v>
      </c>
    </row>
    <row r="6107" spans="1:16" ht="51" hidden="1">
      <c r="A6107" s="127">
        <v>660</v>
      </c>
      <c r="B6107" s="127"/>
      <c r="C6107" s="128" t="s">
        <v>234</v>
      </c>
      <c r="D6107" s="222">
        <v>43059</v>
      </c>
      <c r="E6107" s="127" t="s">
        <v>12945</v>
      </c>
      <c r="F6107" s="127" t="s">
        <v>3</v>
      </c>
      <c r="G6107" s="127">
        <v>1562479</v>
      </c>
      <c r="H6107" s="127"/>
      <c r="I6107" s="131" t="s">
        <v>15433</v>
      </c>
      <c r="J6107" s="127"/>
      <c r="K6107" s="127"/>
      <c r="L6107" s="127"/>
      <c r="M6107" s="127"/>
      <c r="N6107" s="246">
        <v>0</v>
      </c>
      <c r="O6107" s="246">
        <v>73</v>
      </c>
      <c r="P6107" s="127" t="s">
        <v>1334</v>
      </c>
    </row>
    <row r="6108" spans="1:16" ht="51" hidden="1">
      <c r="A6108" s="127">
        <v>660</v>
      </c>
      <c r="B6108" s="127"/>
      <c r="C6108" s="128" t="s">
        <v>234</v>
      </c>
      <c r="D6108" s="222">
        <v>43059</v>
      </c>
      <c r="E6108" s="127" t="s">
        <v>12946</v>
      </c>
      <c r="F6108" s="127" t="s">
        <v>3</v>
      </c>
      <c r="G6108" s="127">
        <v>1562482</v>
      </c>
      <c r="H6108" s="127"/>
      <c r="I6108" s="131" t="s">
        <v>15434</v>
      </c>
      <c r="J6108" s="127"/>
      <c r="K6108" s="127"/>
      <c r="L6108" s="127"/>
      <c r="M6108" s="127"/>
      <c r="N6108" s="246">
        <v>0</v>
      </c>
      <c r="O6108" s="246">
        <v>84.28</v>
      </c>
      <c r="P6108" s="127" t="s">
        <v>1334</v>
      </c>
    </row>
    <row r="6109" spans="1:16" ht="51" hidden="1">
      <c r="A6109" s="127">
        <v>660</v>
      </c>
      <c r="B6109" s="127"/>
      <c r="C6109" s="128" t="s">
        <v>234</v>
      </c>
      <c r="D6109" s="222">
        <v>43059</v>
      </c>
      <c r="E6109" s="127" t="s">
        <v>12947</v>
      </c>
      <c r="F6109" s="127" t="s">
        <v>3</v>
      </c>
      <c r="G6109" s="127">
        <v>1562488</v>
      </c>
      <c r="H6109" s="127"/>
      <c r="I6109" s="131" t="s">
        <v>15435</v>
      </c>
      <c r="J6109" s="127"/>
      <c r="K6109" s="127"/>
      <c r="L6109" s="127"/>
      <c r="M6109" s="127"/>
      <c r="N6109" s="246">
        <v>0</v>
      </c>
      <c r="O6109" s="246">
        <v>92.01</v>
      </c>
      <c r="P6109" s="127" t="s">
        <v>1334</v>
      </c>
    </row>
    <row r="6110" spans="1:16" ht="51" hidden="1">
      <c r="A6110" s="127" t="s">
        <v>620</v>
      </c>
      <c r="B6110" s="127"/>
      <c r="C6110" s="128" t="s">
        <v>714</v>
      </c>
      <c r="D6110" s="222">
        <v>43059</v>
      </c>
      <c r="E6110" s="127" t="s">
        <v>12948</v>
      </c>
      <c r="F6110" s="127" t="s">
        <v>3</v>
      </c>
      <c r="G6110" s="127">
        <v>1562509</v>
      </c>
      <c r="H6110" s="127"/>
      <c r="I6110" s="131" t="s">
        <v>15436</v>
      </c>
      <c r="J6110" s="127"/>
      <c r="K6110" s="127"/>
      <c r="L6110" s="127"/>
      <c r="M6110" s="127"/>
      <c r="N6110" s="246">
        <v>0</v>
      </c>
      <c r="O6110" s="246">
        <v>4272</v>
      </c>
      <c r="P6110" s="127" t="s">
        <v>1334</v>
      </c>
    </row>
    <row r="6111" spans="1:16" ht="51" hidden="1">
      <c r="A6111" s="127" t="s">
        <v>620</v>
      </c>
      <c r="B6111" s="127"/>
      <c r="C6111" s="128" t="s">
        <v>714</v>
      </c>
      <c r="D6111" s="222">
        <v>43059</v>
      </c>
      <c r="E6111" s="127" t="s">
        <v>12949</v>
      </c>
      <c r="F6111" s="127" t="s">
        <v>3</v>
      </c>
      <c r="G6111" s="127">
        <v>1562510</v>
      </c>
      <c r="H6111" s="127"/>
      <c r="I6111" s="131" t="s">
        <v>15437</v>
      </c>
      <c r="J6111" s="127"/>
      <c r="K6111" s="127"/>
      <c r="L6111" s="127"/>
      <c r="M6111" s="127"/>
      <c r="N6111" s="246">
        <v>0</v>
      </c>
      <c r="O6111" s="246">
        <v>12412.85</v>
      </c>
      <c r="P6111" s="127" t="s">
        <v>1334</v>
      </c>
    </row>
    <row r="6112" spans="1:16" ht="63.75" hidden="1">
      <c r="A6112" s="127">
        <v>163</v>
      </c>
      <c r="B6112" s="127"/>
      <c r="C6112" s="128" t="s">
        <v>749</v>
      </c>
      <c r="D6112" s="222">
        <v>43059</v>
      </c>
      <c r="E6112" s="127" t="s">
        <v>12950</v>
      </c>
      <c r="F6112" s="127" t="s">
        <v>3</v>
      </c>
      <c r="G6112" s="127">
        <v>1562551</v>
      </c>
      <c r="H6112" s="127"/>
      <c r="I6112" s="131" t="s">
        <v>15438</v>
      </c>
      <c r="J6112" s="127"/>
      <c r="K6112" s="127"/>
      <c r="L6112" s="127"/>
      <c r="M6112" s="127"/>
      <c r="N6112" s="246">
        <v>0</v>
      </c>
      <c r="O6112" s="246">
        <v>2640</v>
      </c>
      <c r="P6112" s="127" t="s">
        <v>1334</v>
      </c>
    </row>
    <row r="6113" spans="1:16" ht="63.75" hidden="1">
      <c r="A6113" s="127">
        <v>163</v>
      </c>
      <c r="B6113" s="127"/>
      <c r="C6113" s="128" t="s">
        <v>749</v>
      </c>
      <c r="D6113" s="222">
        <v>43059</v>
      </c>
      <c r="E6113" s="127" t="s">
        <v>12951</v>
      </c>
      <c r="F6113" s="127" t="s">
        <v>3</v>
      </c>
      <c r="G6113" s="127">
        <v>1562552</v>
      </c>
      <c r="H6113" s="127"/>
      <c r="I6113" s="131" t="s">
        <v>15439</v>
      </c>
      <c r="J6113" s="127"/>
      <c r="K6113" s="127"/>
      <c r="L6113" s="127"/>
      <c r="M6113" s="127"/>
      <c r="N6113" s="246">
        <v>0</v>
      </c>
      <c r="O6113" s="246">
        <v>599.79999999999995</v>
      </c>
      <c r="P6113" s="127" t="s">
        <v>1334</v>
      </c>
    </row>
    <row r="6114" spans="1:16" ht="51" hidden="1">
      <c r="A6114" s="127">
        <v>41</v>
      </c>
      <c r="B6114" s="127"/>
      <c r="C6114" s="128" t="s">
        <v>698</v>
      </c>
      <c r="D6114" s="222">
        <v>43059</v>
      </c>
      <c r="E6114" s="127" t="s">
        <v>12952</v>
      </c>
      <c r="F6114" s="127" t="s">
        <v>3</v>
      </c>
      <c r="G6114" s="127">
        <v>1562557</v>
      </c>
      <c r="H6114" s="127"/>
      <c r="I6114" s="131" t="s">
        <v>15440</v>
      </c>
      <c r="J6114" s="127"/>
      <c r="K6114" s="127"/>
      <c r="L6114" s="127"/>
      <c r="M6114" s="127"/>
      <c r="N6114" s="246">
        <v>0</v>
      </c>
      <c r="O6114" s="243">
        <v>280</v>
      </c>
      <c r="P6114" s="127" t="s">
        <v>17184</v>
      </c>
    </row>
    <row r="6115" spans="1:16" ht="51" hidden="1">
      <c r="A6115" s="127">
        <v>41</v>
      </c>
      <c r="B6115" s="127"/>
      <c r="C6115" s="128" t="s">
        <v>698</v>
      </c>
      <c r="D6115" s="222">
        <v>43059</v>
      </c>
      <c r="E6115" s="127" t="s">
        <v>12953</v>
      </c>
      <c r="F6115" s="127" t="s">
        <v>3</v>
      </c>
      <c r="G6115" s="127">
        <v>1562559</v>
      </c>
      <c r="H6115" s="127"/>
      <c r="I6115" s="131" t="s">
        <v>15441</v>
      </c>
      <c r="J6115" s="127"/>
      <c r="K6115" s="127"/>
      <c r="L6115" s="127"/>
      <c r="M6115" s="127"/>
      <c r="N6115" s="246">
        <v>0</v>
      </c>
      <c r="O6115" s="243">
        <v>1496.92</v>
      </c>
      <c r="P6115" s="127" t="s">
        <v>17184</v>
      </c>
    </row>
    <row r="6116" spans="1:16" ht="63.75" hidden="1">
      <c r="A6116" s="127" t="s">
        <v>620</v>
      </c>
      <c r="B6116" s="127"/>
      <c r="C6116" s="128" t="s">
        <v>714</v>
      </c>
      <c r="D6116" s="222">
        <v>43059</v>
      </c>
      <c r="E6116" s="127" t="s">
        <v>12954</v>
      </c>
      <c r="F6116" s="127" t="s">
        <v>3</v>
      </c>
      <c r="G6116" s="127">
        <v>1562567</v>
      </c>
      <c r="H6116" s="127"/>
      <c r="I6116" s="131" t="s">
        <v>15442</v>
      </c>
      <c r="J6116" s="127"/>
      <c r="K6116" s="127"/>
      <c r="L6116" s="127"/>
      <c r="M6116" s="127"/>
      <c r="N6116" s="246">
        <v>0</v>
      </c>
      <c r="O6116" s="246">
        <v>500</v>
      </c>
      <c r="P6116" s="127" t="s">
        <v>1334</v>
      </c>
    </row>
    <row r="6117" spans="1:16" ht="51" hidden="1">
      <c r="A6117" s="127">
        <v>16</v>
      </c>
      <c r="B6117" s="127"/>
      <c r="C6117" s="128" t="s">
        <v>693</v>
      </c>
      <c r="D6117" s="222">
        <v>43059</v>
      </c>
      <c r="E6117" s="127" t="s">
        <v>12955</v>
      </c>
      <c r="F6117" s="127" t="s">
        <v>3</v>
      </c>
      <c r="G6117" s="127">
        <v>1562579</v>
      </c>
      <c r="H6117" s="127"/>
      <c r="I6117" s="131" t="s">
        <v>15443</v>
      </c>
      <c r="J6117" s="127"/>
      <c r="K6117" s="127"/>
      <c r="L6117" s="127"/>
      <c r="M6117" s="127"/>
      <c r="N6117" s="246">
        <v>0</v>
      </c>
      <c r="O6117" s="246">
        <v>280730.2</v>
      </c>
      <c r="P6117" s="127" t="s">
        <v>1334</v>
      </c>
    </row>
    <row r="6118" spans="1:16" ht="51" hidden="1">
      <c r="A6118" s="127">
        <v>86</v>
      </c>
      <c r="B6118" s="127"/>
      <c r="C6118" s="128" t="s">
        <v>711</v>
      </c>
      <c r="D6118" s="222">
        <v>43059</v>
      </c>
      <c r="E6118" s="127" t="s">
        <v>12956</v>
      </c>
      <c r="F6118" s="127" t="s">
        <v>3</v>
      </c>
      <c r="G6118" s="127">
        <v>1562594</v>
      </c>
      <c r="H6118" s="127"/>
      <c r="I6118" s="131" t="s">
        <v>15444</v>
      </c>
      <c r="J6118" s="127"/>
      <c r="K6118" s="127"/>
      <c r="L6118" s="127"/>
      <c r="M6118" s="127"/>
      <c r="N6118" s="246">
        <v>0</v>
      </c>
      <c r="O6118" s="246">
        <v>39250.5</v>
      </c>
      <c r="P6118" s="127" t="s">
        <v>1334</v>
      </c>
    </row>
    <row r="6119" spans="1:16" ht="51" hidden="1">
      <c r="A6119" s="127">
        <v>86</v>
      </c>
      <c r="B6119" s="127"/>
      <c r="C6119" s="128" t="s">
        <v>711</v>
      </c>
      <c r="D6119" s="222">
        <v>43059</v>
      </c>
      <c r="E6119" s="127" t="s">
        <v>12957</v>
      </c>
      <c r="F6119" s="127" t="s">
        <v>3</v>
      </c>
      <c r="G6119" s="127">
        <v>1562598</v>
      </c>
      <c r="H6119" s="127"/>
      <c r="I6119" s="131" t="s">
        <v>15445</v>
      </c>
      <c r="J6119" s="127"/>
      <c r="K6119" s="127"/>
      <c r="L6119" s="127"/>
      <c r="M6119" s="127"/>
      <c r="N6119" s="246">
        <v>0</v>
      </c>
      <c r="O6119" s="246">
        <v>1334585.5</v>
      </c>
      <c r="P6119" s="127" t="s">
        <v>1334</v>
      </c>
    </row>
    <row r="6120" spans="1:16" ht="63.75" hidden="1">
      <c r="A6120" s="127">
        <v>201</v>
      </c>
      <c r="B6120" s="127"/>
      <c r="C6120" s="128" t="s">
        <v>757</v>
      </c>
      <c r="D6120" s="222">
        <v>43059</v>
      </c>
      <c r="E6120" s="127" t="s">
        <v>12958</v>
      </c>
      <c r="F6120" s="127" t="s">
        <v>3</v>
      </c>
      <c r="G6120" s="127">
        <v>1562607</v>
      </c>
      <c r="H6120" s="127"/>
      <c r="I6120" s="131" t="s">
        <v>15446</v>
      </c>
      <c r="J6120" s="127"/>
      <c r="K6120" s="127"/>
      <c r="L6120" s="127"/>
      <c r="M6120" s="127"/>
      <c r="N6120" s="246">
        <v>0</v>
      </c>
      <c r="O6120" s="246">
        <v>3481</v>
      </c>
      <c r="P6120" s="127" t="s">
        <v>1334</v>
      </c>
    </row>
    <row r="6121" spans="1:16" ht="51" hidden="1">
      <c r="A6121" s="127">
        <v>201</v>
      </c>
      <c r="B6121" s="127"/>
      <c r="C6121" s="128" t="s">
        <v>757</v>
      </c>
      <c r="D6121" s="222">
        <v>43059</v>
      </c>
      <c r="E6121" s="127" t="s">
        <v>12959</v>
      </c>
      <c r="F6121" s="127" t="s">
        <v>3</v>
      </c>
      <c r="G6121" s="127">
        <v>1562608</v>
      </c>
      <c r="H6121" s="127"/>
      <c r="I6121" s="131" t="s">
        <v>15447</v>
      </c>
      <c r="J6121" s="127"/>
      <c r="K6121" s="127"/>
      <c r="L6121" s="127"/>
      <c r="M6121" s="127"/>
      <c r="N6121" s="246">
        <v>0</v>
      </c>
      <c r="O6121" s="246">
        <v>1148</v>
      </c>
      <c r="P6121" s="127" t="s">
        <v>1334</v>
      </c>
    </row>
    <row r="6122" spans="1:16" ht="51" hidden="1">
      <c r="A6122" s="127">
        <v>201</v>
      </c>
      <c r="B6122" s="127"/>
      <c r="C6122" s="128" t="s">
        <v>757</v>
      </c>
      <c r="D6122" s="222">
        <v>43059</v>
      </c>
      <c r="E6122" s="127" t="s">
        <v>12960</v>
      </c>
      <c r="F6122" s="127" t="s">
        <v>3</v>
      </c>
      <c r="G6122" s="127">
        <v>1562609</v>
      </c>
      <c r="H6122" s="127"/>
      <c r="I6122" s="131" t="s">
        <v>15448</v>
      </c>
      <c r="J6122" s="127"/>
      <c r="K6122" s="127"/>
      <c r="L6122" s="127"/>
      <c r="M6122" s="127"/>
      <c r="N6122" s="246">
        <v>0</v>
      </c>
      <c r="O6122" s="246">
        <v>6014.8</v>
      </c>
      <c r="P6122" s="127" t="s">
        <v>1334</v>
      </c>
    </row>
    <row r="6123" spans="1:16" ht="63.75" hidden="1">
      <c r="A6123" s="127">
        <v>16</v>
      </c>
      <c r="B6123" s="127"/>
      <c r="C6123" s="128" t="s">
        <v>693</v>
      </c>
      <c r="D6123" s="222">
        <v>43059</v>
      </c>
      <c r="E6123" s="127" t="s">
        <v>12961</v>
      </c>
      <c r="F6123" s="127" t="s">
        <v>3</v>
      </c>
      <c r="G6123" s="127">
        <v>1562420</v>
      </c>
      <c r="H6123" s="127"/>
      <c r="I6123" s="131" t="s">
        <v>15449</v>
      </c>
      <c r="J6123" s="127"/>
      <c r="K6123" s="127"/>
      <c r="L6123" s="127"/>
      <c r="M6123" s="127"/>
      <c r="N6123" s="246">
        <v>0</v>
      </c>
      <c r="O6123" s="246">
        <v>5840</v>
      </c>
      <c r="P6123" s="127" t="s">
        <v>1334</v>
      </c>
    </row>
    <row r="6124" spans="1:16" ht="51" hidden="1">
      <c r="A6124" s="127" t="s">
        <v>620</v>
      </c>
      <c r="B6124" s="127"/>
      <c r="C6124" s="128" t="s">
        <v>714</v>
      </c>
      <c r="D6124" s="222">
        <v>43059</v>
      </c>
      <c r="E6124" s="127" t="s">
        <v>12962</v>
      </c>
      <c r="F6124" s="127" t="s">
        <v>3</v>
      </c>
      <c r="G6124" s="127">
        <v>1562426</v>
      </c>
      <c r="H6124" s="127"/>
      <c r="I6124" s="131" t="s">
        <v>15450</v>
      </c>
      <c r="J6124" s="127"/>
      <c r="K6124" s="127"/>
      <c r="L6124" s="127"/>
      <c r="M6124" s="127"/>
      <c r="N6124" s="246">
        <v>0</v>
      </c>
      <c r="O6124" s="246">
        <v>150</v>
      </c>
      <c r="P6124" s="127" t="s">
        <v>1334</v>
      </c>
    </row>
    <row r="6125" spans="1:16" ht="51" hidden="1">
      <c r="A6125" s="127">
        <v>212</v>
      </c>
      <c r="B6125" s="127"/>
      <c r="C6125" s="128" t="s">
        <v>762</v>
      </c>
      <c r="D6125" s="222">
        <v>43059</v>
      </c>
      <c r="E6125" s="127" t="s">
        <v>12963</v>
      </c>
      <c r="F6125" s="127" t="s">
        <v>3</v>
      </c>
      <c r="G6125" s="127">
        <v>1562429</v>
      </c>
      <c r="H6125" s="127"/>
      <c r="I6125" s="131" t="s">
        <v>15451</v>
      </c>
      <c r="J6125" s="127"/>
      <c r="K6125" s="127"/>
      <c r="L6125" s="127"/>
      <c r="M6125" s="127"/>
      <c r="N6125" s="246">
        <v>0</v>
      </c>
      <c r="O6125" s="246">
        <v>60</v>
      </c>
      <c r="P6125" s="127" t="s">
        <v>1334</v>
      </c>
    </row>
    <row r="6126" spans="1:16" ht="51" hidden="1">
      <c r="A6126" s="127">
        <v>47</v>
      </c>
      <c r="B6126" s="127"/>
      <c r="C6126" s="128" t="s">
        <v>700</v>
      </c>
      <c r="D6126" s="222">
        <v>43059</v>
      </c>
      <c r="E6126" s="127" t="s">
        <v>12964</v>
      </c>
      <c r="F6126" s="127" t="s">
        <v>3</v>
      </c>
      <c r="G6126" s="127">
        <v>1562430</v>
      </c>
      <c r="H6126" s="127"/>
      <c r="I6126" s="131" t="s">
        <v>15452</v>
      </c>
      <c r="J6126" s="127"/>
      <c r="K6126" s="127"/>
      <c r="L6126" s="127"/>
      <c r="M6126" s="127"/>
      <c r="N6126" s="246">
        <v>0</v>
      </c>
      <c r="O6126" s="246">
        <v>344.99</v>
      </c>
      <c r="P6126" s="127" t="s">
        <v>1334</v>
      </c>
    </row>
    <row r="6127" spans="1:16" ht="51" hidden="1">
      <c r="A6127" s="127" t="s">
        <v>620</v>
      </c>
      <c r="B6127" s="127"/>
      <c r="C6127" s="128" t="s">
        <v>714</v>
      </c>
      <c r="D6127" s="222">
        <v>43059</v>
      </c>
      <c r="E6127" s="127" t="s">
        <v>12965</v>
      </c>
      <c r="F6127" s="127" t="s">
        <v>3</v>
      </c>
      <c r="G6127" s="127">
        <v>1562436</v>
      </c>
      <c r="H6127" s="127"/>
      <c r="I6127" s="131" t="s">
        <v>15453</v>
      </c>
      <c r="J6127" s="127"/>
      <c r="K6127" s="127"/>
      <c r="L6127" s="127"/>
      <c r="M6127" s="127"/>
      <c r="N6127" s="246">
        <v>0</v>
      </c>
      <c r="O6127" s="246">
        <v>20</v>
      </c>
      <c r="P6127" s="127" t="s">
        <v>1334</v>
      </c>
    </row>
    <row r="6128" spans="1:16" ht="51" hidden="1">
      <c r="A6128" s="127" t="s">
        <v>620</v>
      </c>
      <c r="B6128" s="127"/>
      <c r="C6128" s="128" t="s">
        <v>714</v>
      </c>
      <c r="D6128" s="222">
        <v>43059</v>
      </c>
      <c r="E6128" s="127" t="s">
        <v>12966</v>
      </c>
      <c r="F6128" s="127" t="s">
        <v>3</v>
      </c>
      <c r="G6128" s="127">
        <v>1562438</v>
      </c>
      <c r="H6128" s="127"/>
      <c r="I6128" s="131" t="s">
        <v>15454</v>
      </c>
      <c r="J6128" s="127"/>
      <c r="K6128" s="127"/>
      <c r="L6128" s="127"/>
      <c r="M6128" s="127"/>
      <c r="N6128" s="246">
        <v>0</v>
      </c>
      <c r="O6128" s="246">
        <v>30</v>
      </c>
      <c r="P6128" s="127" t="s">
        <v>1334</v>
      </c>
    </row>
    <row r="6129" spans="1:16" ht="51" hidden="1">
      <c r="A6129" s="127">
        <v>16</v>
      </c>
      <c r="B6129" s="127"/>
      <c r="C6129" s="128" t="s">
        <v>693</v>
      </c>
      <c r="D6129" s="222">
        <v>43059</v>
      </c>
      <c r="E6129" s="127" t="s">
        <v>12967</v>
      </c>
      <c r="F6129" s="127" t="s">
        <v>3</v>
      </c>
      <c r="G6129" s="127">
        <v>1562452</v>
      </c>
      <c r="H6129" s="127"/>
      <c r="I6129" s="131" t="s">
        <v>15455</v>
      </c>
      <c r="J6129" s="127"/>
      <c r="K6129" s="127"/>
      <c r="L6129" s="127"/>
      <c r="M6129" s="127"/>
      <c r="N6129" s="246">
        <v>0</v>
      </c>
      <c r="O6129" s="246">
        <v>3280</v>
      </c>
      <c r="P6129" s="127" t="s">
        <v>1334</v>
      </c>
    </row>
    <row r="6130" spans="1:16" ht="51" hidden="1">
      <c r="A6130" s="127">
        <v>283</v>
      </c>
      <c r="B6130" s="127"/>
      <c r="C6130" s="128" t="s">
        <v>146</v>
      </c>
      <c r="D6130" s="222">
        <v>43059</v>
      </c>
      <c r="E6130" s="127" t="s">
        <v>12968</v>
      </c>
      <c r="F6130" s="127" t="s">
        <v>3</v>
      </c>
      <c r="G6130" s="127">
        <v>1562462</v>
      </c>
      <c r="H6130" s="127"/>
      <c r="I6130" s="131" t="s">
        <v>15456</v>
      </c>
      <c r="J6130" s="127"/>
      <c r="K6130" s="127"/>
      <c r="L6130" s="127"/>
      <c r="M6130" s="127"/>
      <c r="N6130" s="246">
        <v>0</v>
      </c>
      <c r="O6130" s="246">
        <v>683</v>
      </c>
      <c r="P6130" s="127" t="s">
        <v>1334</v>
      </c>
    </row>
    <row r="6131" spans="1:16" ht="38.25" hidden="1">
      <c r="A6131" s="127">
        <v>46</v>
      </c>
      <c r="B6131" s="127"/>
      <c r="C6131" s="128" t="s">
        <v>699</v>
      </c>
      <c r="D6131" s="222">
        <v>43059</v>
      </c>
      <c r="E6131" s="127" t="s">
        <v>12969</v>
      </c>
      <c r="F6131" s="127" t="s">
        <v>3</v>
      </c>
      <c r="G6131" s="127">
        <v>1562464</v>
      </c>
      <c r="H6131" s="127"/>
      <c r="I6131" s="131" t="s">
        <v>15457</v>
      </c>
      <c r="J6131" s="127"/>
      <c r="K6131" s="127"/>
      <c r="L6131" s="127"/>
      <c r="M6131" s="127"/>
      <c r="N6131" s="246">
        <v>0</v>
      </c>
      <c r="O6131" s="246">
        <v>2.5</v>
      </c>
      <c r="P6131" s="127" t="s">
        <v>1334</v>
      </c>
    </row>
    <row r="6132" spans="1:16" ht="38.25" hidden="1">
      <c r="A6132" s="127">
        <v>46</v>
      </c>
      <c r="B6132" s="127"/>
      <c r="C6132" s="128" t="s">
        <v>699</v>
      </c>
      <c r="D6132" s="222">
        <v>43059</v>
      </c>
      <c r="E6132" s="127" t="s">
        <v>12970</v>
      </c>
      <c r="F6132" s="127" t="s">
        <v>3</v>
      </c>
      <c r="G6132" s="127">
        <v>1562466</v>
      </c>
      <c r="H6132" s="127"/>
      <c r="I6132" s="131" t="s">
        <v>15457</v>
      </c>
      <c r="J6132" s="127"/>
      <c r="K6132" s="127"/>
      <c r="L6132" s="127"/>
      <c r="M6132" s="127"/>
      <c r="N6132" s="246">
        <v>0</v>
      </c>
      <c r="O6132" s="246">
        <v>465.76</v>
      </c>
      <c r="P6132" s="127" t="s">
        <v>1334</v>
      </c>
    </row>
    <row r="6133" spans="1:16" ht="38.25" hidden="1">
      <c r="A6133" s="127">
        <v>46</v>
      </c>
      <c r="B6133" s="127"/>
      <c r="C6133" s="128" t="s">
        <v>699</v>
      </c>
      <c r="D6133" s="222">
        <v>43059</v>
      </c>
      <c r="E6133" s="127" t="s">
        <v>12971</v>
      </c>
      <c r="F6133" s="127" t="s">
        <v>3</v>
      </c>
      <c r="G6133" s="127">
        <v>1562493</v>
      </c>
      <c r="H6133" s="127"/>
      <c r="I6133" s="131" t="s">
        <v>15458</v>
      </c>
      <c r="J6133" s="127"/>
      <c r="K6133" s="127"/>
      <c r="L6133" s="127"/>
      <c r="M6133" s="127"/>
      <c r="N6133" s="246">
        <v>0</v>
      </c>
      <c r="O6133" s="246">
        <v>2000</v>
      </c>
      <c r="P6133" s="127" t="s">
        <v>1334</v>
      </c>
    </row>
    <row r="6134" spans="1:16" ht="51" hidden="1">
      <c r="A6134" s="127" t="s">
        <v>620</v>
      </c>
      <c r="B6134" s="127"/>
      <c r="C6134" s="128" t="s">
        <v>714</v>
      </c>
      <c r="D6134" s="222">
        <v>43059</v>
      </c>
      <c r="E6134" s="127" t="s">
        <v>12972</v>
      </c>
      <c r="F6134" s="127" t="s">
        <v>3</v>
      </c>
      <c r="G6134" s="127">
        <v>1562527</v>
      </c>
      <c r="H6134" s="127"/>
      <c r="I6134" s="131" t="s">
        <v>15459</v>
      </c>
      <c r="J6134" s="127"/>
      <c r="K6134" s="127"/>
      <c r="L6134" s="127"/>
      <c r="M6134" s="127"/>
      <c r="N6134" s="246">
        <v>0</v>
      </c>
      <c r="O6134" s="246">
        <v>30</v>
      </c>
      <c r="P6134" s="127" t="s">
        <v>1334</v>
      </c>
    </row>
    <row r="6135" spans="1:16" ht="51" hidden="1">
      <c r="A6135" s="127">
        <v>86</v>
      </c>
      <c r="B6135" s="127"/>
      <c r="C6135" s="128" t="s">
        <v>711</v>
      </c>
      <c r="D6135" s="222">
        <v>43059</v>
      </c>
      <c r="E6135" s="127" t="s">
        <v>12973</v>
      </c>
      <c r="F6135" s="127" t="s">
        <v>3</v>
      </c>
      <c r="G6135" s="127">
        <v>1562546</v>
      </c>
      <c r="H6135" s="127"/>
      <c r="I6135" s="131" t="s">
        <v>15460</v>
      </c>
      <c r="J6135" s="127"/>
      <c r="K6135" s="127"/>
      <c r="L6135" s="127"/>
      <c r="M6135" s="127"/>
      <c r="N6135" s="246">
        <v>0</v>
      </c>
      <c r="O6135" s="246">
        <v>508</v>
      </c>
      <c r="P6135" s="127" t="s">
        <v>1334</v>
      </c>
    </row>
    <row r="6136" spans="1:16" ht="63.75" hidden="1">
      <c r="A6136" s="127">
        <v>373</v>
      </c>
      <c r="B6136" s="127"/>
      <c r="C6136" s="128" t="s">
        <v>1273</v>
      </c>
      <c r="D6136" s="222">
        <v>43059</v>
      </c>
      <c r="E6136" s="127" t="s">
        <v>12974</v>
      </c>
      <c r="F6136" s="127" t="s">
        <v>3</v>
      </c>
      <c r="G6136" s="127">
        <v>1562555</v>
      </c>
      <c r="H6136" s="127"/>
      <c r="I6136" s="131" t="s">
        <v>15461</v>
      </c>
      <c r="J6136" s="127"/>
      <c r="K6136" s="127"/>
      <c r="L6136" s="127"/>
      <c r="M6136" s="127"/>
      <c r="N6136" s="246">
        <v>0</v>
      </c>
      <c r="O6136" s="246">
        <v>2513</v>
      </c>
      <c r="P6136" s="127" t="s">
        <v>1334</v>
      </c>
    </row>
    <row r="6137" spans="1:16" ht="38.25" hidden="1">
      <c r="A6137" s="127">
        <v>283</v>
      </c>
      <c r="B6137" s="127"/>
      <c r="C6137" s="128" t="s">
        <v>146</v>
      </c>
      <c r="D6137" s="222">
        <v>43059</v>
      </c>
      <c r="E6137" s="127" t="s">
        <v>12975</v>
      </c>
      <c r="F6137" s="127" t="s">
        <v>3</v>
      </c>
      <c r="G6137" s="127">
        <v>1562589</v>
      </c>
      <c r="H6137" s="127"/>
      <c r="I6137" s="131" t="s">
        <v>15462</v>
      </c>
      <c r="J6137" s="127"/>
      <c r="K6137" s="127"/>
      <c r="L6137" s="127"/>
      <c r="M6137" s="127"/>
      <c r="N6137" s="246">
        <v>0</v>
      </c>
      <c r="O6137" s="246">
        <v>371</v>
      </c>
      <c r="P6137" s="127" t="s">
        <v>1334</v>
      </c>
    </row>
    <row r="6138" spans="1:16" ht="38.25" hidden="1">
      <c r="A6138" s="127">
        <v>574</v>
      </c>
      <c r="B6138" s="127"/>
      <c r="C6138" s="128" t="s">
        <v>851</v>
      </c>
      <c r="D6138" s="222">
        <v>43059</v>
      </c>
      <c r="E6138" s="127" t="s">
        <v>12976</v>
      </c>
      <c r="F6138" s="127" t="s">
        <v>3</v>
      </c>
      <c r="G6138" s="127">
        <v>1562590</v>
      </c>
      <c r="H6138" s="127"/>
      <c r="I6138" s="131" t="s">
        <v>15463</v>
      </c>
      <c r="J6138" s="127"/>
      <c r="K6138" s="127"/>
      <c r="L6138" s="127"/>
      <c r="M6138" s="127"/>
      <c r="N6138" s="246">
        <v>0</v>
      </c>
      <c r="O6138" s="246">
        <v>3546.58</v>
      </c>
      <c r="P6138" s="127" t="s">
        <v>1334</v>
      </c>
    </row>
    <row r="6139" spans="1:16" ht="38.25" hidden="1">
      <c r="A6139" s="127">
        <v>283</v>
      </c>
      <c r="B6139" s="127"/>
      <c r="C6139" s="128" t="s">
        <v>146</v>
      </c>
      <c r="D6139" s="222">
        <v>43059</v>
      </c>
      <c r="E6139" s="127" t="s">
        <v>12977</v>
      </c>
      <c r="F6139" s="127" t="s">
        <v>3</v>
      </c>
      <c r="G6139" s="127">
        <v>1562591</v>
      </c>
      <c r="H6139" s="127"/>
      <c r="I6139" s="131" t="s">
        <v>15464</v>
      </c>
      <c r="J6139" s="127"/>
      <c r="K6139" s="127"/>
      <c r="L6139" s="127"/>
      <c r="M6139" s="127"/>
      <c r="N6139" s="246">
        <v>0</v>
      </c>
      <c r="O6139" s="246">
        <v>371</v>
      </c>
      <c r="P6139" s="127" t="s">
        <v>1334</v>
      </c>
    </row>
    <row r="6140" spans="1:16" ht="51" hidden="1">
      <c r="A6140" s="127" t="s">
        <v>620</v>
      </c>
      <c r="B6140" s="127"/>
      <c r="C6140" s="128" t="s">
        <v>714</v>
      </c>
      <c r="D6140" s="222">
        <v>43059</v>
      </c>
      <c r="E6140" s="127" t="s">
        <v>12978</v>
      </c>
      <c r="F6140" s="127" t="s">
        <v>3</v>
      </c>
      <c r="G6140" s="127">
        <v>1562601</v>
      </c>
      <c r="H6140" s="127"/>
      <c r="I6140" s="131" t="s">
        <v>15465</v>
      </c>
      <c r="J6140" s="127"/>
      <c r="K6140" s="127"/>
      <c r="L6140" s="127"/>
      <c r="M6140" s="127"/>
      <c r="N6140" s="246">
        <v>0</v>
      </c>
      <c r="O6140" s="246">
        <v>2000</v>
      </c>
      <c r="P6140" s="127" t="s">
        <v>1334</v>
      </c>
    </row>
    <row r="6141" spans="1:16" ht="51" hidden="1">
      <c r="A6141" s="127" t="s">
        <v>620</v>
      </c>
      <c r="B6141" s="127"/>
      <c r="C6141" s="128" t="s">
        <v>714</v>
      </c>
      <c r="D6141" s="222">
        <v>43059</v>
      </c>
      <c r="E6141" s="127" t="s">
        <v>12979</v>
      </c>
      <c r="F6141" s="127" t="s">
        <v>3</v>
      </c>
      <c r="G6141" s="127">
        <v>1562613</v>
      </c>
      <c r="H6141" s="127"/>
      <c r="I6141" s="131" t="s">
        <v>15466</v>
      </c>
      <c r="J6141" s="127"/>
      <c r="K6141" s="127"/>
      <c r="L6141" s="127"/>
      <c r="M6141" s="127"/>
      <c r="N6141" s="246">
        <v>0</v>
      </c>
      <c r="O6141" s="246">
        <v>371</v>
      </c>
      <c r="P6141" s="127" t="s">
        <v>1334</v>
      </c>
    </row>
    <row r="6142" spans="1:16" ht="51" hidden="1">
      <c r="A6142" s="127" t="s">
        <v>620</v>
      </c>
      <c r="B6142" s="127"/>
      <c r="C6142" s="128" t="s">
        <v>714</v>
      </c>
      <c r="D6142" s="222">
        <v>43059</v>
      </c>
      <c r="E6142" s="127" t="s">
        <v>12980</v>
      </c>
      <c r="F6142" s="127" t="s">
        <v>3</v>
      </c>
      <c r="G6142" s="127">
        <v>1562614</v>
      </c>
      <c r="H6142" s="127"/>
      <c r="I6142" s="131" t="s">
        <v>15467</v>
      </c>
      <c r="J6142" s="127"/>
      <c r="K6142" s="127"/>
      <c r="L6142" s="127"/>
      <c r="M6142" s="127"/>
      <c r="N6142" s="246">
        <v>0</v>
      </c>
      <c r="O6142" s="246">
        <v>371</v>
      </c>
      <c r="P6142" s="127" t="s">
        <v>1334</v>
      </c>
    </row>
    <row r="6143" spans="1:16" ht="51" hidden="1">
      <c r="A6143" s="127" t="s">
        <v>620</v>
      </c>
      <c r="B6143" s="127"/>
      <c r="C6143" s="128" t="s">
        <v>714</v>
      </c>
      <c r="D6143" s="222">
        <v>43059</v>
      </c>
      <c r="E6143" s="127" t="s">
        <v>12981</v>
      </c>
      <c r="F6143" s="127" t="s">
        <v>3</v>
      </c>
      <c r="G6143" s="127">
        <v>1562625</v>
      </c>
      <c r="H6143" s="127"/>
      <c r="I6143" s="131" t="s">
        <v>15468</v>
      </c>
      <c r="J6143" s="127"/>
      <c r="K6143" s="127"/>
      <c r="L6143" s="127"/>
      <c r="M6143" s="127"/>
      <c r="N6143" s="246">
        <v>0</v>
      </c>
      <c r="O6143" s="246">
        <v>16826</v>
      </c>
      <c r="P6143" s="127" t="s">
        <v>1334</v>
      </c>
    </row>
    <row r="6144" spans="1:16" ht="51" hidden="1">
      <c r="A6144" s="127" t="s">
        <v>620</v>
      </c>
      <c r="B6144" s="127"/>
      <c r="C6144" s="128" t="s">
        <v>714</v>
      </c>
      <c r="D6144" s="222">
        <v>43059</v>
      </c>
      <c r="E6144" s="127" t="s">
        <v>12982</v>
      </c>
      <c r="F6144" s="127" t="s">
        <v>3</v>
      </c>
      <c r="G6144" s="127">
        <v>1562626</v>
      </c>
      <c r="H6144" s="127"/>
      <c r="I6144" s="131" t="s">
        <v>15469</v>
      </c>
      <c r="J6144" s="127"/>
      <c r="K6144" s="127"/>
      <c r="L6144" s="127"/>
      <c r="M6144" s="127"/>
      <c r="N6144" s="246">
        <v>0</v>
      </c>
      <c r="O6144" s="246">
        <v>11389</v>
      </c>
      <c r="P6144" s="127" t="s">
        <v>1334</v>
      </c>
    </row>
    <row r="6145" spans="1:16" ht="38.25" hidden="1">
      <c r="A6145" s="127">
        <v>86</v>
      </c>
      <c r="B6145" s="127"/>
      <c r="C6145" s="128" t="s">
        <v>711</v>
      </c>
      <c r="D6145" s="222">
        <v>43059</v>
      </c>
      <c r="E6145" s="127" t="s">
        <v>12983</v>
      </c>
      <c r="F6145" s="127" t="s">
        <v>3</v>
      </c>
      <c r="G6145" s="127">
        <v>1562629</v>
      </c>
      <c r="H6145" s="127"/>
      <c r="I6145" s="131" t="s">
        <v>15470</v>
      </c>
      <c r="J6145" s="127"/>
      <c r="K6145" s="127"/>
      <c r="L6145" s="127"/>
      <c r="M6145" s="127"/>
      <c r="N6145" s="246">
        <v>0</v>
      </c>
      <c r="O6145" s="246">
        <v>17.37</v>
      </c>
      <c r="P6145" s="127" t="s">
        <v>1334</v>
      </c>
    </row>
    <row r="6146" spans="1:16" ht="38.25" hidden="1">
      <c r="A6146" s="127">
        <v>86</v>
      </c>
      <c r="B6146" s="127"/>
      <c r="C6146" s="128" t="s">
        <v>711</v>
      </c>
      <c r="D6146" s="222">
        <v>43059</v>
      </c>
      <c r="E6146" s="127" t="s">
        <v>12984</v>
      </c>
      <c r="F6146" s="127" t="s">
        <v>3</v>
      </c>
      <c r="G6146" s="127">
        <v>1562630</v>
      </c>
      <c r="H6146" s="127"/>
      <c r="I6146" s="131" t="s">
        <v>15471</v>
      </c>
      <c r="J6146" s="127"/>
      <c r="K6146" s="127"/>
      <c r="L6146" s="127"/>
      <c r="M6146" s="127"/>
      <c r="N6146" s="246">
        <v>0</v>
      </c>
      <c r="O6146" s="246">
        <v>75.86</v>
      </c>
      <c r="P6146" s="127" t="s">
        <v>1334</v>
      </c>
    </row>
    <row r="6147" spans="1:16" ht="38.25" hidden="1">
      <c r="A6147" s="127">
        <v>86</v>
      </c>
      <c r="B6147" s="127"/>
      <c r="C6147" s="128" t="s">
        <v>711</v>
      </c>
      <c r="D6147" s="222">
        <v>43059</v>
      </c>
      <c r="E6147" s="127" t="s">
        <v>12985</v>
      </c>
      <c r="F6147" s="127" t="s">
        <v>3</v>
      </c>
      <c r="G6147" s="127">
        <v>1562631</v>
      </c>
      <c r="H6147" s="127"/>
      <c r="I6147" s="131" t="s">
        <v>15472</v>
      </c>
      <c r="J6147" s="127"/>
      <c r="K6147" s="127"/>
      <c r="L6147" s="127"/>
      <c r="M6147" s="127"/>
      <c r="N6147" s="246">
        <v>0</v>
      </c>
      <c r="O6147" s="246">
        <v>1167.4000000000001</v>
      </c>
      <c r="P6147" s="127" t="s">
        <v>1334</v>
      </c>
    </row>
    <row r="6148" spans="1:16" ht="38.25" hidden="1">
      <c r="A6148" s="127">
        <v>86</v>
      </c>
      <c r="B6148" s="127"/>
      <c r="C6148" s="128" t="s">
        <v>711</v>
      </c>
      <c r="D6148" s="222">
        <v>43059</v>
      </c>
      <c r="E6148" s="127" t="s">
        <v>12986</v>
      </c>
      <c r="F6148" s="127" t="s">
        <v>3</v>
      </c>
      <c r="G6148" s="127">
        <v>1562632</v>
      </c>
      <c r="H6148" s="127"/>
      <c r="I6148" s="131" t="s">
        <v>15473</v>
      </c>
      <c r="J6148" s="127"/>
      <c r="K6148" s="127"/>
      <c r="L6148" s="127"/>
      <c r="M6148" s="127"/>
      <c r="N6148" s="246">
        <v>0</v>
      </c>
      <c r="O6148" s="246">
        <v>2114.29</v>
      </c>
      <c r="P6148" s="127" t="s">
        <v>1334</v>
      </c>
    </row>
    <row r="6149" spans="1:16" ht="38.25" hidden="1">
      <c r="A6149" s="127">
        <v>86</v>
      </c>
      <c r="B6149" s="127"/>
      <c r="C6149" s="128" t="s">
        <v>711</v>
      </c>
      <c r="D6149" s="222">
        <v>43059</v>
      </c>
      <c r="E6149" s="127" t="s">
        <v>12987</v>
      </c>
      <c r="F6149" s="127" t="s">
        <v>3</v>
      </c>
      <c r="G6149" s="127">
        <v>1562633</v>
      </c>
      <c r="H6149" s="127"/>
      <c r="I6149" s="131" t="s">
        <v>15474</v>
      </c>
      <c r="J6149" s="127"/>
      <c r="K6149" s="127"/>
      <c r="L6149" s="127"/>
      <c r="M6149" s="127"/>
      <c r="N6149" s="246">
        <v>0</v>
      </c>
      <c r="O6149" s="246">
        <v>1119.24</v>
      </c>
      <c r="P6149" s="127" t="s">
        <v>1334</v>
      </c>
    </row>
    <row r="6150" spans="1:16" ht="38.25" hidden="1">
      <c r="A6150" s="127">
        <v>86</v>
      </c>
      <c r="B6150" s="127"/>
      <c r="C6150" s="128" t="s">
        <v>711</v>
      </c>
      <c r="D6150" s="222">
        <v>43059</v>
      </c>
      <c r="E6150" s="127" t="s">
        <v>12988</v>
      </c>
      <c r="F6150" s="127" t="s">
        <v>3</v>
      </c>
      <c r="G6150" s="127">
        <v>1562635</v>
      </c>
      <c r="H6150" s="127"/>
      <c r="I6150" s="131" t="s">
        <v>15475</v>
      </c>
      <c r="J6150" s="127"/>
      <c r="K6150" s="127"/>
      <c r="L6150" s="127"/>
      <c r="M6150" s="127"/>
      <c r="N6150" s="246">
        <v>0</v>
      </c>
      <c r="O6150" s="246">
        <v>266.47000000000003</v>
      </c>
      <c r="P6150" s="127" t="s">
        <v>1334</v>
      </c>
    </row>
    <row r="6151" spans="1:16" ht="38.25" hidden="1">
      <c r="A6151" s="127">
        <v>378</v>
      </c>
      <c r="B6151" s="127"/>
      <c r="C6151" s="128" t="s">
        <v>1278</v>
      </c>
      <c r="D6151" s="222">
        <v>43059</v>
      </c>
      <c r="E6151" s="127" t="s">
        <v>12989</v>
      </c>
      <c r="F6151" s="127" t="s">
        <v>3</v>
      </c>
      <c r="G6151" s="127">
        <v>1562647</v>
      </c>
      <c r="H6151" s="127"/>
      <c r="I6151" s="131" t="s">
        <v>15476</v>
      </c>
      <c r="J6151" s="127"/>
      <c r="K6151" s="127"/>
      <c r="L6151" s="127"/>
      <c r="M6151" s="127"/>
      <c r="N6151" s="246">
        <v>0</v>
      </c>
      <c r="O6151" s="246">
        <v>733.76</v>
      </c>
      <c r="P6151" s="127" t="s">
        <v>1334</v>
      </c>
    </row>
    <row r="6152" spans="1:16" ht="51" hidden="1">
      <c r="A6152" s="127">
        <v>378</v>
      </c>
      <c r="B6152" s="127"/>
      <c r="C6152" s="128" t="s">
        <v>1278</v>
      </c>
      <c r="D6152" s="222">
        <v>43059</v>
      </c>
      <c r="E6152" s="127" t="s">
        <v>12990</v>
      </c>
      <c r="F6152" s="127" t="s">
        <v>3</v>
      </c>
      <c r="G6152" s="127">
        <v>1562648</v>
      </c>
      <c r="H6152" s="127"/>
      <c r="I6152" s="131" t="s">
        <v>15477</v>
      </c>
      <c r="J6152" s="127"/>
      <c r="K6152" s="127"/>
      <c r="L6152" s="127"/>
      <c r="M6152" s="127"/>
      <c r="N6152" s="246">
        <v>0</v>
      </c>
      <c r="O6152" s="246">
        <v>1183.44</v>
      </c>
      <c r="P6152" s="127" t="s">
        <v>1334</v>
      </c>
    </row>
    <row r="6153" spans="1:16" ht="38.25" hidden="1">
      <c r="A6153" s="127">
        <v>378</v>
      </c>
      <c r="B6153" s="127"/>
      <c r="C6153" s="128" t="s">
        <v>1278</v>
      </c>
      <c r="D6153" s="222">
        <v>43059</v>
      </c>
      <c r="E6153" s="127" t="s">
        <v>12991</v>
      </c>
      <c r="F6153" s="127" t="s">
        <v>3</v>
      </c>
      <c r="G6153" s="127">
        <v>1562649</v>
      </c>
      <c r="H6153" s="127"/>
      <c r="I6153" s="131" t="s">
        <v>15478</v>
      </c>
      <c r="J6153" s="127"/>
      <c r="K6153" s="127"/>
      <c r="L6153" s="127"/>
      <c r="M6153" s="127"/>
      <c r="N6153" s="246">
        <v>0</v>
      </c>
      <c r="O6153" s="246">
        <v>800</v>
      </c>
      <c r="P6153" s="127" t="s">
        <v>1334</v>
      </c>
    </row>
    <row r="6154" spans="1:16" ht="51" hidden="1">
      <c r="A6154" s="127" t="s">
        <v>620</v>
      </c>
      <c r="B6154" s="127"/>
      <c r="C6154" s="128" t="s">
        <v>714</v>
      </c>
      <c r="D6154" s="222">
        <v>43059</v>
      </c>
      <c r="E6154" s="127" t="s">
        <v>12992</v>
      </c>
      <c r="F6154" s="127" t="s">
        <v>3</v>
      </c>
      <c r="G6154" s="127">
        <v>1562652</v>
      </c>
      <c r="H6154" s="127"/>
      <c r="I6154" s="131" t="s">
        <v>15479</v>
      </c>
      <c r="J6154" s="127"/>
      <c r="K6154" s="127"/>
      <c r="L6154" s="127"/>
      <c r="M6154" s="127"/>
      <c r="N6154" s="246">
        <v>0</v>
      </c>
      <c r="O6154" s="246">
        <v>5</v>
      </c>
      <c r="P6154" s="127" t="s">
        <v>1334</v>
      </c>
    </row>
    <row r="6155" spans="1:16" ht="51" hidden="1">
      <c r="A6155" s="127">
        <v>292</v>
      </c>
      <c r="B6155" s="127"/>
      <c r="C6155" s="128" t="s">
        <v>152</v>
      </c>
      <c r="D6155" s="222">
        <v>43059</v>
      </c>
      <c r="E6155" s="127" t="s">
        <v>12993</v>
      </c>
      <c r="F6155" s="127" t="s">
        <v>3</v>
      </c>
      <c r="G6155" s="127">
        <v>1562667</v>
      </c>
      <c r="H6155" s="127"/>
      <c r="I6155" s="131" t="s">
        <v>8980</v>
      </c>
      <c r="J6155" s="127"/>
      <c r="K6155" s="127"/>
      <c r="L6155" s="127"/>
      <c r="M6155" s="127"/>
      <c r="N6155" s="246">
        <v>0</v>
      </c>
      <c r="O6155" s="246">
        <v>351</v>
      </c>
      <c r="P6155" s="127" t="s">
        <v>1334</v>
      </c>
    </row>
    <row r="6156" spans="1:16" ht="51" hidden="1">
      <c r="A6156" s="127">
        <v>292</v>
      </c>
      <c r="B6156" s="127"/>
      <c r="C6156" s="128" t="s">
        <v>152</v>
      </c>
      <c r="D6156" s="222">
        <v>43059</v>
      </c>
      <c r="E6156" s="127" t="s">
        <v>12994</v>
      </c>
      <c r="F6156" s="127" t="s">
        <v>3</v>
      </c>
      <c r="G6156" s="127">
        <v>1562668</v>
      </c>
      <c r="H6156" s="127"/>
      <c r="I6156" s="131" t="s">
        <v>8980</v>
      </c>
      <c r="J6156" s="127"/>
      <c r="K6156" s="127"/>
      <c r="L6156" s="127"/>
      <c r="M6156" s="127"/>
      <c r="N6156" s="246">
        <v>0</v>
      </c>
      <c r="O6156" s="246">
        <v>319</v>
      </c>
      <c r="P6156" s="127" t="s">
        <v>1334</v>
      </c>
    </row>
    <row r="6157" spans="1:16" ht="51" hidden="1">
      <c r="A6157" s="127">
        <v>292</v>
      </c>
      <c r="B6157" s="127"/>
      <c r="C6157" s="128" t="s">
        <v>152</v>
      </c>
      <c r="D6157" s="222">
        <v>43059</v>
      </c>
      <c r="E6157" s="127" t="s">
        <v>12995</v>
      </c>
      <c r="F6157" s="127" t="s">
        <v>3</v>
      </c>
      <c r="G6157" s="127">
        <v>1562669</v>
      </c>
      <c r="H6157" s="127"/>
      <c r="I6157" s="131" t="s">
        <v>8980</v>
      </c>
      <c r="J6157" s="127"/>
      <c r="K6157" s="127"/>
      <c r="L6157" s="127"/>
      <c r="M6157" s="127"/>
      <c r="N6157" s="246">
        <v>0</v>
      </c>
      <c r="O6157" s="246">
        <v>360</v>
      </c>
      <c r="P6157" s="127" t="s">
        <v>1334</v>
      </c>
    </row>
    <row r="6158" spans="1:16" ht="51" hidden="1">
      <c r="A6158" s="127">
        <v>292</v>
      </c>
      <c r="B6158" s="127"/>
      <c r="C6158" s="128" t="s">
        <v>152</v>
      </c>
      <c r="D6158" s="222">
        <v>43059</v>
      </c>
      <c r="E6158" s="127" t="s">
        <v>12996</v>
      </c>
      <c r="F6158" s="127" t="s">
        <v>3</v>
      </c>
      <c r="G6158" s="127">
        <v>1562670</v>
      </c>
      <c r="H6158" s="127"/>
      <c r="I6158" s="131" t="s">
        <v>8980</v>
      </c>
      <c r="J6158" s="127"/>
      <c r="K6158" s="127"/>
      <c r="L6158" s="127"/>
      <c r="M6158" s="127"/>
      <c r="N6158" s="246">
        <v>0</v>
      </c>
      <c r="O6158" s="246">
        <v>283</v>
      </c>
      <c r="P6158" s="127" t="s">
        <v>1334</v>
      </c>
    </row>
    <row r="6159" spans="1:16" ht="51" hidden="1">
      <c r="A6159" s="127">
        <v>292</v>
      </c>
      <c r="B6159" s="127"/>
      <c r="C6159" s="128" t="s">
        <v>152</v>
      </c>
      <c r="D6159" s="222">
        <v>43059</v>
      </c>
      <c r="E6159" s="127" t="s">
        <v>12997</v>
      </c>
      <c r="F6159" s="127" t="s">
        <v>3</v>
      </c>
      <c r="G6159" s="127">
        <v>1562672</v>
      </c>
      <c r="H6159" s="127"/>
      <c r="I6159" s="131" t="s">
        <v>8980</v>
      </c>
      <c r="J6159" s="127"/>
      <c r="K6159" s="127"/>
      <c r="L6159" s="127"/>
      <c r="M6159" s="127"/>
      <c r="N6159" s="246">
        <v>0</v>
      </c>
      <c r="O6159" s="246">
        <v>246</v>
      </c>
      <c r="P6159" s="127" t="s">
        <v>1334</v>
      </c>
    </row>
    <row r="6160" spans="1:16" ht="63.75" hidden="1">
      <c r="A6160" s="127">
        <v>46</v>
      </c>
      <c r="B6160" s="127"/>
      <c r="C6160" s="128" t="s">
        <v>699</v>
      </c>
      <c r="D6160" s="222">
        <v>43059</v>
      </c>
      <c r="E6160" s="127" t="s">
        <v>12998</v>
      </c>
      <c r="F6160" s="127" t="s">
        <v>3</v>
      </c>
      <c r="G6160" s="127">
        <v>1562680</v>
      </c>
      <c r="H6160" s="127"/>
      <c r="I6160" s="131" t="s">
        <v>15480</v>
      </c>
      <c r="J6160" s="127"/>
      <c r="K6160" s="127"/>
      <c r="L6160" s="127"/>
      <c r="M6160" s="127"/>
      <c r="N6160" s="246">
        <v>0</v>
      </c>
      <c r="O6160" s="246">
        <v>3434</v>
      </c>
      <c r="P6160" s="127" t="s">
        <v>1334</v>
      </c>
    </row>
    <row r="6161" spans="1:16" ht="38.25" hidden="1">
      <c r="A6161" s="127">
        <v>580</v>
      </c>
      <c r="B6161" s="127"/>
      <c r="C6161" s="128" t="s">
        <v>218</v>
      </c>
      <c r="D6161" s="222">
        <v>43059</v>
      </c>
      <c r="E6161" s="127" t="s">
        <v>12999</v>
      </c>
      <c r="F6161" s="127" t="s">
        <v>3</v>
      </c>
      <c r="G6161" s="127">
        <v>1562689</v>
      </c>
      <c r="H6161" s="127"/>
      <c r="I6161" s="131" t="s">
        <v>15481</v>
      </c>
      <c r="J6161" s="127"/>
      <c r="K6161" s="127"/>
      <c r="L6161" s="127"/>
      <c r="M6161" s="127"/>
      <c r="N6161" s="246">
        <v>0</v>
      </c>
      <c r="O6161" s="246">
        <v>10</v>
      </c>
      <c r="P6161" s="127" t="s">
        <v>1334</v>
      </c>
    </row>
    <row r="6162" spans="1:16" ht="51" hidden="1">
      <c r="A6162" s="127">
        <v>201</v>
      </c>
      <c r="B6162" s="127"/>
      <c r="C6162" s="128" t="s">
        <v>757</v>
      </c>
      <c r="D6162" s="222">
        <v>43059</v>
      </c>
      <c r="E6162" s="127" t="s">
        <v>13000</v>
      </c>
      <c r="F6162" s="127" t="s">
        <v>3</v>
      </c>
      <c r="G6162" s="127">
        <v>1562692</v>
      </c>
      <c r="H6162" s="127"/>
      <c r="I6162" s="131" t="s">
        <v>15482</v>
      </c>
      <c r="J6162" s="127"/>
      <c r="K6162" s="127"/>
      <c r="L6162" s="127"/>
      <c r="M6162" s="127"/>
      <c r="N6162" s="246">
        <v>0</v>
      </c>
      <c r="O6162" s="246">
        <v>33.5</v>
      </c>
      <c r="P6162" s="127" t="s">
        <v>1334</v>
      </c>
    </row>
    <row r="6163" spans="1:16" ht="51" hidden="1">
      <c r="A6163" s="127" t="s">
        <v>620</v>
      </c>
      <c r="B6163" s="127"/>
      <c r="C6163" s="128" t="s">
        <v>714</v>
      </c>
      <c r="D6163" s="222">
        <v>43059</v>
      </c>
      <c r="E6163" s="127" t="s">
        <v>13001</v>
      </c>
      <c r="F6163" s="127" t="s">
        <v>3</v>
      </c>
      <c r="G6163" s="127">
        <v>1562693</v>
      </c>
      <c r="H6163" s="127"/>
      <c r="I6163" s="131" t="s">
        <v>15483</v>
      </c>
      <c r="J6163" s="127"/>
      <c r="K6163" s="127"/>
      <c r="L6163" s="127"/>
      <c r="M6163" s="127"/>
      <c r="N6163" s="246">
        <v>0</v>
      </c>
      <c r="O6163" s="246">
        <v>342</v>
      </c>
      <c r="P6163" s="127" t="s">
        <v>1334</v>
      </c>
    </row>
    <row r="6164" spans="1:16" ht="51" hidden="1">
      <c r="A6164" s="127" t="s">
        <v>620</v>
      </c>
      <c r="B6164" s="127"/>
      <c r="C6164" s="128" t="s">
        <v>714</v>
      </c>
      <c r="D6164" s="222">
        <v>43059</v>
      </c>
      <c r="E6164" s="127" t="s">
        <v>13002</v>
      </c>
      <c r="F6164" s="127" t="s">
        <v>3</v>
      </c>
      <c r="G6164" s="127">
        <v>1562698</v>
      </c>
      <c r="H6164" s="127"/>
      <c r="I6164" s="131" t="s">
        <v>15484</v>
      </c>
      <c r="J6164" s="127"/>
      <c r="K6164" s="127"/>
      <c r="L6164" s="127"/>
      <c r="M6164" s="127"/>
      <c r="N6164" s="246">
        <v>0</v>
      </c>
      <c r="O6164" s="246">
        <v>4349.12</v>
      </c>
      <c r="P6164" s="127" t="s">
        <v>1334</v>
      </c>
    </row>
    <row r="6165" spans="1:16" ht="51" hidden="1">
      <c r="A6165" s="127" t="s">
        <v>620</v>
      </c>
      <c r="B6165" s="127"/>
      <c r="C6165" s="128" t="s">
        <v>714</v>
      </c>
      <c r="D6165" s="222">
        <v>43059</v>
      </c>
      <c r="E6165" s="127" t="s">
        <v>13003</v>
      </c>
      <c r="F6165" s="127" t="s">
        <v>3</v>
      </c>
      <c r="G6165" s="127">
        <v>1562701</v>
      </c>
      <c r="H6165" s="127"/>
      <c r="I6165" s="131" t="s">
        <v>15485</v>
      </c>
      <c r="J6165" s="127"/>
      <c r="K6165" s="127"/>
      <c r="L6165" s="127"/>
      <c r="M6165" s="127"/>
      <c r="N6165" s="246">
        <v>0</v>
      </c>
      <c r="O6165" s="246">
        <v>2271</v>
      </c>
      <c r="P6165" s="127" t="s">
        <v>1334</v>
      </c>
    </row>
    <row r="6166" spans="1:16" ht="51" hidden="1">
      <c r="A6166" s="127" t="s">
        <v>620</v>
      </c>
      <c r="B6166" s="127"/>
      <c r="C6166" s="128" t="s">
        <v>714</v>
      </c>
      <c r="D6166" s="222">
        <v>43059</v>
      </c>
      <c r="E6166" s="127" t="s">
        <v>13004</v>
      </c>
      <c r="F6166" s="127" t="s">
        <v>3</v>
      </c>
      <c r="G6166" s="127">
        <v>1562704</v>
      </c>
      <c r="H6166" s="127"/>
      <c r="I6166" s="131" t="s">
        <v>15486</v>
      </c>
      <c r="J6166" s="127"/>
      <c r="K6166" s="127"/>
      <c r="L6166" s="127"/>
      <c r="M6166" s="127"/>
      <c r="N6166" s="246">
        <v>0</v>
      </c>
      <c r="O6166" s="246">
        <v>38.81</v>
      </c>
      <c r="P6166" s="127" t="s">
        <v>1334</v>
      </c>
    </row>
    <row r="6167" spans="1:16" ht="51" hidden="1">
      <c r="A6167" s="127" t="s">
        <v>620</v>
      </c>
      <c r="B6167" s="127"/>
      <c r="C6167" s="128" t="s">
        <v>714</v>
      </c>
      <c r="D6167" s="222">
        <v>43059</v>
      </c>
      <c r="E6167" s="127" t="s">
        <v>13005</v>
      </c>
      <c r="F6167" s="127" t="s">
        <v>3</v>
      </c>
      <c r="G6167" s="127">
        <v>1562705</v>
      </c>
      <c r="H6167" s="127"/>
      <c r="I6167" s="131" t="s">
        <v>15487</v>
      </c>
      <c r="J6167" s="127"/>
      <c r="K6167" s="127"/>
      <c r="L6167" s="127"/>
      <c r="M6167" s="127"/>
      <c r="N6167" s="246">
        <v>0</v>
      </c>
      <c r="O6167" s="243">
        <v>54.58</v>
      </c>
      <c r="P6167" s="127" t="s">
        <v>17184</v>
      </c>
    </row>
    <row r="6168" spans="1:16" ht="51" hidden="1">
      <c r="A6168" s="127">
        <v>46</v>
      </c>
      <c r="B6168" s="127"/>
      <c r="C6168" s="128" t="s">
        <v>699</v>
      </c>
      <c r="D6168" s="222">
        <v>43059</v>
      </c>
      <c r="E6168" s="127" t="s">
        <v>13006</v>
      </c>
      <c r="F6168" s="127" t="s">
        <v>3</v>
      </c>
      <c r="G6168" s="127">
        <v>1562710</v>
      </c>
      <c r="H6168" s="127"/>
      <c r="I6168" s="131" t="s">
        <v>15488</v>
      </c>
      <c r="J6168" s="127"/>
      <c r="K6168" s="127"/>
      <c r="L6168" s="127"/>
      <c r="M6168" s="127"/>
      <c r="N6168" s="246">
        <v>0</v>
      </c>
      <c r="O6168" s="246">
        <v>162</v>
      </c>
      <c r="P6168" s="127" t="s">
        <v>1334</v>
      </c>
    </row>
    <row r="6169" spans="1:16" ht="63.75" hidden="1">
      <c r="A6169" s="127">
        <v>30</v>
      </c>
      <c r="B6169" s="127"/>
      <c r="C6169" s="128" t="s">
        <v>696</v>
      </c>
      <c r="D6169" s="222">
        <v>43059</v>
      </c>
      <c r="E6169" s="127" t="s">
        <v>13007</v>
      </c>
      <c r="F6169" s="127" t="s">
        <v>3</v>
      </c>
      <c r="G6169" s="127">
        <v>1562712</v>
      </c>
      <c r="H6169" s="127"/>
      <c r="I6169" s="131" t="s">
        <v>15489</v>
      </c>
      <c r="J6169" s="127"/>
      <c r="K6169" s="127"/>
      <c r="L6169" s="127"/>
      <c r="M6169" s="127"/>
      <c r="N6169" s="246">
        <v>0</v>
      </c>
      <c r="O6169" s="246">
        <v>50</v>
      </c>
      <c r="P6169" s="127" t="s">
        <v>1334</v>
      </c>
    </row>
    <row r="6170" spans="1:16" ht="51" hidden="1">
      <c r="A6170" s="127">
        <v>41</v>
      </c>
      <c r="B6170" s="127"/>
      <c r="C6170" s="128" t="s">
        <v>698</v>
      </c>
      <c r="D6170" s="222">
        <v>43059</v>
      </c>
      <c r="E6170" s="127" t="s">
        <v>13008</v>
      </c>
      <c r="F6170" s="127" t="s">
        <v>3</v>
      </c>
      <c r="G6170" s="127">
        <v>1562724</v>
      </c>
      <c r="H6170" s="127"/>
      <c r="I6170" s="131" t="s">
        <v>15490</v>
      </c>
      <c r="J6170" s="127"/>
      <c r="K6170" s="127"/>
      <c r="L6170" s="127"/>
      <c r="M6170" s="127"/>
      <c r="N6170" s="246">
        <v>0</v>
      </c>
      <c r="O6170" s="246">
        <v>220</v>
      </c>
      <c r="P6170" s="127" t="s">
        <v>1334</v>
      </c>
    </row>
    <row r="6171" spans="1:16" ht="51" hidden="1">
      <c r="A6171" s="127">
        <v>41</v>
      </c>
      <c r="B6171" s="127"/>
      <c r="C6171" s="128" t="s">
        <v>698</v>
      </c>
      <c r="D6171" s="222">
        <v>43059</v>
      </c>
      <c r="E6171" s="127" t="s">
        <v>13009</v>
      </c>
      <c r="F6171" s="127" t="s">
        <v>3</v>
      </c>
      <c r="G6171" s="127">
        <v>1562726</v>
      </c>
      <c r="H6171" s="127"/>
      <c r="I6171" s="131" t="s">
        <v>15491</v>
      </c>
      <c r="J6171" s="127"/>
      <c r="K6171" s="127"/>
      <c r="L6171" s="127"/>
      <c r="M6171" s="127"/>
      <c r="N6171" s="246">
        <v>0</v>
      </c>
      <c r="O6171" s="246">
        <v>77</v>
      </c>
      <c r="P6171" s="127" t="s">
        <v>1334</v>
      </c>
    </row>
    <row r="6172" spans="1:16" ht="38.25" hidden="1">
      <c r="A6172" s="127">
        <v>46</v>
      </c>
      <c r="B6172" s="127"/>
      <c r="C6172" s="128" t="s">
        <v>699</v>
      </c>
      <c r="D6172" s="222">
        <v>43059</v>
      </c>
      <c r="E6172" s="127" t="s">
        <v>13010</v>
      </c>
      <c r="F6172" s="127" t="s">
        <v>3</v>
      </c>
      <c r="G6172" s="127">
        <v>1562730</v>
      </c>
      <c r="H6172" s="127"/>
      <c r="I6172" s="131" t="s">
        <v>15492</v>
      </c>
      <c r="J6172" s="127"/>
      <c r="K6172" s="127"/>
      <c r="L6172" s="127"/>
      <c r="M6172" s="127"/>
      <c r="N6172" s="246">
        <v>0</v>
      </c>
      <c r="O6172" s="246">
        <v>525</v>
      </c>
      <c r="P6172" s="127" t="s">
        <v>1334</v>
      </c>
    </row>
    <row r="6173" spans="1:16" ht="63.75" hidden="1">
      <c r="A6173" s="127">
        <v>16</v>
      </c>
      <c r="B6173" s="127"/>
      <c r="C6173" s="128" t="s">
        <v>693</v>
      </c>
      <c r="D6173" s="222">
        <v>43059</v>
      </c>
      <c r="E6173" s="127" t="s">
        <v>13011</v>
      </c>
      <c r="F6173" s="127" t="s">
        <v>3</v>
      </c>
      <c r="G6173" s="127">
        <v>1562737</v>
      </c>
      <c r="H6173" s="127"/>
      <c r="I6173" s="131" t="s">
        <v>15493</v>
      </c>
      <c r="J6173" s="127"/>
      <c r="K6173" s="127"/>
      <c r="L6173" s="127"/>
      <c r="M6173" s="127"/>
      <c r="N6173" s="246">
        <v>0</v>
      </c>
      <c r="O6173" s="246">
        <v>3420</v>
      </c>
      <c r="P6173" s="127" t="s">
        <v>1334</v>
      </c>
    </row>
    <row r="6174" spans="1:16" ht="63.75" hidden="1">
      <c r="A6174" s="127" t="s">
        <v>620</v>
      </c>
      <c r="B6174" s="127"/>
      <c r="C6174" s="128" t="s">
        <v>714</v>
      </c>
      <c r="D6174" s="222">
        <v>43059</v>
      </c>
      <c r="E6174" s="127" t="s">
        <v>13012</v>
      </c>
      <c r="F6174" s="127" t="s">
        <v>3</v>
      </c>
      <c r="G6174" s="127">
        <v>1562766</v>
      </c>
      <c r="H6174" s="127"/>
      <c r="I6174" s="131" t="s">
        <v>15494</v>
      </c>
      <c r="J6174" s="127"/>
      <c r="K6174" s="127"/>
      <c r="L6174" s="127"/>
      <c r="M6174" s="127"/>
      <c r="N6174" s="246">
        <v>0</v>
      </c>
      <c r="O6174" s="246">
        <v>219.14</v>
      </c>
      <c r="P6174" s="127" t="s">
        <v>1334</v>
      </c>
    </row>
    <row r="6175" spans="1:16" ht="63.75" hidden="1">
      <c r="A6175" s="127" t="s">
        <v>620</v>
      </c>
      <c r="B6175" s="127"/>
      <c r="C6175" s="128" t="s">
        <v>714</v>
      </c>
      <c r="D6175" s="222">
        <v>43059</v>
      </c>
      <c r="E6175" s="127" t="s">
        <v>13013</v>
      </c>
      <c r="F6175" s="127" t="s">
        <v>3</v>
      </c>
      <c r="G6175" s="127">
        <v>1562768</v>
      </c>
      <c r="H6175" s="127"/>
      <c r="I6175" s="131" t="s">
        <v>15495</v>
      </c>
      <c r="J6175" s="127"/>
      <c r="K6175" s="127"/>
      <c r="L6175" s="127"/>
      <c r="M6175" s="127"/>
      <c r="N6175" s="246">
        <v>0</v>
      </c>
      <c r="O6175" s="246">
        <v>3.5</v>
      </c>
      <c r="P6175" s="127" t="s">
        <v>1334</v>
      </c>
    </row>
    <row r="6176" spans="1:16" ht="63.75" hidden="1">
      <c r="A6176" s="127" t="s">
        <v>620</v>
      </c>
      <c r="B6176" s="127"/>
      <c r="C6176" s="128" t="s">
        <v>714</v>
      </c>
      <c r="D6176" s="222">
        <v>43059</v>
      </c>
      <c r="E6176" s="127" t="s">
        <v>13014</v>
      </c>
      <c r="F6176" s="127" t="s">
        <v>3</v>
      </c>
      <c r="G6176" s="127">
        <v>1562771</v>
      </c>
      <c r="H6176" s="127"/>
      <c r="I6176" s="131" t="s">
        <v>15496</v>
      </c>
      <c r="J6176" s="127"/>
      <c r="K6176" s="127"/>
      <c r="L6176" s="127"/>
      <c r="M6176" s="127"/>
      <c r="N6176" s="246">
        <v>0</v>
      </c>
      <c r="O6176" s="246">
        <v>705</v>
      </c>
      <c r="P6176" s="127" t="s">
        <v>1334</v>
      </c>
    </row>
    <row r="6177" spans="1:16" ht="63.75" hidden="1">
      <c r="A6177" s="127" t="s">
        <v>620</v>
      </c>
      <c r="B6177" s="127"/>
      <c r="C6177" s="128" t="s">
        <v>714</v>
      </c>
      <c r="D6177" s="222">
        <v>43059</v>
      </c>
      <c r="E6177" s="127" t="s">
        <v>13015</v>
      </c>
      <c r="F6177" s="127" t="s">
        <v>3</v>
      </c>
      <c r="G6177" s="127">
        <v>1562773</v>
      </c>
      <c r="H6177" s="127"/>
      <c r="I6177" s="131" t="s">
        <v>15497</v>
      </c>
      <c r="J6177" s="127"/>
      <c r="K6177" s="127"/>
      <c r="L6177" s="127"/>
      <c r="M6177" s="127"/>
      <c r="N6177" s="246">
        <v>0</v>
      </c>
      <c r="O6177" s="246">
        <v>280.64999999999998</v>
      </c>
      <c r="P6177" s="127" t="s">
        <v>1334</v>
      </c>
    </row>
    <row r="6178" spans="1:16" ht="63.75" hidden="1">
      <c r="A6178" s="127" t="s">
        <v>620</v>
      </c>
      <c r="B6178" s="127"/>
      <c r="C6178" s="128" t="s">
        <v>714</v>
      </c>
      <c r="D6178" s="222">
        <v>43059</v>
      </c>
      <c r="E6178" s="127" t="s">
        <v>13016</v>
      </c>
      <c r="F6178" s="127" t="s">
        <v>3</v>
      </c>
      <c r="G6178" s="127">
        <v>1562775</v>
      </c>
      <c r="H6178" s="127"/>
      <c r="I6178" s="131" t="s">
        <v>15498</v>
      </c>
      <c r="J6178" s="127"/>
      <c r="K6178" s="127"/>
      <c r="L6178" s="127"/>
      <c r="M6178" s="127"/>
      <c r="N6178" s="246">
        <v>0</v>
      </c>
      <c r="O6178" s="246">
        <v>3.38</v>
      </c>
      <c r="P6178" s="127" t="s">
        <v>1334</v>
      </c>
    </row>
    <row r="6179" spans="1:16" ht="63.75" hidden="1">
      <c r="A6179" s="127" t="s">
        <v>620</v>
      </c>
      <c r="B6179" s="127"/>
      <c r="C6179" s="128" t="s">
        <v>714</v>
      </c>
      <c r="D6179" s="222">
        <v>43059</v>
      </c>
      <c r="E6179" s="127" t="s">
        <v>13017</v>
      </c>
      <c r="F6179" s="127" t="s">
        <v>3</v>
      </c>
      <c r="G6179" s="127">
        <v>1562776</v>
      </c>
      <c r="H6179" s="127"/>
      <c r="I6179" s="131" t="s">
        <v>15499</v>
      </c>
      <c r="J6179" s="127"/>
      <c r="K6179" s="127"/>
      <c r="L6179" s="127"/>
      <c r="M6179" s="127"/>
      <c r="N6179" s="246">
        <v>0</v>
      </c>
      <c r="O6179" s="246">
        <v>74</v>
      </c>
      <c r="P6179" s="127" t="s">
        <v>1334</v>
      </c>
    </row>
    <row r="6180" spans="1:16" ht="51" hidden="1">
      <c r="A6180" s="127" t="s">
        <v>620</v>
      </c>
      <c r="B6180" s="127"/>
      <c r="C6180" s="128" t="s">
        <v>714</v>
      </c>
      <c r="D6180" s="222">
        <v>43059</v>
      </c>
      <c r="E6180" s="127" t="s">
        <v>13018</v>
      </c>
      <c r="F6180" s="127" t="s">
        <v>3</v>
      </c>
      <c r="G6180" s="127">
        <v>1562786</v>
      </c>
      <c r="H6180" s="127"/>
      <c r="I6180" s="131" t="s">
        <v>15500</v>
      </c>
      <c r="J6180" s="127"/>
      <c r="K6180" s="127"/>
      <c r="L6180" s="127"/>
      <c r="M6180" s="127"/>
      <c r="N6180" s="246">
        <v>0</v>
      </c>
      <c r="O6180" s="246">
        <v>3800</v>
      </c>
      <c r="P6180" s="127" t="s">
        <v>1334</v>
      </c>
    </row>
    <row r="6181" spans="1:16" ht="51" hidden="1">
      <c r="A6181" s="127">
        <v>70</v>
      </c>
      <c r="B6181" s="127"/>
      <c r="C6181" s="128" t="s">
        <v>706</v>
      </c>
      <c r="D6181" s="222">
        <v>43059</v>
      </c>
      <c r="E6181" s="127" t="s">
        <v>13019</v>
      </c>
      <c r="F6181" s="127" t="s">
        <v>3</v>
      </c>
      <c r="G6181" s="127">
        <v>1562793</v>
      </c>
      <c r="H6181" s="127"/>
      <c r="I6181" s="131" t="s">
        <v>15501</v>
      </c>
      <c r="J6181" s="127"/>
      <c r="K6181" s="127"/>
      <c r="L6181" s="127"/>
      <c r="M6181" s="127"/>
      <c r="N6181" s="246">
        <v>0</v>
      </c>
      <c r="O6181" s="246">
        <v>440.9</v>
      </c>
      <c r="P6181" s="127" t="s">
        <v>1334</v>
      </c>
    </row>
    <row r="6182" spans="1:16" ht="51" hidden="1">
      <c r="A6182" s="127">
        <v>16</v>
      </c>
      <c r="B6182" s="127"/>
      <c r="C6182" s="128" t="s">
        <v>693</v>
      </c>
      <c r="D6182" s="222">
        <v>43059</v>
      </c>
      <c r="E6182" s="127" t="s">
        <v>13020</v>
      </c>
      <c r="F6182" s="127" t="s">
        <v>3</v>
      </c>
      <c r="G6182" s="127">
        <v>1562796</v>
      </c>
      <c r="H6182" s="127"/>
      <c r="I6182" s="131" t="s">
        <v>15502</v>
      </c>
      <c r="J6182" s="127"/>
      <c r="K6182" s="127"/>
      <c r="L6182" s="127"/>
      <c r="M6182" s="127"/>
      <c r="N6182" s="246">
        <v>0</v>
      </c>
      <c r="O6182" s="246">
        <v>1495</v>
      </c>
      <c r="P6182" s="127" t="s">
        <v>1334</v>
      </c>
    </row>
    <row r="6183" spans="1:16" ht="51" hidden="1">
      <c r="A6183" s="127" t="s">
        <v>620</v>
      </c>
      <c r="B6183" s="127"/>
      <c r="C6183" s="128" t="s">
        <v>714</v>
      </c>
      <c r="D6183" s="222">
        <v>43059</v>
      </c>
      <c r="E6183" s="127" t="s">
        <v>13021</v>
      </c>
      <c r="F6183" s="127" t="s">
        <v>3</v>
      </c>
      <c r="G6183" s="127">
        <v>1562799</v>
      </c>
      <c r="H6183" s="127"/>
      <c r="I6183" s="131" t="s">
        <v>15503</v>
      </c>
      <c r="J6183" s="127"/>
      <c r="K6183" s="127"/>
      <c r="L6183" s="127"/>
      <c r="M6183" s="127"/>
      <c r="N6183" s="246">
        <v>0</v>
      </c>
      <c r="O6183" s="246">
        <v>809</v>
      </c>
      <c r="P6183" s="127" t="s">
        <v>1334</v>
      </c>
    </row>
    <row r="6184" spans="1:16" ht="51" hidden="1">
      <c r="A6184" s="127" t="s">
        <v>620</v>
      </c>
      <c r="B6184" s="127"/>
      <c r="C6184" s="128" t="s">
        <v>714</v>
      </c>
      <c r="D6184" s="222">
        <v>43059</v>
      </c>
      <c r="E6184" s="127" t="s">
        <v>13022</v>
      </c>
      <c r="F6184" s="127" t="s">
        <v>3</v>
      </c>
      <c r="G6184" s="127">
        <v>1562803</v>
      </c>
      <c r="H6184" s="127"/>
      <c r="I6184" s="131" t="s">
        <v>15504</v>
      </c>
      <c r="J6184" s="127"/>
      <c r="K6184" s="127"/>
      <c r="L6184" s="127"/>
      <c r="M6184" s="127"/>
      <c r="N6184" s="246">
        <v>0</v>
      </c>
      <c r="O6184" s="246">
        <v>100</v>
      </c>
      <c r="P6184" s="127" t="s">
        <v>1334</v>
      </c>
    </row>
    <row r="6185" spans="1:16" ht="51" hidden="1">
      <c r="A6185" s="127" t="s">
        <v>620</v>
      </c>
      <c r="B6185" s="127"/>
      <c r="C6185" s="128" t="s">
        <v>714</v>
      </c>
      <c r="D6185" s="222">
        <v>43059</v>
      </c>
      <c r="E6185" s="127" t="s">
        <v>13023</v>
      </c>
      <c r="F6185" s="127" t="s">
        <v>3</v>
      </c>
      <c r="G6185" s="127">
        <v>1562805</v>
      </c>
      <c r="H6185" s="127"/>
      <c r="I6185" s="131" t="s">
        <v>15505</v>
      </c>
      <c r="J6185" s="127"/>
      <c r="K6185" s="127"/>
      <c r="L6185" s="127"/>
      <c r="M6185" s="127"/>
      <c r="N6185" s="246">
        <v>0</v>
      </c>
      <c r="O6185" s="246">
        <v>1110</v>
      </c>
      <c r="P6185" s="127" t="s">
        <v>1334</v>
      </c>
    </row>
    <row r="6186" spans="1:16" ht="51" hidden="1">
      <c r="A6186" s="127">
        <v>572</v>
      </c>
      <c r="B6186" s="127"/>
      <c r="C6186" s="128" t="s">
        <v>849</v>
      </c>
      <c r="D6186" s="222">
        <v>43059</v>
      </c>
      <c r="E6186" s="127" t="s">
        <v>13024</v>
      </c>
      <c r="F6186" s="127" t="s">
        <v>3</v>
      </c>
      <c r="G6186" s="127">
        <v>1562812</v>
      </c>
      <c r="H6186" s="127"/>
      <c r="I6186" s="131" t="s">
        <v>15506</v>
      </c>
      <c r="J6186" s="127"/>
      <c r="K6186" s="127"/>
      <c r="L6186" s="127"/>
      <c r="M6186" s="127"/>
      <c r="N6186" s="246">
        <v>0</v>
      </c>
      <c r="O6186" s="246">
        <v>280</v>
      </c>
      <c r="P6186" s="127" t="s">
        <v>1334</v>
      </c>
    </row>
    <row r="6187" spans="1:16" ht="38.25" hidden="1">
      <c r="A6187" s="127">
        <v>572</v>
      </c>
      <c r="B6187" s="127"/>
      <c r="C6187" s="128" t="s">
        <v>849</v>
      </c>
      <c r="D6187" s="222">
        <v>43059</v>
      </c>
      <c r="E6187" s="127" t="s">
        <v>13025</v>
      </c>
      <c r="F6187" s="127" t="s">
        <v>3</v>
      </c>
      <c r="G6187" s="127">
        <v>1562814</v>
      </c>
      <c r="H6187" s="127"/>
      <c r="I6187" s="131" t="s">
        <v>15507</v>
      </c>
      <c r="J6187" s="127"/>
      <c r="K6187" s="127"/>
      <c r="L6187" s="127"/>
      <c r="M6187" s="127"/>
      <c r="N6187" s="246">
        <v>0</v>
      </c>
      <c r="O6187" s="246">
        <v>280</v>
      </c>
      <c r="P6187" s="127" t="s">
        <v>1334</v>
      </c>
    </row>
    <row r="6188" spans="1:16" ht="51" hidden="1">
      <c r="A6188" s="127">
        <v>523</v>
      </c>
      <c r="B6188" s="127"/>
      <c r="C6188" s="128" t="s">
        <v>846</v>
      </c>
      <c r="D6188" s="222">
        <v>43060</v>
      </c>
      <c r="E6188" s="127" t="s">
        <v>13026</v>
      </c>
      <c r="F6188" s="127" t="s">
        <v>3</v>
      </c>
      <c r="G6188" s="127">
        <v>1562937</v>
      </c>
      <c r="H6188" s="127"/>
      <c r="I6188" s="131" t="s">
        <v>15508</v>
      </c>
      <c r="J6188" s="127"/>
      <c r="K6188" s="127"/>
      <c r="L6188" s="127"/>
      <c r="M6188" s="127"/>
      <c r="N6188" s="246">
        <v>0</v>
      </c>
      <c r="O6188" s="246">
        <v>2602</v>
      </c>
      <c r="P6188" s="127" t="s">
        <v>1334</v>
      </c>
    </row>
    <row r="6189" spans="1:16" ht="51" hidden="1">
      <c r="A6189" s="127">
        <v>578</v>
      </c>
      <c r="B6189" s="127"/>
      <c r="C6189" s="128" t="s">
        <v>854</v>
      </c>
      <c r="D6189" s="222">
        <v>43060</v>
      </c>
      <c r="E6189" s="127" t="s">
        <v>13027</v>
      </c>
      <c r="F6189" s="127" t="s">
        <v>3</v>
      </c>
      <c r="G6189" s="127">
        <v>1562941</v>
      </c>
      <c r="H6189" s="127"/>
      <c r="I6189" s="131" t="s">
        <v>15509</v>
      </c>
      <c r="J6189" s="127"/>
      <c r="K6189" s="127"/>
      <c r="L6189" s="127"/>
      <c r="M6189" s="127"/>
      <c r="N6189" s="246">
        <v>0</v>
      </c>
      <c r="O6189" s="246">
        <v>3382.7</v>
      </c>
      <c r="P6189" s="127" t="s">
        <v>1334</v>
      </c>
    </row>
    <row r="6190" spans="1:16" ht="63.75" hidden="1">
      <c r="A6190" s="127">
        <v>290</v>
      </c>
      <c r="B6190" s="127"/>
      <c r="C6190" s="128" t="s">
        <v>794</v>
      </c>
      <c r="D6190" s="222">
        <v>43060</v>
      </c>
      <c r="E6190" s="127" t="s">
        <v>13028</v>
      </c>
      <c r="F6190" s="127" t="s">
        <v>3</v>
      </c>
      <c r="G6190" s="127">
        <v>1563036</v>
      </c>
      <c r="H6190" s="127"/>
      <c r="I6190" s="131" t="s">
        <v>15510</v>
      </c>
      <c r="J6190" s="127"/>
      <c r="K6190" s="127"/>
      <c r="L6190" s="127"/>
      <c r="M6190" s="127"/>
      <c r="N6190" s="246">
        <v>0</v>
      </c>
      <c r="O6190" s="246">
        <v>84569.33</v>
      </c>
      <c r="P6190" s="127" t="s">
        <v>1334</v>
      </c>
    </row>
    <row r="6191" spans="1:16" ht="63.75" hidden="1">
      <c r="A6191" s="127">
        <v>25</v>
      </c>
      <c r="B6191" s="127"/>
      <c r="C6191" s="128" t="s">
        <v>695</v>
      </c>
      <c r="D6191" s="222">
        <v>43060</v>
      </c>
      <c r="E6191" s="127" t="s">
        <v>13029</v>
      </c>
      <c r="F6191" s="127" t="s">
        <v>3</v>
      </c>
      <c r="G6191" s="127">
        <v>1563045</v>
      </c>
      <c r="H6191" s="127"/>
      <c r="I6191" s="131" t="s">
        <v>15511</v>
      </c>
      <c r="J6191" s="127"/>
      <c r="K6191" s="127"/>
      <c r="L6191" s="127"/>
      <c r="M6191" s="127"/>
      <c r="N6191" s="246">
        <v>0</v>
      </c>
      <c r="O6191" s="246">
        <v>2436810.2000000002</v>
      </c>
      <c r="P6191" s="127" t="s">
        <v>1334</v>
      </c>
    </row>
    <row r="6192" spans="1:16" ht="51" hidden="1">
      <c r="A6192" s="127">
        <v>523</v>
      </c>
      <c r="B6192" s="127"/>
      <c r="C6192" s="128" t="s">
        <v>846</v>
      </c>
      <c r="D6192" s="222">
        <v>43060</v>
      </c>
      <c r="E6192" s="127" t="s">
        <v>13030</v>
      </c>
      <c r="F6192" s="127" t="s">
        <v>3</v>
      </c>
      <c r="G6192" s="127">
        <v>1563052</v>
      </c>
      <c r="H6192" s="127"/>
      <c r="I6192" s="131" t="s">
        <v>15512</v>
      </c>
      <c r="J6192" s="127"/>
      <c r="K6192" s="127"/>
      <c r="L6192" s="127"/>
      <c r="M6192" s="127"/>
      <c r="N6192" s="246">
        <v>0</v>
      </c>
      <c r="O6192" s="246">
        <v>2411</v>
      </c>
      <c r="P6192" s="127" t="s">
        <v>1334</v>
      </c>
    </row>
    <row r="6193" spans="1:16" ht="51" hidden="1">
      <c r="A6193" s="127">
        <v>342</v>
      </c>
      <c r="B6193" s="127"/>
      <c r="C6193" s="128" t="s">
        <v>817</v>
      </c>
      <c r="D6193" s="222">
        <v>43060</v>
      </c>
      <c r="E6193" s="127" t="s">
        <v>13031</v>
      </c>
      <c r="F6193" s="127" t="s">
        <v>3</v>
      </c>
      <c r="G6193" s="127">
        <v>1563060</v>
      </c>
      <c r="H6193" s="127"/>
      <c r="I6193" s="131" t="s">
        <v>15513</v>
      </c>
      <c r="J6193" s="127"/>
      <c r="K6193" s="127"/>
      <c r="L6193" s="127"/>
      <c r="M6193" s="127"/>
      <c r="N6193" s="246">
        <v>0</v>
      </c>
      <c r="O6193" s="246">
        <v>5809.8</v>
      </c>
      <c r="P6193" s="127" t="s">
        <v>1334</v>
      </c>
    </row>
    <row r="6194" spans="1:16" ht="51" hidden="1">
      <c r="A6194" s="127">
        <v>342</v>
      </c>
      <c r="B6194" s="127"/>
      <c r="C6194" s="128" t="s">
        <v>817</v>
      </c>
      <c r="D6194" s="222">
        <v>43060</v>
      </c>
      <c r="E6194" s="127" t="s">
        <v>13032</v>
      </c>
      <c r="F6194" s="127" t="s">
        <v>3</v>
      </c>
      <c r="G6194" s="127">
        <v>1563062</v>
      </c>
      <c r="H6194" s="127"/>
      <c r="I6194" s="131" t="s">
        <v>15514</v>
      </c>
      <c r="J6194" s="127"/>
      <c r="K6194" s="127"/>
      <c r="L6194" s="127"/>
      <c r="M6194" s="127"/>
      <c r="N6194" s="246">
        <v>0</v>
      </c>
      <c r="O6194" s="246">
        <v>89</v>
      </c>
      <c r="P6194" s="127" t="s">
        <v>1334</v>
      </c>
    </row>
    <row r="6195" spans="1:16" ht="51" hidden="1">
      <c r="A6195" s="127">
        <v>342</v>
      </c>
      <c r="B6195" s="127"/>
      <c r="C6195" s="128" t="s">
        <v>817</v>
      </c>
      <c r="D6195" s="222">
        <v>43060</v>
      </c>
      <c r="E6195" s="127" t="s">
        <v>13033</v>
      </c>
      <c r="F6195" s="127" t="s">
        <v>3</v>
      </c>
      <c r="G6195" s="127">
        <v>1563075</v>
      </c>
      <c r="H6195" s="127"/>
      <c r="I6195" s="131" t="s">
        <v>15515</v>
      </c>
      <c r="J6195" s="127"/>
      <c r="K6195" s="127"/>
      <c r="L6195" s="127"/>
      <c r="M6195" s="127"/>
      <c r="N6195" s="246">
        <v>0</v>
      </c>
      <c r="O6195" s="246">
        <v>117.7</v>
      </c>
      <c r="P6195" s="127" t="s">
        <v>1334</v>
      </c>
    </row>
    <row r="6196" spans="1:16" ht="51" hidden="1">
      <c r="A6196" s="127">
        <v>342</v>
      </c>
      <c r="B6196" s="127"/>
      <c r="C6196" s="128" t="s">
        <v>817</v>
      </c>
      <c r="D6196" s="222">
        <v>43060</v>
      </c>
      <c r="E6196" s="127" t="s">
        <v>13034</v>
      </c>
      <c r="F6196" s="127" t="s">
        <v>3</v>
      </c>
      <c r="G6196" s="127">
        <v>1563076</v>
      </c>
      <c r="H6196" s="127"/>
      <c r="I6196" s="131" t="s">
        <v>15516</v>
      </c>
      <c r="J6196" s="127"/>
      <c r="K6196" s="127"/>
      <c r="L6196" s="127"/>
      <c r="M6196" s="127"/>
      <c r="N6196" s="246">
        <v>0</v>
      </c>
      <c r="O6196" s="246">
        <v>2542.92</v>
      </c>
      <c r="P6196" s="127" t="s">
        <v>1334</v>
      </c>
    </row>
    <row r="6197" spans="1:16" ht="51" hidden="1">
      <c r="A6197" s="127">
        <v>163</v>
      </c>
      <c r="B6197" s="127"/>
      <c r="C6197" s="128" t="s">
        <v>749</v>
      </c>
      <c r="D6197" s="222">
        <v>43060</v>
      </c>
      <c r="E6197" s="127" t="s">
        <v>13035</v>
      </c>
      <c r="F6197" s="127" t="s">
        <v>3</v>
      </c>
      <c r="G6197" s="127">
        <v>1563081</v>
      </c>
      <c r="H6197" s="127"/>
      <c r="I6197" s="131" t="s">
        <v>15517</v>
      </c>
      <c r="J6197" s="127"/>
      <c r="K6197" s="127"/>
      <c r="L6197" s="127"/>
      <c r="M6197" s="127"/>
      <c r="N6197" s="246">
        <v>0</v>
      </c>
      <c r="O6197" s="246">
        <v>6671.97</v>
      </c>
      <c r="P6197" s="127" t="s">
        <v>1334</v>
      </c>
    </row>
    <row r="6198" spans="1:16" ht="63.75" hidden="1">
      <c r="A6198" s="127">
        <v>526</v>
      </c>
      <c r="B6198" s="127"/>
      <c r="C6198" s="128" t="s">
        <v>847</v>
      </c>
      <c r="D6198" s="222">
        <v>43060</v>
      </c>
      <c r="E6198" s="127" t="s">
        <v>13036</v>
      </c>
      <c r="F6198" s="127" t="s">
        <v>3</v>
      </c>
      <c r="G6198" s="127">
        <v>1563084</v>
      </c>
      <c r="H6198" s="127"/>
      <c r="I6198" s="131" t="s">
        <v>15518</v>
      </c>
      <c r="J6198" s="127"/>
      <c r="K6198" s="127"/>
      <c r="L6198" s="127"/>
      <c r="M6198" s="127"/>
      <c r="N6198" s="246">
        <v>0</v>
      </c>
      <c r="O6198" s="246">
        <v>1740</v>
      </c>
      <c r="P6198" s="127" t="s">
        <v>1334</v>
      </c>
    </row>
    <row r="6199" spans="1:16" ht="51" hidden="1">
      <c r="A6199" s="127">
        <v>86</v>
      </c>
      <c r="B6199" s="127"/>
      <c r="C6199" s="128" t="s">
        <v>711</v>
      </c>
      <c r="D6199" s="222">
        <v>43060</v>
      </c>
      <c r="E6199" s="127" t="s">
        <v>13037</v>
      </c>
      <c r="F6199" s="127" t="s">
        <v>3</v>
      </c>
      <c r="G6199" s="127">
        <v>1563104</v>
      </c>
      <c r="H6199" s="127"/>
      <c r="I6199" s="131" t="s">
        <v>15519</v>
      </c>
      <c r="J6199" s="127"/>
      <c r="K6199" s="127"/>
      <c r="L6199" s="127"/>
      <c r="M6199" s="127"/>
      <c r="N6199" s="246">
        <v>0</v>
      </c>
      <c r="O6199" s="246">
        <v>1436</v>
      </c>
      <c r="P6199" s="127" t="s">
        <v>1334</v>
      </c>
    </row>
    <row r="6200" spans="1:16" ht="51" hidden="1">
      <c r="A6200" s="127">
        <v>86</v>
      </c>
      <c r="B6200" s="127"/>
      <c r="C6200" s="128" t="s">
        <v>711</v>
      </c>
      <c r="D6200" s="222">
        <v>43060</v>
      </c>
      <c r="E6200" s="127" t="s">
        <v>13038</v>
      </c>
      <c r="F6200" s="127" t="s">
        <v>3</v>
      </c>
      <c r="G6200" s="127">
        <v>1563106</v>
      </c>
      <c r="H6200" s="127"/>
      <c r="I6200" s="131" t="s">
        <v>15520</v>
      </c>
      <c r="J6200" s="127"/>
      <c r="K6200" s="127"/>
      <c r="L6200" s="127"/>
      <c r="M6200" s="127"/>
      <c r="N6200" s="246">
        <v>0</v>
      </c>
      <c r="O6200" s="246">
        <v>1297</v>
      </c>
      <c r="P6200" s="127" t="s">
        <v>1334</v>
      </c>
    </row>
    <row r="6201" spans="1:16" ht="51" hidden="1">
      <c r="A6201" s="127">
        <v>16</v>
      </c>
      <c r="B6201" s="127"/>
      <c r="C6201" s="128" t="s">
        <v>693</v>
      </c>
      <c r="D6201" s="222">
        <v>43060</v>
      </c>
      <c r="E6201" s="127" t="s">
        <v>13039</v>
      </c>
      <c r="F6201" s="127" t="s">
        <v>3</v>
      </c>
      <c r="G6201" s="127">
        <v>1563111</v>
      </c>
      <c r="H6201" s="127"/>
      <c r="I6201" s="131" t="s">
        <v>15521</v>
      </c>
      <c r="J6201" s="127"/>
      <c r="K6201" s="127"/>
      <c r="L6201" s="127"/>
      <c r="M6201" s="127"/>
      <c r="N6201" s="246">
        <v>0</v>
      </c>
      <c r="O6201" s="246">
        <v>9245.02</v>
      </c>
      <c r="P6201" s="127" t="s">
        <v>1334</v>
      </c>
    </row>
    <row r="6202" spans="1:16" ht="38.25" hidden="1">
      <c r="A6202" s="127">
        <v>523</v>
      </c>
      <c r="B6202" s="127"/>
      <c r="C6202" s="128" t="s">
        <v>846</v>
      </c>
      <c r="D6202" s="222">
        <v>43060</v>
      </c>
      <c r="E6202" s="127" t="s">
        <v>13040</v>
      </c>
      <c r="F6202" s="127" t="s">
        <v>3</v>
      </c>
      <c r="G6202" s="127">
        <v>1562939</v>
      </c>
      <c r="H6202" s="127"/>
      <c r="I6202" s="131" t="s">
        <v>15522</v>
      </c>
      <c r="J6202" s="127"/>
      <c r="K6202" s="127"/>
      <c r="L6202" s="127"/>
      <c r="M6202" s="127"/>
      <c r="N6202" s="246">
        <v>0</v>
      </c>
      <c r="O6202" s="246">
        <v>19.5</v>
      </c>
      <c r="P6202" s="127" t="s">
        <v>1334</v>
      </c>
    </row>
    <row r="6203" spans="1:16" ht="38.25" hidden="1">
      <c r="A6203" s="127">
        <v>70</v>
      </c>
      <c r="B6203" s="127"/>
      <c r="C6203" s="128" t="s">
        <v>706</v>
      </c>
      <c r="D6203" s="222">
        <v>43060</v>
      </c>
      <c r="E6203" s="127" t="s">
        <v>13041</v>
      </c>
      <c r="F6203" s="127" t="s">
        <v>3</v>
      </c>
      <c r="G6203" s="127">
        <v>1562948</v>
      </c>
      <c r="H6203" s="127"/>
      <c r="I6203" s="131" t="s">
        <v>15523</v>
      </c>
      <c r="J6203" s="127"/>
      <c r="K6203" s="127"/>
      <c r="L6203" s="127"/>
      <c r="M6203" s="127"/>
      <c r="N6203" s="246">
        <v>0</v>
      </c>
      <c r="O6203" s="246">
        <v>604.47</v>
      </c>
      <c r="P6203" s="127" t="s">
        <v>1334</v>
      </c>
    </row>
    <row r="6204" spans="1:16" ht="51" hidden="1">
      <c r="A6204" s="127">
        <v>526</v>
      </c>
      <c r="B6204" s="127"/>
      <c r="C6204" s="128" t="s">
        <v>847</v>
      </c>
      <c r="D6204" s="222">
        <v>43060</v>
      </c>
      <c r="E6204" s="127" t="s">
        <v>13042</v>
      </c>
      <c r="F6204" s="127" t="s">
        <v>3</v>
      </c>
      <c r="G6204" s="127">
        <v>1562953</v>
      </c>
      <c r="H6204" s="127"/>
      <c r="I6204" s="131" t="s">
        <v>15524</v>
      </c>
      <c r="J6204" s="127"/>
      <c r="K6204" s="127"/>
      <c r="L6204" s="127"/>
      <c r="M6204" s="127"/>
      <c r="N6204" s="246">
        <v>0</v>
      </c>
      <c r="O6204" s="246">
        <v>60</v>
      </c>
      <c r="P6204" s="127" t="s">
        <v>1334</v>
      </c>
    </row>
    <row r="6205" spans="1:16" ht="38.25" hidden="1">
      <c r="A6205" s="127">
        <v>47</v>
      </c>
      <c r="B6205" s="127"/>
      <c r="C6205" s="128" t="s">
        <v>700</v>
      </c>
      <c r="D6205" s="222">
        <v>43060</v>
      </c>
      <c r="E6205" s="127" t="s">
        <v>13043</v>
      </c>
      <c r="F6205" s="127" t="s">
        <v>3</v>
      </c>
      <c r="G6205" s="127">
        <v>1562962</v>
      </c>
      <c r="H6205" s="127"/>
      <c r="I6205" s="131" t="s">
        <v>15525</v>
      </c>
      <c r="J6205" s="127"/>
      <c r="K6205" s="127"/>
      <c r="L6205" s="127"/>
      <c r="M6205" s="127"/>
      <c r="N6205" s="246">
        <v>0</v>
      </c>
      <c r="O6205" s="246">
        <v>4300.13</v>
      </c>
      <c r="P6205" s="127" t="s">
        <v>1334</v>
      </c>
    </row>
    <row r="6206" spans="1:16" ht="38.25" hidden="1">
      <c r="A6206" s="127">
        <v>70</v>
      </c>
      <c r="B6206" s="127"/>
      <c r="C6206" s="128" t="s">
        <v>706</v>
      </c>
      <c r="D6206" s="222">
        <v>43060</v>
      </c>
      <c r="E6206" s="127" t="s">
        <v>13044</v>
      </c>
      <c r="F6206" s="127" t="s">
        <v>3</v>
      </c>
      <c r="G6206" s="127">
        <v>1562968</v>
      </c>
      <c r="H6206" s="127"/>
      <c r="I6206" s="131" t="s">
        <v>15526</v>
      </c>
      <c r="J6206" s="127"/>
      <c r="K6206" s="127"/>
      <c r="L6206" s="127"/>
      <c r="M6206" s="127"/>
      <c r="N6206" s="246">
        <v>0</v>
      </c>
      <c r="O6206" s="246">
        <v>128</v>
      </c>
      <c r="P6206" s="127" t="s">
        <v>1334</v>
      </c>
    </row>
    <row r="6207" spans="1:16" ht="51" hidden="1">
      <c r="A6207" s="127" t="s">
        <v>620</v>
      </c>
      <c r="B6207" s="127"/>
      <c r="C6207" s="128" t="s">
        <v>714</v>
      </c>
      <c r="D6207" s="222">
        <v>43060</v>
      </c>
      <c r="E6207" s="127" t="s">
        <v>13045</v>
      </c>
      <c r="F6207" s="127" t="s">
        <v>3</v>
      </c>
      <c r="G6207" s="127">
        <v>1562981</v>
      </c>
      <c r="H6207" s="127"/>
      <c r="I6207" s="131" t="s">
        <v>15527</v>
      </c>
      <c r="J6207" s="127"/>
      <c r="K6207" s="127"/>
      <c r="L6207" s="127"/>
      <c r="M6207" s="127"/>
      <c r="N6207" s="246">
        <v>0</v>
      </c>
      <c r="O6207" s="246">
        <v>4561.62</v>
      </c>
      <c r="P6207" s="127" t="s">
        <v>1334</v>
      </c>
    </row>
    <row r="6208" spans="1:16" ht="51" hidden="1">
      <c r="A6208" s="127" t="s">
        <v>620</v>
      </c>
      <c r="B6208" s="127"/>
      <c r="C6208" s="128" t="s">
        <v>714</v>
      </c>
      <c r="D6208" s="222">
        <v>43060</v>
      </c>
      <c r="E6208" s="127" t="s">
        <v>13046</v>
      </c>
      <c r="F6208" s="127" t="s">
        <v>3</v>
      </c>
      <c r="G6208" s="127">
        <v>1562982</v>
      </c>
      <c r="H6208" s="127"/>
      <c r="I6208" s="131" t="s">
        <v>15528</v>
      </c>
      <c r="J6208" s="127"/>
      <c r="K6208" s="127"/>
      <c r="L6208" s="127"/>
      <c r="M6208" s="127"/>
      <c r="N6208" s="246">
        <v>0</v>
      </c>
      <c r="O6208" s="246">
        <v>4561.62</v>
      </c>
      <c r="P6208" s="127" t="s">
        <v>1334</v>
      </c>
    </row>
    <row r="6209" spans="1:16" ht="51" hidden="1">
      <c r="A6209" s="127" t="s">
        <v>620</v>
      </c>
      <c r="B6209" s="127"/>
      <c r="C6209" s="128" t="s">
        <v>714</v>
      </c>
      <c r="D6209" s="222">
        <v>43060</v>
      </c>
      <c r="E6209" s="127" t="s">
        <v>13047</v>
      </c>
      <c r="F6209" s="127" t="s">
        <v>3</v>
      </c>
      <c r="G6209" s="127">
        <v>1562985</v>
      </c>
      <c r="H6209" s="127"/>
      <c r="I6209" s="131" t="s">
        <v>15529</v>
      </c>
      <c r="J6209" s="127"/>
      <c r="K6209" s="127"/>
      <c r="L6209" s="127"/>
      <c r="M6209" s="127"/>
      <c r="N6209" s="246">
        <v>0</v>
      </c>
      <c r="O6209" s="246">
        <v>4561.62</v>
      </c>
      <c r="P6209" s="127" t="s">
        <v>1334</v>
      </c>
    </row>
    <row r="6210" spans="1:16" ht="38.25" hidden="1">
      <c r="A6210" s="127">
        <v>20</v>
      </c>
      <c r="B6210" s="127"/>
      <c r="C6210" s="128" t="s">
        <v>694</v>
      </c>
      <c r="D6210" s="222">
        <v>43060</v>
      </c>
      <c r="E6210" s="127" t="s">
        <v>13048</v>
      </c>
      <c r="F6210" s="127" t="s">
        <v>3</v>
      </c>
      <c r="G6210" s="127">
        <v>1562991</v>
      </c>
      <c r="H6210" s="127"/>
      <c r="I6210" s="131" t="s">
        <v>15530</v>
      </c>
      <c r="J6210" s="127"/>
      <c r="K6210" s="127"/>
      <c r="L6210" s="127"/>
      <c r="M6210" s="127"/>
      <c r="N6210" s="246">
        <v>0</v>
      </c>
      <c r="O6210" s="246">
        <v>100</v>
      </c>
      <c r="P6210" s="127" t="s">
        <v>1334</v>
      </c>
    </row>
    <row r="6211" spans="1:16" ht="38.25" hidden="1">
      <c r="A6211" s="127">
        <v>20</v>
      </c>
      <c r="B6211" s="127"/>
      <c r="C6211" s="128" t="s">
        <v>694</v>
      </c>
      <c r="D6211" s="222">
        <v>43060</v>
      </c>
      <c r="E6211" s="127" t="s">
        <v>13049</v>
      </c>
      <c r="F6211" s="127" t="s">
        <v>3</v>
      </c>
      <c r="G6211" s="127">
        <v>1562993</v>
      </c>
      <c r="H6211" s="127"/>
      <c r="I6211" s="131" t="s">
        <v>15530</v>
      </c>
      <c r="J6211" s="127"/>
      <c r="K6211" s="127"/>
      <c r="L6211" s="127"/>
      <c r="M6211" s="127"/>
      <c r="N6211" s="246">
        <v>0</v>
      </c>
      <c r="O6211" s="246">
        <v>100</v>
      </c>
      <c r="P6211" s="127" t="s">
        <v>1334</v>
      </c>
    </row>
    <row r="6212" spans="1:16" ht="51" hidden="1">
      <c r="A6212" s="127">
        <v>20</v>
      </c>
      <c r="B6212" s="127"/>
      <c r="C6212" s="128" t="s">
        <v>694</v>
      </c>
      <c r="D6212" s="222">
        <v>43060</v>
      </c>
      <c r="E6212" s="127" t="s">
        <v>13050</v>
      </c>
      <c r="F6212" s="127" t="s">
        <v>3</v>
      </c>
      <c r="G6212" s="127">
        <v>1562996</v>
      </c>
      <c r="H6212" s="127"/>
      <c r="I6212" s="131" t="s">
        <v>15531</v>
      </c>
      <c r="J6212" s="127"/>
      <c r="K6212" s="127"/>
      <c r="L6212" s="127"/>
      <c r="M6212" s="127"/>
      <c r="N6212" s="246">
        <v>0</v>
      </c>
      <c r="O6212" s="246">
        <v>2.46</v>
      </c>
      <c r="P6212" s="127" t="s">
        <v>1334</v>
      </c>
    </row>
    <row r="6213" spans="1:16" ht="51" hidden="1">
      <c r="A6213" s="127">
        <v>20</v>
      </c>
      <c r="B6213" s="127"/>
      <c r="C6213" s="128" t="s">
        <v>694</v>
      </c>
      <c r="D6213" s="222">
        <v>43060</v>
      </c>
      <c r="E6213" s="127" t="s">
        <v>13051</v>
      </c>
      <c r="F6213" s="127" t="s">
        <v>3</v>
      </c>
      <c r="G6213" s="127">
        <v>1562999</v>
      </c>
      <c r="H6213" s="127"/>
      <c r="I6213" s="131" t="s">
        <v>15532</v>
      </c>
      <c r="J6213" s="127"/>
      <c r="K6213" s="127"/>
      <c r="L6213" s="127"/>
      <c r="M6213" s="127"/>
      <c r="N6213" s="246">
        <v>0</v>
      </c>
      <c r="O6213" s="246">
        <v>3</v>
      </c>
      <c r="P6213" s="127" t="s">
        <v>1334</v>
      </c>
    </row>
    <row r="6214" spans="1:16" ht="38.25" hidden="1">
      <c r="A6214" s="127">
        <v>20</v>
      </c>
      <c r="B6214" s="127"/>
      <c r="C6214" s="128" t="s">
        <v>694</v>
      </c>
      <c r="D6214" s="222">
        <v>43060</v>
      </c>
      <c r="E6214" s="127" t="s">
        <v>13052</v>
      </c>
      <c r="F6214" s="127" t="s">
        <v>3</v>
      </c>
      <c r="G6214" s="127">
        <v>1563001</v>
      </c>
      <c r="H6214" s="127"/>
      <c r="I6214" s="131" t="s">
        <v>15533</v>
      </c>
      <c r="J6214" s="127"/>
      <c r="K6214" s="127"/>
      <c r="L6214" s="127"/>
      <c r="M6214" s="127"/>
      <c r="N6214" s="246">
        <v>0</v>
      </c>
      <c r="O6214" s="246">
        <v>69.8</v>
      </c>
      <c r="P6214" s="127" t="s">
        <v>1334</v>
      </c>
    </row>
    <row r="6215" spans="1:16" ht="38.25" hidden="1">
      <c r="A6215" s="127">
        <v>20</v>
      </c>
      <c r="B6215" s="127"/>
      <c r="C6215" s="128" t="s">
        <v>694</v>
      </c>
      <c r="D6215" s="222">
        <v>43060</v>
      </c>
      <c r="E6215" s="127" t="s">
        <v>13053</v>
      </c>
      <c r="F6215" s="127" t="s">
        <v>3</v>
      </c>
      <c r="G6215" s="127">
        <v>1563002</v>
      </c>
      <c r="H6215" s="127"/>
      <c r="I6215" s="131" t="s">
        <v>15530</v>
      </c>
      <c r="J6215" s="127"/>
      <c r="K6215" s="127"/>
      <c r="L6215" s="127"/>
      <c r="M6215" s="127"/>
      <c r="N6215" s="246">
        <v>0</v>
      </c>
      <c r="O6215" s="246">
        <v>50</v>
      </c>
      <c r="P6215" s="127" t="s">
        <v>1334</v>
      </c>
    </row>
    <row r="6216" spans="1:16" ht="38.25" hidden="1">
      <c r="A6216" s="127">
        <v>20</v>
      </c>
      <c r="B6216" s="127"/>
      <c r="C6216" s="128" t="s">
        <v>694</v>
      </c>
      <c r="D6216" s="222">
        <v>43060</v>
      </c>
      <c r="E6216" s="127" t="s">
        <v>13054</v>
      </c>
      <c r="F6216" s="127" t="s">
        <v>3</v>
      </c>
      <c r="G6216" s="127">
        <v>1563004</v>
      </c>
      <c r="H6216" s="127"/>
      <c r="I6216" s="131" t="s">
        <v>15534</v>
      </c>
      <c r="J6216" s="127"/>
      <c r="K6216" s="127"/>
      <c r="L6216" s="127"/>
      <c r="M6216" s="127"/>
      <c r="N6216" s="246">
        <v>0</v>
      </c>
      <c r="O6216" s="246">
        <v>50</v>
      </c>
      <c r="P6216" s="127" t="s">
        <v>1334</v>
      </c>
    </row>
    <row r="6217" spans="1:16" ht="38.25" hidden="1">
      <c r="A6217" s="127">
        <v>20</v>
      </c>
      <c r="B6217" s="127"/>
      <c r="C6217" s="128" t="s">
        <v>694</v>
      </c>
      <c r="D6217" s="222">
        <v>43060</v>
      </c>
      <c r="E6217" s="127" t="s">
        <v>13055</v>
      </c>
      <c r="F6217" s="127" t="s">
        <v>3</v>
      </c>
      <c r="G6217" s="127">
        <v>1563006</v>
      </c>
      <c r="H6217" s="127"/>
      <c r="I6217" s="131" t="s">
        <v>15534</v>
      </c>
      <c r="J6217" s="127"/>
      <c r="K6217" s="127"/>
      <c r="L6217" s="127"/>
      <c r="M6217" s="127"/>
      <c r="N6217" s="246">
        <v>0</v>
      </c>
      <c r="O6217" s="246">
        <v>50</v>
      </c>
      <c r="P6217" s="127" t="s">
        <v>1334</v>
      </c>
    </row>
    <row r="6218" spans="1:16" ht="38.25" hidden="1">
      <c r="A6218" s="127">
        <v>20</v>
      </c>
      <c r="B6218" s="127"/>
      <c r="C6218" s="128" t="s">
        <v>694</v>
      </c>
      <c r="D6218" s="222">
        <v>43060</v>
      </c>
      <c r="E6218" s="127" t="s">
        <v>13056</v>
      </c>
      <c r="F6218" s="127" t="s">
        <v>3</v>
      </c>
      <c r="G6218" s="127">
        <v>1563008</v>
      </c>
      <c r="H6218" s="127"/>
      <c r="I6218" s="131" t="s">
        <v>15534</v>
      </c>
      <c r="J6218" s="127"/>
      <c r="K6218" s="127"/>
      <c r="L6218" s="127"/>
      <c r="M6218" s="127"/>
      <c r="N6218" s="246">
        <v>0</v>
      </c>
      <c r="O6218" s="246">
        <v>50</v>
      </c>
      <c r="P6218" s="127" t="s">
        <v>1334</v>
      </c>
    </row>
    <row r="6219" spans="1:16" ht="38.25" hidden="1">
      <c r="A6219" s="127">
        <v>20</v>
      </c>
      <c r="B6219" s="127"/>
      <c r="C6219" s="128" t="s">
        <v>694</v>
      </c>
      <c r="D6219" s="222">
        <v>43060</v>
      </c>
      <c r="E6219" s="127" t="s">
        <v>13057</v>
      </c>
      <c r="F6219" s="127" t="s">
        <v>3</v>
      </c>
      <c r="G6219" s="127">
        <v>1563010</v>
      </c>
      <c r="H6219" s="127"/>
      <c r="I6219" s="131" t="s">
        <v>15535</v>
      </c>
      <c r="J6219" s="127"/>
      <c r="K6219" s="127"/>
      <c r="L6219" s="127"/>
      <c r="M6219" s="127"/>
      <c r="N6219" s="246">
        <v>0</v>
      </c>
      <c r="O6219" s="246">
        <v>50</v>
      </c>
      <c r="P6219" s="127" t="s">
        <v>1334</v>
      </c>
    </row>
    <row r="6220" spans="1:16" ht="51" hidden="1">
      <c r="A6220" s="127">
        <v>20</v>
      </c>
      <c r="B6220" s="127"/>
      <c r="C6220" s="128" t="s">
        <v>694</v>
      </c>
      <c r="D6220" s="222">
        <v>43060</v>
      </c>
      <c r="E6220" s="127" t="s">
        <v>13058</v>
      </c>
      <c r="F6220" s="127" t="s">
        <v>3</v>
      </c>
      <c r="G6220" s="127">
        <v>1563014</v>
      </c>
      <c r="H6220" s="127"/>
      <c r="I6220" s="131" t="s">
        <v>15536</v>
      </c>
      <c r="J6220" s="127"/>
      <c r="K6220" s="127"/>
      <c r="L6220" s="127"/>
      <c r="M6220" s="127"/>
      <c r="N6220" s="246">
        <v>0</v>
      </c>
      <c r="O6220" s="246">
        <v>3.5</v>
      </c>
      <c r="P6220" s="127" t="s">
        <v>1334</v>
      </c>
    </row>
    <row r="6221" spans="1:16" ht="38.25" hidden="1">
      <c r="A6221" s="127">
        <v>20</v>
      </c>
      <c r="B6221" s="127"/>
      <c r="C6221" s="128" t="s">
        <v>694</v>
      </c>
      <c r="D6221" s="222">
        <v>43060</v>
      </c>
      <c r="E6221" s="127" t="s">
        <v>13059</v>
      </c>
      <c r="F6221" s="127" t="s">
        <v>3</v>
      </c>
      <c r="G6221" s="127">
        <v>1563016</v>
      </c>
      <c r="H6221" s="127"/>
      <c r="I6221" s="131" t="s">
        <v>15530</v>
      </c>
      <c r="J6221" s="127"/>
      <c r="K6221" s="127"/>
      <c r="L6221" s="127"/>
      <c r="M6221" s="127"/>
      <c r="N6221" s="246">
        <v>0</v>
      </c>
      <c r="O6221" s="246">
        <v>100</v>
      </c>
      <c r="P6221" s="127" t="s">
        <v>1334</v>
      </c>
    </row>
    <row r="6222" spans="1:16" ht="38.25" hidden="1">
      <c r="A6222" s="127">
        <v>20</v>
      </c>
      <c r="B6222" s="127"/>
      <c r="C6222" s="128" t="s">
        <v>694</v>
      </c>
      <c r="D6222" s="222">
        <v>43060</v>
      </c>
      <c r="E6222" s="127" t="s">
        <v>13060</v>
      </c>
      <c r="F6222" s="127" t="s">
        <v>3</v>
      </c>
      <c r="G6222" s="127">
        <v>1563018</v>
      </c>
      <c r="H6222" s="127"/>
      <c r="I6222" s="131" t="s">
        <v>15530</v>
      </c>
      <c r="J6222" s="127"/>
      <c r="K6222" s="127"/>
      <c r="L6222" s="127"/>
      <c r="M6222" s="127"/>
      <c r="N6222" s="246">
        <v>0</v>
      </c>
      <c r="O6222" s="246">
        <v>100</v>
      </c>
      <c r="P6222" s="127" t="s">
        <v>1334</v>
      </c>
    </row>
    <row r="6223" spans="1:16" ht="38.25" hidden="1">
      <c r="A6223" s="127">
        <v>20</v>
      </c>
      <c r="B6223" s="127"/>
      <c r="C6223" s="128" t="s">
        <v>694</v>
      </c>
      <c r="D6223" s="222">
        <v>43060</v>
      </c>
      <c r="E6223" s="127" t="s">
        <v>13061</v>
      </c>
      <c r="F6223" s="127" t="s">
        <v>3</v>
      </c>
      <c r="G6223" s="127">
        <v>1563020</v>
      </c>
      <c r="H6223" s="127"/>
      <c r="I6223" s="131" t="s">
        <v>15537</v>
      </c>
      <c r="J6223" s="127"/>
      <c r="K6223" s="127"/>
      <c r="L6223" s="127"/>
      <c r="M6223" s="127"/>
      <c r="N6223" s="246">
        <v>0</v>
      </c>
      <c r="O6223" s="246">
        <v>100</v>
      </c>
      <c r="P6223" s="127" t="s">
        <v>1334</v>
      </c>
    </row>
    <row r="6224" spans="1:16" ht="51" hidden="1">
      <c r="A6224" s="127">
        <v>20</v>
      </c>
      <c r="B6224" s="127"/>
      <c r="C6224" s="128" t="s">
        <v>694</v>
      </c>
      <c r="D6224" s="222">
        <v>43060</v>
      </c>
      <c r="E6224" s="127" t="s">
        <v>13062</v>
      </c>
      <c r="F6224" s="127" t="s">
        <v>3</v>
      </c>
      <c r="G6224" s="127">
        <v>1563021</v>
      </c>
      <c r="H6224" s="127"/>
      <c r="I6224" s="131" t="s">
        <v>15538</v>
      </c>
      <c r="J6224" s="127"/>
      <c r="K6224" s="127"/>
      <c r="L6224" s="127"/>
      <c r="M6224" s="127"/>
      <c r="N6224" s="246">
        <v>0</v>
      </c>
      <c r="O6224" s="246">
        <v>320</v>
      </c>
      <c r="P6224" s="127" t="s">
        <v>1334</v>
      </c>
    </row>
    <row r="6225" spans="1:16" ht="38.25" hidden="1">
      <c r="A6225" s="127">
        <v>20</v>
      </c>
      <c r="B6225" s="127"/>
      <c r="C6225" s="128" t="s">
        <v>694</v>
      </c>
      <c r="D6225" s="222">
        <v>43060</v>
      </c>
      <c r="E6225" s="127" t="s">
        <v>13063</v>
      </c>
      <c r="F6225" s="127" t="s">
        <v>3</v>
      </c>
      <c r="G6225" s="127">
        <v>1563024</v>
      </c>
      <c r="H6225" s="127"/>
      <c r="I6225" s="131" t="s">
        <v>15530</v>
      </c>
      <c r="J6225" s="127"/>
      <c r="K6225" s="127"/>
      <c r="L6225" s="127"/>
      <c r="M6225" s="127"/>
      <c r="N6225" s="246">
        <v>0</v>
      </c>
      <c r="O6225" s="246">
        <v>100</v>
      </c>
      <c r="P6225" s="127" t="s">
        <v>1334</v>
      </c>
    </row>
    <row r="6226" spans="1:16" ht="38.25" hidden="1">
      <c r="A6226" s="127">
        <v>20</v>
      </c>
      <c r="B6226" s="127"/>
      <c r="C6226" s="128" t="s">
        <v>694</v>
      </c>
      <c r="D6226" s="222">
        <v>43060</v>
      </c>
      <c r="E6226" s="127" t="s">
        <v>13064</v>
      </c>
      <c r="F6226" s="127" t="s">
        <v>3</v>
      </c>
      <c r="G6226" s="127">
        <v>1563026</v>
      </c>
      <c r="H6226" s="127"/>
      <c r="I6226" s="131" t="s">
        <v>15530</v>
      </c>
      <c r="J6226" s="127"/>
      <c r="K6226" s="127"/>
      <c r="L6226" s="127"/>
      <c r="M6226" s="127"/>
      <c r="N6226" s="246">
        <v>0</v>
      </c>
      <c r="O6226" s="246">
        <v>100</v>
      </c>
      <c r="P6226" s="127" t="s">
        <v>1334</v>
      </c>
    </row>
    <row r="6227" spans="1:16" ht="51" hidden="1">
      <c r="A6227" s="127">
        <v>20</v>
      </c>
      <c r="B6227" s="127"/>
      <c r="C6227" s="128" t="s">
        <v>694</v>
      </c>
      <c r="D6227" s="222">
        <v>43060</v>
      </c>
      <c r="E6227" s="127" t="s">
        <v>13065</v>
      </c>
      <c r="F6227" s="127" t="s">
        <v>3</v>
      </c>
      <c r="G6227" s="127">
        <v>1563028</v>
      </c>
      <c r="H6227" s="127"/>
      <c r="I6227" s="131" t="s">
        <v>15531</v>
      </c>
      <c r="J6227" s="127"/>
      <c r="K6227" s="127"/>
      <c r="L6227" s="127"/>
      <c r="M6227" s="127"/>
      <c r="N6227" s="246">
        <v>0</v>
      </c>
      <c r="O6227" s="246">
        <v>4</v>
      </c>
      <c r="P6227" s="127" t="s">
        <v>1334</v>
      </c>
    </row>
    <row r="6228" spans="1:16" ht="51" hidden="1">
      <c r="A6228" s="127">
        <v>20</v>
      </c>
      <c r="B6228" s="127"/>
      <c r="C6228" s="128" t="s">
        <v>694</v>
      </c>
      <c r="D6228" s="222">
        <v>43060</v>
      </c>
      <c r="E6228" s="127" t="s">
        <v>13066</v>
      </c>
      <c r="F6228" s="127" t="s">
        <v>3</v>
      </c>
      <c r="G6228" s="127">
        <v>1563030</v>
      </c>
      <c r="H6228" s="127"/>
      <c r="I6228" s="131" t="s">
        <v>15531</v>
      </c>
      <c r="J6228" s="127"/>
      <c r="K6228" s="127"/>
      <c r="L6228" s="127"/>
      <c r="M6228" s="127"/>
      <c r="N6228" s="246">
        <v>0</v>
      </c>
      <c r="O6228" s="246">
        <v>374</v>
      </c>
      <c r="P6228" s="127" t="s">
        <v>1334</v>
      </c>
    </row>
    <row r="6229" spans="1:16" ht="51" hidden="1">
      <c r="A6229" s="127">
        <v>20</v>
      </c>
      <c r="B6229" s="127"/>
      <c r="C6229" s="128" t="s">
        <v>694</v>
      </c>
      <c r="D6229" s="222">
        <v>43060</v>
      </c>
      <c r="E6229" s="127" t="s">
        <v>13067</v>
      </c>
      <c r="F6229" s="127" t="s">
        <v>3</v>
      </c>
      <c r="G6229" s="127">
        <v>1563031</v>
      </c>
      <c r="H6229" s="127"/>
      <c r="I6229" s="131" t="s">
        <v>15531</v>
      </c>
      <c r="J6229" s="127"/>
      <c r="K6229" s="127"/>
      <c r="L6229" s="127"/>
      <c r="M6229" s="127"/>
      <c r="N6229" s="246">
        <v>0</v>
      </c>
      <c r="O6229" s="246">
        <v>372</v>
      </c>
      <c r="P6229" s="127" t="s">
        <v>1334</v>
      </c>
    </row>
    <row r="6230" spans="1:16" ht="51" hidden="1">
      <c r="A6230" s="127">
        <v>20</v>
      </c>
      <c r="B6230" s="127"/>
      <c r="C6230" s="128" t="s">
        <v>694</v>
      </c>
      <c r="D6230" s="222">
        <v>43060</v>
      </c>
      <c r="E6230" s="127" t="s">
        <v>13068</v>
      </c>
      <c r="F6230" s="127" t="s">
        <v>3</v>
      </c>
      <c r="G6230" s="127">
        <v>1563033</v>
      </c>
      <c r="H6230" s="127"/>
      <c r="I6230" s="131" t="s">
        <v>15531</v>
      </c>
      <c r="J6230" s="127"/>
      <c r="K6230" s="127"/>
      <c r="L6230" s="127"/>
      <c r="M6230" s="127"/>
      <c r="N6230" s="246">
        <v>0</v>
      </c>
      <c r="O6230" s="246">
        <v>2.79</v>
      </c>
      <c r="P6230" s="127" t="s">
        <v>1334</v>
      </c>
    </row>
    <row r="6231" spans="1:16" ht="51" hidden="1">
      <c r="A6231" s="127">
        <v>46</v>
      </c>
      <c r="B6231" s="127"/>
      <c r="C6231" s="128" t="s">
        <v>699</v>
      </c>
      <c r="D6231" s="222">
        <v>43060</v>
      </c>
      <c r="E6231" s="127" t="s">
        <v>13069</v>
      </c>
      <c r="F6231" s="127" t="s">
        <v>3</v>
      </c>
      <c r="G6231" s="127">
        <v>1563049</v>
      </c>
      <c r="H6231" s="127"/>
      <c r="I6231" s="131" t="s">
        <v>15539</v>
      </c>
      <c r="J6231" s="127"/>
      <c r="K6231" s="127"/>
      <c r="L6231" s="127"/>
      <c r="M6231" s="127"/>
      <c r="N6231" s="246">
        <v>0</v>
      </c>
      <c r="O6231" s="246">
        <v>464</v>
      </c>
      <c r="P6231" s="127" t="s">
        <v>1334</v>
      </c>
    </row>
    <row r="6232" spans="1:16" ht="51" hidden="1">
      <c r="A6232" s="127" t="s">
        <v>620</v>
      </c>
      <c r="B6232" s="127"/>
      <c r="C6232" s="128" t="s">
        <v>714</v>
      </c>
      <c r="D6232" s="222">
        <v>43060</v>
      </c>
      <c r="E6232" s="127" t="s">
        <v>13070</v>
      </c>
      <c r="F6232" s="127" t="s">
        <v>3</v>
      </c>
      <c r="G6232" s="127">
        <v>1563053</v>
      </c>
      <c r="H6232" s="127"/>
      <c r="I6232" s="131" t="s">
        <v>15540</v>
      </c>
      <c r="J6232" s="127"/>
      <c r="K6232" s="127"/>
      <c r="L6232" s="127"/>
      <c r="M6232" s="127"/>
      <c r="N6232" s="246">
        <v>0</v>
      </c>
      <c r="O6232" s="246">
        <v>1</v>
      </c>
      <c r="P6232" s="127" t="s">
        <v>1334</v>
      </c>
    </row>
    <row r="6233" spans="1:16" ht="51" hidden="1">
      <c r="A6233" s="127">
        <v>46</v>
      </c>
      <c r="B6233" s="127"/>
      <c r="C6233" s="128" t="s">
        <v>699</v>
      </c>
      <c r="D6233" s="222">
        <v>43060</v>
      </c>
      <c r="E6233" s="127" t="s">
        <v>13071</v>
      </c>
      <c r="F6233" s="127" t="s">
        <v>3</v>
      </c>
      <c r="G6233" s="127">
        <v>1563061</v>
      </c>
      <c r="H6233" s="127"/>
      <c r="I6233" s="131" t="s">
        <v>15541</v>
      </c>
      <c r="J6233" s="127"/>
      <c r="K6233" s="127"/>
      <c r="L6233" s="127"/>
      <c r="M6233" s="127"/>
      <c r="N6233" s="246">
        <v>0</v>
      </c>
      <c r="O6233" s="246">
        <v>1500</v>
      </c>
      <c r="P6233" s="127" t="s">
        <v>1334</v>
      </c>
    </row>
    <row r="6234" spans="1:16" ht="38.25" hidden="1">
      <c r="A6234" s="127">
        <v>46</v>
      </c>
      <c r="B6234" s="127"/>
      <c r="C6234" s="128" t="s">
        <v>699</v>
      </c>
      <c r="D6234" s="222">
        <v>43060</v>
      </c>
      <c r="E6234" s="127" t="s">
        <v>13072</v>
      </c>
      <c r="F6234" s="127" t="s">
        <v>3</v>
      </c>
      <c r="G6234" s="127">
        <v>1563085</v>
      </c>
      <c r="H6234" s="127"/>
      <c r="I6234" s="131" t="s">
        <v>15542</v>
      </c>
      <c r="J6234" s="127"/>
      <c r="K6234" s="127"/>
      <c r="L6234" s="127"/>
      <c r="M6234" s="127"/>
      <c r="N6234" s="246">
        <v>0</v>
      </c>
      <c r="O6234" s="246">
        <v>1267</v>
      </c>
      <c r="P6234" s="127" t="s">
        <v>1334</v>
      </c>
    </row>
    <row r="6235" spans="1:16" ht="51" hidden="1">
      <c r="A6235" s="127" t="s">
        <v>620</v>
      </c>
      <c r="B6235" s="127"/>
      <c r="C6235" s="128" t="s">
        <v>714</v>
      </c>
      <c r="D6235" s="222">
        <v>43060</v>
      </c>
      <c r="E6235" s="127" t="s">
        <v>13073</v>
      </c>
      <c r="F6235" s="127" t="s">
        <v>3</v>
      </c>
      <c r="G6235" s="127">
        <v>1563087</v>
      </c>
      <c r="H6235" s="127"/>
      <c r="I6235" s="131" t="s">
        <v>15543</v>
      </c>
      <c r="J6235" s="127"/>
      <c r="K6235" s="127"/>
      <c r="L6235" s="127"/>
      <c r="M6235" s="127"/>
      <c r="N6235" s="246">
        <v>0</v>
      </c>
      <c r="O6235" s="246">
        <v>1482.32</v>
      </c>
      <c r="P6235" s="127" t="s">
        <v>1334</v>
      </c>
    </row>
    <row r="6236" spans="1:16" ht="51" hidden="1">
      <c r="A6236" s="127">
        <v>16</v>
      </c>
      <c r="B6236" s="127"/>
      <c r="C6236" s="128" t="s">
        <v>693</v>
      </c>
      <c r="D6236" s="222">
        <v>43060</v>
      </c>
      <c r="E6236" s="127" t="s">
        <v>13074</v>
      </c>
      <c r="F6236" s="127" t="s">
        <v>3</v>
      </c>
      <c r="G6236" s="127">
        <v>1563088</v>
      </c>
      <c r="H6236" s="127"/>
      <c r="I6236" s="131" t="s">
        <v>15544</v>
      </c>
      <c r="J6236" s="127"/>
      <c r="K6236" s="127"/>
      <c r="L6236" s="127"/>
      <c r="M6236" s="127"/>
      <c r="N6236" s="246">
        <v>0</v>
      </c>
      <c r="O6236" s="246">
        <v>371</v>
      </c>
      <c r="P6236" s="127" t="s">
        <v>1334</v>
      </c>
    </row>
    <row r="6237" spans="1:16" ht="51" hidden="1">
      <c r="A6237" s="127" t="s">
        <v>620</v>
      </c>
      <c r="B6237" s="127"/>
      <c r="C6237" s="128" t="s">
        <v>714</v>
      </c>
      <c r="D6237" s="222">
        <v>43060</v>
      </c>
      <c r="E6237" s="127" t="s">
        <v>13075</v>
      </c>
      <c r="F6237" s="127" t="s">
        <v>3</v>
      </c>
      <c r="G6237" s="127">
        <v>1563099</v>
      </c>
      <c r="H6237" s="127"/>
      <c r="I6237" s="131" t="s">
        <v>15545</v>
      </c>
      <c r="J6237" s="127"/>
      <c r="K6237" s="127"/>
      <c r="L6237" s="127"/>
      <c r="M6237" s="127"/>
      <c r="N6237" s="246">
        <v>0</v>
      </c>
      <c r="O6237" s="246">
        <v>1325</v>
      </c>
      <c r="P6237" s="127" t="s">
        <v>1334</v>
      </c>
    </row>
    <row r="6238" spans="1:16" ht="51" hidden="1">
      <c r="A6238" s="127" t="s">
        <v>620</v>
      </c>
      <c r="B6238" s="127"/>
      <c r="C6238" s="128" t="s">
        <v>714</v>
      </c>
      <c r="D6238" s="222">
        <v>43060</v>
      </c>
      <c r="E6238" s="127" t="s">
        <v>13076</v>
      </c>
      <c r="F6238" s="127" t="s">
        <v>3</v>
      </c>
      <c r="G6238" s="127">
        <v>1563102</v>
      </c>
      <c r="H6238" s="127"/>
      <c r="I6238" s="131" t="s">
        <v>15546</v>
      </c>
      <c r="J6238" s="127"/>
      <c r="K6238" s="127"/>
      <c r="L6238" s="127"/>
      <c r="M6238" s="127"/>
      <c r="N6238" s="246">
        <v>0</v>
      </c>
      <c r="O6238" s="246">
        <v>1430</v>
      </c>
      <c r="P6238" s="127" t="s">
        <v>1334</v>
      </c>
    </row>
    <row r="6239" spans="1:16" ht="51" hidden="1">
      <c r="A6239" s="127">
        <v>526</v>
      </c>
      <c r="B6239" s="127"/>
      <c r="C6239" s="128" t="s">
        <v>847</v>
      </c>
      <c r="D6239" s="222">
        <v>43060</v>
      </c>
      <c r="E6239" s="127" t="s">
        <v>13077</v>
      </c>
      <c r="F6239" s="127" t="s">
        <v>3</v>
      </c>
      <c r="G6239" s="127">
        <v>1563126</v>
      </c>
      <c r="H6239" s="127"/>
      <c r="I6239" s="131" t="s">
        <v>15547</v>
      </c>
      <c r="J6239" s="127"/>
      <c r="K6239" s="127"/>
      <c r="L6239" s="127"/>
      <c r="M6239" s="127"/>
      <c r="N6239" s="246">
        <v>0</v>
      </c>
      <c r="O6239" s="246">
        <v>230</v>
      </c>
      <c r="P6239" s="127" t="s">
        <v>1334</v>
      </c>
    </row>
    <row r="6240" spans="1:16" ht="51" hidden="1">
      <c r="A6240" s="127" t="s">
        <v>620</v>
      </c>
      <c r="B6240" s="127"/>
      <c r="C6240" s="128" t="s">
        <v>714</v>
      </c>
      <c r="D6240" s="222">
        <v>43060</v>
      </c>
      <c r="E6240" s="127" t="s">
        <v>13078</v>
      </c>
      <c r="F6240" s="127" t="s">
        <v>3</v>
      </c>
      <c r="G6240" s="127">
        <v>1563128</v>
      </c>
      <c r="H6240" s="127"/>
      <c r="I6240" s="131" t="s">
        <v>15548</v>
      </c>
      <c r="J6240" s="127"/>
      <c r="K6240" s="127"/>
      <c r="L6240" s="127"/>
      <c r="M6240" s="127"/>
      <c r="N6240" s="246">
        <v>0</v>
      </c>
      <c r="O6240" s="246">
        <v>3238.95</v>
      </c>
      <c r="P6240" s="127" t="s">
        <v>1334</v>
      </c>
    </row>
    <row r="6241" spans="1:16" ht="51" hidden="1">
      <c r="A6241" s="127">
        <v>590</v>
      </c>
      <c r="B6241" s="127"/>
      <c r="C6241" s="128" t="s">
        <v>861</v>
      </c>
      <c r="D6241" s="222">
        <v>43060</v>
      </c>
      <c r="E6241" s="127" t="s">
        <v>13079</v>
      </c>
      <c r="F6241" s="127" t="s">
        <v>3</v>
      </c>
      <c r="G6241" s="127">
        <v>1563141</v>
      </c>
      <c r="H6241" s="127"/>
      <c r="I6241" s="131" t="s">
        <v>15549</v>
      </c>
      <c r="J6241" s="127"/>
      <c r="K6241" s="127"/>
      <c r="L6241" s="127"/>
      <c r="M6241" s="127"/>
      <c r="N6241" s="246">
        <v>0</v>
      </c>
      <c r="O6241" s="246">
        <v>2627.21</v>
      </c>
      <c r="P6241" s="127" t="s">
        <v>1334</v>
      </c>
    </row>
    <row r="6242" spans="1:16" ht="51" hidden="1">
      <c r="A6242" s="127" t="s">
        <v>620</v>
      </c>
      <c r="B6242" s="127"/>
      <c r="C6242" s="128" t="s">
        <v>714</v>
      </c>
      <c r="D6242" s="222">
        <v>43060</v>
      </c>
      <c r="E6242" s="127" t="s">
        <v>13080</v>
      </c>
      <c r="F6242" s="127" t="s">
        <v>3</v>
      </c>
      <c r="G6242" s="127">
        <v>1563148</v>
      </c>
      <c r="H6242" s="127"/>
      <c r="I6242" s="131" t="s">
        <v>15550</v>
      </c>
      <c r="J6242" s="127"/>
      <c r="K6242" s="127"/>
      <c r="L6242" s="127"/>
      <c r="M6242" s="127"/>
      <c r="N6242" s="246">
        <v>0</v>
      </c>
      <c r="O6242" s="246">
        <v>40</v>
      </c>
      <c r="P6242" s="127" t="s">
        <v>1334</v>
      </c>
    </row>
    <row r="6243" spans="1:16" ht="51" hidden="1">
      <c r="A6243" s="127">
        <v>212</v>
      </c>
      <c r="B6243" s="127"/>
      <c r="C6243" s="128" t="s">
        <v>762</v>
      </c>
      <c r="D6243" s="222">
        <v>43060</v>
      </c>
      <c r="E6243" s="127" t="s">
        <v>13081</v>
      </c>
      <c r="F6243" s="127" t="s">
        <v>3</v>
      </c>
      <c r="G6243" s="127">
        <v>1563155</v>
      </c>
      <c r="H6243" s="127"/>
      <c r="I6243" s="131" t="s">
        <v>15551</v>
      </c>
      <c r="J6243" s="127"/>
      <c r="K6243" s="127"/>
      <c r="L6243" s="127"/>
      <c r="M6243" s="127"/>
      <c r="N6243" s="246">
        <v>0</v>
      </c>
      <c r="O6243" s="246">
        <v>60</v>
      </c>
      <c r="P6243" s="127" t="s">
        <v>1334</v>
      </c>
    </row>
    <row r="6244" spans="1:16" ht="38.25" hidden="1">
      <c r="A6244" s="127">
        <v>117</v>
      </c>
      <c r="B6244" s="127"/>
      <c r="C6244" s="128" t="s">
        <v>723</v>
      </c>
      <c r="D6244" s="222">
        <v>43060</v>
      </c>
      <c r="E6244" s="127" t="s">
        <v>13082</v>
      </c>
      <c r="F6244" s="127" t="s">
        <v>3</v>
      </c>
      <c r="G6244" s="127">
        <v>1563182</v>
      </c>
      <c r="H6244" s="127"/>
      <c r="I6244" s="131" t="s">
        <v>15552</v>
      </c>
      <c r="J6244" s="127"/>
      <c r="K6244" s="127"/>
      <c r="L6244" s="127"/>
      <c r="M6244" s="127"/>
      <c r="N6244" s="246">
        <v>0</v>
      </c>
      <c r="O6244" s="246">
        <v>20</v>
      </c>
      <c r="P6244" s="127" t="s">
        <v>1334</v>
      </c>
    </row>
    <row r="6245" spans="1:16" ht="51" hidden="1">
      <c r="A6245" s="127">
        <v>292</v>
      </c>
      <c r="B6245" s="127"/>
      <c r="C6245" s="128" t="s">
        <v>152</v>
      </c>
      <c r="D6245" s="222">
        <v>43060</v>
      </c>
      <c r="E6245" s="127" t="s">
        <v>13083</v>
      </c>
      <c r="F6245" s="127" t="s">
        <v>3</v>
      </c>
      <c r="G6245" s="127">
        <v>1563184</v>
      </c>
      <c r="H6245" s="127"/>
      <c r="I6245" s="131" t="s">
        <v>15553</v>
      </c>
      <c r="J6245" s="127"/>
      <c r="K6245" s="127"/>
      <c r="L6245" s="127"/>
      <c r="M6245" s="127"/>
      <c r="N6245" s="246">
        <v>0</v>
      </c>
      <c r="O6245" s="246">
        <v>200</v>
      </c>
      <c r="P6245" s="127" t="s">
        <v>1334</v>
      </c>
    </row>
    <row r="6246" spans="1:16" ht="51" hidden="1">
      <c r="A6246" s="127">
        <v>292</v>
      </c>
      <c r="B6246" s="127"/>
      <c r="C6246" s="128" t="s">
        <v>152</v>
      </c>
      <c r="D6246" s="222">
        <v>43060</v>
      </c>
      <c r="E6246" s="127" t="s">
        <v>13084</v>
      </c>
      <c r="F6246" s="127" t="s">
        <v>3</v>
      </c>
      <c r="G6246" s="127">
        <v>1563188</v>
      </c>
      <c r="H6246" s="127"/>
      <c r="I6246" s="131" t="s">
        <v>15554</v>
      </c>
      <c r="J6246" s="127"/>
      <c r="K6246" s="127"/>
      <c r="L6246" s="127"/>
      <c r="M6246" s="127"/>
      <c r="N6246" s="246">
        <v>0</v>
      </c>
      <c r="O6246" s="246">
        <v>124</v>
      </c>
      <c r="P6246" s="127" t="s">
        <v>1334</v>
      </c>
    </row>
    <row r="6247" spans="1:16" ht="51" hidden="1">
      <c r="A6247" s="127">
        <v>283</v>
      </c>
      <c r="B6247" s="127"/>
      <c r="C6247" s="128" t="s">
        <v>146</v>
      </c>
      <c r="D6247" s="222">
        <v>43060</v>
      </c>
      <c r="E6247" s="127" t="s">
        <v>13085</v>
      </c>
      <c r="F6247" s="127" t="s">
        <v>3</v>
      </c>
      <c r="G6247" s="127">
        <v>1563202</v>
      </c>
      <c r="H6247" s="127"/>
      <c r="I6247" s="131" t="s">
        <v>15555</v>
      </c>
      <c r="J6247" s="127"/>
      <c r="K6247" s="127"/>
      <c r="L6247" s="127"/>
      <c r="M6247" s="127"/>
      <c r="N6247" s="246">
        <v>0</v>
      </c>
      <c r="O6247" s="246">
        <v>1901.03</v>
      </c>
      <c r="P6247" s="127" t="s">
        <v>1334</v>
      </c>
    </row>
    <row r="6248" spans="1:16" ht="38.25" hidden="1">
      <c r="A6248" s="127">
        <v>46</v>
      </c>
      <c r="B6248" s="127"/>
      <c r="C6248" s="128" t="s">
        <v>699</v>
      </c>
      <c r="D6248" s="222">
        <v>43060</v>
      </c>
      <c r="E6248" s="127" t="s">
        <v>13086</v>
      </c>
      <c r="F6248" s="127" t="s">
        <v>3</v>
      </c>
      <c r="G6248" s="127">
        <v>1563219</v>
      </c>
      <c r="H6248" s="127"/>
      <c r="I6248" s="131" t="s">
        <v>15556</v>
      </c>
      <c r="J6248" s="127"/>
      <c r="K6248" s="127"/>
      <c r="L6248" s="127"/>
      <c r="M6248" s="127"/>
      <c r="N6248" s="246">
        <v>0</v>
      </c>
      <c r="O6248" s="246">
        <v>1000</v>
      </c>
      <c r="P6248" s="127" t="s">
        <v>1334</v>
      </c>
    </row>
    <row r="6249" spans="1:16" ht="51" hidden="1">
      <c r="A6249" s="127">
        <v>70</v>
      </c>
      <c r="B6249" s="127"/>
      <c r="C6249" s="128" t="s">
        <v>706</v>
      </c>
      <c r="D6249" s="222">
        <v>43060</v>
      </c>
      <c r="E6249" s="127" t="s">
        <v>13087</v>
      </c>
      <c r="F6249" s="127" t="s">
        <v>3</v>
      </c>
      <c r="G6249" s="127">
        <v>1563247</v>
      </c>
      <c r="H6249" s="127"/>
      <c r="I6249" s="131" t="s">
        <v>15557</v>
      </c>
      <c r="J6249" s="127"/>
      <c r="K6249" s="127"/>
      <c r="L6249" s="127"/>
      <c r="M6249" s="127"/>
      <c r="N6249" s="246">
        <v>0</v>
      </c>
      <c r="O6249" s="246">
        <v>100</v>
      </c>
      <c r="P6249" s="127" t="s">
        <v>1334</v>
      </c>
    </row>
    <row r="6250" spans="1:16" ht="51" hidden="1">
      <c r="A6250" s="127">
        <v>70</v>
      </c>
      <c r="B6250" s="127"/>
      <c r="C6250" s="128" t="s">
        <v>706</v>
      </c>
      <c r="D6250" s="222">
        <v>43060</v>
      </c>
      <c r="E6250" s="127" t="s">
        <v>13088</v>
      </c>
      <c r="F6250" s="127" t="s">
        <v>3</v>
      </c>
      <c r="G6250" s="127">
        <v>1563248</v>
      </c>
      <c r="H6250" s="127"/>
      <c r="I6250" s="131" t="s">
        <v>15557</v>
      </c>
      <c r="J6250" s="127"/>
      <c r="K6250" s="127"/>
      <c r="L6250" s="127"/>
      <c r="M6250" s="127"/>
      <c r="N6250" s="246">
        <v>0</v>
      </c>
      <c r="O6250" s="246">
        <v>2140</v>
      </c>
      <c r="P6250" s="127" t="s">
        <v>1334</v>
      </c>
    </row>
    <row r="6251" spans="1:16" ht="51" hidden="1">
      <c r="A6251" s="127">
        <v>86</v>
      </c>
      <c r="B6251" s="127"/>
      <c r="C6251" s="128" t="s">
        <v>711</v>
      </c>
      <c r="D6251" s="222">
        <v>43060</v>
      </c>
      <c r="E6251" s="127" t="s">
        <v>13089</v>
      </c>
      <c r="F6251" s="127" t="s">
        <v>3</v>
      </c>
      <c r="G6251" s="127">
        <v>1563253</v>
      </c>
      <c r="H6251" s="127"/>
      <c r="I6251" s="131" t="s">
        <v>15558</v>
      </c>
      <c r="J6251" s="127"/>
      <c r="K6251" s="127"/>
      <c r="L6251" s="127"/>
      <c r="M6251" s="127"/>
      <c r="N6251" s="246">
        <v>0</v>
      </c>
      <c r="O6251" s="243">
        <v>9</v>
      </c>
      <c r="P6251" s="127" t="s">
        <v>17184</v>
      </c>
    </row>
    <row r="6252" spans="1:16" ht="51" hidden="1">
      <c r="A6252" s="127">
        <v>41</v>
      </c>
      <c r="B6252" s="127"/>
      <c r="C6252" s="128" t="s">
        <v>698</v>
      </c>
      <c r="D6252" s="222">
        <v>43060</v>
      </c>
      <c r="E6252" s="127" t="s">
        <v>13090</v>
      </c>
      <c r="F6252" s="127" t="s">
        <v>3</v>
      </c>
      <c r="G6252" s="127">
        <v>1563254</v>
      </c>
      <c r="H6252" s="127"/>
      <c r="I6252" s="131" t="s">
        <v>15559</v>
      </c>
      <c r="J6252" s="127"/>
      <c r="K6252" s="127"/>
      <c r="L6252" s="127"/>
      <c r="M6252" s="127"/>
      <c r="N6252" s="246">
        <v>0</v>
      </c>
      <c r="O6252" s="246">
        <v>1484</v>
      </c>
      <c r="P6252" s="127" t="s">
        <v>1334</v>
      </c>
    </row>
    <row r="6253" spans="1:16" ht="51" hidden="1">
      <c r="A6253" s="127">
        <v>20</v>
      </c>
      <c r="B6253" s="127"/>
      <c r="C6253" s="128" t="s">
        <v>694</v>
      </c>
      <c r="D6253" s="222">
        <v>43060</v>
      </c>
      <c r="E6253" s="127" t="s">
        <v>13091</v>
      </c>
      <c r="F6253" s="127" t="s">
        <v>3</v>
      </c>
      <c r="G6253" s="127">
        <v>1563281</v>
      </c>
      <c r="H6253" s="127"/>
      <c r="I6253" s="131" t="s">
        <v>15560</v>
      </c>
      <c r="J6253" s="127"/>
      <c r="K6253" s="127"/>
      <c r="L6253" s="127"/>
      <c r="M6253" s="127"/>
      <c r="N6253" s="246">
        <v>0</v>
      </c>
      <c r="O6253" s="246">
        <v>3.9</v>
      </c>
      <c r="P6253" s="127" t="s">
        <v>1334</v>
      </c>
    </row>
    <row r="6254" spans="1:16" ht="38.25" hidden="1">
      <c r="A6254" s="127">
        <v>46</v>
      </c>
      <c r="B6254" s="127"/>
      <c r="C6254" s="128" t="s">
        <v>699</v>
      </c>
      <c r="D6254" s="222">
        <v>43060</v>
      </c>
      <c r="E6254" s="127" t="s">
        <v>13092</v>
      </c>
      <c r="F6254" s="127" t="s">
        <v>3</v>
      </c>
      <c r="G6254" s="127">
        <v>1563310</v>
      </c>
      <c r="H6254" s="127"/>
      <c r="I6254" s="131" t="s">
        <v>15561</v>
      </c>
      <c r="J6254" s="127"/>
      <c r="K6254" s="127"/>
      <c r="L6254" s="127"/>
      <c r="M6254" s="127"/>
      <c r="N6254" s="246">
        <v>0</v>
      </c>
      <c r="O6254" s="246">
        <v>90</v>
      </c>
      <c r="P6254" s="127" t="s">
        <v>1334</v>
      </c>
    </row>
    <row r="6255" spans="1:16" ht="51" hidden="1">
      <c r="A6255" s="127">
        <v>574</v>
      </c>
      <c r="B6255" s="127"/>
      <c r="C6255" s="128" t="s">
        <v>851</v>
      </c>
      <c r="D6255" s="222">
        <v>43061</v>
      </c>
      <c r="E6255" s="127" t="s">
        <v>13093</v>
      </c>
      <c r="F6255" s="127" t="s">
        <v>3</v>
      </c>
      <c r="G6255" s="127">
        <v>1563417</v>
      </c>
      <c r="H6255" s="127"/>
      <c r="I6255" s="131" t="s">
        <v>15562</v>
      </c>
      <c r="J6255" s="127"/>
      <c r="K6255" s="127"/>
      <c r="L6255" s="127"/>
      <c r="M6255" s="127"/>
      <c r="N6255" s="246">
        <v>0</v>
      </c>
      <c r="O6255" s="246">
        <v>58500</v>
      </c>
      <c r="P6255" s="127" t="s">
        <v>1334</v>
      </c>
    </row>
    <row r="6256" spans="1:16" ht="63.75" hidden="1">
      <c r="A6256" s="127">
        <v>287</v>
      </c>
      <c r="B6256" s="127"/>
      <c r="C6256" s="128" t="s">
        <v>791</v>
      </c>
      <c r="D6256" s="222">
        <v>43061</v>
      </c>
      <c r="E6256" s="127" t="s">
        <v>13094</v>
      </c>
      <c r="F6256" s="127" t="s">
        <v>3</v>
      </c>
      <c r="G6256" s="127">
        <v>1563445</v>
      </c>
      <c r="H6256" s="127"/>
      <c r="I6256" s="131" t="s">
        <v>15563</v>
      </c>
      <c r="J6256" s="127"/>
      <c r="K6256" s="127"/>
      <c r="L6256" s="127"/>
      <c r="M6256" s="127"/>
      <c r="N6256" s="246">
        <v>0</v>
      </c>
      <c r="O6256" s="246">
        <v>81322.600000000006</v>
      </c>
      <c r="P6256" s="127" t="s">
        <v>1334</v>
      </c>
    </row>
    <row r="6257" spans="1:16" ht="51" hidden="1">
      <c r="A6257" s="127">
        <v>86</v>
      </c>
      <c r="B6257" s="127"/>
      <c r="C6257" s="128" t="s">
        <v>711</v>
      </c>
      <c r="D6257" s="222">
        <v>43061</v>
      </c>
      <c r="E6257" s="127" t="s">
        <v>13095</v>
      </c>
      <c r="F6257" s="127" t="s">
        <v>3</v>
      </c>
      <c r="G6257" s="127">
        <v>1563455</v>
      </c>
      <c r="H6257" s="127"/>
      <c r="I6257" s="131" t="s">
        <v>15564</v>
      </c>
      <c r="J6257" s="127"/>
      <c r="K6257" s="127"/>
      <c r="L6257" s="127"/>
      <c r="M6257" s="127"/>
      <c r="N6257" s="246">
        <v>0</v>
      </c>
      <c r="O6257" s="246">
        <v>7128</v>
      </c>
      <c r="P6257" s="127" t="s">
        <v>1334</v>
      </c>
    </row>
    <row r="6258" spans="1:16" ht="51" hidden="1">
      <c r="A6258" s="127">
        <v>86</v>
      </c>
      <c r="B6258" s="127"/>
      <c r="C6258" s="128" t="s">
        <v>711</v>
      </c>
      <c r="D6258" s="222">
        <v>43061</v>
      </c>
      <c r="E6258" s="127" t="s">
        <v>13096</v>
      </c>
      <c r="F6258" s="127" t="s">
        <v>3</v>
      </c>
      <c r="G6258" s="127">
        <v>1563456</v>
      </c>
      <c r="H6258" s="127"/>
      <c r="I6258" s="131" t="s">
        <v>15565</v>
      </c>
      <c r="J6258" s="127"/>
      <c r="K6258" s="127"/>
      <c r="L6258" s="127"/>
      <c r="M6258" s="127"/>
      <c r="N6258" s="246">
        <v>0</v>
      </c>
      <c r="O6258" s="246">
        <v>600</v>
      </c>
      <c r="P6258" s="127" t="s">
        <v>1334</v>
      </c>
    </row>
    <row r="6259" spans="1:16" ht="51" hidden="1">
      <c r="A6259" s="127">
        <v>86</v>
      </c>
      <c r="B6259" s="127"/>
      <c r="C6259" s="128" t="s">
        <v>711</v>
      </c>
      <c r="D6259" s="222">
        <v>43061</v>
      </c>
      <c r="E6259" s="127" t="s">
        <v>13097</v>
      </c>
      <c r="F6259" s="127" t="s">
        <v>3</v>
      </c>
      <c r="G6259" s="127">
        <v>1563460</v>
      </c>
      <c r="H6259" s="127"/>
      <c r="I6259" s="131" t="s">
        <v>15566</v>
      </c>
      <c r="J6259" s="127"/>
      <c r="K6259" s="127"/>
      <c r="L6259" s="127"/>
      <c r="M6259" s="127"/>
      <c r="N6259" s="246">
        <v>0</v>
      </c>
      <c r="O6259" s="246">
        <v>1638</v>
      </c>
      <c r="P6259" s="127" t="s">
        <v>1334</v>
      </c>
    </row>
    <row r="6260" spans="1:16" ht="51" hidden="1">
      <c r="A6260" s="127">
        <v>86</v>
      </c>
      <c r="B6260" s="127"/>
      <c r="C6260" s="128" t="s">
        <v>711</v>
      </c>
      <c r="D6260" s="222">
        <v>43061</v>
      </c>
      <c r="E6260" s="127" t="s">
        <v>13098</v>
      </c>
      <c r="F6260" s="127" t="s">
        <v>3</v>
      </c>
      <c r="G6260" s="127">
        <v>1563462</v>
      </c>
      <c r="H6260" s="127"/>
      <c r="I6260" s="131" t="s">
        <v>15567</v>
      </c>
      <c r="J6260" s="127"/>
      <c r="K6260" s="127"/>
      <c r="L6260" s="127"/>
      <c r="M6260" s="127"/>
      <c r="N6260" s="246">
        <v>0</v>
      </c>
      <c r="O6260" s="246">
        <v>3939</v>
      </c>
      <c r="P6260" s="127" t="s">
        <v>1334</v>
      </c>
    </row>
    <row r="6261" spans="1:16" ht="51" hidden="1">
      <c r="A6261" s="127">
        <v>291</v>
      </c>
      <c r="B6261" s="127"/>
      <c r="C6261" s="128" t="s">
        <v>795</v>
      </c>
      <c r="D6261" s="222">
        <v>43061</v>
      </c>
      <c r="E6261" s="127" t="s">
        <v>13099</v>
      </c>
      <c r="F6261" s="127" t="s">
        <v>3</v>
      </c>
      <c r="G6261" s="127">
        <v>1563471</v>
      </c>
      <c r="H6261" s="127"/>
      <c r="I6261" s="131" t="s">
        <v>15568</v>
      </c>
      <c r="J6261" s="127"/>
      <c r="K6261" s="127"/>
      <c r="L6261" s="127"/>
      <c r="M6261" s="127"/>
      <c r="N6261" s="246">
        <v>0</v>
      </c>
      <c r="O6261" s="246">
        <v>3141.7</v>
      </c>
      <c r="P6261" s="127" t="s">
        <v>1334</v>
      </c>
    </row>
    <row r="6262" spans="1:16" ht="51" hidden="1">
      <c r="A6262" s="127">
        <v>291</v>
      </c>
      <c r="B6262" s="127"/>
      <c r="C6262" s="128" t="s">
        <v>795</v>
      </c>
      <c r="D6262" s="222">
        <v>43061</v>
      </c>
      <c r="E6262" s="127" t="s">
        <v>13100</v>
      </c>
      <c r="F6262" s="127" t="s">
        <v>3</v>
      </c>
      <c r="G6262" s="127">
        <v>1563474</v>
      </c>
      <c r="H6262" s="127"/>
      <c r="I6262" s="131" t="s">
        <v>15569</v>
      </c>
      <c r="J6262" s="127"/>
      <c r="K6262" s="127"/>
      <c r="L6262" s="127"/>
      <c r="M6262" s="127"/>
      <c r="N6262" s="246">
        <v>0</v>
      </c>
      <c r="O6262" s="246">
        <v>1113.32</v>
      </c>
      <c r="P6262" s="127" t="s">
        <v>1334</v>
      </c>
    </row>
    <row r="6263" spans="1:16" ht="51" hidden="1">
      <c r="A6263" s="127">
        <v>222</v>
      </c>
      <c r="B6263" s="127"/>
      <c r="C6263" s="128" t="s">
        <v>765</v>
      </c>
      <c r="D6263" s="222">
        <v>43061</v>
      </c>
      <c r="E6263" s="127" t="s">
        <v>13101</v>
      </c>
      <c r="F6263" s="127" t="s">
        <v>3</v>
      </c>
      <c r="G6263" s="127">
        <v>1563509</v>
      </c>
      <c r="H6263" s="127"/>
      <c r="I6263" s="131" t="s">
        <v>15570</v>
      </c>
      <c r="J6263" s="127"/>
      <c r="K6263" s="127"/>
      <c r="L6263" s="127"/>
      <c r="M6263" s="127"/>
      <c r="N6263" s="246">
        <v>0</v>
      </c>
      <c r="O6263" s="246">
        <v>20</v>
      </c>
      <c r="P6263" s="127" t="s">
        <v>1334</v>
      </c>
    </row>
    <row r="6264" spans="1:16" ht="51" hidden="1">
      <c r="A6264" s="127" t="s">
        <v>620</v>
      </c>
      <c r="B6264" s="127"/>
      <c r="C6264" s="128" t="s">
        <v>714</v>
      </c>
      <c r="D6264" s="222">
        <v>43061</v>
      </c>
      <c r="E6264" s="127" t="s">
        <v>13102</v>
      </c>
      <c r="F6264" s="127" t="s">
        <v>3</v>
      </c>
      <c r="G6264" s="127">
        <v>1563513</v>
      </c>
      <c r="H6264" s="127"/>
      <c r="I6264" s="131" t="s">
        <v>15571</v>
      </c>
      <c r="J6264" s="127"/>
      <c r="K6264" s="127"/>
      <c r="L6264" s="127"/>
      <c r="M6264" s="127"/>
      <c r="N6264" s="246">
        <v>0</v>
      </c>
      <c r="O6264" s="246">
        <v>52396.57</v>
      </c>
      <c r="P6264" s="127" t="s">
        <v>1334</v>
      </c>
    </row>
    <row r="6265" spans="1:16" ht="51">
      <c r="A6265" s="127">
        <v>35</v>
      </c>
      <c r="B6265" s="127"/>
      <c r="C6265" s="128" t="s">
        <v>697</v>
      </c>
      <c r="D6265" s="222">
        <v>43061</v>
      </c>
      <c r="E6265" s="127" t="s">
        <v>13103</v>
      </c>
      <c r="F6265" s="127" t="s">
        <v>3</v>
      </c>
      <c r="G6265" s="127">
        <v>1563514</v>
      </c>
      <c r="H6265" s="127"/>
      <c r="I6265" s="131" t="s">
        <v>15572</v>
      </c>
      <c r="J6265" s="127"/>
      <c r="K6265" s="127"/>
      <c r="L6265" s="127"/>
      <c r="M6265" s="127"/>
      <c r="N6265" s="246">
        <v>0</v>
      </c>
      <c r="O6265" s="246">
        <v>620</v>
      </c>
      <c r="P6265" s="127" t="s">
        <v>1334</v>
      </c>
    </row>
    <row r="6266" spans="1:16" ht="51" hidden="1">
      <c r="A6266" s="127" t="s">
        <v>620</v>
      </c>
      <c r="B6266" s="127"/>
      <c r="C6266" s="128" t="s">
        <v>714</v>
      </c>
      <c r="D6266" s="222">
        <v>43061</v>
      </c>
      <c r="E6266" s="127" t="s">
        <v>13104</v>
      </c>
      <c r="F6266" s="127" t="s">
        <v>3</v>
      </c>
      <c r="G6266" s="127">
        <v>1563515</v>
      </c>
      <c r="H6266" s="127"/>
      <c r="I6266" s="131" t="s">
        <v>15573</v>
      </c>
      <c r="J6266" s="127"/>
      <c r="K6266" s="127"/>
      <c r="L6266" s="127"/>
      <c r="M6266" s="127"/>
      <c r="N6266" s="246">
        <v>0</v>
      </c>
      <c r="O6266" s="246">
        <v>844.3</v>
      </c>
      <c r="P6266" s="127" t="s">
        <v>1334</v>
      </c>
    </row>
    <row r="6267" spans="1:16" ht="51">
      <c r="A6267" s="127">
        <v>35</v>
      </c>
      <c r="B6267" s="127"/>
      <c r="C6267" s="128" t="s">
        <v>697</v>
      </c>
      <c r="D6267" s="222">
        <v>43061</v>
      </c>
      <c r="E6267" s="127" t="s">
        <v>13105</v>
      </c>
      <c r="F6267" s="127" t="s">
        <v>3</v>
      </c>
      <c r="G6267" s="127">
        <v>1563516</v>
      </c>
      <c r="H6267" s="127"/>
      <c r="I6267" s="131" t="s">
        <v>15574</v>
      </c>
      <c r="J6267" s="127"/>
      <c r="K6267" s="127"/>
      <c r="L6267" s="127"/>
      <c r="M6267" s="127"/>
      <c r="N6267" s="246">
        <v>0</v>
      </c>
      <c r="O6267" s="246">
        <v>72220</v>
      </c>
      <c r="P6267" s="127" t="s">
        <v>1334</v>
      </c>
    </row>
    <row r="6268" spans="1:16" ht="51">
      <c r="A6268" s="127">
        <v>35</v>
      </c>
      <c r="B6268" s="127"/>
      <c r="C6268" s="128" t="s">
        <v>697</v>
      </c>
      <c r="D6268" s="222">
        <v>43061</v>
      </c>
      <c r="E6268" s="127" t="s">
        <v>13106</v>
      </c>
      <c r="F6268" s="127" t="s">
        <v>3</v>
      </c>
      <c r="G6268" s="127">
        <v>1563521</v>
      </c>
      <c r="H6268" s="127"/>
      <c r="I6268" s="131" t="s">
        <v>15575</v>
      </c>
      <c r="J6268" s="127"/>
      <c r="K6268" s="127"/>
      <c r="L6268" s="127"/>
      <c r="M6268" s="127"/>
      <c r="N6268" s="246">
        <v>0</v>
      </c>
      <c r="O6268" s="246">
        <v>9340</v>
      </c>
      <c r="P6268" s="127" t="s">
        <v>1334</v>
      </c>
    </row>
    <row r="6269" spans="1:16" ht="51">
      <c r="A6269" s="127">
        <v>35</v>
      </c>
      <c r="B6269" s="127"/>
      <c r="C6269" s="128" t="s">
        <v>697</v>
      </c>
      <c r="D6269" s="222">
        <v>43061</v>
      </c>
      <c r="E6269" s="127" t="s">
        <v>13107</v>
      </c>
      <c r="F6269" s="127" t="s">
        <v>3</v>
      </c>
      <c r="G6269" s="127">
        <v>1563524</v>
      </c>
      <c r="H6269" s="127"/>
      <c r="I6269" s="131" t="s">
        <v>15576</v>
      </c>
      <c r="J6269" s="127"/>
      <c r="K6269" s="127"/>
      <c r="L6269" s="127"/>
      <c r="M6269" s="127"/>
      <c r="N6269" s="246">
        <v>0</v>
      </c>
      <c r="O6269" s="246">
        <v>3132</v>
      </c>
      <c r="P6269" s="127" t="s">
        <v>1334</v>
      </c>
    </row>
    <row r="6270" spans="1:16" ht="63.75" hidden="1">
      <c r="A6270" s="127">
        <v>46</v>
      </c>
      <c r="B6270" s="127"/>
      <c r="C6270" s="128" t="s">
        <v>699</v>
      </c>
      <c r="D6270" s="222">
        <v>43061</v>
      </c>
      <c r="E6270" s="127" t="s">
        <v>13108</v>
      </c>
      <c r="F6270" s="127" t="s">
        <v>3</v>
      </c>
      <c r="G6270" s="127">
        <v>1563537</v>
      </c>
      <c r="H6270" s="127"/>
      <c r="I6270" s="131" t="s">
        <v>15577</v>
      </c>
      <c r="J6270" s="127"/>
      <c r="K6270" s="127"/>
      <c r="L6270" s="127"/>
      <c r="M6270" s="127"/>
      <c r="N6270" s="246">
        <v>0</v>
      </c>
      <c r="O6270" s="246">
        <v>12500</v>
      </c>
      <c r="P6270" s="127" t="s">
        <v>1334</v>
      </c>
    </row>
    <row r="6271" spans="1:16" ht="63.75" hidden="1">
      <c r="A6271" s="127">
        <v>593</v>
      </c>
      <c r="B6271" s="127"/>
      <c r="C6271" s="128" t="s">
        <v>864</v>
      </c>
      <c r="D6271" s="222">
        <v>43061</v>
      </c>
      <c r="E6271" s="127" t="s">
        <v>13109</v>
      </c>
      <c r="F6271" s="127" t="s">
        <v>3</v>
      </c>
      <c r="G6271" s="127">
        <v>1563545</v>
      </c>
      <c r="H6271" s="127"/>
      <c r="I6271" s="131" t="s">
        <v>15578</v>
      </c>
      <c r="J6271" s="127"/>
      <c r="K6271" s="127"/>
      <c r="L6271" s="127"/>
      <c r="M6271" s="127"/>
      <c r="N6271" s="246">
        <v>0</v>
      </c>
      <c r="O6271" s="246">
        <v>116.08</v>
      </c>
      <c r="P6271" s="127" t="s">
        <v>1334</v>
      </c>
    </row>
    <row r="6272" spans="1:16" ht="63.75" hidden="1">
      <c r="A6272" s="127">
        <v>157</v>
      </c>
      <c r="B6272" s="127"/>
      <c r="C6272" s="128" t="s">
        <v>747</v>
      </c>
      <c r="D6272" s="222">
        <v>43061</v>
      </c>
      <c r="E6272" s="127" t="s">
        <v>13110</v>
      </c>
      <c r="F6272" s="127" t="s">
        <v>3</v>
      </c>
      <c r="G6272" s="127">
        <v>1563547</v>
      </c>
      <c r="H6272" s="127"/>
      <c r="I6272" s="131" t="s">
        <v>15579</v>
      </c>
      <c r="J6272" s="127"/>
      <c r="K6272" s="127"/>
      <c r="L6272" s="127"/>
      <c r="M6272" s="127"/>
      <c r="N6272" s="246">
        <v>0</v>
      </c>
      <c r="O6272" s="246">
        <v>554.95000000000005</v>
      </c>
      <c r="P6272" s="127" t="s">
        <v>1334</v>
      </c>
    </row>
    <row r="6273" spans="1:16" ht="63.75" hidden="1">
      <c r="A6273" s="127">
        <v>348</v>
      </c>
      <c r="B6273" s="127"/>
      <c r="C6273" s="128" t="s">
        <v>823</v>
      </c>
      <c r="D6273" s="222">
        <v>43061</v>
      </c>
      <c r="E6273" s="127" t="s">
        <v>13111</v>
      </c>
      <c r="F6273" s="127" t="s">
        <v>3</v>
      </c>
      <c r="G6273" s="127">
        <v>1563550</v>
      </c>
      <c r="H6273" s="127"/>
      <c r="I6273" s="131" t="s">
        <v>15580</v>
      </c>
      <c r="J6273" s="127"/>
      <c r="K6273" s="127"/>
      <c r="L6273" s="127"/>
      <c r="M6273" s="127"/>
      <c r="N6273" s="246">
        <v>0</v>
      </c>
      <c r="O6273" s="246">
        <v>52804.5</v>
      </c>
      <c r="P6273" s="127" t="s">
        <v>1334</v>
      </c>
    </row>
    <row r="6274" spans="1:16" ht="63.75">
      <c r="A6274" s="127">
        <v>35</v>
      </c>
      <c r="B6274" s="127"/>
      <c r="C6274" s="128" t="s">
        <v>697</v>
      </c>
      <c r="D6274" s="222">
        <v>43061</v>
      </c>
      <c r="E6274" s="127" t="s">
        <v>13112</v>
      </c>
      <c r="F6274" s="127" t="s">
        <v>3</v>
      </c>
      <c r="G6274" s="127">
        <v>1563553</v>
      </c>
      <c r="H6274" s="127"/>
      <c r="I6274" s="131" t="s">
        <v>15581</v>
      </c>
      <c r="J6274" s="127"/>
      <c r="K6274" s="127"/>
      <c r="L6274" s="127"/>
      <c r="M6274" s="127"/>
      <c r="N6274" s="246">
        <v>0</v>
      </c>
      <c r="O6274" s="246">
        <v>46776.54</v>
      </c>
      <c r="P6274" s="127" t="s">
        <v>1334</v>
      </c>
    </row>
    <row r="6275" spans="1:16" ht="51" hidden="1">
      <c r="A6275" s="127">
        <v>578</v>
      </c>
      <c r="B6275" s="127"/>
      <c r="C6275" s="128" t="s">
        <v>854</v>
      </c>
      <c r="D6275" s="222">
        <v>43061</v>
      </c>
      <c r="E6275" s="127" t="s">
        <v>13113</v>
      </c>
      <c r="F6275" s="127" t="s">
        <v>3</v>
      </c>
      <c r="G6275" s="127">
        <v>1563554</v>
      </c>
      <c r="H6275" s="127"/>
      <c r="I6275" s="131" t="s">
        <v>15582</v>
      </c>
      <c r="J6275" s="127"/>
      <c r="K6275" s="127"/>
      <c r="L6275" s="127"/>
      <c r="M6275" s="127"/>
      <c r="N6275" s="246">
        <v>0</v>
      </c>
      <c r="O6275" s="246">
        <v>1008.5</v>
      </c>
      <c r="P6275" s="127" t="s">
        <v>1334</v>
      </c>
    </row>
    <row r="6276" spans="1:16" ht="51" hidden="1">
      <c r="A6276" s="127">
        <v>578</v>
      </c>
      <c r="B6276" s="127"/>
      <c r="C6276" s="128" t="s">
        <v>854</v>
      </c>
      <c r="D6276" s="222">
        <v>43061</v>
      </c>
      <c r="E6276" s="127" t="s">
        <v>13114</v>
      </c>
      <c r="F6276" s="127" t="s">
        <v>3</v>
      </c>
      <c r="G6276" s="127">
        <v>1563557</v>
      </c>
      <c r="H6276" s="127"/>
      <c r="I6276" s="131" t="s">
        <v>15583</v>
      </c>
      <c r="J6276" s="127"/>
      <c r="K6276" s="127"/>
      <c r="L6276" s="127"/>
      <c r="M6276" s="127"/>
      <c r="N6276" s="246">
        <v>0</v>
      </c>
      <c r="O6276" s="246">
        <v>758.21</v>
      </c>
      <c r="P6276" s="127" t="s">
        <v>1334</v>
      </c>
    </row>
    <row r="6277" spans="1:16" ht="63.75" hidden="1">
      <c r="A6277" s="127">
        <v>190</v>
      </c>
      <c r="B6277" s="127"/>
      <c r="C6277" s="128" t="s">
        <v>107</v>
      </c>
      <c r="D6277" s="222">
        <v>43061</v>
      </c>
      <c r="E6277" s="127" t="s">
        <v>13115</v>
      </c>
      <c r="F6277" s="127" t="s">
        <v>3</v>
      </c>
      <c r="G6277" s="127">
        <v>1563558</v>
      </c>
      <c r="H6277" s="127"/>
      <c r="I6277" s="131" t="s">
        <v>15584</v>
      </c>
      <c r="J6277" s="127"/>
      <c r="K6277" s="127"/>
      <c r="L6277" s="127"/>
      <c r="M6277" s="127"/>
      <c r="N6277" s="246">
        <v>0</v>
      </c>
      <c r="O6277" s="246">
        <v>1107.4000000000001</v>
      </c>
      <c r="P6277" s="127" t="s">
        <v>1334</v>
      </c>
    </row>
    <row r="6278" spans="1:16" ht="63.75" hidden="1">
      <c r="A6278" s="127">
        <v>86</v>
      </c>
      <c r="B6278" s="127"/>
      <c r="C6278" s="128" t="s">
        <v>711</v>
      </c>
      <c r="D6278" s="222">
        <v>43061</v>
      </c>
      <c r="E6278" s="127" t="s">
        <v>13116</v>
      </c>
      <c r="F6278" s="127" t="s">
        <v>3</v>
      </c>
      <c r="G6278" s="127">
        <v>1563559</v>
      </c>
      <c r="H6278" s="127"/>
      <c r="I6278" s="131" t="s">
        <v>15585</v>
      </c>
      <c r="J6278" s="127"/>
      <c r="K6278" s="127"/>
      <c r="L6278" s="127"/>
      <c r="M6278" s="127"/>
      <c r="N6278" s="246">
        <v>0</v>
      </c>
      <c r="O6278" s="246">
        <v>25915.57</v>
      </c>
      <c r="P6278" s="127" t="s">
        <v>1334</v>
      </c>
    </row>
    <row r="6279" spans="1:16" ht="51" hidden="1">
      <c r="A6279" s="127">
        <v>578</v>
      </c>
      <c r="B6279" s="127"/>
      <c r="C6279" s="128" t="s">
        <v>854</v>
      </c>
      <c r="D6279" s="222">
        <v>43061</v>
      </c>
      <c r="E6279" s="127" t="s">
        <v>13117</v>
      </c>
      <c r="F6279" s="127" t="s">
        <v>3</v>
      </c>
      <c r="G6279" s="127">
        <v>1563560</v>
      </c>
      <c r="H6279" s="127"/>
      <c r="I6279" s="131" t="s">
        <v>15586</v>
      </c>
      <c r="J6279" s="127"/>
      <c r="K6279" s="127"/>
      <c r="L6279" s="127"/>
      <c r="M6279" s="127"/>
      <c r="N6279" s="246">
        <v>0</v>
      </c>
      <c r="O6279" s="246">
        <v>82</v>
      </c>
      <c r="P6279" s="127" t="s">
        <v>1334</v>
      </c>
    </row>
    <row r="6280" spans="1:16" ht="63.75" hidden="1">
      <c r="A6280" s="127">
        <v>48</v>
      </c>
      <c r="B6280" s="127"/>
      <c r="C6280" s="128" t="s">
        <v>701</v>
      </c>
      <c r="D6280" s="222">
        <v>43061</v>
      </c>
      <c r="E6280" s="127" t="s">
        <v>13118</v>
      </c>
      <c r="F6280" s="127" t="s">
        <v>3</v>
      </c>
      <c r="G6280" s="127">
        <v>1563561</v>
      </c>
      <c r="H6280" s="127"/>
      <c r="I6280" s="131" t="s">
        <v>15587</v>
      </c>
      <c r="J6280" s="127"/>
      <c r="K6280" s="127"/>
      <c r="L6280" s="127"/>
      <c r="M6280" s="127"/>
      <c r="N6280" s="246">
        <v>0</v>
      </c>
      <c r="O6280" s="246">
        <v>19857.34</v>
      </c>
      <c r="P6280" s="127" t="s">
        <v>1334</v>
      </c>
    </row>
    <row r="6281" spans="1:16" ht="51" hidden="1">
      <c r="A6281" s="127">
        <v>578</v>
      </c>
      <c r="B6281" s="127"/>
      <c r="C6281" s="128" t="s">
        <v>854</v>
      </c>
      <c r="D6281" s="222">
        <v>43061</v>
      </c>
      <c r="E6281" s="127" t="s">
        <v>13119</v>
      </c>
      <c r="F6281" s="127" t="s">
        <v>3</v>
      </c>
      <c r="G6281" s="127">
        <v>1563563</v>
      </c>
      <c r="H6281" s="127"/>
      <c r="I6281" s="131" t="s">
        <v>15588</v>
      </c>
      <c r="J6281" s="127"/>
      <c r="K6281" s="127"/>
      <c r="L6281" s="127"/>
      <c r="M6281" s="127"/>
      <c r="N6281" s="246">
        <v>0</v>
      </c>
      <c r="O6281" s="246">
        <v>1254.8699999999999</v>
      </c>
      <c r="P6281" s="127" t="s">
        <v>1334</v>
      </c>
    </row>
    <row r="6282" spans="1:16" ht="51" hidden="1">
      <c r="A6282" s="127">
        <v>578</v>
      </c>
      <c r="B6282" s="127"/>
      <c r="C6282" s="128" t="s">
        <v>854</v>
      </c>
      <c r="D6282" s="222">
        <v>43061</v>
      </c>
      <c r="E6282" s="127" t="s">
        <v>13120</v>
      </c>
      <c r="F6282" s="127" t="s">
        <v>3</v>
      </c>
      <c r="G6282" s="127">
        <v>1563566</v>
      </c>
      <c r="H6282" s="127"/>
      <c r="I6282" s="131" t="s">
        <v>15589</v>
      </c>
      <c r="J6282" s="127"/>
      <c r="K6282" s="127"/>
      <c r="L6282" s="127"/>
      <c r="M6282" s="127"/>
      <c r="N6282" s="246">
        <v>0</v>
      </c>
      <c r="O6282" s="246">
        <v>2017</v>
      </c>
      <c r="P6282" s="127" t="s">
        <v>1334</v>
      </c>
    </row>
    <row r="6283" spans="1:16" ht="51" hidden="1">
      <c r="A6283" s="127">
        <v>578</v>
      </c>
      <c r="B6283" s="127"/>
      <c r="C6283" s="128" t="s">
        <v>854</v>
      </c>
      <c r="D6283" s="222">
        <v>43061</v>
      </c>
      <c r="E6283" s="127" t="s">
        <v>13121</v>
      </c>
      <c r="F6283" s="127" t="s">
        <v>3</v>
      </c>
      <c r="G6283" s="127">
        <v>1563569</v>
      </c>
      <c r="H6283" s="127"/>
      <c r="I6283" s="131" t="s">
        <v>15590</v>
      </c>
      <c r="J6283" s="127"/>
      <c r="K6283" s="127"/>
      <c r="L6283" s="127"/>
      <c r="M6283" s="127"/>
      <c r="N6283" s="246">
        <v>0</v>
      </c>
      <c r="O6283" s="246">
        <v>259.60000000000002</v>
      </c>
      <c r="P6283" s="127" t="s">
        <v>1334</v>
      </c>
    </row>
    <row r="6284" spans="1:16" ht="51" hidden="1">
      <c r="A6284" s="127">
        <v>578</v>
      </c>
      <c r="B6284" s="127"/>
      <c r="C6284" s="128" t="s">
        <v>854</v>
      </c>
      <c r="D6284" s="222">
        <v>43061</v>
      </c>
      <c r="E6284" s="127" t="s">
        <v>13122</v>
      </c>
      <c r="F6284" s="127" t="s">
        <v>3</v>
      </c>
      <c r="G6284" s="127">
        <v>1563572</v>
      </c>
      <c r="H6284" s="127"/>
      <c r="I6284" s="131" t="s">
        <v>15591</v>
      </c>
      <c r="J6284" s="127"/>
      <c r="K6284" s="127"/>
      <c r="L6284" s="127"/>
      <c r="M6284" s="127"/>
      <c r="N6284" s="246">
        <v>0</v>
      </c>
      <c r="O6284" s="246">
        <v>1188.24</v>
      </c>
      <c r="P6284" s="127" t="s">
        <v>1334</v>
      </c>
    </row>
    <row r="6285" spans="1:16" ht="51" hidden="1">
      <c r="A6285" s="127">
        <v>578</v>
      </c>
      <c r="B6285" s="127"/>
      <c r="C6285" s="128" t="s">
        <v>854</v>
      </c>
      <c r="D6285" s="222">
        <v>43061</v>
      </c>
      <c r="E6285" s="127" t="s">
        <v>13123</v>
      </c>
      <c r="F6285" s="127" t="s">
        <v>3</v>
      </c>
      <c r="G6285" s="127">
        <v>1563575</v>
      </c>
      <c r="H6285" s="127"/>
      <c r="I6285" s="131" t="s">
        <v>15592</v>
      </c>
      <c r="J6285" s="127"/>
      <c r="K6285" s="127"/>
      <c r="L6285" s="127"/>
      <c r="M6285" s="127"/>
      <c r="N6285" s="246">
        <v>0</v>
      </c>
      <c r="O6285" s="246">
        <v>166.67</v>
      </c>
      <c r="P6285" s="127" t="s">
        <v>1334</v>
      </c>
    </row>
    <row r="6286" spans="1:16" ht="51" hidden="1">
      <c r="A6286" s="127">
        <v>578</v>
      </c>
      <c r="B6286" s="127"/>
      <c r="C6286" s="128" t="s">
        <v>854</v>
      </c>
      <c r="D6286" s="222">
        <v>43061</v>
      </c>
      <c r="E6286" s="127" t="s">
        <v>13124</v>
      </c>
      <c r="F6286" s="127" t="s">
        <v>3</v>
      </c>
      <c r="G6286" s="127">
        <v>1563579</v>
      </c>
      <c r="H6286" s="127"/>
      <c r="I6286" s="131" t="s">
        <v>15593</v>
      </c>
      <c r="J6286" s="127"/>
      <c r="K6286" s="127"/>
      <c r="L6286" s="127"/>
      <c r="M6286" s="127"/>
      <c r="N6286" s="246">
        <v>0</v>
      </c>
      <c r="O6286" s="246">
        <v>705.95</v>
      </c>
      <c r="P6286" s="127" t="s">
        <v>1334</v>
      </c>
    </row>
    <row r="6287" spans="1:16" ht="51" hidden="1">
      <c r="A6287" s="127">
        <v>578</v>
      </c>
      <c r="B6287" s="127"/>
      <c r="C6287" s="128" t="s">
        <v>854</v>
      </c>
      <c r="D6287" s="222">
        <v>43061</v>
      </c>
      <c r="E6287" s="127" t="s">
        <v>13125</v>
      </c>
      <c r="F6287" s="127" t="s">
        <v>3</v>
      </c>
      <c r="G6287" s="127">
        <v>1563580</v>
      </c>
      <c r="H6287" s="127"/>
      <c r="I6287" s="131" t="s">
        <v>15594</v>
      </c>
      <c r="J6287" s="127"/>
      <c r="K6287" s="127"/>
      <c r="L6287" s="127"/>
      <c r="M6287" s="127"/>
      <c r="N6287" s="246">
        <v>0</v>
      </c>
      <c r="O6287" s="246">
        <v>33.33</v>
      </c>
      <c r="P6287" s="127" t="s">
        <v>1334</v>
      </c>
    </row>
    <row r="6288" spans="1:16" ht="51" hidden="1">
      <c r="A6288" s="127">
        <v>578</v>
      </c>
      <c r="B6288" s="127"/>
      <c r="C6288" s="128" t="s">
        <v>854</v>
      </c>
      <c r="D6288" s="222">
        <v>43061</v>
      </c>
      <c r="E6288" s="127" t="s">
        <v>13126</v>
      </c>
      <c r="F6288" s="127" t="s">
        <v>3</v>
      </c>
      <c r="G6288" s="127">
        <v>1563582</v>
      </c>
      <c r="H6288" s="127"/>
      <c r="I6288" s="131" t="s">
        <v>15595</v>
      </c>
      <c r="J6288" s="127"/>
      <c r="K6288" s="127"/>
      <c r="L6288" s="127"/>
      <c r="M6288" s="127"/>
      <c r="N6288" s="246">
        <v>0</v>
      </c>
      <c r="O6288" s="246">
        <v>943.57</v>
      </c>
      <c r="P6288" s="127" t="s">
        <v>1334</v>
      </c>
    </row>
    <row r="6289" spans="1:16" ht="51" hidden="1">
      <c r="A6289" s="127">
        <v>578</v>
      </c>
      <c r="B6289" s="127"/>
      <c r="C6289" s="128" t="s">
        <v>854</v>
      </c>
      <c r="D6289" s="222">
        <v>43061</v>
      </c>
      <c r="E6289" s="127" t="s">
        <v>13127</v>
      </c>
      <c r="F6289" s="127" t="s">
        <v>3</v>
      </c>
      <c r="G6289" s="127">
        <v>1563583</v>
      </c>
      <c r="H6289" s="127"/>
      <c r="I6289" s="131" t="s">
        <v>15596</v>
      </c>
      <c r="J6289" s="127"/>
      <c r="K6289" s="127"/>
      <c r="L6289" s="127"/>
      <c r="M6289" s="127"/>
      <c r="N6289" s="246">
        <v>0</v>
      </c>
      <c r="O6289" s="246">
        <v>3303.21</v>
      </c>
      <c r="P6289" s="127" t="s">
        <v>1334</v>
      </c>
    </row>
    <row r="6290" spans="1:16" ht="51" hidden="1">
      <c r="A6290" s="127">
        <v>578</v>
      </c>
      <c r="B6290" s="127"/>
      <c r="C6290" s="128" t="s">
        <v>854</v>
      </c>
      <c r="D6290" s="222">
        <v>43061</v>
      </c>
      <c r="E6290" s="127" t="s">
        <v>13128</v>
      </c>
      <c r="F6290" s="127" t="s">
        <v>3</v>
      </c>
      <c r="G6290" s="127">
        <v>1563585</v>
      </c>
      <c r="H6290" s="127"/>
      <c r="I6290" s="131" t="s">
        <v>15597</v>
      </c>
      <c r="J6290" s="127"/>
      <c r="K6290" s="127"/>
      <c r="L6290" s="127"/>
      <c r="M6290" s="127"/>
      <c r="N6290" s="246">
        <v>0</v>
      </c>
      <c r="O6290" s="246">
        <v>371</v>
      </c>
      <c r="P6290" s="127" t="s">
        <v>1334</v>
      </c>
    </row>
    <row r="6291" spans="1:16" ht="51" hidden="1">
      <c r="A6291" s="127">
        <v>578</v>
      </c>
      <c r="B6291" s="127"/>
      <c r="C6291" s="128" t="s">
        <v>854</v>
      </c>
      <c r="D6291" s="222">
        <v>43061</v>
      </c>
      <c r="E6291" s="127" t="s">
        <v>13129</v>
      </c>
      <c r="F6291" s="127" t="s">
        <v>3</v>
      </c>
      <c r="G6291" s="127">
        <v>1563587</v>
      </c>
      <c r="H6291" s="127"/>
      <c r="I6291" s="131" t="s">
        <v>15598</v>
      </c>
      <c r="J6291" s="127"/>
      <c r="K6291" s="127"/>
      <c r="L6291" s="127"/>
      <c r="M6291" s="127"/>
      <c r="N6291" s="246">
        <v>0</v>
      </c>
      <c r="O6291" s="246">
        <v>3774.28</v>
      </c>
      <c r="P6291" s="127" t="s">
        <v>1334</v>
      </c>
    </row>
    <row r="6292" spans="1:16" ht="51" hidden="1">
      <c r="A6292" s="127">
        <v>578</v>
      </c>
      <c r="B6292" s="127"/>
      <c r="C6292" s="128" t="s">
        <v>854</v>
      </c>
      <c r="D6292" s="222">
        <v>43061</v>
      </c>
      <c r="E6292" s="127" t="s">
        <v>13130</v>
      </c>
      <c r="F6292" s="127" t="s">
        <v>3</v>
      </c>
      <c r="G6292" s="127">
        <v>1563588</v>
      </c>
      <c r="H6292" s="127"/>
      <c r="I6292" s="131" t="s">
        <v>15599</v>
      </c>
      <c r="J6292" s="127"/>
      <c r="K6292" s="127"/>
      <c r="L6292" s="127"/>
      <c r="M6292" s="127"/>
      <c r="N6292" s="246">
        <v>0</v>
      </c>
      <c r="O6292" s="246">
        <v>68.45</v>
      </c>
      <c r="P6292" s="127" t="s">
        <v>1334</v>
      </c>
    </row>
    <row r="6293" spans="1:16" ht="51" hidden="1">
      <c r="A6293" s="127">
        <v>578</v>
      </c>
      <c r="B6293" s="127"/>
      <c r="C6293" s="128" t="s">
        <v>854</v>
      </c>
      <c r="D6293" s="222">
        <v>43061</v>
      </c>
      <c r="E6293" s="127" t="s">
        <v>13131</v>
      </c>
      <c r="F6293" s="127" t="s">
        <v>3</v>
      </c>
      <c r="G6293" s="127">
        <v>1563590</v>
      </c>
      <c r="H6293" s="127"/>
      <c r="I6293" s="131" t="s">
        <v>15600</v>
      </c>
      <c r="J6293" s="127"/>
      <c r="K6293" s="127"/>
      <c r="L6293" s="127"/>
      <c r="M6293" s="127"/>
      <c r="N6293" s="246">
        <v>0</v>
      </c>
      <c r="O6293" s="246">
        <v>3100.68</v>
      </c>
      <c r="P6293" s="127" t="s">
        <v>1334</v>
      </c>
    </row>
    <row r="6294" spans="1:16" ht="51" hidden="1">
      <c r="A6294" s="127">
        <v>578</v>
      </c>
      <c r="B6294" s="127"/>
      <c r="C6294" s="128" t="s">
        <v>854</v>
      </c>
      <c r="D6294" s="222">
        <v>43061</v>
      </c>
      <c r="E6294" s="127" t="s">
        <v>13132</v>
      </c>
      <c r="F6294" s="127" t="s">
        <v>3</v>
      </c>
      <c r="G6294" s="127">
        <v>1563592</v>
      </c>
      <c r="H6294" s="127"/>
      <c r="I6294" s="131" t="s">
        <v>15601</v>
      </c>
      <c r="J6294" s="127"/>
      <c r="K6294" s="127"/>
      <c r="L6294" s="127"/>
      <c r="M6294" s="127"/>
      <c r="N6294" s="246">
        <v>0</v>
      </c>
      <c r="O6294" s="246">
        <v>97.24</v>
      </c>
      <c r="P6294" s="127" t="s">
        <v>1334</v>
      </c>
    </row>
    <row r="6295" spans="1:16" ht="51" hidden="1">
      <c r="A6295" s="127">
        <v>578</v>
      </c>
      <c r="B6295" s="127"/>
      <c r="C6295" s="128" t="s">
        <v>854</v>
      </c>
      <c r="D6295" s="222">
        <v>43061</v>
      </c>
      <c r="E6295" s="127" t="s">
        <v>13133</v>
      </c>
      <c r="F6295" s="127" t="s">
        <v>3</v>
      </c>
      <c r="G6295" s="127">
        <v>1563595</v>
      </c>
      <c r="H6295" s="127"/>
      <c r="I6295" s="131" t="s">
        <v>15602</v>
      </c>
      <c r="J6295" s="127"/>
      <c r="K6295" s="127"/>
      <c r="L6295" s="127"/>
      <c r="M6295" s="127"/>
      <c r="N6295" s="246">
        <v>0</v>
      </c>
      <c r="O6295" s="246">
        <v>770.75</v>
      </c>
      <c r="P6295" s="127" t="s">
        <v>1334</v>
      </c>
    </row>
    <row r="6296" spans="1:16" ht="51" hidden="1">
      <c r="A6296" s="127">
        <v>578</v>
      </c>
      <c r="B6296" s="127"/>
      <c r="C6296" s="128" t="s">
        <v>854</v>
      </c>
      <c r="D6296" s="222">
        <v>43061</v>
      </c>
      <c r="E6296" s="127" t="s">
        <v>13134</v>
      </c>
      <c r="F6296" s="127" t="s">
        <v>3</v>
      </c>
      <c r="G6296" s="127">
        <v>1563597</v>
      </c>
      <c r="H6296" s="127"/>
      <c r="I6296" s="131" t="s">
        <v>15603</v>
      </c>
      <c r="J6296" s="127"/>
      <c r="K6296" s="127"/>
      <c r="L6296" s="127"/>
      <c r="M6296" s="127"/>
      <c r="N6296" s="246">
        <v>0</v>
      </c>
      <c r="O6296" s="246">
        <v>131.1</v>
      </c>
      <c r="P6296" s="127" t="s">
        <v>1334</v>
      </c>
    </row>
    <row r="6297" spans="1:16" ht="51" hidden="1">
      <c r="A6297" s="127">
        <v>283</v>
      </c>
      <c r="B6297" s="127"/>
      <c r="C6297" s="128" t="s">
        <v>146</v>
      </c>
      <c r="D6297" s="222">
        <v>43061</v>
      </c>
      <c r="E6297" s="127" t="s">
        <v>13135</v>
      </c>
      <c r="F6297" s="127" t="s">
        <v>3</v>
      </c>
      <c r="G6297" s="127">
        <v>1563598</v>
      </c>
      <c r="H6297" s="127"/>
      <c r="I6297" s="131" t="s">
        <v>15604</v>
      </c>
      <c r="J6297" s="127"/>
      <c r="K6297" s="127"/>
      <c r="L6297" s="127"/>
      <c r="M6297" s="127"/>
      <c r="N6297" s="246">
        <v>0</v>
      </c>
      <c r="O6297" s="246">
        <v>155</v>
      </c>
      <c r="P6297" s="127" t="s">
        <v>1334</v>
      </c>
    </row>
    <row r="6298" spans="1:16" ht="51" hidden="1">
      <c r="A6298" s="127">
        <v>578</v>
      </c>
      <c r="B6298" s="127"/>
      <c r="C6298" s="128" t="s">
        <v>854</v>
      </c>
      <c r="D6298" s="222">
        <v>43061</v>
      </c>
      <c r="E6298" s="127" t="s">
        <v>13136</v>
      </c>
      <c r="F6298" s="127" t="s">
        <v>3</v>
      </c>
      <c r="G6298" s="127">
        <v>1563599</v>
      </c>
      <c r="H6298" s="127"/>
      <c r="I6298" s="131" t="s">
        <v>15605</v>
      </c>
      <c r="J6298" s="127"/>
      <c r="K6298" s="127"/>
      <c r="L6298" s="127"/>
      <c r="M6298" s="127"/>
      <c r="N6298" s="246">
        <v>0</v>
      </c>
      <c r="O6298" s="246">
        <v>1006.77</v>
      </c>
      <c r="P6298" s="127" t="s">
        <v>1334</v>
      </c>
    </row>
    <row r="6299" spans="1:16" ht="51" hidden="1">
      <c r="A6299" s="127">
        <v>578</v>
      </c>
      <c r="B6299" s="127"/>
      <c r="C6299" s="128" t="s">
        <v>854</v>
      </c>
      <c r="D6299" s="222">
        <v>43061</v>
      </c>
      <c r="E6299" s="127" t="s">
        <v>13137</v>
      </c>
      <c r="F6299" s="127" t="s">
        <v>3</v>
      </c>
      <c r="G6299" s="127">
        <v>1563606</v>
      </c>
      <c r="H6299" s="127"/>
      <c r="I6299" s="131" t="s">
        <v>15606</v>
      </c>
      <c r="J6299" s="127"/>
      <c r="K6299" s="127"/>
      <c r="L6299" s="127"/>
      <c r="M6299" s="127"/>
      <c r="N6299" s="246">
        <v>0</v>
      </c>
      <c r="O6299" s="246">
        <v>3224.1</v>
      </c>
      <c r="P6299" s="127" t="s">
        <v>1334</v>
      </c>
    </row>
    <row r="6300" spans="1:16" ht="51" hidden="1">
      <c r="A6300" s="127">
        <v>251</v>
      </c>
      <c r="B6300" s="127"/>
      <c r="C6300" s="128" t="s">
        <v>778</v>
      </c>
      <c r="D6300" s="222">
        <v>43061</v>
      </c>
      <c r="E6300" s="127" t="s">
        <v>13138</v>
      </c>
      <c r="F6300" s="127" t="s">
        <v>3</v>
      </c>
      <c r="G6300" s="127">
        <v>1563608</v>
      </c>
      <c r="H6300" s="127"/>
      <c r="I6300" s="131" t="s">
        <v>15607</v>
      </c>
      <c r="J6300" s="127"/>
      <c r="K6300" s="127"/>
      <c r="L6300" s="127"/>
      <c r="M6300" s="127"/>
      <c r="N6300" s="246">
        <v>0</v>
      </c>
      <c r="O6300" s="246">
        <v>345000</v>
      </c>
      <c r="P6300" s="127" t="s">
        <v>1334</v>
      </c>
    </row>
    <row r="6301" spans="1:16" ht="51" hidden="1">
      <c r="A6301" s="127">
        <v>513</v>
      </c>
      <c r="B6301" s="127"/>
      <c r="C6301" s="128" t="s">
        <v>201</v>
      </c>
      <c r="D6301" s="222">
        <v>43061</v>
      </c>
      <c r="E6301" s="127" t="s">
        <v>13139</v>
      </c>
      <c r="F6301" s="127" t="s">
        <v>3</v>
      </c>
      <c r="G6301" s="127">
        <v>1563609</v>
      </c>
      <c r="H6301" s="127"/>
      <c r="I6301" s="131" t="s">
        <v>15608</v>
      </c>
      <c r="J6301" s="127"/>
      <c r="K6301" s="127"/>
      <c r="L6301" s="127"/>
      <c r="M6301" s="127"/>
      <c r="N6301" s="246">
        <v>0</v>
      </c>
      <c r="O6301" s="246">
        <v>40</v>
      </c>
      <c r="P6301" s="127" t="s">
        <v>1334</v>
      </c>
    </row>
    <row r="6302" spans="1:16" ht="51" hidden="1">
      <c r="A6302" s="127">
        <v>670</v>
      </c>
      <c r="B6302" s="127"/>
      <c r="C6302" s="128" t="s">
        <v>236</v>
      </c>
      <c r="D6302" s="222">
        <v>43061</v>
      </c>
      <c r="E6302" s="127" t="s">
        <v>13140</v>
      </c>
      <c r="F6302" s="127" t="s">
        <v>3</v>
      </c>
      <c r="G6302" s="127">
        <v>1563623</v>
      </c>
      <c r="H6302" s="127"/>
      <c r="I6302" s="131" t="s">
        <v>15609</v>
      </c>
      <c r="J6302" s="127"/>
      <c r="K6302" s="127"/>
      <c r="L6302" s="127"/>
      <c r="M6302" s="127"/>
      <c r="N6302" s="246">
        <v>0</v>
      </c>
      <c r="O6302" s="246">
        <v>444</v>
      </c>
      <c r="P6302" s="127" t="s">
        <v>1334</v>
      </c>
    </row>
    <row r="6303" spans="1:16" ht="51" hidden="1">
      <c r="A6303" s="127">
        <v>133</v>
      </c>
      <c r="B6303" s="127"/>
      <c r="C6303" s="128" t="s">
        <v>730</v>
      </c>
      <c r="D6303" s="222">
        <v>43061</v>
      </c>
      <c r="E6303" s="127" t="s">
        <v>13141</v>
      </c>
      <c r="F6303" s="127" t="s">
        <v>3</v>
      </c>
      <c r="G6303" s="127">
        <v>1563420</v>
      </c>
      <c r="H6303" s="127"/>
      <c r="I6303" s="131" t="s">
        <v>15610</v>
      </c>
      <c r="J6303" s="127"/>
      <c r="K6303" s="127"/>
      <c r="L6303" s="127"/>
      <c r="M6303" s="127"/>
      <c r="N6303" s="246">
        <v>0</v>
      </c>
      <c r="O6303" s="246">
        <v>1113</v>
      </c>
      <c r="P6303" s="127" t="s">
        <v>1334</v>
      </c>
    </row>
    <row r="6304" spans="1:16" ht="51" hidden="1">
      <c r="A6304" s="127">
        <v>203</v>
      </c>
      <c r="B6304" s="127"/>
      <c r="C6304" s="128" t="s">
        <v>758</v>
      </c>
      <c r="D6304" s="222">
        <v>43061</v>
      </c>
      <c r="E6304" s="127" t="s">
        <v>13142</v>
      </c>
      <c r="F6304" s="127" t="s">
        <v>3</v>
      </c>
      <c r="G6304" s="127">
        <v>1563447</v>
      </c>
      <c r="H6304" s="127"/>
      <c r="I6304" s="131" t="s">
        <v>15611</v>
      </c>
      <c r="J6304" s="127"/>
      <c r="K6304" s="127"/>
      <c r="L6304" s="127"/>
      <c r="M6304" s="127"/>
      <c r="N6304" s="246">
        <v>0</v>
      </c>
      <c r="O6304" s="246">
        <v>50</v>
      </c>
      <c r="P6304" s="127" t="s">
        <v>1334</v>
      </c>
    </row>
    <row r="6305" spans="1:16" ht="38.25" hidden="1">
      <c r="A6305" s="127">
        <v>46</v>
      </c>
      <c r="B6305" s="127"/>
      <c r="C6305" s="128" t="s">
        <v>699</v>
      </c>
      <c r="D6305" s="222">
        <v>43061</v>
      </c>
      <c r="E6305" s="127" t="s">
        <v>13143</v>
      </c>
      <c r="F6305" s="127" t="s">
        <v>3</v>
      </c>
      <c r="G6305" s="127">
        <v>1563457</v>
      </c>
      <c r="H6305" s="127"/>
      <c r="I6305" s="131" t="s">
        <v>15612</v>
      </c>
      <c r="J6305" s="127"/>
      <c r="K6305" s="127"/>
      <c r="L6305" s="127"/>
      <c r="M6305" s="127"/>
      <c r="N6305" s="246">
        <v>0</v>
      </c>
      <c r="O6305" s="246">
        <v>3575</v>
      </c>
      <c r="P6305" s="127" t="s">
        <v>1334</v>
      </c>
    </row>
    <row r="6306" spans="1:16" ht="51" hidden="1">
      <c r="A6306" s="127">
        <v>132</v>
      </c>
      <c r="B6306" s="127"/>
      <c r="C6306" s="128" t="s">
        <v>729</v>
      </c>
      <c r="D6306" s="222">
        <v>43061</v>
      </c>
      <c r="E6306" s="127" t="s">
        <v>13144</v>
      </c>
      <c r="F6306" s="127" t="s">
        <v>3</v>
      </c>
      <c r="G6306" s="127">
        <v>1563466</v>
      </c>
      <c r="H6306" s="127"/>
      <c r="I6306" s="131" t="s">
        <v>15613</v>
      </c>
      <c r="J6306" s="127"/>
      <c r="K6306" s="127"/>
      <c r="L6306" s="127"/>
      <c r="M6306" s="127"/>
      <c r="N6306" s="246">
        <v>0</v>
      </c>
      <c r="O6306" s="246">
        <v>10090</v>
      </c>
      <c r="P6306" s="127" t="s">
        <v>1334</v>
      </c>
    </row>
    <row r="6307" spans="1:16" ht="51" hidden="1">
      <c r="A6307" s="127" t="s">
        <v>620</v>
      </c>
      <c r="B6307" s="127"/>
      <c r="C6307" s="128" t="s">
        <v>714</v>
      </c>
      <c r="D6307" s="222">
        <v>43061</v>
      </c>
      <c r="E6307" s="127" t="s">
        <v>13145</v>
      </c>
      <c r="F6307" s="127" t="s">
        <v>3</v>
      </c>
      <c r="G6307" s="127">
        <v>1563469</v>
      </c>
      <c r="H6307" s="127"/>
      <c r="I6307" s="131" t="s">
        <v>15614</v>
      </c>
      <c r="J6307" s="127"/>
      <c r="K6307" s="127"/>
      <c r="L6307" s="127"/>
      <c r="M6307" s="127"/>
      <c r="N6307" s="246">
        <v>0</v>
      </c>
      <c r="O6307" s="246">
        <v>7016.6</v>
      </c>
      <c r="P6307" s="127" t="s">
        <v>1334</v>
      </c>
    </row>
    <row r="6308" spans="1:16" ht="38.25" hidden="1">
      <c r="A6308" s="127">
        <v>20</v>
      </c>
      <c r="B6308" s="127"/>
      <c r="C6308" s="128" t="s">
        <v>694</v>
      </c>
      <c r="D6308" s="222">
        <v>43061</v>
      </c>
      <c r="E6308" s="127" t="s">
        <v>13146</v>
      </c>
      <c r="F6308" s="127" t="s">
        <v>3</v>
      </c>
      <c r="G6308" s="127">
        <v>1563470</v>
      </c>
      <c r="H6308" s="127"/>
      <c r="I6308" s="131" t="s">
        <v>15615</v>
      </c>
      <c r="J6308" s="127"/>
      <c r="K6308" s="127"/>
      <c r="L6308" s="127"/>
      <c r="M6308" s="127"/>
      <c r="N6308" s="246">
        <v>0</v>
      </c>
      <c r="O6308" s="246">
        <v>185</v>
      </c>
      <c r="P6308" s="127" t="s">
        <v>1334</v>
      </c>
    </row>
    <row r="6309" spans="1:16" ht="51" hidden="1">
      <c r="A6309" s="127">
        <v>192</v>
      </c>
      <c r="B6309" s="127"/>
      <c r="C6309" s="128" t="s">
        <v>754</v>
      </c>
      <c r="D6309" s="222">
        <v>43061</v>
      </c>
      <c r="E6309" s="127" t="s">
        <v>13147</v>
      </c>
      <c r="F6309" s="127" t="s">
        <v>3</v>
      </c>
      <c r="G6309" s="127">
        <v>1563488</v>
      </c>
      <c r="H6309" s="127"/>
      <c r="I6309" s="131" t="s">
        <v>15616</v>
      </c>
      <c r="J6309" s="127"/>
      <c r="K6309" s="127"/>
      <c r="L6309" s="127"/>
      <c r="M6309" s="127"/>
      <c r="N6309" s="246">
        <v>0</v>
      </c>
      <c r="O6309" s="246">
        <v>1683</v>
      </c>
      <c r="P6309" s="127" t="s">
        <v>1334</v>
      </c>
    </row>
    <row r="6310" spans="1:16" ht="51" hidden="1">
      <c r="A6310" s="127">
        <v>192</v>
      </c>
      <c r="B6310" s="127"/>
      <c r="C6310" s="128" t="s">
        <v>754</v>
      </c>
      <c r="D6310" s="222">
        <v>43061</v>
      </c>
      <c r="E6310" s="127" t="s">
        <v>13148</v>
      </c>
      <c r="F6310" s="127" t="s">
        <v>3</v>
      </c>
      <c r="G6310" s="127">
        <v>1563491</v>
      </c>
      <c r="H6310" s="127"/>
      <c r="I6310" s="131" t="s">
        <v>15617</v>
      </c>
      <c r="J6310" s="127"/>
      <c r="K6310" s="127"/>
      <c r="L6310" s="127"/>
      <c r="M6310" s="127"/>
      <c r="N6310" s="246">
        <v>0</v>
      </c>
      <c r="O6310" s="246">
        <v>593</v>
      </c>
      <c r="P6310" s="127" t="s">
        <v>1334</v>
      </c>
    </row>
    <row r="6311" spans="1:16" ht="51" hidden="1">
      <c r="A6311" s="127">
        <v>234</v>
      </c>
      <c r="B6311" s="127"/>
      <c r="C6311" s="128" t="s">
        <v>124</v>
      </c>
      <c r="D6311" s="222">
        <v>43061</v>
      </c>
      <c r="E6311" s="127" t="s">
        <v>13149</v>
      </c>
      <c r="F6311" s="127" t="s">
        <v>3</v>
      </c>
      <c r="G6311" s="127">
        <v>1563499</v>
      </c>
      <c r="H6311" s="127"/>
      <c r="I6311" s="131" t="s">
        <v>15618</v>
      </c>
      <c r="J6311" s="127"/>
      <c r="K6311" s="127"/>
      <c r="L6311" s="127"/>
      <c r="M6311" s="127"/>
      <c r="N6311" s="246">
        <v>0</v>
      </c>
      <c r="O6311" s="246">
        <v>391</v>
      </c>
      <c r="P6311" s="127" t="s">
        <v>1334</v>
      </c>
    </row>
    <row r="6312" spans="1:16" ht="51" hidden="1">
      <c r="A6312" s="127">
        <v>234</v>
      </c>
      <c r="B6312" s="127"/>
      <c r="C6312" s="128" t="s">
        <v>124</v>
      </c>
      <c r="D6312" s="222">
        <v>43061</v>
      </c>
      <c r="E6312" s="127" t="s">
        <v>13150</v>
      </c>
      <c r="F6312" s="127" t="s">
        <v>3</v>
      </c>
      <c r="G6312" s="127">
        <v>1563501</v>
      </c>
      <c r="H6312" s="127"/>
      <c r="I6312" s="131" t="s">
        <v>15619</v>
      </c>
      <c r="J6312" s="127"/>
      <c r="K6312" s="127"/>
      <c r="L6312" s="127"/>
      <c r="M6312" s="127"/>
      <c r="N6312" s="246">
        <v>0</v>
      </c>
      <c r="O6312" s="246">
        <v>141.5</v>
      </c>
      <c r="P6312" s="127" t="s">
        <v>1334</v>
      </c>
    </row>
    <row r="6313" spans="1:16" ht="51" hidden="1">
      <c r="A6313" s="127">
        <v>222</v>
      </c>
      <c r="B6313" s="127"/>
      <c r="C6313" s="128" t="s">
        <v>765</v>
      </c>
      <c r="D6313" s="222">
        <v>43061</v>
      </c>
      <c r="E6313" s="127" t="s">
        <v>13151</v>
      </c>
      <c r="F6313" s="127" t="s">
        <v>3</v>
      </c>
      <c r="G6313" s="127">
        <v>1563503</v>
      </c>
      <c r="H6313" s="127"/>
      <c r="I6313" s="131" t="s">
        <v>15620</v>
      </c>
      <c r="J6313" s="127"/>
      <c r="K6313" s="127"/>
      <c r="L6313" s="127"/>
      <c r="M6313" s="127"/>
      <c r="N6313" s="246">
        <v>0</v>
      </c>
      <c r="O6313" s="246">
        <v>2031.56</v>
      </c>
      <c r="P6313" s="127" t="s">
        <v>1334</v>
      </c>
    </row>
    <row r="6314" spans="1:16" ht="51" hidden="1">
      <c r="A6314" s="127">
        <v>70</v>
      </c>
      <c r="B6314" s="127"/>
      <c r="C6314" s="128" t="s">
        <v>706</v>
      </c>
      <c r="D6314" s="222">
        <v>43061</v>
      </c>
      <c r="E6314" s="127" t="s">
        <v>13152</v>
      </c>
      <c r="F6314" s="127" t="s">
        <v>3</v>
      </c>
      <c r="G6314" s="127">
        <v>1563511</v>
      </c>
      <c r="H6314" s="127"/>
      <c r="I6314" s="131" t="s">
        <v>15621</v>
      </c>
      <c r="J6314" s="127"/>
      <c r="K6314" s="127"/>
      <c r="L6314" s="127"/>
      <c r="M6314" s="127"/>
      <c r="N6314" s="246">
        <v>0</v>
      </c>
      <c r="O6314" s="246">
        <v>7440</v>
      </c>
      <c r="P6314" s="127" t="s">
        <v>1334</v>
      </c>
    </row>
    <row r="6315" spans="1:16" ht="51" hidden="1">
      <c r="A6315" s="127" t="s">
        <v>620</v>
      </c>
      <c r="B6315" s="127"/>
      <c r="C6315" s="128" t="s">
        <v>714</v>
      </c>
      <c r="D6315" s="222">
        <v>43061</v>
      </c>
      <c r="E6315" s="127" t="s">
        <v>13153</v>
      </c>
      <c r="F6315" s="127" t="s">
        <v>3</v>
      </c>
      <c r="G6315" s="127">
        <v>1563526</v>
      </c>
      <c r="H6315" s="127"/>
      <c r="I6315" s="131" t="s">
        <v>15622</v>
      </c>
      <c r="J6315" s="127"/>
      <c r="K6315" s="127"/>
      <c r="L6315" s="127"/>
      <c r="M6315" s="127"/>
      <c r="N6315" s="246">
        <v>0</v>
      </c>
      <c r="O6315" s="246">
        <v>1167.1300000000001</v>
      </c>
      <c r="P6315" s="127" t="s">
        <v>1334</v>
      </c>
    </row>
    <row r="6316" spans="1:16" ht="51" hidden="1">
      <c r="A6316" s="127">
        <v>41</v>
      </c>
      <c r="B6316" s="127"/>
      <c r="C6316" s="128" t="s">
        <v>698</v>
      </c>
      <c r="D6316" s="222">
        <v>43061</v>
      </c>
      <c r="E6316" s="127" t="s">
        <v>13154</v>
      </c>
      <c r="F6316" s="127" t="s">
        <v>3</v>
      </c>
      <c r="G6316" s="127">
        <v>1563543</v>
      </c>
      <c r="H6316" s="127"/>
      <c r="I6316" s="131" t="s">
        <v>15623</v>
      </c>
      <c r="J6316" s="127"/>
      <c r="K6316" s="127"/>
      <c r="L6316" s="127"/>
      <c r="M6316" s="127"/>
      <c r="N6316" s="246">
        <v>0</v>
      </c>
      <c r="O6316" s="246">
        <v>15</v>
      </c>
      <c r="P6316" s="127" t="s">
        <v>1334</v>
      </c>
    </row>
    <row r="6317" spans="1:16" ht="63.75" hidden="1">
      <c r="A6317" s="127">
        <v>513</v>
      </c>
      <c r="B6317" s="127"/>
      <c r="C6317" s="128" t="s">
        <v>201</v>
      </c>
      <c r="D6317" s="222">
        <v>43061</v>
      </c>
      <c r="E6317" s="127" t="s">
        <v>13155</v>
      </c>
      <c r="F6317" s="127" t="s">
        <v>3</v>
      </c>
      <c r="G6317" s="127">
        <v>1563555</v>
      </c>
      <c r="H6317" s="127"/>
      <c r="I6317" s="131" t="s">
        <v>15624</v>
      </c>
      <c r="J6317" s="127"/>
      <c r="K6317" s="127"/>
      <c r="L6317" s="127"/>
      <c r="M6317" s="127"/>
      <c r="N6317" s="246">
        <v>0</v>
      </c>
      <c r="O6317" s="246">
        <v>425</v>
      </c>
      <c r="P6317" s="127" t="s">
        <v>1334</v>
      </c>
    </row>
    <row r="6318" spans="1:16" ht="38.25" hidden="1">
      <c r="A6318" s="127">
        <v>70</v>
      </c>
      <c r="B6318" s="127"/>
      <c r="C6318" s="128" t="s">
        <v>706</v>
      </c>
      <c r="D6318" s="222">
        <v>43061</v>
      </c>
      <c r="E6318" s="127" t="s">
        <v>13156</v>
      </c>
      <c r="F6318" s="127" t="s">
        <v>3</v>
      </c>
      <c r="G6318" s="127">
        <v>1563564</v>
      </c>
      <c r="H6318" s="127"/>
      <c r="I6318" s="131" t="s">
        <v>15625</v>
      </c>
      <c r="J6318" s="127"/>
      <c r="K6318" s="127"/>
      <c r="L6318" s="127"/>
      <c r="M6318" s="127"/>
      <c r="N6318" s="246">
        <v>0</v>
      </c>
      <c r="O6318" s="246">
        <v>1113</v>
      </c>
      <c r="P6318" s="127" t="s">
        <v>1334</v>
      </c>
    </row>
    <row r="6319" spans="1:16" ht="51" hidden="1">
      <c r="A6319" s="127">
        <v>234</v>
      </c>
      <c r="B6319" s="127"/>
      <c r="C6319" s="128" t="s">
        <v>124</v>
      </c>
      <c r="D6319" s="222">
        <v>43061</v>
      </c>
      <c r="E6319" s="127" t="s">
        <v>13157</v>
      </c>
      <c r="F6319" s="127" t="s">
        <v>3</v>
      </c>
      <c r="G6319" s="127">
        <v>1563567</v>
      </c>
      <c r="H6319" s="127"/>
      <c r="I6319" s="131" t="s">
        <v>15626</v>
      </c>
      <c r="J6319" s="127"/>
      <c r="K6319" s="127"/>
      <c r="L6319" s="127"/>
      <c r="M6319" s="127"/>
      <c r="N6319" s="246">
        <v>0</v>
      </c>
      <c r="O6319" s="246">
        <v>1038.8</v>
      </c>
      <c r="P6319" s="127" t="s">
        <v>1334</v>
      </c>
    </row>
    <row r="6320" spans="1:16" ht="51" hidden="1">
      <c r="A6320" s="127">
        <v>234</v>
      </c>
      <c r="B6320" s="127"/>
      <c r="C6320" s="128" t="s">
        <v>124</v>
      </c>
      <c r="D6320" s="222">
        <v>43061</v>
      </c>
      <c r="E6320" s="127" t="s">
        <v>13158</v>
      </c>
      <c r="F6320" s="127" t="s">
        <v>3</v>
      </c>
      <c r="G6320" s="127">
        <v>1563570</v>
      </c>
      <c r="H6320" s="127"/>
      <c r="I6320" s="131" t="s">
        <v>15627</v>
      </c>
      <c r="J6320" s="127"/>
      <c r="K6320" s="127"/>
      <c r="L6320" s="127"/>
      <c r="M6320" s="127"/>
      <c r="N6320" s="246">
        <v>0</v>
      </c>
      <c r="O6320" s="246">
        <v>3532</v>
      </c>
      <c r="P6320" s="127" t="s">
        <v>1334</v>
      </c>
    </row>
    <row r="6321" spans="1:16" ht="51" hidden="1">
      <c r="A6321" s="127">
        <v>234</v>
      </c>
      <c r="B6321" s="127"/>
      <c r="C6321" s="128" t="s">
        <v>124</v>
      </c>
      <c r="D6321" s="222">
        <v>43061</v>
      </c>
      <c r="E6321" s="127" t="s">
        <v>13159</v>
      </c>
      <c r="F6321" s="127" t="s">
        <v>3</v>
      </c>
      <c r="G6321" s="127">
        <v>1563576</v>
      </c>
      <c r="H6321" s="127"/>
      <c r="I6321" s="131" t="s">
        <v>15628</v>
      </c>
      <c r="J6321" s="127"/>
      <c r="K6321" s="127"/>
      <c r="L6321" s="127"/>
      <c r="M6321" s="127"/>
      <c r="N6321" s="246">
        <v>0</v>
      </c>
      <c r="O6321" s="246">
        <v>3420</v>
      </c>
      <c r="P6321" s="127" t="s">
        <v>1334</v>
      </c>
    </row>
    <row r="6322" spans="1:16" ht="51" hidden="1">
      <c r="A6322" s="127" t="s">
        <v>620</v>
      </c>
      <c r="B6322" s="127"/>
      <c r="C6322" s="128" t="s">
        <v>714</v>
      </c>
      <c r="D6322" s="222">
        <v>43061</v>
      </c>
      <c r="E6322" s="127" t="s">
        <v>13160</v>
      </c>
      <c r="F6322" s="127" t="s">
        <v>3</v>
      </c>
      <c r="G6322" s="127">
        <v>1563577</v>
      </c>
      <c r="H6322" s="127"/>
      <c r="I6322" s="131" t="s">
        <v>15629</v>
      </c>
      <c r="J6322" s="127"/>
      <c r="K6322" s="127"/>
      <c r="L6322" s="127"/>
      <c r="M6322" s="127"/>
      <c r="N6322" s="246">
        <v>0</v>
      </c>
      <c r="O6322" s="246">
        <v>0.7</v>
      </c>
      <c r="P6322" s="127" t="s">
        <v>1334</v>
      </c>
    </row>
    <row r="6323" spans="1:16" ht="51" hidden="1">
      <c r="A6323" s="127">
        <v>234</v>
      </c>
      <c r="B6323" s="127"/>
      <c r="C6323" s="128" t="s">
        <v>124</v>
      </c>
      <c r="D6323" s="222">
        <v>43061</v>
      </c>
      <c r="E6323" s="127" t="s">
        <v>13161</v>
      </c>
      <c r="F6323" s="127" t="s">
        <v>3</v>
      </c>
      <c r="G6323" s="127">
        <v>1563578</v>
      </c>
      <c r="H6323" s="127"/>
      <c r="I6323" s="131" t="s">
        <v>15630</v>
      </c>
      <c r="J6323" s="127"/>
      <c r="K6323" s="127"/>
      <c r="L6323" s="127"/>
      <c r="M6323" s="127"/>
      <c r="N6323" s="246">
        <v>0</v>
      </c>
      <c r="O6323" s="246">
        <v>366</v>
      </c>
      <c r="P6323" s="127" t="s">
        <v>1334</v>
      </c>
    </row>
    <row r="6324" spans="1:16" ht="38.25" hidden="1">
      <c r="A6324" s="127">
        <v>46</v>
      </c>
      <c r="B6324" s="127"/>
      <c r="C6324" s="128" t="s">
        <v>699</v>
      </c>
      <c r="D6324" s="222">
        <v>43061</v>
      </c>
      <c r="E6324" s="127" t="s">
        <v>13162</v>
      </c>
      <c r="F6324" s="127" t="s">
        <v>3</v>
      </c>
      <c r="G6324" s="127">
        <v>1563584</v>
      </c>
      <c r="H6324" s="127"/>
      <c r="I6324" s="131" t="s">
        <v>15631</v>
      </c>
      <c r="J6324" s="127"/>
      <c r="K6324" s="127"/>
      <c r="L6324" s="127"/>
      <c r="M6324" s="127"/>
      <c r="N6324" s="246">
        <v>0</v>
      </c>
      <c r="O6324" s="246">
        <v>20</v>
      </c>
      <c r="P6324" s="127" t="s">
        <v>1334</v>
      </c>
    </row>
    <row r="6325" spans="1:16" ht="63.75">
      <c r="A6325" s="127">
        <v>35</v>
      </c>
      <c r="B6325" s="127"/>
      <c r="C6325" s="128" t="s">
        <v>697</v>
      </c>
      <c r="D6325" s="222">
        <v>43061</v>
      </c>
      <c r="E6325" s="127" t="s">
        <v>13163</v>
      </c>
      <c r="F6325" s="127" t="s">
        <v>3</v>
      </c>
      <c r="G6325" s="127">
        <v>1563618</v>
      </c>
      <c r="H6325" s="127"/>
      <c r="I6325" s="131" t="s">
        <v>15632</v>
      </c>
      <c r="J6325" s="127"/>
      <c r="K6325" s="127"/>
      <c r="L6325" s="127"/>
      <c r="M6325" s="127"/>
      <c r="N6325" s="246">
        <v>0</v>
      </c>
      <c r="O6325" s="246">
        <v>5800</v>
      </c>
      <c r="P6325" s="127" t="s">
        <v>1334</v>
      </c>
    </row>
    <row r="6326" spans="1:16" ht="51" hidden="1">
      <c r="A6326" s="127">
        <v>574</v>
      </c>
      <c r="B6326" s="127"/>
      <c r="C6326" s="128" t="s">
        <v>851</v>
      </c>
      <c r="D6326" s="222">
        <v>43061</v>
      </c>
      <c r="E6326" s="127" t="s">
        <v>13164</v>
      </c>
      <c r="F6326" s="127" t="s">
        <v>3</v>
      </c>
      <c r="G6326" s="127">
        <v>1563628</v>
      </c>
      <c r="H6326" s="127"/>
      <c r="I6326" s="131" t="s">
        <v>15633</v>
      </c>
      <c r="J6326" s="127"/>
      <c r="K6326" s="127"/>
      <c r="L6326" s="127"/>
      <c r="M6326" s="127"/>
      <c r="N6326" s="246">
        <v>0</v>
      </c>
      <c r="O6326" s="246">
        <v>4</v>
      </c>
      <c r="P6326" s="127" t="s">
        <v>1334</v>
      </c>
    </row>
    <row r="6327" spans="1:16" ht="51" hidden="1">
      <c r="A6327" s="127" t="s">
        <v>620</v>
      </c>
      <c r="B6327" s="127"/>
      <c r="C6327" s="128" t="s">
        <v>714</v>
      </c>
      <c r="D6327" s="222">
        <v>43061</v>
      </c>
      <c r="E6327" s="127" t="s">
        <v>13165</v>
      </c>
      <c r="F6327" s="127" t="s">
        <v>3</v>
      </c>
      <c r="G6327" s="127">
        <v>1563631</v>
      </c>
      <c r="H6327" s="127"/>
      <c r="I6327" s="131" t="s">
        <v>15634</v>
      </c>
      <c r="J6327" s="127"/>
      <c r="K6327" s="127"/>
      <c r="L6327" s="127"/>
      <c r="M6327" s="127"/>
      <c r="N6327" s="246">
        <v>0</v>
      </c>
      <c r="O6327" s="246">
        <v>18812</v>
      </c>
      <c r="P6327" s="127" t="s">
        <v>1334</v>
      </c>
    </row>
    <row r="6328" spans="1:16" ht="51" hidden="1">
      <c r="A6328" s="127" t="s">
        <v>620</v>
      </c>
      <c r="B6328" s="127"/>
      <c r="C6328" s="128" t="s">
        <v>714</v>
      </c>
      <c r="D6328" s="222">
        <v>43061</v>
      </c>
      <c r="E6328" s="127" t="s">
        <v>13166</v>
      </c>
      <c r="F6328" s="127" t="s">
        <v>3</v>
      </c>
      <c r="G6328" s="127">
        <v>1563637</v>
      </c>
      <c r="H6328" s="127"/>
      <c r="I6328" s="131" t="s">
        <v>15635</v>
      </c>
      <c r="J6328" s="127"/>
      <c r="K6328" s="127"/>
      <c r="L6328" s="127"/>
      <c r="M6328" s="127"/>
      <c r="N6328" s="246">
        <v>0</v>
      </c>
      <c r="O6328" s="246">
        <v>10</v>
      </c>
      <c r="P6328" s="127" t="s">
        <v>1334</v>
      </c>
    </row>
    <row r="6329" spans="1:16" ht="51" hidden="1">
      <c r="A6329" s="127">
        <v>292</v>
      </c>
      <c r="B6329" s="127"/>
      <c r="C6329" s="128" t="s">
        <v>152</v>
      </c>
      <c r="D6329" s="222">
        <v>43061</v>
      </c>
      <c r="E6329" s="127" t="s">
        <v>13167</v>
      </c>
      <c r="F6329" s="127" t="s">
        <v>3</v>
      </c>
      <c r="G6329" s="127">
        <v>1563654</v>
      </c>
      <c r="H6329" s="127"/>
      <c r="I6329" s="131" t="s">
        <v>8980</v>
      </c>
      <c r="J6329" s="127"/>
      <c r="K6329" s="127"/>
      <c r="L6329" s="127"/>
      <c r="M6329" s="127"/>
      <c r="N6329" s="246">
        <v>0</v>
      </c>
      <c r="O6329" s="246">
        <v>360</v>
      </c>
      <c r="P6329" s="127" t="s">
        <v>1334</v>
      </c>
    </row>
    <row r="6330" spans="1:16" ht="51" hidden="1">
      <c r="A6330" s="127">
        <v>292</v>
      </c>
      <c r="B6330" s="127"/>
      <c r="C6330" s="128" t="s">
        <v>152</v>
      </c>
      <c r="D6330" s="222">
        <v>43061</v>
      </c>
      <c r="E6330" s="127" t="s">
        <v>13168</v>
      </c>
      <c r="F6330" s="127" t="s">
        <v>3</v>
      </c>
      <c r="G6330" s="127">
        <v>1563655</v>
      </c>
      <c r="H6330" s="127"/>
      <c r="I6330" s="131" t="s">
        <v>8980</v>
      </c>
      <c r="J6330" s="127"/>
      <c r="K6330" s="127"/>
      <c r="L6330" s="127"/>
      <c r="M6330" s="127"/>
      <c r="N6330" s="246">
        <v>0</v>
      </c>
      <c r="O6330" s="246">
        <v>373</v>
      </c>
      <c r="P6330" s="127" t="s">
        <v>1334</v>
      </c>
    </row>
    <row r="6331" spans="1:16" ht="38.25" hidden="1">
      <c r="A6331" s="127">
        <v>16</v>
      </c>
      <c r="B6331" s="127"/>
      <c r="C6331" s="128" t="s">
        <v>693</v>
      </c>
      <c r="D6331" s="222">
        <v>43061</v>
      </c>
      <c r="E6331" s="127" t="s">
        <v>13169</v>
      </c>
      <c r="F6331" s="127" t="s">
        <v>3</v>
      </c>
      <c r="G6331" s="127">
        <v>1563671</v>
      </c>
      <c r="H6331" s="127"/>
      <c r="I6331" s="131" t="s">
        <v>15636</v>
      </c>
      <c r="J6331" s="127"/>
      <c r="K6331" s="127"/>
      <c r="L6331" s="127"/>
      <c r="M6331" s="127"/>
      <c r="N6331" s="246">
        <v>0</v>
      </c>
      <c r="O6331" s="246">
        <v>370</v>
      </c>
      <c r="P6331" s="127" t="s">
        <v>1334</v>
      </c>
    </row>
    <row r="6332" spans="1:16" ht="63.75" hidden="1">
      <c r="A6332" s="127">
        <v>46</v>
      </c>
      <c r="B6332" s="127"/>
      <c r="C6332" s="128" t="s">
        <v>699</v>
      </c>
      <c r="D6332" s="222">
        <v>43061</v>
      </c>
      <c r="E6332" s="127" t="s">
        <v>13170</v>
      </c>
      <c r="F6332" s="127" t="s">
        <v>3</v>
      </c>
      <c r="G6332" s="127">
        <v>1563681</v>
      </c>
      <c r="H6332" s="127"/>
      <c r="I6332" s="131" t="s">
        <v>15637</v>
      </c>
      <c r="J6332" s="127"/>
      <c r="K6332" s="127"/>
      <c r="L6332" s="127"/>
      <c r="M6332" s="127"/>
      <c r="N6332" s="246">
        <v>0</v>
      </c>
      <c r="O6332" s="246">
        <v>6982</v>
      </c>
      <c r="P6332" s="127" t="s">
        <v>1334</v>
      </c>
    </row>
    <row r="6333" spans="1:16" ht="63.75" hidden="1">
      <c r="A6333" s="127">
        <v>20</v>
      </c>
      <c r="B6333" s="127"/>
      <c r="C6333" s="128" t="s">
        <v>694</v>
      </c>
      <c r="D6333" s="222">
        <v>43061</v>
      </c>
      <c r="E6333" s="127" t="s">
        <v>13171</v>
      </c>
      <c r="F6333" s="127" t="s">
        <v>3</v>
      </c>
      <c r="G6333" s="127">
        <v>1563688</v>
      </c>
      <c r="H6333" s="127"/>
      <c r="I6333" s="131" t="s">
        <v>15638</v>
      </c>
      <c r="J6333" s="127"/>
      <c r="K6333" s="127"/>
      <c r="L6333" s="127"/>
      <c r="M6333" s="127"/>
      <c r="N6333" s="246">
        <v>0</v>
      </c>
      <c r="O6333" s="246">
        <v>660</v>
      </c>
      <c r="P6333" s="127" t="s">
        <v>1334</v>
      </c>
    </row>
    <row r="6334" spans="1:16" ht="63.75" hidden="1">
      <c r="A6334" s="127">
        <v>20</v>
      </c>
      <c r="B6334" s="127"/>
      <c r="C6334" s="128" t="s">
        <v>694</v>
      </c>
      <c r="D6334" s="222">
        <v>43061</v>
      </c>
      <c r="E6334" s="127" t="s">
        <v>13172</v>
      </c>
      <c r="F6334" s="127" t="s">
        <v>3</v>
      </c>
      <c r="G6334" s="127">
        <v>1563690</v>
      </c>
      <c r="H6334" s="127"/>
      <c r="I6334" s="131" t="s">
        <v>15639</v>
      </c>
      <c r="J6334" s="127"/>
      <c r="K6334" s="127"/>
      <c r="L6334" s="127"/>
      <c r="M6334" s="127"/>
      <c r="N6334" s="246">
        <v>0</v>
      </c>
      <c r="O6334" s="246">
        <v>1949.38</v>
      </c>
      <c r="P6334" s="127" t="s">
        <v>1334</v>
      </c>
    </row>
    <row r="6335" spans="1:16" ht="51" hidden="1">
      <c r="A6335" s="127">
        <v>20</v>
      </c>
      <c r="B6335" s="127"/>
      <c r="C6335" s="128" t="s">
        <v>694</v>
      </c>
      <c r="D6335" s="222">
        <v>43061</v>
      </c>
      <c r="E6335" s="127" t="s">
        <v>13173</v>
      </c>
      <c r="F6335" s="127" t="s">
        <v>3</v>
      </c>
      <c r="G6335" s="127">
        <v>1563694</v>
      </c>
      <c r="H6335" s="127"/>
      <c r="I6335" s="131" t="s">
        <v>15640</v>
      </c>
      <c r="J6335" s="127"/>
      <c r="K6335" s="127"/>
      <c r="L6335" s="127"/>
      <c r="M6335" s="127"/>
      <c r="N6335" s="246">
        <v>0</v>
      </c>
      <c r="O6335" s="246">
        <v>12384</v>
      </c>
      <c r="P6335" s="127" t="s">
        <v>1334</v>
      </c>
    </row>
    <row r="6336" spans="1:16" ht="38.25" hidden="1">
      <c r="A6336" s="127">
        <v>46</v>
      </c>
      <c r="B6336" s="127"/>
      <c r="C6336" s="128" t="s">
        <v>699</v>
      </c>
      <c r="D6336" s="222">
        <v>43061</v>
      </c>
      <c r="E6336" s="127" t="s">
        <v>13174</v>
      </c>
      <c r="F6336" s="127" t="s">
        <v>3</v>
      </c>
      <c r="G6336" s="127">
        <v>1563695</v>
      </c>
      <c r="H6336" s="127"/>
      <c r="I6336" s="131" t="s">
        <v>15641</v>
      </c>
      <c r="J6336" s="127"/>
      <c r="K6336" s="127"/>
      <c r="L6336" s="127"/>
      <c r="M6336" s="127"/>
      <c r="N6336" s="246">
        <v>0</v>
      </c>
      <c r="O6336" s="246">
        <v>120</v>
      </c>
      <c r="P6336" s="127" t="s">
        <v>1334</v>
      </c>
    </row>
    <row r="6337" spans="1:16" ht="51" hidden="1">
      <c r="A6337" s="127" t="s">
        <v>620</v>
      </c>
      <c r="B6337" s="127"/>
      <c r="C6337" s="128" t="s">
        <v>714</v>
      </c>
      <c r="D6337" s="222">
        <v>43061</v>
      </c>
      <c r="E6337" s="127" t="s">
        <v>13175</v>
      </c>
      <c r="F6337" s="127" t="s">
        <v>3</v>
      </c>
      <c r="G6337" s="127">
        <v>1563701</v>
      </c>
      <c r="H6337" s="127"/>
      <c r="I6337" s="131" t="s">
        <v>15642</v>
      </c>
      <c r="J6337" s="127"/>
      <c r="K6337" s="127"/>
      <c r="L6337" s="127"/>
      <c r="M6337" s="127"/>
      <c r="N6337" s="246">
        <v>0</v>
      </c>
      <c r="O6337" s="246">
        <v>40</v>
      </c>
      <c r="P6337" s="127" t="s">
        <v>1334</v>
      </c>
    </row>
    <row r="6338" spans="1:16" ht="51" hidden="1">
      <c r="A6338" s="127">
        <v>46</v>
      </c>
      <c r="B6338" s="127"/>
      <c r="C6338" s="128" t="s">
        <v>699</v>
      </c>
      <c r="D6338" s="222">
        <v>43061</v>
      </c>
      <c r="E6338" s="127" t="s">
        <v>13176</v>
      </c>
      <c r="F6338" s="127" t="s">
        <v>3</v>
      </c>
      <c r="G6338" s="127">
        <v>1563703</v>
      </c>
      <c r="H6338" s="127"/>
      <c r="I6338" s="131" t="s">
        <v>15643</v>
      </c>
      <c r="J6338" s="127"/>
      <c r="K6338" s="127"/>
      <c r="L6338" s="127"/>
      <c r="M6338" s="127"/>
      <c r="N6338" s="246">
        <v>0</v>
      </c>
      <c r="O6338" s="246">
        <v>633.20000000000005</v>
      </c>
      <c r="P6338" s="127" t="s">
        <v>1334</v>
      </c>
    </row>
    <row r="6339" spans="1:16" ht="38.25" hidden="1">
      <c r="A6339" s="127">
        <v>46</v>
      </c>
      <c r="B6339" s="127"/>
      <c r="C6339" s="128" t="s">
        <v>699</v>
      </c>
      <c r="D6339" s="222">
        <v>43061</v>
      </c>
      <c r="E6339" s="127" t="s">
        <v>13177</v>
      </c>
      <c r="F6339" s="127" t="s">
        <v>3</v>
      </c>
      <c r="G6339" s="127">
        <v>1563704</v>
      </c>
      <c r="H6339" s="127"/>
      <c r="I6339" s="131" t="s">
        <v>15644</v>
      </c>
      <c r="J6339" s="127"/>
      <c r="K6339" s="127"/>
      <c r="L6339" s="127"/>
      <c r="M6339" s="127"/>
      <c r="N6339" s="246">
        <v>0</v>
      </c>
      <c r="O6339" s="246">
        <v>80</v>
      </c>
      <c r="P6339" s="127" t="s">
        <v>1334</v>
      </c>
    </row>
    <row r="6340" spans="1:16" ht="51" hidden="1">
      <c r="A6340" s="127">
        <v>660</v>
      </c>
      <c r="B6340" s="127"/>
      <c r="C6340" s="128" t="s">
        <v>234</v>
      </c>
      <c r="D6340" s="222">
        <v>43061</v>
      </c>
      <c r="E6340" s="127" t="s">
        <v>13178</v>
      </c>
      <c r="F6340" s="127" t="s">
        <v>3</v>
      </c>
      <c r="G6340" s="127">
        <v>1563706</v>
      </c>
      <c r="H6340" s="127"/>
      <c r="I6340" s="131" t="s">
        <v>15645</v>
      </c>
      <c r="J6340" s="127"/>
      <c r="K6340" s="127"/>
      <c r="L6340" s="127"/>
      <c r="M6340" s="127"/>
      <c r="N6340" s="246">
        <v>0</v>
      </c>
      <c r="O6340" s="246">
        <v>4017.95</v>
      </c>
      <c r="P6340" s="127" t="s">
        <v>1334</v>
      </c>
    </row>
    <row r="6341" spans="1:16" ht="38.25" hidden="1">
      <c r="A6341" s="127">
        <v>46</v>
      </c>
      <c r="B6341" s="127"/>
      <c r="C6341" s="128" t="s">
        <v>699</v>
      </c>
      <c r="D6341" s="222">
        <v>43061</v>
      </c>
      <c r="E6341" s="127" t="s">
        <v>13179</v>
      </c>
      <c r="F6341" s="127" t="s">
        <v>3</v>
      </c>
      <c r="G6341" s="127">
        <v>1563707</v>
      </c>
      <c r="H6341" s="127"/>
      <c r="I6341" s="131" t="s">
        <v>15646</v>
      </c>
      <c r="J6341" s="127"/>
      <c r="K6341" s="127"/>
      <c r="L6341" s="127"/>
      <c r="M6341" s="127"/>
      <c r="N6341" s="246">
        <v>0</v>
      </c>
      <c r="O6341" s="243">
        <v>575</v>
      </c>
      <c r="P6341" s="127" t="s">
        <v>1334</v>
      </c>
    </row>
    <row r="6342" spans="1:16" ht="51" hidden="1">
      <c r="A6342" s="127" t="s">
        <v>620</v>
      </c>
      <c r="B6342" s="127"/>
      <c r="C6342" s="128" t="s">
        <v>714</v>
      </c>
      <c r="D6342" s="222">
        <v>43061</v>
      </c>
      <c r="E6342" s="127" t="s">
        <v>13180</v>
      </c>
      <c r="F6342" s="127" t="s">
        <v>3</v>
      </c>
      <c r="G6342" s="127">
        <v>1563708</v>
      </c>
      <c r="H6342" s="127"/>
      <c r="I6342" s="131" t="s">
        <v>15647</v>
      </c>
      <c r="J6342" s="127"/>
      <c r="K6342" s="127"/>
      <c r="L6342" s="127"/>
      <c r="M6342" s="127"/>
      <c r="N6342" s="246">
        <v>0</v>
      </c>
      <c r="O6342" s="246">
        <v>118</v>
      </c>
      <c r="P6342" s="127" t="s">
        <v>1334</v>
      </c>
    </row>
    <row r="6343" spans="1:16" ht="38.25" hidden="1">
      <c r="A6343" s="127">
        <v>46</v>
      </c>
      <c r="B6343" s="127"/>
      <c r="C6343" s="128" t="s">
        <v>699</v>
      </c>
      <c r="D6343" s="222">
        <v>43061</v>
      </c>
      <c r="E6343" s="127" t="s">
        <v>13181</v>
      </c>
      <c r="F6343" s="127" t="s">
        <v>3</v>
      </c>
      <c r="G6343" s="127">
        <v>1563709</v>
      </c>
      <c r="H6343" s="127"/>
      <c r="I6343" s="131" t="s">
        <v>15644</v>
      </c>
      <c r="J6343" s="127"/>
      <c r="K6343" s="127"/>
      <c r="L6343" s="127"/>
      <c r="M6343" s="127"/>
      <c r="N6343" s="246">
        <v>0</v>
      </c>
      <c r="O6343" s="246">
        <v>98</v>
      </c>
      <c r="P6343" s="127" t="s">
        <v>1334</v>
      </c>
    </row>
    <row r="6344" spans="1:16" ht="51" hidden="1">
      <c r="A6344" s="127">
        <v>660</v>
      </c>
      <c r="B6344" s="127"/>
      <c r="C6344" s="128" t="s">
        <v>234</v>
      </c>
      <c r="D6344" s="222">
        <v>43061</v>
      </c>
      <c r="E6344" s="127" t="s">
        <v>13182</v>
      </c>
      <c r="F6344" s="127" t="s">
        <v>3</v>
      </c>
      <c r="G6344" s="127">
        <v>1563710</v>
      </c>
      <c r="H6344" s="127"/>
      <c r="I6344" s="131" t="s">
        <v>15648</v>
      </c>
      <c r="J6344" s="127"/>
      <c r="K6344" s="127"/>
      <c r="L6344" s="127"/>
      <c r="M6344" s="127"/>
      <c r="N6344" s="246">
        <v>0</v>
      </c>
      <c r="O6344" s="246">
        <v>4017.95</v>
      </c>
      <c r="P6344" s="127" t="s">
        <v>1334</v>
      </c>
    </row>
    <row r="6345" spans="1:16" ht="51" hidden="1">
      <c r="A6345" s="127">
        <v>203</v>
      </c>
      <c r="B6345" s="127"/>
      <c r="C6345" s="128" t="s">
        <v>758</v>
      </c>
      <c r="D6345" s="222">
        <v>43061</v>
      </c>
      <c r="E6345" s="127" t="s">
        <v>13183</v>
      </c>
      <c r="F6345" s="127" t="s">
        <v>3</v>
      </c>
      <c r="G6345" s="127">
        <v>1563722</v>
      </c>
      <c r="H6345" s="127"/>
      <c r="I6345" s="131" t="s">
        <v>15649</v>
      </c>
      <c r="J6345" s="127"/>
      <c r="K6345" s="127"/>
      <c r="L6345" s="127"/>
      <c r="M6345" s="127"/>
      <c r="N6345" s="246">
        <v>0</v>
      </c>
      <c r="O6345" s="246">
        <v>0.78</v>
      </c>
      <c r="P6345" s="127" t="s">
        <v>1334</v>
      </c>
    </row>
    <row r="6346" spans="1:16" ht="51" hidden="1">
      <c r="A6346" s="127" t="s">
        <v>620</v>
      </c>
      <c r="B6346" s="127"/>
      <c r="C6346" s="128" t="s">
        <v>714</v>
      </c>
      <c r="D6346" s="222">
        <v>43061</v>
      </c>
      <c r="E6346" s="127" t="s">
        <v>13184</v>
      </c>
      <c r="F6346" s="127" t="s">
        <v>3</v>
      </c>
      <c r="G6346" s="127">
        <v>1563732</v>
      </c>
      <c r="H6346" s="127"/>
      <c r="I6346" s="131" t="s">
        <v>11873</v>
      </c>
      <c r="J6346" s="127"/>
      <c r="K6346" s="127"/>
      <c r="L6346" s="127"/>
      <c r="M6346" s="127"/>
      <c r="N6346" s="246">
        <v>0</v>
      </c>
      <c r="O6346" s="246">
        <v>12.9</v>
      </c>
      <c r="P6346" s="127" t="s">
        <v>1334</v>
      </c>
    </row>
    <row r="6347" spans="1:16" ht="51" hidden="1">
      <c r="A6347" s="127">
        <v>292</v>
      </c>
      <c r="B6347" s="127"/>
      <c r="C6347" s="128" t="s">
        <v>152</v>
      </c>
      <c r="D6347" s="222">
        <v>43061</v>
      </c>
      <c r="E6347" s="127" t="s">
        <v>13185</v>
      </c>
      <c r="F6347" s="127" t="s">
        <v>3</v>
      </c>
      <c r="G6347" s="127">
        <v>1563737</v>
      </c>
      <c r="H6347" s="127"/>
      <c r="I6347" s="131" t="s">
        <v>15650</v>
      </c>
      <c r="J6347" s="127"/>
      <c r="K6347" s="127"/>
      <c r="L6347" s="127"/>
      <c r="M6347" s="127"/>
      <c r="N6347" s="246">
        <v>0</v>
      </c>
      <c r="O6347" s="246">
        <v>120</v>
      </c>
      <c r="P6347" s="127" t="s">
        <v>1334</v>
      </c>
    </row>
    <row r="6348" spans="1:16" ht="51" hidden="1">
      <c r="A6348" s="127">
        <v>47</v>
      </c>
      <c r="B6348" s="127"/>
      <c r="C6348" s="128" t="s">
        <v>700</v>
      </c>
      <c r="D6348" s="222">
        <v>43061</v>
      </c>
      <c r="E6348" s="127" t="s">
        <v>13186</v>
      </c>
      <c r="F6348" s="127" t="s">
        <v>3</v>
      </c>
      <c r="G6348" s="127">
        <v>1563738</v>
      </c>
      <c r="H6348" s="127"/>
      <c r="I6348" s="131" t="s">
        <v>15651</v>
      </c>
      <c r="J6348" s="127"/>
      <c r="K6348" s="127"/>
      <c r="L6348" s="127"/>
      <c r="M6348" s="127"/>
      <c r="N6348" s="246">
        <v>0</v>
      </c>
      <c r="O6348" s="246">
        <v>3760</v>
      </c>
      <c r="P6348" s="127" t="s">
        <v>1334</v>
      </c>
    </row>
    <row r="6349" spans="1:16" ht="51" hidden="1">
      <c r="A6349" s="127">
        <v>41</v>
      </c>
      <c r="B6349" s="127"/>
      <c r="C6349" s="128" t="s">
        <v>698</v>
      </c>
      <c r="D6349" s="222">
        <v>43061</v>
      </c>
      <c r="E6349" s="127" t="s">
        <v>13187</v>
      </c>
      <c r="F6349" s="127" t="s">
        <v>3</v>
      </c>
      <c r="G6349" s="127">
        <v>1563740</v>
      </c>
      <c r="H6349" s="127"/>
      <c r="I6349" s="131" t="s">
        <v>15652</v>
      </c>
      <c r="J6349" s="127"/>
      <c r="K6349" s="127"/>
      <c r="L6349" s="127"/>
      <c r="M6349" s="127"/>
      <c r="N6349" s="246">
        <v>0</v>
      </c>
      <c r="O6349" s="246">
        <v>236.69</v>
      </c>
      <c r="P6349" s="127" t="s">
        <v>1334</v>
      </c>
    </row>
    <row r="6350" spans="1:16" ht="51" hidden="1">
      <c r="A6350" s="127">
        <v>41</v>
      </c>
      <c r="B6350" s="127"/>
      <c r="C6350" s="128" t="s">
        <v>698</v>
      </c>
      <c r="D6350" s="222">
        <v>43061</v>
      </c>
      <c r="E6350" s="127" t="s">
        <v>13188</v>
      </c>
      <c r="F6350" s="127" t="s">
        <v>3</v>
      </c>
      <c r="G6350" s="127">
        <v>1563743</v>
      </c>
      <c r="H6350" s="127"/>
      <c r="I6350" s="131" t="s">
        <v>15653</v>
      </c>
      <c r="J6350" s="127"/>
      <c r="K6350" s="127"/>
      <c r="L6350" s="127"/>
      <c r="M6350" s="127"/>
      <c r="N6350" s="246">
        <v>0</v>
      </c>
      <c r="O6350" s="246">
        <v>2213.9</v>
      </c>
      <c r="P6350" s="127" t="s">
        <v>1334</v>
      </c>
    </row>
    <row r="6351" spans="1:16" ht="51" hidden="1">
      <c r="A6351" s="127">
        <v>526</v>
      </c>
      <c r="B6351" s="127"/>
      <c r="C6351" s="128" t="s">
        <v>847</v>
      </c>
      <c r="D6351" s="222">
        <v>43061</v>
      </c>
      <c r="E6351" s="127" t="s">
        <v>13189</v>
      </c>
      <c r="F6351" s="127" t="s">
        <v>3</v>
      </c>
      <c r="G6351" s="127">
        <v>1563757</v>
      </c>
      <c r="H6351" s="127"/>
      <c r="I6351" s="131" t="s">
        <v>15654</v>
      </c>
      <c r="J6351" s="127"/>
      <c r="K6351" s="127"/>
      <c r="L6351" s="127"/>
      <c r="M6351" s="127"/>
      <c r="N6351" s="246">
        <v>0</v>
      </c>
      <c r="O6351" s="246">
        <v>80</v>
      </c>
      <c r="P6351" s="127" t="s">
        <v>1334</v>
      </c>
    </row>
    <row r="6352" spans="1:16" ht="38.25" hidden="1">
      <c r="A6352" s="127">
        <v>46</v>
      </c>
      <c r="B6352" s="127"/>
      <c r="C6352" s="128" t="s">
        <v>699</v>
      </c>
      <c r="D6352" s="222">
        <v>43061</v>
      </c>
      <c r="E6352" s="127" t="s">
        <v>13190</v>
      </c>
      <c r="F6352" s="127" t="s">
        <v>3</v>
      </c>
      <c r="G6352" s="127">
        <v>1563761</v>
      </c>
      <c r="H6352" s="127"/>
      <c r="I6352" s="131" t="s">
        <v>15655</v>
      </c>
      <c r="J6352" s="127"/>
      <c r="K6352" s="127"/>
      <c r="L6352" s="127"/>
      <c r="M6352" s="127"/>
      <c r="N6352" s="246">
        <v>0</v>
      </c>
      <c r="O6352" s="246">
        <v>6</v>
      </c>
      <c r="P6352" s="127" t="s">
        <v>1334</v>
      </c>
    </row>
    <row r="6353" spans="1:16" ht="51" hidden="1">
      <c r="A6353" s="127">
        <v>234</v>
      </c>
      <c r="B6353" s="127"/>
      <c r="C6353" s="128" t="s">
        <v>124</v>
      </c>
      <c r="D6353" s="222">
        <v>43061</v>
      </c>
      <c r="E6353" s="127" t="s">
        <v>13191</v>
      </c>
      <c r="F6353" s="127" t="s">
        <v>3</v>
      </c>
      <c r="G6353" s="127">
        <v>1563776</v>
      </c>
      <c r="H6353" s="127"/>
      <c r="I6353" s="131" t="s">
        <v>15656</v>
      </c>
      <c r="J6353" s="127"/>
      <c r="K6353" s="127"/>
      <c r="L6353" s="127"/>
      <c r="M6353" s="127"/>
      <c r="N6353" s="246">
        <v>0</v>
      </c>
      <c r="O6353" s="246">
        <v>158.5</v>
      </c>
      <c r="P6353" s="127" t="s">
        <v>1334</v>
      </c>
    </row>
    <row r="6354" spans="1:16" ht="63.75" hidden="1">
      <c r="A6354" s="127">
        <v>234</v>
      </c>
      <c r="B6354" s="127"/>
      <c r="C6354" s="128" t="s">
        <v>124</v>
      </c>
      <c r="D6354" s="222">
        <v>43061</v>
      </c>
      <c r="E6354" s="127" t="s">
        <v>13192</v>
      </c>
      <c r="F6354" s="127" t="s">
        <v>3</v>
      </c>
      <c r="G6354" s="127">
        <v>1563777</v>
      </c>
      <c r="H6354" s="127"/>
      <c r="I6354" s="131" t="s">
        <v>15657</v>
      </c>
      <c r="J6354" s="127"/>
      <c r="K6354" s="127"/>
      <c r="L6354" s="127"/>
      <c r="M6354" s="127"/>
      <c r="N6354" s="246">
        <v>0</v>
      </c>
      <c r="O6354" s="246">
        <v>2725.64</v>
      </c>
      <c r="P6354" s="127" t="s">
        <v>1334</v>
      </c>
    </row>
    <row r="6355" spans="1:16" ht="63.75" hidden="1">
      <c r="A6355" s="127">
        <v>234</v>
      </c>
      <c r="B6355" s="127"/>
      <c r="C6355" s="128" t="s">
        <v>124</v>
      </c>
      <c r="D6355" s="222">
        <v>43061</v>
      </c>
      <c r="E6355" s="127" t="s">
        <v>13193</v>
      </c>
      <c r="F6355" s="127" t="s">
        <v>3</v>
      </c>
      <c r="G6355" s="127">
        <v>1563779</v>
      </c>
      <c r="H6355" s="127"/>
      <c r="I6355" s="131" t="s">
        <v>15658</v>
      </c>
      <c r="J6355" s="127"/>
      <c r="K6355" s="127"/>
      <c r="L6355" s="127"/>
      <c r="M6355" s="127"/>
      <c r="N6355" s="246">
        <v>0</v>
      </c>
      <c r="O6355" s="246">
        <v>400</v>
      </c>
      <c r="P6355" s="127" t="s">
        <v>1334</v>
      </c>
    </row>
    <row r="6356" spans="1:16" ht="51" hidden="1">
      <c r="A6356" s="127">
        <v>234</v>
      </c>
      <c r="B6356" s="127"/>
      <c r="C6356" s="128" t="s">
        <v>124</v>
      </c>
      <c r="D6356" s="222">
        <v>43061</v>
      </c>
      <c r="E6356" s="127" t="s">
        <v>13194</v>
      </c>
      <c r="F6356" s="127" t="s">
        <v>3</v>
      </c>
      <c r="G6356" s="127">
        <v>1563780</v>
      </c>
      <c r="H6356" s="127"/>
      <c r="I6356" s="131" t="s">
        <v>15659</v>
      </c>
      <c r="J6356" s="127"/>
      <c r="K6356" s="127"/>
      <c r="L6356" s="127"/>
      <c r="M6356" s="127"/>
      <c r="N6356" s="246">
        <v>0</v>
      </c>
      <c r="O6356" s="246">
        <v>60</v>
      </c>
      <c r="P6356" s="127" t="s">
        <v>1334</v>
      </c>
    </row>
    <row r="6357" spans="1:16" ht="51" hidden="1">
      <c r="A6357" s="127">
        <v>212</v>
      </c>
      <c r="B6357" s="127"/>
      <c r="C6357" s="128" t="s">
        <v>762</v>
      </c>
      <c r="D6357" s="222">
        <v>43061</v>
      </c>
      <c r="E6357" s="127" t="s">
        <v>13195</v>
      </c>
      <c r="F6357" s="127" t="s">
        <v>3</v>
      </c>
      <c r="G6357" s="127">
        <v>1563789</v>
      </c>
      <c r="H6357" s="127"/>
      <c r="I6357" s="131" t="s">
        <v>15660</v>
      </c>
      <c r="J6357" s="127"/>
      <c r="K6357" s="127"/>
      <c r="L6357" s="127"/>
      <c r="M6357" s="127"/>
      <c r="N6357" s="246">
        <v>0</v>
      </c>
      <c r="O6357" s="246">
        <v>139</v>
      </c>
      <c r="P6357" s="127" t="s">
        <v>1334</v>
      </c>
    </row>
    <row r="6358" spans="1:16" ht="63.75" hidden="1">
      <c r="A6358" s="127">
        <v>344</v>
      </c>
      <c r="B6358" s="127"/>
      <c r="C6358" s="128" t="s">
        <v>819</v>
      </c>
      <c r="D6358" s="222">
        <v>43062</v>
      </c>
      <c r="E6358" s="127" t="s">
        <v>13196</v>
      </c>
      <c r="F6358" s="127" t="s">
        <v>3</v>
      </c>
      <c r="G6358" s="127">
        <v>1564077</v>
      </c>
      <c r="H6358" s="127"/>
      <c r="I6358" s="131" t="s">
        <v>15661</v>
      </c>
      <c r="J6358" s="127"/>
      <c r="K6358" s="127"/>
      <c r="L6358" s="127"/>
      <c r="M6358" s="127"/>
      <c r="N6358" s="246">
        <v>0</v>
      </c>
      <c r="O6358" s="246">
        <v>245.6</v>
      </c>
      <c r="P6358" s="127" t="s">
        <v>1334</v>
      </c>
    </row>
    <row r="6359" spans="1:16" ht="63.75" hidden="1">
      <c r="A6359" s="127">
        <v>344</v>
      </c>
      <c r="B6359" s="127"/>
      <c r="C6359" s="128" t="s">
        <v>819</v>
      </c>
      <c r="D6359" s="222">
        <v>43062</v>
      </c>
      <c r="E6359" s="127" t="s">
        <v>13197</v>
      </c>
      <c r="F6359" s="127" t="s">
        <v>3</v>
      </c>
      <c r="G6359" s="127">
        <v>1564076</v>
      </c>
      <c r="H6359" s="127"/>
      <c r="I6359" s="131" t="s">
        <v>15662</v>
      </c>
      <c r="J6359" s="127"/>
      <c r="K6359" s="127"/>
      <c r="L6359" s="127"/>
      <c r="M6359" s="127"/>
      <c r="N6359" s="246">
        <v>0</v>
      </c>
      <c r="O6359" s="246">
        <v>861.18000000000006</v>
      </c>
      <c r="P6359" s="127" t="s">
        <v>1334</v>
      </c>
    </row>
    <row r="6360" spans="1:16" ht="63.75" hidden="1">
      <c r="A6360" s="127">
        <v>344</v>
      </c>
      <c r="B6360" s="127"/>
      <c r="C6360" s="128" t="s">
        <v>819</v>
      </c>
      <c r="D6360" s="222">
        <v>43062</v>
      </c>
      <c r="E6360" s="127" t="s">
        <v>13198</v>
      </c>
      <c r="F6360" s="127" t="s">
        <v>3</v>
      </c>
      <c r="G6360" s="127">
        <v>1564075</v>
      </c>
      <c r="H6360" s="127"/>
      <c r="I6360" s="131" t="s">
        <v>15663</v>
      </c>
      <c r="J6360" s="127"/>
      <c r="K6360" s="127"/>
      <c r="L6360" s="127"/>
      <c r="M6360" s="127"/>
      <c r="N6360" s="246">
        <v>0</v>
      </c>
      <c r="O6360" s="246">
        <v>40</v>
      </c>
      <c r="P6360" s="127" t="s">
        <v>1334</v>
      </c>
    </row>
    <row r="6361" spans="1:16" ht="63.75" hidden="1">
      <c r="A6361" s="127">
        <v>344</v>
      </c>
      <c r="B6361" s="127"/>
      <c r="C6361" s="128" t="s">
        <v>819</v>
      </c>
      <c r="D6361" s="222">
        <v>43062</v>
      </c>
      <c r="E6361" s="127" t="s">
        <v>13199</v>
      </c>
      <c r="F6361" s="127" t="s">
        <v>3</v>
      </c>
      <c r="G6361" s="127">
        <v>1564074</v>
      </c>
      <c r="H6361" s="127"/>
      <c r="I6361" s="131" t="s">
        <v>15664</v>
      </c>
      <c r="J6361" s="127"/>
      <c r="K6361" s="127"/>
      <c r="L6361" s="127"/>
      <c r="M6361" s="127"/>
      <c r="N6361" s="246">
        <v>0</v>
      </c>
      <c r="O6361" s="246">
        <v>1715.15</v>
      </c>
      <c r="P6361" s="127" t="s">
        <v>1334</v>
      </c>
    </row>
    <row r="6362" spans="1:16" ht="63.75" hidden="1">
      <c r="A6362" s="127">
        <v>344</v>
      </c>
      <c r="B6362" s="127"/>
      <c r="C6362" s="128" t="s">
        <v>819</v>
      </c>
      <c r="D6362" s="222">
        <v>43062</v>
      </c>
      <c r="E6362" s="127" t="s">
        <v>13200</v>
      </c>
      <c r="F6362" s="127" t="s">
        <v>3</v>
      </c>
      <c r="G6362" s="127">
        <v>1564073</v>
      </c>
      <c r="H6362" s="127"/>
      <c r="I6362" s="131" t="s">
        <v>15665</v>
      </c>
      <c r="J6362" s="127"/>
      <c r="K6362" s="127"/>
      <c r="L6362" s="127"/>
      <c r="M6362" s="127"/>
      <c r="N6362" s="246">
        <v>0</v>
      </c>
      <c r="O6362" s="246">
        <v>100</v>
      </c>
      <c r="P6362" s="127" t="s">
        <v>1334</v>
      </c>
    </row>
    <row r="6363" spans="1:16" ht="63.75" hidden="1">
      <c r="A6363" s="127">
        <v>344</v>
      </c>
      <c r="B6363" s="127"/>
      <c r="C6363" s="128" t="s">
        <v>819</v>
      </c>
      <c r="D6363" s="222">
        <v>43062</v>
      </c>
      <c r="E6363" s="127" t="s">
        <v>13201</v>
      </c>
      <c r="F6363" s="127" t="s">
        <v>3</v>
      </c>
      <c r="G6363" s="127">
        <v>1564072</v>
      </c>
      <c r="H6363" s="127"/>
      <c r="I6363" s="131" t="s">
        <v>15666</v>
      </c>
      <c r="J6363" s="127"/>
      <c r="K6363" s="127"/>
      <c r="L6363" s="127"/>
      <c r="M6363" s="127"/>
      <c r="N6363" s="246">
        <v>0</v>
      </c>
      <c r="O6363" s="246">
        <v>174</v>
      </c>
      <c r="P6363" s="127" t="s">
        <v>1334</v>
      </c>
    </row>
    <row r="6364" spans="1:16" ht="63.75" hidden="1">
      <c r="A6364" s="127">
        <v>344</v>
      </c>
      <c r="B6364" s="127"/>
      <c r="C6364" s="128" t="s">
        <v>819</v>
      </c>
      <c r="D6364" s="222">
        <v>43062</v>
      </c>
      <c r="E6364" s="127" t="s">
        <v>13202</v>
      </c>
      <c r="F6364" s="127" t="s">
        <v>3</v>
      </c>
      <c r="G6364" s="127">
        <v>1564070</v>
      </c>
      <c r="H6364" s="127"/>
      <c r="I6364" s="131" t="s">
        <v>15667</v>
      </c>
      <c r="J6364" s="127"/>
      <c r="K6364" s="127"/>
      <c r="L6364" s="127"/>
      <c r="M6364" s="127"/>
      <c r="N6364" s="246">
        <v>0</v>
      </c>
      <c r="O6364" s="246">
        <v>506.2</v>
      </c>
      <c r="P6364" s="127" t="s">
        <v>1334</v>
      </c>
    </row>
    <row r="6365" spans="1:16" ht="51" hidden="1">
      <c r="A6365" s="127">
        <v>591</v>
      </c>
      <c r="B6365" s="127"/>
      <c r="C6365" s="128" t="s">
        <v>862</v>
      </c>
      <c r="D6365" s="222">
        <v>43062</v>
      </c>
      <c r="E6365" s="127" t="s">
        <v>13203</v>
      </c>
      <c r="F6365" s="127" t="s">
        <v>3</v>
      </c>
      <c r="G6365" s="127">
        <v>1564065</v>
      </c>
      <c r="H6365" s="127"/>
      <c r="I6365" s="131" t="s">
        <v>15668</v>
      </c>
      <c r="J6365" s="127"/>
      <c r="K6365" s="127"/>
      <c r="L6365" s="127"/>
      <c r="M6365" s="127"/>
      <c r="N6365" s="246">
        <v>0</v>
      </c>
      <c r="O6365" s="246">
        <v>350</v>
      </c>
      <c r="P6365" s="127" t="s">
        <v>1334</v>
      </c>
    </row>
    <row r="6366" spans="1:16" ht="51" hidden="1">
      <c r="A6366" s="127" t="s">
        <v>620</v>
      </c>
      <c r="B6366" s="127"/>
      <c r="C6366" s="128" t="s">
        <v>714</v>
      </c>
      <c r="D6366" s="222">
        <v>43062</v>
      </c>
      <c r="E6366" s="127" t="s">
        <v>13204</v>
      </c>
      <c r="F6366" s="127" t="s">
        <v>3</v>
      </c>
      <c r="G6366" s="127">
        <v>1564063</v>
      </c>
      <c r="H6366" s="127"/>
      <c r="I6366" s="131" t="s">
        <v>15669</v>
      </c>
      <c r="J6366" s="127"/>
      <c r="K6366" s="127"/>
      <c r="L6366" s="127"/>
      <c r="M6366" s="127"/>
      <c r="N6366" s="246">
        <v>0</v>
      </c>
      <c r="O6366" s="246">
        <v>2710</v>
      </c>
      <c r="P6366" s="127" t="s">
        <v>1334</v>
      </c>
    </row>
    <row r="6367" spans="1:16" ht="51" hidden="1">
      <c r="A6367" s="127">
        <v>234</v>
      </c>
      <c r="B6367" s="127"/>
      <c r="C6367" s="128" t="s">
        <v>124</v>
      </c>
      <c r="D6367" s="222">
        <v>43062</v>
      </c>
      <c r="E6367" s="127" t="s">
        <v>13205</v>
      </c>
      <c r="F6367" s="127" t="s">
        <v>3</v>
      </c>
      <c r="G6367" s="127">
        <v>1564062</v>
      </c>
      <c r="H6367" s="127"/>
      <c r="I6367" s="131" t="s">
        <v>15670</v>
      </c>
      <c r="J6367" s="127"/>
      <c r="K6367" s="127"/>
      <c r="L6367" s="127"/>
      <c r="M6367" s="127"/>
      <c r="N6367" s="246">
        <v>0</v>
      </c>
      <c r="O6367" s="246">
        <v>117.5</v>
      </c>
      <c r="P6367" s="127" t="s">
        <v>1334</v>
      </c>
    </row>
    <row r="6368" spans="1:16" ht="63.75" hidden="1">
      <c r="A6368" s="127">
        <v>344</v>
      </c>
      <c r="B6368" s="127"/>
      <c r="C6368" s="128" t="s">
        <v>819</v>
      </c>
      <c r="D6368" s="222">
        <v>43062</v>
      </c>
      <c r="E6368" s="127" t="s">
        <v>13206</v>
      </c>
      <c r="F6368" s="127" t="s">
        <v>3</v>
      </c>
      <c r="G6368" s="127">
        <v>1564078</v>
      </c>
      <c r="H6368" s="127"/>
      <c r="I6368" s="131" t="s">
        <v>15671</v>
      </c>
      <c r="J6368" s="127"/>
      <c r="K6368" s="127"/>
      <c r="L6368" s="127"/>
      <c r="M6368" s="127"/>
      <c r="N6368" s="246">
        <v>0</v>
      </c>
      <c r="O6368" s="246">
        <v>65.48</v>
      </c>
      <c r="P6368" s="127" t="s">
        <v>1334</v>
      </c>
    </row>
    <row r="6369" spans="1:16" ht="63.75" hidden="1">
      <c r="A6369" s="127">
        <v>344</v>
      </c>
      <c r="B6369" s="127"/>
      <c r="C6369" s="128" t="s">
        <v>819</v>
      </c>
      <c r="D6369" s="222">
        <v>43062</v>
      </c>
      <c r="E6369" s="127" t="s">
        <v>13207</v>
      </c>
      <c r="F6369" s="127" t="s">
        <v>3</v>
      </c>
      <c r="G6369" s="127">
        <v>1564080</v>
      </c>
      <c r="H6369" s="127"/>
      <c r="I6369" s="131" t="s">
        <v>15672</v>
      </c>
      <c r="J6369" s="127"/>
      <c r="K6369" s="127"/>
      <c r="L6369" s="127"/>
      <c r="M6369" s="127"/>
      <c r="N6369" s="246">
        <v>0</v>
      </c>
      <c r="O6369" s="246">
        <v>70</v>
      </c>
      <c r="P6369" s="127" t="s">
        <v>1334</v>
      </c>
    </row>
    <row r="6370" spans="1:16" ht="63.75" hidden="1">
      <c r="A6370" s="127">
        <v>344</v>
      </c>
      <c r="B6370" s="127"/>
      <c r="C6370" s="128" t="s">
        <v>819</v>
      </c>
      <c r="D6370" s="222">
        <v>43062</v>
      </c>
      <c r="E6370" s="127" t="s">
        <v>13208</v>
      </c>
      <c r="F6370" s="127" t="s">
        <v>3</v>
      </c>
      <c r="G6370" s="127">
        <v>1564081</v>
      </c>
      <c r="H6370" s="127"/>
      <c r="I6370" s="131" t="s">
        <v>15673</v>
      </c>
      <c r="J6370" s="127"/>
      <c r="K6370" s="127"/>
      <c r="L6370" s="127"/>
      <c r="M6370" s="127"/>
      <c r="N6370" s="246">
        <v>0</v>
      </c>
      <c r="O6370" s="246">
        <v>1252.56</v>
      </c>
      <c r="P6370" s="127" t="s">
        <v>1334</v>
      </c>
    </row>
    <row r="6371" spans="1:16" ht="63.75" hidden="1">
      <c r="A6371" s="127">
        <v>344</v>
      </c>
      <c r="B6371" s="127"/>
      <c r="C6371" s="128" t="s">
        <v>819</v>
      </c>
      <c r="D6371" s="222">
        <v>43062</v>
      </c>
      <c r="E6371" s="127" t="s">
        <v>13209</v>
      </c>
      <c r="F6371" s="127" t="s">
        <v>3</v>
      </c>
      <c r="G6371" s="127">
        <v>1564083</v>
      </c>
      <c r="H6371" s="127"/>
      <c r="I6371" s="131" t="s">
        <v>15674</v>
      </c>
      <c r="J6371" s="127"/>
      <c r="K6371" s="127"/>
      <c r="L6371" s="127"/>
      <c r="M6371" s="127"/>
      <c r="N6371" s="246">
        <v>0</v>
      </c>
      <c r="O6371" s="246">
        <v>326</v>
      </c>
      <c r="P6371" s="127" t="s">
        <v>1334</v>
      </c>
    </row>
    <row r="6372" spans="1:16" ht="63.75" hidden="1">
      <c r="A6372" s="127">
        <v>344</v>
      </c>
      <c r="B6372" s="127"/>
      <c r="C6372" s="128" t="s">
        <v>819</v>
      </c>
      <c r="D6372" s="222">
        <v>43062</v>
      </c>
      <c r="E6372" s="127" t="s">
        <v>13210</v>
      </c>
      <c r="F6372" s="127" t="s">
        <v>3</v>
      </c>
      <c r="G6372" s="127">
        <v>1564084</v>
      </c>
      <c r="H6372" s="127"/>
      <c r="I6372" s="131" t="s">
        <v>15675</v>
      </c>
      <c r="J6372" s="127"/>
      <c r="K6372" s="127"/>
      <c r="L6372" s="127"/>
      <c r="M6372" s="127"/>
      <c r="N6372" s="246">
        <v>0</v>
      </c>
      <c r="O6372" s="246">
        <v>1049.96</v>
      </c>
      <c r="P6372" s="127" t="s">
        <v>1334</v>
      </c>
    </row>
    <row r="6373" spans="1:16" ht="63.75" hidden="1">
      <c r="A6373" s="127">
        <v>344</v>
      </c>
      <c r="B6373" s="127"/>
      <c r="C6373" s="128" t="s">
        <v>819</v>
      </c>
      <c r="D6373" s="222">
        <v>43062</v>
      </c>
      <c r="E6373" s="127" t="s">
        <v>13211</v>
      </c>
      <c r="F6373" s="127" t="s">
        <v>3</v>
      </c>
      <c r="G6373" s="127">
        <v>1564085</v>
      </c>
      <c r="H6373" s="127"/>
      <c r="I6373" s="131" t="s">
        <v>15676</v>
      </c>
      <c r="J6373" s="127"/>
      <c r="K6373" s="127"/>
      <c r="L6373" s="127"/>
      <c r="M6373" s="127"/>
      <c r="N6373" s="246">
        <v>0</v>
      </c>
      <c r="O6373" s="246">
        <v>2266.0500000000002</v>
      </c>
      <c r="P6373" s="127" t="s">
        <v>1334</v>
      </c>
    </row>
    <row r="6374" spans="1:16" ht="63.75" hidden="1">
      <c r="A6374" s="127">
        <v>16</v>
      </c>
      <c r="B6374" s="127"/>
      <c r="C6374" s="128" t="s">
        <v>693</v>
      </c>
      <c r="D6374" s="222">
        <v>43062</v>
      </c>
      <c r="E6374" s="127" t="s">
        <v>13212</v>
      </c>
      <c r="F6374" s="127" t="s">
        <v>3</v>
      </c>
      <c r="G6374" s="127">
        <v>1564089</v>
      </c>
      <c r="H6374" s="127"/>
      <c r="I6374" s="131" t="s">
        <v>15677</v>
      </c>
      <c r="J6374" s="127"/>
      <c r="K6374" s="127"/>
      <c r="L6374" s="127"/>
      <c r="M6374" s="127"/>
      <c r="N6374" s="246">
        <v>0</v>
      </c>
      <c r="O6374" s="246">
        <v>39</v>
      </c>
      <c r="P6374" s="127" t="s">
        <v>1334</v>
      </c>
    </row>
    <row r="6375" spans="1:16" ht="38.25" hidden="1">
      <c r="A6375" s="127">
        <v>163</v>
      </c>
      <c r="B6375" s="127"/>
      <c r="C6375" s="128" t="s">
        <v>749</v>
      </c>
      <c r="D6375" s="222">
        <v>43062</v>
      </c>
      <c r="E6375" s="127" t="s">
        <v>13213</v>
      </c>
      <c r="F6375" s="127" t="s">
        <v>3</v>
      </c>
      <c r="G6375" s="127">
        <v>1564099</v>
      </c>
      <c r="H6375" s="127"/>
      <c r="I6375" s="131" t="s">
        <v>15678</v>
      </c>
      <c r="J6375" s="127"/>
      <c r="K6375" s="127"/>
      <c r="L6375" s="127"/>
      <c r="M6375" s="127"/>
      <c r="N6375" s="246">
        <v>0</v>
      </c>
      <c r="O6375" s="246">
        <v>20</v>
      </c>
      <c r="P6375" s="127" t="s">
        <v>1334</v>
      </c>
    </row>
    <row r="6376" spans="1:16" ht="51" hidden="1">
      <c r="A6376" s="127" t="s">
        <v>620</v>
      </c>
      <c r="B6376" s="127"/>
      <c r="C6376" s="128" t="s">
        <v>714</v>
      </c>
      <c r="D6376" s="222">
        <v>43062</v>
      </c>
      <c r="E6376" s="127" t="s">
        <v>13214</v>
      </c>
      <c r="F6376" s="127" t="s">
        <v>3</v>
      </c>
      <c r="G6376" s="127">
        <v>1564122</v>
      </c>
      <c r="H6376" s="127"/>
      <c r="I6376" s="131" t="s">
        <v>15679</v>
      </c>
      <c r="J6376" s="127"/>
      <c r="K6376" s="127"/>
      <c r="L6376" s="127"/>
      <c r="M6376" s="127"/>
      <c r="N6376" s="246">
        <v>0</v>
      </c>
      <c r="O6376" s="246">
        <v>115</v>
      </c>
      <c r="P6376" s="127" t="s">
        <v>1334</v>
      </c>
    </row>
    <row r="6377" spans="1:16" ht="38.25" hidden="1">
      <c r="A6377" s="127">
        <v>20</v>
      </c>
      <c r="B6377" s="127"/>
      <c r="C6377" s="128" t="s">
        <v>694</v>
      </c>
      <c r="D6377" s="222">
        <v>43062</v>
      </c>
      <c r="E6377" s="127" t="s">
        <v>13215</v>
      </c>
      <c r="F6377" s="127" t="s">
        <v>3</v>
      </c>
      <c r="G6377" s="127">
        <v>1563998</v>
      </c>
      <c r="H6377" s="127"/>
      <c r="I6377" s="131" t="s">
        <v>15680</v>
      </c>
      <c r="J6377" s="127"/>
      <c r="K6377" s="127"/>
      <c r="L6377" s="127"/>
      <c r="M6377" s="127"/>
      <c r="N6377" s="246">
        <v>0</v>
      </c>
      <c r="O6377" s="246">
        <v>90</v>
      </c>
      <c r="P6377" s="127" t="s">
        <v>1334</v>
      </c>
    </row>
    <row r="6378" spans="1:16" ht="38.25" hidden="1">
      <c r="A6378" s="127">
        <v>526</v>
      </c>
      <c r="B6378" s="127"/>
      <c r="C6378" s="128" t="s">
        <v>847</v>
      </c>
      <c r="D6378" s="222">
        <v>43062</v>
      </c>
      <c r="E6378" s="127" t="s">
        <v>13216</v>
      </c>
      <c r="F6378" s="127" t="s">
        <v>3</v>
      </c>
      <c r="G6378" s="127">
        <v>1564002</v>
      </c>
      <c r="H6378" s="127"/>
      <c r="I6378" s="131" t="s">
        <v>15681</v>
      </c>
      <c r="J6378" s="127"/>
      <c r="K6378" s="127"/>
      <c r="L6378" s="127"/>
      <c r="M6378" s="127"/>
      <c r="N6378" s="246">
        <v>0</v>
      </c>
      <c r="O6378" s="246">
        <v>70</v>
      </c>
      <c r="P6378" s="127" t="s">
        <v>1334</v>
      </c>
    </row>
    <row r="6379" spans="1:16" ht="51" hidden="1">
      <c r="A6379" s="127">
        <v>10</v>
      </c>
      <c r="B6379" s="127"/>
      <c r="C6379" s="128" t="s">
        <v>691</v>
      </c>
      <c r="D6379" s="222">
        <v>43062</v>
      </c>
      <c r="E6379" s="127" t="s">
        <v>13217</v>
      </c>
      <c r="F6379" s="127" t="s">
        <v>3</v>
      </c>
      <c r="G6379" s="127">
        <v>1564005</v>
      </c>
      <c r="H6379" s="127"/>
      <c r="I6379" s="131" t="s">
        <v>15682</v>
      </c>
      <c r="J6379" s="127"/>
      <c r="K6379" s="127"/>
      <c r="L6379" s="127"/>
      <c r="M6379" s="127"/>
      <c r="N6379" s="246">
        <v>0</v>
      </c>
      <c r="O6379" s="246">
        <v>5</v>
      </c>
      <c r="P6379" s="127" t="s">
        <v>1334</v>
      </c>
    </row>
    <row r="6380" spans="1:16" ht="51" hidden="1">
      <c r="A6380" s="127" t="s">
        <v>620</v>
      </c>
      <c r="B6380" s="127"/>
      <c r="C6380" s="128" t="s">
        <v>714</v>
      </c>
      <c r="D6380" s="222">
        <v>43062</v>
      </c>
      <c r="E6380" s="127" t="s">
        <v>13218</v>
      </c>
      <c r="F6380" s="127" t="s">
        <v>3</v>
      </c>
      <c r="G6380" s="127">
        <v>1564007</v>
      </c>
      <c r="H6380" s="127"/>
      <c r="I6380" s="131" t="s">
        <v>15683</v>
      </c>
      <c r="J6380" s="127"/>
      <c r="K6380" s="127"/>
      <c r="L6380" s="127"/>
      <c r="M6380" s="127"/>
      <c r="N6380" s="246">
        <v>0</v>
      </c>
      <c r="O6380" s="246">
        <v>1367.44</v>
      </c>
      <c r="P6380" s="127" t="s">
        <v>1334</v>
      </c>
    </row>
    <row r="6381" spans="1:16" ht="63.75" hidden="1">
      <c r="A6381" s="127">
        <v>20</v>
      </c>
      <c r="B6381" s="127"/>
      <c r="C6381" s="128" t="s">
        <v>694</v>
      </c>
      <c r="D6381" s="222">
        <v>43062</v>
      </c>
      <c r="E6381" s="127" t="s">
        <v>13219</v>
      </c>
      <c r="F6381" s="127" t="s">
        <v>3</v>
      </c>
      <c r="G6381" s="127">
        <v>1564016</v>
      </c>
      <c r="H6381" s="127"/>
      <c r="I6381" s="131" t="s">
        <v>15684</v>
      </c>
      <c r="J6381" s="127"/>
      <c r="K6381" s="127"/>
      <c r="L6381" s="127"/>
      <c r="M6381" s="127"/>
      <c r="N6381" s="246">
        <v>0</v>
      </c>
      <c r="O6381" s="246">
        <v>410</v>
      </c>
      <c r="P6381" s="127" t="s">
        <v>1334</v>
      </c>
    </row>
    <row r="6382" spans="1:16" ht="51" hidden="1">
      <c r="A6382" s="127">
        <v>234</v>
      </c>
      <c r="B6382" s="127"/>
      <c r="C6382" s="128" t="s">
        <v>124</v>
      </c>
      <c r="D6382" s="222">
        <v>43062</v>
      </c>
      <c r="E6382" s="127" t="s">
        <v>13220</v>
      </c>
      <c r="F6382" s="127" t="s">
        <v>3</v>
      </c>
      <c r="G6382" s="127">
        <v>1564017</v>
      </c>
      <c r="H6382" s="127"/>
      <c r="I6382" s="131" t="s">
        <v>15685</v>
      </c>
      <c r="J6382" s="127"/>
      <c r="K6382" s="127"/>
      <c r="L6382" s="127"/>
      <c r="M6382" s="127"/>
      <c r="N6382" s="246">
        <v>0</v>
      </c>
      <c r="O6382" s="246">
        <v>488</v>
      </c>
      <c r="P6382" s="127" t="s">
        <v>1334</v>
      </c>
    </row>
    <row r="6383" spans="1:16" ht="51" hidden="1">
      <c r="A6383" s="127">
        <v>309</v>
      </c>
      <c r="B6383" s="127"/>
      <c r="C6383" s="128" t="s">
        <v>807</v>
      </c>
      <c r="D6383" s="222">
        <v>43062</v>
      </c>
      <c r="E6383" s="127" t="s">
        <v>13221</v>
      </c>
      <c r="F6383" s="127" t="s">
        <v>3</v>
      </c>
      <c r="G6383" s="127">
        <v>1564018</v>
      </c>
      <c r="H6383" s="127"/>
      <c r="I6383" s="131" t="s">
        <v>15686</v>
      </c>
      <c r="J6383" s="127"/>
      <c r="K6383" s="127"/>
      <c r="L6383" s="127"/>
      <c r="M6383" s="127"/>
      <c r="N6383" s="246">
        <v>0</v>
      </c>
      <c r="O6383" s="246">
        <v>3996</v>
      </c>
      <c r="P6383" s="127" t="s">
        <v>1334</v>
      </c>
    </row>
    <row r="6384" spans="1:16" ht="63.75" hidden="1">
      <c r="A6384" s="127">
        <v>290</v>
      </c>
      <c r="B6384" s="127"/>
      <c r="C6384" s="128" t="s">
        <v>794</v>
      </c>
      <c r="D6384" s="222">
        <v>43062</v>
      </c>
      <c r="E6384" s="127" t="s">
        <v>13222</v>
      </c>
      <c r="F6384" s="127" t="s">
        <v>3</v>
      </c>
      <c r="G6384" s="127">
        <v>1564034</v>
      </c>
      <c r="H6384" s="127"/>
      <c r="I6384" s="131" t="s">
        <v>15687</v>
      </c>
      <c r="J6384" s="127"/>
      <c r="K6384" s="127"/>
      <c r="L6384" s="127"/>
      <c r="M6384" s="127"/>
      <c r="N6384" s="246">
        <v>0</v>
      </c>
      <c r="O6384" s="246">
        <v>15</v>
      </c>
      <c r="P6384" s="127" t="s">
        <v>1334</v>
      </c>
    </row>
    <row r="6385" spans="1:16" ht="51" hidden="1">
      <c r="A6385" s="127" t="s">
        <v>620</v>
      </c>
      <c r="B6385" s="127"/>
      <c r="C6385" s="128" t="s">
        <v>714</v>
      </c>
      <c r="D6385" s="222">
        <v>43062</v>
      </c>
      <c r="E6385" s="127" t="s">
        <v>13223</v>
      </c>
      <c r="F6385" s="127" t="s">
        <v>3</v>
      </c>
      <c r="G6385" s="127">
        <v>1564038</v>
      </c>
      <c r="H6385" s="127"/>
      <c r="I6385" s="131" t="s">
        <v>15688</v>
      </c>
      <c r="J6385" s="127"/>
      <c r="K6385" s="127"/>
      <c r="L6385" s="127"/>
      <c r="M6385" s="127"/>
      <c r="N6385" s="246">
        <v>0</v>
      </c>
      <c r="O6385" s="246">
        <v>371</v>
      </c>
      <c r="P6385" s="127" t="s">
        <v>1334</v>
      </c>
    </row>
    <row r="6386" spans="1:16" ht="51" hidden="1">
      <c r="A6386" s="127" t="s">
        <v>620</v>
      </c>
      <c r="B6386" s="127"/>
      <c r="C6386" s="128" t="s">
        <v>714</v>
      </c>
      <c r="D6386" s="222">
        <v>43062</v>
      </c>
      <c r="E6386" s="127" t="s">
        <v>13224</v>
      </c>
      <c r="F6386" s="127" t="s">
        <v>3</v>
      </c>
      <c r="G6386" s="127">
        <v>1564041</v>
      </c>
      <c r="H6386" s="127"/>
      <c r="I6386" s="131" t="s">
        <v>15689</v>
      </c>
      <c r="J6386" s="127"/>
      <c r="K6386" s="127"/>
      <c r="L6386" s="127"/>
      <c r="M6386" s="127"/>
      <c r="N6386" s="246">
        <v>0</v>
      </c>
      <c r="O6386" s="246">
        <v>744</v>
      </c>
      <c r="P6386" s="127" t="s">
        <v>1334</v>
      </c>
    </row>
    <row r="6387" spans="1:16" ht="63.75" hidden="1">
      <c r="A6387" s="127" t="s">
        <v>620</v>
      </c>
      <c r="B6387" s="127"/>
      <c r="C6387" s="128" t="s">
        <v>714</v>
      </c>
      <c r="D6387" s="222">
        <v>43062</v>
      </c>
      <c r="E6387" s="127" t="s">
        <v>13225</v>
      </c>
      <c r="F6387" s="127" t="s">
        <v>3</v>
      </c>
      <c r="G6387" s="127">
        <v>1564043</v>
      </c>
      <c r="H6387" s="127"/>
      <c r="I6387" s="131" t="s">
        <v>15690</v>
      </c>
      <c r="J6387" s="127"/>
      <c r="K6387" s="127"/>
      <c r="L6387" s="127"/>
      <c r="M6387" s="127"/>
      <c r="N6387" s="246">
        <v>0</v>
      </c>
      <c r="O6387" s="246">
        <v>30</v>
      </c>
      <c r="P6387" s="127" t="s">
        <v>1334</v>
      </c>
    </row>
    <row r="6388" spans="1:16" ht="51" hidden="1">
      <c r="A6388" s="127" t="s">
        <v>620</v>
      </c>
      <c r="B6388" s="127"/>
      <c r="C6388" s="128" t="s">
        <v>714</v>
      </c>
      <c r="D6388" s="222">
        <v>43062</v>
      </c>
      <c r="E6388" s="127" t="s">
        <v>13226</v>
      </c>
      <c r="F6388" s="127" t="s">
        <v>3</v>
      </c>
      <c r="G6388" s="127">
        <v>1564049</v>
      </c>
      <c r="H6388" s="127"/>
      <c r="I6388" s="131" t="s">
        <v>15691</v>
      </c>
      <c r="J6388" s="127"/>
      <c r="K6388" s="127"/>
      <c r="L6388" s="127"/>
      <c r="M6388" s="127"/>
      <c r="N6388" s="246">
        <v>0</v>
      </c>
      <c r="O6388" s="246">
        <v>502.84000000000003</v>
      </c>
      <c r="P6388" s="127" t="s">
        <v>1334</v>
      </c>
    </row>
    <row r="6389" spans="1:16" ht="38.25" hidden="1">
      <c r="A6389" s="127">
        <v>30</v>
      </c>
      <c r="B6389" s="127"/>
      <c r="C6389" s="128" t="s">
        <v>696</v>
      </c>
      <c r="D6389" s="222">
        <v>43062</v>
      </c>
      <c r="E6389" s="127" t="s">
        <v>13227</v>
      </c>
      <c r="F6389" s="127" t="s">
        <v>3</v>
      </c>
      <c r="G6389" s="127">
        <v>1564051</v>
      </c>
      <c r="H6389" s="127"/>
      <c r="I6389" s="131" t="s">
        <v>15692</v>
      </c>
      <c r="J6389" s="127"/>
      <c r="K6389" s="127"/>
      <c r="L6389" s="127"/>
      <c r="M6389" s="127"/>
      <c r="N6389" s="246">
        <v>0</v>
      </c>
      <c r="O6389" s="246">
        <v>2648.39</v>
      </c>
      <c r="P6389" s="127" t="s">
        <v>1334</v>
      </c>
    </row>
    <row r="6390" spans="1:16" ht="63.75" hidden="1">
      <c r="A6390" s="127">
        <v>234</v>
      </c>
      <c r="B6390" s="127"/>
      <c r="C6390" s="128" t="s">
        <v>124</v>
      </c>
      <c r="D6390" s="222">
        <v>43062</v>
      </c>
      <c r="E6390" s="127" t="s">
        <v>13228</v>
      </c>
      <c r="F6390" s="127" t="s">
        <v>3</v>
      </c>
      <c r="G6390" s="127">
        <v>1564059</v>
      </c>
      <c r="H6390" s="127"/>
      <c r="I6390" s="131" t="s">
        <v>15693</v>
      </c>
      <c r="J6390" s="127"/>
      <c r="K6390" s="127"/>
      <c r="L6390" s="127"/>
      <c r="M6390" s="127"/>
      <c r="N6390" s="246">
        <v>0</v>
      </c>
      <c r="O6390" s="246">
        <v>1053.0899999999999</v>
      </c>
      <c r="P6390" s="127" t="s">
        <v>1334</v>
      </c>
    </row>
    <row r="6391" spans="1:16" ht="63.75" hidden="1">
      <c r="A6391" s="127">
        <v>234</v>
      </c>
      <c r="B6391" s="127"/>
      <c r="C6391" s="128" t="s">
        <v>124</v>
      </c>
      <c r="D6391" s="222">
        <v>43062</v>
      </c>
      <c r="E6391" s="127" t="s">
        <v>13229</v>
      </c>
      <c r="F6391" s="127" t="s">
        <v>3</v>
      </c>
      <c r="G6391" s="127">
        <v>1564060</v>
      </c>
      <c r="H6391" s="127"/>
      <c r="I6391" s="131" t="s">
        <v>15694</v>
      </c>
      <c r="J6391" s="127"/>
      <c r="K6391" s="127"/>
      <c r="L6391" s="127"/>
      <c r="M6391" s="127"/>
      <c r="N6391" s="246">
        <v>0</v>
      </c>
      <c r="O6391" s="246">
        <v>180</v>
      </c>
      <c r="P6391" s="127" t="s">
        <v>1334</v>
      </c>
    </row>
    <row r="6392" spans="1:16" ht="63.75" hidden="1">
      <c r="A6392" s="127">
        <v>344</v>
      </c>
      <c r="B6392" s="127"/>
      <c r="C6392" s="128" t="s">
        <v>819</v>
      </c>
      <c r="D6392" s="222">
        <v>43062</v>
      </c>
      <c r="E6392" s="127" t="s">
        <v>13230</v>
      </c>
      <c r="F6392" s="127" t="s">
        <v>3</v>
      </c>
      <c r="G6392" s="127">
        <v>1564170</v>
      </c>
      <c r="H6392" s="127"/>
      <c r="I6392" s="131" t="s">
        <v>15695</v>
      </c>
      <c r="J6392" s="127"/>
      <c r="K6392" s="127"/>
      <c r="L6392" s="127"/>
      <c r="M6392" s="127"/>
      <c r="N6392" s="246">
        <v>0</v>
      </c>
      <c r="O6392" s="246">
        <v>3548.84</v>
      </c>
      <c r="P6392" s="127" t="s">
        <v>1334</v>
      </c>
    </row>
    <row r="6393" spans="1:16" ht="38.25" hidden="1">
      <c r="A6393" s="127">
        <v>46</v>
      </c>
      <c r="B6393" s="127"/>
      <c r="C6393" s="128" t="s">
        <v>699</v>
      </c>
      <c r="D6393" s="222">
        <v>43062</v>
      </c>
      <c r="E6393" s="127" t="s">
        <v>13231</v>
      </c>
      <c r="F6393" s="127" t="s">
        <v>3</v>
      </c>
      <c r="G6393" s="127">
        <v>1564171</v>
      </c>
      <c r="H6393" s="127"/>
      <c r="I6393" s="131" t="s">
        <v>15696</v>
      </c>
      <c r="J6393" s="127"/>
      <c r="K6393" s="127"/>
      <c r="L6393" s="127"/>
      <c r="M6393" s="127"/>
      <c r="N6393" s="246">
        <v>0</v>
      </c>
      <c r="O6393" s="246">
        <v>672</v>
      </c>
      <c r="P6393" s="127" t="s">
        <v>1334</v>
      </c>
    </row>
    <row r="6394" spans="1:16" ht="63.75" hidden="1">
      <c r="A6394" s="127">
        <v>344</v>
      </c>
      <c r="B6394" s="127"/>
      <c r="C6394" s="128" t="s">
        <v>819</v>
      </c>
      <c r="D6394" s="222">
        <v>43062</v>
      </c>
      <c r="E6394" s="127" t="s">
        <v>13232</v>
      </c>
      <c r="F6394" s="127" t="s">
        <v>3</v>
      </c>
      <c r="G6394" s="127">
        <v>1564172</v>
      </c>
      <c r="H6394" s="127"/>
      <c r="I6394" s="131" t="s">
        <v>15697</v>
      </c>
      <c r="J6394" s="127"/>
      <c r="K6394" s="127"/>
      <c r="L6394" s="127"/>
      <c r="M6394" s="127"/>
      <c r="N6394" s="246">
        <v>0</v>
      </c>
      <c r="O6394" s="246">
        <v>170</v>
      </c>
      <c r="P6394" s="127" t="s">
        <v>1334</v>
      </c>
    </row>
    <row r="6395" spans="1:16" ht="63.75" hidden="1">
      <c r="A6395" s="127">
        <v>344</v>
      </c>
      <c r="B6395" s="127"/>
      <c r="C6395" s="128" t="s">
        <v>819</v>
      </c>
      <c r="D6395" s="222">
        <v>43062</v>
      </c>
      <c r="E6395" s="127" t="s">
        <v>13233</v>
      </c>
      <c r="F6395" s="127" t="s">
        <v>3</v>
      </c>
      <c r="G6395" s="127">
        <v>1564173</v>
      </c>
      <c r="H6395" s="127"/>
      <c r="I6395" s="131" t="s">
        <v>15698</v>
      </c>
      <c r="J6395" s="127"/>
      <c r="K6395" s="127"/>
      <c r="L6395" s="127"/>
      <c r="M6395" s="127"/>
      <c r="N6395" s="246">
        <v>0</v>
      </c>
      <c r="O6395" s="246">
        <v>15</v>
      </c>
      <c r="P6395" s="127" t="s">
        <v>1334</v>
      </c>
    </row>
    <row r="6396" spans="1:16" ht="63.75" hidden="1">
      <c r="A6396" s="127">
        <v>344</v>
      </c>
      <c r="B6396" s="127"/>
      <c r="C6396" s="128" t="s">
        <v>819</v>
      </c>
      <c r="D6396" s="222">
        <v>43062</v>
      </c>
      <c r="E6396" s="127" t="s">
        <v>13234</v>
      </c>
      <c r="F6396" s="127" t="s">
        <v>3</v>
      </c>
      <c r="G6396" s="127">
        <v>1564174</v>
      </c>
      <c r="H6396" s="127"/>
      <c r="I6396" s="131" t="s">
        <v>15699</v>
      </c>
      <c r="J6396" s="127"/>
      <c r="K6396" s="127"/>
      <c r="L6396" s="127"/>
      <c r="M6396" s="127"/>
      <c r="N6396" s="246">
        <v>0</v>
      </c>
      <c r="O6396" s="246">
        <v>5</v>
      </c>
      <c r="P6396" s="127" t="s">
        <v>1334</v>
      </c>
    </row>
    <row r="6397" spans="1:16" ht="63.75" hidden="1">
      <c r="A6397" s="127">
        <v>344</v>
      </c>
      <c r="B6397" s="127"/>
      <c r="C6397" s="128" t="s">
        <v>819</v>
      </c>
      <c r="D6397" s="222">
        <v>43062</v>
      </c>
      <c r="E6397" s="127" t="s">
        <v>13235</v>
      </c>
      <c r="F6397" s="127" t="s">
        <v>3</v>
      </c>
      <c r="G6397" s="127">
        <v>1564176</v>
      </c>
      <c r="H6397" s="127"/>
      <c r="I6397" s="131" t="s">
        <v>15700</v>
      </c>
      <c r="J6397" s="127"/>
      <c r="K6397" s="127"/>
      <c r="L6397" s="127"/>
      <c r="M6397" s="127"/>
      <c r="N6397" s="246">
        <v>0</v>
      </c>
      <c r="O6397" s="246">
        <v>3664</v>
      </c>
      <c r="P6397" s="127" t="s">
        <v>1334</v>
      </c>
    </row>
    <row r="6398" spans="1:16" ht="63.75" hidden="1">
      <c r="A6398" s="127">
        <v>344</v>
      </c>
      <c r="B6398" s="127"/>
      <c r="C6398" s="128" t="s">
        <v>819</v>
      </c>
      <c r="D6398" s="222">
        <v>43062</v>
      </c>
      <c r="E6398" s="127" t="s">
        <v>13236</v>
      </c>
      <c r="F6398" s="127" t="s">
        <v>3</v>
      </c>
      <c r="G6398" s="127">
        <v>1564178</v>
      </c>
      <c r="H6398" s="127"/>
      <c r="I6398" s="131" t="s">
        <v>15701</v>
      </c>
      <c r="J6398" s="127"/>
      <c r="K6398" s="127"/>
      <c r="L6398" s="127"/>
      <c r="M6398" s="127"/>
      <c r="N6398" s="246">
        <v>0</v>
      </c>
      <c r="O6398" s="246">
        <v>513.08000000000004</v>
      </c>
      <c r="P6398" s="127" t="s">
        <v>1334</v>
      </c>
    </row>
    <row r="6399" spans="1:16" ht="63.75" hidden="1">
      <c r="A6399" s="127">
        <v>344</v>
      </c>
      <c r="B6399" s="127"/>
      <c r="C6399" s="128" t="s">
        <v>819</v>
      </c>
      <c r="D6399" s="222">
        <v>43062</v>
      </c>
      <c r="E6399" s="127" t="s">
        <v>13237</v>
      </c>
      <c r="F6399" s="127" t="s">
        <v>3</v>
      </c>
      <c r="G6399" s="127">
        <v>1564180</v>
      </c>
      <c r="H6399" s="127"/>
      <c r="I6399" s="131" t="s">
        <v>15702</v>
      </c>
      <c r="J6399" s="127"/>
      <c r="K6399" s="127"/>
      <c r="L6399" s="127"/>
      <c r="M6399" s="127"/>
      <c r="N6399" s="246">
        <v>0</v>
      </c>
      <c r="O6399" s="246">
        <v>10</v>
      </c>
      <c r="P6399" s="127" t="s">
        <v>1334</v>
      </c>
    </row>
    <row r="6400" spans="1:16" ht="51" hidden="1">
      <c r="A6400" s="127" t="s">
        <v>620</v>
      </c>
      <c r="B6400" s="127"/>
      <c r="C6400" s="128" t="s">
        <v>714</v>
      </c>
      <c r="D6400" s="222">
        <v>43062</v>
      </c>
      <c r="E6400" s="127" t="s">
        <v>13238</v>
      </c>
      <c r="F6400" s="127" t="s">
        <v>3</v>
      </c>
      <c r="G6400" s="127">
        <v>1564231</v>
      </c>
      <c r="H6400" s="127"/>
      <c r="I6400" s="131" t="s">
        <v>15703</v>
      </c>
      <c r="J6400" s="127"/>
      <c r="K6400" s="127"/>
      <c r="L6400" s="127"/>
      <c r="M6400" s="127"/>
      <c r="N6400" s="246">
        <v>0</v>
      </c>
      <c r="O6400" s="246">
        <v>772</v>
      </c>
      <c r="P6400" s="127" t="s">
        <v>1334</v>
      </c>
    </row>
    <row r="6401" spans="1:16" ht="51" hidden="1">
      <c r="A6401" s="127">
        <v>526</v>
      </c>
      <c r="B6401" s="127"/>
      <c r="C6401" s="128" t="s">
        <v>847</v>
      </c>
      <c r="D6401" s="222">
        <v>43062</v>
      </c>
      <c r="E6401" s="127" t="s">
        <v>13239</v>
      </c>
      <c r="F6401" s="127" t="s">
        <v>3</v>
      </c>
      <c r="G6401" s="127">
        <v>1564246</v>
      </c>
      <c r="H6401" s="127"/>
      <c r="I6401" s="131" t="s">
        <v>15704</v>
      </c>
      <c r="J6401" s="127"/>
      <c r="K6401" s="127"/>
      <c r="L6401" s="127"/>
      <c r="M6401" s="127"/>
      <c r="N6401" s="246">
        <v>0</v>
      </c>
      <c r="O6401" s="246">
        <v>44.9</v>
      </c>
      <c r="P6401" s="127" t="s">
        <v>1334</v>
      </c>
    </row>
    <row r="6402" spans="1:16" ht="51" hidden="1">
      <c r="A6402" s="127">
        <v>582</v>
      </c>
      <c r="B6402" s="127"/>
      <c r="C6402" s="128" t="s">
        <v>857</v>
      </c>
      <c r="D6402" s="222">
        <v>43062</v>
      </c>
      <c r="E6402" s="127" t="s">
        <v>13240</v>
      </c>
      <c r="F6402" s="127" t="s">
        <v>3</v>
      </c>
      <c r="G6402" s="127">
        <v>1564124</v>
      </c>
      <c r="H6402" s="127"/>
      <c r="I6402" s="131" t="s">
        <v>15705</v>
      </c>
      <c r="J6402" s="127"/>
      <c r="K6402" s="127"/>
      <c r="L6402" s="127"/>
      <c r="M6402" s="127"/>
      <c r="N6402" s="246">
        <v>0</v>
      </c>
      <c r="O6402" s="246">
        <v>13390.880000000001</v>
      </c>
      <c r="P6402" s="127" t="s">
        <v>1334</v>
      </c>
    </row>
    <row r="6403" spans="1:16" ht="51" hidden="1">
      <c r="A6403" s="127">
        <v>46</v>
      </c>
      <c r="B6403" s="127"/>
      <c r="C6403" s="128" t="s">
        <v>699</v>
      </c>
      <c r="D6403" s="222">
        <v>43062</v>
      </c>
      <c r="E6403" s="127" t="s">
        <v>13241</v>
      </c>
      <c r="F6403" s="127" t="s">
        <v>3</v>
      </c>
      <c r="G6403" s="127">
        <v>1564130</v>
      </c>
      <c r="H6403" s="127"/>
      <c r="I6403" s="131" t="s">
        <v>15706</v>
      </c>
      <c r="J6403" s="127"/>
      <c r="K6403" s="127"/>
      <c r="L6403" s="127"/>
      <c r="M6403" s="127"/>
      <c r="N6403" s="246">
        <v>0</v>
      </c>
      <c r="O6403" s="246">
        <v>3299</v>
      </c>
      <c r="P6403" s="127" t="s">
        <v>1334</v>
      </c>
    </row>
    <row r="6404" spans="1:16" ht="51" hidden="1">
      <c r="A6404" s="127">
        <v>526</v>
      </c>
      <c r="B6404" s="127"/>
      <c r="C6404" s="128" t="s">
        <v>847</v>
      </c>
      <c r="D6404" s="222">
        <v>43062</v>
      </c>
      <c r="E6404" s="127" t="s">
        <v>13242</v>
      </c>
      <c r="F6404" s="127" t="s">
        <v>3</v>
      </c>
      <c r="G6404" s="127">
        <v>1564135</v>
      </c>
      <c r="H6404" s="127"/>
      <c r="I6404" s="131" t="s">
        <v>15707</v>
      </c>
      <c r="J6404" s="127"/>
      <c r="K6404" s="127"/>
      <c r="L6404" s="127"/>
      <c r="M6404" s="127"/>
      <c r="N6404" s="246">
        <v>0</v>
      </c>
      <c r="O6404" s="246">
        <v>119.88</v>
      </c>
      <c r="P6404" s="127" t="s">
        <v>1334</v>
      </c>
    </row>
    <row r="6405" spans="1:16" ht="38.25" hidden="1">
      <c r="A6405" s="127">
        <v>20</v>
      </c>
      <c r="B6405" s="127"/>
      <c r="C6405" s="128" t="s">
        <v>694</v>
      </c>
      <c r="D6405" s="222">
        <v>43062</v>
      </c>
      <c r="E6405" s="127" t="s">
        <v>13243</v>
      </c>
      <c r="F6405" s="127" t="s">
        <v>3</v>
      </c>
      <c r="G6405" s="127">
        <v>1564145</v>
      </c>
      <c r="H6405" s="127"/>
      <c r="I6405" s="131" t="s">
        <v>15708</v>
      </c>
      <c r="J6405" s="127"/>
      <c r="K6405" s="127"/>
      <c r="L6405" s="127"/>
      <c r="M6405" s="127"/>
      <c r="N6405" s="246">
        <v>0</v>
      </c>
      <c r="O6405" s="246">
        <v>57</v>
      </c>
      <c r="P6405" s="127" t="s">
        <v>1334</v>
      </c>
    </row>
    <row r="6406" spans="1:16" ht="38.25" hidden="1">
      <c r="A6406" s="127">
        <v>20</v>
      </c>
      <c r="B6406" s="127"/>
      <c r="C6406" s="128" t="s">
        <v>694</v>
      </c>
      <c r="D6406" s="222">
        <v>43062</v>
      </c>
      <c r="E6406" s="127" t="s">
        <v>13244</v>
      </c>
      <c r="F6406" s="127" t="s">
        <v>3</v>
      </c>
      <c r="G6406" s="127">
        <v>1564146</v>
      </c>
      <c r="H6406" s="127"/>
      <c r="I6406" s="131" t="s">
        <v>15163</v>
      </c>
      <c r="J6406" s="127"/>
      <c r="K6406" s="127"/>
      <c r="L6406" s="127"/>
      <c r="M6406" s="127"/>
      <c r="N6406" s="246">
        <v>0</v>
      </c>
      <c r="O6406" s="246">
        <v>57</v>
      </c>
      <c r="P6406" s="127" t="s">
        <v>1334</v>
      </c>
    </row>
    <row r="6407" spans="1:16" ht="51" hidden="1">
      <c r="A6407" s="127">
        <v>16</v>
      </c>
      <c r="B6407" s="127"/>
      <c r="C6407" s="128" t="s">
        <v>693</v>
      </c>
      <c r="D6407" s="222">
        <v>43062</v>
      </c>
      <c r="E6407" s="127" t="s">
        <v>13245</v>
      </c>
      <c r="F6407" s="127" t="s">
        <v>3</v>
      </c>
      <c r="G6407" s="127">
        <v>1564148</v>
      </c>
      <c r="H6407" s="127"/>
      <c r="I6407" s="131" t="s">
        <v>15709</v>
      </c>
      <c r="J6407" s="127"/>
      <c r="K6407" s="127"/>
      <c r="L6407" s="127"/>
      <c r="M6407" s="127"/>
      <c r="N6407" s="246">
        <v>0</v>
      </c>
      <c r="O6407" s="246">
        <v>455.40000000000003</v>
      </c>
      <c r="P6407" s="127" t="s">
        <v>1334</v>
      </c>
    </row>
    <row r="6408" spans="1:16" ht="51" hidden="1">
      <c r="A6408" s="127" t="s">
        <v>620</v>
      </c>
      <c r="B6408" s="127"/>
      <c r="C6408" s="128" t="s">
        <v>714</v>
      </c>
      <c r="D6408" s="222">
        <v>43062</v>
      </c>
      <c r="E6408" s="127" t="s">
        <v>13246</v>
      </c>
      <c r="F6408" s="127" t="s">
        <v>3</v>
      </c>
      <c r="G6408" s="127">
        <v>1564150</v>
      </c>
      <c r="H6408" s="127"/>
      <c r="I6408" s="131" t="s">
        <v>15710</v>
      </c>
      <c r="J6408" s="127"/>
      <c r="K6408" s="127"/>
      <c r="L6408" s="127"/>
      <c r="M6408" s="127"/>
      <c r="N6408" s="246">
        <v>0</v>
      </c>
      <c r="O6408" s="246">
        <v>20</v>
      </c>
      <c r="P6408" s="127" t="s">
        <v>1334</v>
      </c>
    </row>
    <row r="6409" spans="1:16" ht="51" hidden="1">
      <c r="A6409" s="127">
        <v>20</v>
      </c>
      <c r="B6409" s="127"/>
      <c r="C6409" s="128" t="s">
        <v>694</v>
      </c>
      <c r="D6409" s="222">
        <v>43062</v>
      </c>
      <c r="E6409" s="127" t="s">
        <v>13247</v>
      </c>
      <c r="F6409" s="127" t="s">
        <v>3</v>
      </c>
      <c r="G6409" s="127">
        <v>1564151</v>
      </c>
      <c r="H6409" s="127"/>
      <c r="I6409" s="131" t="s">
        <v>6789</v>
      </c>
      <c r="J6409" s="127"/>
      <c r="K6409" s="127"/>
      <c r="L6409" s="127"/>
      <c r="M6409" s="127"/>
      <c r="N6409" s="246">
        <v>0</v>
      </c>
      <c r="O6409" s="246">
        <v>10.08</v>
      </c>
      <c r="P6409" s="127" t="s">
        <v>1334</v>
      </c>
    </row>
    <row r="6410" spans="1:16" ht="51" hidden="1">
      <c r="A6410" s="127">
        <v>234</v>
      </c>
      <c r="B6410" s="127"/>
      <c r="C6410" s="128" t="s">
        <v>124</v>
      </c>
      <c r="D6410" s="222">
        <v>43062</v>
      </c>
      <c r="E6410" s="127" t="s">
        <v>13248</v>
      </c>
      <c r="F6410" s="127" t="s">
        <v>3</v>
      </c>
      <c r="G6410" s="127">
        <v>1564156</v>
      </c>
      <c r="H6410" s="127"/>
      <c r="I6410" s="131" t="s">
        <v>15711</v>
      </c>
      <c r="J6410" s="127"/>
      <c r="K6410" s="127"/>
      <c r="L6410" s="127"/>
      <c r="M6410" s="127"/>
      <c r="N6410" s="246">
        <v>0</v>
      </c>
      <c r="O6410" s="246">
        <v>97</v>
      </c>
      <c r="P6410" s="127" t="s">
        <v>1334</v>
      </c>
    </row>
    <row r="6411" spans="1:16" ht="51" hidden="1">
      <c r="A6411" s="127">
        <v>234</v>
      </c>
      <c r="B6411" s="127"/>
      <c r="C6411" s="128" t="s">
        <v>124</v>
      </c>
      <c r="D6411" s="222">
        <v>43062</v>
      </c>
      <c r="E6411" s="127" t="s">
        <v>13249</v>
      </c>
      <c r="F6411" s="127" t="s">
        <v>3</v>
      </c>
      <c r="G6411" s="127">
        <v>1564158</v>
      </c>
      <c r="H6411" s="127"/>
      <c r="I6411" s="131" t="s">
        <v>15712</v>
      </c>
      <c r="J6411" s="127"/>
      <c r="K6411" s="127"/>
      <c r="L6411" s="127"/>
      <c r="M6411" s="127"/>
      <c r="N6411" s="246">
        <v>0</v>
      </c>
      <c r="O6411" s="246">
        <v>1426</v>
      </c>
      <c r="P6411" s="127" t="s">
        <v>1334</v>
      </c>
    </row>
    <row r="6412" spans="1:16" ht="38.25" hidden="1">
      <c r="A6412" s="127">
        <v>585</v>
      </c>
      <c r="B6412" s="127"/>
      <c r="C6412" s="128" t="s">
        <v>222</v>
      </c>
      <c r="D6412" s="222">
        <v>43062</v>
      </c>
      <c r="E6412" s="127" t="s">
        <v>13250</v>
      </c>
      <c r="F6412" s="127" t="s">
        <v>3</v>
      </c>
      <c r="G6412" s="127">
        <v>1564160</v>
      </c>
      <c r="H6412" s="127"/>
      <c r="I6412" s="131" t="s">
        <v>15713</v>
      </c>
      <c r="J6412" s="127"/>
      <c r="K6412" s="127"/>
      <c r="L6412" s="127"/>
      <c r="M6412" s="127"/>
      <c r="N6412" s="246">
        <v>0</v>
      </c>
      <c r="O6412" s="246">
        <v>167</v>
      </c>
      <c r="P6412" s="127" t="s">
        <v>1334</v>
      </c>
    </row>
    <row r="6413" spans="1:16" ht="63.75" hidden="1">
      <c r="A6413" s="127">
        <v>344</v>
      </c>
      <c r="B6413" s="127"/>
      <c r="C6413" s="128" t="s">
        <v>819</v>
      </c>
      <c r="D6413" s="222">
        <v>43062</v>
      </c>
      <c r="E6413" s="127" t="s">
        <v>13251</v>
      </c>
      <c r="F6413" s="127" t="s">
        <v>3</v>
      </c>
      <c r="G6413" s="127">
        <v>1564162</v>
      </c>
      <c r="H6413" s="127"/>
      <c r="I6413" s="131" t="s">
        <v>15714</v>
      </c>
      <c r="J6413" s="127"/>
      <c r="K6413" s="127"/>
      <c r="L6413" s="127"/>
      <c r="M6413" s="127"/>
      <c r="N6413" s="246">
        <v>0</v>
      </c>
      <c r="O6413" s="246">
        <v>305</v>
      </c>
      <c r="P6413" s="127" t="s">
        <v>1334</v>
      </c>
    </row>
    <row r="6414" spans="1:16" ht="63.75" hidden="1">
      <c r="A6414" s="127">
        <v>344</v>
      </c>
      <c r="B6414" s="127"/>
      <c r="C6414" s="128" t="s">
        <v>819</v>
      </c>
      <c r="D6414" s="222">
        <v>43062</v>
      </c>
      <c r="E6414" s="127" t="s">
        <v>13252</v>
      </c>
      <c r="F6414" s="127" t="s">
        <v>3</v>
      </c>
      <c r="G6414" s="127">
        <v>1564163</v>
      </c>
      <c r="H6414" s="127"/>
      <c r="I6414" s="131" t="s">
        <v>15715</v>
      </c>
      <c r="J6414" s="127"/>
      <c r="K6414" s="127"/>
      <c r="L6414" s="127"/>
      <c r="M6414" s="127"/>
      <c r="N6414" s="246">
        <v>0</v>
      </c>
      <c r="O6414" s="246">
        <v>30</v>
      </c>
      <c r="P6414" s="127" t="s">
        <v>1334</v>
      </c>
    </row>
    <row r="6415" spans="1:16" ht="63.75" hidden="1">
      <c r="A6415" s="127">
        <v>344</v>
      </c>
      <c r="B6415" s="127"/>
      <c r="C6415" s="128" t="s">
        <v>819</v>
      </c>
      <c r="D6415" s="222">
        <v>43062</v>
      </c>
      <c r="E6415" s="127" t="s">
        <v>13253</v>
      </c>
      <c r="F6415" s="127" t="s">
        <v>3</v>
      </c>
      <c r="G6415" s="127">
        <v>1564164</v>
      </c>
      <c r="H6415" s="127"/>
      <c r="I6415" s="131" t="s">
        <v>15716</v>
      </c>
      <c r="J6415" s="127"/>
      <c r="K6415" s="127"/>
      <c r="L6415" s="127"/>
      <c r="M6415" s="127"/>
      <c r="N6415" s="246">
        <v>0</v>
      </c>
      <c r="O6415" s="246">
        <v>6924.22</v>
      </c>
      <c r="P6415" s="127" t="s">
        <v>1334</v>
      </c>
    </row>
    <row r="6416" spans="1:16" ht="63.75" hidden="1">
      <c r="A6416" s="127">
        <v>344</v>
      </c>
      <c r="B6416" s="127"/>
      <c r="C6416" s="128" t="s">
        <v>819</v>
      </c>
      <c r="D6416" s="222">
        <v>43062</v>
      </c>
      <c r="E6416" s="127" t="s">
        <v>13254</v>
      </c>
      <c r="F6416" s="127" t="s">
        <v>3</v>
      </c>
      <c r="G6416" s="127">
        <v>1564165</v>
      </c>
      <c r="H6416" s="127"/>
      <c r="I6416" s="131" t="s">
        <v>15717</v>
      </c>
      <c r="J6416" s="127"/>
      <c r="K6416" s="127"/>
      <c r="L6416" s="127"/>
      <c r="M6416" s="127"/>
      <c r="N6416" s="246">
        <v>0</v>
      </c>
      <c r="O6416" s="246">
        <v>777</v>
      </c>
      <c r="P6416" s="127" t="s">
        <v>1334</v>
      </c>
    </row>
    <row r="6417" spans="1:16" ht="63.75" hidden="1">
      <c r="A6417" s="127">
        <v>344</v>
      </c>
      <c r="B6417" s="127"/>
      <c r="C6417" s="128" t="s">
        <v>819</v>
      </c>
      <c r="D6417" s="222">
        <v>43062</v>
      </c>
      <c r="E6417" s="127" t="s">
        <v>13255</v>
      </c>
      <c r="F6417" s="127" t="s">
        <v>3</v>
      </c>
      <c r="G6417" s="127">
        <v>1564166</v>
      </c>
      <c r="H6417" s="127"/>
      <c r="I6417" s="131" t="s">
        <v>15718</v>
      </c>
      <c r="J6417" s="127"/>
      <c r="K6417" s="127"/>
      <c r="L6417" s="127"/>
      <c r="M6417" s="127"/>
      <c r="N6417" s="246">
        <v>0</v>
      </c>
      <c r="O6417" s="246">
        <v>753.56000000000006</v>
      </c>
      <c r="P6417" s="127" t="s">
        <v>1334</v>
      </c>
    </row>
    <row r="6418" spans="1:16" ht="38.25" hidden="1">
      <c r="A6418" s="127">
        <v>46</v>
      </c>
      <c r="B6418" s="127"/>
      <c r="C6418" s="128" t="s">
        <v>699</v>
      </c>
      <c r="D6418" s="222">
        <v>43062</v>
      </c>
      <c r="E6418" s="127" t="s">
        <v>13256</v>
      </c>
      <c r="F6418" s="127" t="s">
        <v>3</v>
      </c>
      <c r="G6418" s="127">
        <v>1564167</v>
      </c>
      <c r="H6418" s="127"/>
      <c r="I6418" s="131" t="s">
        <v>15719</v>
      </c>
      <c r="J6418" s="127"/>
      <c r="K6418" s="127"/>
      <c r="L6418" s="127"/>
      <c r="M6418" s="127"/>
      <c r="N6418" s="246">
        <v>0</v>
      </c>
      <c r="O6418" s="246">
        <v>70</v>
      </c>
      <c r="P6418" s="127" t="s">
        <v>1334</v>
      </c>
    </row>
    <row r="6419" spans="1:16" ht="63.75" hidden="1">
      <c r="A6419" s="127">
        <v>344</v>
      </c>
      <c r="B6419" s="127"/>
      <c r="C6419" s="128" t="s">
        <v>819</v>
      </c>
      <c r="D6419" s="222">
        <v>43062</v>
      </c>
      <c r="E6419" s="127" t="s">
        <v>13257</v>
      </c>
      <c r="F6419" s="127" t="s">
        <v>3</v>
      </c>
      <c r="G6419" s="127">
        <v>1564168</v>
      </c>
      <c r="H6419" s="127"/>
      <c r="I6419" s="131" t="s">
        <v>15720</v>
      </c>
      <c r="J6419" s="127"/>
      <c r="K6419" s="127"/>
      <c r="L6419" s="127"/>
      <c r="M6419" s="127"/>
      <c r="N6419" s="246">
        <v>0</v>
      </c>
      <c r="O6419" s="246">
        <v>80</v>
      </c>
      <c r="P6419" s="127" t="s">
        <v>1334</v>
      </c>
    </row>
    <row r="6420" spans="1:16" ht="38.25" hidden="1">
      <c r="A6420" s="127">
        <v>46</v>
      </c>
      <c r="B6420" s="127"/>
      <c r="C6420" s="128" t="s">
        <v>699</v>
      </c>
      <c r="D6420" s="222">
        <v>43062</v>
      </c>
      <c r="E6420" s="127" t="s">
        <v>13258</v>
      </c>
      <c r="F6420" s="127" t="s">
        <v>3</v>
      </c>
      <c r="G6420" s="127">
        <v>1564169</v>
      </c>
      <c r="H6420" s="127"/>
      <c r="I6420" s="131" t="s">
        <v>15721</v>
      </c>
      <c r="J6420" s="127"/>
      <c r="K6420" s="127"/>
      <c r="L6420" s="127"/>
      <c r="M6420" s="127"/>
      <c r="N6420" s="246">
        <v>0</v>
      </c>
      <c r="O6420" s="246">
        <v>222</v>
      </c>
      <c r="P6420" s="127" t="s">
        <v>1334</v>
      </c>
    </row>
    <row r="6421" spans="1:16" ht="51" hidden="1">
      <c r="A6421" s="127">
        <v>523</v>
      </c>
      <c r="B6421" s="127"/>
      <c r="C6421" s="128" t="s">
        <v>846</v>
      </c>
      <c r="D6421" s="222">
        <v>43062</v>
      </c>
      <c r="E6421" s="127" t="s">
        <v>13259</v>
      </c>
      <c r="F6421" s="127" t="s">
        <v>3</v>
      </c>
      <c r="G6421" s="127">
        <v>1564019</v>
      </c>
      <c r="H6421" s="127"/>
      <c r="I6421" s="131" t="s">
        <v>15722</v>
      </c>
      <c r="J6421" s="127"/>
      <c r="K6421" s="127"/>
      <c r="L6421" s="127"/>
      <c r="M6421" s="127"/>
      <c r="N6421" s="246">
        <v>0</v>
      </c>
      <c r="O6421" s="246">
        <v>1732.5</v>
      </c>
      <c r="P6421" s="127" t="s">
        <v>1334</v>
      </c>
    </row>
    <row r="6422" spans="1:16" ht="51" hidden="1">
      <c r="A6422" s="127">
        <v>15</v>
      </c>
      <c r="B6422" s="127"/>
      <c r="C6422" s="128" t="s">
        <v>692</v>
      </c>
      <c r="D6422" s="222">
        <v>43062</v>
      </c>
      <c r="E6422" s="127" t="s">
        <v>13260</v>
      </c>
      <c r="F6422" s="127" t="s">
        <v>3</v>
      </c>
      <c r="G6422" s="127">
        <v>1564039</v>
      </c>
      <c r="H6422" s="127"/>
      <c r="I6422" s="131" t="s">
        <v>15723</v>
      </c>
      <c r="J6422" s="127"/>
      <c r="K6422" s="127"/>
      <c r="L6422" s="127"/>
      <c r="M6422" s="127"/>
      <c r="N6422" s="246">
        <v>0</v>
      </c>
      <c r="O6422" s="246">
        <v>2205</v>
      </c>
      <c r="P6422" s="127" t="s">
        <v>1334</v>
      </c>
    </row>
    <row r="6423" spans="1:16" ht="51" hidden="1">
      <c r="A6423" s="127">
        <v>46</v>
      </c>
      <c r="B6423" s="127"/>
      <c r="C6423" s="128" t="s">
        <v>699</v>
      </c>
      <c r="D6423" s="222">
        <v>43062</v>
      </c>
      <c r="E6423" s="127" t="s">
        <v>13261</v>
      </c>
      <c r="F6423" s="127" t="s">
        <v>3</v>
      </c>
      <c r="G6423" s="127">
        <v>1563908</v>
      </c>
      <c r="H6423" s="127"/>
      <c r="I6423" s="131" t="s">
        <v>15724</v>
      </c>
      <c r="J6423" s="127"/>
      <c r="K6423" s="127"/>
      <c r="L6423" s="127"/>
      <c r="M6423" s="127"/>
      <c r="N6423" s="246">
        <v>0</v>
      </c>
      <c r="O6423" s="246">
        <v>11500</v>
      </c>
      <c r="P6423" s="127" t="s">
        <v>1334</v>
      </c>
    </row>
    <row r="6424" spans="1:16" ht="63.75" hidden="1">
      <c r="A6424" s="127">
        <v>287</v>
      </c>
      <c r="B6424" s="127"/>
      <c r="C6424" s="128" t="s">
        <v>791</v>
      </c>
      <c r="D6424" s="222">
        <v>43062</v>
      </c>
      <c r="E6424" s="127" t="s">
        <v>13262</v>
      </c>
      <c r="F6424" s="127" t="s">
        <v>3</v>
      </c>
      <c r="G6424" s="127">
        <v>1563941</v>
      </c>
      <c r="H6424" s="127"/>
      <c r="I6424" s="131" t="s">
        <v>15725</v>
      </c>
      <c r="J6424" s="127"/>
      <c r="K6424" s="127"/>
      <c r="L6424" s="127"/>
      <c r="M6424" s="127"/>
      <c r="N6424" s="246">
        <v>0</v>
      </c>
      <c r="O6424" s="246">
        <v>136324.64000000001</v>
      </c>
      <c r="P6424" s="127" t="s">
        <v>1334</v>
      </c>
    </row>
    <row r="6425" spans="1:16" ht="51" hidden="1">
      <c r="A6425" s="127">
        <v>291</v>
      </c>
      <c r="B6425" s="127"/>
      <c r="C6425" s="128" t="s">
        <v>795</v>
      </c>
      <c r="D6425" s="222">
        <v>43062</v>
      </c>
      <c r="E6425" s="127" t="s">
        <v>13263</v>
      </c>
      <c r="F6425" s="127" t="s">
        <v>3</v>
      </c>
      <c r="G6425" s="127">
        <v>1563970</v>
      </c>
      <c r="H6425" s="127"/>
      <c r="I6425" s="131" t="s">
        <v>15726</v>
      </c>
      <c r="J6425" s="127"/>
      <c r="K6425" s="127"/>
      <c r="L6425" s="127"/>
      <c r="M6425" s="127"/>
      <c r="N6425" s="246">
        <v>0</v>
      </c>
      <c r="O6425" s="246">
        <v>723.2</v>
      </c>
      <c r="P6425" s="127" t="s">
        <v>1334</v>
      </c>
    </row>
    <row r="6426" spans="1:16" ht="51" hidden="1">
      <c r="A6426" s="127">
        <v>291</v>
      </c>
      <c r="B6426" s="127"/>
      <c r="C6426" s="128" t="s">
        <v>795</v>
      </c>
      <c r="D6426" s="222">
        <v>43062</v>
      </c>
      <c r="E6426" s="127" t="s">
        <v>13264</v>
      </c>
      <c r="F6426" s="127" t="s">
        <v>3</v>
      </c>
      <c r="G6426" s="127">
        <v>1563971</v>
      </c>
      <c r="H6426" s="127"/>
      <c r="I6426" s="131" t="s">
        <v>15727</v>
      </c>
      <c r="J6426" s="127"/>
      <c r="K6426" s="127"/>
      <c r="L6426" s="127"/>
      <c r="M6426" s="127"/>
      <c r="N6426" s="246">
        <v>0</v>
      </c>
      <c r="O6426" s="246">
        <v>150021.67000000001</v>
      </c>
      <c r="P6426" s="127" t="s">
        <v>1334</v>
      </c>
    </row>
    <row r="6427" spans="1:16" ht="51">
      <c r="A6427" s="127">
        <v>35</v>
      </c>
      <c r="B6427" s="127"/>
      <c r="C6427" s="128" t="s">
        <v>697</v>
      </c>
      <c r="D6427" s="222">
        <v>43062</v>
      </c>
      <c r="E6427" s="127" t="s">
        <v>13265</v>
      </c>
      <c r="F6427" s="127" t="s">
        <v>3</v>
      </c>
      <c r="G6427" s="127">
        <v>1563994</v>
      </c>
      <c r="H6427" s="127"/>
      <c r="I6427" s="131" t="s">
        <v>15728</v>
      </c>
      <c r="J6427" s="127"/>
      <c r="K6427" s="127"/>
      <c r="L6427" s="127"/>
      <c r="M6427" s="127"/>
      <c r="N6427" s="246">
        <v>0</v>
      </c>
      <c r="O6427" s="246">
        <v>45260.5</v>
      </c>
      <c r="P6427" s="127" t="s">
        <v>1334</v>
      </c>
    </row>
    <row r="6428" spans="1:16" ht="63.75">
      <c r="A6428" s="127">
        <v>35</v>
      </c>
      <c r="B6428" s="127"/>
      <c r="C6428" s="128" t="s">
        <v>697</v>
      </c>
      <c r="D6428" s="222">
        <v>43062</v>
      </c>
      <c r="E6428" s="127" t="s">
        <v>13266</v>
      </c>
      <c r="F6428" s="127" t="s">
        <v>3</v>
      </c>
      <c r="G6428" s="127">
        <v>1563996</v>
      </c>
      <c r="H6428" s="127"/>
      <c r="I6428" s="131" t="s">
        <v>15729</v>
      </c>
      <c r="J6428" s="127"/>
      <c r="K6428" s="127"/>
      <c r="L6428" s="127"/>
      <c r="M6428" s="127"/>
      <c r="N6428" s="246">
        <v>0</v>
      </c>
      <c r="O6428" s="246">
        <v>2418.08</v>
      </c>
      <c r="P6428" s="127" t="s">
        <v>1334</v>
      </c>
    </row>
    <row r="6429" spans="1:16" ht="51" hidden="1">
      <c r="A6429" s="127">
        <v>249</v>
      </c>
      <c r="B6429" s="127"/>
      <c r="C6429" s="128" t="s">
        <v>776</v>
      </c>
      <c r="D6429" s="222">
        <v>43062</v>
      </c>
      <c r="E6429" s="127" t="s">
        <v>13267</v>
      </c>
      <c r="F6429" s="127" t="s">
        <v>3</v>
      </c>
      <c r="G6429" s="127">
        <v>1563931</v>
      </c>
      <c r="H6429" s="127"/>
      <c r="I6429" s="131" t="s">
        <v>15730</v>
      </c>
      <c r="J6429" s="127"/>
      <c r="K6429" s="127"/>
      <c r="L6429" s="127"/>
      <c r="M6429" s="127"/>
      <c r="N6429" s="246">
        <v>0</v>
      </c>
      <c r="O6429" s="246">
        <v>370</v>
      </c>
      <c r="P6429" s="127" t="s">
        <v>1334</v>
      </c>
    </row>
    <row r="6430" spans="1:16" ht="63.75" hidden="1">
      <c r="A6430" s="127">
        <v>41</v>
      </c>
      <c r="B6430" s="127"/>
      <c r="C6430" s="128" t="s">
        <v>698</v>
      </c>
      <c r="D6430" s="222">
        <v>43062</v>
      </c>
      <c r="E6430" s="127" t="s">
        <v>13268</v>
      </c>
      <c r="F6430" s="127" t="s">
        <v>3</v>
      </c>
      <c r="G6430" s="127">
        <v>1563939</v>
      </c>
      <c r="H6430" s="127"/>
      <c r="I6430" s="131" t="s">
        <v>15731</v>
      </c>
      <c r="J6430" s="127"/>
      <c r="K6430" s="127"/>
      <c r="L6430" s="127"/>
      <c r="M6430" s="127"/>
      <c r="N6430" s="246">
        <v>0</v>
      </c>
      <c r="O6430" s="246">
        <v>500</v>
      </c>
      <c r="P6430" s="127" t="s">
        <v>1334</v>
      </c>
    </row>
    <row r="6431" spans="1:16" ht="51" hidden="1">
      <c r="A6431" s="127">
        <v>681</v>
      </c>
      <c r="B6431" s="127"/>
      <c r="C6431" s="128" t="s">
        <v>238</v>
      </c>
      <c r="D6431" s="222">
        <v>43062</v>
      </c>
      <c r="E6431" s="127" t="s">
        <v>13269</v>
      </c>
      <c r="F6431" s="127" t="s">
        <v>3</v>
      </c>
      <c r="G6431" s="127">
        <v>1563961</v>
      </c>
      <c r="H6431" s="127"/>
      <c r="I6431" s="131" t="s">
        <v>15732</v>
      </c>
      <c r="J6431" s="127"/>
      <c r="K6431" s="127"/>
      <c r="L6431" s="127"/>
      <c r="M6431" s="127"/>
      <c r="N6431" s="246">
        <v>0</v>
      </c>
      <c r="O6431" s="246">
        <v>1415.9</v>
      </c>
      <c r="P6431" s="127" t="s">
        <v>1334</v>
      </c>
    </row>
    <row r="6432" spans="1:16" ht="51" hidden="1">
      <c r="A6432" s="127">
        <v>681</v>
      </c>
      <c r="B6432" s="127"/>
      <c r="C6432" s="128" t="s">
        <v>238</v>
      </c>
      <c r="D6432" s="222">
        <v>43062</v>
      </c>
      <c r="E6432" s="127" t="s">
        <v>13270</v>
      </c>
      <c r="F6432" s="127" t="s">
        <v>3</v>
      </c>
      <c r="G6432" s="127">
        <v>1563964</v>
      </c>
      <c r="H6432" s="127"/>
      <c r="I6432" s="131" t="s">
        <v>15733</v>
      </c>
      <c r="J6432" s="127"/>
      <c r="K6432" s="127"/>
      <c r="L6432" s="127"/>
      <c r="M6432" s="127"/>
      <c r="N6432" s="246">
        <v>0</v>
      </c>
      <c r="O6432" s="246">
        <v>54.7</v>
      </c>
      <c r="P6432" s="127" t="s">
        <v>1334</v>
      </c>
    </row>
    <row r="6433" spans="1:16" ht="38.25" hidden="1">
      <c r="A6433" s="127">
        <v>291</v>
      </c>
      <c r="B6433" s="127"/>
      <c r="C6433" s="128" t="s">
        <v>795</v>
      </c>
      <c r="D6433" s="222">
        <v>43062</v>
      </c>
      <c r="E6433" s="127" t="s">
        <v>13271</v>
      </c>
      <c r="F6433" s="127" t="s">
        <v>3</v>
      </c>
      <c r="G6433" s="127">
        <v>1563973</v>
      </c>
      <c r="H6433" s="127"/>
      <c r="I6433" s="131" t="s">
        <v>15734</v>
      </c>
      <c r="J6433" s="127"/>
      <c r="K6433" s="127"/>
      <c r="L6433" s="127"/>
      <c r="M6433" s="127"/>
      <c r="N6433" s="246">
        <v>0</v>
      </c>
      <c r="O6433" s="246">
        <v>10</v>
      </c>
      <c r="P6433" s="127" t="s">
        <v>1334</v>
      </c>
    </row>
    <row r="6434" spans="1:16" ht="51" hidden="1">
      <c r="A6434" s="127" t="s">
        <v>620</v>
      </c>
      <c r="B6434" s="127"/>
      <c r="C6434" s="128" t="s">
        <v>714</v>
      </c>
      <c r="D6434" s="222">
        <v>43062</v>
      </c>
      <c r="E6434" s="127" t="s">
        <v>13272</v>
      </c>
      <c r="F6434" s="127" t="s">
        <v>3</v>
      </c>
      <c r="G6434" s="127">
        <v>1563974</v>
      </c>
      <c r="H6434" s="127"/>
      <c r="I6434" s="131" t="s">
        <v>15735</v>
      </c>
      <c r="J6434" s="127"/>
      <c r="K6434" s="127"/>
      <c r="L6434" s="127"/>
      <c r="M6434" s="127"/>
      <c r="N6434" s="246">
        <v>0</v>
      </c>
      <c r="O6434" s="246">
        <v>104.65</v>
      </c>
      <c r="P6434" s="127" t="s">
        <v>1334</v>
      </c>
    </row>
    <row r="6435" spans="1:16" ht="51" hidden="1">
      <c r="A6435" s="127">
        <v>46</v>
      </c>
      <c r="B6435" s="127"/>
      <c r="C6435" s="128" t="s">
        <v>699</v>
      </c>
      <c r="D6435" s="222">
        <v>43062</v>
      </c>
      <c r="E6435" s="127" t="s">
        <v>13273</v>
      </c>
      <c r="F6435" s="127" t="s">
        <v>3</v>
      </c>
      <c r="G6435" s="127">
        <v>1563988</v>
      </c>
      <c r="H6435" s="127"/>
      <c r="I6435" s="131" t="s">
        <v>15736</v>
      </c>
      <c r="J6435" s="127"/>
      <c r="K6435" s="127"/>
      <c r="L6435" s="127"/>
      <c r="M6435" s="127"/>
      <c r="N6435" s="246">
        <v>0</v>
      </c>
      <c r="O6435" s="246">
        <v>200</v>
      </c>
      <c r="P6435" s="127" t="s">
        <v>1334</v>
      </c>
    </row>
    <row r="6436" spans="1:16" ht="51" hidden="1">
      <c r="A6436" s="127">
        <v>15</v>
      </c>
      <c r="B6436" s="127"/>
      <c r="C6436" s="128" t="s">
        <v>692</v>
      </c>
      <c r="D6436" s="222">
        <v>43063</v>
      </c>
      <c r="E6436" s="127" t="s">
        <v>13274</v>
      </c>
      <c r="F6436" s="127" t="s">
        <v>3</v>
      </c>
      <c r="G6436" s="127">
        <v>1564509</v>
      </c>
      <c r="H6436" s="127"/>
      <c r="I6436" s="131" t="s">
        <v>15737</v>
      </c>
      <c r="J6436" s="127"/>
      <c r="K6436" s="127"/>
      <c r="L6436" s="127"/>
      <c r="M6436" s="127"/>
      <c r="N6436" s="246">
        <v>0</v>
      </c>
      <c r="O6436" s="246">
        <v>1.52</v>
      </c>
      <c r="P6436" s="127" t="s">
        <v>1334</v>
      </c>
    </row>
    <row r="6437" spans="1:16" ht="51" hidden="1">
      <c r="A6437" s="127">
        <v>15</v>
      </c>
      <c r="B6437" s="127"/>
      <c r="C6437" s="128" t="s">
        <v>692</v>
      </c>
      <c r="D6437" s="222">
        <v>43063</v>
      </c>
      <c r="E6437" s="127" t="s">
        <v>13275</v>
      </c>
      <c r="F6437" s="127" t="s">
        <v>3</v>
      </c>
      <c r="G6437" s="127">
        <v>1564507</v>
      </c>
      <c r="H6437" s="127"/>
      <c r="I6437" s="131" t="s">
        <v>15738</v>
      </c>
      <c r="J6437" s="127"/>
      <c r="K6437" s="127"/>
      <c r="L6437" s="127"/>
      <c r="M6437" s="127"/>
      <c r="N6437" s="246">
        <v>0</v>
      </c>
      <c r="O6437" s="246">
        <v>11.25</v>
      </c>
      <c r="P6437" s="127" t="s">
        <v>1334</v>
      </c>
    </row>
    <row r="6438" spans="1:16" ht="63.75" hidden="1">
      <c r="A6438" s="127">
        <v>48</v>
      </c>
      <c r="B6438" s="127"/>
      <c r="C6438" s="128" t="s">
        <v>701</v>
      </c>
      <c r="D6438" s="222">
        <v>43063</v>
      </c>
      <c r="E6438" s="127" t="s">
        <v>13276</v>
      </c>
      <c r="F6438" s="127" t="s">
        <v>3</v>
      </c>
      <c r="G6438" s="127">
        <v>1564504</v>
      </c>
      <c r="H6438" s="127"/>
      <c r="I6438" s="131" t="s">
        <v>15739</v>
      </c>
      <c r="J6438" s="127"/>
      <c r="K6438" s="127"/>
      <c r="L6438" s="127"/>
      <c r="M6438" s="127"/>
      <c r="N6438" s="246">
        <v>0</v>
      </c>
      <c r="O6438" s="246">
        <v>10457</v>
      </c>
      <c r="P6438" s="127" t="s">
        <v>1334</v>
      </c>
    </row>
    <row r="6439" spans="1:16" ht="63.75" hidden="1">
      <c r="A6439" s="127">
        <v>48</v>
      </c>
      <c r="B6439" s="127"/>
      <c r="C6439" s="128" t="s">
        <v>701</v>
      </c>
      <c r="D6439" s="222">
        <v>43063</v>
      </c>
      <c r="E6439" s="127" t="s">
        <v>13277</v>
      </c>
      <c r="F6439" s="127" t="s">
        <v>3</v>
      </c>
      <c r="G6439" s="127">
        <v>1564500</v>
      </c>
      <c r="H6439" s="127"/>
      <c r="I6439" s="131" t="s">
        <v>15740</v>
      </c>
      <c r="J6439" s="127"/>
      <c r="K6439" s="127"/>
      <c r="L6439" s="127"/>
      <c r="M6439" s="127"/>
      <c r="N6439" s="246">
        <v>0</v>
      </c>
      <c r="O6439" s="246">
        <v>19847.86</v>
      </c>
      <c r="P6439" s="127" t="s">
        <v>1334</v>
      </c>
    </row>
    <row r="6440" spans="1:16" ht="51" hidden="1">
      <c r="A6440" s="127">
        <v>513</v>
      </c>
      <c r="B6440" s="127"/>
      <c r="C6440" s="128" t="s">
        <v>201</v>
      </c>
      <c r="D6440" s="222">
        <v>43063</v>
      </c>
      <c r="E6440" s="127" t="s">
        <v>13278</v>
      </c>
      <c r="F6440" s="127" t="s">
        <v>3</v>
      </c>
      <c r="G6440" s="127">
        <v>1564482</v>
      </c>
      <c r="H6440" s="127"/>
      <c r="I6440" s="131" t="s">
        <v>15741</v>
      </c>
      <c r="J6440" s="127"/>
      <c r="K6440" s="127"/>
      <c r="L6440" s="127"/>
      <c r="M6440" s="127"/>
      <c r="N6440" s="246">
        <v>0</v>
      </c>
      <c r="O6440" s="246">
        <v>4235</v>
      </c>
      <c r="P6440" s="127" t="s">
        <v>1334</v>
      </c>
    </row>
    <row r="6441" spans="1:16" ht="38.25" hidden="1">
      <c r="A6441" s="127">
        <v>117</v>
      </c>
      <c r="B6441" s="127"/>
      <c r="C6441" s="128" t="s">
        <v>723</v>
      </c>
      <c r="D6441" s="222">
        <v>43063</v>
      </c>
      <c r="E6441" s="127" t="s">
        <v>13279</v>
      </c>
      <c r="F6441" s="127" t="s">
        <v>3</v>
      </c>
      <c r="G6441" s="127">
        <v>1564463</v>
      </c>
      <c r="H6441" s="127"/>
      <c r="I6441" s="131" t="s">
        <v>15742</v>
      </c>
      <c r="J6441" s="127"/>
      <c r="K6441" s="127"/>
      <c r="L6441" s="127"/>
      <c r="M6441" s="127"/>
      <c r="N6441" s="246">
        <v>0</v>
      </c>
      <c r="O6441" s="246">
        <v>303.5</v>
      </c>
      <c r="P6441" s="127" t="s">
        <v>1334</v>
      </c>
    </row>
    <row r="6442" spans="1:16" ht="51" hidden="1">
      <c r="A6442" s="127">
        <v>15</v>
      </c>
      <c r="B6442" s="127"/>
      <c r="C6442" s="128" t="s">
        <v>692</v>
      </c>
      <c r="D6442" s="222">
        <v>43063</v>
      </c>
      <c r="E6442" s="127" t="s">
        <v>13280</v>
      </c>
      <c r="F6442" s="127" t="s">
        <v>3</v>
      </c>
      <c r="G6442" s="127">
        <v>1564511</v>
      </c>
      <c r="H6442" s="127"/>
      <c r="I6442" s="131" t="s">
        <v>15743</v>
      </c>
      <c r="J6442" s="127"/>
      <c r="K6442" s="127"/>
      <c r="L6442" s="127"/>
      <c r="M6442" s="127"/>
      <c r="N6442" s="246">
        <v>0</v>
      </c>
      <c r="O6442" s="246">
        <v>10.790000000000001</v>
      </c>
      <c r="P6442" s="127" t="s">
        <v>1334</v>
      </c>
    </row>
    <row r="6443" spans="1:16" ht="51" hidden="1">
      <c r="A6443" s="127">
        <v>46</v>
      </c>
      <c r="B6443" s="127"/>
      <c r="C6443" s="128" t="s">
        <v>699</v>
      </c>
      <c r="D6443" s="222">
        <v>43063</v>
      </c>
      <c r="E6443" s="127" t="s">
        <v>13281</v>
      </c>
      <c r="F6443" s="127" t="s">
        <v>3</v>
      </c>
      <c r="G6443" s="127">
        <v>1564524</v>
      </c>
      <c r="H6443" s="127"/>
      <c r="I6443" s="131" t="s">
        <v>15744</v>
      </c>
      <c r="J6443" s="127"/>
      <c r="K6443" s="127"/>
      <c r="L6443" s="127"/>
      <c r="M6443" s="127"/>
      <c r="N6443" s="246">
        <v>0</v>
      </c>
      <c r="O6443" s="246">
        <v>19176.04</v>
      </c>
      <c r="P6443" s="127" t="s">
        <v>1334</v>
      </c>
    </row>
    <row r="6444" spans="1:16" ht="51" hidden="1">
      <c r="A6444" s="127">
        <v>20</v>
      </c>
      <c r="B6444" s="127"/>
      <c r="C6444" s="128" t="s">
        <v>694</v>
      </c>
      <c r="D6444" s="222">
        <v>43063</v>
      </c>
      <c r="E6444" s="127" t="s">
        <v>13282</v>
      </c>
      <c r="F6444" s="127" t="s">
        <v>3</v>
      </c>
      <c r="G6444" s="127">
        <v>1564529</v>
      </c>
      <c r="H6444" s="127"/>
      <c r="I6444" s="131" t="s">
        <v>15745</v>
      </c>
      <c r="J6444" s="127"/>
      <c r="K6444" s="127"/>
      <c r="L6444" s="127"/>
      <c r="M6444" s="127"/>
      <c r="N6444" s="246">
        <v>0</v>
      </c>
      <c r="O6444" s="246">
        <v>152356</v>
      </c>
      <c r="P6444" s="127" t="s">
        <v>1334</v>
      </c>
    </row>
    <row r="6445" spans="1:16" ht="51" hidden="1">
      <c r="A6445" s="127">
        <v>20</v>
      </c>
      <c r="B6445" s="127"/>
      <c r="C6445" s="128" t="s">
        <v>694</v>
      </c>
      <c r="D6445" s="222">
        <v>43063</v>
      </c>
      <c r="E6445" s="127" t="s">
        <v>13283</v>
      </c>
      <c r="F6445" s="127" t="s">
        <v>3</v>
      </c>
      <c r="G6445" s="127">
        <v>1564531</v>
      </c>
      <c r="H6445" s="127"/>
      <c r="I6445" s="131" t="s">
        <v>15746</v>
      </c>
      <c r="J6445" s="127"/>
      <c r="K6445" s="127"/>
      <c r="L6445" s="127"/>
      <c r="M6445" s="127"/>
      <c r="N6445" s="246">
        <v>0</v>
      </c>
      <c r="O6445" s="246">
        <v>673923.28</v>
      </c>
      <c r="P6445" s="127" t="s">
        <v>1334</v>
      </c>
    </row>
    <row r="6446" spans="1:16" ht="51" hidden="1">
      <c r="A6446" s="127">
        <v>592</v>
      </c>
      <c r="B6446" s="127"/>
      <c r="C6446" s="128" t="s">
        <v>863</v>
      </c>
      <c r="D6446" s="222">
        <v>43063</v>
      </c>
      <c r="E6446" s="127" t="s">
        <v>13284</v>
      </c>
      <c r="F6446" s="127" t="s">
        <v>3</v>
      </c>
      <c r="G6446" s="127">
        <v>1564539</v>
      </c>
      <c r="H6446" s="127"/>
      <c r="I6446" s="131" t="s">
        <v>15747</v>
      </c>
      <c r="J6446" s="127"/>
      <c r="K6446" s="127"/>
      <c r="L6446" s="127"/>
      <c r="M6446" s="127"/>
      <c r="N6446" s="246">
        <v>0</v>
      </c>
      <c r="O6446" s="246">
        <v>11000</v>
      </c>
      <c r="P6446" s="127" t="s">
        <v>1334</v>
      </c>
    </row>
    <row r="6447" spans="1:16" ht="51" hidden="1">
      <c r="A6447" s="127">
        <v>130</v>
      </c>
      <c r="B6447" s="127"/>
      <c r="C6447" s="128" t="s">
        <v>728</v>
      </c>
      <c r="D6447" s="222">
        <v>43063</v>
      </c>
      <c r="E6447" s="127" t="s">
        <v>13285</v>
      </c>
      <c r="F6447" s="127" t="s">
        <v>3</v>
      </c>
      <c r="G6447" s="127">
        <v>1564540</v>
      </c>
      <c r="H6447" s="127"/>
      <c r="I6447" s="131" t="s">
        <v>15748</v>
      </c>
      <c r="J6447" s="127"/>
      <c r="K6447" s="127"/>
      <c r="L6447" s="127"/>
      <c r="M6447" s="127"/>
      <c r="N6447" s="246">
        <v>0</v>
      </c>
      <c r="O6447" s="246">
        <v>90000</v>
      </c>
      <c r="P6447" s="127" t="s">
        <v>1334</v>
      </c>
    </row>
    <row r="6448" spans="1:16" ht="51" hidden="1">
      <c r="A6448" s="127">
        <v>190</v>
      </c>
      <c r="B6448" s="127"/>
      <c r="C6448" s="128" t="s">
        <v>107</v>
      </c>
      <c r="D6448" s="222">
        <v>43063</v>
      </c>
      <c r="E6448" s="127" t="s">
        <v>13286</v>
      </c>
      <c r="F6448" s="127" t="s">
        <v>3</v>
      </c>
      <c r="G6448" s="127">
        <v>1564541</v>
      </c>
      <c r="H6448" s="127"/>
      <c r="I6448" s="131" t="s">
        <v>15749</v>
      </c>
      <c r="J6448" s="127"/>
      <c r="K6448" s="127"/>
      <c r="L6448" s="127"/>
      <c r="M6448" s="127"/>
      <c r="N6448" s="246">
        <v>0</v>
      </c>
      <c r="O6448" s="246">
        <v>1690</v>
      </c>
      <c r="P6448" s="127" t="s">
        <v>1334</v>
      </c>
    </row>
    <row r="6449" spans="1:16" ht="51" hidden="1">
      <c r="A6449" s="127" t="s">
        <v>620</v>
      </c>
      <c r="B6449" s="127"/>
      <c r="C6449" s="128" t="s">
        <v>714</v>
      </c>
      <c r="D6449" s="222">
        <v>43063</v>
      </c>
      <c r="E6449" s="127" t="s">
        <v>13287</v>
      </c>
      <c r="F6449" s="127" t="s">
        <v>3</v>
      </c>
      <c r="G6449" s="127">
        <v>1564542</v>
      </c>
      <c r="H6449" s="127"/>
      <c r="I6449" s="131" t="s">
        <v>15750</v>
      </c>
      <c r="J6449" s="127"/>
      <c r="K6449" s="127"/>
      <c r="L6449" s="127"/>
      <c r="M6449" s="127"/>
      <c r="N6449" s="246">
        <v>0</v>
      </c>
      <c r="O6449" s="246">
        <v>600</v>
      </c>
      <c r="P6449" s="127" t="s">
        <v>1334</v>
      </c>
    </row>
    <row r="6450" spans="1:16" ht="51" hidden="1">
      <c r="A6450" s="127">
        <v>234</v>
      </c>
      <c r="B6450" s="127"/>
      <c r="C6450" s="128" t="s">
        <v>124</v>
      </c>
      <c r="D6450" s="222">
        <v>43063</v>
      </c>
      <c r="E6450" s="127" t="s">
        <v>13288</v>
      </c>
      <c r="F6450" s="127" t="s">
        <v>3</v>
      </c>
      <c r="G6450" s="127">
        <v>1564543</v>
      </c>
      <c r="H6450" s="127"/>
      <c r="I6450" s="131" t="s">
        <v>15751</v>
      </c>
      <c r="J6450" s="127"/>
      <c r="K6450" s="127"/>
      <c r="L6450" s="127"/>
      <c r="M6450" s="127"/>
      <c r="N6450" s="246">
        <v>0</v>
      </c>
      <c r="O6450" s="246">
        <v>1604.15</v>
      </c>
      <c r="P6450" s="127" t="s">
        <v>1334</v>
      </c>
    </row>
    <row r="6451" spans="1:16" ht="51" hidden="1">
      <c r="A6451" s="127">
        <v>20</v>
      </c>
      <c r="B6451" s="127"/>
      <c r="C6451" s="128" t="s">
        <v>694</v>
      </c>
      <c r="D6451" s="222">
        <v>43063</v>
      </c>
      <c r="E6451" s="127" t="s">
        <v>13289</v>
      </c>
      <c r="F6451" s="127" t="s">
        <v>3</v>
      </c>
      <c r="G6451" s="127">
        <v>1564544</v>
      </c>
      <c r="H6451" s="127"/>
      <c r="I6451" s="131" t="s">
        <v>15752</v>
      </c>
      <c r="J6451" s="127"/>
      <c r="K6451" s="127"/>
      <c r="L6451" s="127"/>
      <c r="M6451" s="127"/>
      <c r="N6451" s="246">
        <v>0</v>
      </c>
      <c r="O6451" s="246">
        <v>44</v>
      </c>
      <c r="P6451" s="127" t="s">
        <v>1334</v>
      </c>
    </row>
    <row r="6452" spans="1:16" ht="51" hidden="1">
      <c r="A6452" s="127">
        <v>234</v>
      </c>
      <c r="B6452" s="127"/>
      <c r="C6452" s="128" t="s">
        <v>124</v>
      </c>
      <c r="D6452" s="222">
        <v>43063</v>
      </c>
      <c r="E6452" s="127" t="s">
        <v>13290</v>
      </c>
      <c r="F6452" s="127" t="s">
        <v>3</v>
      </c>
      <c r="G6452" s="127">
        <v>1564545</v>
      </c>
      <c r="H6452" s="127"/>
      <c r="I6452" s="131" t="s">
        <v>15753</v>
      </c>
      <c r="J6452" s="127"/>
      <c r="K6452" s="127"/>
      <c r="L6452" s="127"/>
      <c r="M6452" s="127"/>
      <c r="N6452" s="246">
        <v>0</v>
      </c>
      <c r="O6452" s="246">
        <v>24.5</v>
      </c>
      <c r="P6452" s="127" t="s">
        <v>1334</v>
      </c>
    </row>
    <row r="6453" spans="1:16" ht="51" hidden="1">
      <c r="A6453" s="127">
        <v>234</v>
      </c>
      <c r="B6453" s="127"/>
      <c r="C6453" s="128" t="s">
        <v>124</v>
      </c>
      <c r="D6453" s="222">
        <v>43063</v>
      </c>
      <c r="E6453" s="127" t="s">
        <v>13291</v>
      </c>
      <c r="F6453" s="127" t="s">
        <v>3</v>
      </c>
      <c r="G6453" s="127">
        <v>1564546</v>
      </c>
      <c r="H6453" s="127"/>
      <c r="I6453" s="131" t="s">
        <v>15754</v>
      </c>
      <c r="J6453" s="127"/>
      <c r="K6453" s="127"/>
      <c r="L6453" s="127"/>
      <c r="M6453" s="127"/>
      <c r="N6453" s="246">
        <v>0</v>
      </c>
      <c r="O6453" s="246">
        <v>329</v>
      </c>
      <c r="P6453" s="127" t="s">
        <v>1334</v>
      </c>
    </row>
    <row r="6454" spans="1:16" ht="51" hidden="1">
      <c r="A6454" s="127" t="s">
        <v>620</v>
      </c>
      <c r="B6454" s="127"/>
      <c r="C6454" s="128" t="s">
        <v>714</v>
      </c>
      <c r="D6454" s="222">
        <v>43063</v>
      </c>
      <c r="E6454" s="127" t="s">
        <v>13292</v>
      </c>
      <c r="F6454" s="127" t="s">
        <v>3</v>
      </c>
      <c r="G6454" s="127">
        <v>1564365</v>
      </c>
      <c r="H6454" s="127"/>
      <c r="I6454" s="131" t="s">
        <v>15755</v>
      </c>
      <c r="J6454" s="127"/>
      <c r="K6454" s="127"/>
      <c r="L6454" s="127"/>
      <c r="M6454" s="127"/>
      <c r="N6454" s="246">
        <v>0</v>
      </c>
      <c r="O6454" s="246">
        <v>244.1</v>
      </c>
      <c r="P6454" s="127" t="s">
        <v>1334</v>
      </c>
    </row>
    <row r="6455" spans="1:16" ht="51" hidden="1">
      <c r="A6455" s="127" t="s">
        <v>620</v>
      </c>
      <c r="B6455" s="127"/>
      <c r="C6455" s="128" t="s">
        <v>714</v>
      </c>
      <c r="D6455" s="222">
        <v>43063</v>
      </c>
      <c r="E6455" s="127" t="s">
        <v>13293</v>
      </c>
      <c r="F6455" s="127" t="s">
        <v>3</v>
      </c>
      <c r="G6455" s="127">
        <v>1564372</v>
      </c>
      <c r="H6455" s="127"/>
      <c r="I6455" s="131" t="s">
        <v>15756</v>
      </c>
      <c r="J6455" s="127"/>
      <c r="K6455" s="127"/>
      <c r="L6455" s="127"/>
      <c r="M6455" s="127"/>
      <c r="N6455" s="246">
        <v>0</v>
      </c>
      <c r="O6455" s="246">
        <v>1521.69</v>
      </c>
      <c r="P6455" s="127" t="s">
        <v>1334</v>
      </c>
    </row>
    <row r="6456" spans="1:16" ht="63.75" hidden="1">
      <c r="A6456" s="127">
        <v>46</v>
      </c>
      <c r="B6456" s="127"/>
      <c r="C6456" s="128" t="s">
        <v>699</v>
      </c>
      <c r="D6456" s="222">
        <v>43063</v>
      </c>
      <c r="E6456" s="127" t="s">
        <v>13294</v>
      </c>
      <c r="F6456" s="127" t="s">
        <v>3</v>
      </c>
      <c r="G6456" s="127">
        <v>1564410</v>
      </c>
      <c r="H6456" s="127"/>
      <c r="I6456" s="131" t="s">
        <v>15757</v>
      </c>
      <c r="J6456" s="127"/>
      <c r="K6456" s="127"/>
      <c r="L6456" s="127"/>
      <c r="M6456" s="127"/>
      <c r="N6456" s="246">
        <v>0</v>
      </c>
      <c r="O6456" s="246">
        <v>1250</v>
      </c>
      <c r="P6456" s="127" t="s">
        <v>1334</v>
      </c>
    </row>
    <row r="6457" spans="1:16" ht="63.75" hidden="1">
      <c r="A6457" s="127">
        <v>292</v>
      </c>
      <c r="B6457" s="127"/>
      <c r="C6457" s="128" t="s">
        <v>152</v>
      </c>
      <c r="D6457" s="222">
        <v>43063</v>
      </c>
      <c r="E6457" s="127" t="s">
        <v>13295</v>
      </c>
      <c r="F6457" s="127" t="s">
        <v>3</v>
      </c>
      <c r="G6457" s="127">
        <v>1564426</v>
      </c>
      <c r="H6457" s="127"/>
      <c r="I6457" s="131" t="s">
        <v>15758</v>
      </c>
      <c r="J6457" s="127"/>
      <c r="K6457" s="127"/>
      <c r="L6457" s="127"/>
      <c r="M6457" s="127"/>
      <c r="N6457" s="246">
        <v>0</v>
      </c>
      <c r="O6457" s="246">
        <v>845</v>
      </c>
      <c r="P6457" s="127" t="s">
        <v>1334</v>
      </c>
    </row>
    <row r="6458" spans="1:16" ht="63.75" hidden="1">
      <c r="A6458" s="127">
        <v>580</v>
      </c>
      <c r="B6458" s="127"/>
      <c r="C6458" s="128" t="s">
        <v>218</v>
      </c>
      <c r="D6458" s="222">
        <v>43063</v>
      </c>
      <c r="E6458" s="127" t="s">
        <v>13296</v>
      </c>
      <c r="F6458" s="127" t="s">
        <v>3</v>
      </c>
      <c r="G6458" s="127">
        <v>1564432</v>
      </c>
      <c r="H6458" s="127"/>
      <c r="I6458" s="131" t="s">
        <v>15759</v>
      </c>
      <c r="J6458" s="127"/>
      <c r="K6458" s="127"/>
      <c r="L6458" s="127"/>
      <c r="M6458" s="127"/>
      <c r="N6458" s="246">
        <v>0</v>
      </c>
      <c r="O6458" s="246">
        <v>100</v>
      </c>
      <c r="P6458" s="127" t="s">
        <v>1334</v>
      </c>
    </row>
    <row r="6459" spans="1:16" ht="63.75" hidden="1">
      <c r="A6459" s="127">
        <v>234</v>
      </c>
      <c r="B6459" s="127"/>
      <c r="C6459" s="128" t="s">
        <v>124</v>
      </c>
      <c r="D6459" s="222">
        <v>43063</v>
      </c>
      <c r="E6459" s="127" t="s">
        <v>13297</v>
      </c>
      <c r="F6459" s="127" t="s">
        <v>3</v>
      </c>
      <c r="G6459" s="127">
        <v>1564670</v>
      </c>
      <c r="H6459" s="127"/>
      <c r="I6459" s="131" t="s">
        <v>15760</v>
      </c>
      <c r="J6459" s="127"/>
      <c r="K6459" s="127"/>
      <c r="L6459" s="127"/>
      <c r="M6459" s="127"/>
      <c r="N6459" s="246">
        <v>0</v>
      </c>
      <c r="O6459" s="246">
        <v>2285</v>
      </c>
      <c r="P6459" s="127" t="s">
        <v>1334</v>
      </c>
    </row>
    <row r="6460" spans="1:16" ht="51" hidden="1">
      <c r="A6460" s="127">
        <v>592</v>
      </c>
      <c r="B6460" s="127"/>
      <c r="C6460" s="128" t="s">
        <v>863</v>
      </c>
      <c r="D6460" s="222">
        <v>43063</v>
      </c>
      <c r="E6460" s="127" t="s">
        <v>13298</v>
      </c>
      <c r="F6460" s="127" t="s">
        <v>3</v>
      </c>
      <c r="G6460" s="127">
        <v>1564674</v>
      </c>
      <c r="H6460" s="127"/>
      <c r="I6460" s="131" t="s">
        <v>15761</v>
      </c>
      <c r="J6460" s="127"/>
      <c r="K6460" s="127"/>
      <c r="L6460" s="127"/>
      <c r="M6460" s="127"/>
      <c r="N6460" s="246">
        <v>0</v>
      </c>
      <c r="O6460" s="246">
        <v>19.11</v>
      </c>
      <c r="P6460" s="127" t="s">
        <v>1334</v>
      </c>
    </row>
    <row r="6461" spans="1:16" ht="51" hidden="1">
      <c r="A6461" s="127">
        <v>342</v>
      </c>
      <c r="B6461" s="127"/>
      <c r="C6461" s="128" t="s">
        <v>817</v>
      </c>
      <c r="D6461" s="222">
        <v>43063</v>
      </c>
      <c r="E6461" s="127" t="s">
        <v>13299</v>
      </c>
      <c r="F6461" s="127" t="s">
        <v>3</v>
      </c>
      <c r="G6461" s="127">
        <v>1564700</v>
      </c>
      <c r="H6461" s="127"/>
      <c r="I6461" s="131" t="s">
        <v>15762</v>
      </c>
      <c r="J6461" s="127"/>
      <c r="K6461" s="127"/>
      <c r="L6461" s="127"/>
      <c r="M6461" s="127"/>
      <c r="N6461" s="246">
        <v>0</v>
      </c>
      <c r="O6461" s="246">
        <v>135</v>
      </c>
      <c r="P6461" s="127" t="s">
        <v>1334</v>
      </c>
    </row>
    <row r="6462" spans="1:16" ht="38.25" hidden="1">
      <c r="A6462" s="127">
        <v>46</v>
      </c>
      <c r="B6462" s="127"/>
      <c r="C6462" s="128" t="s">
        <v>699</v>
      </c>
      <c r="D6462" s="222">
        <v>43063</v>
      </c>
      <c r="E6462" s="127" t="s">
        <v>13300</v>
      </c>
      <c r="F6462" s="127" t="s">
        <v>3</v>
      </c>
      <c r="G6462" s="127">
        <v>1564712</v>
      </c>
      <c r="H6462" s="127"/>
      <c r="I6462" s="131" t="s">
        <v>15763</v>
      </c>
      <c r="J6462" s="127"/>
      <c r="K6462" s="127"/>
      <c r="L6462" s="127"/>
      <c r="M6462" s="127"/>
      <c r="N6462" s="246">
        <v>0</v>
      </c>
      <c r="O6462" s="246">
        <v>2065.5</v>
      </c>
      <c r="P6462" s="127" t="s">
        <v>1334</v>
      </c>
    </row>
    <row r="6463" spans="1:16" ht="51" hidden="1">
      <c r="A6463" s="127">
        <v>234</v>
      </c>
      <c r="B6463" s="127"/>
      <c r="C6463" s="128" t="s">
        <v>124</v>
      </c>
      <c r="D6463" s="222">
        <v>43063</v>
      </c>
      <c r="E6463" s="127" t="s">
        <v>13301</v>
      </c>
      <c r="F6463" s="127" t="s">
        <v>3</v>
      </c>
      <c r="G6463" s="127">
        <v>1564548</v>
      </c>
      <c r="H6463" s="127"/>
      <c r="I6463" s="131" t="s">
        <v>15764</v>
      </c>
      <c r="J6463" s="127"/>
      <c r="K6463" s="127"/>
      <c r="L6463" s="127"/>
      <c r="M6463" s="127"/>
      <c r="N6463" s="246">
        <v>0</v>
      </c>
      <c r="O6463" s="246">
        <v>129</v>
      </c>
      <c r="P6463" s="127" t="s">
        <v>1334</v>
      </c>
    </row>
    <row r="6464" spans="1:16" ht="51" hidden="1">
      <c r="A6464" s="127">
        <v>234</v>
      </c>
      <c r="B6464" s="127"/>
      <c r="C6464" s="128" t="s">
        <v>124</v>
      </c>
      <c r="D6464" s="222">
        <v>43063</v>
      </c>
      <c r="E6464" s="127" t="s">
        <v>13302</v>
      </c>
      <c r="F6464" s="127" t="s">
        <v>3</v>
      </c>
      <c r="G6464" s="127">
        <v>1564550</v>
      </c>
      <c r="H6464" s="127"/>
      <c r="I6464" s="131" t="s">
        <v>15765</v>
      </c>
      <c r="J6464" s="127"/>
      <c r="K6464" s="127"/>
      <c r="L6464" s="127"/>
      <c r="M6464" s="127"/>
      <c r="N6464" s="246">
        <v>0</v>
      </c>
      <c r="O6464" s="246">
        <v>779.1</v>
      </c>
      <c r="P6464" s="127" t="s">
        <v>1334</v>
      </c>
    </row>
    <row r="6465" spans="1:16" ht="51" hidden="1">
      <c r="A6465" s="127">
        <v>574</v>
      </c>
      <c r="B6465" s="127"/>
      <c r="C6465" s="128" t="s">
        <v>851</v>
      </c>
      <c r="D6465" s="222">
        <v>43063</v>
      </c>
      <c r="E6465" s="127" t="s">
        <v>13303</v>
      </c>
      <c r="F6465" s="127" t="s">
        <v>3</v>
      </c>
      <c r="G6465" s="127">
        <v>1564560</v>
      </c>
      <c r="H6465" s="127"/>
      <c r="I6465" s="131" t="s">
        <v>15766</v>
      </c>
      <c r="J6465" s="127"/>
      <c r="K6465" s="127"/>
      <c r="L6465" s="127"/>
      <c r="M6465" s="127"/>
      <c r="N6465" s="246">
        <v>0</v>
      </c>
      <c r="O6465" s="246">
        <v>27</v>
      </c>
      <c r="P6465" s="127" t="s">
        <v>1334</v>
      </c>
    </row>
    <row r="6466" spans="1:16" ht="51" hidden="1">
      <c r="A6466" s="127">
        <v>574</v>
      </c>
      <c r="B6466" s="127"/>
      <c r="C6466" s="128" t="s">
        <v>851</v>
      </c>
      <c r="D6466" s="222">
        <v>43063</v>
      </c>
      <c r="E6466" s="127" t="s">
        <v>13304</v>
      </c>
      <c r="F6466" s="127" t="s">
        <v>3</v>
      </c>
      <c r="G6466" s="127">
        <v>1564562</v>
      </c>
      <c r="H6466" s="127"/>
      <c r="I6466" s="131" t="s">
        <v>15766</v>
      </c>
      <c r="J6466" s="127"/>
      <c r="K6466" s="127"/>
      <c r="L6466" s="127"/>
      <c r="M6466" s="127"/>
      <c r="N6466" s="246">
        <v>0</v>
      </c>
      <c r="O6466" s="246">
        <v>31</v>
      </c>
      <c r="P6466" s="127" t="s">
        <v>1334</v>
      </c>
    </row>
    <row r="6467" spans="1:16" ht="51" hidden="1">
      <c r="A6467" s="127">
        <v>249</v>
      </c>
      <c r="B6467" s="127"/>
      <c r="C6467" s="128" t="s">
        <v>776</v>
      </c>
      <c r="D6467" s="222">
        <v>43063</v>
      </c>
      <c r="E6467" s="127" t="s">
        <v>13305</v>
      </c>
      <c r="F6467" s="127" t="s">
        <v>3</v>
      </c>
      <c r="G6467" s="127">
        <v>1564586</v>
      </c>
      <c r="H6467" s="127"/>
      <c r="I6467" s="131" t="s">
        <v>15767</v>
      </c>
      <c r="J6467" s="127"/>
      <c r="K6467" s="127"/>
      <c r="L6467" s="127"/>
      <c r="M6467" s="127"/>
      <c r="N6467" s="246">
        <v>0</v>
      </c>
      <c r="O6467" s="246">
        <v>222</v>
      </c>
      <c r="P6467" s="127" t="s">
        <v>1334</v>
      </c>
    </row>
    <row r="6468" spans="1:16" ht="51" hidden="1">
      <c r="A6468" s="127" t="s">
        <v>620</v>
      </c>
      <c r="B6468" s="127"/>
      <c r="C6468" s="128" t="s">
        <v>714</v>
      </c>
      <c r="D6468" s="222">
        <v>43063</v>
      </c>
      <c r="E6468" s="127" t="s">
        <v>13306</v>
      </c>
      <c r="F6468" s="127" t="s">
        <v>3</v>
      </c>
      <c r="G6468" s="127">
        <v>1564588</v>
      </c>
      <c r="H6468" s="127"/>
      <c r="I6468" s="131" t="s">
        <v>15768</v>
      </c>
      <c r="J6468" s="127"/>
      <c r="K6468" s="127"/>
      <c r="L6468" s="127"/>
      <c r="M6468" s="127"/>
      <c r="N6468" s="246">
        <v>0</v>
      </c>
      <c r="O6468" s="246">
        <v>323</v>
      </c>
      <c r="P6468" s="127" t="s">
        <v>1334</v>
      </c>
    </row>
    <row r="6469" spans="1:16" ht="63.75" hidden="1">
      <c r="A6469" s="127">
        <v>47</v>
      </c>
      <c r="B6469" s="127"/>
      <c r="C6469" s="128" t="s">
        <v>700</v>
      </c>
      <c r="D6469" s="222">
        <v>43063</v>
      </c>
      <c r="E6469" s="127" t="s">
        <v>13307</v>
      </c>
      <c r="F6469" s="127" t="s">
        <v>3</v>
      </c>
      <c r="G6469" s="127">
        <v>1564598</v>
      </c>
      <c r="H6469" s="127"/>
      <c r="I6469" s="131" t="s">
        <v>15769</v>
      </c>
      <c r="J6469" s="127"/>
      <c r="K6469" s="127"/>
      <c r="L6469" s="127"/>
      <c r="M6469" s="127"/>
      <c r="N6469" s="246">
        <v>0</v>
      </c>
      <c r="O6469" s="246">
        <v>3682</v>
      </c>
      <c r="P6469" s="127" t="s">
        <v>1334</v>
      </c>
    </row>
    <row r="6470" spans="1:16" ht="51" hidden="1">
      <c r="A6470" s="127">
        <v>378</v>
      </c>
      <c r="B6470" s="127"/>
      <c r="C6470" s="128" t="s">
        <v>1278</v>
      </c>
      <c r="D6470" s="222">
        <v>43063</v>
      </c>
      <c r="E6470" s="127" t="s">
        <v>13308</v>
      </c>
      <c r="F6470" s="127" t="s">
        <v>3</v>
      </c>
      <c r="G6470" s="127">
        <v>1564602</v>
      </c>
      <c r="H6470" s="127"/>
      <c r="I6470" s="131" t="s">
        <v>15770</v>
      </c>
      <c r="J6470" s="127"/>
      <c r="K6470" s="127"/>
      <c r="L6470" s="127"/>
      <c r="M6470" s="127"/>
      <c r="N6470" s="246">
        <v>0</v>
      </c>
      <c r="O6470" s="246">
        <v>1944.04</v>
      </c>
      <c r="P6470" s="127" t="s">
        <v>1334</v>
      </c>
    </row>
    <row r="6471" spans="1:16" ht="51" hidden="1">
      <c r="A6471" s="127">
        <v>513</v>
      </c>
      <c r="B6471" s="127"/>
      <c r="C6471" s="128" t="s">
        <v>201</v>
      </c>
      <c r="D6471" s="222">
        <v>43063</v>
      </c>
      <c r="E6471" s="127" t="s">
        <v>13309</v>
      </c>
      <c r="F6471" s="127" t="s">
        <v>3</v>
      </c>
      <c r="G6471" s="127">
        <v>1564613</v>
      </c>
      <c r="H6471" s="127"/>
      <c r="I6471" s="131" t="s">
        <v>15771</v>
      </c>
      <c r="J6471" s="127"/>
      <c r="K6471" s="127"/>
      <c r="L6471" s="127"/>
      <c r="M6471" s="127"/>
      <c r="N6471" s="246">
        <v>0</v>
      </c>
      <c r="O6471" s="246">
        <v>238</v>
      </c>
      <c r="P6471" s="127" t="s">
        <v>1334</v>
      </c>
    </row>
    <row r="6472" spans="1:16" ht="38.25" hidden="1">
      <c r="A6472" s="127">
        <v>46</v>
      </c>
      <c r="B6472" s="127"/>
      <c r="C6472" s="128" t="s">
        <v>699</v>
      </c>
      <c r="D6472" s="222">
        <v>43063</v>
      </c>
      <c r="E6472" s="127" t="s">
        <v>13310</v>
      </c>
      <c r="F6472" s="127" t="s">
        <v>3</v>
      </c>
      <c r="G6472" s="127">
        <v>1564614</v>
      </c>
      <c r="H6472" s="127"/>
      <c r="I6472" s="131" t="s">
        <v>15772</v>
      </c>
      <c r="J6472" s="127"/>
      <c r="K6472" s="127"/>
      <c r="L6472" s="127"/>
      <c r="M6472" s="127"/>
      <c r="N6472" s="246">
        <v>0</v>
      </c>
      <c r="O6472" s="246">
        <v>55</v>
      </c>
      <c r="P6472" s="127" t="s">
        <v>1334</v>
      </c>
    </row>
    <row r="6473" spans="1:16" ht="38.25" hidden="1">
      <c r="A6473" s="127">
        <v>46</v>
      </c>
      <c r="B6473" s="127"/>
      <c r="C6473" s="128" t="s">
        <v>699</v>
      </c>
      <c r="D6473" s="222">
        <v>43063</v>
      </c>
      <c r="E6473" s="127" t="s">
        <v>13311</v>
      </c>
      <c r="F6473" s="127" t="s">
        <v>3</v>
      </c>
      <c r="G6473" s="127">
        <v>1564616</v>
      </c>
      <c r="H6473" s="127"/>
      <c r="I6473" s="131" t="s">
        <v>15773</v>
      </c>
      <c r="J6473" s="127"/>
      <c r="K6473" s="127"/>
      <c r="L6473" s="127"/>
      <c r="M6473" s="127"/>
      <c r="N6473" s="246">
        <v>0</v>
      </c>
      <c r="O6473" s="246">
        <v>30</v>
      </c>
      <c r="P6473" s="127" t="s">
        <v>1334</v>
      </c>
    </row>
    <row r="6474" spans="1:16" ht="38.25" hidden="1">
      <c r="A6474" s="127">
        <v>46</v>
      </c>
      <c r="B6474" s="127"/>
      <c r="C6474" s="128" t="s">
        <v>699</v>
      </c>
      <c r="D6474" s="222">
        <v>43063</v>
      </c>
      <c r="E6474" s="127" t="s">
        <v>13312</v>
      </c>
      <c r="F6474" s="127" t="s">
        <v>3</v>
      </c>
      <c r="G6474" s="127">
        <v>1564619</v>
      </c>
      <c r="H6474" s="127"/>
      <c r="I6474" s="131" t="s">
        <v>15774</v>
      </c>
      <c r="J6474" s="127"/>
      <c r="K6474" s="127"/>
      <c r="L6474" s="127"/>
      <c r="M6474" s="127"/>
      <c r="N6474" s="246">
        <v>0</v>
      </c>
      <c r="O6474" s="246">
        <v>100</v>
      </c>
      <c r="P6474" s="127" t="s">
        <v>1334</v>
      </c>
    </row>
    <row r="6475" spans="1:16" ht="38.25" hidden="1">
      <c r="A6475" s="127">
        <v>46</v>
      </c>
      <c r="B6475" s="127"/>
      <c r="C6475" s="128" t="s">
        <v>699</v>
      </c>
      <c r="D6475" s="222">
        <v>43063</v>
      </c>
      <c r="E6475" s="127" t="s">
        <v>13313</v>
      </c>
      <c r="F6475" s="127" t="s">
        <v>3</v>
      </c>
      <c r="G6475" s="127">
        <v>1564620</v>
      </c>
      <c r="H6475" s="127"/>
      <c r="I6475" s="131" t="s">
        <v>15775</v>
      </c>
      <c r="J6475" s="127"/>
      <c r="K6475" s="127"/>
      <c r="L6475" s="127"/>
      <c r="M6475" s="127"/>
      <c r="N6475" s="246">
        <v>0</v>
      </c>
      <c r="O6475" s="246">
        <v>60</v>
      </c>
      <c r="P6475" s="127" t="s">
        <v>1334</v>
      </c>
    </row>
    <row r="6476" spans="1:16" ht="63.75" hidden="1">
      <c r="A6476" s="127">
        <v>47</v>
      </c>
      <c r="B6476" s="127"/>
      <c r="C6476" s="128" t="s">
        <v>700</v>
      </c>
      <c r="D6476" s="222">
        <v>43063</v>
      </c>
      <c r="E6476" s="127" t="s">
        <v>13314</v>
      </c>
      <c r="F6476" s="127" t="s">
        <v>3</v>
      </c>
      <c r="G6476" s="127">
        <v>1564645</v>
      </c>
      <c r="H6476" s="127"/>
      <c r="I6476" s="131" t="s">
        <v>15776</v>
      </c>
      <c r="J6476" s="127"/>
      <c r="K6476" s="127"/>
      <c r="L6476" s="127"/>
      <c r="M6476" s="127"/>
      <c r="N6476" s="246">
        <v>0</v>
      </c>
      <c r="O6476" s="246">
        <v>3547.56</v>
      </c>
      <c r="P6476" s="127" t="s">
        <v>1334</v>
      </c>
    </row>
    <row r="6477" spans="1:16" ht="38.25" hidden="1">
      <c r="A6477" s="127">
        <v>526</v>
      </c>
      <c r="B6477" s="127"/>
      <c r="C6477" s="128" t="s">
        <v>847</v>
      </c>
      <c r="D6477" s="222">
        <v>43063</v>
      </c>
      <c r="E6477" s="127" t="s">
        <v>13315</v>
      </c>
      <c r="F6477" s="127" t="s">
        <v>3</v>
      </c>
      <c r="G6477" s="127">
        <v>1564647</v>
      </c>
      <c r="H6477" s="127"/>
      <c r="I6477" s="131" t="s">
        <v>15777</v>
      </c>
      <c r="J6477" s="127"/>
      <c r="K6477" s="127"/>
      <c r="L6477" s="127"/>
      <c r="M6477" s="127"/>
      <c r="N6477" s="246">
        <v>0</v>
      </c>
      <c r="O6477" s="246">
        <v>55</v>
      </c>
      <c r="P6477" s="127" t="s">
        <v>1334</v>
      </c>
    </row>
    <row r="6478" spans="1:16" ht="51" hidden="1">
      <c r="A6478" s="127">
        <v>526</v>
      </c>
      <c r="B6478" s="127"/>
      <c r="C6478" s="128" t="s">
        <v>847</v>
      </c>
      <c r="D6478" s="222">
        <v>43063</v>
      </c>
      <c r="E6478" s="127" t="s">
        <v>13316</v>
      </c>
      <c r="F6478" s="127" t="s">
        <v>3</v>
      </c>
      <c r="G6478" s="127">
        <v>1564651</v>
      </c>
      <c r="H6478" s="127"/>
      <c r="I6478" s="131" t="s">
        <v>15778</v>
      </c>
      <c r="J6478" s="127"/>
      <c r="K6478" s="127"/>
      <c r="L6478" s="127"/>
      <c r="M6478" s="127"/>
      <c r="N6478" s="246">
        <v>0</v>
      </c>
      <c r="O6478" s="246">
        <v>55</v>
      </c>
      <c r="P6478" s="127" t="s">
        <v>1334</v>
      </c>
    </row>
    <row r="6479" spans="1:16" ht="51" hidden="1">
      <c r="A6479" s="127">
        <v>292</v>
      </c>
      <c r="B6479" s="127"/>
      <c r="C6479" s="128" t="s">
        <v>152</v>
      </c>
      <c r="D6479" s="222">
        <v>43063</v>
      </c>
      <c r="E6479" s="127" t="s">
        <v>13317</v>
      </c>
      <c r="F6479" s="127" t="s">
        <v>3</v>
      </c>
      <c r="G6479" s="127">
        <v>1564655</v>
      </c>
      <c r="H6479" s="127"/>
      <c r="I6479" s="131" t="s">
        <v>15779</v>
      </c>
      <c r="J6479" s="127"/>
      <c r="K6479" s="127"/>
      <c r="L6479" s="127"/>
      <c r="M6479" s="127"/>
      <c r="N6479" s="246">
        <v>0</v>
      </c>
      <c r="O6479" s="246">
        <v>110</v>
      </c>
      <c r="P6479" s="127" t="s">
        <v>1334</v>
      </c>
    </row>
    <row r="6480" spans="1:16" ht="38.25" hidden="1">
      <c r="A6480" s="127">
        <v>592</v>
      </c>
      <c r="B6480" s="127"/>
      <c r="C6480" s="128" t="s">
        <v>863</v>
      </c>
      <c r="D6480" s="222">
        <v>43063</v>
      </c>
      <c r="E6480" s="127" t="s">
        <v>13318</v>
      </c>
      <c r="F6480" s="127" t="s">
        <v>3</v>
      </c>
      <c r="G6480" s="127">
        <v>1564659</v>
      </c>
      <c r="H6480" s="127"/>
      <c r="I6480" s="131" t="s">
        <v>15780</v>
      </c>
      <c r="J6480" s="127"/>
      <c r="K6480" s="127"/>
      <c r="L6480" s="127"/>
      <c r="M6480" s="127"/>
      <c r="N6480" s="246">
        <v>0</v>
      </c>
      <c r="O6480" s="246">
        <v>418.2</v>
      </c>
      <c r="P6480" s="127" t="s">
        <v>1334</v>
      </c>
    </row>
    <row r="6481" spans="1:16" ht="51" hidden="1">
      <c r="A6481" s="127">
        <v>234</v>
      </c>
      <c r="B6481" s="127"/>
      <c r="C6481" s="128" t="s">
        <v>124</v>
      </c>
      <c r="D6481" s="222">
        <v>43063</v>
      </c>
      <c r="E6481" s="127" t="s">
        <v>13319</v>
      </c>
      <c r="F6481" s="127" t="s">
        <v>3</v>
      </c>
      <c r="G6481" s="127">
        <v>1564665</v>
      </c>
      <c r="H6481" s="127"/>
      <c r="I6481" s="131" t="s">
        <v>15781</v>
      </c>
      <c r="J6481" s="127"/>
      <c r="K6481" s="127"/>
      <c r="L6481" s="127"/>
      <c r="M6481" s="127"/>
      <c r="N6481" s="246">
        <v>0</v>
      </c>
      <c r="O6481" s="246">
        <v>126</v>
      </c>
      <c r="P6481" s="127" t="s">
        <v>1334</v>
      </c>
    </row>
    <row r="6482" spans="1:16" ht="51" hidden="1">
      <c r="A6482" s="127">
        <v>234</v>
      </c>
      <c r="B6482" s="127"/>
      <c r="C6482" s="128" t="s">
        <v>124</v>
      </c>
      <c r="D6482" s="222">
        <v>43063</v>
      </c>
      <c r="E6482" s="127" t="s">
        <v>13320</v>
      </c>
      <c r="F6482" s="127" t="s">
        <v>3</v>
      </c>
      <c r="G6482" s="127">
        <v>1564666</v>
      </c>
      <c r="H6482" s="127"/>
      <c r="I6482" s="131" t="s">
        <v>15782</v>
      </c>
      <c r="J6482" s="127"/>
      <c r="K6482" s="127"/>
      <c r="L6482" s="127"/>
      <c r="M6482" s="127"/>
      <c r="N6482" s="246">
        <v>0</v>
      </c>
      <c r="O6482" s="246">
        <v>259</v>
      </c>
      <c r="P6482" s="127" t="s">
        <v>1334</v>
      </c>
    </row>
    <row r="6483" spans="1:16" ht="51" hidden="1">
      <c r="A6483" s="127">
        <v>283</v>
      </c>
      <c r="B6483" s="127"/>
      <c r="C6483" s="128" t="s">
        <v>146</v>
      </c>
      <c r="D6483" s="222">
        <v>43063</v>
      </c>
      <c r="E6483" s="127" t="s">
        <v>13321</v>
      </c>
      <c r="F6483" s="127" t="s">
        <v>3</v>
      </c>
      <c r="G6483" s="127">
        <v>1564470</v>
      </c>
      <c r="H6483" s="127"/>
      <c r="I6483" s="131" t="s">
        <v>15783</v>
      </c>
      <c r="J6483" s="127"/>
      <c r="K6483" s="127"/>
      <c r="L6483" s="127"/>
      <c r="M6483" s="127"/>
      <c r="N6483" s="246">
        <v>0</v>
      </c>
      <c r="O6483" s="246">
        <v>156</v>
      </c>
      <c r="P6483" s="127" t="s">
        <v>1334</v>
      </c>
    </row>
    <row r="6484" spans="1:16" ht="51" hidden="1">
      <c r="A6484" s="127">
        <v>283</v>
      </c>
      <c r="B6484" s="127"/>
      <c r="C6484" s="128" t="s">
        <v>146</v>
      </c>
      <c r="D6484" s="222">
        <v>43063</v>
      </c>
      <c r="E6484" s="127" t="s">
        <v>13322</v>
      </c>
      <c r="F6484" s="127" t="s">
        <v>3</v>
      </c>
      <c r="G6484" s="127">
        <v>1564471</v>
      </c>
      <c r="H6484" s="127"/>
      <c r="I6484" s="131" t="s">
        <v>15784</v>
      </c>
      <c r="J6484" s="127"/>
      <c r="K6484" s="127"/>
      <c r="L6484" s="127"/>
      <c r="M6484" s="127"/>
      <c r="N6484" s="246">
        <v>0</v>
      </c>
      <c r="O6484" s="246">
        <v>162</v>
      </c>
      <c r="P6484" s="127" t="s">
        <v>1334</v>
      </c>
    </row>
    <row r="6485" spans="1:16" ht="51" hidden="1">
      <c r="A6485" s="127">
        <v>283</v>
      </c>
      <c r="B6485" s="127"/>
      <c r="C6485" s="128" t="s">
        <v>146</v>
      </c>
      <c r="D6485" s="222">
        <v>43063</v>
      </c>
      <c r="E6485" s="127" t="s">
        <v>13323</v>
      </c>
      <c r="F6485" s="127" t="s">
        <v>3</v>
      </c>
      <c r="G6485" s="127">
        <v>1564476</v>
      </c>
      <c r="H6485" s="127"/>
      <c r="I6485" s="131" t="s">
        <v>15785</v>
      </c>
      <c r="J6485" s="127"/>
      <c r="K6485" s="127"/>
      <c r="L6485" s="127"/>
      <c r="M6485" s="127"/>
      <c r="N6485" s="246">
        <v>0</v>
      </c>
      <c r="O6485" s="246">
        <v>70</v>
      </c>
      <c r="P6485" s="127" t="s">
        <v>1334</v>
      </c>
    </row>
    <row r="6486" spans="1:16" ht="51" hidden="1">
      <c r="A6486" s="127">
        <v>223</v>
      </c>
      <c r="B6486" s="127"/>
      <c r="C6486" s="128" t="s">
        <v>766</v>
      </c>
      <c r="D6486" s="222">
        <v>43063</v>
      </c>
      <c r="E6486" s="127" t="s">
        <v>13324</v>
      </c>
      <c r="F6486" s="127" t="s">
        <v>3</v>
      </c>
      <c r="G6486" s="127">
        <v>1564480</v>
      </c>
      <c r="H6486" s="127"/>
      <c r="I6486" s="131" t="s">
        <v>15786</v>
      </c>
      <c r="J6486" s="127"/>
      <c r="K6486" s="127"/>
      <c r="L6486" s="127"/>
      <c r="M6486" s="127"/>
      <c r="N6486" s="246">
        <v>0</v>
      </c>
      <c r="O6486" s="246">
        <v>100</v>
      </c>
      <c r="P6486" s="127" t="s">
        <v>1334</v>
      </c>
    </row>
    <row r="6487" spans="1:16" ht="51" hidden="1">
      <c r="A6487" s="127">
        <v>224</v>
      </c>
      <c r="B6487" s="127"/>
      <c r="C6487" s="128" t="s">
        <v>120</v>
      </c>
      <c r="D6487" s="222">
        <v>43063</v>
      </c>
      <c r="E6487" s="127" t="s">
        <v>13325</v>
      </c>
      <c r="F6487" s="127" t="s">
        <v>3</v>
      </c>
      <c r="G6487" s="127">
        <v>1564484</v>
      </c>
      <c r="H6487" s="127"/>
      <c r="I6487" s="131" t="s">
        <v>15787</v>
      </c>
      <c r="J6487" s="127"/>
      <c r="K6487" s="127"/>
      <c r="L6487" s="127"/>
      <c r="M6487" s="127"/>
      <c r="N6487" s="246">
        <v>0</v>
      </c>
      <c r="O6487" s="246">
        <v>886316.5</v>
      </c>
      <c r="P6487" s="127" t="s">
        <v>1334</v>
      </c>
    </row>
    <row r="6488" spans="1:16" ht="51" hidden="1">
      <c r="A6488" s="127">
        <v>591</v>
      </c>
      <c r="B6488" s="127"/>
      <c r="C6488" s="128" t="s">
        <v>862</v>
      </c>
      <c r="D6488" s="222">
        <v>43063</v>
      </c>
      <c r="E6488" s="127" t="s">
        <v>13326</v>
      </c>
      <c r="F6488" s="127" t="s">
        <v>3</v>
      </c>
      <c r="G6488" s="127">
        <v>1564485</v>
      </c>
      <c r="H6488" s="127"/>
      <c r="I6488" s="131" t="s">
        <v>15788</v>
      </c>
      <c r="J6488" s="127"/>
      <c r="K6488" s="127"/>
      <c r="L6488" s="127"/>
      <c r="M6488" s="127"/>
      <c r="N6488" s="246">
        <v>0</v>
      </c>
      <c r="O6488" s="246">
        <v>1155103.52</v>
      </c>
      <c r="P6488" s="127" t="s">
        <v>1334</v>
      </c>
    </row>
    <row r="6489" spans="1:16" ht="51" hidden="1">
      <c r="A6489" s="127">
        <v>578</v>
      </c>
      <c r="B6489" s="127"/>
      <c r="C6489" s="128" t="s">
        <v>854</v>
      </c>
      <c r="D6489" s="222">
        <v>43063</v>
      </c>
      <c r="E6489" s="127" t="s">
        <v>13327</v>
      </c>
      <c r="F6489" s="127" t="s">
        <v>3</v>
      </c>
      <c r="G6489" s="127">
        <v>1564487</v>
      </c>
      <c r="H6489" s="127"/>
      <c r="I6489" s="131" t="s">
        <v>15789</v>
      </c>
      <c r="J6489" s="127"/>
      <c r="K6489" s="127"/>
      <c r="L6489" s="127"/>
      <c r="M6489" s="127"/>
      <c r="N6489" s="246">
        <v>0</v>
      </c>
      <c r="O6489" s="246">
        <v>494.61</v>
      </c>
      <c r="P6489" s="127" t="s">
        <v>1334</v>
      </c>
    </row>
    <row r="6490" spans="1:16" ht="63.75" hidden="1">
      <c r="A6490" s="127">
        <v>66</v>
      </c>
      <c r="B6490" s="127"/>
      <c r="C6490" s="128" t="s">
        <v>705</v>
      </c>
      <c r="D6490" s="222">
        <v>43063</v>
      </c>
      <c r="E6490" s="127" t="s">
        <v>13328</v>
      </c>
      <c r="F6490" s="127" t="s">
        <v>3</v>
      </c>
      <c r="G6490" s="127">
        <v>1564501</v>
      </c>
      <c r="H6490" s="127"/>
      <c r="I6490" s="131" t="s">
        <v>15790</v>
      </c>
      <c r="J6490" s="127"/>
      <c r="K6490" s="127"/>
      <c r="L6490" s="127"/>
      <c r="M6490" s="127"/>
      <c r="N6490" s="246">
        <v>0</v>
      </c>
      <c r="O6490" s="246">
        <v>5313</v>
      </c>
      <c r="P6490" s="127" t="s">
        <v>1334</v>
      </c>
    </row>
    <row r="6491" spans="1:16" ht="63.75" hidden="1">
      <c r="A6491" s="127">
        <v>66</v>
      </c>
      <c r="B6491" s="127"/>
      <c r="C6491" s="128" t="s">
        <v>705</v>
      </c>
      <c r="D6491" s="222">
        <v>43063</v>
      </c>
      <c r="E6491" s="127" t="s">
        <v>13329</v>
      </c>
      <c r="F6491" s="127" t="s">
        <v>3</v>
      </c>
      <c r="G6491" s="127">
        <v>1564503</v>
      </c>
      <c r="H6491" s="127"/>
      <c r="I6491" s="131" t="s">
        <v>15791</v>
      </c>
      <c r="J6491" s="127"/>
      <c r="K6491" s="127"/>
      <c r="L6491" s="127"/>
      <c r="M6491" s="127"/>
      <c r="N6491" s="246">
        <v>0</v>
      </c>
      <c r="O6491" s="246">
        <v>1368</v>
      </c>
      <c r="P6491" s="127" t="s">
        <v>1334</v>
      </c>
    </row>
    <row r="6492" spans="1:16" ht="63.75" hidden="1">
      <c r="A6492" s="127">
        <v>66</v>
      </c>
      <c r="B6492" s="127"/>
      <c r="C6492" s="128" t="s">
        <v>705</v>
      </c>
      <c r="D6492" s="222">
        <v>43063</v>
      </c>
      <c r="E6492" s="127" t="s">
        <v>13330</v>
      </c>
      <c r="F6492" s="127" t="s">
        <v>3</v>
      </c>
      <c r="G6492" s="127">
        <v>1564505</v>
      </c>
      <c r="H6492" s="127"/>
      <c r="I6492" s="131" t="s">
        <v>15792</v>
      </c>
      <c r="J6492" s="127"/>
      <c r="K6492" s="127"/>
      <c r="L6492" s="127"/>
      <c r="M6492" s="127"/>
      <c r="N6492" s="246">
        <v>0</v>
      </c>
      <c r="O6492" s="246">
        <v>2322</v>
      </c>
      <c r="P6492" s="127" t="s">
        <v>1334</v>
      </c>
    </row>
    <row r="6493" spans="1:16" ht="51" hidden="1">
      <c r="A6493" s="127">
        <v>46</v>
      </c>
      <c r="B6493" s="127"/>
      <c r="C6493" s="128" t="s">
        <v>699</v>
      </c>
      <c r="D6493" s="222">
        <v>43063</v>
      </c>
      <c r="E6493" s="127" t="s">
        <v>13331</v>
      </c>
      <c r="F6493" s="127" t="s">
        <v>3</v>
      </c>
      <c r="G6493" s="127">
        <v>1564520</v>
      </c>
      <c r="H6493" s="127"/>
      <c r="I6493" s="131" t="s">
        <v>15793</v>
      </c>
      <c r="J6493" s="127"/>
      <c r="K6493" s="127"/>
      <c r="L6493" s="127"/>
      <c r="M6493" s="127"/>
      <c r="N6493" s="246">
        <v>0</v>
      </c>
      <c r="O6493" s="246">
        <v>54000</v>
      </c>
      <c r="P6493" s="127" t="s">
        <v>1334</v>
      </c>
    </row>
    <row r="6494" spans="1:16" ht="51" hidden="1">
      <c r="A6494" s="127">
        <v>660</v>
      </c>
      <c r="B6494" s="127"/>
      <c r="C6494" s="128" t="s">
        <v>234</v>
      </c>
      <c r="D6494" s="222">
        <v>43063</v>
      </c>
      <c r="E6494" s="127" t="s">
        <v>13332</v>
      </c>
      <c r="F6494" s="127" t="s">
        <v>3</v>
      </c>
      <c r="G6494" s="127">
        <v>1564391</v>
      </c>
      <c r="H6494" s="127"/>
      <c r="I6494" s="131" t="s">
        <v>15794</v>
      </c>
      <c r="J6494" s="127"/>
      <c r="K6494" s="127"/>
      <c r="L6494" s="127"/>
      <c r="M6494" s="127"/>
      <c r="N6494" s="246">
        <v>0</v>
      </c>
      <c r="O6494" s="246">
        <v>646</v>
      </c>
      <c r="P6494" s="127" t="s">
        <v>1334</v>
      </c>
    </row>
    <row r="6495" spans="1:16" ht="51" hidden="1">
      <c r="A6495" s="127">
        <v>660</v>
      </c>
      <c r="B6495" s="127"/>
      <c r="C6495" s="128" t="s">
        <v>234</v>
      </c>
      <c r="D6495" s="222">
        <v>43063</v>
      </c>
      <c r="E6495" s="127" t="s">
        <v>13333</v>
      </c>
      <c r="F6495" s="127" t="s">
        <v>3</v>
      </c>
      <c r="G6495" s="127">
        <v>1564392</v>
      </c>
      <c r="H6495" s="127"/>
      <c r="I6495" s="131" t="s">
        <v>15795</v>
      </c>
      <c r="J6495" s="127"/>
      <c r="K6495" s="127"/>
      <c r="L6495" s="127"/>
      <c r="M6495" s="127"/>
      <c r="N6495" s="246">
        <v>0</v>
      </c>
      <c r="O6495" s="246">
        <v>646</v>
      </c>
      <c r="P6495" s="127" t="s">
        <v>1334</v>
      </c>
    </row>
    <row r="6496" spans="1:16" ht="51" hidden="1">
      <c r="A6496" s="127">
        <v>660</v>
      </c>
      <c r="B6496" s="127"/>
      <c r="C6496" s="128" t="s">
        <v>234</v>
      </c>
      <c r="D6496" s="222">
        <v>43063</v>
      </c>
      <c r="E6496" s="127" t="s">
        <v>13334</v>
      </c>
      <c r="F6496" s="127" t="s">
        <v>3</v>
      </c>
      <c r="G6496" s="127">
        <v>1564393</v>
      </c>
      <c r="H6496" s="127"/>
      <c r="I6496" s="131" t="s">
        <v>15796</v>
      </c>
      <c r="J6496" s="127"/>
      <c r="K6496" s="127"/>
      <c r="L6496" s="127"/>
      <c r="M6496" s="127"/>
      <c r="N6496" s="246">
        <v>0</v>
      </c>
      <c r="O6496" s="246">
        <v>1214</v>
      </c>
      <c r="P6496" s="127" t="s">
        <v>1334</v>
      </c>
    </row>
    <row r="6497" spans="1:16" ht="63.75" hidden="1">
      <c r="A6497" s="127">
        <v>287</v>
      </c>
      <c r="B6497" s="127"/>
      <c r="C6497" s="128" t="s">
        <v>791</v>
      </c>
      <c r="D6497" s="222">
        <v>43063</v>
      </c>
      <c r="E6497" s="127" t="s">
        <v>13335</v>
      </c>
      <c r="F6497" s="127" t="s">
        <v>3</v>
      </c>
      <c r="G6497" s="127">
        <v>1564407</v>
      </c>
      <c r="H6497" s="127"/>
      <c r="I6497" s="131" t="s">
        <v>15797</v>
      </c>
      <c r="J6497" s="127"/>
      <c r="K6497" s="127"/>
      <c r="L6497" s="127"/>
      <c r="M6497" s="127"/>
      <c r="N6497" s="246">
        <v>0</v>
      </c>
      <c r="O6497" s="246">
        <v>242720.13</v>
      </c>
      <c r="P6497" s="127" t="s">
        <v>1334</v>
      </c>
    </row>
    <row r="6498" spans="1:16" ht="63.75" hidden="1">
      <c r="A6498" s="127">
        <v>287</v>
      </c>
      <c r="B6498" s="127"/>
      <c r="C6498" s="128" t="s">
        <v>791</v>
      </c>
      <c r="D6498" s="222">
        <v>43063</v>
      </c>
      <c r="E6498" s="127" t="s">
        <v>13336</v>
      </c>
      <c r="F6498" s="127" t="s">
        <v>3</v>
      </c>
      <c r="G6498" s="127">
        <v>1564409</v>
      </c>
      <c r="H6498" s="127"/>
      <c r="I6498" s="131" t="s">
        <v>15798</v>
      </c>
      <c r="J6498" s="127"/>
      <c r="K6498" s="127"/>
      <c r="L6498" s="127"/>
      <c r="M6498" s="127"/>
      <c r="N6498" s="246">
        <v>0</v>
      </c>
      <c r="O6498" s="246">
        <v>41668.770000000004</v>
      </c>
      <c r="P6498" s="127" t="s">
        <v>1334</v>
      </c>
    </row>
    <row r="6499" spans="1:16" ht="51" hidden="1">
      <c r="A6499" s="127">
        <v>523</v>
      </c>
      <c r="B6499" s="127"/>
      <c r="C6499" s="128" t="s">
        <v>846</v>
      </c>
      <c r="D6499" s="222">
        <v>43063</v>
      </c>
      <c r="E6499" s="127" t="s">
        <v>13337</v>
      </c>
      <c r="F6499" s="127" t="s">
        <v>3</v>
      </c>
      <c r="G6499" s="127">
        <v>1564413</v>
      </c>
      <c r="H6499" s="127"/>
      <c r="I6499" s="131" t="s">
        <v>15799</v>
      </c>
      <c r="J6499" s="127"/>
      <c r="K6499" s="127"/>
      <c r="L6499" s="127"/>
      <c r="M6499" s="127"/>
      <c r="N6499" s="246">
        <v>0</v>
      </c>
      <c r="O6499" s="246">
        <v>52353</v>
      </c>
      <c r="P6499" s="127" t="s">
        <v>1334</v>
      </c>
    </row>
    <row r="6500" spans="1:16" ht="51" hidden="1">
      <c r="A6500" s="127">
        <v>287</v>
      </c>
      <c r="B6500" s="127"/>
      <c r="C6500" s="128" t="s">
        <v>791</v>
      </c>
      <c r="D6500" s="222">
        <v>43063</v>
      </c>
      <c r="E6500" s="127" t="s">
        <v>13338</v>
      </c>
      <c r="F6500" s="127" t="s">
        <v>3</v>
      </c>
      <c r="G6500" s="127">
        <v>1564414</v>
      </c>
      <c r="H6500" s="127"/>
      <c r="I6500" s="131" t="s">
        <v>15800</v>
      </c>
      <c r="J6500" s="127"/>
      <c r="K6500" s="127"/>
      <c r="L6500" s="127"/>
      <c r="M6500" s="127"/>
      <c r="N6500" s="246">
        <v>0</v>
      </c>
      <c r="O6500" s="246">
        <v>8946</v>
      </c>
      <c r="P6500" s="127" t="s">
        <v>1334</v>
      </c>
    </row>
    <row r="6501" spans="1:16" ht="51" hidden="1">
      <c r="A6501" s="127">
        <v>287</v>
      </c>
      <c r="B6501" s="127"/>
      <c r="C6501" s="128" t="s">
        <v>791</v>
      </c>
      <c r="D6501" s="222">
        <v>43063</v>
      </c>
      <c r="E6501" s="127" t="s">
        <v>13339</v>
      </c>
      <c r="F6501" s="127" t="s">
        <v>3</v>
      </c>
      <c r="G6501" s="127">
        <v>1564416</v>
      </c>
      <c r="H6501" s="127"/>
      <c r="I6501" s="131" t="s">
        <v>15801</v>
      </c>
      <c r="J6501" s="127"/>
      <c r="K6501" s="127"/>
      <c r="L6501" s="127"/>
      <c r="M6501" s="127"/>
      <c r="N6501" s="246">
        <v>0</v>
      </c>
      <c r="O6501" s="246">
        <v>1958.6000000000001</v>
      </c>
      <c r="P6501" s="127" t="s">
        <v>1334</v>
      </c>
    </row>
    <row r="6502" spans="1:16" ht="51" hidden="1">
      <c r="A6502" s="127">
        <v>291</v>
      </c>
      <c r="B6502" s="127"/>
      <c r="C6502" s="128" t="s">
        <v>795</v>
      </c>
      <c r="D6502" s="222">
        <v>43063</v>
      </c>
      <c r="E6502" s="127" t="s">
        <v>13340</v>
      </c>
      <c r="F6502" s="127" t="s">
        <v>3</v>
      </c>
      <c r="G6502" s="127">
        <v>1564423</v>
      </c>
      <c r="H6502" s="127"/>
      <c r="I6502" s="131" t="s">
        <v>15802</v>
      </c>
      <c r="J6502" s="127"/>
      <c r="K6502" s="127"/>
      <c r="L6502" s="127"/>
      <c r="M6502" s="127"/>
      <c r="N6502" s="246">
        <v>0</v>
      </c>
      <c r="O6502" s="246">
        <v>1008323.66</v>
      </c>
      <c r="P6502" s="127" t="s">
        <v>1334</v>
      </c>
    </row>
    <row r="6503" spans="1:16" ht="51" hidden="1">
      <c r="A6503" s="127">
        <v>342</v>
      </c>
      <c r="B6503" s="127"/>
      <c r="C6503" s="128" t="s">
        <v>817</v>
      </c>
      <c r="D6503" s="222">
        <v>43063</v>
      </c>
      <c r="E6503" s="127" t="s">
        <v>13341</v>
      </c>
      <c r="F6503" s="127" t="s">
        <v>3</v>
      </c>
      <c r="G6503" s="127">
        <v>1564431</v>
      </c>
      <c r="H6503" s="127"/>
      <c r="I6503" s="131" t="s">
        <v>15803</v>
      </c>
      <c r="J6503" s="127"/>
      <c r="K6503" s="127"/>
      <c r="L6503" s="127"/>
      <c r="M6503" s="127"/>
      <c r="N6503" s="246">
        <v>0</v>
      </c>
      <c r="O6503" s="246">
        <v>157</v>
      </c>
      <c r="P6503" s="127" t="s">
        <v>1334</v>
      </c>
    </row>
    <row r="6504" spans="1:16" ht="63.75" hidden="1">
      <c r="A6504" s="127">
        <v>253</v>
      </c>
      <c r="B6504" s="127"/>
      <c r="C6504" s="128" t="s">
        <v>779</v>
      </c>
      <c r="D6504" s="222">
        <v>43063</v>
      </c>
      <c r="E6504" s="127" t="s">
        <v>13342</v>
      </c>
      <c r="F6504" s="127" t="s">
        <v>3</v>
      </c>
      <c r="G6504" s="127">
        <v>1564448</v>
      </c>
      <c r="H6504" s="127"/>
      <c r="I6504" s="131" t="s">
        <v>15804</v>
      </c>
      <c r="J6504" s="127"/>
      <c r="K6504" s="127"/>
      <c r="L6504" s="127"/>
      <c r="M6504" s="127"/>
      <c r="N6504" s="246">
        <v>0</v>
      </c>
      <c r="O6504" s="246">
        <v>100</v>
      </c>
      <c r="P6504" s="127" t="s">
        <v>1334</v>
      </c>
    </row>
    <row r="6505" spans="1:16" ht="51" hidden="1">
      <c r="A6505" s="127">
        <v>222</v>
      </c>
      <c r="B6505" s="127"/>
      <c r="C6505" s="128" t="s">
        <v>765</v>
      </c>
      <c r="D6505" s="222">
        <v>43063</v>
      </c>
      <c r="E6505" s="127" t="s">
        <v>13343</v>
      </c>
      <c r="F6505" s="127" t="s">
        <v>3</v>
      </c>
      <c r="G6505" s="127">
        <v>1564450</v>
      </c>
      <c r="H6505" s="127"/>
      <c r="I6505" s="131" t="s">
        <v>15805</v>
      </c>
      <c r="J6505" s="127"/>
      <c r="K6505" s="127"/>
      <c r="L6505" s="127"/>
      <c r="M6505" s="127"/>
      <c r="N6505" s="246">
        <v>0</v>
      </c>
      <c r="O6505" s="246">
        <v>247.5</v>
      </c>
      <c r="P6505" s="127" t="s">
        <v>1334</v>
      </c>
    </row>
    <row r="6506" spans="1:16" ht="51" hidden="1">
      <c r="A6506" s="127">
        <v>253</v>
      </c>
      <c r="B6506" s="127"/>
      <c r="C6506" s="128" t="s">
        <v>779</v>
      </c>
      <c r="D6506" s="222">
        <v>43063</v>
      </c>
      <c r="E6506" s="127" t="s">
        <v>13344</v>
      </c>
      <c r="F6506" s="127" t="s">
        <v>3</v>
      </c>
      <c r="G6506" s="127">
        <v>1564451</v>
      </c>
      <c r="H6506" s="127"/>
      <c r="I6506" s="131" t="s">
        <v>15806</v>
      </c>
      <c r="J6506" s="127"/>
      <c r="K6506" s="127"/>
      <c r="L6506" s="127"/>
      <c r="M6506" s="127"/>
      <c r="N6506" s="246">
        <v>0</v>
      </c>
      <c r="O6506" s="246">
        <v>98722.55</v>
      </c>
      <c r="P6506" s="127" t="s">
        <v>1334</v>
      </c>
    </row>
    <row r="6507" spans="1:16" ht="63.75" hidden="1">
      <c r="A6507" s="127">
        <v>253</v>
      </c>
      <c r="B6507" s="127"/>
      <c r="C6507" s="128" t="s">
        <v>779</v>
      </c>
      <c r="D6507" s="222">
        <v>43063</v>
      </c>
      <c r="E6507" s="127" t="s">
        <v>13345</v>
      </c>
      <c r="F6507" s="127" t="s">
        <v>3</v>
      </c>
      <c r="G6507" s="127">
        <v>1564454</v>
      </c>
      <c r="H6507" s="127"/>
      <c r="I6507" s="131" t="s">
        <v>15807</v>
      </c>
      <c r="J6507" s="127"/>
      <c r="K6507" s="127"/>
      <c r="L6507" s="127"/>
      <c r="M6507" s="127"/>
      <c r="N6507" s="246">
        <v>0</v>
      </c>
      <c r="O6507" s="246">
        <v>371935.12</v>
      </c>
      <c r="P6507" s="127" t="s">
        <v>1334</v>
      </c>
    </row>
    <row r="6508" spans="1:16" ht="63.75" hidden="1">
      <c r="A6508" s="127">
        <v>253</v>
      </c>
      <c r="B6508" s="127"/>
      <c r="C6508" s="128" t="s">
        <v>779</v>
      </c>
      <c r="D6508" s="222">
        <v>43063</v>
      </c>
      <c r="E6508" s="127" t="s">
        <v>13346</v>
      </c>
      <c r="F6508" s="127" t="s">
        <v>3</v>
      </c>
      <c r="G6508" s="127">
        <v>1564458</v>
      </c>
      <c r="H6508" s="127"/>
      <c r="I6508" s="131" t="s">
        <v>15808</v>
      </c>
      <c r="J6508" s="127"/>
      <c r="K6508" s="127"/>
      <c r="L6508" s="127"/>
      <c r="M6508" s="127"/>
      <c r="N6508" s="246">
        <v>0</v>
      </c>
      <c r="O6508" s="246">
        <v>404723.86</v>
      </c>
      <c r="P6508" s="127" t="s">
        <v>1334</v>
      </c>
    </row>
    <row r="6509" spans="1:16" ht="63.75" hidden="1">
      <c r="A6509" s="127">
        <v>253</v>
      </c>
      <c r="B6509" s="127"/>
      <c r="C6509" s="128" t="s">
        <v>779</v>
      </c>
      <c r="D6509" s="222">
        <v>43063</v>
      </c>
      <c r="E6509" s="127" t="s">
        <v>13347</v>
      </c>
      <c r="F6509" s="127" t="s">
        <v>3</v>
      </c>
      <c r="G6509" s="127">
        <v>1564459</v>
      </c>
      <c r="H6509" s="127"/>
      <c r="I6509" s="131" t="s">
        <v>15809</v>
      </c>
      <c r="J6509" s="127"/>
      <c r="K6509" s="127"/>
      <c r="L6509" s="127"/>
      <c r="M6509" s="127"/>
      <c r="N6509" s="246">
        <v>0</v>
      </c>
      <c r="O6509" s="246">
        <v>151128.93</v>
      </c>
      <c r="P6509" s="127" t="s">
        <v>1334</v>
      </c>
    </row>
    <row r="6510" spans="1:16" ht="63.75" hidden="1">
      <c r="A6510" s="127">
        <v>253</v>
      </c>
      <c r="B6510" s="127"/>
      <c r="C6510" s="128" t="s">
        <v>779</v>
      </c>
      <c r="D6510" s="222">
        <v>43063</v>
      </c>
      <c r="E6510" s="127" t="s">
        <v>13348</v>
      </c>
      <c r="F6510" s="127" t="s">
        <v>3</v>
      </c>
      <c r="G6510" s="127">
        <v>1564461</v>
      </c>
      <c r="H6510" s="127"/>
      <c r="I6510" s="131" t="s">
        <v>15810</v>
      </c>
      <c r="J6510" s="127"/>
      <c r="K6510" s="127"/>
      <c r="L6510" s="127"/>
      <c r="M6510" s="127"/>
      <c r="N6510" s="246">
        <v>0</v>
      </c>
      <c r="O6510" s="246">
        <v>47516.22</v>
      </c>
      <c r="P6510" s="127" t="s">
        <v>1334</v>
      </c>
    </row>
    <row r="6511" spans="1:16" ht="63.75" hidden="1">
      <c r="A6511" s="127">
        <v>660</v>
      </c>
      <c r="B6511" s="127"/>
      <c r="C6511" s="128" t="s">
        <v>234</v>
      </c>
      <c r="D6511" s="222">
        <v>43063</v>
      </c>
      <c r="E6511" s="127" t="s">
        <v>13349</v>
      </c>
      <c r="F6511" s="127" t="s">
        <v>3</v>
      </c>
      <c r="G6511" s="127">
        <v>1564465</v>
      </c>
      <c r="H6511" s="127"/>
      <c r="I6511" s="131" t="s">
        <v>15811</v>
      </c>
      <c r="J6511" s="127"/>
      <c r="K6511" s="127"/>
      <c r="L6511" s="127"/>
      <c r="M6511" s="127"/>
      <c r="N6511" s="246">
        <v>0</v>
      </c>
      <c r="O6511" s="246">
        <v>209.18</v>
      </c>
      <c r="P6511" s="127" t="s">
        <v>1334</v>
      </c>
    </row>
    <row r="6512" spans="1:16" ht="51" hidden="1">
      <c r="A6512" s="127" t="s">
        <v>623</v>
      </c>
      <c r="B6512" s="127"/>
      <c r="C6512" s="128" t="s">
        <v>716</v>
      </c>
      <c r="D6512" s="222">
        <v>43063</v>
      </c>
      <c r="E6512" s="127" t="s">
        <v>13350</v>
      </c>
      <c r="F6512" s="127" t="s">
        <v>3</v>
      </c>
      <c r="G6512" s="127">
        <v>1564467</v>
      </c>
      <c r="H6512" s="127"/>
      <c r="I6512" s="131" t="s">
        <v>15812</v>
      </c>
      <c r="J6512" s="127"/>
      <c r="K6512" s="127"/>
      <c r="L6512" s="127"/>
      <c r="M6512" s="127"/>
      <c r="N6512" s="246">
        <v>0</v>
      </c>
      <c r="O6512" s="246">
        <v>50000</v>
      </c>
      <c r="P6512" s="127" t="s">
        <v>1334</v>
      </c>
    </row>
    <row r="6513" spans="1:16" ht="63.75">
      <c r="A6513" s="127">
        <v>35</v>
      </c>
      <c r="B6513" s="127"/>
      <c r="C6513" s="128" t="s">
        <v>697</v>
      </c>
      <c r="D6513" s="222">
        <v>43066</v>
      </c>
      <c r="E6513" s="127" t="s">
        <v>13351</v>
      </c>
      <c r="F6513" s="127" t="s">
        <v>3</v>
      </c>
      <c r="G6513" s="127">
        <v>1564992</v>
      </c>
      <c r="H6513" s="127"/>
      <c r="I6513" s="131" t="s">
        <v>15813</v>
      </c>
      <c r="J6513" s="127"/>
      <c r="K6513" s="127"/>
      <c r="L6513" s="127"/>
      <c r="M6513" s="127"/>
      <c r="N6513" s="246">
        <v>0</v>
      </c>
      <c r="O6513" s="246">
        <v>7548.9000000000005</v>
      </c>
      <c r="P6513" s="127" t="s">
        <v>1334</v>
      </c>
    </row>
    <row r="6514" spans="1:16" ht="63.75" hidden="1">
      <c r="A6514" s="127">
        <v>46</v>
      </c>
      <c r="B6514" s="127"/>
      <c r="C6514" s="128" t="s">
        <v>699</v>
      </c>
      <c r="D6514" s="222">
        <v>43066</v>
      </c>
      <c r="E6514" s="127" t="s">
        <v>13352</v>
      </c>
      <c r="F6514" s="127" t="s">
        <v>3</v>
      </c>
      <c r="G6514" s="127">
        <v>1564991</v>
      </c>
      <c r="H6514" s="127"/>
      <c r="I6514" s="131" t="s">
        <v>15814</v>
      </c>
      <c r="J6514" s="127"/>
      <c r="K6514" s="127"/>
      <c r="L6514" s="127"/>
      <c r="M6514" s="127"/>
      <c r="N6514" s="246">
        <v>0</v>
      </c>
      <c r="O6514" s="246">
        <v>500</v>
      </c>
      <c r="P6514" s="127" t="s">
        <v>1334</v>
      </c>
    </row>
    <row r="6515" spans="1:16" ht="51" hidden="1">
      <c r="A6515" s="127">
        <v>30</v>
      </c>
      <c r="B6515" s="127"/>
      <c r="C6515" s="128" t="s">
        <v>696</v>
      </c>
      <c r="D6515" s="222">
        <v>43066</v>
      </c>
      <c r="E6515" s="127" t="s">
        <v>13353</v>
      </c>
      <c r="F6515" s="127" t="s">
        <v>3</v>
      </c>
      <c r="G6515" s="127">
        <v>1564981</v>
      </c>
      <c r="H6515" s="127"/>
      <c r="I6515" s="131" t="s">
        <v>15815</v>
      </c>
      <c r="J6515" s="127"/>
      <c r="K6515" s="127"/>
      <c r="L6515" s="127"/>
      <c r="M6515" s="127"/>
      <c r="N6515" s="246">
        <v>0</v>
      </c>
      <c r="O6515" s="246">
        <v>701</v>
      </c>
      <c r="P6515" s="127" t="s">
        <v>1334</v>
      </c>
    </row>
    <row r="6516" spans="1:16" ht="51" hidden="1">
      <c r="A6516" s="127" t="s">
        <v>620</v>
      </c>
      <c r="B6516" s="127"/>
      <c r="C6516" s="128" t="s">
        <v>714</v>
      </c>
      <c r="D6516" s="222">
        <v>43066</v>
      </c>
      <c r="E6516" s="127" t="s">
        <v>13354</v>
      </c>
      <c r="F6516" s="127" t="s">
        <v>3</v>
      </c>
      <c r="G6516" s="127">
        <v>1564980</v>
      </c>
      <c r="H6516" s="127"/>
      <c r="I6516" s="131" t="s">
        <v>15816</v>
      </c>
      <c r="J6516" s="127"/>
      <c r="K6516" s="127"/>
      <c r="L6516" s="127"/>
      <c r="M6516" s="127"/>
      <c r="N6516" s="246">
        <v>0</v>
      </c>
      <c r="O6516" s="246">
        <v>996</v>
      </c>
      <c r="P6516" s="127" t="s">
        <v>1334</v>
      </c>
    </row>
    <row r="6517" spans="1:16" ht="51" hidden="1">
      <c r="A6517" s="127" t="s">
        <v>620</v>
      </c>
      <c r="B6517" s="127"/>
      <c r="C6517" s="128" t="s">
        <v>714</v>
      </c>
      <c r="D6517" s="222">
        <v>43066</v>
      </c>
      <c r="E6517" s="127" t="s">
        <v>13355</v>
      </c>
      <c r="F6517" s="127" t="s">
        <v>3</v>
      </c>
      <c r="G6517" s="127">
        <v>1564979</v>
      </c>
      <c r="H6517" s="127"/>
      <c r="I6517" s="131" t="s">
        <v>15817</v>
      </c>
      <c r="J6517" s="127"/>
      <c r="K6517" s="127"/>
      <c r="L6517" s="127"/>
      <c r="M6517" s="127"/>
      <c r="N6517" s="246">
        <v>0</v>
      </c>
      <c r="O6517" s="246">
        <v>964</v>
      </c>
      <c r="P6517" s="127" t="s">
        <v>1334</v>
      </c>
    </row>
    <row r="6518" spans="1:16" ht="38.25" hidden="1">
      <c r="A6518" s="127">
        <v>46</v>
      </c>
      <c r="B6518" s="127"/>
      <c r="C6518" s="128" t="s">
        <v>699</v>
      </c>
      <c r="D6518" s="222">
        <v>43066</v>
      </c>
      <c r="E6518" s="127" t="s">
        <v>13356</v>
      </c>
      <c r="F6518" s="127" t="s">
        <v>3</v>
      </c>
      <c r="G6518" s="127">
        <v>1564976</v>
      </c>
      <c r="H6518" s="127"/>
      <c r="I6518" s="131" t="s">
        <v>15818</v>
      </c>
      <c r="J6518" s="127"/>
      <c r="K6518" s="127"/>
      <c r="L6518" s="127"/>
      <c r="M6518" s="127"/>
      <c r="N6518" s="246">
        <v>0</v>
      </c>
      <c r="O6518" s="243">
        <v>2</v>
      </c>
      <c r="P6518" s="127" t="s">
        <v>17184</v>
      </c>
    </row>
    <row r="6519" spans="1:16" ht="51" hidden="1">
      <c r="A6519" s="127">
        <v>46</v>
      </c>
      <c r="B6519" s="127"/>
      <c r="C6519" s="128" t="s">
        <v>699</v>
      </c>
      <c r="D6519" s="222">
        <v>43066</v>
      </c>
      <c r="E6519" s="127" t="s">
        <v>13357</v>
      </c>
      <c r="F6519" s="127" t="s">
        <v>3</v>
      </c>
      <c r="G6519" s="127">
        <v>1564974</v>
      </c>
      <c r="H6519" s="127"/>
      <c r="I6519" s="131" t="s">
        <v>15819</v>
      </c>
      <c r="J6519" s="127"/>
      <c r="K6519" s="127"/>
      <c r="L6519" s="127"/>
      <c r="M6519" s="127"/>
      <c r="N6519" s="246">
        <v>0</v>
      </c>
      <c r="O6519" s="246">
        <v>40.4</v>
      </c>
      <c r="P6519" s="127" t="s">
        <v>1334</v>
      </c>
    </row>
    <row r="6520" spans="1:16" ht="51" hidden="1">
      <c r="A6520" s="127" t="s">
        <v>620</v>
      </c>
      <c r="B6520" s="127"/>
      <c r="C6520" s="128" t="s">
        <v>714</v>
      </c>
      <c r="D6520" s="222">
        <v>43066</v>
      </c>
      <c r="E6520" s="127" t="s">
        <v>13358</v>
      </c>
      <c r="F6520" s="127" t="s">
        <v>3</v>
      </c>
      <c r="G6520" s="127">
        <v>1564951</v>
      </c>
      <c r="H6520" s="127"/>
      <c r="I6520" s="131" t="s">
        <v>15546</v>
      </c>
      <c r="J6520" s="127"/>
      <c r="K6520" s="127"/>
      <c r="L6520" s="127"/>
      <c r="M6520" s="127"/>
      <c r="N6520" s="246">
        <v>0</v>
      </c>
      <c r="O6520" s="246">
        <v>1430</v>
      </c>
      <c r="P6520" s="127" t="s">
        <v>1334</v>
      </c>
    </row>
    <row r="6521" spans="1:16" ht="51" hidden="1">
      <c r="A6521" s="127">
        <v>234</v>
      </c>
      <c r="B6521" s="127"/>
      <c r="C6521" s="128" t="s">
        <v>124</v>
      </c>
      <c r="D6521" s="222">
        <v>43066</v>
      </c>
      <c r="E6521" s="127" t="s">
        <v>13359</v>
      </c>
      <c r="F6521" s="127" t="s">
        <v>3</v>
      </c>
      <c r="G6521" s="127">
        <v>1564950</v>
      </c>
      <c r="H6521" s="127"/>
      <c r="I6521" s="131" t="s">
        <v>15820</v>
      </c>
      <c r="J6521" s="127"/>
      <c r="K6521" s="127"/>
      <c r="L6521" s="127"/>
      <c r="M6521" s="127"/>
      <c r="N6521" s="246">
        <v>0</v>
      </c>
      <c r="O6521" s="246">
        <v>1038.8</v>
      </c>
      <c r="P6521" s="127" t="s">
        <v>1334</v>
      </c>
    </row>
    <row r="6522" spans="1:16" ht="51" hidden="1">
      <c r="A6522" s="127">
        <v>16</v>
      </c>
      <c r="B6522" s="127"/>
      <c r="C6522" s="128" t="s">
        <v>693</v>
      </c>
      <c r="D6522" s="222">
        <v>43066</v>
      </c>
      <c r="E6522" s="127" t="s">
        <v>13360</v>
      </c>
      <c r="F6522" s="127" t="s">
        <v>3</v>
      </c>
      <c r="G6522" s="127">
        <v>1564946</v>
      </c>
      <c r="H6522" s="127"/>
      <c r="I6522" s="131" t="s">
        <v>15821</v>
      </c>
      <c r="J6522" s="127"/>
      <c r="K6522" s="127"/>
      <c r="L6522" s="127"/>
      <c r="M6522" s="127"/>
      <c r="N6522" s="246">
        <v>0</v>
      </c>
      <c r="O6522" s="246">
        <v>9049.5</v>
      </c>
      <c r="P6522" s="127" t="s">
        <v>1334</v>
      </c>
    </row>
    <row r="6523" spans="1:16" ht="38.25" hidden="1">
      <c r="A6523" s="127">
        <v>283</v>
      </c>
      <c r="B6523" s="127"/>
      <c r="C6523" s="128" t="s">
        <v>146</v>
      </c>
      <c r="D6523" s="222">
        <v>43066</v>
      </c>
      <c r="E6523" s="127" t="s">
        <v>13361</v>
      </c>
      <c r="F6523" s="127" t="s">
        <v>3</v>
      </c>
      <c r="G6523" s="127">
        <v>1564933</v>
      </c>
      <c r="H6523" s="127"/>
      <c r="I6523" s="131" t="s">
        <v>15822</v>
      </c>
      <c r="J6523" s="127"/>
      <c r="K6523" s="127"/>
      <c r="L6523" s="127"/>
      <c r="M6523" s="127"/>
      <c r="N6523" s="246">
        <v>0</v>
      </c>
      <c r="O6523" s="246">
        <v>742</v>
      </c>
      <c r="P6523" s="127" t="s">
        <v>1334</v>
      </c>
    </row>
    <row r="6524" spans="1:16" ht="63.75" hidden="1">
      <c r="A6524" s="127" t="s">
        <v>620</v>
      </c>
      <c r="B6524" s="127"/>
      <c r="C6524" s="128" t="s">
        <v>714</v>
      </c>
      <c r="D6524" s="222">
        <v>43066</v>
      </c>
      <c r="E6524" s="127" t="s">
        <v>13362</v>
      </c>
      <c r="F6524" s="127" t="s">
        <v>3</v>
      </c>
      <c r="G6524" s="127">
        <v>1564995</v>
      </c>
      <c r="H6524" s="127"/>
      <c r="I6524" s="131" t="s">
        <v>15823</v>
      </c>
      <c r="J6524" s="127"/>
      <c r="K6524" s="127"/>
      <c r="L6524" s="127"/>
      <c r="M6524" s="127"/>
      <c r="N6524" s="246">
        <v>0</v>
      </c>
      <c r="O6524" s="246">
        <v>222</v>
      </c>
      <c r="P6524" s="127" t="s">
        <v>1334</v>
      </c>
    </row>
    <row r="6525" spans="1:16" ht="51" hidden="1">
      <c r="A6525" s="127">
        <v>292</v>
      </c>
      <c r="B6525" s="127"/>
      <c r="C6525" s="128" t="s">
        <v>152</v>
      </c>
      <c r="D6525" s="222">
        <v>43066</v>
      </c>
      <c r="E6525" s="127" t="s">
        <v>13363</v>
      </c>
      <c r="F6525" s="127" t="s">
        <v>3</v>
      </c>
      <c r="G6525" s="127">
        <v>1565006</v>
      </c>
      <c r="H6525" s="127"/>
      <c r="I6525" s="131" t="s">
        <v>9197</v>
      </c>
      <c r="J6525" s="127"/>
      <c r="K6525" s="127"/>
      <c r="L6525" s="127"/>
      <c r="M6525" s="127"/>
      <c r="N6525" s="246">
        <v>0</v>
      </c>
      <c r="O6525" s="246">
        <v>379</v>
      </c>
      <c r="P6525" s="127" t="s">
        <v>1334</v>
      </c>
    </row>
    <row r="6526" spans="1:16" ht="51" hidden="1">
      <c r="A6526" s="127">
        <v>292</v>
      </c>
      <c r="B6526" s="127"/>
      <c r="C6526" s="128" t="s">
        <v>152</v>
      </c>
      <c r="D6526" s="222">
        <v>43066</v>
      </c>
      <c r="E6526" s="127" t="s">
        <v>13364</v>
      </c>
      <c r="F6526" s="127" t="s">
        <v>3</v>
      </c>
      <c r="G6526" s="127">
        <v>1565007</v>
      </c>
      <c r="H6526" s="127"/>
      <c r="I6526" s="131" t="s">
        <v>9197</v>
      </c>
      <c r="J6526" s="127"/>
      <c r="K6526" s="127"/>
      <c r="L6526" s="127"/>
      <c r="M6526" s="127"/>
      <c r="N6526" s="246">
        <v>0</v>
      </c>
      <c r="O6526" s="246">
        <v>369</v>
      </c>
      <c r="P6526" s="127" t="s">
        <v>1334</v>
      </c>
    </row>
    <row r="6527" spans="1:16" ht="51" hidden="1">
      <c r="A6527" s="127">
        <v>292</v>
      </c>
      <c r="B6527" s="127"/>
      <c r="C6527" s="128" t="s">
        <v>152</v>
      </c>
      <c r="D6527" s="222">
        <v>43066</v>
      </c>
      <c r="E6527" s="127" t="s">
        <v>13365</v>
      </c>
      <c r="F6527" s="127" t="s">
        <v>3</v>
      </c>
      <c r="G6527" s="127">
        <v>1565009</v>
      </c>
      <c r="H6527" s="127"/>
      <c r="I6527" s="131" t="s">
        <v>9197</v>
      </c>
      <c r="J6527" s="127"/>
      <c r="K6527" s="127"/>
      <c r="L6527" s="127"/>
      <c r="M6527" s="127"/>
      <c r="N6527" s="246">
        <v>0</v>
      </c>
      <c r="O6527" s="246">
        <v>353</v>
      </c>
      <c r="P6527" s="127" t="s">
        <v>1334</v>
      </c>
    </row>
    <row r="6528" spans="1:16" ht="51" hidden="1">
      <c r="A6528" s="127">
        <v>292</v>
      </c>
      <c r="B6528" s="127"/>
      <c r="C6528" s="128" t="s">
        <v>152</v>
      </c>
      <c r="D6528" s="222">
        <v>43066</v>
      </c>
      <c r="E6528" s="127" t="s">
        <v>13366</v>
      </c>
      <c r="F6528" s="127" t="s">
        <v>3</v>
      </c>
      <c r="G6528" s="127">
        <v>1565011</v>
      </c>
      <c r="H6528" s="127"/>
      <c r="I6528" s="131" t="s">
        <v>9197</v>
      </c>
      <c r="J6528" s="127"/>
      <c r="K6528" s="127"/>
      <c r="L6528" s="127"/>
      <c r="M6528" s="127"/>
      <c r="N6528" s="246">
        <v>0</v>
      </c>
      <c r="O6528" s="246">
        <v>310</v>
      </c>
      <c r="P6528" s="127" t="s">
        <v>1334</v>
      </c>
    </row>
    <row r="6529" spans="1:16" ht="51" hidden="1">
      <c r="A6529" s="127">
        <v>292</v>
      </c>
      <c r="B6529" s="127"/>
      <c r="C6529" s="128" t="s">
        <v>152</v>
      </c>
      <c r="D6529" s="222">
        <v>43066</v>
      </c>
      <c r="E6529" s="127" t="s">
        <v>13367</v>
      </c>
      <c r="F6529" s="127" t="s">
        <v>3</v>
      </c>
      <c r="G6529" s="127">
        <v>1565013</v>
      </c>
      <c r="H6529" s="127"/>
      <c r="I6529" s="131" t="s">
        <v>9197</v>
      </c>
      <c r="J6529" s="127"/>
      <c r="K6529" s="127"/>
      <c r="L6529" s="127"/>
      <c r="M6529" s="127"/>
      <c r="N6529" s="246">
        <v>0</v>
      </c>
      <c r="O6529" s="246">
        <v>277</v>
      </c>
      <c r="P6529" s="127" t="s">
        <v>1334</v>
      </c>
    </row>
    <row r="6530" spans="1:16" ht="38.25" hidden="1">
      <c r="A6530" s="127">
        <v>46</v>
      </c>
      <c r="B6530" s="127"/>
      <c r="C6530" s="128" t="s">
        <v>699</v>
      </c>
      <c r="D6530" s="222">
        <v>43066</v>
      </c>
      <c r="E6530" s="127" t="s">
        <v>13368</v>
      </c>
      <c r="F6530" s="127" t="s">
        <v>3</v>
      </c>
      <c r="G6530" s="127">
        <v>1565019</v>
      </c>
      <c r="H6530" s="127"/>
      <c r="I6530" s="131" t="s">
        <v>15824</v>
      </c>
      <c r="J6530" s="127"/>
      <c r="K6530" s="127"/>
      <c r="L6530" s="127"/>
      <c r="M6530" s="127"/>
      <c r="N6530" s="246">
        <v>0</v>
      </c>
      <c r="O6530" s="246">
        <v>682.99</v>
      </c>
      <c r="P6530" s="127" t="s">
        <v>1334</v>
      </c>
    </row>
    <row r="6531" spans="1:16" ht="51" hidden="1">
      <c r="A6531" s="127" t="s">
        <v>620</v>
      </c>
      <c r="B6531" s="127"/>
      <c r="C6531" s="128" t="s">
        <v>714</v>
      </c>
      <c r="D6531" s="222">
        <v>43066</v>
      </c>
      <c r="E6531" s="127" t="s">
        <v>13369</v>
      </c>
      <c r="F6531" s="127" t="s">
        <v>3</v>
      </c>
      <c r="G6531" s="127">
        <v>1565021</v>
      </c>
      <c r="H6531" s="127"/>
      <c r="I6531" s="131" t="s">
        <v>15825</v>
      </c>
      <c r="J6531" s="127"/>
      <c r="K6531" s="127"/>
      <c r="L6531" s="127"/>
      <c r="M6531" s="127"/>
      <c r="N6531" s="246">
        <v>0</v>
      </c>
      <c r="O6531" s="246">
        <v>129.85</v>
      </c>
      <c r="P6531" s="127" t="s">
        <v>1334</v>
      </c>
    </row>
    <row r="6532" spans="1:16" ht="51" hidden="1">
      <c r="A6532" s="127" t="s">
        <v>620</v>
      </c>
      <c r="B6532" s="127"/>
      <c r="C6532" s="128" t="s">
        <v>714</v>
      </c>
      <c r="D6532" s="222">
        <v>43066</v>
      </c>
      <c r="E6532" s="127" t="s">
        <v>13370</v>
      </c>
      <c r="F6532" s="127" t="s">
        <v>3</v>
      </c>
      <c r="G6532" s="127">
        <v>1565023</v>
      </c>
      <c r="H6532" s="127"/>
      <c r="I6532" s="131" t="s">
        <v>15826</v>
      </c>
      <c r="J6532" s="127"/>
      <c r="K6532" s="127"/>
      <c r="L6532" s="127"/>
      <c r="M6532" s="127"/>
      <c r="N6532" s="246">
        <v>0</v>
      </c>
      <c r="O6532" s="246">
        <v>95</v>
      </c>
      <c r="P6532" s="127" t="s">
        <v>1334</v>
      </c>
    </row>
    <row r="6533" spans="1:16" ht="51" hidden="1">
      <c r="A6533" s="127">
        <v>16</v>
      </c>
      <c r="B6533" s="127"/>
      <c r="C6533" s="128" t="s">
        <v>693</v>
      </c>
      <c r="D6533" s="222">
        <v>43066</v>
      </c>
      <c r="E6533" s="127" t="s">
        <v>13371</v>
      </c>
      <c r="F6533" s="127" t="s">
        <v>3</v>
      </c>
      <c r="G6533" s="127">
        <v>1565035</v>
      </c>
      <c r="H6533" s="127"/>
      <c r="I6533" s="131" t="s">
        <v>15827</v>
      </c>
      <c r="J6533" s="127"/>
      <c r="K6533" s="127"/>
      <c r="L6533" s="127"/>
      <c r="M6533" s="127"/>
      <c r="N6533" s="246">
        <v>0</v>
      </c>
      <c r="O6533" s="246">
        <v>7606.3</v>
      </c>
      <c r="P6533" s="127" t="s">
        <v>1334</v>
      </c>
    </row>
    <row r="6534" spans="1:16" ht="51" hidden="1">
      <c r="A6534" s="127">
        <v>291</v>
      </c>
      <c r="B6534" s="127"/>
      <c r="C6534" s="128" t="s">
        <v>795</v>
      </c>
      <c r="D6534" s="222">
        <v>43066</v>
      </c>
      <c r="E6534" s="127" t="s">
        <v>13372</v>
      </c>
      <c r="F6534" s="127" t="s">
        <v>3</v>
      </c>
      <c r="G6534" s="127">
        <v>1565036</v>
      </c>
      <c r="H6534" s="127"/>
      <c r="I6534" s="131" t="s">
        <v>15828</v>
      </c>
      <c r="J6534" s="127"/>
      <c r="K6534" s="127"/>
      <c r="L6534" s="127"/>
      <c r="M6534" s="127"/>
      <c r="N6534" s="246">
        <v>0</v>
      </c>
      <c r="O6534" s="246">
        <v>645.65</v>
      </c>
      <c r="P6534" s="127" t="s">
        <v>1334</v>
      </c>
    </row>
    <row r="6535" spans="1:16" ht="51" hidden="1">
      <c r="A6535" s="127" t="s">
        <v>620</v>
      </c>
      <c r="B6535" s="127"/>
      <c r="C6535" s="128" t="s">
        <v>714</v>
      </c>
      <c r="D6535" s="222">
        <v>43066</v>
      </c>
      <c r="E6535" s="127" t="s">
        <v>13373</v>
      </c>
      <c r="F6535" s="127" t="s">
        <v>3</v>
      </c>
      <c r="G6535" s="127">
        <v>1564828</v>
      </c>
      <c r="H6535" s="127"/>
      <c r="I6535" s="131" t="s">
        <v>15829</v>
      </c>
      <c r="J6535" s="127"/>
      <c r="K6535" s="127"/>
      <c r="L6535" s="127"/>
      <c r="M6535" s="127"/>
      <c r="N6535" s="246">
        <v>0</v>
      </c>
      <c r="O6535" s="246">
        <v>3553.5</v>
      </c>
      <c r="P6535" s="127" t="s">
        <v>1334</v>
      </c>
    </row>
    <row r="6536" spans="1:16" ht="51" hidden="1">
      <c r="A6536" s="127">
        <v>16</v>
      </c>
      <c r="B6536" s="127"/>
      <c r="C6536" s="128" t="s">
        <v>693</v>
      </c>
      <c r="D6536" s="222">
        <v>43066</v>
      </c>
      <c r="E6536" s="127" t="s">
        <v>13374</v>
      </c>
      <c r="F6536" s="127" t="s">
        <v>3</v>
      </c>
      <c r="G6536" s="127">
        <v>1564847</v>
      </c>
      <c r="H6536" s="127"/>
      <c r="I6536" s="131" t="s">
        <v>15830</v>
      </c>
      <c r="J6536" s="127"/>
      <c r="K6536" s="127"/>
      <c r="L6536" s="127"/>
      <c r="M6536" s="127"/>
      <c r="N6536" s="246">
        <v>0</v>
      </c>
      <c r="O6536" s="246">
        <v>10</v>
      </c>
      <c r="P6536" s="127" t="s">
        <v>1334</v>
      </c>
    </row>
    <row r="6537" spans="1:16" ht="51" hidden="1">
      <c r="A6537" s="127" t="s">
        <v>620</v>
      </c>
      <c r="B6537" s="127"/>
      <c r="C6537" s="128" t="s">
        <v>714</v>
      </c>
      <c r="D6537" s="222">
        <v>43066</v>
      </c>
      <c r="E6537" s="127" t="s">
        <v>13375</v>
      </c>
      <c r="F6537" s="127" t="s">
        <v>3</v>
      </c>
      <c r="G6537" s="127">
        <v>1564849</v>
      </c>
      <c r="H6537" s="127"/>
      <c r="I6537" s="131" t="s">
        <v>15831</v>
      </c>
      <c r="J6537" s="127"/>
      <c r="K6537" s="127"/>
      <c r="L6537" s="127"/>
      <c r="M6537" s="127"/>
      <c r="N6537" s="246">
        <v>0</v>
      </c>
      <c r="O6537" s="246">
        <v>742</v>
      </c>
      <c r="P6537" s="127" t="s">
        <v>1334</v>
      </c>
    </row>
    <row r="6538" spans="1:16" ht="51" hidden="1">
      <c r="A6538" s="127" t="s">
        <v>620</v>
      </c>
      <c r="B6538" s="127"/>
      <c r="C6538" s="128" t="s">
        <v>714</v>
      </c>
      <c r="D6538" s="222">
        <v>43066</v>
      </c>
      <c r="E6538" s="127" t="s">
        <v>13376</v>
      </c>
      <c r="F6538" s="127" t="s">
        <v>3</v>
      </c>
      <c r="G6538" s="127">
        <v>1564868</v>
      </c>
      <c r="H6538" s="127"/>
      <c r="I6538" s="131" t="s">
        <v>15832</v>
      </c>
      <c r="J6538" s="127"/>
      <c r="K6538" s="127"/>
      <c r="L6538" s="127"/>
      <c r="M6538" s="127"/>
      <c r="N6538" s="246">
        <v>0</v>
      </c>
      <c r="O6538" s="246">
        <v>728.48</v>
      </c>
      <c r="P6538" s="127" t="s">
        <v>1334</v>
      </c>
    </row>
    <row r="6539" spans="1:16" ht="51" hidden="1">
      <c r="A6539" s="127">
        <v>593</v>
      </c>
      <c r="B6539" s="127"/>
      <c r="C6539" s="128" t="s">
        <v>864</v>
      </c>
      <c r="D6539" s="222">
        <v>43066</v>
      </c>
      <c r="E6539" s="127" t="s">
        <v>13377</v>
      </c>
      <c r="F6539" s="127" t="s">
        <v>3</v>
      </c>
      <c r="G6539" s="127">
        <v>1564878</v>
      </c>
      <c r="H6539" s="127"/>
      <c r="I6539" s="131" t="s">
        <v>15833</v>
      </c>
      <c r="J6539" s="127"/>
      <c r="K6539" s="127"/>
      <c r="L6539" s="127"/>
      <c r="M6539" s="127"/>
      <c r="N6539" s="246">
        <v>0</v>
      </c>
      <c r="O6539" s="246">
        <v>1000</v>
      </c>
      <c r="P6539" s="127" t="s">
        <v>1334</v>
      </c>
    </row>
    <row r="6540" spans="1:16" ht="38.25" hidden="1">
      <c r="A6540" s="127">
        <v>20</v>
      </c>
      <c r="B6540" s="127"/>
      <c r="C6540" s="128" t="s">
        <v>694</v>
      </c>
      <c r="D6540" s="222">
        <v>43066</v>
      </c>
      <c r="E6540" s="127" t="s">
        <v>13378</v>
      </c>
      <c r="F6540" s="127" t="s">
        <v>3</v>
      </c>
      <c r="G6540" s="127">
        <v>1564886</v>
      </c>
      <c r="H6540" s="127"/>
      <c r="I6540" s="131" t="s">
        <v>15834</v>
      </c>
      <c r="J6540" s="127"/>
      <c r="K6540" s="127"/>
      <c r="L6540" s="127"/>
      <c r="M6540" s="127"/>
      <c r="N6540" s="246">
        <v>0</v>
      </c>
      <c r="O6540" s="246">
        <v>2.5</v>
      </c>
      <c r="P6540" s="127" t="s">
        <v>1334</v>
      </c>
    </row>
    <row r="6541" spans="1:16" ht="51" hidden="1">
      <c r="A6541" s="127">
        <v>46</v>
      </c>
      <c r="B6541" s="127"/>
      <c r="C6541" s="128" t="s">
        <v>699</v>
      </c>
      <c r="D6541" s="222">
        <v>43066</v>
      </c>
      <c r="E6541" s="127" t="s">
        <v>13379</v>
      </c>
      <c r="F6541" s="127" t="s">
        <v>3</v>
      </c>
      <c r="G6541" s="127">
        <v>1564896</v>
      </c>
      <c r="H6541" s="127"/>
      <c r="I6541" s="131" t="s">
        <v>15835</v>
      </c>
      <c r="J6541" s="127"/>
      <c r="K6541" s="127"/>
      <c r="L6541" s="127"/>
      <c r="M6541" s="127"/>
      <c r="N6541" s="246">
        <v>0</v>
      </c>
      <c r="O6541" s="246">
        <v>7470</v>
      </c>
      <c r="P6541" s="127" t="s">
        <v>1334</v>
      </c>
    </row>
    <row r="6542" spans="1:16" ht="51" hidden="1">
      <c r="A6542" s="127" t="s">
        <v>620</v>
      </c>
      <c r="B6542" s="127"/>
      <c r="C6542" s="128" t="s">
        <v>714</v>
      </c>
      <c r="D6542" s="222">
        <v>43066</v>
      </c>
      <c r="E6542" s="127" t="s">
        <v>13380</v>
      </c>
      <c r="F6542" s="127" t="s">
        <v>3</v>
      </c>
      <c r="G6542" s="127">
        <v>1564901</v>
      </c>
      <c r="H6542" s="127"/>
      <c r="I6542" s="131" t="s">
        <v>15836</v>
      </c>
      <c r="J6542" s="127"/>
      <c r="K6542" s="127"/>
      <c r="L6542" s="127"/>
      <c r="M6542" s="127"/>
      <c r="N6542" s="246">
        <v>0</v>
      </c>
      <c r="O6542" s="246">
        <v>200</v>
      </c>
      <c r="P6542" s="127" t="s">
        <v>1334</v>
      </c>
    </row>
    <row r="6543" spans="1:16" ht="51" hidden="1">
      <c r="A6543" s="127">
        <v>76</v>
      </c>
      <c r="B6543" s="127"/>
      <c r="C6543" s="128" t="s">
        <v>707</v>
      </c>
      <c r="D6543" s="222">
        <v>43066</v>
      </c>
      <c r="E6543" s="127" t="s">
        <v>13381</v>
      </c>
      <c r="F6543" s="127" t="s">
        <v>3</v>
      </c>
      <c r="G6543" s="127">
        <v>1564902</v>
      </c>
      <c r="H6543" s="127"/>
      <c r="I6543" s="131" t="s">
        <v>15837</v>
      </c>
      <c r="J6543" s="127"/>
      <c r="K6543" s="127"/>
      <c r="L6543" s="127"/>
      <c r="M6543" s="127"/>
      <c r="N6543" s="246">
        <v>0</v>
      </c>
      <c r="O6543" s="246">
        <v>36.700000000000003</v>
      </c>
      <c r="P6543" s="127" t="s">
        <v>1334</v>
      </c>
    </row>
    <row r="6544" spans="1:16" ht="51" hidden="1">
      <c r="A6544" s="127" t="s">
        <v>620</v>
      </c>
      <c r="B6544" s="127"/>
      <c r="C6544" s="128" t="s">
        <v>714</v>
      </c>
      <c r="D6544" s="222">
        <v>43066</v>
      </c>
      <c r="E6544" s="127" t="s">
        <v>13382</v>
      </c>
      <c r="F6544" s="127" t="s">
        <v>3</v>
      </c>
      <c r="G6544" s="127">
        <v>1564906</v>
      </c>
      <c r="H6544" s="127"/>
      <c r="I6544" s="131" t="s">
        <v>15838</v>
      </c>
      <c r="J6544" s="127"/>
      <c r="K6544" s="127"/>
      <c r="L6544" s="127"/>
      <c r="M6544" s="127"/>
      <c r="N6544" s="246">
        <v>0</v>
      </c>
      <c r="O6544" s="246">
        <v>328.1</v>
      </c>
      <c r="P6544" s="127" t="s">
        <v>1334</v>
      </c>
    </row>
    <row r="6545" spans="1:16" ht="51" hidden="1">
      <c r="A6545" s="127">
        <v>234</v>
      </c>
      <c r="B6545" s="127"/>
      <c r="C6545" s="128" t="s">
        <v>124</v>
      </c>
      <c r="D6545" s="222">
        <v>43066</v>
      </c>
      <c r="E6545" s="127" t="s">
        <v>13383</v>
      </c>
      <c r="F6545" s="127" t="s">
        <v>3</v>
      </c>
      <c r="G6545" s="127">
        <v>1564911</v>
      </c>
      <c r="H6545" s="127"/>
      <c r="I6545" s="131" t="s">
        <v>15839</v>
      </c>
      <c r="J6545" s="127"/>
      <c r="K6545" s="127"/>
      <c r="L6545" s="127"/>
      <c r="M6545" s="127"/>
      <c r="N6545" s="246">
        <v>0</v>
      </c>
      <c r="O6545" s="246">
        <v>2968</v>
      </c>
      <c r="P6545" s="127" t="s">
        <v>1334</v>
      </c>
    </row>
    <row r="6546" spans="1:16" ht="51" hidden="1">
      <c r="A6546" s="127">
        <v>234</v>
      </c>
      <c r="B6546" s="127"/>
      <c r="C6546" s="128" t="s">
        <v>124</v>
      </c>
      <c r="D6546" s="222">
        <v>43066</v>
      </c>
      <c r="E6546" s="127" t="s">
        <v>13384</v>
      </c>
      <c r="F6546" s="127" t="s">
        <v>3</v>
      </c>
      <c r="G6546" s="127">
        <v>1564912</v>
      </c>
      <c r="H6546" s="127"/>
      <c r="I6546" s="131" t="s">
        <v>15840</v>
      </c>
      <c r="J6546" s="127"/>
      <c r="K6546" s="127"/>
      <c r="L6546" s="127"/>
      <c r="M6546" s="127"/>
      <c r="N6546" s="246">
        <v>0</v>
      </c>
      <c r="O6546" s="246">
        <v>200</v>
      </c>
      <c r="P6546" s="127" t="s">
        <v>1334</v>
      </c>
    </row>
    <row r="6547" spans="1:16" ht="51" hidden="1">
      <c r="A6547" s="127">
        <v>234</v>
      </c>
      <c r="B6547" s="127"/>
      <c r="C6547" s="128" t="s">
        <v>124</v>
      </c>
      <c r="D6547" s="222">
        <v>43066</v>
      </c>
      <c r="E6547" s="127" t="s">
        <v>13385</v>
      </c>
      <c r="F6547" s="127" t="s">
        <v>3</v>
      </c>
      <c r="G6547" s="127">
        <v>1564913</v>
      </c>
      <c r="H6547" s="127"/>
      <c r="I6547" s="131" t="s">
        <v>15841</v>
      </c>
      <c r="J6547" s="127"/>
      <c r="K6547" s="127"/>
      <c r="L6547" s="127"/>
      <c r="M6547" s="127"/>
      <c r="N6547" s="246">
        <v>0</v>
      </c>
      <c r="O6547" s="246">
        <v>1000</v>
      </c>
      <c r="P6547" s="127" t="s">
        <v>1334</v>
      </c>
    </row>
    <row r="6548" spans="1:16" ht="51" hidden="1">
      <c r="A6548" s="127">
        <v>234</v>
      </c>
      <c r="B6548" s="127"/>
      <c r="C6548" s="128" t="s">
        <v>124</v>
      </c>
      <c r="D6548" s="222">
        <v>43066</v>
      </c>
      <c r="E6548" s="127" t="s">
        <v>13386</v>
      </c>
      <c r="F6548" s="127" t="s">
        <v>3</v>
      </c>
      <c r="G6548" s="127">
        <v>1564914</v>
      </c>
      <c r="H6548" s="127"/>
      <c r="I6548" s="131" t="s">
        <v>15842</v>
      </c>
      <c r="J6548" s="127"/>
      <c r="K6548" s="127"/>
      <c r="L6548" s="127"/>
      <c r="M6548" s="127"/>
      <c r="N6548" s="246">
        <v>0</v>
      </c>
      <c r="O6548" s="246">
        <v>100</v>
      </c>
      <c r="P6548" s="127" t="s">
        <v>1334</v>
      </c>
    </row>
    <row r="6549" spans="1:16" ht="51" hidden="1">
      <c r="A6549" s="127" t="s">
        <v>620</v>
      </c>
      <c r="B6549" s="127"/>
      <c r="C6549" s="128" t="s">
        <v>714</v>
      </c>
      <c r="D6549" s="222">
        <v>43066</v>
      </c>
      <c r="E6549" s="127" t="s">
        <v>13387</v>
      </c>
      <c r="F6549" s="127" t="s">
        <v>3</v>
      </c>
      <c r="G6549" s="127">
        <v>1564925</v>
      </c>
      <c r="H6549" s="127"/>
      <c r="I6549" s="131" t="s">
        <v>15843</v>
      </c>
      <c r="J6549" s="127"/>
      <c r="K6549" s="127"/>
      <c r="L6549" s="127"/>
      <c r="M6549" s="127"/>
      <c r="N6549" s="246">
        <v>0</v>
      </c>
      <c r="O6549" s="246">
        <v>20.6</v>
      </c>
      <c r="P6549" s="127" t="s">
        <v>1334</v>
      </c>
    </row>
    <row r="6550" spans="1:16" ht="89.25" hidden="1">
      <c r="A6550" s="127">
        <v>587</v>
      </c>
      <c r="B6550" s="127"/>
      <c r="C6550" s="128" t="s">
        <v>859</v>
      </c>
      <c r="D6550" s="222">
        <v>43066</v>
      </c>
      <c r="E6550" s="127" t="s">
        <v>13388</v>
      </c>
      <c r="F6550" s="127" t="s">
        <v>3</v>
      </c>
      <c r="G6550" s="127">
        <v>1565144</v>
      </c>
      <c r="H6550" s="127"/>
      <c r="I6550" s="131" t="s">
        <v>15844</v>
      </c>
      <c r="J6550" s="127"/>
      <c r="K6550" s="127"/>
      <c r="L6550" s="127"/>
      <c r="M6550" s="127"/>
      <c r="N6550" s="246">
        <v>0</v>
      </c>
      <c r="O6550" s="246">
        <v>19.830000000000002</v>
      </c>
      <c r="P6550" s="127" t="s">
        <v>1334</v>
      </c>
    </row>
    <row r="6551" spans="1:16" ht="51" hidden="1">
      <c r="A6551" s="127">
        <v>212</v>
      </c>
      <c r="B6551" s="127"/>
      <c r="C6551" s="128" t="s">
        <v>762</v>
      </c>
      <c r="D6551" s="222">
        <v>43066</v>
      </c>
      <c r="E6551" s="127" t="s">
        <v>13389</v>
      </c>
      <c r="F6551" s="127" t="s">
        <v>3</v>
      </c>
      <c r="G6551" s="127">
        <v>1565037</v>
      </c>
      <c r="H6551" s="127"/>
      <c r="I6551" s="131" t="s">
        <v>15845</v>
      </c>
      <c r="J6551" s="127"/>
      <c r="K6551" s="127"/>
      <c r="L6551" s="127"/>
      <c r="M6551" s="127"/>
      <c r="N6551" s="246">
        <v>0</v>
      </c>
      <c r="O6551" s="246">
        <v>372</v>
      </c>
      <c r="P6551" s="127" t="s">
        <v>1334</v>
      </c>
    </row>
    <row r="6552" spans="1:16" ht="51" hidden="1">
      <c r="A6552" s="127">
        <v>70</v>
      </c>
      <c r="B6552" s="127"/>
      <c r="C6552" s="128" t="s">
        <v>706</v>
      </c>
      <c r="D6552" s="222">
        <v>43066</v>
      </c>
      <c r="E6552" s="127" t="s">
        <v>13390</v>
      </c>
      <c r="F6552" s="127" t="s">
        <v>3</v>
      </c>
      <c r="G6552" s="127">
        <v>1565040</v>
      </c>
      <c r="H6552" s="127"/>
      <c r="I6552" s="131" t="s">
        <v>15846</v>
      </c>
      <c r="J6552" s="127"/>
      <c r="K6552" s="127"/>
      <c r="L6552" s="127"/>
      <c r="M6552" s="127"/>
      <c r="N6552" s="246">
        <v>0</v>
      </c>
      <c r="O6552" s="246">
        <v>94</v>
      </c>
      <c r="P6552" s="127" t="s">
        <v>1334</v>
      </c>
    </row>
    <row r="6553" spans="1:16" ht="51" hidden="1">
      <c r="A6553" s="127">
        <v>70</v>
      </c>
      <c r="B6553" s="127"/>
      <c r="C6553" s="128" t="s">
        <v>706</v>
      </c>
      <c r="D6553" s="222">
        <v>43066</v>
      </c>
      <c r="E6553" s="127" t="s">
        <v>13391</v>
      </c>
      <c r="F6553" s="127" t="s">
        <v>3</v>
      </c>
      <c r="G6553" s="127">
        <v>1565045</v>
      </c>
      <c r="H6553" s="127"/>
      <c r="I6553" s="131" t="s">
        <v>15846</v>
      </c>
      <c r="J6553" s="127"/>
      <c r="K6553" s="127"/>
      <c r="L6553" s="127"/>
      <c r="M6553" s="127"/>
      <c r="N6553" s="246">
        <v>0</v>
      </c>
      <c r="O6553" s="246">
        <v>300</v>
      </c>
      <c r="P6553" s="127" t="s">
        <v>1334</v>
      </c>
    </row>
    <row r="6554" spans="1:16" ht="51" hidden="1">
      <c r="A6554" s="127">
        <v>70</v>
      </c>
      <c r="B6554" s="127"/>
      <c r="C6554" s="128" t="s">
        <v>706</v>
      </c>
      <c r="D6554" s="222">
        <v>43066</v>
      </c>
      <c r="E6554" s="127" t="s">
        <v>13392</v>
      </c>
      <c r="F6554" s="127" t="s">
        <v>3</v>
      </c>
      <c r="G6554" s="127">
        <v>1565051</v>
      </c>
      <c r="H6554" s="127"/>
      <c r="I6554" s="131" t="s">
        <v>15847</v>
      </c>
      <c r="J6554" s="127"/>
      <c r="K6554" s="127"/>
      <c r="L6554" s="127"/>
      <c r="M6554" s="127"/>
      <c r="N6554" s="246">
        <v>0</v>
      </c>
      <c r="O6554" s="246">
        <v>1063.5</v>
      </c>
      <c r="P6554" s="127" t="s">
        <v>1334</v>
      </c>
    </row>
    <row r="6555" spans="1:16" ht="51" hidden="1">
      <c r="A6555" s="127">
        <v>41</v>
      </c>
      <c r="B6555" s="127"/>
      <c r="C6555" s="128" t="s">
        <v>698</v>
      </c>
      <c r="D6555" s="222">
        <v>43066</v>
      </c>
      <c r="E6555" s="127" t="s">
        <v>13393</v>
      </c>
      <c r="F6555" s="127" t="s">
        <v>3</v>
      </c>
      <c r="G6555" s="127">
        <v>1565055</v>
      </c>
      <c r="H6555" s="127"/>
      <c r="I6555" s="131" t="s">
        <v>15848</v>
      </c>
      <c r="J6555" s="127"/>
      <c r="K6555" s="127"/>
      <c r="L6555" s="127"/>
      <c r="M6555" s="127"/>
      <c r="N6555" s="246">
        <v>0</v>
      </c>
      <c r="O6555" s="246">
        <v>30</v>
      </c>
      <c r="P6555" s="127" t="s">
        <v>1334</v>
      </c>
    </row>
    <row r="6556" spans="1:16" ht="51" hidden="1">
      <c r="A6556" s="127">
        <v>86</v>
      </c>
      <c r="B6556" s="127"/>
      <c r="C6556" s="128" t="s">
        <v>711</v>
      </c>
      <c r="D6556" s="222">
        <v>43066</v>
      </c>
      <c r="E6556" s="127" t="s">
        <v>13394</v>
      </c>
      <c r="F6556" s="127" t="s">
        <v>3</v>
      </c>
      <c r="G6556" s="127">
        <v>1565056</v>
      </c>
      <c r="H6556" s="127"/>
      <c r="I6556" s="131" t="s">
        <v>15849</v>
      </c>
      <c r="J6556" s="127"/>
      <c r="K6556" s="127"/>
      <c r="L6556" s="127"/>
      <c r="M6556" s="127"/>
      <c r="N6556" s="246">
        <v>0</v>
      </c>
      <c r="O6556" s="246">
        <v>5907.5</v>
      </c>
      <c r="P6556" s="127" t="s">
        <v>1334</v>
      </c>
    </row>
    <row r="6557" spans="1:16" ht="51" hidden="1">
      <c r="A6557" s="127">
        <v>41</v>
      </c>
      <c r="B6557" s="127"/>
      <c r="C6557" s="128" t="s">
        <v>698</v>
      </c>
      <c r="D6557" s="222">
        <v>43066</v>
      </c>
      <c r="E6557" s="127" t="s">
        <v>13395</v>
      </c>
      <c r="F6557" s="127" t="s">
        <v>3</v>
      </c>
      <c r="G6557" s="127">
        <v>1565060</v>
      </c>
      <c r="H6557" s="127"/>
      <c r="I6557" s="131" t="s">
        <v>15850</v>
      </c>
      <c r="J6557" s="127"/>
      <c r="K6557" s="127"/>
      <c r="L6557" s="127"/>
      <c r="M6557" s="127"/>
      <c r="N6557" s="246">
        <v>0</v>
      </c>
      <c r="O6557" s="246">
        <v>710.07</v>
      </c>
      <c r="P6557" s="127" t="s">
        <v>1334</v>
      </c>
    </row>
    <row r="6558" spans="1:16" ht="51" hidden="1">
      <c r="A6558" s="127">
        <v>41</v>
      </c>
      <c r="B6558" s="127"/>
      <c r="C6558" s="128" t="s">
        <v>698</v>
      </c>
      <c r="D6558" s="222">
        <v>43066</v>
      </c>
      <c r="E6558" s="127" t="s">
        <v>13396</v>
      </c>
      <c r="F6558" s="127" t="s">
        <v>3</v>
      </c>
      <c r="G6558" s="127">
        <v>1565063</v>
      </c>
      <c r="H6558" s="127"/>
      <c r="I6558" s="131" t="s">
        <v>15850</v>
      </c>
      <c r="J6558" s="127"/>
      <c r="K6558" s="127"/>
      <c r="L6558" s="127"/>
      <c r="M6558" s="127"/>
      <c r="N6558" s="246">
        <v>0</v>
      </c>
      <c r="O6558" s="246">
        <v>710.07</v>
      </c>
      <c r="P6558" s="127" t="s">
        <v>1334</v>
      </c>
    </row>
    <row r="6559" spans="1:16" ht="51" hidden="1">
      <c r="A6559" s="127">
        <v>41</v>
      </c>
      <c r="B6559" s="127"/>
      <c r="C6559" s="128" t="s">
        <v>698</v>
      </c>
      <c r="D6559" s="222">
        <v>43066</v>
      </c>
      <c r="E6559" s="127" t="s">
        <v>13397</v>
      </c>
      <c r="F6559" s="127" t="s">
        <v>3</v>
      </c>
      <c r="G6559" s="127">
        <v>1565064</v>
      </c>
      <c r="H6559" s="127"/>
      <c r="I6559" s="131" t="s">
        <v>15850</v>
      </c>
      <c r="J6559" s="127"/>
      <c r="K6559" s="127"/>
      <c r="L6559" s="127"/>
      <c r="M6559" s="127"/>
      <c r="N6559" s="246">
        <v>0</v>
      </c>
      <c r="O6559" s="246">
        <v>205</v>
      </c>
      <c r="P6559" s="127" t="s">
        <v>1334</v>
      </c>
    </row>
    <row r="6560" spans="1:16" ht="51" hidden="1">
      <c r="A6560" s="127">
        <v>46</v>
      </c>
      <c r="B6560" s="127"/>
      <c r="C6560" s="128" t="s">
        <v>699</v>
      </c>
      <c r="D6560" s="222">
        <v>43066</v>
      </c>
      <c r="E6560" s="127" t="s">
        <v>13398</v>
      </c>
      <c r="F6560" s="127" t="s">
        <v>3</v>
      </c>
      <c r="G6560" s="127">
        <v>1565076</v>
      </c>
      <c r="H6560" s="127"/>
      <c r="I6560" s="131" t="s">
        <v>15851</v>
      </c>
      <c r="J6560" s="127"/>
      <c r="K6560" s="127"/>
      <c r="L6560" s="127"/>
      <c r="M6560" s="127"/>
      <c r="N6560" s="246">
        <v>0</v>
      </c>
      <c r="O6560" s="246">
        <v>8274</v>
      </c>
      <c r="P6560" s="127" t="s">
        <v>1334</v>
      </c>
    </row>
    <row r="6561" spans="1:16" ht="51" hidden="1">
      <c r="A6561" s="127">
        <v>526</v>
      </c>
      <c r="B6561" s="127"/>
      <c r="C6561" s="128" t="s">
        <v>847</v>
      </c>
      <c r="D6561" s="222">
        <v>43066</v>
      </c>
      <c r="E6561" s="127" t="s">
        <v>13399</v>
      </c>
      <c r="F6561" s="127" t="s">
        <v>3</v>
      </c>
      <c r="G6561" s="127">
        <v>1565077</v>
      </c>
      <c r="H6561" s="127"/>
      <c r="I6561" s="131" t="s">
        <v>15852</v>
      </c>
      <c r="J6561" s="127"/>
      <c r="K6561" s="127"/>
      <c r="L6561" s="127"/>
      <c r="M6561" s="127"/>
      <c r="N6561" s="246">
        <v>0</v>
      </c>
      <c r="O6561" s="246">
        <v>10</v>
      </c>
      <c r="P6561" s="127" t="s">
        <v>1334</v>
      </c>
    </row>
    <row r="6562" spans="1:16" ht="51" hidden="1">
      <c r="A6562" s="127">
        <v>526</v>
      </c>
      <c r="B6562" s="127"/>
      <c r="C6562" s="128" t="s">
        <v>847</v>
      </c>
      <c r="D6562" s="222">
        <v>43066</v>
      </c>
      <c r="E6562" s="127" t="s">
        <v>13400</v>
      </c>
      <c r="F6562" s="127" t="s">
        <v>3</v>
      </c>
      <c r="G6562" s="127">
        <v>1565087</v>
      </c>
      <c r="H6562" s="127"/>
      <c r="I6562" s="131" t="s">
        <v>15853</v>
      </c>
      <c r="J6562" s="127"/>
      <c r="K6562" s="127"/>
      <c r="L6562" s="127"/>
      <c r="M6562" s="127"/>
      <c r="N6562" s="246">
        <v>0</v>
      </c>
      <c r="O6562" s="246">
        <v>337.03000000000003</v>
      </c>
      <c r="P6562" s="127" t="s">
        <v>1334</v>
      </c>
    </row>
    <row r="6563" spans="1:16" ht="51" hidden="1">
      <c r="A6563" s="127">
        <v>526</v>
      </c>
      <c r="B6563" s="127"/>
      <c r="C6563" s="128" t="s">
        <v>847</v>
      </c>
      <c r="D6563" s="222">
        <v>43066</v>
      </c>
      <c r="E6563" s="127" t="s">
        <v>13401</v>
      </c>
      <c r="F6563" s="127" t="s">
        <v>3</v>
      </c>
      <c r="G6563" s="127">
        <v>1565088</v>
      </c>
      <c r="H6563" s="127"/>
      <c r="I6563" s="131" t="s">
        <v>15853</v>
      </c>
      <c r="J6563" s="127"/>
      <c r="K6563" s="127"/>
      <c r="L6563" s="127"/>
      <c r="M6563" s="127"/>
      <c r="N6563" s="246">
        <v>0</v>
      </c>
      <c r="O6563" s="246">
        <v>5</v>
      </c>
      <c r="P6563" s="127" t="s">
        <v>1334</v>
      </c>
    </row>
    <row r="6564" spans="1:16" ht="51" hidden="1">
      <c r="A6564" s="127">
        <v>526</v>
      </c>
      <c r="B6564" s="127"/>
      <c r="C6564" s="128" t="s">
        <v>847</v>
      </c>
      <c r="D6564" s="222">
        <v>43066</v>
      </c>
      <c r="E6564" s="127" t="s">
        <v>13402</v>
      </c>
      <c r="F6564" s="127" t="s">
        <v>3</v>
      </c>
      <c r="G6564" s="127">
        <v>1565090</v>
      </c>
      <c r="H6564" s="127"/>
      <c r="I6564" s="131" t="s">
        <v>15854</v>
      </c>
      <c r="J6564" s="127"/>
      <c r="K6564" s="127"/>
      <c r="L6564" s="127"/>
      <c r="M6564" s="127"/>
      <c r="N6564" s="246">
        <v>0</v>
      </c>
      <c r="O6564" s="246">
        <v>75</v>
      </c>
      <c r="P6564" s="127" t="s">
        <v>1334</v>
      </c>
    </row>
    <row r="6565" spans="1:16" ht="51" hidden="1">
      <c r="A6565" s="127" t="s">
        <v>620</v>
      </c>
      <c r="B6565" s="127"/>
      <c r="C6565" s="128" t="s">
        <v>714</v>
      </c>
      <c r="D6565" s="222">
        <v>43066</v>
      </c>
      <c r="E6565" s="127" t="s">
        <v>13403</v>
      </c>
      <c r="F6565" s="127" t="s">
        <v>3</v>
      </c>
      <c r="G6565" s="127">
        <v>1565121</v>
      </c>
      <c r="H6565" s="127"/>
      <c r="I6565" s="131" t="s">
        <v>15855</v>
      </c>
      <c r="J6565" s="127"/>
      <c r="K6565" s="127"/>
      <c r="L6565" s="127"/>
      <c r="M6565" s="127"/>
      <c r="N6565" s="246">
        <v>0</v>
      </c>
      <c r="O6565" s="243">
        <v>3</v>
      </c>
      <c r="P6565" s="127" t="s">
        <v>17184</v>
      </c>
    </row>
    <row r="6566" spans="1:16" ht="51" hidden="1">
      <c r="A6566" s="127">
        <v>16</v>
      </c>
      <c r="B6566" s="127"/>
      <c r="C6566" s="128" t="s">
        <v>693</v>
      </c>
      <c r="D6566" s="222">
        <v>43066</v>
      </c>
      <c r="E6566" s="127" t="s">
        <v>13404</v>
      </c>
      <c r="F6566" s="127" t="s">
        <v>3</v>
      </c>
      <c r="G6566" s="127">
        <v>1565139</v>
      </c>
      <c r="H6566" s="127"/>
      <c r="I6566" s="131" t="s">
        <v>15856</v>
      </c>
      <c r="J6566" s="127"/>
      <c r="K6566" s="127"/>
      <c r="L6566" s="127"/>
      <c r="M6566" s="127"/>
      <c r="N6566" s="246">
        <v>0</v>
      </c>
      <c r="O6566" s="246">
        <v>10</v>
      </c>
      <c r="P6566" s="127" t="s">
        <v>1334</v>
      </c>
    </row>
    <row r="6567" spans="1:16" ht="51" hidden="1">
      <c r="A6567" s="127" t="s">
        <v>620</v>
      </c>
      <c r="B6567" s="127"/>
      <c r="C6567" s="128" t="s">
        <v>714</v>
      </c>
      <c r="D6567" s="222">
        <v>43066</v>
      </c>
      <c r="E6567" s="127" t="s">
        <v>13405</v>
      </c>
      <c r="F6567" s="127" t="s">
        <v>3</v>
      </c>
      <c r="G6567" s="127">
        <v>1565141</v>
      </c>
      <c r="H6567" s="127"/>
      <c r="I6567" s="131" t="s">
        <v>15857</v>
      </c>
      <c r="J6567" s="127"/>
      <c r="K6567" s="127"/>
      <c r="L6567" s="127"/>
      <c r="M6567" s="127"/>
      <c r="N6567" s="246">
        <v>0</v>
      </c>
      <c r="O6567" s="246">
        <v>15</v>
      </c>
      <c r="P6567" s="127" t="s">
        <v>1334</v>
      </c>
    </row>
    <row r="6568" spans="1:16" ht="51" hidden="1">
      <c r="A6568" s="127">
        <v>523</v>
      </c>
      <c r="B6568" s="127"/>
      <c r="C6568" s="128" t="s">
        <v>846</v>
      </c>
      <c r="D6568" s="222">
        <v>43066</v>
      </c>
      <c r="E6568" s="127" t="s">
        <v>13406</v>
      </c>
      <c r="F6568" s="127" t="s">
        <v>3</v>
      </c>
      <c r="G6568" s="127">
        <v>1564829</v>
      </c>
      <c r="H6568" s="127"/>
      <c r="I6568" s="131" t="s">
        <v>15858</v>
      </c>
      <c r="J6568" s="127"/>
      <c r="K6568" s="127"/>
      <c r="L6568" s="127"/>
      <c r="M6568" s="127"/>
      <c r="N6568" s="246">
        <v>0</v>
      </c>
      <c r="O6568" s="246">
        <v>431.14</v>
      </c>
      <c r="P6568" s="127" t="s">
        <v>1334</v>
      </c>
    </row>
    <row r="6569" spans="1:16" ht="51" hidden="1">
      <c r="A6569" s="127">
        <v>523</v>
      </c>
      <c r="B6569" s="127"/>
      <c r="C6569" s="128" t="s">
        <v>846</v>
      </c>
      <c r="D6569" s="222">
        <v>43066</v>
      </c>
      <c r="E6569" s="127" t="s">
        <v>13407</v>
      </c>
      <c r="F6569" s="127" t="s">
        <v>3</v>
      </c>
      <c r="G6569" s="127">
        <v>1564830</v>
      </c>
      <c r="H6569" s="127"/>
      <c r="I6569" s="131" t="s">
        <v>15859</v>
      </c>
      <c r="J6569" s="127"/>
      <c r="K6569" s="127"/>
      <c r="L6569" s="127"/>
      <c r="M6569" s="127"/>
      <c r="N6569" s="246">
        <v>0</v>
      </c>
      <c r="O6569" s="246">
        <v>145.33000000000001</v>
      </c>
      <c r="P6569" s="127" t="s">
        <v>1334</v>
      </c>
    </row>
    <row r="6570" spans="1:16" ht="51" hidden="1">
      <c r="A6570" s="127">
        <v>523</v>
      </c>
      <c r="B6570" s="127"/>
      <c r="C6570" s="128" t="s">
        <v>846</v>
      </c>
      <c r="D6570" s="222">
        <v>43066</v>
      </c>
      <c r="E6570" s="127" t="s">
        <v>13408</v>
      </c>
      <c r="F6570" s="127" t="s">
        <v>3</v>
      </c>
      <c r="G6570" s="127">
        <v>1564881</v>
      </c>
      <c r="H6570" s="127"/>
      <c r="I6570" s="131" t="s">
        <v>15860</v>
      </c>
      <c r="J6570" s="127"/>
      <c r="K6570" s="127"/>
      <c r="L6570" s="127"/>
      <c r="M6570" s="127"/>
      <c r="N6570" s="246">
        <v>0</v>
      </c>
      <c r="O6570" s="246">
        <v>60</v>
      </c>
      <c r="P6570" s="127" t="s">
        <v>1334</v>
      </c>
    </row>
    <row r="6571" spans="1:16" ht="51" hidden="1">
      <c r="A6571" s="127">
        <v>523</v>
      </c>
      <c r="B6571" s="127"/>
      <c r="C6571" s="128" t="s">
        <v>846</v>
      </c>
      <c r="D6571" s="222">
        <v>43066</v>
      </c>
      <c r="E6571" s="127" t="s">
        <v>13409</v>
      </c>
      <c r="F6571" s="127" t="s">
        <v>3</v>
      </c>
      <c r="G6571" s="127">
        <v>1564883</v>
      </c>
      <c r="H6571" s="127"/>
      <c r="I6571" s="131" t="s">
        <v>15861</v>
      </c>
      <c r="J6571" s="127"/>
      <c r="K6571" s="127"/>
      <c r="L6571" s="127"/>
      <c r="M6571" s="127"/>
      <c r="N6571" s="246">
        <v>0</v>
      </c>
      <c r="O6571" s="246">
        <v>353</v>
      </c>
      <c r="P6571" s="127" t="s">
        <v>1334</v>
      </c>
    </row>
    <row r="6572" spans="1:16" ht="51" hidden="1">
      <c r="A6572" s="127">
        <v>523</v>
      </c>
      <c r="B6572" s="127"/>
      <c r="C6572" s="128" t="s">
        <v>846</v>
      </c>
      <c r="D6572" s="222">
        <v>43066</v>
      </c>
      <c r="E6572" s="127" t="s">
        <v>13410</v>
      </c>
      <c r="F6572" s="127" t="s">
        <v>3</v>
      </c>
      <c r="G6572" s="127">
        <v>1564905</v>
      </c>
      <c r="H6572" s="127"/>
      <c r="I6572" s="131" t="s">
        <v>15862</v>
      </c>
      <c r="J6572" s="127"/>
      <c r="K6572" s="127"/>
      <c r="L6572" s="127"/>
      <c r="M6572" s="127"/>
      <c r="N6572" s="246">
        <v>0</v>
      </c>
      <c r="O6572" s="246">
        <v>1837.5</v>
      </c>
      <c r="P6572" s="127" t="s">
        <v>1334</v>
      </c>
    </row>
    <row r="6573" spans="1:16" ht="51" hidden="1">
      <c r="A6573" s="127">
        <v>660</v>
      </c>
      <c r="B6573" s="127"/>
      <c r="C6573" s="128" t="s">
        <v>234</v>
      </c>
      <c r="D6573" s="222">
        <v>43066</v>
      </c>
      <c r="E6573" s="127" t="s">
        <v>13411</v>
      </c>
      <c r="F6573" s="127" t="s">
        <v>3</v>
      </c>
      <c r="G6573" s="127">
        <v>1564917</v>
      </c>
      <c r="H6573" s="127"/>
      <c r="I6573" s="131" t="s">
        <v>15863</v>
      </c>
      <c r="J6573" s="127"/>
      <c r="K6573" s="127"/>
      <c r="L6573" s="127"/>
      <c r="M6573" s="127"/>
      <c r="N6573" s="246">
        <v>0</v>
      </c>
      <c r="O6573" s="246">
        <v>4033</v>
      </c>
      <c r="P6573" s="127" t="s">
        <v>1334</v>
      </c>
    </row>
    <row r="6574" spans="1:16" ht="63.75" hidden="1">
      <c r="A6574" s="127">
        <v>660</v>
      </c>
      <c r="B6574" s="127"/>
      <c r="C6574" s="128" t="s">
        <v>234</v>
      </c>
      <c r="D6574" s="222">
        <v>43066</v>
      </c>
      <c r="E6574" s="127" t="s">
        <v>13412</v>
      </c>
      <c r="F6574" s="127" t="s">
        <v>3</v>
      </c>
      <c r="G6574" s="127">
        <v>1564918</v>
      </c>
      <c r="H6574" s="127"/>
      <c r="I6574" s="131" t="s">
        <v>15864</v>
      </c>
      <c r="J6574" s="127"/>
      <c r="K6574" s="127"/>
      <c r="L6574" s="127"/>
      <c r="M6574" s="127"/>
      <c r="N6574" s="246">
        <v>0</v>
      </c>
      <c r="O6574" s="243">
        <v>1902.27</v>
      </c>
      <c r="P6574" s="127" t="s">
        <v>17184</v>
      </c>
    </row>
    <row r="6575" spans="1:16" ht="51" hidden="1">
      <c r="A6575" s="127">
        <v>660</v>
      </c>
      <c r="B6575" s="127"/>
      <c r="C6575" s="128" t="s">
        <v>234</v>
      </c>
      <c r="D6575" s="222">
        <v>43066</v>
      </c>
      <c r="E6575" s="127" t="s">
        <v>13413</v>
      </c>
      <c r="F6575" s="127" t="s">
        <v>3</v>
      </c>
      <c r="G6575" s="127">
        <v>1564924</v>
      </c>
      <c r="H6575" s="127"/>
      <c r="I6575" s="131" t="s">
        <v>15865</v>
      </c>
      <c r="J6575" s="127"/>
      <c r="K6575" s="127"/>
      <c r="L6575" s="127"/>
      <c r="M6575" s="127"/>
      <c r="N6575" s="246">
        <v>0</v>
      </c>
      <c r="O6575" s="246">
        <v>482.12</v>
      </c>
      <c r="P6575" s="127" t="s">
        <v>1334</v>
      </c>
    </row>
    <row r="6576" spans="1:16" ht="63.75" hidden="1">
      <c r="A6576" s="127">
        <v>660</v>
      </c>
      <c r="B6576" s="127"/>
      <c r="C6576" s="128" t="s">
        <v>234</v>
      </c>
      <c r="D6576" s="222">
        <v>43066</v>
      </c>
      <c r="E6576" s="127" t="s">
        <v>13414</v>
      </c>
      <c r="F6576" s="127" t="s">
        <v>3</v>
      </c>
      <c r="G6576" s="127">
        <v>1564927</v>
      </c>
      <c r="H6576" s="127"/>
      <c r="I6576" s="131" t="s">
        <v>15866</v>
      </c>
      <c r="J6576" s="127"/>
      <c r="K6576" s="127"/>
      <c r="L6576" s="127"/>
      <c r="M6576" s="127"/>
      <c r="N6576" s="246">
        <v>0</v>
      </c>
      <c r="O6576" s="246">
        <v>500</v>
      </c>
      <c r="P6576" s="127" t="s">
        <v>1334</v>
      </c>
    </row>
    <row r="6577" spans="1:16" ht="63.75" hidden="1">
      <c r="A6577" s="127">
        <v>660</v>
      </c>
      <c r="B6577" s="127"/>
      <c r="C6577" s="128" t="s">
        <v>234</v>
      </c>
      <c r="D6577" s="222">
        <v>43066</v>
      </c>
      <c r="E6577" s="127" t="s">
        <v>13415</v>
      </c>
      <c r="F6577" s="127" t="s">
        <v>3</v>
      </c>
      <c r="G6577" s="127">
        <v>1564929</v>
      </c>
      <c r="H6577" s="127"/>
      <c r="I6577" s="131" t="s">
        <v>15867</v>
      </c>
      <c r="J6577" s="127"/>
      <c r="K6577" s="127"/>
      <c r="L6577" s="127"/>
      <c r="M6577" s="127"/>
      <c r="N6577" s="246">
        <v>0</v>
      </c>
      <c r="O6577" s="243">
        <v>5513</v>
      </c>
      <c r="P6577" s="127" t="s">
        <v>17184</v>
      </c>
    </row>
    <row r="6578" spans="1:16" ht="51" hidden="1">
      <c r="A6578" s="127">
        <v>283</v>
      </c>
      <c r="B6578" s="127"/>
      <c r="C6578" s="128" t="s">
        <v>146</v>
      </c>
      <c r="D6578" s="222">
        <v>43066</v>
      </c>
      <c r="E6578" s="127" t="s">
        <v>13416</v>
      </c>
      <c r="F6578" s="127" t="s">
        <v>3</v>
      </c>
      <c r="G6578" s="127">
        <v>1564930</v>
      </c>
      <c r="H6578" s="127"/>
      <c r="I6578" s="131" t="s">
        <v>15868</v>
      </c>
      <c r="J6578" s="127"/>
      <c r="K6578" s="127"/>
      <c r="L6578" s="127"/>
      <c r="M6578" s="127"/>
      <c r="N6578" s="246">
        <v>0</v>
      </c>
      <c r="O6578" s="246">
        <v>275</v>
      </c>
      <c r="P6578" s="127" t="s">
        <v>1334</v>
      </c>
    </row>
    <row r="6579" spans="1:16" ht="51" hidden="1">
      <c r="A6579" s="127">
        <v>283</v>
      </c>
      <c r="B6579" s="127"/>
      <c r="C6579" s="128" t="s">
        <v>146</v>
      </c>
      <c r="D6579" s="222">
        <v>43066</v>
      </c>
      <c r="E6579" s="127" t="s">
        <v>13417</v>
      </c>
      <c r="F6579" s="127" t="s">
        <v>3</v>
      </c>
      <c r="G6579" s="127">
        <v>1564932</v>
      </c>
      <c r="H6579" s="127"/>
      <c r="I6579" s="131" t="s">
        <v>15869</v>
      </c>
      <c r="J6579" s="127"/>
      <c r="K6579" s="127"/>
      <c r="L6579" s="127"/>
      <c r="M6579" s="127"/>
      <c r="N6579" s="246">
        <v>0</v>
      </c>
      <c r="O6579" s="246">
        <v>323</v>
      </c>
      <c r="P6579" s="127" t="s">
        <v>1334</v>
      </c>
    </row>
    <row r="6580" spans="1:16" ht="63.75" hidden="1">
      <c r="A6580" s="127">
        <v>299</v>
      </c>
      <c r="B6580" s="127"/>
      <c r="C6580" s="128" t="s">
        <v>799</v>
      </c>
      <c r="D6580" s="222">
        <v>43066</v>
      </c>
      <c r="E6580" s="127" t="s">
        <v>13418</v>
      </c>
      <c r="F6580" s="127" t="s">
        <v>3</v>
      </c>
      <c r="G6580" s="127">
        <v>1564962</v>
      </c>
      <c r="H6580" s="127"/>
      <c r="I6580" s="131" t="s">
        <v>15870</v>
      </c>
      <c r="J6580" s="127"/>
      <c r="K6580" s="127"/>
      <c r="L6580" s="127"/>
      <c r="M6580" s="127"/>
      <c r="N6580" s="246">
        <v>0</v>
      </c>
      <c r="O6580" s="246">
        <v>200000</v>
      </c>
      <c r="P6580" s="127" t="s">
        <v>1334</v>
      </c>
    </row>
    <row r="6581" spans="1:16" ht="51" hidden="1">
      <c r="A6581" s="127">
        <v>47</v>
      </c>
      <c r="B6581" s="127"/>
      <c r="C6581" s="128" t="s">
        <v>700</v>
      </c>
      <c r="D6581" s="222">
        <v>43067</v>
      </c>
      <c r="E6581" s="127" t="s">
        <v>13419</v>
      </c>
      <c r="F6581" s="127" t="s">
        <v>3</v>
      </c>
      <c r="G6581" s="127">
        <v>1565387</v>
      </c>
      <c r="H6581" s="127"/>
      <c r="I6581" s="131" t="s">
        <v>15871</v>
      </c>
      <c r="J6581" s="127"/>
      <c r="K6581" s="127"/>
      <c r="L6581" s="127"/>
      <c r="M6581" s="127"/>
      <c r="N6581" s="246">
        <v>0</v>
      </c>
      <c r="O6581" s="246">
        <v>9316.34</v>
      </c>
      <c r="P6581" s="127" t="s">
        <v>1334</v>
      </c>
    </row>
    <row r="6582" spans="1:16" ht="51" hidden="1">
      <c r="A6582" s="127" t="s">
        <v>620</v>
      </c>
      <c r="B6582" s="127"/>
      <c r="C6582" s="128" t="s">
        <v>714</v>
      </c>
      <c r="D6582" s="222">
        <v>43067</v>
      </c>
      <c r="E6582" s="127" t="s">
        <v>13420</v>
      </c>
      <c r="F6582" s="127" t="s">
        <v>3</v>
      </c>
      <c r="G6582" s="127">
        <v>1565382</v>
      </c>
      <c r="H6582" s="127"/>
      <c r="I6582" s="131" t="s">
        <v>15872</v>
      </c>
      <c r="J6582" s="127"/>
      <c r="K6582" s="127"/>
      <c r="L6582" s="127"/>
      <c r="M6582" s="127"/>
      <c r="N6582" s="246">
        <v>0</v>
      </c>
      <c r="O6582" s="246">
        <v>10291.9</v>
      </c>
      <c r="P6582" s="127" t="s">
        <v>1334</v>
      </c>
    </row>
    <row r="6583" spans="1:16" ht="38.25" hidden="1">
      <c r="A6583" s="127">
        <v>526</v>
      </c>
      <c r="B6583" s="127"/>
      <c r="C6583" s="128" t="s">
        <v>847</v>
      </c>
      <c r="D6583" s="222">
        <v>43067</v>
      </c>
      <c r="E6583" s="127" t="s">
        <v>13421</v>
      </c>
      <c r="F6583" s="127" t="s">
        <v>3</v>
      </c>
      <c r="G6583" s="127">
        <v>1565379</v>
      </c>
      <c r="H6583" s="127"/>
      <c r="I6583" s="131" t="s">
        <v>15873</v>
      </c>
      <c r="J6583" s="127"/>
      <c r="K6583" s="127"/>
      <c r="L6583" s="127"/>
      <c r="M6583" s="127"/>
      <c r="N6583" s="246">
        <v>0</v>
      </c>
      <c r="O6583" s="246">
        <v>15</v>
      </c>
      <c r="P6583" s="127" t="s">
        <v>1334</v>
      </c>
    </row>
    <row r="6584" spans="1:16" ht="51" hidden="1">
      <c r="A6584" s="127">
        <v>234</v>
      </c>
      <c r="B6584" s="127"/>
      <c r="C6584" s="128" t="s">
        <v>124</v>
      </c>
      <c r="D6584" s="222">
        <v>43067</v>
      </c>
      <c r="E6584" s="127" t="s">
        <v>13422</v>
      </c>
      <c r="F6584" s="127" t="s">
        <v>3</v>
      </c>
      <c r="G6584" s="127">
        <v>1565378</v>
      </c>
      <c r="H6584" s="127"/>
      <c r="I6584" s="131" t="s">
        <v>15874</v>
      </c>
      <c r="J6584" s="127"/>
      <c r="K6584" s="127"/>
      <c r="L6584" s="127"/>
      <c r="M6584" s="127"/>
      <c r="N6584" s="246">
        <v>0</v>
      </c>
      <c r="O6584" s="246">
        <v>20</v>
      </c>
      <c r="P6584" s="127" t="s">
        <v>1334</v>
      </c>
    </row>
    <row r="6585" spans="1:16" ht="51" hidden="1">
      <c r="A6585" s="127" t="s">
        <v>620</v>
      </c>
      <c r="B6585" s="127"/>
      <c r="C6585" s="128" t="s">
        <v>714</v>
      </c>
      <c r="D6585" s="222">
        <v>43067</v>
      </c>
      <c r="E6585" s="127" t="s">
        <v>13423</v>
      </c>
      <c r="F6585" s="127" t="s">
        <v>3</v>
      </c>
      <c r="G6585" s="127">
        <v>1565352</v>
      </c>
      <c r="H6585" s="127"/>
      <c r="I6585" s="131" t="s">
        <v>15875</v>
      </c>
      <c r="J6585" s="127"/>
      <c r="K6585" s="127"/>
      <c r="L6585" s="127"/>
      <c r="M6585" s="127"/>
      <c r="N6585" s="246">
        <v>0</v>
      </c>
      <c r="O6585" s="246">
        <v>1450</v>
      </c>
      <c r="P6585" s="127" t="s">
        <v>1334</v>
      </c>
    </row>
    <row r="6586" spans="1:16" ht="51" hidden="1">
      <c r="A6586" s="127" t="s">
        <v>620</v>
      </c>
      <c r="B6586" s="127"/>
      <c r="C6586" s="128" t="s">
        <v>714</v>
      </c>
      <c r="D6586" s="222">
        <v>43067</v>
      </c>
      <c r="E6586" s="127" t="s">
        <v>13424</v>
      </c>
      <c r="F6586" s="127" t="s">
        <v>3</v>
      </c>
      <c r="G6586" s="127">
        <v>1565351</v>
      </c>
      <c r="H6586" s="127"/>
      <c r="I6586" s="131" t="s">
        <v>15876</v>
      </c>
      <c r="J6586" s="127"/>
      <c r="K6586" s="127"/>
      <c r="L6586" s="127"/>
      <c r="M6586" s="127"/>
      <c r="N6586" s="246">
        <v>0</v>
      </c>
      <c r="O6586" s="246">
        <v>366.67</v>
      </c>
      <c r="P6586" s="127" t="s">
        <v>1334</v>
      </c>
    </row>
    <row r="6587" spans="1:16" ht="51" hidden="1">
      <c r="A6587" s="127">
        <v>78</v>
      </c>
      <c r="B6587" s="127"/>
      <c r="C6587" s="128" t="s">
        <v>1599</v>
      </c>
      <c r="D6587" s="222">
        <v>43067</v>
      </c>
      <c r="E6587" s="127" t="s">
        <v>13425</v>
      </c>
      <c r="F6587" s="127" t="s">
        <v>3</v>
      </c>
      <c r="G6587" s="127">
        <v>1565338</v>
      </c>
      <c r="H6587" s="127"/>
      <c r="I6587" s="131" t="s">
        <v>15877</v>
      </c>
      <c r="J6587" s="127"/>
      <c r="K6587" s="127"/>
      <c r="L6587" s="127"/>
      <c r="M6587" s="127"/>
      <c r="N6587" s="246">
        <v>0</v>
      </c>
      <c r="O6587" s="246">
        <v>132</v>
      </c>
      <c r="P6587" s="127" t="s">
        <v>1334</v>
      </c>
    </row>
    <row r="6588" spans="1:16" ht="51" hidden="1">
      <c r="A6588" s="127">
        <v>526</v>
      </c>
      <c r="B6588" s="127"/>
      <c r="C6588" s="128" t="s">
        <v>847</v>
      </c>
      <c r="D6588" s="222">
        <v>43067</v>
      </c>
      <c r="E6588" s="127" t="s">
        <v>13426</v>
      </c>
      <c r="F6588" s="127" t="s">
        <v>3</v>
      </c>
      <c r="G6588" s="127">
        <v>1565334</v>
      </c>
      <c r="H6588" s="127"/>
      <c r="I6588" s="131" t="s">
        <v>15878</v>
      </c>
      <c r="J6588" s="127"/>
      <c r="K6588" s="127"/>
      <c r="L6588" s="127"/>
      <c r="M6588" s="127"/>
      <c r="N6588" s="246">
        <v>0</v>
      </c>
      <c r="O6588" s="246">
        <v>135</v>
      </c>
      <c r="P6588" s="127" t="s">
        <v>1334</v>
      </c>
    </row>
    <row r="6589" spans="1:16" ht="51" hidden="1">
      <c r="A6589" s="127">
        <v>222</v>
      </c>
      <c r="B6589" s="127"/>
      <c r="C6589" s="128" t="s">
        <v>765</v>
      </c>
      <c r="D6589" s="222">
        <v>43067</v>
      </c>
      <c r="E6589" s="127" t="s">
        <v>13427</v>
      </c>
      <c r="F6589" s="127" t="s">
        <v>3</v>
      </c>
      <c r="G6589" s="127">
        <v>1565397</v>
      </c>
      <c r="H6589" s="127"/>
      <c r="I6589" s="131" t="s">
        <v>15879</v>
      </c>
      <c r="J6589" s="127"/>
      <c r="K6589" s="127"/>
      <c r="L6589" s="127"/>
      <c r="M6589" s="127"/>
      <c r="N6589" s="246">
        <v>0</v>
      </c>
      <c r="O6589" s="246">
        <v>1.1000000000000001</v>
      </c>
      <c r="P6589" s="127" t="s">
        <v>1334</v>
      </c>
    </row>
    <row r="6590" spans="1:16" ht="51" hidden="1">
      <c r="A6590" s="127">
        <v>526</v>
      </c>
      <c r="B6590" s="127"/>
      <c r="C6590" s="128" t="s">
        <v>847</v>
      </c>
      <c r="D6590" s="222">
        <v>43067</v>
      </c>
      <c r="E6590" s="127" t="s">
        <v>13428</v>
      </c>
      <c r="F6590" s="127" t="s">
        <v>3</v>
      </c>
      <c r="G6590" s="127">
        <v>1565405</v>
      </c>
      <c r="H6590" s="127"/>
      <c r="I6590" s="131" t="s">
        <v>15880</v>
      </c>
      <c r="J6590" s="127"/>
      <c r="K6590" s="127"/>
      <c r="L6590" s="127"/>
      <c r="M6590" s="127"/>
      <c r="N6590" s="246">
        <v>0</v>
      </c>
      <c r="O6590" s="246">
        <v>50</v>
      </c>
      <c r="P6590" s="127" t="s">
        <v>1334</v>
      </c>
    </row>
    <row r="6591" spans="1:16" ht="51" hidden="1">
      <c r="A6591" s="127">
        <v>81</v>
      </c>
      <c r="B6591" s="127"/>
      <c r="C6591" s="128" t="s">
        <v>710</v>
      </c>
      <c r="D6591" s="222">
        <v>43067</v>
      </c>
      <c r="E6591" s="127" t="s">
        <v>13429</v>
      </c>
      <c r="F6591" s="127" t="s">
        <v>3</v>
      </c>
      <c r="G6591" s="127">
        <v>1565422</v>
      </c>
      <c r="H6591" s="127"/>
      <c r="I6591" s="131" t="s">
        <v>15881</v>
      </c>
      <c r="J6591" s="127"/>
      <c r="K6591" s="127"/>
      <c r="L6591" s="127"/>
      <c r="M6591" s="127"/>
      <c r="N6591" s="246">
        <v>0</v>
      </c>
      <c r="O6591" s="246">
        <v>22500</v>
      </c>
      <c r="P6591" s="127" t="s">
        <v>1334</v>
      </c>
    </row>
    <row r="6592" spans="1:16" ht="51" hidden="1">
      <c r="A6592" s="127" t="s">
        <v>620</v>
      </c>
      <c r="B6592" s="127"/>
      <c r="C6592" s="128" t="s">
        <v>714</v>
      </c>
      <c r="D6592" s="222">
        <v>43067</v>
      </c>
      <c r="E6592" s="127" t="s">
        <v>13430</v>
      </c>
      <c r="F6592" s="127" t="s">
        <v>3</v>
      </c>
      <c r="G6592" s="127">
        <v>1565433</v>
      </c>
      <c r="H6592" s="127"/>
      <c r="I6592" s="131" t="s">
        <v>15882</v>
      </c>
      <c r="J6592" s="127"/>
      <c r="K6592" s="127"/>
      <c r="L6592" s="127"/>
      <c r="M6592" s="127"/>
      <c r="N6592" s="246">
        <v>0</v>
      </c>
      <c r="O6592" s="246">
        <v>1893</v>
      </c>
      <c r="P6592" s="127" t="s">
        <v>1334</v>
      </c>
    </row>
    <row r="6593" spans="1:16" ht="51" hidden="1">
      <c r="A6593" s="127" t="s">
        <v>620</v>
      </c>
      <c r="B6593" s="127"/>
      <c r="C6593" s="128" t="s">
        <v>714</v>
      </c>
      <c r="D6593" s="222">
        <v>43067</v>
      </c>
      <c r="E6593" s="127" t="s">
        <v>13431</v>
      </c>
      <c r="F6593" s="127" t="s">
        <v>3</v>
      </c>
      <c r="G6593" s="127">
        <v>1565442</v>
      </c>
      <c r="H6593" s="127"/>
      <c r="I6593" s="131" t="s">
        <v>15883</v>
      </c>
      <c r="J6593" s="127"/>
      <c r="K6593" s="127"/>
      <c r="L6593" s="127"/>
      <c r="M6593" s="127"/>
      <c r="N6593" s="246">
        <v>0</v>
      </c>
      <c r="O6593" s="246">
        <v>222</v>
      </c>
      <c r="P6593" s="127" t="s">
        <v>1334</v>
      </c>
    </row>
    <row r="6594" spans="1:16" ht="51" hidden="1">
      <c r="A6594" s="127">
        <v>16</v>
      </c>
      <c r="B6594" s="127"/>
      <c r="C6594" s="128" t="s">
        <v>693</v>
      </c>
      <c r="D6594" s="222">
        <v>43067</v>
      </c>
      <c r="E6594" s="127" t="s">
        <v>13432</v>
      </c>
      <c r="F6594" s="127" t="s">
        <v>3</v>
      </c>
      <c r="G6594" s="127">
        <v>1565447</v>
      </c>
      <c r="H6594" s="127"/>
      <c r="I6594" s="131" t="s">
        <v>15884</v>
      </c>
      <c r="J6594" s="127"/>
      <c r="K6594" s="127"/>
      <c r="L6594" s="127"/>
      <c r="M6594" s="127"/>
      <c r="N6594" s="246">
        <v>0</v>
      </c>
      <c r="O6594" s="246">
        <v>1</v>
      </c>
      <c r="P6594" s="127" t="s">
        <v>1334</v>
      </c>
    </row>
    <row r="6595" spans="1:16" ht="51" hidden="1">
      <c r="A6595" s="127">
        <v>16</v>
      </c>
      <c r="B6595" s="127"/>
      <c r="C6595" s="128" t="s">
        <v>693</v>
      </c>
      <c r="D6595" s="222">
        <v>43067</v>
      </c>
      <c r="E6595" s="127" t="s">
        <v>13433</v>
      </c>
      <c r="F6595" s="127" t="s">
        <v>3</v>
      </c>
      <c r="G6595" s="127">
        <v>1565465</v>
      </c>
      <c r="H6595" s="127"/>
      <c r="I6595" s="131" t="s">
        <v>15885</v>
      </c>
      <c r="J6595" s="127"/>
      <c r="K6595" s="127"/>
      <c r="L6595" s="127"/>
      <c r="M6595" s="127"/>
      <c r="N6595" s="246">
        <v>0</v>
      </c>
      <c r="O6595" s="246">
        <v>1408.33</v>
      </c>
      <c r="P6595" s="127" t="s">
        <v>1334</v>
      </c>
    </row>
    <row r="6596" spans="1:16" ht="38.25" hidden="1">
      <c r="A6596" s="127">
        <v>526</v>
      </c>
      <c r="B6596" s="127"/>
      <c r="C6596" s="128" t="s">
        <v>847</v>
      </c>
      <c r="D6596" s="222">
        <v>43067</v>
      </c>
      <c r="E6596" s="127" t="s">
        <v>13434</v>
      </c>
      <c r="F6596" s="127" t="s">
        <v>3</v>
      </c>
      <c r="G6596" s="127">
        <v>1565466</v>
      </c>
      <c r="H6596" s="127"/>
      <c r="I6596" s="131" t="s">
        <v>15886</v>
      </c>
      <c r="J6596" s="127"/>
      <c r="K6596" s="127"/>
      <c r="L6596" s="127"/>
      <c r="M6596" s="127"/>
      <c r="N6596" s="246">
        <v>0</v>
      </c>
      <c r="O6596" s="246">
        <v>10</v>
      </c>
      <c r="P6596" s="127" t="s">
        <v>1334</v>
      </c>
    </row>
    <row r="6597" spans="1:16" ht="38.25" hidden="1">
      <c r="A6597" s="127">
        <v>526</v>
      </c>
      <c r="B6597" s="127"/>
      <c r="C6597" s="128" t="s">
        <v>847</v>
      </c>
      <c r="D6597" s="222">
        <v>43067</v>
      </c>
      <c r="E6597" s="127" t="s">
        <v>13435</v>
      </c>
      <c r="F6597" s="127" t="s">
        <v>3</v>
      </c>
      <c r="G6597" s="127">
        <v>1565467</v>
      </c>
      <c r="H6597" s="127"/>
      <c r="I6597" s="131" t="s">
        <v>15887</v>
      </c>
      <c r="J6597" s="127"/>
      <c r="K6597" s="127"/>
      <c r="L6597" s="127"/>
      <c r="M6597" s="127"/>
      <c r="N6597" s="246">
        <v>0</v>
      </c>
      <c r="O6597" s="246">
        <v>10</v>
      </c>
      <c r="P6597" s="127" t="s">
        <v>1334</v>
      </c>
    </row>
    <row r="6598" spans="1:16" ht="51" hidden="1">
      <c r="A6598" s="127" t="s">
        <v>620</v>
      </c>
      <c r="B6598" s="127"/>
      <c r="C6598" s="128" t="s">
        <v>714</v>
      </c>
      <c r="D6598" s="222">
        <v>43067</v>
      </c>
      <c r="E6598" s="127" t="s">
        <v>13436</v>
      </c>
      <c r="F6598" s="127" t="s">
        <v>3</v>
      </c>
      <c r="G6598" s="127">
        <v>1565254</v>
      </c>
      <c r="H6598" s="127"/>
      <c r="I6598" s="131" t="s">
        <v>12151</v>
      </c>
      <c r="J6598" s="127"/>
      <c r="K6598" s="127"/>
      <c r="L6598" s="127"/>
      <c r="M6598" s="127"/>
      <c r="N6598" s="246">
        <v>0</v>
      </c>
      <c r="O6598" s="246">
        <v>7882.4400000000005</v>
      </c>
      <c r="P6598" s="127" t="s">
        <v>1334</v>
      </c>
    </row>
    <row r="6599" spans="1:16" ht="51" hidden="1">
      <c r="A6599" s="127">
        <v>234</v>
      </c>
      <c r="B6599" s="127"/>
      <c r="C6599" s="128" t="s">
        <v>124</v>
      </c>
      <c r="D6599" s="222">
        <v>43067</v>
      </c>
      <c r="E6599" s="127" t="s">
        <v>13437</v>
      </c>
      <c r="F6599" s="127" t="s">
        <v>3</v>
      </c>
      <c r="G6599" s="127">
        <v>1565268</v>
      </c>
      <c r="H6599" s="127"/>
      <c r="I6599" s="131" t="s">
        <v>15888</v>
      </c>
      <c r="J6599" s="127"/>
      <c r="K6599" s="127"/>
      <c r="L6599" s="127"/>
      <c r="M6599" s="127"/>
      <c r="N6599" s="246">
        <v>0</v>
      </c>
      <c r="O6599" s="246">
        <v>259</v>
      </c>
      <c r="P6599" s="127" t="s">
        <v>1334</v>
      </c>
    </row>
    <row r="6600" spans="1:16" ht="51" hidden="1">
      <c r="A6600" s="127" t="s">
        <v>620</v>
      </c>
      <c r="B6600" s="127"/>
      <c r="C6600" s="128" t="s">
        <v>714</v>
      </c>
      <c r="D6600" s="222">
        <v>43067</v>
      </c>
      <c r="E6600" s="127" t="s">
        <v>13438</v>
      </c>
      <c r="F6600" s="127" t="s">
        <v>3</v>
      </c>
      <c r="G6600" s="127">
        <v>1565275</v>
      </c>
      <c r="H6600" s="127"/>
      <c r="I6600" s="131" t="s">
        <v>15889</v>
      </c>
      <c r="J6600" s="127"/>
      <c r="K6600" s="127"/>
      <c r="L6600" s="127"/>
      <c r="M6600" s="127"/>
      <c r="N6600" s="246">
        <v>0</v>
      </c>
      <c r="O6600" s="246">
        <v>742</v>
      </c>
      <c r="P6600" s="127" t="s">
        <v>1334</v>
      </c>
    </row>
    <row r="6601" spans="1:16" ht="38.25" hidden="1">
      <c r="A6601" s="127">
        <v>46</v>
      </c>
      <c r="B6601" s="127"/>
      <c r="C6601" s="128" t="s">
        <v>699</v>
      </c>
      <c r="D6601" s="222">
        <v>43067</v>
      </c>
      <c r="E6601" s="127" t="s">
        <v>13439</v>
      </c>
      <c r="F6601" s="127" t="s">
        <v>3</v>
      </c>
      <c r="G6601" s="127">
        <v>1565278</v>
      </c>
      <c r="H6601" s="127"/>
      <c r="I6601" s="131" t="s">
        <v>15890</v>
      </c>
      <c r="J6601" s="127"/>
      <c r="K6601" s="127"/>
      <c r="L6601" s="127"/>
      <c r="M6601" s="127"/>
      <c r="N6601" s="246">
        <v>0</v>
      </c>
      <c r="O6601" s="246">
        <v>487</v>
      </c>
      <c r="P6601" s="127" t="s">
        <v>1334</v>
      </c>
    </row>
    <row r="6602" spans="1:16" ht="38.25" hidden="1">
      <c r="A6602" s="127">
        <v>526</v>
      </c>
      <c r="B6602" s="127"/>
      <c r="C6602" s="128" t="s">
        <v>847</v>
      </c>
      <c r="D6602" s="222">
        <v>43067</v>
      </c>
      <c r="E6602" s="127" t="s">
        <v>13440</v>
      </c>
      <c r="F6602" s="127" t="s">
        <v>3</v>
      </c>
      <c r="G6602" s="127">
        <v>1565282</v>
      </c>
      <c r="H6602" s="127"/>
      <c r="I6602" s="131" t="s">
        <v>15891</v>
      </c>
      <c r="J6602" s="127"/>
      <c r="K6602" s="127"/>
      <c r="L6602" s="127"/>
      <c r="M6602" s="127"/>
      <c r="N6602" s="246">
        <v>0</v>
      </c>
      <c r="O6602" s="246">
        <v>25</v>
      </c>
      <c r="P6602" s="127" t="s">
        <v>1334</v>
      </c>
    </row>
    <row r="6603" spans="1:16" ht="38.25" hidden="1">
      <c r="A6603" s="127">
        <v>526</v>
      </c>
      <c r="B6603" s="127"/>
      <c r="C6603" s="128" t="s">
        <v>847</v>
      </c>
      <c r="D6603" s="222">
        <v>43067</v>
      </c>
      <c r="E6603" s="127" t="s">
        <v>13441</v>
      </c>
      <c r="F6603" s="127" t="s">
        <v>3</v>
      </c>
      <c r="G6603" s="127">
        <v>1565286</v>
      </c>
      <c r="H6603" s="127"/>
      <c r="I6603" s="131" t="s">
        <v>15892</v>
      </c>
      <c r="J6603" s="127"/>
      <c r="K6603" s="127"/>
      <c r="L6603" s="127"/>
      <c r="M6603" s="127"/>
      <c r="N6603" s="246">
        <v>0</v>
      </c>
      <c r="O6603" s="246">
        <v>429</v>
      </c>
      <c r="P6603" s="127" t="s">
        <v>1334</v>
      </c>
    </row>
    <row r="6604" spans="1:16" ht="51" hidden="1">
      <c r="A6604" s="127">
        <v>526</v>
      </c>
      <c r="B6604" s="127"/>
      <c r="C6604" s="128" t="s">
        <v>847</v>
      </c>
      <c r="D6604" s="222">
        <v>43067</v>
      </c>
      <c r="E6604" s="127" t="s">
        <v>13442</v>
      </c>
      <c r="F6604" s="127" t="s">
        <v>3</v>
      </c>
      <c r="G6604" s="127">
        <v>1565287</v>
      </c>
      <c r="H6604" s="127"/>
      <c r="I6604" s="131" t="s">
        <v>15893</v>
      </c>
      <c r="J6604" s="127"/>
      <c r="K6604" s="127"/>
      <c r="L6604" s="127"/>
      <c r="M6604" s="127"/>
      <c r="N6604" s="246">
        <v>0</v>
      </c>
      <c r="O6604" s="246">
        <v>511.14</v>
      </c>
      <c r="P6604" s="127" t="s">
        <v>1334</v>
      </c>
    </row>
    <row r="6605" spans="1:16" ht="51" hidden="1">
      <c r="A6605" s="127">
        <v>212</v>
      </c>
      <c r="B6605" s="127"/>
      <c r="C6605" s="128" t="s">
        <v>762</v>
      </c>
      <c r="D6605" s="222">
        <v>43067</v>
      </c>
      <c r="E6605" s="127" t="s">
        <v>13443</v>
      </c>
      <c r="F6605" s="127" t="s">
        <v>3</v>
      </c>
      <c r="G6605" s="127">
        <v>1565295</v>
      </c>
      <c r="H6605" s="127"/>
      <c r="I6605" s="131" t="s">
        <v>15894</v>
      </c>
      <c r="J6605" s="127"/>
      <c r="K6605" s="127"/>
      <c r="L6605" s="127"/>
      <c r="M6605" s="127"/>
      <c r="N6605" s="246">
        <v>0</v>
      </c>
      <c r="O6605" s="246">
        <v>600</v>
      </c>
      <c r="P6605" s="127" t="s">
        <v>1334</v>
      </c>
    </row>
    <row r="6606" spans="1:16" ht="51" hidden="1">
      <c r="A6606" s="127" t="s">
        <v>620</v>
      </c>
      <c r="B6606" s="127"/>
      <c r="C6606" s="128" t="s">
        <v>714</v>
      </c>
      <c r="D6606" s="222">
        <v>43067</v>
      </c>
      <c r="E6606" s="127" t="s">
        <v>13444</v>
      </c>
      <c r="F6606" s="127" t="s">
        <v>3</v>
      </c>
      <c r="G6606" s="127">
        <v>1565310</v>
      </c>
      <c r="H6606" s="127"/>
      <c r="I6606" s="131" t="s">
        <v>15895</v>
      </c>
      <c r="J6606" s="127"/>
      <c r="K6606" s="127"/>
      <c r="L6606" s="127"/>
      <c r="M6606" s="127"/>
      <c r="N6606" s="246">
        <v>0</v>
      </c>
      <c r="O6606" s="246">
        <v>50</v>
      </c>
      <c r="P6606" s="127" t="s">
        <v>1334</v>
      </c>
    </row>
    <row r="6607" spans="1:16" ht="51" hidden="1">
      <c r="A6607" s="127" t="s">
        <v>620</v>
      </c>
      <c r="B6607" s="127"/>
      <c r="C6607" s="128" t="s">
        <v>714</v>
      </c>
      <c r="D6607" s="222">
        <v>43067</v>
      </c>
      <c r="E6607" s="127" t="s">
        <v>13445</v>
      </c>
      <c r="F6607" s="127" t="s">
        <v>3</v>
      </c>
      <c r="G6607" s="127">
        <v>1565313</v>
      </c>
      <c r="H6607" s="127"/>
      <c r="I6607" s="131" t="s">
        <v>15896</v>
      </c>
      <c r="J6607" s="127"/>
      <c r="K6607" s="127"/>
      <c r="L6607" s="127"/>
      <c r="M6607" s="127"/>
      <c r="N6607" s="246">
        <v>0</v>
      </c>
      <c r="O6607" s="246">
        <v>50</v>
      </c>
      <c r="P6607" s="127" t="s">
        <v>1334</v>
      </c>
    </row>
    <row r="6608" spans="1:16" ht="51" hidden="1">
      <c r="A6608" s="127">
        <v>20</v>
      </c>
      <c r="B6608" s="127"/>
      <c r="C6608" s="128" t="s">
        <v>694</v>
      </c>
      <c r="D6608" s="222">
        <v>43067</v>
      </c>
      <c r="E6608" s="127" t="s">
        <v>13446</v>
      </c>
      <c r="F6608" s="127" t="s">
        <v>3</v>
      </c>
      <c r="G6608" s="127">
        <v>1565318</v>
      </c>
      <c r="H6608" s="127"/>
      <c r="I6608" s="131" t="s">
        <v>15897</v>
      </c>
      <c r="J6608" s="127"/>
      <c r="K6608" s="127"/>
      <c r="L6608" s="127"/>
      <c r="M6608" s="127"/>
      <c r="N6608" s="246">
        <v>0</v>
      </c>
      <c r="O6608" s="246">
        <v>512.64</v>
      </c>
      <c r="P6608" s="127" t="s">
        <v>1334</v>
      </c>
    </row>
    <row r="6609" spans="1:16" ht="51" hidden="1">
      <c r="A6609" s="127">
        <v>20</v>
      </c>
      <c r="B6609" s="127"/>
      <c r="C6609" s="128" t="s">
        <v>694</v>
      </c>
      <c r="D6609" s="222">
        <v>43067</v>
      </c>
      <c r="E6609" s="127" t="s">
        <v>13447</v>
      </c>
      <c r="F6609" s="127" t="s">
        <v>3</v>
      </c>
      <c r="G6609" s="127">
        <v>1565320</v>
      </c>
      <c r="H6609" s="127"/>
      <c r="I6609" s="131" t="s">
        <v>15897</v>
      </c>
      <c r="J6609" s="127"/>
      <c r="K6609" s="127"/>
      <c r="L6609" s="127"/>
      <c r="M6609" s="127"/>
      <c r="N6609" s="246">
        <v>0</v>
      </c>
      <c r="O6609" s="246">
        <v>1082.8800000000001</v>
      </c>
      <c r="P6609" s="127" t="s">
        <v>1334</v>
      </c>
    </row>
    <row r="6610" spans="1:16" ht="51" hidden="1">
      <c r="A6610" s="127">
        <v>20</v>
      </c>
      <c r="B6610" s="127"/>
      <c r="C6610" s="128" t="s">
        <v>694</v>
      </c>
      <c r="D6610" s="222">
        <v>43067</v>
      </c>
      <c r="E6610" s="127" t="s">
        <v>13448</v>
      </c>
      <c r="F6610" s="127" t="s">
        <v>3</v>
      </c>
      <c r="G6610" s="127">
        <v>1565321</v>
      </c>
      <c r="H6610" s="127"/>
      <c r="I6610" s="131" t="s">
        <v>15897</v>
      </c>
      <c r="J6610" s="127"/>
      <c r="K6610" s="127"/>
      <c r="L6610" s="127"/>
      <c r="M6610" s="127"/>
      <c r="N6610" s="246">
        <v>0</v>
      </c>
      <c r="O6610" s="246">
        <v>1083.8399999999999</v>
      </c>
      <c r="P6610" s="127" t="s">
        <v>1334</v>
      </c>
    </row>
    <row r="6611" spans="1:16" ht="51" hidden="1">
      <c r="A6611" s="127">
        <v>234</v>
      </c>
      <c r="B6611" s="127"/>
      <c r="C6611" s="128" t="s">
        <v>124</v>
      </c>
      <c r="D6611" s="222">
        <v>43067</v>
      </c>
      <c r="E6611" s="127" t="s">
        <v>13449</v>
      </c>
      <c r="F6611" s="127" t="s">
        <v>3</v>
      </c>
      <c r="G6611" s="127">
        <v>1565327</v>
      </c>
      <c r="H6611" s="127"/>
      <c r="I6611" s="131" t="s">
        <v>15898</v>
      </c>
      <c r="J6611" s="127"/>
      <c r="K6611" s="127"/>
      <c r="L6611" s="127"/>
      <c r="M6611" s="127"/>
      <c r="N6611" s="246">
        <v>0</v>
      </c>
      <c r="O6611" s="246">
        <v>100</v>
      </c>
      <c r="P6611" s="127" t="s">
        <v>1334</v>
      </c>
    </row>
    <row r="6612" spans="1:16" ht="51" hidden="1">
      <c r="A6612" s="127">
        <v>234</v>
      </c>
      <c r="B6612" s="127"/>
      <c r="C6612" s="128" t="s">
        <v>124</v>
      </c>
      <c r="D6612" s="222">
        <v>43067</v>
      </c>
      <c r="E6612" s="127" t="s">
        <v>13450</v>
      </c>
      <c r="F6612" s="127" t="s">
        <v>3</v>
      </c>
      <c r="G6612" s="127">
        <v>1565330</v>
      </c>
      <c r="H6612" s="127"/>
      <c r="I6612" s="131" t="s">
        <v>15899</v>
      </c>
      <c r="J6612" s="127"/>
      <c r="K6612" s="127"/>
      <c r="L6612" s="127"/>
      <c r="M6612" s="127"/>
      <c r="N6612" s="246">
        <v>0</v>
      </c>
      <c r="O6612" s="246">
        <v>19.5</v>
      </c>
      <c r="P6612" s="127" t="s">
        <v>1334</v>
      </c>
    </row>
    <row r="6613" spans="1:16" ht="51" hidden="1">
      <c r="A6613" s="127">
        <v>234</v>
      </c>
      <c r="B6613" s="127"/>
      <c r="C6613" s="128" t="s">
        <v>124</v>
      </c>
      <c r="D6613" s="222">
        <v>43067</v>
      </c>
      <c r="E6613" s="127" t="s">
        <v>13451</v>
      </c>
      <c r="F6613" s="127" t="s">
        <v>3</v>
      </c>
      <c r="G6613" s="127">
        <v>1565331</v>
      </c>
      <c r="H6613" s="127"/>
      <c r="I6613" s="131" t="s">
        <v>15900</v>
      </c>
      <c r="J6613" s="127"/>
      <c r="K6613" s="127"/>
      <c r="L6613" s="127"/>
      <c r="M6613" s="127"/>
      <c r="N6613" s="246">
        <v>0</v>
      </c>
      <c r="O6613" s="246">
        <v>479.88</v>
      </c>
      <c r="P6613" s="127" t="s">
        <v>1334</v>
      </c>
    </row>
    <row r="6614" spans="1:16" ht="38.25" hidden="1">
      <c r="A6614" s="127">
        <v>526</v>
      </c>
      <c r="B6614" s="127"/>
      <c r="C6614" s="128" t="s">
        <v>847</v>
      </c>
      <c r="D6614" s="222">
        <v>43067</v>
      </c>
      <c r="E6614" s="127" t="s">
        <v>13452</v>
      </c>
      <c r="F6614" s="127" t="s">
        <v>3</v>
      </c>
      <c r="G6614" s="127">
        <v>1565333</v>
      </c>
      <c r="H6614" s="127"/>
      <c r="I6614" s="131" t="s">
        <v>15901</v>
      </c>
      <c r="J6614" s="127"/>
      <c r="K6614" s="127"/>
      <c r="L6614" s="127"/>
      <c r="M6614" s="127"/>
      <c r="N6614" s="246">
        <v>0</v>
      </c>
      <c r="O6614" s="246">
        <v>429</v>
      </c>
      <c r="P6614" s="127" t="s">
        <v>1334</v>
      </c>
    </row>
    <row r="6615" spans="1:16" ht="51" hidden="1">
      <c r="A6615" s="127" t="s">
        <v>620</v>
      </c>
      <c r="B6615" s="127"/>
      <c r="C6615" s="128" t="s">
        <v>714</v>
      </c>
      <c r="D6615" s="222">
        <v>43067</v>
      </c>
      <c r="E6615" s="127" t="s">
        <v>13453</v>
      </c>
      <c r="F6615" s="127" t="s">
        <v>3</v>
      </c>
      <c r="G6615" s="127">
        <v>1565570</v>
      </c>
      <c r="H6615" s="127"/>
      <c r="I6615" s="131" t="s">
        <v>15902</v>
      </c>
      <c r="J6615" s="127"/>
      <c r="K6615" s="127"/>
      <c r="L6615" s="127"/>
      <c r="M6615" s="127"/>
      <c r="N6615" s="246">
        <v>0</v>
      </c>
      <c r="O6615" s="246">
        <v>597.1</v>
      </c>
      <c r="P6615" s="127" t="s">
        <v>1334</v>
      </c>
    </row>
    <row r="6616" spans="1:16" ht="51" hidden="1">
      <c r="A6616" s="127">
        <v>132</v>
      </c>
      <c r="B6616" s="127"/>
      <c r="C6616" s="128" t="s">
        <v>729</v>
      </c>
      <c r="D6616" s="222">
        <v>43067</v>
      </c>
      <c r="E6616" s="127" t="s">
        <v>13454</v>
      </c>
      <c r="F6616" s="127" t="s">
        <v>3</v>
      </c>
      <c r="G6616" s="127">
        <v>1565571</v>
      </c>
      <c r="H6616" s="127"/>
      <c r="I6616" s="131" t="s">
        <v>15903</v>
      </c>
      <c r="J6616" s="127"/>
      <c r="K6616" s="127"/>
      <c r="L6616" s="127"/>
      <c r="M6616" s="127"/>
      <c r="N6616" s="246">
        <v>0</v>
      </c>
      <c r="O6616" s="246">
        <v>86.4</v>
      </c>
      <c r="P6616" s="127" t="s">
        <v>1334</v>
      </c>
    </row>
    <row r="6617" spans="1:16" ht="51" hidden="1">
      <c r="A6617" s="127" t="s">
        <v>620</v>
      </c>
      <c r="B6617" s="127"/>
      <c r="C6617" s="128" t="s">
        <v>714</v>
      </c>
      <c r="D6617" s="222">
        <v>43067</v>
      </c>
      <c r="E6617" s="127" t="s">
        <v>13455</v>
      </c>
      <c r="F6617" s="127" t="s">
        <v>3</v>
      </c>
      <c r="G6617" s="127">
        <v>1565573</v>
      </c>
      <c r="H6617" s="127"/>
      <c r="I6617" s="131" t="s">
        <v>15904</v>
      </c>
      <c r="J6617" s="127"/>
      <c r="K6617" s="127"/>
      <c r="L6617" s="127"/>
      <c r="M6617" s="127"/>
      <c r="N6617" s="246">
        <v>0</v>
      </c>
      <c r="O6617" s="246">
        <v>75</v>
      </c>
      <c r="P6617" s="127" t="s">
        <v>1334</v>
      </c>
    </row>
    <row r="6618" spans="1:16" ht="51" hidden="1">
      <c r="A6618" s="127" t="s">
        <v>620</v>
      </c>
      <c r="B6618" s="127"/>
      <c r="C6618" s="128" t="s">
        <v>714</v>
      </c>
      <c r="D6618" s="222">
        <v>43067</v>
      </c>
      <c r="E6618" s="127" t="s">
        <v>13456</v>
      </c>
      <c r="F6618" s="127" t="s">
        <v>3</v>
      </c>
      <c r="G6618" s="127">
        <v>1565576</v>
      </c>
      <c r="H6618" s="127"/>
      <c r="I6618" s="131" t="s">
        <v>15905</v>
      </c>
      <c r="J6618" s="127"/>
      <c r="K6618" s="127"/>
      <c r="L6618" s="127"/>
      <c r="M6618" s="127"/>
      <c r="N6618" s="246">
        <v>0</v>
      </c>
      <c r="O6618" s="246">
        <v>112</v>
      </c>
      <c r="P6618" s="127" t="s">
        <v>1334</v>
      </c>
    </row>
    <row r="6619" spans="1:16" ht="63.75" hidden="1">
      <c r="A6619" s="127" t="s">
        <v>620</v>
      </c>
      <c r="B6619" s="127"/>
      <c r="C6619" s="128" t="s">
        <v>714</v>
      </c>
      <c r="D6619" s="222">
        <v>43067</v>
      </c>
      <c r="E6619" s="127" t="s">
        <v>13457</v>
      </c>
      <c r="F6619" s="127" t="s">
        <v>3</v>
      </c>
      <c r="G6619" s="127">
        <v>1565578</v>
      </c>
      <c r="H6619" s="127"/>
      <c r="I6619" s="131" t="s">
        <v>15906</v>
      </c>
      <c r="J6619" s="127"/>
      <c r="K6619" s="127"/>
      <c r="L6619" s="127"/>
      <c r="M6619" s="127"/>
      <c r="N6619" s="246">
        <v>0</v>
      </c>
      <c r="O6619" s="246">
        <v>8.11</v>
      </c>
      <c r="P6619" s="127" t="s">
        <v>1334</v>
      </c>
    </row>
    <row r="6620" spans="1:16" ht="51" hidden="1">
      <c r="A6620" s="127">
        <v>30</v>
      </c>
      <c r="B6620" s="127"/>
      <c r="C6620" s="128" t="s">
        <v>696</v>
      </c>
      <c r="D6620" s="222">
        <v>43067</v>
      </c>
      <c r="E6620" s="127" t="s">
        <v>13458</v>
      </c>
      <c r="F6620" s="127" t="s">
        <v>3</v>
      </c>
      <c r="G6620" s="127">
        <v>1565583</v>
      </c>
      <c r="H6620" s="127"/>
      <c r="I6620" s="131" t="s">
        <v>15907</v>
      </c>
      <c r="J6620" s="127"/>
      <c r="K6620" s="127"/>
      <c r="L6620" s="127"/>
      <c r="M6620" s="127"/>
      <c r="N6620" s="246">
        <v>0</v>
      </c>
      <c r="O6620" s="246">
        <v>556.5</v>
      </c>
      <c r="P6620" s="127" t="s">
        <v>1334</v>
      </c>
    </row>
    <row r="6621" spans="1:16" ht="51" hidden="1">
      <c r="A6621" s="127" t="s">
        <v>620</v>
      </c>
      <c r="B6621" s="127"/>
      <c r="C6621" s="128" t="s">
        <v>714</v>
      </c>
      <c r="D6621" s="222">
        <v>43067</v>
      </c>
      <c r="E6621" s="127" t="s">
        <v>13459</v>
      </c>
      <c r="F6621" s="127" t="s">
        <v>3</v>
      </c>
      <c r="G6621" s="127">
        <v>1565584</v>
      </c>
      <c r="H6621" s="127"/>
      <c r="I6621" s="131" t="s">
        <v>15908</v>
      </c>
      <c r="J6621" s="127"/>
      <c r="K6621" s="127"/>
      <c r="L6621" s="127"/>
      <c r="M6621" s="127"/>
      <c r="N6621" s="246">
        <v>0</v>
      </c>
      <c r="O6621" s="246">
        <v>2163.89</v>
      </c>
      <c r="P6621" s="127" t="s">
        <v>1334</v>
      </c>
    </row>
    <row r="6622" spans="1:16" ht="38.25" hidden="1">
      <c r="A6622" s="127">
        <v>234</v>
      </c>
      <c r="B6622" s="127"/>
      <c r="C6622" s="128" t="s">
        <v>124</v>
      </c>
      <c r="D6622" s="222">
        <v>43067</v>
      </c>
      <c r="E6622" s="127" t="s">
        <v>13460</v>
      </c>
      <c r="F6622" s="127" t="s">
        <v>3</v>
      </c>
      <c r="G6622" s="127">
        <v>1565586</v>
      </c>
      <c r="H6622" s="127"/>
      <c r="I6622" s="131" t="s">
        <v>15909</v>
      </c>
      <c r="J6622" s="127"/>
      <c r="K6622" s="127"/>
      <c r="L6622" s="127"/>
      <c r="M6622" s="127"/>
      <c r="N6622" s="246">
        <v>0</v>
      </c>
      <c r="O6622" s="246">
        <v>3729.48</v>
      </c>
      <c r="P6622" s="127" t="s">
        <v>1334</v>
      </c>
    </row>
    <row r="6623" spans="1:16" ht="51" hidden="1">
      <c r="A6623" s="127">
        <v>70</v>
      </c>
      <c r="B6623" s="127"/>
      <c r="C6623" s="128" t="s">
        <v>706</v>
      </c>
      <c r="D6623" s="222">
        <v>43067</v>
      </c>
      <c r="E6623" s="127" t="s">
        <v>13461</v>
      </c>
      <c r="F6623" s="127" t="s">
        <v>3</v>
      </c>
      <c r="G6623" s="127">
        <v>1565597</v>
      </c>
      <c r="H6623" s="127"/>
      <c r="I6623" s="131" t="s">
        <v>15910</v>
      </c>
      <c r="J6623" s="127"/>
      <c r="K6623" s="127"/>
      <c r="L6623" s="127"/>
      <c r="M6623" s="127"/>
      <c r="N6623" s="246">
        <v>0</v>
      </c>
      <c r="O6623" s="246">
        <v>90</v>
      </c>
      <c r="P6623" s="127" t="s">
        <v>1334</v>
      </c>
    </row>
    <row r="6624" spans="1:16" ht="51" hidden="1">
      <c r="A6624" s="127">
        <v>70</v>
      </c>
      <c r="B6624" s="127"/>
      <c r="C6624" s="128" t="s">
        <v>706</v>
      </c>
      <c r="D6624" s="222">
        <v>43067</v>
      </c>
      <c r="E6624" s="127" t="s">
        <v>13462</v>
      </c>
      <c r="F6624" s="127" t="s">
        <v>3</v>
      </c>
      <c r="G6624" s="127">
        <v>1565598</v>
      </c>
      <c r="H6624" s="127"/>
      <c r="I6624" s="131" t="s">
        <v>15910</v>
      </c>
      <c r="J6624" s="127"/>
      <c r="K6624" s="127"/>
      <c r="L6624" s="127"/>
      <c r="M6624" s="127"/>
      <c r="N6624" s="246">
        <v>0</v>
      </c>
      <c r="O6624" s="243">
        <v>74.2</v>
      </c>
      <c r="P6624" s="127" t="s">
        <v>1334</v>
      </c>
    </row>
    <row r="6625" spans="1:16" ht="51" hidden="1">
      <c r="A6625" s="127">
        <v>70</v>
      </c>
      <c r="B6625" s="127"/>
      <c r="C6625" s="128" t="s">
        <v>706</v>
      </c>
      <c r="D6625" s="222">
        <v>43067</v>
      </c>
      <c r="E6625" s="127" t="s">
        <v>13463</v>
      </c>
      <c r="F6625" s="127" t="s">
        <v>3</v>
      </c>
      <c r="G6625" s="127">
        <v>1565600</v>
      </c>
      <c r="H6625" s="127"/>
      <c r="I6625" s="131" t="s">
        <v>15910</v>
      </c>
      <c r="J6625" s="127"/>
      <c r="K6625" s="127"/>
      <c r="L6625" s="127"/>
      <c r="M6625" s="127"/>
      <c r="N6625" s="246">
        <v>0</v>
      </c>
      <c r="O6625" s="246">
        <v>72</v>
      </c>
      <c r="P6625" s="127" t="s">
        <v>1334</v>
      </c>
    </row>
    <row r="6626" spans="1:16" ht="51" hidden="1">
      <c r="A6626" s="127">
        <v>70</v>
      </c>
      <c r="B6626" s="127"/>
      <c r="C6626" s="128" t="s">
        <v>706</v>
      </c>
      <c r="D6626" s="222">
        <v>43067</v>
      </c>
      <c r="E6626" s="127" t="s">
        <v>13464</v>
      </c>
      <c r="F6626" s="127" t="s">
        <v>3</v>
      </c>
      <c r="G6626" s="127">
        <v>1565601</v>
      </c>
      <c r="H6626" s="127"/>
      <c r="I6626" s="131" t="s">
        <v>15910</v>
      </c>
      <c r="J6626" s="127"/>
      <c r="K6626" s="127"/>
      <c r="L6626" s="127"/>
      <c r="M6626" s="127"/>
      <c r="N6626" s="246">
        <v>0</v>
      </c>
      <c r="O6626" s="243">
        <v>125</v>
      </c>
      <c r="P6626" s="127" t="s">
        <v>1334</v>
      </c>
    </row>
    <row r="6627" spans="1:16" ht="51" hidden="1">
      <c r="A6627" s="127">
        <v>70</v>
      </c>
      <c r="B6627" s="127"/>
      <c r="C6627" s="128" t="s">
        <v>706</v>
      </c>
      <c r="D6627" s="222">
        <v>43067</v>
      </c>
      <c r="E6627" s="127" t="s">
        <v>13465</v>
      </c>
      <c r="F6627" s="127" t="s">
        <v>3</v>
      </c>
      <c r="G6627" s="127">
        <v>1565602</v>
      </c>
      <c r="H6627" s="127"/>
      <c r="I6627" s="131" t="s">
        <v>15910</v>
      </c>
      <c r="J6627" s="127"/>
      <c r="K6627" s="127"/>
      <c r="L6627" s="127"/>
      <c r="M6627" s="127"/>
      <c r="N6627" s="246">
        <v>0</v>
      </c>
      <c r="O6627" s="246">
        <v>254</v>
      </c>
      <c r="P6627" s="127" t="s">
        <v>1334</v>
      </c>
    </row>
    <row r="6628" spans="1:16" ht="51" hidden="1">
      <c r="A6628" s="127">
        <v>47</v>
      </c>
      <c r="B6628" s="127"/>
      <c r="C6628" s="128" t="s">
        <v>700</v>
      </c>
      <c r="D6628" s="222">
        <v>43067</v>
      </c>
      <c r="E6628" s="127" t="s">
        <v>13466</v>
      </c>
      <c r="F6628" s="127" t="s">
        <v>3</v>
      </c>
      <c r="G6628" s="127">
        <v>1565617</v>
      </c>
      <c r="H6628" s="127"/>
      <c r="I6628" s="131" t="s">
        <v>15911</v>
      </c>
      <c r="J6628" s="127"/>
      <c r="K6628" s="127"/>
      <c r="L6628" s="127"/>
      <c r="M6628" s="127"/>
      <c r="N6628" s="246">
        <v>0</v>
      </c>
      <c r="O6628" s="246">
        <v>1665</v>
      </c>
      <c r="P6628" s="127" t="s">
        <v>1334</v>
      </c>
    </row>
    <row r="6629" spans="1:16" ht="51" hidden="1">
      <c r="A6629" s="127">
        <v>47</v>
      </c>
      <c r="B6629" s="127"/>
      <c r="C6629" s="128" t="s">
        <v>700</v>
      </c>
      <c r="D6629" s="222">
        <v>43067</v>
      </c>
      <c r="E6629" s="127" t="s">
        <v>13467</v>
      </c>
      <c r="F6629" s="127" t="s">
        <v>3</v>
      </c>
      <c r="G6629" s="127">
        <v>1565618</v>
      </c>
      <c r="H6629" s="127"/>
      <c r="I6629" s="131" t="s">
        <v>15912</v>
      </c>
      <c r="J6629" s="127"/>
      <c r="K6629" s="127"/>
      <c r="L6629" s="127"/>
      <c r="M6629" s="127"/>
      <c r="N6629" s="246">
        <v>0</v>
      </c>
      <c r="O6629" s="246">
        <v>105.10000000000001</v>
      </c>
      <c r="P6629" s="127" t="s">
        <v>1334</v>
      </c>
    </row>
    <row r="6630" spans="1:16" ht="38.25" hidden="1">
      <c r="A6630" s="127">
        <v>526</v>
      </c>
      <c r="B6630" s="127"/>
      <c r="C6630" s="128" t="s">
        <v>847</v>
      </c>
      <c r="D6630" s="222">
        <v>43067</v>
      </c>
      <c r="E6630" s="127" t="s">
        <v>13468</v>
      </c>
      <c r="F6630" s="127" t="s">
        <v>3</v>
      </c>
      <c r="G6630" s="127">
        <v>1565468</v>
      </c>
      <c r="H6630" s="127"/>
      <c r="I6630" s="131" t="s">
        <v>15913</v>
      </c>
      <c r="J6630" s="127"/>
      <c r="K6630" s="127"/>
      <c r="L6630" s="127"/>
      <c r="M6630" s="127"/>
      <c r="N6630" s="246">
        <v>0</v>
      </c>
      <c r="O6630" s="246">
        <v>30</v>
      </c>
      <c r="P6630" s="127" t="s">
        <v>1334</v>
      </c>
    </row>
    <row r="6631" spans="1:16" ht="63.75">
      <c r="A6631" s="127">
        <v>35</v>
      </c>
      <c r="B6631" s="127"/>
      <c r="C6631" s="128" t="s">
        <v>697</v>
      </c>
      <c r="D6631" s="222">
        <v>43067</v>
      </c>
      <c r="E6631" s="127" t="s">
        <v>13469</v>
      </c>
      <c r="F6631" s="127" t="s">
        <v>3</v>
      </c>
      <c r="G6631" s="127">
        <v>1565474</v>
      </c>
      <c r="H6631" s="127"/>
      <c r="I6631" s="131" t="s">
        <v>15914</v>
      </c>
      <c r="J6631" s="127"/>
      <c r="K6631" s="127"/>
      <c r="L6631" s="127"/>
      <c r="M6631" s="127"/>
      <c r="N6631" s="246">
        <v>0</v>
      </c>
      <c r="O6631" s="246">
        <v>350</v>
      </c>
      <c r="P6631" s="127" t="s">
        <v>1334</v>
      </c>
    </row>
    <row r="6632" spans="1:16" ht="38.25" hidden="1">
      <c r="A6632" s="127">
        <v>20</v>
      </c>
      <c r="B6632" s="127"/>
      <c r="C6632" s="128" t="s">
        <v>694</v>
      </c>
      <c r="D6632" s="222">
        <v>43067</v>
      </c>
      <c r="E6632" s="127" t="s">
        <v>13470</v>
      </c>
      <c r="F6632" s="127" t="s">
        <v>3</v>
      </c>
      <c r="G6632" s="127">
        <v>1565475</v>
      </c>
      <c r="H6632" s="127"/>
      <c r="I6632" s="131" t="s">
        <v>15915</v>
      </c>
      <c r="J6632" s="127"/>
      <c r="K6632" s="127"/>
      <c r="L6632" s="127"/>
      <c r="M6632" s="127"/>
      <c r="N6632" s="246">
        <v>0</v>
      </c>
      <c r="O6632" s="246">
        <v>176</v>
      </c>
      <c r="P6632" s="127" t="s">
        <v>1334</v>
      </c>
    </row>
    <row r="6633" spans="1:16" ht="51" hidden="1">
      <c r="A6633" s="127">
        <v>223</v>
      </c>
      <c r="B6633" s="127"/>
      <c r="C6633" s="128" t="s">
        <v>766</v>
      </c>
      <c r="D6633" s="222">
        <v>43067</v>
      </c>
      <c r="E6633" s="127" t="s">
        <v>13471</v>
      </c>
      <c r="F6633" s="127" t="s">
        <v>3</v>
      </c>
      <c r="G6633" s="127">
        <v>1565476</v>
      </c>
      <c r="H6633" s="127"/>
      <c r="I6633" s="131" t="s">
        <v>7432</v>
      </c>
      <c r="J6633" s="127"/>
      <c r="K6633" s="127"/>
      <c r="L6633" s="127"/>
      <c r="M6633" s="127"/>
      <c r="N6633" s="246">
        <v>0</v>
      </c>
      <c r="O6633" s="246">
        <v>15.5</v>
      </c>
      <c r="P6633" s="127" t="s">
        <v>1334</v>
      </c>
    </row>
    <row r="6634" spans="1:16" ht="51" hidden="1">
      <c r="A6634" s="127">
        <v>342</v>
      </c>
      <c r="B6634" s="127"/>
      <c r="C6634" s="128" t="s">
        <v>817</v>
      </c>
      <c r="D6634" s="222">
        <v>43067</v>
      </c>
      <c r="E6634" s="127" t="s">
        <v>13472</v>
      </c>
      <c r="F6634" s="127" t="s">
        <v>3</v>
      </c>
      <c r="G6634" s="127">
        <v>1565484</v>
      </c>
      <c r="H6634" s="127"/>
      <c r="I6634" s="131" t="s">
        <v>15916</v>
      </c>
      <c r="J6634" s="127"/>
      <c r="K6634" s="127"/>
      <c r="L6634" s="127"/>
      <c r="M6634" s="127"/>
      <c r="N6634" s="246">
        <v>0</v>
      </c>
      <c r="O6634" s="246">
        <v>14.450000000000001</v>
      </c>
      <c r="P6634" s="127" t="s">
        <v>1334</v>
      </c>
    </row>
    <row r="6635" spans="1:16" ht="63.75" hidden="1">
      <c r="A6635" s="127">
        <v>41</v>
      </c>
      <c r="B6635" s="127"/>
      <c r="C6635" s="128" t="s">
        <v>698</v>
      </c>
      <c r="D6635" s="222">
        <v>43067</v>
      </c>
      <c r="E6635" s="127" t="s">
        <v>13473</v>
      </c>
      <c r="F6635" s="127" t="s">
        <v>3</v>
      </c>
      <c r="G6635" s="127">
        <v>1565496</v>
      </c>
      <c r="H6635" s="127"/>
      <c r="I6635" s="131" t="s">
        <v>15917</v>
      </c>
      <c r="J6635" s="127"/>
      <c r="K6635" s="127"/>
      <c r="L6635" s="127"/>
      <c r="M6635" s="127"/>
      <c r="N6635" s="246">
        <v>0</v>
      </c>
      <c r="O6635" s="246">
        <v>19.400000000000002</v>
      </c>
      <c r="P6635" s="127" t="s">
        <v>1334</v>
      </c>
    </row>
    <row r="6636" spans="1:16" ht="51" hidden="1">
      <c r="A6636" s="127">
        <v>20</v>
      </c>
      <c r="B6636" s="127"/>
      <c r="C6636" s="128" t="s">
        <v>694</v>
      </c>
      <c r="D6636" s="222">
        <v>43067</v>
      </c>
      <c r="E6636" s="127" t="s">
        <v>13474</v>
      </c>
      <c r="F6636" s="127" t="s">
        <v>3</v>
      </c>
      <c r="G6636" s="127">
        <v>1565498</v>
      </c>
      <c r="H6636" s="127"/>
      <c r="I6636" s="131" t="s">
        <v>15918</v>
      </c>
      <c r="J6636" s="127"/>
      <c r="K6636" s="127"/>
      <c r="L6636" s="127"/>
      <c r="M6636" s="127"/>
      <c r="N6636" s="246">
        <v>0</v>
      </c>
      <c r="O6636" s="246">
        <v>666</v>
      </c>
      <c r="P6636" s="127" t="s">
        <v>1334</v>
      </c>
    </row>
    <row r="6637" spans="1:16" ht="51" hidden="1">
      <c r="A6637" s="127">
        <v>234</v>
      </c>
      <c r="B6637" s="127"/>
      <c r="C6637" s="128" t="s">
        <v>124</v>
      </c>
      <c r="D6637" s="222">
        <v>43067</v>
      </c>
      <c r="E6637" s="127" t="s">
        <v>13475</v>
      </c>
      <c r="F6637" s="127" t="s">
        <v>3</v>
      </c>
      <c r="G6637" s="127">
        <v>1565501</v>
      </c>
      <c r="H6637" s="127"/>
      <c r="I6637" s="131" t="s">
        <v>15919</v>
      </c>
      <c r="J6637" s="127"/>
      <c r="K6637" s="127"/>
      <c r="L6637" s="127"/>
      <c r="M6637" s="127"/>
      <c r="N6637" s="246">
        <v>0</v>
      </c>
      <c r="O6637" s="246">
        <v>259</v>
      </c>
      <c r="P6637" s="127" t="s">
        <v>1334</v>
      </c>
    </row>
    <row r="6638" spans="1:16" ht="63.75" hidden="1">
      <c r="A6638" s="127">
        <v>234</v>
      </c>
      <c r="B6638" s="127"/>
      <c r="C6638" s="128" t="s">
        <v>124</v>
      </c>
      <c r="D6638" s="222">
        <v>43067</v>
      </c>
      <c r="E6638" s="127" t="s">
        <v>13476</v>
      </c>
      <c r="F6638" s="127" t="s">
        <v>3</v>
      </c>
      <c r="G6638" s="127">
        <v>1565504</v>
      </c>
      <c r="H6638" s="127"/>
      <c r="I6638" s="131" t="s">
        <v>15920</v>
      </c>
      <c r="J6638" s="127"/>
      <c r="K6638" s="127"/>
      <c r="L6638" s="127"/>
      <c r="M6638" s="127"/>
      <c r="N6638" s="246">
        <v>0</v>
      </c>
      <c r="O6638" s="246">
        <v>348</v>
      </c>
      <c r="P6638" s="127" t="s">
        <v>1334</v>
      </c>
    </row>
    <row r="6639" spans="1:16" ht="51" hidden="1">
      <c r="A6639" s="127">
        <v>78</v>
      </c>
      <c r="B6639" s="127"/>
      <c r="C6639" s="128" t="s">
        <v>1599</v>
      </c>
      <c r="D6639" s="222">
        <v>43067</v>
      </c>
      <c r="E6639" s="127" t="s">
        <v>13477</v>
      </c>
      <c r="F6639" s="127" t="s">
        <v>3</v>
      </c>
      <c r="G6639" s="127">
        <v>1565507</v>
      </c>
      <c r="H6639" s="127"/>
      <c r="I6639" s="131" t="s">
        <v>15921</v>
      </c>
      <c r="J6639" s="127"/>
      <c r="K6639" s="127"/>
      <c r="L6639" s="127"/>
      <c r="M6639" s="127"/>
      <c r="N6639" s="246">
        <v>0</v>
      </c>
      <c r="O6639" s="246">
        <v>120</v>
      </c>
      <c r="P6639" s="127" t="s">
        <v>1334</v>
      </c>
    </row>
    <row r="6640" spans="1:16" ht="51" hidden="1">
      <c r="A6640" s="127" t="s">
        <v>620</v>
      </c>
      <c r="B6640" s="127"/>
      <c r="C6640" s="128" t="s">
        <v>714</v>
      </c>
      <c r="D6640" s="222">
        <v>43067</v>
      </c>
      <c r="E6640" s="127" t="s">
        <v>13478</v>
      </c>
      <c r="F6640" s="127" t="s">
        <v>3</v>
      </c>
      <c r="G6640" s="127">
        <v>1565508</v>
      </c>
      <c r="H6640" s="127"/>
      <c r="I6640" s="131" t="s">
        <v>15922</v>
      </c>
      <c r="J6640" s="127"/>
      <c r="K6640" s="127"/>
      <c r="L6640" s="127"/>
      <c r="M6640" s="127"/>
      <c r="N6640" s="246">
        <v>0</v>
      </c>
      <c r="O6640" s="246">
        <v>535.14</v>
      </c>
      <c r="P6640" s="127" t="s">
        <v>1334</v>
      </c>
    </row>
    <row r="6641" spans="1:16" ht="51" hidden="1">
      <c r="A6641" s="127">
        <v>70</v>
      </c>
      <c r="B6641" s="127"/>
      <c r="C6641" s="128" t="s">
        <v>706</v>
      </c>
      <c r="D6641" s="222">
        <v>43067</v>
      </c>
      <c r="E6641" s="127" t="s">
        <v>13479</v>
      </c>
      <c r="F6641" s="127" t="s">
        <v>3</v>
      </c>
      <c r="G6641" s="127">
        <v>1565509</v>
      </c>
      <c r="H6641" s="127"/>
      <c r="I6641" s="131" t="s">
        <v>15923</v>
      </c>
      <c r="J6641" s="127"/>
      <c r="K6641" s="127"/>
      <c r="L6641" s="127"/>
      <c r="M6641" s="127"/>
      <c r="N6641" s="246">
        <v>0</v>
      </c>
      <c r="O6641" s="246">
        <v>1298.5</v>
      </c>
      <c r="P6641" s="127" t="s">
        <v>1334</v>
      </c>
    </row>
    <row r="6642" spans="1:16" ht="51" hidden="1">
      <c r="A6642" s="127">
        <v>119</v>
      </c>
      <c r="B6642" s="127"/>
      <c r="C6642" s="128" t="s">
        <v>724</v>
      </c>
      <c r="D6642" s="222">
        <v>43067</v>
      </c>
      <c r="E6642" s="127" t="s">
        <v>13480</v>
      </c>
      <c r="F6642" s="127" t="s">
        <v>3</v>
      </c>
      <c r="G6642" s="127">
        <v>1565516</v>
      </c>
      <c r="H6642" s="127"/>
      <c r="I6642" s="131" t="s">
        <v>15924</v>
      </c>
      <c r="J6642" s="127"/>
      <c r="K6642" s="127"/>
      <c r="L6642" s="127"/>
      <c r="M6642" s="127"/>
      <c r="N6642" s="246">
        <v>0</v>
      </c>
      <c r="O6642" s="246">
        <v>100</v>
      </c>
      <c r="P6642" s="127" t="s">
        <v>1334</v>
      </c>
    </row>
    <row r="6643" spans="1:16" ht="51" hidden="1">
      <c r="A6643" s="127">
        <v>30</v>
      </c>
      <c r="B6643" s="127"/>
      <c r="C6643" s="128" t="s">
        <v>696</v>
      </c>
      <c r="D6643" s="222">
        <v>43067</v>
      </c>
      <c r="E6643" s="127" t="s">
        <v>13481</v>
      </c>
      <c r="F6643" s="127" t="s">
        <v>3</v>
      </c>
      <c r="G6643" s="127">
        <v>1565536</v>
      </c>
      <c r="H6643" s="127"/>
      <c r="I6643" s="131" t="s">
        <v>15925</v>
      </c>
      <c r="J6643" s="127"/>
      <c r="K6643" s="127"/>
      <c r="L6643" s="127"/>
      <c r="M6643" s="127"/>
      <c r="N6643" s="246">
        <v>0</v>
      </c>
      <c r="O6643" s="246">
        <v>1423</v>
      </c>
      <c r="P6643" s="127" t="s">
        <v>1334</v>
      </c>
    </row>
    <row r="6644" spans="1:16" ht="51" hidden="1">
      <c r="A6644" s="127" t="s">
        <v>620</v>
      </c>
      <c r="B6644" s="127"/>
      <c r="C6644" s="128" t="s">
        <v>714</v>
      </c>
      <c r="D6644" s="222">
        <v>43067</v>
      </c>
      <c r="E6644" s="127" t="s">
        <v>13482</v>
      </c>
      <c r="F6644" s="127" t="s">
        <v>3</v>
      </c>
      <c r="G6644" s="127">
        <v>1565537</v>
      </c>
      <c r="H6644" s="127"/>
      <c r="I6644" s="131" t="s">
        <v>15926</v>
      </c>
      <c r="J6644" s="127"/>
      <c r="K6644" s="127"/>
      <c r="L6644" s="127"/>
      <c r="M6644" s="127"/>
      <c r="N6644" s="246">
        <v>0</v>
      </c>
      <c r="O6644" s="246">
        <v>366.67</v>
      </c>
      <c r="P6644" s="127" t="s">
        <v>1334</v>
      </c>
    </row>
    <row r="6645" spans="1:16" ht="51" hidden="1">
      <c r="A6645" s="127">
        <v>16</v>
      </c>
      <c r="B6645" s="127"/>
      <c r="C6645" s="128" t="s">
        <v>693</v>
      </c>
      <c r="D6645" s="222">
        <v>43067</v>
      </c>
      <c r="E6645" s="127" t="s">
        <v>13483</v>
      </c>
      <c r="F6645" s="127" t="s">
        <v>3</v>
      </c>
      <c r="G6645" s="127">
        <v>1565544</v>
      </c>
      <c r="H6645" s="127"/>
      <c r="I6645" s="131" t="s">
        <v>15927</v>
      </c>
      <c r="J6645" s="127"/>
      <c r="K6645" s="127"/>
      <c r="L6645" s="127"/>
      <c r="M6645" s="127"/>
      <c r="N6645" s="246">
        <v>0</v>
      </c>
      <c r="O6645" s="246">
        <v>130</v>
      </c>
      <c r="P6645" s="127" t="s">
        <v>1334</v>
      </c>
    </row>
    <row r="6646" spans="1:16" ht="51" hidden="1">
      <c r="A6646" s="127">
        <v>46</v>
      </c>
      <c r="B6646" s="127"/>
      <c r="C6646" s="128" t="s">
        <v>699</v>
      </c>
      <c r="D6646" s="222">
        <v>43067</v>
      </c>
      <c r="E6646" s="127" t="s">
        <v>13484</v>
      </c>
      <c r="F6646" s="127" t="s">
        <v>3</v>
      </c>
      <c r="G6646" s="127">
        <v>1565550</v>
      </c>
      <c r="H6646" s="127"/>
      <c r="I6646" s="131" t="s">
        <v>15928</v>
      </c>
      <c r="J6646" s="127"/>
      <c r="K6646" s="127"/>
      <c r="L6646" s="127"/>
      <c r="M6646" s="127"/>
      <c r="N6646" s="246">
        <v>0</v>
      </c>
      <c r="O6646" s="246">
        <v>203.6</v>
      </c>
      <c r="P6646" s="127" t="s">
        <v>1334</v>
      </c>
    </row>
    <row r="6647" spans="1:16" ht="51" hidden="1">
      <c r="A6647" s="127">
        <v>46</v>
      </c>
      <c r="B6647" s="127"/>
      <c r="C6647" s="128" t="s">
        <v>699</v>
      </c>
      <c r="D6647" s="222">
        <v>43067</v>
      </c>
      <c r="E6647" s="127" t="s">
        <v>13485</v>
      </c>
      <c r="F6647" s="127" t="s">
        <v>3</v>
      </c>
      <c r="G6647" s="127">
        <v>1565552</v>
      </c>
      <c r="H6647" s="127"/>
      <c r="I6647" s="131" t="s">
        <v>15929</v>
      </c>
      <c r="J6647" s="127"/>
      <c r="K6647" s="127"/>
      <c r="L6647" s="127"/>
      <c r="M6647" s="127"/>
      <c r="N6647" s="246">
        <v>0</v>
      </c>
      <c r="O6647" s="246">
        <v>739</v>
      </c>
      <c r="P6647" s="127" t="s">
        <v>1334</v>
      </c>
    </row>
    <row r="6648" spans="1:16" ht="51" hidden="1">
      <c r="A6648" s="127">
        <v>46</v>
      </c>
      <c r="B6648" s="127"/>
      <c r="C6648" s="128" t="s">
        <v>699</v>
      </c>
      <c r="D6648" s="222">
        <v>43067</v>
      </c>
      <c r="E6648" s="127" t="s">
        <v>13486</v>
      </c>
      <c r="F6648" s="127" t="s">
        <v>3</v>
      </c>
      <c r="G6648" s="127">
        <v>1565555</v>
      </c>
      <c r="H6648" s="127"/>
      <c r="I6648" s="131" t="s">
        <v>15930</v>
      </c>
      <c r="J6648" s="127"/>
      <c r="K6648" s="127"/>
      <c r="L6648" s="127"/>
      <c r="M6648" s="127"/>
      <c r="N6648" s="246">
        <v>0</v>
      </c>
      <c r="O6648" s="246">
        <v>21</v>
      </c>
      <c r="P6648" s="127" t="s">
        <v>1334</v>
      </c>
    </row>
    <row r="6649" spans="1:16" ht="38.25" hidden="1">
      <c r="A6649" s="127">
        <v>70</v>
      </c>
      <c r="B6649" s="127"/>
      <c r="C6649" s="128" t="s">
        <v>706</v>
      </c>
      <c r="D6649" s="222">
        <v>43067</v>
      </c>
      <c r="E6649" s="127" t="s">
        <v>13487</v>
      </c>
      <c r="F6649" s="127" t="s">
        <v>3</v>
      </c>
      <c r="G6649" s="127">
        <v>1565557</v>
      </c>
      <c r="H6649" s="127"/>
      <c r="I6649" s="131" t="s">
        <v>15931</v>
      </c>
      <c r="J6649" s="127"/>
      <c r="K6649" s="127"/>
      <c r="L6649" s="127"/>
      <c r="M6649" s="127"/>
      <c r="N6649" s="246">
        <v>0</v>
      </c>
      <c r="O6649" s="246">
        <v>808</v>
      </c>
      <c r="P6649" s="127" t="s">
        <v>1334</v>
      </c>
    </row>
    <row r="6650" spans="1:16" ht="51" hidden="1">
      <c r="A6650" s="127">
        <v>16</v>
      </c>
      <c r="B6650" s="127"/>
      <c r="C6650" s="128" t="s">
        <v>693</v>
      </c>
      <c r="D6650" s="222">
        <v>43067</v>
      </c>
      <c r="E6650" s="127" t="s">
        <v>13488</v>
      </c>
      <c r="F6650" s="127" t="s">
        <v>3</v>
      </c>
      <c r="G6650" s="127">
        <v>1565568</v>
      </c>
      <c r="H6650" s="127"/>
      <c r="I6650" s="131" t="s">
        <v>15932</v>
      </c>
      <c r="J6650" s="127"/>
      <c r="K6650" s="127"/>
      <c r="L6650" s="127"/>
      <c r="M6650" s="127"/>
      <c r="N6650" s="246">
        <v>0</v>
      </c>
      <c r="O6650" s="246">
        <v>371</v>
      </c>
      <c r="P6650" s="127" t="s">
        <v>1334</v>
      </c>
    </row>
    <row r="6651" spans="1:16" ht="51" hidden="1">
      <c r="A6651" s="127">
        <v>16</v>
      </c>
      <c r="B6651" s="127"/>
      <c r="C6651" s="128" t="s">
        <v>693</v>
      </c>
      <c r="D6651" s="222">
        <v>43067</v>
      </c>
      <c r="E6651" s="127" t="s">
        <v>13489</v>
      </c>
      <c r="F6651" s="127" t="s">
        <v>3</v>
      </c>
      <c r="G6651" s="127">
        <v>1565569</v>
      </c>
      <c r="H6651" s="127"/>
      <c r="I6651" s="131" t="s">
        <v>15933</v>
      </c>
      <c r="J6651" s="127"/>
      <c r="K6651" s="127"/>
      <c r="L6651" s="127"/>
      <c r="M6651" s="127"/>
      <c r="N6651" s="246">
        <v>0</v>
      </c>
      <c r="O6651" s="246">
        <v>25</v>
      </c>
      <c r="P6651" s="127" t="s">
        <v>1334</v>
      </c>
    </row>
    <row r="6652" spans="1:16" ht="63.75" hidden="1">
      <c r="A6652" s="127">
        <v>680</v>
      </c>
      <c r="B6652" s="127"/>
      <c r="C6652" s="128" t="s">
        <v>867</v>
      </c>
      <c r="D6652" s="222">
        <v>43067</v>
      </c>
      <c r="E6652" s="127" t="s">
        <v>13490</v>
      </c>
      <c r="F6652" s="127" t="s">
        <v>3</v>
      </c>
      <c r="G6652" s="127">
        <v>1565361</v>
      </c>
      <c r="H6652" s="127"/>
      <c r="I6652" s="131" t="s">
        <v>15934</v>
      </c>
      <c r="J6652" s="127"/>
      <c r="K6652" s="127"/>
      <c r="L6652" s="127"/>
      <c r="M6652" s="127"/>
      <c r="N6652" s="246">
        <v>0</v>
      </c>
      <c r="O6652" s="246">
        <v>15146.78</v>
      </c>
      <c r="P6652" s="127" t="s">
        <v>1334</v>
      </c>
    </row>
    <row r="6653" spans="1:16" ht="63.75" hidden="1">
      <c r="A6653" s="127">
        <v>680</v>
      </c>
      <c r="B6653" s="127"/>
      <c r="C6653" s="128" t="s">
        <v>867</v>
      </c>
      <c r="D6653" s="222">
        <v>43067</v>
      </c>
      <c r="E6653" s="127" t="s">
        <v>13491</v>
      </c>
      <c r="F6653" s="127" t="s">
        <v>3</v>
      </c>
      <c r="G6653" s="127">
        <v>1565363</v>
      </c>
      <c r="H6653" s="127"/>
      <c r="I6653" s="131" t="s">
        <v>15935</v>
      </c>
      <c r="J6653" s="127"/>
      <c r="K6653" s="127"/>
      <c r="L6653" s="127"/>
      <c r="M6653" s="127"/>
      <c r="N6653" s="246">
        <v>0</v>
      </c>
      <c r="O6653" s="246">
        <v>5145.3</v>
      </c>
      <c r="P6653" s="127" t="s">
        <v>1334</v>
      </c>
    </row>
    <row r="6654" spans="1:16" ht="51" hidden="1">
      <c r="A6654" s="127">
        <v>201</v>
      </c>
      <c r="B6654" s="127"/>
      <c r="C6654" s="128" t="s">
        <v>757</v>
      </c>
      <c r="D6654" s="222">
        <v>43067</v>
      </c>
      <c r="E6654" s="127" t="s">
        <v>13492</v>
      </c>
      <c r="F6654" s="127" t="s">
        <v>3</v>
      </c>
      <c r="G6654" s="127">
        <v>1565365</v>
      </c>
      <c r="H6654" s="127"/>
      <c r="I6654" s="131" t="s">
        <v>15936</v>
      </c>
      <c r="J6654" s="127"/>
      <c r="K6654" s="127"/>
      <c r="L6654" s="127"/>
      <c r="M6654" s="127"/>
      <c r="N6654" s="246">
        <v>0</v>
      </c>
      <c r="O6654" s="246">
        <v>1400</v>
      </c>
      <c r="P6654" s="127" t="s">
        <v>1334</v>
      </c>
    </row>
    <row r="6655" spans="1:16" ht="51" hidden="1">
      <c r="A6655" s="127">
        <v>680</v>
      </c>
      <c r="B6655" s="127"/>
      <c r="C6655" s="128" t="s">
        <v>867</v>
      </c>
      <c r="D6655" s="222">
        <v>43067</v>
      </c>
      <c r="E6655" s="127" t="s">
        <v>13493</v>
      </c>
      <c r="F6655" s="127" t="s">
        <v>3</v>
      </c>
      <c r="G6655" s="127">
        <v>1565366</v>
      </c>
      <c r="H6655" s="127"/>
      <c r="I6655" s="131" t="s">
        <v>15937</v>
      </c>
      <c r="J6655" s="127"/>
      <c r="K6655" s="127"/>
      <c r="L6655" s="127"/>
      <c r="M6655" s="127"/>
      <c r="N6655" s="246">
        <v>0</v>
      </c>
      <c r="O6655" s="246">
        <v>742</v>
      </c>
      <c r="P6655" s="127" t="s">
        <v>1334</v>
      </c>
    </row>
    <row r="6656" spans="1:16" ht="51" hidden="1">
      <c r="A6656" s="127">
        <v>680</v>
      </c>
      <c r="B6656" s="127"/>
      <c r="C6656" s="128" t="s">
        <v>867</v>
      </c>
      <c r="D6656" s="222">
        <v>43067</v>
      </c>
      <c r="E6656" s="127" t="s">
        <v>13494</v>
      </c>
      <c r="F6656" s="127" t="s">
        <v>3</v>
      </c>
      <c r="G6656" s="127">
        <v>1565367</v>
      </c>
      <c r="H6656" s="127"/>
      <c r="I6656" s="131" t="s">
        <v>15938</v>
      </c>
      <c r="J6656" s="127"/>
      <c r="K6656" s="127"/>
      <c r="L6656" s="127"/>
      <c r="M6656" s="127"/>
      <c r="N6656" s="246">
        <v>0</v>
      </c>
      <c r="O6656" s="246">
        <v>50</v>
      </c>
      <c r="P6656" s="127" t="s">
        <v>1334</v>
      </c>
    </row>
    <row r="6657" spans="1:16" ht="51" hidden="1">
      <c r="A6657" s="127">
        <v>254</v>
      </c>
      <c r="B6657" s="127"/>
      <c r="C6657" s="128" t="s">
        <v>780</v>
      </c>
      <c r="D6657" s="222">
        <v>43067</v>
      </c>
      <c r="E6657" s="127" t="s">
        <v>13495</v>
      </c>
      <c r="F6657" s="127" t="s">
        <v>3</v>
      </c>
      <c r="G6657" s="127">
        <v>1565370</v>
      </c>
      <c r="H6657" s="127"/>
      <c r="I6657" s="131" t="s">
        <v>15939</v>
      </c>
      <c r="J6657" s="127"/>
      <c r="K6657" s="127"/>
      <c r="L6657" s="127"/>
      <c r="M6657" s="127"/>
      <c r="N6657" s="246">
        <v>0</v>
      </c>
      <c r="O6657" s="246">
        <v>8000</v>
      </c>
      <c r="P6657" s="127" t="s">
        <v>1334</v>
      </c>
    </row>
    <row r="6658" spans="1:16" ht="51" hidden="1">
      <c r="A6658" s="127">
        <v>254</v>
      </c>
      <c r="B6658" s="127"/>
      <c r="C6658" s="128" t="s">
        <v>780</v>
      </c>
      <c r="D6658" s="222">
        <v>43067</v>
      </c>
      <c r="E6658" s="127" t="s">
        <v>13496</v>
      </c>
      <c r="F6658" s="127" t="s">
        <v>3</v>
      </c>
      <c r="G6658" s="127">
        <v>1565371</v>
      </c>
      <c r="H6658" s="127"/>
      <c r="I6658" s="131" t="s">
        <v>15940</v>
      </c>
      <c r="J6658" s="127"/>
      <c r="K6658" s="127"/>
      <c r="L6658" s="127"/>
      <c r="M6658" s="127"/>
      <c r="N6658" s="246">
        <v>0</v>
      </c>
      <c r="O6658" s="246">
        <v>5000</v>
      </c>
      <c r="P6658" s="127" t="s">
        <v>1334</v>
      </c>
    </row>
    <row r="6659" spans="1:16" ht="51" hidden="1">
      <c r="A6659" s="127">
        <v>254</v>
      </c>
      <c r="B6659" s="127"/>
      <c r="C6659" s="128" t="s">
        <v>780</v>
      </c>
      <c r="D6659" s="222">
        <v>43067</v>
      </c>
      <c r="E6659" s="127" t="s">
        <v>13497</v>
      </c>
      <c r="F6659" s="127" t="s">
        <v>3</v>
      </c>
      <c r="G6659" s="127">
        <v>1565373</v>
      </c>
      <c r="H6659" s="127"/>
      <c r="I6659" s="131" t="s">
        <v>15941</v>
      </c>
      <c r="J6659" s="127"/>
      <c r="K6659" s="127"/>
      <c r="L6659" s="127"/>
      <c r="M6659" s="127"/>
      <c r="N6659" s="246">
        <v>0</v>
      </c>
      <c r="O6659" s="246">
        <v>3000</v>
      </c>
      <c r="P6659" s="127" t="s">
        <v>1334</v>
      </c>
    </row>
    <row r="6660" spans="1:16" ht="63.75" hidden="1">
      <c r="A6660" s="127">
        <v>253</v>
      </c>
      <c r="B6660" s="127"/>
      <c r="C6660" s="128" t="s">
        <v>779</v>
      </c>
      <c r="D6660" s="222">
        <v>43067</v>
      </c>
      <c r="E6660" s="127" t="s">
        <v>13498</v>
      </c>
      <c r="F6660" s="127" t="s">
        <v>3</v>
      </c>
      <c r="G6660" s="127">
        <v>1565374</v>
      </c>
      <c r="H6660" s="127"/>
      <c r="I6660" s="131" t="s">
        <v>15942</v>
      </c>
      <c r="J6660" s="127"/>
      <c r="K6660" s="127"/>
      <c r="L6660" s="127"/>
      <c r="M6660" s="127"/>
      <c r="N6660" s="246">
        <v>0</v>
      </c>
      <c r="O6660" s="246">
        <v>192.87</v>
      </c>
      <c r="P6660" s="127" t="s">
        <v>1334</v>
      </c>
    </row>
    <row r="6661" spans="1:16" ht="51" hidden="1">
      <c r="A6661" s="127">
        <v>212</v>
      </c>
      <c r="B6661" s="127"/>
      <c r="C6661" s="128" t="s">
        <v>762</v>
      </c>
      <c r="D6661" s="222">
        <v>43067</v>
      </c>
      <c r="E6661" s="127" t="s">
        <v>13499</v>
      </c>
      <c r="F6661" s="127" t="s">
        <v>3</v>
      </c>
      <c r="G6661" s="127">
        <v>1565380</v>
      </c>
      <c r="H6661" s="127"/>
      <c r="I6661" s="131" t="s">
        <v>15943</v>
      </c>
      <c r="J6661" s="127"/>
      <c r="K6661" s="127"/>
      <c r="L6661" s="127"/>
      <c r="M6661" s="127"/>
      <c r="N6661" s="246">
        <v>0</v>
      </c>
      <c r="O6661" s="246">
        <v>30000</v>
      </c>
      <c r="P6661" s="127" t="s">
        <v>1334</v>
      </c>
    </row>
    <row r="6662" spans="1:16" ht="51" hidden="1">
      <c r="A6662" s="127">
        <v>47</v>
      </c>
      <c r="B6662" s="127"/>
      <c r="C6662" s="128" t="s">
        <v>700</v>
      </c>
      <c r="D6662" s="222">
        <v>43067</v>
      </c>
      <c r="E6662" s="127" t="s">
        <v>13500</v>
      </c>
      <c r="F6662" s="127" t="s">
        <v>3</v>
      </c>
      <c r="G6662" s="127">
        <v>1565381</v>
      </c>
      <c r="H6662" s="127"/>
      <c r="I6662" s="131" t="s">
        <v>15944</v>
      </c>
      <c r="J6662" s="127"/>
      <c r="K6662" s="127"/>
      <c r="L6662" s="127"/>
      <c r="M6662" s="127"/>
      <c r="N6662" s="246">
        <v>0</v>
      </c>
      <c r="O6662" s="246">
        <v>110.60000000000001</v>
      </c>
      <c r="P6662" s="127" t="s">
        <v>1334</v>
      </c>
    </row>
    <row r="6663" spans="1:16" ht="51" hidden="1">
      <c r="A6663" s="127">
        <v>46</v>
      </c>
      <c r="B6663" s="127"/>
      <c r="C6663" s="128" t="s">
        <v>699</v>
      </c>
      <c r="D6663" s="222">
        <v>43067</v>
      </c>
      <c r="E6663" s="127" t="s">
        <v>13501</v>
      </c>
      <c r="F6663" s="127" t="s">
        <v>3</v>
      </c>
      <c r="G6663" s="127">
        <v>1565386</v>
      </c>
      <c r="H6663" s="127"/>
      <c r="I6663" s="131" t="s">
        <v>15945</v>
      </c>
      <c r="J6663" s="127"/>
      <c r="K6663" s="127"/>
      <c r="L6663" s="127"/>
      <c r="M6663" s="127"/>
      <c r="N6663" s="246">
        <v>0</v>
      </c>
      <c r="O6663" s="246">
        <v>9932.36</v>
      </c>
      <c r="P6663" s="127" t="s">
        <v>1334</v>
      </c>
    </row>
    <row r="6664" spans="1:16" ht="51" hidden="1">
      <c r="A6664" s="127" t="s">
        <v>627</v>
      </c>
      <c r="B6664" s="127"/>
      <c r="C6664" s="128" t="s">
        <v>1235</v>
      </c>
      <c r="D6664" s="222">
        <v>43067</v>
      </c>
      <c r="E6664" s="127" t="s">
        <v>13502</v>
      </c>
      <c r="F6664" s="127" t="s">
        <v>3</v>
      </c>
      <c r="G6664" s="127">
        <v>1565395</v>
      </c>
      <c r="H6664" s="127"/>
      <c r="I6664" s="131" t="s">
        <v>15946</v>
      </c>
      <c r="J6664" s="127"/>
      <c r="K6664" s="127"/>
      <c r="L6664" s="127"/>
      <c r="M6664" s="127"/>
      <c r="N6664" s="246">
        <v>0</v>
      </c>
      <c r="O6664" s="246">
        <v>1294.29</v>
      </c>
      <c r="P6664" s="127" t="s">
        <v>1334</v>
      </c>
    </row>
    <row r="6665" spans="1:16" ht="51" hidden="1">
      <c r="A6665" s="127" t="s">
        <v>627</v>
      </c>
      <c r="B6665" s="127"/>
      <c r="C6665" s="128" t="s">
        <v>1235</v>
      </c>
      <c r="D6665" s="222">
        <v>43067</v>
      </c>
      <c r="E6665" s="127" t="s">
        <v>13503</v>
      </c>
      <c r="F6665" s="127" t="s">
        <v>3</v>
      </c>
      <c r="G6665" s="127">
        <v>1565396</v>
      </c>
      <c r="H6665" s="127"/>
      <c r="I6665" s="131" t="s">
        <v>15947</v>
      </c>
      <c r="J6665" s="127"/>
      <c r="K6665" s="127"/>
      <c r="L6665" s="127"/>
      <c r="M6665" s="127"/>
      <c r="N6665" s="246">
        <v>0</v>
      </c>
      <c r="O6665" s="246">
        <v>325.43</v>
      </c>
      <c r="P6665" s="127" t="s">
        <v>1334</v>
      </c>
    </row>
    <row r="6666" spans="1:16" ht="51" hidden="1">
      <c r="A6666" s="127" t="s">
        <v>627</v>
      </c>
      <c r="B6666" s="127"/>
      <c r="C6666" s="128" t="s">
        <v>1235</v>
      </c>
      <c r="D6666" s="222">
        <v>43067</v>
      </c>
      <c r="E6666" s="127" t="s">
        <v>13504</v>
      </c>
      <c r="F6666" s="127" t="s">
        <v>3</v>
      </c>
      <c r="G6666" s="127">
        <v>1565398</v>
      </c>
      <c r="H6666" s="127"/>
      <c r="I6666" s="131" t="s">
        <v>15948</v>
      </c>
      <c r="J6666" s="127"/>
      <c r="K6666" s="127"/>
      <c r="L6666" s="127"/>
      <c r="M6666" s="127"/>
      <c r="N6666" s="246">
        <v>0</v>
      </c>
      <c r="O6666" s="246">
        <v>718.24</v>
      </c>
      <c r="P6666" s="127" t="s">
        <v>1334</v>
      </c>
    </row>
    <row r="6667" spans="1:16" ht="51" hidden="1">
      <c r="A6667" s="127" t="s">
        <v>627</v>
      </c>
      <c r="B6667" s="127"/>
      <c r="C6667" s="128" t="s">
        <v>1235</v>
      </c>
      <c r="D6667" s="222">
        <v>43067</v>
      </c>
      <c r="E6667" s="127" t="s">
        <v>13505</v>
      </c>
      <c r="F6667" s="127" t="s">
        <v>3</v>
      </c>
      <c r="G6667" s="127">
        <v>1565399</v>
      </c>
      <c r="H6667" s="127"/>
      <c r="I6667" s="131" t="s">
        <v>15949</v>
      </c>
      <c r="J6667" s="127"/>
      <c r="K6667" s="127"/>
      <c r="L6667" s="127"/>
      <c r="M6667" s="127"/>
      <c r="N6667" s="246">
        <v>0</v>
      </c>
      <c r="O6667" s="246">
        <v>2856.53</v>
      </c>
      <c r="P6667" s="127" t="s">
        <v>1334</v>
      </c>
    </row>
    <row r="6668" spans="1:16" ht="51" hidden="1">
      <c r="A6668" s="127">
        <v>222</v>
      </c>
      <c r="B6668" s="127"/>
      <c r="C6668" s="128" t="s">
        <v>765</v>
      </c>
      <c r="D6668" s="222">
        <v>43067</v>
      </c>
      <c r="E6668" s="127" t="s">
        <v>13506</v>
      </c>
      <c r="F6668" s="127" t="s">
        <v>3</v>
      </c>
      <c r="G6668" s="127">
        <v>1565400</v>
      </c>
      <c r="H6668" s="127"/>
      <c r="I6668" s="131" t="s">
        <v>15950</v>
      </c>
      <c r="J6668" s="127"/>
      <c r="K6668" s="127"/>
      <c r="L6668" s="127"/>
      <c r="M6668" s="127"/>
      <c r="N6668" s="246">
        <v>0</v>
      </c>
      <c r="O6668" s="246">
        <v>36.94</v>
      </c>
      <c r="P6668" s="127" t="s">
        <v>1334</v>
      </c>
    </row>
    <row r="6669" spans="1:16" ht="51" hidden="1">
      <c r="A6669" s="127">
        <v>222</v>
      </c>
      <c r="B6669" s="127"/>
      <c r="C6669" s="128" t="s">
        <v>765</v>
      </c>
      <c r="D6669" s="222">
        <v>43067</v>
      </c>
      <c r="E6669" s="127" t="s">
        <v>13507</v>
      </c>
      <c r="F6669" s="127" t="s">
        <v>3</v>
      </c>
      <c r="G6669" s="127">
        <v>1565403</v>
      </c>
      <c r="H6669" s="127"/>
      <c r="I6669" s="131" t="s">
        <v>15951</v>
      </c>
      <c r="J6669" s="127"/>
      <c r="K6669" s="127"/>
      <c r="L6669" s="127"/>
      <c r="M6669" s="127"/>
      <c r="N6669" s="246">
        <v>0</v>
      </c>
      <c r="O6669" s="246">
        <v>1.24</v>
      </c>
      <c r="P6669" s="127" t="s">
        <v>1334</v>
      </c>
    </row>
    <row r="6670" spans="1:16" ht="51" hidden="1">
      <c r="A6670" s="127">
        <v>292</v>
      </c>
      <c r="B6670" s="127"/>
      <c r="C6670" s="128" t="s">
        <v>152</v>
      </c>
      <c r="D6670" s="222">
        <v>43067</v>
      </c>
      <c r="E6670" s="127" t="s">
        <v>13508</v>
      </c>
      <c r="F6670" s="127" t="s">
        <v>3</v>
      </c>
      <c r="G6670" s="127">
        <v>1565407</v>
      </c>
      <c r="H6670" s="127"/>
      <c r="I6670" s="131" t="s">
        <v>15952</v>
      </c>
      <c r="J6670" s="127"/>
      <c r="K6670" s="127"/>
      <c r="L6670" s="127"/>
      <c r="M6670" s="127"/>
      <c r="N6670" s="246">
        <v>0</v>
      </c>
      <c r="O6670" s="246">
        <v>1222.06</v>
      </c>
      <c r="P6670" s="127" t="s">
        <v>1334</v>
      </c>
    </row>
    <row r="6671" spans="1:16" ht="51" hidden="1">
      <c r="A6671" s="127">
        <v>574</v>
      </c>
      <c r="B6671" s="127"/>
      <c r="C6671" s="128" t="s">
        <v>851</v>
      </c>
      <c r="D6671" s="222">
        <v>43067</v>
      </c>
      <c r="E6671" s="127" t="s">
        <v>13509</v>
      </c>
      <c r="F6671" s="127" t="s">
        <v>3</v>
      </c>
      <c r="G6671" s="127">
        <v>1565255</v>
      </c>
      <c r="H6671" s="127"/>
      <c r="I6671" s="131" t="s">
        <v>15953</v>
      </c>
      <c r="J6671" s="127"/>
      <c r="K6671" s="127"/>
      <c r="L6671" s="127"/>
      <c r="M6671" s="127"/>
      <c r="N6671" s="246">
        <v>0</v>
      </c>
      <c r="O6671" s="246">
        <v>540.07000000000005</v>
      </c>
      <c r="P6671" s="127" t="s">
        <v>1334</v>
      </c>
    </row>
    <row r="6672" spans="1:16" ht="51" hidden="1">
      <c r="A6672" s="127">
        <v>574</v>
      </c>
      <c r="B6672" s="127"/>
      <c r="C6672" s="128" t="s">
        <v>851</v>
      </c>
      <c r="D6672" s="222">
        <v>43067</v>
      </c>
      <c r="E6672" s="127" t="s">
        <v>13510</v>
      </c>
      <c r="F6672" s="127" t="s">
        <v>3</v>
      </c>
      <c r="G6672" s="127">
        <v>1565259</v>
      </c>
      <c r="H6672" s="127"/>
      <c r="I6672" s="131" t="s">
        <v>15954</v>
      </c>
      <c r="J6672" s="127"/>
      <c r="K6672" s="127"/>
      <c r="L6672" s="127"/>
      <c r="M6672" s="127"/>
      <c r="N6672" s="246">
        <v>0</v>
      </c>
      <c r="O6672" s="246">
        <v>108.94</v>
      </c>
      <c r="P6672" s="127" t="s">
        <v>1334</v>
      </c>
    </row>
    <row r="6673" spans="1:16" ht="51" hidden="1">
      <c r="A6673" s="127">
        <v>523</v>
      </c>
      <c r="B6673" s="127"/>
      <c r="C6673" s="128" t="s">
        <v>846</v>
      </c>
      <c r="D6673" s="222">
        <v>43067</v>
      </c>
      <c r="E6673" s="127" t="s">
        <v>13511</v>
      </c>
      <c r="F6673" s="127" t="s">
        <v>3</v>
      </c>
      <c r="G6673" s="127">
        <v>1565288</v>
      </c>
      <c r="H6673" s="127"/>
      <c r="I6673" s="131" t="s">
        <v>15955</v>
      </c>
      <c r="J6673" s="127"/>
      <c r="K6673" s="127"/>
      <c r="L6673" s="127"/>
      <c r="M6673" s="127"/>
      <c r="N6673" s="246">
        <v>0</v>
      </c>
      <c r="O6673" s="246">
        <v>186</v>
      </c>
      <c r="P6673" s="127" t="s">
        <v>1334</v>
      </c>
    </row>
    <row r="6674" spans="1:16" ht="63.75" hidden="1">
      <c r="A6674" s="127">
        <v>650</v>
      </c>
      <c r="B6674" s="127"/>
      <c r="C6674" s="128" t="s">
        <v>233</v>
      </c>
      <c r="D6674" s="222">
        <v>43067</v>
      </c>
      <c r="E6674" s="127" t="s">
        <v>13512</v>
      </c>
      <c r="F6674" s="127" t="s">
        <v>3</v>
      </c>
      <c r="G6674" s="127">
        <v>1565294</v>
      </c>
      <c r="H6674" s="127"/>
      <c r="I6674" s="131" t="s">
        <v>15956</v>
      </c>
      <c r="J6674" s="127"/>
      <c r="K6674" s="127"/>
      <c r="L6674" s="127"/>
      <c r="M6674" s="127"/>
      <c r="N6674" s="246">
        <v>0</v>
      </c>
      <c r="O6674" s="246">
        <v>110</v>
      </c>
      <c r="P6674" s="127" t="s">
        <v>1334</v>
      </c>
    </row>
    <row r="6675" spans="1:16" ht="63.75" hidden="1">
      <c r="A6675" s="127">
        <v>650</v>
      </c>
      <c r="B6675" s="127"/>
      <c r="C6675" s="128" t="s">
        <v>233</v>
      </c>
      <c r="D6675" s="222">
        <v>43067</v>
      </c>
      <c r="E6675" s="127" t="s">
        <v>13513</v>
      </c>
      <c r="F6675" s="127" t="s">
        <v>3</v>
      </c>
      <c r="G6675" s="127">
        <v>1565300</v>
      </c>
      <c r="H6675" s="127"/>
      <c r="I6675" s="131" t="s">
        <v>15957</v>
      </c>
      <c r="J6675" s="127"/>
      <c r="K6675" s="127"/>
      <c r="L6675" s="127"/>
      <c r="M6675" s="127"/>
      <c r="N6675" s="246">
        <v>0</v>
      </c>
      <c r="O6675" s="246">
        <v>250</v>
      </c>
      <c r="P6675" s="127" t="s">
        <v>1334</v>
      </c>
    </row>
    <row r="6676" spans="1:16" ht="63.75" hidden="1">
      <c r="A6676" s="127">
        <v>650</v>
      </c>
      <c r="B6676" s="127"/>
      <c r="C6676" s="128" t="s">
        <v>233</v>
      </c>
      <c r="D6676" s="222">
        <v>43067</v>
      </c>
      <c r="E6676" s="127" t="s">
        <v>13514</v>
      </c>
      <c r="F6676" s="127" t="s">
        <v>3</v>
      </c>
      <c r="G6676" s="127">
        <v>1565304</v>
      </c>
      <c r="H6676" s="127"/>
      <c r="I6676" s="131" t="s">
        <v>15958</v>
      </c>
      <c r="J6676" s="127"/>
      <c r="K6676" s="127"/>
      <c r="L6676" s="127"/>
      <c r="M6676" s="127"/>
      <c r="N6676" s="246">
        <v>0</v>
      </c>
      <c r="O6676" s="246">
        <v>1037.5</v>
      </c>
      <c r="P6676" s="127" t="s">
        <v>1334</v>
      </c>
    </row>
    <row r="6677" spans="1:16" ht="63.75" hidden="1">
      <c r="A6677" s="127">
        <v>650</v>
      </c>
      <c r="B6677" s="127"/>
      <c r="C6677" s="128" t="s">
        <v>233</v>
      </c>
      <c r="D6677" s="222">
        <v>43067</v>
      </c>
      <c r="E6677" s="127" t="s">
        <v>13515</v>
      </c>
      <c r="F6677" s="127" t="s">
        <v>3</v>
      </c>
      <c r="G6677" s="127">
        <v>1565306</v>
      </c>
      <c r="H6677" s="127"/>
      <c r="I6677" s="131" t="s">
        <v>15959</v>
      </c>
      <c r="J6677" s="127"/>
      <c r="K6677" s="127"/>
      <c r="L6677" s="127"/>
      <c r="M6677" s="127"/>
      <c r="N6677" s="246">
        <v>0</v>
      </c>
      <c r="O6677" s="246">
        <v>830</v>
      </c>
      <c r="P6677" s="127" t="s">
        <v>1334</v>
      </c>
    </row>
    <row r="6678" spans="1:16" ht="63.75" hidden="1">
      <c r="A6678" s="127">
        <v>650</v>
      </c>
      <c r="B6678" s="127"/>
      <c r="C6678" s="128" t="s">
        <v>233</v>
      </c>
      <c r="D6678" s="222">
        <v>43067</v>
      </c>
      <c r="E6678" s="127" t="s">
        <v>13516</v>
      </c>
      <c r="F6678" s="127" t="s">
        <v>3</v>
      </c>
      <c r="G6678" s="127">
        <v>1565309</v>
      </c>
      <c r="H6678" s="127"/>
      <c r="I6678" s="131" t="s">
        <v>15960</v>
      </c>
      <c r="J6678" s="127"/>
      <c r="K6678" s="127"/>
      <c r="L6678" s="127"/>
      <c r="M6678" s="127"/>
      <c r="N6678" s="246">
        <v>0</v>
      </c>
      <c r="O6678" s="246">
        <v>55</v>
      </c>
      <c r="P6678" s="127" t="s">
        <v>1334</v>
      </c>
    </row>
    <row r="6679" spans="1:16" ht="51" hidden="1">
      <c r="A6679" s="127">
        <v>292</v>
      </c>
      <c r="B6679" s="127"/>
      <c r="C6679" s="128" t="s">
        <v>152</v>
      </c>
      <c r="D6679" s="222">
        <v>43067</v>
      </c>
      <c r="E6679" s="127" t="s">
        <v>13517</v>
      </c>
      <c r="F6679" s="127" t="s">
        <v>3</v>
      </c>
      <c r="G6679" s="127">
        <v>1565311</v>
      </c>
      <c r="H6679" s="127"/>
      <c r="I6679" s="131" t="s">
        <v>15961</v>
      </c>
      <c r="J6679" s="127"/>
      <c r="K6679" s="127"/>
      <c r="L6679" s="127"/>
      <c r="M6679" s="127"/>
      <c r="N6679" s="246">
        <v>0</v>
      </c>
      <c r="O6679" s="246">
        <v>1851.4</v>
      </c>
      <c r="P6679" s="127" t="s">
        <v>1334</v>
      </c>
    </row>
    <row r="6680" spans="1:16" ht="63.75" hidden="1">
      <c r="A6680" s="127">
        <v>650</v>
      </c>
      <c r="B6680" s="127"/>
      <c r="C6680" s="128" t="s">
        <v>233</v>
      </c>
      <c r="D6680" s="222">
        <v>43067</v>
      </c>
      <c r="E6680" s="127" t="s">
        <v>13518</v>
      </c>
      <c r="F6680" s="127" t="s">
        <v>3</v>
      </c>
      <c r="G6680" s="127">
        <v>1565312</v>
      </c>
      <c r="H6680" s="127"/>
      <c r="I6680" s="131" t="s">
        <v>15962</v>
      </c>
      <c r="J6680" s="127"/>
      <c r="K6680" s="127"/>
      <c r="L6680" s="127"/>
      <c r="M6680" s="127"/>
      <c r="N6680" s="246">
        <v>0</v>
      </c>
      <c r="O6680" s="246">
        <v>500</v>
      </c>
      <c r="P6680" s="127" t="s">
        <v>1334</v>
      </c>
    </row>
    <row r="6681" spans="1:16" ht="51" hidden="1">
      <c r="A6681" s="127">
        <v>292</v>
      </c>
      <c r="B6681" s="127"/>
      <c r="C6681" s="128" t="s">
        <v>152</v>
      </c>
      <c r="D6681" s="222">
        <v>43067</v>
      </c>
      <c r="E6681" s="127" t="s">
        <v>13519</v>
      </c>
      <c r="F6681" s="127" t="s">
        <v>3</v>
      </c>
      <c r="G6681" s="127">
        <v>1565314</v>
      </c>
      <c r="H6681" s="127"/>
      <c r="I6681" s="131" t="s">
        <v>15963</v>
      </c>
      <c r="J6681" s="127"/>
      <c r="K6681" s="127"/>
      <c r="L6681" s="127"/>
      <c r="M6681" s="127"/>
      <c r="N6681" s="246">
        <v>0</v>
      </c>
      <c r="O6681" s="246">
        <v>946.14</v>
      </c>
      <c r="P6681" s="127" t="s">
        <v>1334</v>
      </c>
    </row>
    <row r="6682" spans="1:16" ht="63.75" hidden="1">
      <c r="A6682" s="127">
        <v>650</v>
      </c>
      <c r="B6682" s="127"/>
      <c r="C6682" s="128" t="s">
        <v>233</v>
      </c>
      <c r="D6682" s="222">
        <v>43067</v>
      </c>
      <c r="E6682" s="127" t="s">
        <v>13520</v>
      </c>
      <c r="F6682" s="127" t="s">
        <v>3</v>
      </c>
      <c r="G6682" s="127">
        <v>1565315</v>
      </c>
      <c r="H6682" s="127"/>
      <c r="I6682" s="131" t="s">
        <v>15964</v>
      </c>
      <c r="J6682" s="127"/>
      <c r="K6682" s="127"/>
      <c r="L6682" s="127"/>
      <c r="M6682" s="127"/>
      <c r="N6682" s="246">
        <v>0</v>
      </c>
      <c r="O6682" s="246">
        <v>0.36</v>
      </c>
      <c r="P6682" s="127" t="s">
        <v>1334</v>
      </c>
    </row>
    <row r="6683" spans="1:16" ht="51" hidden="1">
      <c r="A6683" s="127">
        <v>523</v>
      </c>
      <c r="B6683" s="127"/>
      <c r="C6683" s="128" t="s">
        <v>846</v>
      </c>
      <c r="D6683" s="222">
        <v>43067</v>
      </c>
      <c r="E6683" s="127" t="s">
        <v>13521</v>
      </c>
      <c r="F6683" s="127" t="s">
        <v>3</v>
      </c>
      <c r="G6683" s="127">
        <v>1565343</v>
      </c>
      <c r="H6683" s="127"/>
      <c r="I6683" s="131" t="s">
        <v>15965</v>
      </c>
      <c r="J6683" s="127"/>
      <c r="K6683" s="127"/>
      <c r="L6683" s="127"/>
      <c r="M6683" s="127"/>
      <c r="N6683" s="246">
        <v>0</v>
      </c>
      <c r="O6683" s="246">
        <v>12146</v>
      </c>
      <c r="P6683" s="127" t="s">
        <v>1334</v>
      </c>
    </row>
    <row r="6684" spans="1:16" ht="51" hidden="1">
      <c r="A6684" s="127">
        <v>70</v>
      </c>
      <c r="B6684" s="127"/>
      <c r="C6684" s="128" t="s">
        <v>706</v>
      </c>
      <c r="D6684" s="222">
        <v>43067</v>
      </c>
      <c r="E6684" s="127" t="s">
        <v>13522</v>
      </c>
      <c r="F6684" s="127" t="s">
        <v>3</v>
      </c>
      <c r="G6684" s="127">
        <v>1565346</v>
      </c>
      <c r="H6684" s="127"/>
      <c r="I6684" s="131" t="s">
        <v>15966</v>
      </c>
      <c r="J6684" s="127"/>
      <c r="K6684" s="127"/>
      <c r="L6684" s="127"/>
      <c r="M6684" s="127"/>
      <c r="N6684" s="246">
        <v>0</v>
      </c>
      <c r="O6684" s="246">
        <v>2</v>
      </c>
      <c r="P6684" s="127" t="s">
        <v>1334</v>
      </c>
    </row>
    <row r="6685" spans="1:16" ht="51" hidden="1">
      <c r="A6685" s="127">
        <v>578</v>
      </c>
      <c r="B6685" s="127"/>
      <c r="C6685" s="128" t="s">
        <v>854</v>
      </c>
      <c r="D6685" s="222">
        <v>43067</v>
      </c>
      <c r="E6685" s="127" t="s">
        <v>13523</v>
      </c>
      <c r="F6685" s="127" t="s">
        <v>3</v>
      </c>
      <c r="G6685" s="127">
        <v>1565347</v>
      </c>
      <c r="H6685" s="127"/>
      <c r="I6685" s="131" t="s">
        <v>15967</v>
      </c>
      <c r="J6685" s="127"/>
      <c r="K6685" s="127"/>
      <c r="L6685" s="127"/>
      <c r="M6685" s="127"/>
      <c r="N6685" s="246">
        <v>0</v>
      </c>
      <c r="O6685" s="246">
        <v>7000</v>
      </c>
      <c r="P6685" s="127" t="s">
        <v>1334</v>
      </c>
    </row>
    <row r="6686" spans="1:16" ht="51" hidden="1">
      <c r="A6686" s="127">
        <v>578</v>
      </c>
      <c r="B6686" s="127"/>
      <c r="C6686" s="128" t="s">
        <v>854</v>
      </c>
      <c r="D6686" s="222">
        <v>43067</v>
      </c>
      <c r="E6686" s="127" t="s">
        <v>13524</v>
      </c>
      <c r="F6686" s="127" t="s">
        <v>3</v>
      </c>
      <c r="G6686" s="127">
        <v>1565349</v>
      </c>
      <c r="H6686" s="127"/>
      <c r="I6686" s="131" t="s">
        <v>15968</v>
      </c>
      <c r="J6686" s="127"/>
      <c r="K6686" s="127"/>
      <c r="L6686" s="127"/>
      <c r="M6686" s="127"/>
      <c r="N6686" s="246">
        <v>0</v>
      </c>
      <c r="O6686" s="246">
        <v>7000</v>
      </c>
      <c r="P6686" s="127" t="s">
        <v>1334</v>
      </c>
    </row>
    <row r="6687" spans="1:16" ht="63.75" hidden="1">
      <c r="A6687" s="127">
        <v>680</v>
      </c>
      <c r="B6687" s="127"/>
      <c r="C6687" s="128" t="s">
        <v>867</v>
      </c>
      <c r="D6687" s="222">
        <v>43067</v>
      </c>
      <c r="E6687" s="127" t="s">
        <v>13525</v>
      </c>
      <c r="F6687" s="127" t="s">
        <v>3</v>
      </c>
      <c r="G6687" s="127">
        <v>1565354</v>
      </c>
      <c r="H6687" s="127"/>
      <c r="I6687" s="131" t="s">
        <v>15969</v>
      </c>
      <c r="J6687" s="127"/>
      <c r="K6687" s="127"/>
      <c r="L6687" s="127"/>
      <c r="M6687" s="127"/>
      <c r="N6687" s="246">
        <v>0</v>
      </c>
      <c r="O6687" s="246">
        <v>102284.01000000001</v>
      </c>
      <c r="P6687" s="127" t="s">
        <v>1334</v>
      </c>
    </row>
    <row r="6688" spans="1:16" ht="51" hidden="1">
      <c r="A6688" s="127">
        <v>680</v>
      </c>
      <c r="B6688" s="127"/>
      <c r="C6688" s="128" t="s">
        <v>867</v>
      </c>
      <c r="D6688" s="222">
        <v>43067</v>
      </c>
      <c r="E6688" s="127" t="s">
        <v>13526</v>
      </c>
      <c r="F6688" s="127" t="s">
        <v>3</v>
      </c>
      <c r="G6688" s="127">
        <v>1565357</v>
      </c>
      <c r="H6688" s="127"/>
      <c r="I6688" s="131" t="s">
        <v>15970</v>
      </c>
      <c r="J6688" s="127"/>
      <c r="K6688" s="127"/>
      <c r="L6688" s="127"/>
      <c r="M6688" s="127"/>
      <c r="N6688" s="246">
        <v>0</v>
      </c>
      <c r="O6688" s="246">
        <v>50</v>
      </c>
      <c r="P6688" s="127" t="s">
        <v>1334</v>
      </c>
    </row>
    <row r="6689" spans="1:16" ht="51" hidden="1">
      <c r="A6689" s="127">
        <v>680</v>
      </c>
      <c r="B6689" s="127"/>
      <c r="C6689" s="128" t="s">
        <v>867</v>
      </c>
      <c r="D6689" s="222">
        <v>43067</v>
      </c>
      <c r="E6689" s="127" t="s">
        <v>13527</v>
      </c>
      <c r="F6689" s="127" t="s">
        <v>3</v>
      </c>
      <c r="G6689" s="127">
        <v>1565360</v>
      </c>
      <c r="H6689" s="127"/>
      <c r="I6689" s="131" t="s">
        <v>15971</v>
      </c>
      <c r="J6689" s="127"/>
      <c r="K6689" s="127"/>
      <c r="L6689" s="127"/>
      <c r="M6689" s="127"/>
      <c r="N6689" s="246">
        <v>0</v>
      </c>
      <c r="O6689" s="246">
        <v>1743.7</v>
      </c>
      <c r="P6689" s="127" t="s">
        <v>1334</v>
      </c>
    </row>
    <row r="6690" spans="1:16" ht="51" hidden="1">
      <c r="A6690" s="127">
        <v>222</v>
      </c>
      <c r="B6690" s="127"/>
      <c r="C6690" s="128" t="s">
        <v>765</v>
      </c>
      <c r="D6690" s="222">
        <v>43067</v>
      </c>
      <c r="E6690" s="127" t="s">
        <v>13528</v>
      </c>
      <c r="F6690" s="127" t="s">
        <v>3</v>
      </c>
      <c r="G6690" s="127">
        <v>1565408</v>
      </c>
      <c r="H6690" s="127"/>
      <c r="I6690" s="131" t="s">
        <v>15972</v>
      </c>
      <c r="J6690" s="127"/>
      <c r="K6690" s="127"/>
      <c r="L6690" s="127"/>
      <c r="M6690" s="127"/>
      <c r="N6690" s="246">
        <v>0</v>
      </c>
      <c r="O6690" s="243">
        <v>140</v>
      </c>
      <c r="P6690" s="127" t="s">
        <v>1334</v>
      </c>
    </row>
    <row r="6691" spans="1:16" ht="51" hidden="1">
      <c r="A6691" s="127">
        <v>222</v>
      </c>
      <c r="B6691" s="127"/>
      <c r="C6691" s="128" t="s">
        <v>765</v>
      </c>
      <c r="D6691" s="222">
        <v>43067</v>
      </c>
      <c r="E6691" s="127" t="s">
        <v>13529</v>
      </c>
      <c r="F6691" s="127" t="s">
        <v>3</v>
      </c>
      <c r="G6691" s="127">
        <v>1565412</v>
      </c>
      <c r="H6691" s="127"/>
      <c r="I6691" s="131" t="s">
        <v>15973</v>
      </c>
      <c r="J6691" s="127"/>
      <c r="K6691" s="127"/>
      <c r="L6691" s="127"/>
      <c r="M6691" s="127"/>
      <c r="N6691" s="246">
        <v>0</v>
      </c>
      <c r="O6691" s="246">
        <v>371</v>
      </c>
      <c r="P6691" s="127" t="s">
        <v>1334</v>
      </c>
    </row>
    <row r="6692" spans="1:16" ht="51" hidden="1">
      <c r="A6692" s="127">
        <v>222</v>
      </c>
      <c r="B6692" s="127"/>
      <c r="C6692" s="128" t="s">
        <v>765</v>
      </c>
      <c r="D6692" s="222">
        <v>43067</v>
      </c>
      <c r="E6692" s="127" t="s">
        <v>13530</v>
      </c>
      <c r="F6692" s="127" t="s">
        <v>3</v>
      </c>
      <c r="G6692" s="127">
        <v>1565414</v>
      </c>
      <c r="H6692" s="127"/>
      <c r="I6692" s="131" t="s">
        <v>15974</v>
      </c>
      <c r="J6692" s="127"/>
      <c r="K6692" s="127"/>
      <c r="L6692" s="127"/>
      <c r="M6692" s="127"/>
      <c r="N6692" s="246">
        <v>0</v>
      </c>
      <c r="O6692" s="246">
        <v>120</v>
      </c>
      <c r="P6692" s="127" t="s">
        <v>1334</v>
      </c>
    </row>
    <row r="6693" spans="1:16" ht="51" hidden="1">
      <c r="A6693" s="127">
        <v>578</v>
      </c>
      <c r="B6693" s="127"/>
      <c r="C6693" s="128" t="s">
        <v>854</v>
      </c>
      <c r="D6693" s="222">
        <v>43067</v>
      </c>
      <c r="E6693" s="127" t="s">
        <v>13531</v>
      </c>
      <c r="F6693" s="127" t="s">
        <v>3</v>
      </c>
      <c r="G6693" s="127">
        <v>1565429</v>
      </c>
      <c r="H6693" s="127"/>
      <c r="I6693" s="131" t="s">
        <v>15975</v>
      </c>
      <c r="J6693" s="127"/>
      <c r="K6693" s="127"/>
      <c r="L6693" s="127"/>
      <c r="M6693" s="127"/>
      <c r="N6693" s="246">
        <v>0</v>
      </c>
      <c r="O6693" s="246">
        <v>67.8</v>
      </c>
      <c r="P6693" s="127" t="s">
        <v>1334</v>
      </c>
    </row>
    <row r="6694" spans="1:16" ht="38.25" hidden="1">
      <c r="A6694" s="127">
        <v>86</v>
      </c>
      <c r="B6694" s="127"/>
      <c r="C6694" s="128" t="s">
        <v>711</v>
      </c>
      <c r="D6694" s="222">
        <v>43068</v>
      </c>
      <c r="E6694" s="127" t="s">
        <v>13532</v>
      </c>
      <c r="F6694" s="127" t="s">
        <v>3</v>
      </c>
      <c r="G6694" s="127">
        <v>1566004</v>
      </c>
      <c r="H6694" s="127"/>
      <c r="I6694" s="131" t="s">
        <v>15976</v>
      </c>
      <c r="J6694" s="127"/>
      <c r="K6694" s="127"/>
      <c r="L6694" s="127"/>
      <c r="M6694" s="127"/>
      <c r="N6694" s="246">
        <v>0</v>
      </c>
      <c r="O6694" s="246">
        <v>5.5</v>
      </c>
      <c r="P6694" s="127" t="s">
        <v>1334</v>
      </c>
    </row>
    <row r="6695" spans="1:16" ht="38.25" hidden="1">
      <c r="A6695" s="127">
        <v>86</v>
      </c>
      <c r="B6695" s="127"/>
      <c r="C6695" s="128" t="s">
        <v>711</v>
      </c>
      <c r="D6695" s="222">
        <v>43068</v>
      </c>
      <c r="E6695" s="127" t="s">
        <v>13533</v>
      </c>
      <c r="F6695" s="127" t="s">
        <v>3</v>
      </c>
      <c r="G6695" s="127">
        <v>1566003</v>
      </c>
      <c r="H6695" s="127"/>
      <c r="I6695" s="131" t="s">
        <v>15977</v>
      </c>
      <c r="J6695" s="127"/>
      <c r="K6695" s="127"/>
      <c r="L6695" s="127"/>
      <c r="M6695" s="127"/>
      <c r="N6695" s="246">
        <v>0</v>
      </c>
      <c r="O6695" s="246">
        <v>762.80000000000007</v>
      </c>
      <c r="P6695" s="127" t="s">
        <v>1334</v>
      </c>
    </row>
    <row r="6696" spans="1:16" ht="38.25" hidden="1">
      <c r="A6696" s="127">
        <v>86</v>
      </c>
      <c r="B6696" s="127"/>
      <c r="C6696" s="128" t="s">
        <v>711</v>
      </c>
      <c r="D6696" s="222">
        <v>43068</v>
      </c>
      <c r="E6696" s="127" t="s">
        <v>13534</v>
      </c>
      <c r="F6696" s="127" t="s">
        <v>3</v>
      </c>
      <c r="G6696" s="127">
        <v>1566000</v>
      </c>
      <c r="H6696" s="127"/>
      <c r="I6696" s="131" t="s">
        <v>15978</v>
      </c>
      <c r="J6696" s="127"/>
      <c r="K6696" s="127"/>
      <c r="L6696" s="127"/>
      <c r="M6696" s="127"/>
      <c r="N6696" s="246">
        <v>0</v>
      </c>
      <c r="O6696" s="246">
        <v>219.6</v>
      </c>
      <c r="P6696" s="127" t="s">
        <v>1334</v>
      </c>
    </row>
    <row r="6697" spans="1:16" ht="38.25" hidden="1">
      <c r="A6697" s="127">
        <v>670</v>
      </c>
      <c r="B6697" s="127"/>
      <c r="C6697" s="128" t="s">
        <v>236</v>
      </c>
      <c r="D6697" s="222">
        <v>43068</v>
      </c>
      <c r="E6697" s="127" t="s">
        <v>13535</v>
      </c>
      <c r="F6697" s="127" t="s">
        <v>3</v>
      </c>
      <c r="G6697" s="127">
        <v>1565999</v>
      </c>
      <c r="H6697" s="127"/>
      <c r="I6697" s="131" t="s">
        <v>15979</v>
      </c>
      <c r="J6697" s="127"/>
      <c r="K6697" s="127"/>
      <c r="L6697" s="127"/>
      <c r="M6697" s="127"/>
      <c r="N6697" s="246">
        <v>0</v>
      </c>
      <c r="O6697" s="246">
        <v>738.44</v>
      </c>
      <c r="P6697" s="127" t="s">
        <v>1334</v>
      </c>
    </row>
    <row r="6698" spans="1:16" ht="38.25" hidden="1">
      <c r="A6698" s="127">
        <v>86</v>
      </c>
      <c r="B6698" s="127"/>
      <c r="C6698" s="128" t="s">
        <v>711</v>
      </c>
      <c r="D6698" s="222">
        <v>43068</v>
      </c>
      <c r="E6698" s="127" t="s">
        <v>13536</v>
      </c>
      <c r="F6698" s="127" t="s">
        <v>3</v>
      </c>
      <c r="G6698" s="127">
        <v>1565996</v>
      </c>
      <c r="H6698" s="127"/>
      <c r="I6698" s="131" t="s">
        <v>15980</v>
      </c>
      <c r="J6698" s="127"/>
      <c r="K6698" s="127"/>
      <c r="L6698" s="127"/>
      <c r="M6698" s="127"/>
      <c r="N6698" s="246">
        <v>0</v>
      </c>
      <c r="O6698" s="246">
        <v>35.9</v>
      </c>
      <c r="P6698" s="127" t="s">
        <v>1334</v>
      </c>
    </row>
    <row r="6699" spans="1:16" ht="51" hidden="1">
      <c r="A6699" s="127">
        <v>41</v>
      </c>
      <c r="B6699" s="127"/>
      <c r="C6699" s="128" t="s">
        <v>698</v>
      </c>
      <c r="D6699" s="222">
        <v>43068</v>
      </c>
      <c r="E6699" s="127" t="s">
        <v>13537</v>
      </c>
      <c r="F6699" s="127" t="s">
        <v>3</v>
      </c>
      <c r="G6699" s="127">
        <v>1565991</v>
      </c>
      <c r="H6699" s="127"/>
      <c r="I6699" s="131" t="s">
        <v>15981</v>
      </c>
      <c r="J6699" s="127"/>
      <c r="K6699" s="127"/>
      <c r="L6699" s="127"/>
      <c r="M6699" s="127"/>
      <c r="N6699" s="246">
        <v>0</v>
      </c>
      <c r="O6699" s="246">
        <v>15</v>
      </c>
      <c r="P6699" s="127" t="s">
        <v>1334</v>
      </c>
    </row>
    <row r="6700" spans="1:16" ht="51" hidden="1">
      <c r="A6700" s="127">
        <v>41</v>
      </c>
      <c r="B6700" s="127"/>
      <c r="C6700" s="128" t="s">
        <v>698</v>
      </c>
      <c r="D6700" s="222">
        <v>43068</v>
      </c>
      <c r="E6700" s="127" t="s">
        <v>13538</v>
      </c>
      <c r="F6700" s="127" t="s">
        <v>3</v>
      </c>
      <c r="G6700" s="127">
        <v>1565990</v>
      </c>
      <c r="H6700" s="127"/>
      <c r="I6700" s="131" t="s">
        <v>15982</v>
      </c>
      <c r="J6700" s="127"/>
      <c r="K6700" s="127"/>
      <c r="L6700" s="127"/>
      <c r="M6700" s="127"/>
      <c r="N6700" s="246">
        <v>0</v>
      </c>
      <c r="O6700" s="246">
        <v>15</v>
      </c>
      <c r="P6700" s="127" t="s">
        <v>1334</v>
      </c>
    </row>
    <row r="6701" spans="1:16" ht="51" hidden="1">
      <c r="A6701" s="127">
        <v>16</v>
      </c>
      <c r="B6701" s="127"/>
      <c r="C6701" s="128" t="s">
        <v>693</v>
      </c>
      <c r="D6701" s="222">
        <v>43068</v>
      </c>
      <c r="E6701" s="127" t="s">
        <v>13539</v>
      </c>
      <c r="F6701" s="127" t="s">
        <v>3</v>
      </c>
      <c r="G6701" s="127">
        <v>1565986</v>
      </c>
      <c r="H6701" s="127"/>
      <c r="I6701" s="131" t="s">
        <v>15983</v>
      </c>
      <c r="J6701" s="127"/>
      <c r="K6701" s="127"/>
      <c r="L6701" s="127"/>
      <c r="M6701" s="127"/>
      <c r="N6701" s="246">
        <v>0</v>
      </c>
      <c r="O6701" s="246">
        <v>20</v>
      </c>
      <c r="P6701" s="127" t="s">
        <v>1334</v>
      </c>
    </row>
    <row r="6702" spans="1:16" ht="51" hidden="1">
      <c r="A6702" s="127">
        <v>46</v>
      </c>
      <c r="B6702" s="127"/>
      <c r="C6702" s="128" t="s">
        <v>699</v>
      </c>
      <c r="D6702" s="222">
        <v>43068</v>
      </c>
      <c r="E6702" s="127" t="s">
        <v>13540</v>
      </c>
      <c r="F6702" s="127" t="s">
        <v>3</v>
      </c>
      <c r="G6702" s="127">
        <v>1565985</v>
      </c>
      <c r="H6702" s="127"/>
      <c r="I6702" s="131" t="s">
        <v>15984</v>
      </c>
      <c r="J6702" s="127"/>
      <c r="K6702" s="127"/>
      <c r="L6702" s="127"/>
      <c r="M6702" s="127"/>
      <c r="N6702" s="246">
        <v>0</v>
      </c>
      <c r="O6702" s="246">
        <v>111.3</v>
      </c>
      <c r="P6702" s="127" t="s">
        <v>1334</v>
      </c>
    </row>
    <row r="6703" spans="1:16" ht="51" hidden="1">
      <c r="A6703" s="127">
        <v>46</v>
      </c>
      <c r="B6703" s="127"/>
      <c r="C6703" s="128" t="s">
        <v>699</v>
      </c>
      <c r="D6703" s="222">
        <v>43068</v>
      </c>
      <c r="E6703" s="127" t="s">
        <v>13541</v>
      </c>
      <c r="F6703" s="127" t="s">
        <v>3</v>
      </c>
      <c r="G6703" s="127">
        <v>1565984</v>
      </c>
      <c r="H6703" s="127"/>
      <c r="I6703" s="131" t="s">
        <v>15985</v>
      </c>
      <c r="J6703" s="127"/>
      <c r="K6703" s="127"/>
      <c r="L6703" s="127"/>
      <c r="M6703" s="127"/>
      <c r="N6703" s="246">
        <v>0</v>
      </c>
      <c r="O6703" s="246">
        <v>40</v>
      </c>
      <c r="P6703" s="127" t="s">
        <v>1334</v>
      </c>
    </row>
    <row r="6704" spans="1:16" ht="51" hidden="1">
      <c r="A6704" s="127">
        <v>16</v>
      </c>
      <c r="B6704" s="127"/>
      <c r="C6704" s="128" t="s">
        <v>693</v>
      </c>
      <c r="D6704" s="222">
        <v>43068</v>
      </c>
      <c r="E6704" s="127" t="s">
        <v>13542</v>
      </c>
      <c r="F6704" s="127" t="s">
        <v>3</v>
      </c>
      <c r="G6704" s="127">
        <v>1565981</v>
      </c>
      <c r="H6704" s="127"/>
      <c r="I6704" s="131" t="s">
        <v>15986</v>
      </c>
      <c r="J6704" s="127"/>
      <c r="K6704" s="127"/>
      <c r="L6704" s="127"/>
      <c r="M6704" s="127"/>
      <c r="N6704" s="246">
        <v>0</v>
      </c>
      <c r="O6704" s="246">
        <v>20</v>
      </c>
      <c r="P6704" s="127" t="s">
        <v>1334</v>
      </c>
    </row>
    <row r="6705" spans="1:16" ht="63.75" hidden="1">
      <c r="A6705" s="127" t="s">
        <v>620</v>
      </c>
      <c r="B6705" s="127"/>
      <c r="C6705" s="128" t="s">
        <v>714</v>
      </c>
      <c r="D6705" s="222">
        <v>43068</v>
      </c>
      <c r="E6705" s="127" t="s">
        <v>13543</v>
      </c>
      <c r="F6705" s="127" t="s">
        <v>3</v>
      </c>
      <c r="G6705" s="127">
        <v>1565976</v>
      </c>
      <c r="H6705" s="127"/>
      <c r="I6705" s="131" t="s">
        <v>15987</v>
      </c>
      <c r="J6705" s="127"/>
      <c r="K6705" s="127"/>
      <c r="L6705" s="127"/>
      <c r="M6705" s="127"/>
      <c r="N6705" s="246">
        <v>0</v>
      </c>
      <c r="O6705" s="246">
        <v>690</v>
      </c>
      <c r="P6705" s="127" t="s">
        <v>1334</v>
      </c>
    </row>
    <row r="6706" spans="1:16" ht="51" hidden="1">
      <c r="A6706" s="127" t="s">
        <v>620</v>
      </c>
      <c r="B6706" s="127"/>
      <c r="C6706" s="128" t="s">
        <v>714</v>
      </c>
      <c r="D6706" s="222">
        <v>43068</v>
      </c>
      <c r="E6706" s="127" t="s">
        <v>13544</v>
      </c>
      <c r="F6706" s="127" t="s">
        <v>3</v>
      </c>
      <c r="G6706" s="127">
        <v>1565962</v>
      </c>
      <c r="H6706" s="127"/>
      <c r="I6706" s="131" t="s">
        <v>15988</v>
      </c>
      <c r="J6706" s="127"/>
      <c r="K6706" s="127"/>
      <c r="L6706" s="127"/>
      <c r="M6706" s="127"/>
      <c r="N6706" s="246">
        <v>0</v>
      </c>
      <c r="O6706" s="246">
        <v>2</v>
      </c>
      <c r="P6706" s="127" t="s">
        <v>1334</v>
      </c>
    </row>
    <row r="6707" spans="1:16" ht="51" hidden="1">
      <c r="A6707" s="127">
        <v>47</v>
      </c>
      <c r="B6707" s="127"/>
      <c r="C6707" s="128" t="s">
        <v>700</v>
      </c>
      <c r="D6707" s="222">
        <v>43068</v>
      </c>
      <c r="E6707" s="127" t="s">
        <v>13545</v>
      </c>
      <c r="F6707" s="127" t="s">
        <v>3</v>
      </c>
      <c r="G6707" s="127">
        <v>1565961</v>
      </c>
      <c r="H6707" s="127"/>
      <c r="I6707" s="131" t="s">
        <v>15989</v>
      </c>
      <c r="J6707" s="127"/>
      <c r="K6707" s="127"/>
      <c r="L6707" s="127"/>
      <c r="M6707" s="127"/>
      <c r="N6707" s="246">
        <v>0</v>
      </c>
      <c r="O6707" s="246">
        <v>513</v>
      </c>
      <c r="P6707" s="127" t="s">
        <v>1334</v>
      </c>
    </row>
    <row r="6708" spans="1:16" ht="51" hidden="1">
      <c r="A6708" s="127">
        <v>234</v>
      </c>
      <c r="B6708" s="127"/>
      <c r="C6708" s="128" t="s">
        <v>124</v>
      </c>
      <c r="D6708" s="222">
        <v>43068</v>
      </c>
      <c r="E6708" s="127" t="s">
        <v>13546</v>
      </c>
      <c r="F6708" s="127" t="s">
        <v>3</v>
      </c>
      <c r="G6708" s="127">
        <v>1566066</v>
      </c>
      <c r="H6708" s="127"/>
      <c r="I6708" s="131" t="s">
        <v>15990</v>
      </c>
      <c r="J6708" s="127"/>
      <c r="K6708" s="127"/>
      <c r="L6708" s="127"/>
      <c r="M6708" s="127"/>
      <c r="N6708" s="246">
        <v>0</v>
      </c>
      <c r="O6708" s="246">
        <v>240</v>
      </c>
      <c r="P6708" s="127" t="s">
        <v>1334</v>
      </c>
    </row>
    <row r="6709" spans="1:16" ht="51" hidden="1">
      <c r="A6709" s="127">
        <v>212</v>
      </c>
      <c r="B6709" s="127"/>
      <c r="C6709" s="128" t="s">
        <v>762</v>
      </c>
      <c r="D6709" s="222">
        <v>43068</v>
      </c>
      <c r="E6709" s="127" t="s">
        <v>13547</v>
      </c>
      <c r="F6709" s="127" t="s">
        <v>3</v>
      </c>
      <c r="G6709" s="127">
        <v>1566065</v>
      </c>
      <c r="H6709" s="127"/>
      <c r="I6709" s="131" t="s">
        <v>15991</v>
      </c>
      <c r="J6709" s="127"/>
      <c r="K6709" s="127"/>
      <c r="L6709" s="127"/>
      <c r="M6709" s="127"/>
      <c r="N6709" s="246">
        <v>0</v>
      </c>
      <c r="O6709" s="246">
        <v>275</v>
      </c>
      <c r="P6709" s="127" t="s">
        <v>1334</v>
      </c>
    </row>
    <row r="6710" spans="1:16" ht="38.25" hidden="1">
      <c r="A6710" s="127">
        <v>16</v>
      </c>
      <c r="B6710" s="127"/>
      <c r="C6710" s="128" t="s">
        <v>693</v>
      </c>
      <c r="D6710" s="222">
        <v>43068</v>
      </c>
      <c r="E6710" s="127" t="s">
        <v>13548</v>
      </c>
      <c r="F6710" s="127" t="s">
        <v>3</v>
      </c>
      <c r="G6710" s="127">
        <v>1566053</v>
      </c>
      <c r="H6710" s="127"/>
      <c r="I6710" s="131" t="s">
        <v>15992</v>
      </c>
      <c r="J6710" s="127"/>
      <c r="K6710" s="127"/>
      <c r="L6710" s="127"/>
      <c r="M6710" s="127"/>
      <c r="N6710" s="246">
        <v>0</v>
      </c>
      <c r="O6710" s="246">
        <v>250</v>
      </c>
      <c r="P6710" s="127" t="s">
        <v>1334</v>
      </c>
    </row>
    <row r="6711" spans="1:16" ht="51" hidden="1">
      <c r="A6711" s="127" t="s">
        <v>620</v>
      </c>
      <c r="B6711" s="127"/>
      <c r="C6711" s="128" t="s">
        <v>714</v>
      </c>
      <c r="D6711" s="222">
        <v>43068</v>
      </c>
      <c r="E6711" s="127" t="s">
        <v>13549</v>
      </c>
      <c r="F6711" s="127" t="s">
        <v>3</v>
      </c>
      <c r="G6711" s="127">
        <v>1566049</v>
      </c>
      <c r="H6711" s="127"/>
      <c r="I6711" s="131" t="s">
        <v>15993</v>
      </c>
      <c r="J6711" s="127"/>
      <c r="K6711" s="127"/>
      <c r="L6711" s="127"/>
      <c r="M6711" s="127"/>
      <c r="N6711" s="246">
        <v>0</v>
      </c>
      <c r="O6711" s="246">
        <v>124.95</v>
      </c>
      <c r="P6711" s="127" t="s">
        <v>1334</v>
      </c>
    </row>
    <row r="6712" spans="1:16" ht="38.25" hidden="1">
      <c r="A6712" s="127">
        <v>46</v>
      </c>
      <c r="B6712" s="127"/>
      <c r="C6712" s="128" t="s">
        <v>699</v>
      </c>
      <c r="D6712" s="222">
        <v>43068</v>
      </c>
      <c r="E6712" s="127" t="s">
        <v>13550</v>
      </c>
      <c r="F6712" s="127" t="s">
        <v>3</v>
      </c>
      <c r="G6712" s="127">
        <v>1566045</v>
      </c>
      <c r="H6712" s="127"/>
      <c r="I6712" s="131" t="s">
        <v>15492</v>
      </c>
      <c r="J6712" s="127"/>
      <c r="K6712" s="127"/>
      <c r="L6712" s="127"/>
      <c r="M6712" s="127"/>
      <c r="N6712" s="246">
        <v>0</v>
      </c>
      <c r="O6712" s="246">
        <v>500</v>
      </c>
      <c r="P6712" s="127" t="s">
        <v>1334</v>
      </c>
    </row>
    <row r="6713" spans="1:16" ht="38.25" hidden="1">
      <c r="A6713" s="127">
        <v>661</v>
      </c>
      <c r="B6713" s="127"/>
      <c r="C6713" s="128" t="s">
        <v>235</v>
      </c>
      <c r="D6713" s="222">
        <v>43068</v>
      </c>
      <c r="E6713" s="127" t="s">
        <v>13551</v>
      </c>
      <c r="F6713" s="127" t="s">
        <v>3</v>
      </c>
      <c r="G6713" s="127">
        <v>1566019</v>
      </c>
      <c r="H6713" s="127"/>
      <c r="I6713" s="131" t="s">
        <v>15994</v>
      </c>
      <c r="J6713" s="127"/>
      <c r="K6713" s="127"/>
      <c r="L6713" s="127"/>
      <c r="M6713" s="127"/>
      <c r="N6713" s="246">
        <v>0</v>
      </c>
      <c r="O6713" s="246">
        <v>2000</v>
      </c>
      <c r="P6713" s="127" t="s">
        <v>1334</v>
      </c>
    </row>
    <row r="6714" spans="1:16" ht="38.25" hidden="1">
      <c r="A6714" s="127">
        <v>526</v>
      </c>
      <c r="B6714" s="127"/>
      <c r="C6714" s="128" t="s">
        <v>847</v>
      </c>
      <c r="D6714" s="222">
        <v>43068</v>
      </c>
      <c r="E6714" s="127" t="s">
        <v>13552</v>
      </c>
      <c r="F6714" s="127" t="s">
        <v>3</v>
      </c>
      <c r="G6714" s="127">
        <v>1566017</v>
      </c>
      <c r="H6714" s="127"/>
      <c r="I6714" s="131" t="s">
        <v>15995</v>
      </c>
      <c r="J6714" s="127"/>
      <c r="K6714" s="127"/>
      <c r="L6714" s="127"/>
      <c r="M6714" s="127"/>
      <c r="N6714" s="246">
        <v>0</v>
      </c>
      <c r="O6714" s="246">
        <v>100</v>
      </c>
      <c r="P6714" s="127" t="s">
        <v>1334</v>
      </c>
    </row>
    <row r="6715" spans="1:16" ht="51" hidden="1">
      <c r="A6715" s="127">
        <v>163</v>
      </c>
      <c r="B6715" s="127"/>
      <c r="C6715" s="128" t="s">
        <v>749</v>
      </c>
      <c r="D6715" s="222">
        <v>43068</v>
      </c>
      <c r="E6715" s="127" t="s">
        <v>13553</v>
      </c>
      <c r="F6715" s="127" t="s">
        <v>3</v>
      </c>
      <c r="G6715" s="127">
        <v>1566014</v>
      </c>
      <c r="H6715" s="127"/>
      <c r="I6715" s="131" t="s">
        <v>15996</v>
      </c>
      <c r="J6715" s="127"/>
      <c r="K6715" s="127"/>
      <c r="L6715" s="127"/>
      <c r="M6715" s="127"/>
      <c r="N6715" s="246">
        <v>0</v>
      </c>
      <c r="O6715" s="246">
        <v>15</v>
      </c>
      <c r="P6715" s="127" t="s">
        <v>1334</v>
      </c>
    </row>
    <row r="6716" spans="1:16" ht="63.75">
      <c r="A6716" s="127">
        <v>35</v>
      </c>
      <c r="B6716" s="127"/>
      <c r="C6716" s="128" t="s">
        <v>697</v>
      </c>
      <c r="D6716" s="222">
        <v>43068</v>
      </c>
      <c r="E6716" s="127" t="s">
        <v>13554</v>
      </c>
      <c r="F6716" s="127" t="s">
        <v>3</v>
      </c>
      <c r="G6716" s="127">
        <v>1565843</v>
      </c>
      <c r="H6716" s="127"/>
      <c r="I6716" s="131" t="s">
        <v>15997</v>
      </c>
      <c r="J6716" s="127"/>
      <c r="K6716" s="127"/>
      <c r="L6716" s="127"/>
      <c r="M6716" s="127"/>
      <c r="N6716" s="246">
        <v>0</v>
      </c>
      <c r="O6716" s="246">
        <v>20643</v>
      </c>
      <c r="P6716" s="127" t="s">
        <v>1334</v>
      </c>
    </row>
    <row r="6717" spans="1:16" ht="63.75">
      <c r="A6717" s="127">
        <v>35</v>
      </c>
      <c r="B6717" s="127"/>
      <c r="C6717" s="128" t="s">
        <v>697</v>
      </c>
      <c r="D6717" s="222">
        <v>43068</v>
      </c>
      <c r="E6717" s="127" t="s">
        <v>13555</v>
      </c>
      <c r="F6717" s="127" t="s">
        <v>3</v>
      </c>
      <c r="G6717" s="127">
        <v>1565840</v>
      </c>
      <c r="H6717" s="127"/>
      <c r="I6717" s="131" t="s">
        <v>15998</v>
      </c>
      <c r="J6717" s="127"/>
      <c r="K6717" s="127"/>
      <c r="L6717" s="127"/>
      <c r="M6717" s="127"/>
      <c r="N6717" s="246">
        <v>0</v>
      </c>
      <c r="O6717" s="246">
        <v>8900</v>
      </c>
      <c r="P6717" s="127" t="s">
        <v>1334</v>
      </c>
    </row>
    <row r="6718" spans="1:16" ht="51">
      <c r="A6718" s="127">
        <v>35</v>
      </c>
      <c r="B6718" s="127"/>
      <c r="C6718" s="128" t="s">
        <v>697</v>
      </c>
      <c r="D6718" s="222">
        <v>43068</v>
      </c>
      <c r="E6718" s="127" t="s">
        <v>13556</v>
      </c>
      <c r="F6718" s="127" t="s">
        <v>3</v>
      </c>
      <c r="G6718" s="127">
        <v>1565837</v>
      </c>
      <c r="H6718" s="127"/>
      <c r="I6718" s="131" t="s">
        <v>15999</v>
      </c>
      <c r="J6718" s="127"/>
      <c r="K6718" s="127"/>
      <c r="L6718" s="127"/>
      <c r="M6718" s="127"/>
      <c r="N6718" s="246">
        <v>0</v>
      </c>
      <c r="O6718" s="246">
        <v>10000</v>
      </c>
      <c r="P6718" s="127" t="s">
        <v>1334</v>
      </c>
    </row>
    <row r="6719" spans="1:16" ht="63.75">
      <c r="A6719" s="127">
        <v>35</v>
      </c>
      <c r="B6719" s="127"/>
      <c r="C6719" s="128" t="s">
        <v>697</v>
      </c>
      <c r="D6719" s="222">
        <v>43068</v>
      </c>
      <c r="E6719" s="127" t="s">
        <v>13557</v>
      </c>
      <c r="F6719" s="127" t="s">
        <v>3</v>
      </c>
      <c r="G6719" s="127">
        <v>1565835</v>
      </c>
      <c r="H6719" s="127"/>
      <c r="I6719" s="131" t="s">
        <v>16000</v>
      </c>
      <c r="J6719" s="127"/>
      <c r="K6719" s="127"/>
      <c r="L6719" s="127"/>
      <c r="M6719" s="127"/>
      <c r="N6719" s="246">
        <v>0</v>
      </c>
      <c r="O6719" s="246">
        <v>143070.05000000002</v>
      </c>
      <c r="P6719" s="127" t="s">
        <v>1334</v>
      </c>
    </row>
    <row r="6720" spans="1:16" ht="51">
      <c r="A6720" s="127">
        <v>35</v>
      </c>
      <c r="B6720" s="127"/>
      <c r="C6720" s="128" t="s">
        <v>697</v>
      </c>
      <c r="D6720" s="222">
        <v>43068</v>
      </c>
      <c r="E6720" s="127" t="s">
        <v>13558</v>
      </c>
      <c r="F6720" s="127" t="s">
        <v>3</v>
      </c>
      <c r="G6720" s="127">
        <v>1565832</v>
      </c>
      <c r="H6720" s="127"/>
      <c r="I6720" s="131" t="s">
        <v>16001</v>
      </c>
      <c r="J6720" s="127"/>
      <c r="K6720" s="127"/>
      <c r="L6720" s="127"/>
      <c r="M6720" s="127"/>
      <c r="N6720" s="246">
        <v>0</v>
      </c>
      <c r="O6720" s="246">
        <v>10000</v>
      </c>
      <c r="P6720" s="127" t="s">
        <v>1334</v>
      </c>
    </row>
    <row r="6721" spans="1:16" ht="63.75" hidden="1">
      <c r="A6721" s="127">
        <v>20</v>
      </c>
      <c r="B6721" s="127"/>
      <c r="C6721" s="128" t="s">
        <v>694</v>
      </c>
      <c r="D6721" s="222">
        <v>43068</v>
      </c>
      <c r="E6721" s="127" t="s">
        <v>13559</v>
      </c>
      <c r="F6721" s="127" t="s">
        <v>3</v>
      </c>
      <c r="G6721" s="127">
        <v>1565904</v>
      </c>
      <c r="H6721" s="127"/>
      <c r="I6721" s="131" t="s">
        <v>16002</v>
      </c>
      <c r="J6721" s="127"/>
      <c r="K6721" s="127"/>
      <c r="L6721" s="127"/>
      <c r="M6721" s="127"/>
      <c r="N6721" s="246">
        <v>0</v>
      </c>
      <c r="O6721" s="246">
        <v>6356</v>
      </c>
      <c r="P6721" s="127" t="s">
        <v>1334</v>
      </c>
    </row>
    <row r="6722" spans="1:16" ht="63.75" hidden="1">
      <c r="A6722" s="127">
        <v>20</v>
      </c>
      <c r="B6722" s="127"/>
      <c r="C6722" s="128" t="s">
        <v>694</v>
      </c>
      <c r="D6722" s="222">
        <v>43068</v>
      </c>
      <c r="E6722" s="127" t="s">
        <v>13560</v>
      </c>
      <c r="F6722" s="127" t="s">
        <v>3</v>
      </c>
      <c r="G6722" s="127">
        <v>1565899</v>
      </c>
      <c r="H6722" s="127"/>
      <c r="I6722" s="131" t="s">
        <v>16003</v>
      </c>
      <c r="J6722" s="127"/>
      <c r="K6722" s="127"/>
      <c r="L6722" s="127"/>
      <c r="M6722" s="127"/>
      <c r="N6722" s="246">
        <v>0</v>
      </c>
      <c r="O6722" s="246">
        <v>64631.5</v>
      </c>
      <c r="P6722" s="127" t="s">
        <v>1334</v>
      </c>
    </row>
    <row r="6723" spans="1:16" ht="63.75" hidden="1">
      <c r="A6723" s="127">
        <v>20</v>
      </c>
      <c r="B6723" s="127"/>
      <c r="C6723" s="128" t="s">
        <v>694</v>
      </c>
      <c r="D6723" s="222">
        <v>43068</v>
      </c>
      <c r="E6723" s="127" t="s">
        <v>13561</v>
      </c>
      <c r="F6723" s="127" t="s">
        <v>3</v>
      </c>
      <c r="G6723" s="127">
        <v>1565897</v>
      </c>
      <c r="H6723" s="127"/>
      <c r="I6723" s="131" t="s">
        <v>16004</v>
      </c>
      <c r="J6723" s="127"/>
      <c r="K6723" s="127"/>
      <c r="L6723" s="127"/>
      <c r="M6723" s="127"/>
      <c r="N6723" s="246">
        <v>0</v>
      </c>
      <c r="O6723" s="246">
        <v>1670.8500000000001</v>
      </c>
      <c r="P6723" s="127" t="s">
        <v>1334</v>
      </c>
    </row>
    <row r="6724" spans="1:16" ht="63.75" hidden="1">
      <c r="A6724" s="127">
        <v>86</v>
      </c>
      <c r="B6724" s="127"/>
      <c r="C6724" s="128" t="s">
        <v>711</v>
      </c>
      <c r="D6724" s="222">
        <v>43068</v>
      </c>
      <c r="E6724" s="127" t="s">
        <v>13562</v>
      </c>
      <c r="F6724" s="127" t="s">
        <v>3</v>
      </c>
      <c r="G6724" s="127">
        <v>1565894</v>
      </c>
      <c r="H6724" s="127"/>
      <c r="I6724" s="131" t="s">
        <v>16005</v>
      </c>
      <c r="J6724" s="127"/>
      <c r="K6724" s="127"/>
      <c r="L6724" s="127"/>
      <c r="M6724" s="127"/>
      <c r="N6724" s="246">
        <v>0</v>
      </c>
      <c r="O6724" s="246">
        <v>335450</v>
      </c>
      <c r="P6724" s="127" t="s">
        <v>1334</v>
      </c>
    </row>
    <row r="6725" spans="1:16" ht="51" hidden="1">
      <c r="A6725" s="127">
        <v>20</v>
      </c>
      <c r="B6725" s="127"/>
      <c r="C6725" s="128" t="s">
        <v>694</v>
      </c>
      <c r="D6725" s="222">
        <v>43068</v>
      </c>
      <c r="E6725" s="127" t="s">
        <v>13563</v>
      </c>
      <c r="F6725" s="127" t="s">
        <v>3</v>
      </c>
      <c r="G6725" s="127">
        <v>1565893</v>
      </c>
      <c r="H6725" s="127"/>
      <c r="I6725" s="131" t="s">
        <v>16006</v>
      </c>
      <c r="J6725" s="127"/>
      <c r="K6725" s="127"/>
      <c r="L6725" s="127"/>
      <c r="M6725" s="127"/>
      <c r="N6725" s="246">
        <v>0</v>
      </c>
      <c r="O6725" s="246">
        <v>65</v>
      </c>
      <c r="P6725" s="127" t="s">
        <v>1334</v>
      </c>
    </row>
    <row r="6726" spans="1:16" ht="51" hidden="1">
      <c r="A6726" s="127">
        <v>86</v>
      </c>
      <c r="B6726" s="127"/>
      <c r="C6726" s="128" t="s">
        <v>711</v>
      </c>
      <c r="D6726" s="222">
        <v>43068</v>
      </c>
      <c r="E6726" s="127" t="s">
        <v>13564</v>
      </c>
      <c r="F6726" s="127" t="s">
        <v>3</v>
      </c>
      <c r="G6726" s="127">
        <v>1565892</v>
      </c>
      <c r="H6726" s="127"/>
      <c r="I6726" s="131" t="s">
        <v>16007</v>
      </c>
      <c r="J6726" s="127"/>
      <c r="K6726" s="127"/>
      <c r="L6726" s="127"/>
      <c r="M6726" s="127"/>
      <c r="N6726" s="246">
        <v>0</v>
      </c>
      <c r="O6726" s="246">
        <v>4543.5</v>
      </c>
      <c r="P6726" s="127" t="s">
        <v>1334</v>
      </c>
    </row>
    <row r="6727" spans="1:16" ht="63.75" hidden="1">
      <c r="A6727" s="127">
        <v>20</v>
      </c>
      <c r="B6727" s="127"/>
      <c r="C6727" s="128" t="s">
        <v>694</v>
      </c>
      <c r="D6727" s="222">
        <v>43068</v>
      </c>
      <c r="E6727" s="127" t="s">
        <v>13565</v>
      </c>
      <c r="F6727" s="127" t="s">
        <v>3</v>
      </c>
      <c r="G6727" s="127">
        <v>1565891</v>
      </c>
      <c r="H6727" s="127"/>
      <c r="I6727" s="131" t="s">
        <v>16008</v>
      </c>
      <c r="J6727" s="127"/>
      <c r="K6727" s="127"/>
      <c r="L6727" s="127"/>
      <c r="M6727" s="127"/>
      <c r="N6727" s="246">
        <v>0</v>
      </c>
      <c r="O6727" s="246">
        <v>440</v>
      </c>
      <c r="P6727" s="127" t="s">
        <v>1334</v>
      </c>
    </row>
    <row r="6728" spans="1:16" ht="51" hidden="1">
      <c r="A6728" s="127">
        <v>20</v>
      </c>
      <c r="B6728" s="127"/>
      <c r="C6728" s="128" t="s">
        <v>694</v>
      </c>
      <c r="D6728" s="222">
        <v>43068</v>
      </c>
      <c r="E6728" s="127" t="s">
        <v>13566</v>
      </c>
      <c r="F6728" s="127" t="s">
        <v>3</v>
      </c>
      <c r="G6728" s="127">
        <v>1565889</v>
      </c>
      <c r="H6728" s="127"/>
      <c r="I6728" s="131" t="s">
        <v>16009</v>
      </c>
      <c r="J6728" s="127"/>
      <c r="K6728" s="127"/>
      <c r="L6728" s="127"/>
      <c r="M6728" s="127"/>
      <c r="N6728" s="246">
        <v>0</v>
      </c>
      <c r="O6728" s="246">
        <v>530</v>
      </c>
      <c r="P6728" s="127" t="s">
        <v>1334</v>
      </c>
    </row>
    <row r="6729" spans="1:16" ht="63.75" hidden="1">
      <c r="A6729" s="127">
        <v>20</v>
      </c>
      <c r="B6729" s="127"/>
      <c r="C6729" s="128" t="s">
        <v>694</v>
      </c>
      <c r="D6729" s="222">
        <v>43068</v>
      </c>
      <c r="E6729" s="127" t="s">
        <v>13567</v>
      </c>
      <c r="F6729" s="127" t="s">
        <v>3</v>
      </c>
      <c r="G6729" s="127">
        <v>1565886</v>
      </c>
      <c r="H6729" s="127"/>
      <c r="I6729" s="131" t="s">
        <v>16010</v>
      </c>
      <c r="J6729" s="127"/>
      <c r="K6729" s="127"/>
      <c r="L6729" s="127"/>
      <c r="M6729" s="127"/>
      <c r="N6729" s="246">
        <v>0</v>
      </c>
      <c r="O6729" s="246">
        <v>37492.639999999999</v>
      </c>
      <c r="P6729" s="127" t="s">
        <v>1334</v>
      </c>
    </row>
    <row r="6730" spans="1:16" ht="51" hidden="1">
      <c r="A6730" s="127">
        <v>283</v>
      </c>
      <c r="B6730" s="127"/>
      <c r="C6730" s="128" t="s">
        <v>146</v>
      </c>
      <c r="D6730" s="222">
        <v>43068</v>
      </c>
      <c r="E6730" s="127" t="s">
        <v>13568</v>
      </c>
      <c r="F6730" s="127" t="s">
        <v>3</v>
      </c>
      <c r="G6730" s="127">
        <v>1565883</v>
      </c>
      <c r="H6730" s="127"/>
      <c r="I6730" s="131" t="s">
        <v>16011</v>
      </c>
      <c r="J6730" s="127"/>
      <c r="K6730" s="127"/>
      <c r="L6730" s="127"/>
      <c r="M6730" s="127"/>
      <c r="N6730" s="246">
        <v>0</v>
      </c>
      <c r="O6730" s="246">
        <v>646</v>
      </c>
      <c r="P6730" s="127" t="s">
        <v>1334</v>
      </c>
    </row>
    <row r="6731" spans="1:16" ht="63.75" hidden="1">
      <c r="A6731" s="127">
        <v>20</v>
      </c>
      <c r="B6731" s="127"/>
      <c r="C6731" s="128" t="s">
        <v>694</v>
      </c>
      <c r="D6731" s="222">
        <v>43068</v>
      </c>
      <c r="E6731" s="127" t="s">
        <v>13569</v>
      </c>
      <c r="F6731" s="127" t="s">
        <v>3</v>
      </c>
      <c r="G6731" s="127">
        <v>1565880</v>
      </c>
      <c r="H6731" s="127"/>
      <c r="I6731" s="131" t="s">
        <v>16012</v>
      </c>
      <c r="J6731" s="127"/>
      <c r="K6731" s="127"/>
      <c r="L6731" s="127"/>
      <c r="M6731" s="127"/>
      <c r="N6731" s="246">
        <v>0</v>
      </c>
      <c r="O6731" s="246">
        <v>64.52</v>
      </c>
      <c r="P6731" s="127" t="s">
        <v>1334</v>
      </c>
    </row>
    <row r="6732" spans="1:16" ht="51" hidden="1">
      <c r="A6732" s="127">
        <v>87</v>
      </c>
      <c r="B6732" s="127"/>
      <c r="C6732" s="128" t="s">
        <v>712</v>
      </c>
      <c r="D6732" s="222">
        <v>43068</v>
      </c>
      <c r="E6732" s="127" t="s">
        <v>13570</v>
      </c>
      <c r="F6732" s="127" t="s">
        <v>3</v>
      </c>
      <c r="G6732" s="127">
        <v>1565859</v>
      </c>
      <c r="H6732" s="127"/>
      <c r="I6732" s="131" t="s">
        <v>16013</v>
      </c>
      <c r="J6732" s="127"/>
      <c r="K6732" s="127"/>
      <c r="L6732" s="127"/>
      <c r="M6732" s="127"/>
      <c r="N6732" s="246">
        <v>0</v>
      </c>
      <c r="O6732" s="246">
        <v>70</v>
      </c>
      <c r="P6732" s="127" t="s">
        <v>1334</v>
      </c>
    </row>
    <row r="6733" spans="1:16" ht="51" hidden="1">
      <c r="A6733" s="127">
        <v>523</v>
      </c>
      <c r="B6733" s="127"/>
      <c r="C6733" s="128" t="s">
        <v>846</v>
      </c>
      <c r="D6733" s="222">
        <v>43068</v>
      </c>
      <c r="E6733" s="127" t="s">
        <v>13571</v>
      </c>
      <c r="F6733" s="127" t="s">
        <v>3</v>
      </c>
      <c r="G6733" s="127">
        <v>1565790</v>
      </c>
      <c r="H6733" s="127"/>
      <c r="I6733" s="131" t="s">
        <v>16014</v>
      </c>
      <c r="J6733" s="127"/>
      <c r="K6733" s="127"/>
      <c r="L6733" s="127"/>
      <c r="M6733" s="127"/>
      <c r="N6733" s="246">
        <v>0</v>
      </c>
      <c r="O6733" s="246">
        <v>140</v>
      </c>
      <c r="P6733" s="127" t="s">
        <v>1334</v>
      </c>
    </row>
    <row r="6734" spans="1:16" ht="51" hidden="1">
      <c r="A6734" s="127">
        <v>523</v>
      </c>
      <c r="B6734" s="127"/>
      <c r="C6734" s="128" t="s">
        <v>846</v>
      </c>
      <c r="D6734" s="222">
        <v>43068</v>
      </c>
      <c r="E6734" s="127" t="s">
        <v>13572</v>
      </c>
      <c r="F6734" s="127" t="s">
        <v>3</v>
      </c>
      <c r="G6734" s="127">
        <v>1565788</v>
      </c>
      <c r="H6734" s="127"/>
      <c r="I6734" s="131" t="s">
        <v>16015</v>
      </c>
      <c r="J6734" s="127"/>
      <c r="K6734" s="127"/>
      <c r="L6734" s="127"/>
      <c r="M6734" s="127"/>
      <c r="N6734" s="246">
        <v>0</v>
      </c>
      <c r="O6734" s="246">
        <v>333</v>
      </c>
      <c r="P6734" s="127" t="s">
        <v>1334</v>
      </c>
    </row>
    <row r="6735" spans="1:16" ht="51" hidden="1">
      <c r="A6735" s="127">
        <v>523</v>
      </c>
      <c r="B6735" s="127"/>
      <c r="C6735" s="128" t="s">
        <v>846</v>
      </c>
      <c r="D6735" s="222">
        <v>43068</v>
      </c>
      <c r="E6735" s="127" t="s">
        <v>13573</v>
      </c>
      <c r="F6735" s="127" t="s">
        <v>3</v>
      </c>
      <c r="G6735" s="127">
        <v>1565784</v>
      </c>
      <c r="H6735" s="127"/>
      <c r="I6735" s="131" t="s">
        <v>16016</v>
      </c>
      <c r="J6735" s="127"/>
      <c r="K6735" s="127"/>
      <c r="L6735" s="127"/>
      <c r="M6735" s="127"/>
      <c r="N6735" s="246">
        <v>0</v>
      </c>
      <c r="O6735" s="246">
        <v>156</v>
      </c>
      <c r="P6735" s="127" t="s">
        <v>1334</v>
      </c>
    </row>
    <row r="6736" spans="1:16" ht="51" hidden="1">
      <c r="A6736" s="127">
        <v>212</v>
      </c>
      <c r="B6736" s="127"/>
      <c r="C6736" s="128" t="s">
        <v>762</v>
      </c>
      <c r="D6736" s="222">
        <v>43068</v>
      </c>
      <c r="E6736" s="127" t="s">
        <v>13574</v>
      </c>
      <c r="F6736" s="127" t="s">
        <v>3</v>
      </c>
      <c r="G6736" s="127">
        <v>1565783</v>
      </c>
      <c r="H6736" s="127"/>
      <c r="I6736" s="131" t="s">
        <v>16017</v>
      </c>
      <c r="J6736" s="127"/>
      <c r="K6736" s="127"/>
      <c r="L6736" s="127"/>
      <c r="M6736" s="127"/>
      <c r="N6736" s="246">
        <v>0</v>
      </c>
      <c r="O6736" s="246">
        <v>105</v>
      </c>
      <c r="P6736" s="127" t="s">
        <v>1334</v>
      </c>
    </row>
    <row r="6737" spans="1:16" ht="51" hidden="1">
      <c r="A6737" s="127">
        <v>212</v>
      </c>
      <c r="B6737" s="127"/>
      <c r="C6737" s="128" t="s">
        <v>762</v>
      </c>
      <c r="D6737" s="222">
        <v>43068</v>
      </c>
      <c r="E6737" s="127" t="s">
        <v>13575</v>
      </c>
      <c r="F6737" s="127" t="s">
        <v>3</v>
      </c>
      <c r="G6737" s="127">
        <v>1565782</v>
      </c>
      <c r="H6737" s="127"/>
      <c r="I6737" s="131" t="s">
        <v>16018</v>
      </c>
      <c r="J6737" s="127"/>
      <c r="K6737" s="127"/>
      <c r="L6737" s="127"/>
      <c r="M6737" s="127"/>
      <c r="N6737" s="246">
        <v>0</v>
      </c>
      <c r="O6737" s="246">
        <v>6290</v>
      </c>
      <c r="P6737" s="127" t="s">
        <v>1334</v>
      </c>
    </row>
    <row r="6738" spans="1:16" ht="51" hidden="1">
      <c r="A6738" s="127">
        <v>523</v>
      </c>
      <c r="B6738" s="127"/>
      <c r="C6738" s="128" t="s">
        <v>846</v>
      </c>
      <c r="D6738" s="222">
        <v>43068</v>
      </c>
      <c r="E6738" s="127" t="s">
        <v>13576</v>
      </c>
      <c r="F6738" s="127" t="s">
        <v>3</v>
      </c>
      <c r="G6738" s="127">
        <v>1565781</v>
      </c>
      <c r="H6738" s="127"/>
      <c r="I6738" s="131" t="s">
        <v>16019</v>
      </c>
      <c r="J6738" s="127"/>
      <c r="K6738" s="127"/>
      <c r="L6738" s="127"/>
      <c r="M6738" s="127"/>
      <c r="N6738" s="246">
        <v>0</v>
      </c>
      <c r="O6738" s="246">
        <v>543</v>
      </c>
      <c r="P6738" s="127" t="s">
        <v>1334</v>
      </c>
    </row>
    <row r="6739" spans="1:16" ht="51" hidden="1">
      <c r="A6739" s="127">
        <v>212</v>
      </c>
      <c r="B6739" s="127"/>
      <c r="C6739" s="128" t="s">
        <v>762</v>
      </c>
      <c r="D6739" s="222">
        <v>43068</v>
      </c>
      <c r="E6739" s="127" t="s">
        <v>13577</v>
      </c>
      <c r="F6739" s="127" t="s">
        <v>3</v>
      </c>
      <c r="G6739" s="127">
        <v>1565780</v>
      </c>
      <c r="H6739" s="127"/>
      <c r="I6739" s="131" t="s">
        <v>16020</v>
      </c>
      <c r="J6739" s="127"/>
      <c r="K6739" s="127"/>
      <c r="L6739" s="127"/>
      <c r="M6739" s="127"/>
      <c r="N6739" s="246">
        <v>0</v>
      </c>
      <c r="O6739" s="246">
        <v>594</v>
      </c>
      <c r="P6739" s="127" t="s">
        <v>1334</v>
      </c>
    </row>
    <row r="6740" spans="1:16" ht="51" hidden="1">
      <c r="A6740" s="127">
        <v>81</v>
      </c>
      <c r="B6740" s="127"/>
      <c r="C6740" s="128" t="s">
        <v>710</v>
      </c>
      <c r="D6740" s="222">
        <v>43068</v>
      </c>
      <c r="E6740" s="127" t="s">
        <v>13578</v>
      </c>
      <c r="F6740" s="127" t="s">
        <v>3</v>
      </c>
      <c r="G6740" s="127">
        <v>1565779</v>
      </c>
      <c r="H6740" s="127"/>
      <c r="I6740" s="131" t="s">
        <v>16021</v>
      </c>
      <c r="J6740" s="127"/>
      <c r="K6740" s="127"/>
      <c r="L6740" s="127"/>
      <c r="M6740" s="127"/>
      <c r="N6740" s="246">
        <v>0</v>
      </c>
      <c r="O6740" s="246">
        <v>1805</v>
      </c>
      <c r="P6740" s="127" t="s">
        <v>1334</v>
      </c>
    </row>
    <row r="6741" spans="1:16" ht="51" hidden="1">
      <c r="A6741" s="127">
        <v>212</v>
      </c>
      <c r="B6741" s="127"/>
      <c r="C6741" s="128" t="s">
        <v>762</v>
      </c>
      <c r="D6741" s="222">
        <v>43068</v>
      </c>
      <c r="E6741" s="127" t="s">
        <v>13579</v>
      </c>
      <c r="F6741" s="127" t="s">
        <v>3</v>
      </c>
      <c r="G6741" s="127">
        <v>1565778</v>
      </c>
      <c r="H6741" s="127"/>
      <c r="I6741" s="131" t="s">
        <v>16022</v>
      </c>
      <c r="J6741" s="127"/>
      <c r="K6741" s="127"/>
      <c r="L6741" s="127"/>
      <c r="M6741" s="127"/>
      <c r="N6741" s="246">
        <v>0</v>
      </c>
      <c r="O6741" s="246">
        <v>225</v>
      </c>
      <c r="P6741" s="127" t="s">
        <v>1334</v>
      </c>
    </row>
    <row r="6742" spans="1:16" ht="51" hidden="1">
      <c r="A6742" s="127">
        <v>212</v>
      </c>
      <c r="B6742" s="127"/>
      <c r="C6742" s="128" t="s">
        <v>762</v>
      </c>
      <c r="D6742" s="222">
        <v>43068</v>
      </c>
      <c r="E6742" s="127" t="s">
        <v>13580</v>
      </c>
      <c r="F6742" s="127" t="s">
        <v>3</v>
      </c>
      <c r="G6742" s="127">
        <v>1565775</v>
      </c>
      <c r="H6742" s="127"/>
      <c r="I6742" s="131" t="s">
        <v>16023</v>
      </c>
      <c r="J6742" s="127"/>
      <c r="K6742" s="127"/>
      <c r="L6742" s="127"/>
      <c r="M6742" s="127"/>
      <c r="N6742" s="246">
        <v>0</v>
      </c>
      <c r="O6742" s="246">
        <v>252</v>
      </c>
      <c r="P6742" s="127" t="s">
        <v>1334</v>
      </c>
    </row>
    <row r="6743" spans="1:16" ht="51" hidden="1">
      <c r="A6743" s="127">
        <v>290</v>
      </c>
      <c r="B6743" s="127"/>
      <c r="C6743" s="128" t="s">
        <v>794</v>
      </c>
      <c r="D6743" s="222">
        <v>43068</v>
      </c>
      <c r="E6743" s="127" t="s">
        <v>13581</v>
      </c>
      <c r="F6743" s="127" t="s">
        <v>3</v>
      </c>
      <c r="G6743" s="127">
        <v>1565759</v>
      </c>
      <c r="H6743" s="127"/>
      <c r="I6743" s="131" t="s">
        <v>16024</v>
      </c>
      <c r="J6743" s="127"/>
      <c r="K6743" s="127"/>
      <c r="L6743" s="127"/>
      <c r="M6743" s="127"/>
      <c r="N6743" s="246">
        <v>0</v>
      </c>
      <c r="O6743" s="246">
        <v>939.5</v>
      </c>
      <c r="P6743" s="127" t="s">
        <v>1334</v>
      </c>
    </row>
    <row r="6744" spans="1:16" ht="51" hidden="1">
      <c r="A6744" s="127">
        <v>290</v>
      </c>
      <c r="B6744" s="127"/>
      <c r="C6744" s="128" t="s">
        <v>794</v>
      </c>
      <c r="D6744" s="222">
        <v>43068</v>
      </c>
      <c r="E6744" s="127" t="s">
        <v>13582</v>
      </c>
      <c r="F6744" s="127" t="s">
        <v>3</v>
      </c>
      <c r="G6744" s="127">
        <v>1565758</v>
      </c>
      <c r="H6744" s="127"/>
      <c r="I6744" s="131" t="s">
        <v>16025</v>
      </c>
      <c r="J6744" s="127"/>
      <c r="K6744" s="127"/>
      <c r="L6744" s="127"/>
      <c r="M6744" s="127"/>
      <c r="N6744" s="246">
        <v>0</v>
      </c>
      <c r="O6744" s="246">
        <v>4226.5</v>
      </c>
      <c r="P6744" s="127" t="s">
        <v>1334</v>
      </c>
    </row>
    <row r="6745" spans="1:16" ht="51" hidden="1">
      <c r="A6745" s="127">
        <v>572</v>
      </c>
      <c r="B6745" s="127"/>
      <c r="C6745" s="128" t="s">
        <v>849</v>
      </c>
      <c r="D6745" s="222">
        <v>43068</v>
      </c>
      <c r="E6745" s="127" t="s">
        <v>13583</v>
      </c>
      <c r="F6745" s="127" t="s">
        <v>3</v>
      </c>
      <c r="G6745" s="127">
        <v>1565749</v>
      </c>
      <c r="H6745" s="127"/>
      <c r="I6745" s="131" t="s">
        <v>16026</v>
      </c>
      <c r="J6745" s="127"/>
      <c r="K6745" s="127"/>
      <c r="L6745" s="127"/>
      <c r="M6745" s="127"/>
      <c r="N6745" s="246">
        <v>0</v>
      </c>
      <c r="O6745" s="246">
        <v>8450.5300000000007</v>
      </c>
      <c r="P6745" s="127" t="s">
        <v>1334</v>
      </c>
    </row>
    <row r="6746" spans="1:16" ht="51" hidden="1">
      <c r="A6746" s="127" t="s">
        <v>620</v>
      </c>
      <c r="B6746" s="127"/>
      <c r="C6746" s="128" t="s">
        <v>714</v>
      </c>
      <c r="D6746" s="222">
        <v>43068</v>
      </c>
      <c r="E6746" s="127" t="s">
        <v>13584</v>
      </c>
      <c r="F6746" s="127" t="s">
        <v>3</v>
      </c>
      <c r="G6746" s="127">
        <v>1565737</v>
      </c>
      <c r="H6746" s="127"/>
      <c r="I6746" s="131" t="s">
        <v>16027</v>
      </c>
      <c r="J6746" s="127"/>
      <c r="K6746" s="127"/>
      <c r="L6746" s="127"/>
      <c r="M6746" s="127"/>
      <c r="N6746" s="246">
        <v>0</v>
      </c>
      <c r="O6746" s="246">
        <v>11098.65</v>
      </c>
      <c r="P6746" s="127" t="s">
        <v>1334</v>
      </c>
    </row>
    <row r="6747" spans="1:16" ht="51">
      <c r="A6747" s="127">
        <v>35</v>
      </c>
      <c r="B6747" s="127"/>
      <c r="C6747" s="128" t="s">
        <v>697</v>
      </c>
      <c r="D6747" s="222">
        <v>43068</v>
      </c>
      <c r="E6747" s="127" t="s">
        <v>13585</v>
      </c>
      <c r="F6747" s="127" t="s">
        <v>3</v>
      </c>
      <c r="G6747" s="127">
        <v>1565830</v>
      </c>
      <c r="H6747" s="127"/>
      <c r="I6747" s="131" t="s">
        <v>16028</v>
      </c>
      <c r="J6747" s="127"/>
      <c r="K6747" s="127"/>
      <c r="L6747" s="127"/>
      <c r="M6747" s="127"/>
      <c r="N6747" s="246">
        <v>0</v>
      </c>
      <c r="O6747" s="246">
        <v>10000</v>
      </c>
      <c r="P6747" s="127" t="s">
        <v>1334</v>
      </c>
    </row>
    <row r="6748" spans="1:16" ht="51" hidden="1">
      <c r="A6748" s="127">
        <v>10</v>
      </c>
      <c r="B6748" s="127"/>
      <c r="C6748" s="128" t="s">
        <v>691</v>
      </c>
      <c r="D6748" s="222">
        <v>43068</v>
      </c>
      <c r="E6748" s="127" t="s">
        <v>13586</v>
      </c>
      <c r="F6748" s="127" t="s">
        <v>3</v>
      </c>
      <c r="G6748" s="127">
        <v>1565823</v>
      </c>
      <c r="H6748" s="127"/>
      <c r="I6748" s="131" t="s">
        <v>16029</v>
      </c>
      <c r="J6748" s="127"/>
      <c r="K6748" s="127"/>
      <c r="L6748" s="127"/>
      <c r="M6748" s="127"/>
      <c r="N6748" s="246">
        <v>0</v>
      </c>
      <c r="O6748" s="246">
        <v>1918</v>
      </c>
      <c r="P6748" s="127" t="s">
        <v>1334</v>
      </c>
    </row>
    <row r="6749" spans="1:16" ht="51" hidden="1">
      <c r="A6749" s="127" t="s">
        <v>620</v>
      </c>
      <c r="B6749" s="127"/>
      <c r="C6749" s="128" t="s">
        <v>714</v>
      </c>
      <c r="D6749" s="222">
        <v>43068</v>
      </c>
      <c r="E6749" s="127" t="s">
        <v>13587</v>
      </c>
      <c r="F6749" s="127" t="s">
        <v>3</v>
      </c>
      <c r="G6749" s="127">
        <v>1565821</v>
      </c>
      <c r="H6749" s="127"/>
      <c r="I6749" s="131" t="s">
        <v>16030</v>
      </c>
      <c r="J6749" s="127"/>
      <c r="K6749" s="127"/>
      <c r="L6749" s="127"/>
      <c r="M6749" s="127"/>
      <c r="N6749" s="246">
        <v>0</v>
      </c>
      <c r="O6749" s="246">
        <v>911.25</v>
      </c>
      <c r="P6749" s="127" t="s">
        <v>1334</v>
      </c>
    </row>
    <row r="6750" spans="1:16" ht="51" hidden="1">
      <c r="A6750" s="127" t="s">
        <v>620</v>
      </c>
      <c r="B6750" s="127"/>
      <c r="C6750" s="128" t="s">
        <v>714</v>
      </c>
      <c r="D6750" s="222">
        <v>43068</v>
      </c>
      <c r="E6750" s="127" t="s">
        <v>13588</v>
      </c>
      <c r="F6750" s="127" t="s">
        <v>3</v>
      </c>
      <c r="G6750" s="127">
        <v>1565819</v>
      </c>
      <c r="H6750" s="127"/>
      <c r="I6750" s="131" t="s">
        <v>16031</v>
      </c>
      <c r="J6750" s="127"/>
      <c r="K6750" s="127"/>
      <c r="L6750" s="127"/>
      <c r="M6750" s="127"/>
      <c r="N6750" s="246">
        <v>0</v>
      </c>
      <c r="O6750" s="246">
        <v>194.15</v>
      </c>
      <c r="P6750" s="127" t="s">
        <v>1334</v>
      </c>
    </row>
    <row r="6751" spans="1:16" ht="63.75" hidden="1">
      <c r="A6751" s="127">
        <v>526</v>
      </c>
      <c r="B6751" s="127"/>
      <c r="C6751" s="128" t="s">
        <v>847</v>
      </c>
      <c r="D6751" s="222">
        <v>43068</v>
      </c>
      <c r="E6751" s="127" t="s">
        <v>13589</v>
      </c>
      <c r="F6751" s="127" t="s">
        <v>3</v>
      </c>
      <c r="G6751" s="127">
        <v>1565818</v>
      </c>
      <c r="H6751" s="127"/>
      <c r="I6751" s="131" t="s">
        <v>16032</v>
      </c>
      <c r="J6751" s="127"/>
      <c r="K6751" s="127"/>
      <c r="L6751" s="127"/>
      <c r="M6751" s="127"/>
      <c r="N6751" s="246">
        <v>0</v>
      </c>
      <c r="O6751" s="246">
        <v>2953</v>
      </c>
      <c r="P6751" s="127" t="s">
        <v>1334</v>
      </c>
    </row>
    <row r="6752" spans="1:16" ht="51" hidden="1">
      <c r="A6752" s="127">
        <v>523</v>
      </c>
      <c r="B6752" s="127"/>
      <c r="C6752" s="128" t="s">
        <v>846</v>
      </c>
      <c r="D6752" s="222">
        <v>43068</v>
      </c>
      <c r="E6752" s="127" t="s">
        <v>13590</v>
      </c>
      <c r="F6752" s="127" t="s">
        <v>3</v>
      </c>
      <c r="G6752" s="127">
        <v>1565817</v>
      </c>
      <c r="H6752" s="127"/>
      <c r="I6752" s="131" t="s">
        <v>16033</v>
      </c>
      <c r="J6752" s="127"/>
      <c r="K6752" s="127"/>
      <c r="L6752" s="127"/>
      <c r="M6752" s="127"/>
      <c r="N6752" s="246">
        <v>0</v>
      </c>
      <c r="O6752" s="246">
        <v>1675</v>
      </c>
      <c r="P6752" s="127" t="s">
        <v>1334</v>
      </c>
    </row>
    <row r="6753" spans="1:16" ht="63.75" hidden="1">
      <c r="A6753" s="127">
        <v>526</v>
      </c>
      <c r="B6753" s="127"/>
      <c r="C6753" s="128" t="s">
        <v>847</v>
      </c>
      <c r="D6753" s="222">
        <v>43068</v>
      </c>
      <c r="E6753" s="127" t="s">
        <v>13591</v>
      </c>
      <c r="F6753" s="127" t="s">
        <v>3</v>
      </c>
      <c r="G6753" s="127">
        <v>1565815</v>
      </c>
      <c r="H6753" s="127"/>
      <c r="I6753" s="131" t="s">
        <v>16034</v>
      </c>
      <c r="J6753" s="127"/>
      <c r="K6753" s="127"/>
      <c r="L6753" s="127"/>
      <c r="M6753" s="127"/>
      <c r="N6753" s="246">
        <v>0</v>
      </c>
      <c r="O6753" s="246">
        <v>5919</v>
      </c>
      <c r="P6753" s="127" t="s">
        <v>1334</v>
      </c>
    </row>
    <row r="6754" spans="1:16" ht="63.75" hidden="1">
      <c r="A6754" s="127">
        <v>526</v>
      </c>
      <c r="B6754" s="127"/>
      <c r="C6754" s="128" t="s">
        <v>847</v>
      </c>
      <c r="D6754" s="222">
        <v>43068</v>
      </c>
      <c r="E6754" s="127" t="s">
        <v>13592</v>
      </c>
      <c r="F6754" s="127" t="s">
        <v>3</v>
      </c>
      <c r="G6754" s="127">
        <v>1565811</v>
      </c>
      <c r="H6754" s="127"/>
      <c r="I6754" s="131" t="s">
        <v>16035</v>
      </c>
      <c r="J6754" s="127"/>
      <c r="K6754" s="127"/>
      <c r="L6754" s="127"/>
      <c r="M6754" s="127"/>
      <c r="N6754" s="246">
        <v>0</v>
      </c>
      <c r="O6754" s="246">
        <v>3389</v>
      </c>
      <c r="P6754" s="127" t="s">
        <v>1334</v>
      </c>
    </row>
    <row r="6755" spans="1:16" ht="63.75" hidden="1">
      <c r="A6755" s="127">
        <v>526</v>
      </c>
      <c r="B6755" s="127"/>
      <c r="C6755" s="128" t="s">
        <v>847</v>
      </c>
      <c r="D6755" s="222">
        <v>43068</v>
      </c>
      <c r="E6755" s="127" t="s">
        <v>13593</v>
      </c>
      <c r="F6755" s="127" t="s">
        <v>3</v>
      </c>
      <c r="G6755" s="127">
        <v>1565810</v>
      </c>
      <c r="H6755" s="127"/>
      <c r="I6755" s="131" t="s">
        <v>16036</v>
      </c>
      <c r="J6755" s="127"/>
      <c r="K6755" s="127"/>
      <c r="L6755" s="127"/>
      <c r="M6755" s="127"/>
      <c r="N6755" s="246">
        <v>0</v>
      </c>
      <c r="O6755" s="246">
        <v>2774</v>
      </c>
      <c r="P6755" s="127" t="s">
        <v>1334</v>
      </c>
    </row>
    <row r="6756" spans="1:16" ht="51" hidden="1">
      <c r="A6756" s="127">
        <v>513</v>
      </c>
      <c r="B6756" s="127"/>
      <c r="C6756" s="128" t="s">
        <v>201</v>
      </c>
      <c r="D6756" s="222">
        <v>43068</v>
      </c>
      <c r="E6756" s="127" t="s">
        <v>13594</v>
      </c>
      <c r="F6756" s="127" t="s">
        <v>3</v>
      </c>
      <c r="G6756" s="127">
        <v>1565809</v>
      </c>
      <c r="H6756" s="127"/>
      <c r="I6756" s="131" t="s">
        <v>16037</v>
      </c>
      <c r="J6756" s="127"/>
      <c r="K6756" s="127"/>
      <c r="L6756" s="127"/>
      <c r="M6756" s="127"/>
      <c r="N6756" s="246">
        <v>0</v>
      </c>
      <c r="O6756" s="243">
        <v>138947.95000000001</v>
      </c>
      <c r="P6756" s="127" t="s">
        <v>17184</v>
      </c>
    </row>
    <row r="6757" spans="1:16" ht="63.75" hidden="1">
      <c r="A6757" s="127">
        <v>526</v>
      </c>
      <c r="B6757" s="127"/>
      <c r="C6757" s="128" t="s">
        <v>847</v>
      </c>
      <c r="D6757" s="222">
        <v>43068</v>
      </c>
      <c r="E6757" s="127" t="s">
        <v>13595</v>
      </c>
      <c r="F6757" s="127" t="s">
        <v>3</v>
      </c>
      <c r="G6757" s="127">
        <v>1565808</v>
      </c>
      <c r="H6757" s="127"/>
      <c r="I6757" s="131" t="s">
        <v>16038</v>
      </c>
      <c r="J6757" s="127"/>
      <c r="K6757" s="127"/>
      <c r="L6757" s="127"/>
      <c r="M6757" s="127"/>
      <c r="N6757" s="246">
        <v>0</v>
      </c>
      <c r="O6757" s="246">
        <v>1722</v>
      </c>
      <c r="P6757" s="127" t="s">
        <v>1334</v>
      </c>
    </row>
    <row r="6758" spans="1:16" ht="63.75" hidden="1">
      <c r="A6758" s="127">
        <v>526</v>
      </c>
      <c r="B6758" s="127"/>
      <c r="C6758" s="128" t="s">
        <v>847</v>
      </c>
      <c r="D6758" s="222">
        <v>43068</v>
      </c>
      <c r="E6758" s="127" t="s">
        <v>13596</v>
      </c>
      <c r="F6758" s="127" t="s">
        <v>3</v>
      </c>
      <c r="G6758" s="127">
        <v>1565807</v>
      </c>
      <c r="H6758" s="127"/>
      <c r="I6758" s="131" t="s">
        <v>16039</v>
      </c>
      <c r="J6758" s="127"/>
      <c r="K6758" s="127"/>
      <c r="L6758" s="127"/>
      <c r="M6758" s="127"/>
      <c r="N6758" s="246">
        <v>0</v>
      </c>
      <c r="O6758" s="246">
        <v>4237</v>
      </c>
      <c r="P6758" s="127" t="s">
        <v>1334</v>
      </c>
    </row>
    <row r="6759" spans="1:16" ht="63.75" hidden="1">
      <c r="A6759" s="127">
        <v>526</v>
      </c>
      <c r="B6759" s="127"/>
      <c r="C6759" s="128" t="s">
        <v>847</v>
      </c>
      <c r="D6759" s="222">
        <v>43068</v>
      </c>
      <c r="E6759" s="127" t="s">
        <v>13597</v>
      </c>
      <c r="F6759" s="127" t="s">
        <v>3</v>
      </c>
      <c r="G6759" s="127">
        <v>1565806</v>
      </c>
      <c r="H6759" s="127"/>
      <c r="I6759" s="131" t="s">
        <v>16040</v>
      </c>
      <c r="J6759" s="127"/>
      <c r="K6759" s="127"/>
      <c r="L6759" s="127"/>
      <c r="M6759" s="127"/>
      <c r="N6759" s="246">
        <v>0</v>
      </c>
      <c r="O6759" s="246">
        <v>2435</v>
      </c>
      <c r="P6759" s="127" t="s">
        <v>1334</v>
      </c>
    </row>
    <row r="6760" spans="1:16" ht="63.75" hidden="1">
      <c r="A6760" s="127">
        <v>526</v>
      </c>
      <c r="B6760" s="127"/>
      <c r="C6760" s="128" t="s">
        <v>847</v>
      </c>
      <c r="D6760" s="222">
        <v>43068</v>
      </c>
      <c r="E6760" s="127" t="s">
        <v>13598</v>
      </c>
      <c r="F6760" s="127" t="s">
        <v>3</v>
      </c>
      <c r="G6760" s="127">
        <v>1565803</v>
      </c>
      <c r="H6760" s="127"/>
      <c r="I6760" s="131" t="s">
        <v>16041</v>
      </c>
      <c r="J6760" s="127"/>
      <c r="K6760" s="127"/>
      <c r="L6760" s="127"/>
      <c r="M6760" s="127"/>
      <c r="N6760" s="246">
        <v>0</v>
      </c>
      <c r="O6760" s="246">
        <v>3249</v>
      </c>
      <c r="P6760" s="127" t="s">
        <v>1334</v>
      </c>
    </row>
    <row r="6761" spans="1:16" ht="63.75" hidden="1">
      <c r="A6761" s="127">
        <v>526</v>
      </c>
      <c r="B6761" s="127"/>
      <c r="C6761" s="128" t="s">
        <v>847</v>
      </c>
      <c r="D6761" s="222">
        <v>43068</v>
      </c>
      <c r="E6761" s="127" t="s">
        <v>13599</v>
      </c>
      <c r="F6761" s="127" t="s">
        <v>3</v>
      </c>
      <c r="G6761" s="127">
        <v>1565801</v>
      </c>
      <c r="H6761" s="127"/>
      <c r="I6761" s="131" t="s">
        <v>16042</v>
      </c>
      <c r="J6761" s="127"/>
      <c r="K6761" s="127"/>
      <c r="L6761" s="127"/>
      <c r="M6761" s="127"/>
      <c r="N6761" s="246">
        <v>0</v>
      </c>
      <c r="O6761" s="246">
        <v>3766</v>
      </c>
      <c r="P6761" s="127" t="s">
        <v>1334</v>
      </c>
    </row>
    <row r="6762" spans="1:16" ht="63.75" hidden="1">
      <c r="A6762" s="127">
        <v>526</v>
      </c>
      <c r="B6762" s="127"/>
      <c r="C6762" s="128" t="s">
        <v>847</v>
      </c>
      <c r="D6762" s="222">
        <v>43068</v>
      </c>
      <c r="E6762" s="127" t="s">
        <v>13600</v>
      </c>
      <c r="F6762" s="127" t="s">
        <v>3</v>
      </c>
      <c r="G6762" s="127">
        <v>1565800</v>
      </c>
      <c r="H6762" s="127"/>
      <c r="I6762" s="131" t="s">
        <v>16043</v>
      </c>
      <c r="J6762" s="127"/>
      <c r="K6762" s="127"/>
      <c r="L6762" s="127"/>
      <c r="M6762" s="127"/>
      <c r="N6762" s="246">
        <v>0</v>
      </c>
      <c r="O6762" s="246">
        <v>1836.83</v>
      </c>
      <c r="P6762" s="127" t="s">
        <v>1334</v>
      </c>
    </row>
    <row r="6763" spans="1:16" ht="51" hidden="1">
      <c r="A6763" s="127">
        <v>130</v>
      </c>
      <c r="B6763" s="127"/>
      <c r="C6763" s="128" t="s">
        <v>728</v>
      </c>
      <c r="D6763" s="222">
        <v>43068</v>
      </c>
      <c r="E6763" s="127" t="s">
        <v>13601</v>
      </c>
      <c r="F6763" s="127" t="s">
        <v>3</v>
      </c>
      <c r="G6763" s="127">
        <v>1565799</v>
      </c>
      <c r="H6763" s="127"/>
      <c r="I6763" s="131" t="s">
        <v>16044</v>
      </c>
      <c r="J6763" s="127"/>
      <c r="K6763" s="127"/>
      <c r="L6763" s="127"/>
      <c r="M6763" s="127"/>
      <c r="N6763" s="246">
        <v>0</v>
      </c>
      <c r="O6763" s="246">
        <v>688336.35</v>
      </c>
      <c r="P6763" s="127" t="s">
        <v>1334</v>
      </c>
    </row>
    <row r="6764" spans="1:16" ht="51" hidden="1">
      <c r="A6764" s="127">
        <v>130</v>
      </c>
      <c r="B6764" s="127"/>
      <c r="C6764" s="128" t="s">
        <v>728</v>
      </c>
      <c r="D6764" s="222">
        <v>43068</v>
      </c>
      <c r="E6764" s="127" t="s">
        <v>13602</v>
      </c>
      <c r="F6764" s="127" t="s">
        <v>3</v>
      </c>
      <c r="G6764" s="127">
        <v>1565797</v>
      </c>
      <c r="H6764" s="127"/>
      <c r="I6764" s="131" t="s">
        <v>16045</v>
      </c>
      <c r="J6764" s="127"/>
      <c r="K6764" s="127"/>
      <c r="L6764" s="127"/>
      <c r="M6764" s="127"/>
      <c r="N6764" s="246">
        <v>0</v>
      </c>
      <c r="O6764" s="246">
        <v>149713.16</v>
      </c>
      <c r="P6764" s="127" t="s">
        <v>1334</v>
      </c>
    </row>
    <row r="6765" spans="1:16" ht="51" hidden="1">
      <c r="A6765" s="127">
        <v>591</v>
      </c>
      <c r="B6765" s="127"/>
      <c r="C6765" s="128" t="s">
        <v>862</v>
      </c>
      <c r="D6765" s="222">
        <v>43068</v>
      </c>
      <c r="E6765" s="127" t="s">
        <v>13603</v>
      </c>
      <c r="F6765" s="127" t="s">
        <v>3</v>
      </c>
      <c r="G6765" s="127">
        <v>1565831</v>
      </c>
      <c r="H6765" s="127"/>
      <c r="I6765" s="131" t="s">
        <v>16046</v>
      </c>
      <c r="J6765" s="127"/>
      <c r="K6765" s="127"/>
      <c r="L6765" s="127"/>
      <c r="M6765" s="127"/>
      <c r="N6765" s="246">
        <v>0</v>
      </c>
      <c r="O6765" s="246">
        <v>180.20000000000002</v>
      </c>
      <c r="P6765" s="127" t="s">
        <v>1334</v>
      </c>
    </row>
    <row r="6766" spans="1:16" ht="51" hidden="1">
      <c r="A6766" s="127">
        <v>133</v>
      </c>
      <c r="B6766" s="127"/>
      <c r="C6766" s="128" t="s">
        <v>730</v>
      </c>
      <c r="D6766" s="222">
        <v>43068</v>
      </c>
      <c r="E6766" s="127" t="s">
        <v>13604</v>
      </c>
      <c r="F6766" s="127" t="s">
        <v>3</v>
      </c>
      <c r="G6766" s="127">
        <v>1565826</v>
      </c>
      <c r="H6766" s="127"/>
      <c r="I6766" s="131" t="s">
        <v>16047</v>
      </c>
      <c r="J6766" s="127"/>
      <c r="K6766" s="127"/>
      <c r="L6766" s="127"/>
      <c r="M6766" s="127"/>
      <c r="N6766" s="246">
        <v>0</v>
      </c>
      <c r="O6766" s="246">
        <v>742</v>
      </c>
      <c r="P6766" s="127" t="s">
        <v>1334</v>
      </c>
    </row>
    <row r="6767" spans="1:16" ht="63.75" hidden="1">
      <c r="A6767" s="127">
        <v>6</v>
      </c>
      <c r="B6767" s="127"/>
      <c r="C6767" s="128" t="s">
        <v>690</v>
      </c>
      <c r="D6767" s="222">
        <v>43068</v>
      </c>
      <c r="E6767" s="127" t="s">
        <v>13605</v>
      </c>
      <c r="F6767" s="127" t="s">
        <v>3</v>
      </c>
      <c r="G6767" s="127">
        <v>1565816</v>
      </c>
      <c r="H6767" s="127"/>
      <c r="I6767" s="131" t="s">
        <v>16048</v>
      </c>
      <c r="J6767" s="127"/>
      <c r="K6767" s="127"/>
      <c r="L6767" s="127"/>
      <c r="M6767" s="127"/>
      <c r="N6767" s="246">
        <v>0</v>
      </c>
      <c r="O6767" s="246">
        <v>222.6</v>
      </c>
      <c r="P6767" s="127" t="s">
        <v>1334</v>
      </c>
    </row>
    <row r="6768" spans="1:16" ht="51" hidden="1">
      <c r="A6768" s="127" t="s">
        <v>620</v>
      </c>
      <c r="B6768" s="127"/>
      <c r="C6768" s="128" t="s">
        <v>714</v>
      </c>
      <c r="D6768" s="222">
        <v>43068</v>
      </c>
      <c r="E6768" s="127" t="s">
        <v>13606</v>
      </c>
      <c r="F6768" s="127" t="s">
        <v>3</v>
      </c>
      <c r="G6768" s="127">
        <v>1565805</v>
      </c>
      <c r="H6768" s="127"/>
      <c r="I6768" s="131" t="s">
        <v>16049</v>
      </c>
      <c r="J6768" s="127"/>
      <c r="K6768" s="127"/>
      <c r="L6768" s="127"/>
      <c r="M6768" s="127"/>
      <c r="N6768" s="246">
        <v>0</v>
      </c>
      <c r="O6768" s="246">
        <v>332</v>
      </c>
      <c r="P6768" s="127" t="s">
        <v>1334</v>
      </c>
    </row>
    <row r="6769" spans="1:16" ht="51" hidden="1">
      <c r="A6769" s="127">
        <v>234</v>
      </c>
      <c r="B6769" s="127"/>
      <c r="C6769" s="128" t="s">
        <v>124</v>
      </c>
      <c r="D6769" s="222">
        <v>43068</v>
      </c>
      <c r="E6769" s="127" t="s">
        <v>13607</v>
      </c>
      <c r="F6769" s="127" t="s">
        <v>3</v>
      </c>
      <c r="G6769" s="127">
        <v>1565804</v>
      </c>
      <c r="H6769" s="127"/>
      <c r="I6769" s="131" t="s">
        <v>16050</v>
      </c>
      <c r="J6769" s="127"/>
      <c r="K6769" s="127"/>
      <c r="L6769" s="127"/>
      <c r="M6769" s="127"/>
      <c r="N6769" s="246">
        <v>0</v>
      </c>
      <c r="O6769" s="246">
        <v>60</v>
      </c>
      <c r="P6769" s="127" t="s">
        <v>1334</v>
      </c>
    </row>
    <row r="6770" spans="1:16" ht="51" hidden="1">
      <c r="A6770" s="127">
        <v>526</v>
      </c>
      <c r="B6770" s="127"/>
      <c r="C6770" s="128" t="s">
        <v>847</v>
      </c>
      <c r="D6770" s="222">
        <v>43068</v>
      </c>
      <c r="E6770" s="127" t="s">
        <v>13608</v>
      </c>
      <c r="F6770" s="127" t="s">
        <v>3</v>
      </c>
      <c r="G6770" s="127">
        <v>1565765</v>
      </c>
      <c r="H6770" s="127"/>
      <c r="I6770" s="131" t="s">
        <v>16051</v>
      </c>
      <c r="J6770" s="127"/>
      <c r="K6770" s="127"/>
      <c r="L6770" s="127"/>
      <c r="M6770" s="127"/>
      <c r="N6770" s="246">
        <v>0</v>
      </c>
      <c r="O6770" s="246">
        <v>232</v>
      </c>
      <c r="P6770" s="127" t="s">
        <v>1334</v>
      </c>
    </row>
    <row r="6771" spans="1:16" ht="51" hidden="1">
      <c r="A6771" s="127" t="s">
        <v>620</v>
      </c>
      <c r="B6771" s="127"/>
      <c r="C6771" s="128" t="s">
        <v>714</v>
      </c>
      <c r="D6771" s="222">
        <v>43068</v>
      </c>
      <c r="E6771" s="127" t="s">
        <v>13609</v>
      </c>
      <c r="F6771" s="127" t="s">
        <v>3</v>
      </c>
      <c r="G6771" s="127">
        <v>1565760</v>
      </c>
      <c r="H6771" s="127"/>
      <c r="I6771" s="131" t="s">
        <v>16052</v>
      </c>
      <c r="J6771" s="127"/>
      <c r="K6771" s="127"/>
      <c r="L6771" s="127"/>
      <c r="M6771" s="127"/>
      <c r="N6771" s="246">
        <v>0</v>
      </c>
      <c r="O6771" s="246">
        <v>220</v>
      </c>
      <c r="P6771" s="127" t="s">
        <v>1334</v>
      </c>
    </row>
    <row r="6772" spans="1:16" ht="51" hidden="1">
      <c r="A6772" s="127" t="s">
        <v>620</v>
      </c>
      <c r="B6772" s="127"/>
      <c r="C6772" s="128" t="s">
        <v>714</v>
      </c>
      <c r="D6772" s="222">
        <v>43068</v>
      </c>
      <c r="E6772" s="127" t="s">
        <v>13610</v>
      </c>
      <c r="F6772" s="127" t="s">
        <v>3</v>
      </c>
      <c r="G6772" s="127">
        <v>1565741</v>
      </c>
      <c r="H6772" s="127"/>
      <c r="I6772" s="131" t="s">
        <v>16053</v>
      </c>
      <c r="J6772" s="127"/>
      <c r="K6772" s="127"/>
      <c r="L6772" s="127"/>
      <c r="M6772" s="127"/>
      <c r="N6772" s="246">
        <v>0</v>
      </c>
      <c r="O6772" s="246">
        <v>20</v>
      </c>
      <c r="P6772" s="127" t="s">
        <v>1334</v>
      </c>
    </row>
    <row r="6773" spans="1:16" ht="51">
      <c r="A6773" s="127">
        <v>35</v>
      </c>
      <c r="B6773" s="127"/>
      <c r="C6773" s="128" t="s">
        <v>697</v>
      </c>
      <c r="D6773" s="222">
        <v>43068</v>
      </c>
      <c r="E6773" s="127" t="s">
        <v>13611</v>
      </c>
      <c r="F6773" s="127" t="s">
        <v>3</v>
      </c>
      <c r="G6773" s="127">
        <v>1565734</v>
      </c>
      <c r="H6773" s="127"/>
      <c r="I6773" s="131" t="s">
        <v>16054</v>
      </c>
      <c r="J6773" s="127"/>
      <c r="K6773" s="127"/>
      <c r="L6773" s="127"/>
      <c r="M6773" s="127"/>
      <c r="N6773" s="246">
        <v>0</v>
      </c>
      <c r="O6773" s="246">
        <v>18</v>
      </c>
      <c r="P6773" s="127" t="s">
        <v>1334</v>
      </c>
    </row>
    <row r="6774" spans="1:16" ht="51" hidden="1">
      <c r="A6774" s="127">
        <v>117</v>
      </c>
      <c r="B6774" s="127"/>
      <c r="C6774" s="128" t="s">
        <v>723</v>
      </c>
      <c r="D6774" s="222">
        <v>43068</v>
      </c>
      <c r="E6774" s="127" t="s">
        <v>13612</v>
      </c>
      <c r="F6774" s="127" t="s">
        <v>3</v>
      </c>
      <c r="G6774" s="127">
        <v>1565951</v>
      </c>
      <c r="H6774" s="127"/>
      <c r="I6774" s="131" t="s">
        <v>16055</v>
      </c>
      <c r="J6774" s="127"/>
      <c r="K6774" s="127"/>
      <c r="L6774" s="127"/>
      <c r="M6774" s="127"/>
      <c r="N6774" s="246">
        <v>0</v>
      </c>
      <c r="O6774" s="246">
        <v>391</v>
      </c>
      <c r="P6774" s="127" t="s">
        <v>1334</v>
      </c>
    </row>
    <row r="6775" spans="1:16" ht="51" hidden="1">
      <c r="A6775" s="127">
        <v>117</v>
      </c>
      <c r="B6775" s="127"/>
      <c r="C6775" s="128" t="s">
        <v>723</v>
      </c>
      <c r="D6775" s="222">
        <v>43068</v>
      </c>
      <c r="E6775" s="127" t="s">
        <v>13613</v>
      </c>
      <c r="F6775" s="127" t="s">
        <v>3</v>
      </c>
      <c r="G6775" s="127">
        <v>1565950</v>
      </c>
      <c r="H6775" s="127"/>
      <c r="I6775" s="131" t="s">
        <v>16056</v>
      </c>
      <c r="J6775" s="127"/>
      <c r="K6775" s="127"/>
      <c r="L6775" s="127"/>
      <c r="M6775" s="127"/>
      <c r="N6775" s="246">
        <v>0</v>
      </c>
      <c r="O6775" s="246">
        <v>391</v>
      </c>
      <c r="P6775" s="127" t="s">
        <v>1334</v>
      </c>
    </row>
    <row r="6776" spans="1:16" ht="51" hidden="1">
      <c r="A6776" s="127">
        <v>117</v>
      </c>
      <c r="B6776" s="127"/>
      <c r="C6776" s="128" t="s">
        <v>723</v>
      </c>
      <c r="D6776" s="222">
        <v>43068</v>
      </c>
      <c r="E6776" s="127" t="s">
        <v>13614</v>
      </c>
      <c r="F6776" s="127" t="s">
        <v>3</v>
      </c>
      <c r="G6776" s="127">
        <v>1565949</v>
      </c>
      <c r="H6776" s="127"/>
      <c r="I6776" s="131" t="s">
        <v>16057</v>
      </c>
      <c r="J6776" s="127"/>
      <c r="K6776" s="127"/>
      <c r="L6776" s="127"/>
      <c r="M6776" s="127"/>
      <c r="N6776" s="246">
        <v>0</v>
      </c>
      <c r="O6776" s="246">
        <v>762</v>
      </c>
      <c r="P6776" s="127" t="s">
        <v>1334</v>
      </c>
    </row>
    <row r="6777" spans="1:16" ht="63.75" hidden="1">
      <c r="A6777" s="127">
        <v>70</v>
      </c>
      <c r="B6777" s="127"/>
      <c r="C6777" s="128" t="s">
        <v>706</v>
      </c>
      <c r="D6777" s="222">
        <v>43068</v>
      </c>
      <c r="E6777" s="127" t="s">
        <v>13615</v>
      </c>
      <c r="F6777" s="127" t="s">
        <v>3</v>
      </c>
      <c r="G6777" s="127">
        <v>1565948</v>
      </c>
      <c r="H6777" s="127"/>
      <c r="I6777" s="131" t="s">
        <v>16058</v>
      </c>
      <c r="J6777" s="127"/>
      <c r="K6777" s="127"/>
      <c r="L6777" s="127"/>
      <c r="M6777" s="127"/>
      <c r="N6777" s="246">
        <v>0</v>
      </c>
      <c r="O6777" s="246">
        <v>2800</v>
      </c>
      <c r="P6777" s="127" t="s">
        <v>1334</v>
      </c>
    </row>
    <row r="6778" spans="1:16" ht="51" hidden="1">
      <c r="A6778" s="127">
        <v>70</v>
      </c>
      <c r="B6778" s="127"/>
      <c r="C6778" s="128" t="s">
        <v>706</v>
      </c>
      <c r="D6778" s="222">
        <v>43068</v>
      </c>
      <c r="E6778" s="127" t="s">
        <v>13616</v>
      </c>
      <c r="F6778" s="127" t="s">
        <v>3</v>
      </c>
      <c r="G6778" s="127">
        <v>1565947</v>
      </c>
      <c r="H6778" s="127"/>
      <c r="I6778" s="131" t="s">
        <v>16059</v>
      </c>
      <c r="J6778" s="127"/>
      <c r="K6778" s="127"/>
      <c r="L6778" s="127"/>
      <c r="M6778" s="127"/>
      <c r="N6778" s="246">
        <v>0</v>
      </c>
      <c r="O6778" s="246">
        <v>927.5</v>
      </c>
      <c r="P6778" s="127" t="s">
        <v>1334</v>
      </c>
    </row>
    <row r="6779" spans="1:16" ht="63.75" hidden="1">
      <c r="A6779" s="127">
        <v>16</v>
      </c>
      <c r="B6779" s="127"/>
      <c r="C6779" s="128" t="s">
        <v>693</v>
      </c>
      <c r="D6779" s="222">
        <v>43068</v>
      </c>
      <c r="E6779" s="127" t="s">
        <v>13617</v>
      </c>
      <c r="F6779" s="127" t="s">
        <v>3</v>
      </c>
      <c r="G6779" s="127">
        <v>1565945</v>
      </c>
      <c r="H6779" s="127"/>
      <c r="I6779" s="131" t="s">
        <v>16060</v>
      </c>
      <c r="J6779" s="127"/>
      <c r="K6779" s="127"/>
      <c r="L6779" s="127"/>
      <c r="M6779" s="127"/>
      <c r="N6779" s="246">
        <v>0</v>
      </c>
      <c r="O6779" s="246">
        <v>370</v>
      </c>
      <c r="P6779" s="127" t="s">
        <v>1334</v>
      </c>
    </row>
    <row r="6780" spans="1:16" ht="51" hidden="1">
      <c r="A6780" s="127">
        <v>70</v>
      </c>
      <c r="B6780" s="127"/>
      <c r="C6780" s="128" t="s">
        <v>706</v>
      </c>
      <c r="D6780" s="222">
        <v>43068</v>
      </c>
      <c r="E6780" s="127" t="s">
        <v>13618</v>
      </c>
      <c r="F6780" s="127" t="s">
        <v>3</v>
      </c>
      <c r="G6780" s="127">
        <v>1565924</v>
      </c>
      <c r="H6780" s="127"/>
      <c r="I6780" s="131" t="s">
        <v>16061</v>
      </c>
      <c r="J6780" s="127"/>
      <c r="K6780" s="127"/>
      <c r="L6780" s="127"/>
      <c r="M6780" s="127"/>
      <c r="N6780" s="246">
        <v>0</v>
      </c>
      <c r="O6780" s="246">
        <v>67</v>
      </c>
      <c r="P6780" s="127" t="s">
        <v>1334</v>
      </c>
    </row>
    <row r="6781" spans="1:16" ht="51" hidden="1">
      <c r="A6781" s="127">
        <v>48</v>
      </c>
      <c r="B6781" s="127"/>
      <c r="C6781" s="128" t="s">
        <v>701</v>
      </c>
      <c r="D6781" s="222">
        <v>43068</v>
      </c>
      <c r="E6781" s="127" t="s">
        <v>13619</v>
      </c>
      <c r="F6781" s="127" t="s">
        <v>3</v>
      </c>
      <c r="G6781" s="127">
        <v>1565913</v>
      </c>
      <c r="H6781" s="127"/>
      <c r="I6781" s="131" t="s">
        <v>16062</v>
      </c>
      <c r="J6781" s="127"/>
      <c r="K6781" s="127"/>
      <c r="L6781" s="127"/>
      <c r="M6781" s="127"/>
      <c r="N6781" s="246">
        <v>0</v>
      </c>
      <c r="O6781" s="246">
        <v>0.74</v>
      </c>
      <c r="P6781" s="127" t="s">
        <v>1334</v>
      </c>
    </row>
    <row r="6782" spans="1:16" ht="51" hidden="1">
      <c r="A6782" s="127" t="s">
        <v>620</v>
      </c>
      <c r="B6782" s="127"/>
      <c r="C6782" s="128" t="s">
        <v>714</v>
      </c>
      <c r="D6782" s="222">
        <v>43068</v>
      </c>
      <c r="E6782" s="127" t="s">
        <v>13620</v>
      </c>
      <c r="F6782" s="127" t="s">
        <v>3</v>
      </c>
      <c r="G6782" s="127">
        <v>1565912</v>
      </c>
      <c r="H6782" s="127"/>
      <c r="I6782" s="131" t="s">
        <v>16063</v>
      </c>
      <c r="J6782" s="127"/>
      <c r="K6782" s="127"/>
      <c r="L6782" s="127"/>
      <c r="M6782" s="127"/>
      <c r="N6782" s="246">
        <v>0</v>
      </c>
      <c r="O6782" s="246">
        <v>4657</v>
      </c>
      <c r="P6782" s="127" t="s">
        <v>1334</v>
      </c>
    </row>
    <row r="6783" spans="1:16" ht="51" hidden="1">
      <c r="A6783" s="127">
        <v>15</v>
      </c>
      <c r="B6783" s="127"/>
      <c r="C6783" s="128" t="s">
        <v>692</v>
      </c>
      <c r="D6783" s="222">
        <v>43068</v>
      </c>
      <c r="E6783" s="127" t="s">
        <v>13621</v>
      </c>
      <c r="F6783" s="127" t="s">
        <v>3</v>
      </c>
      <c r="G6783" s="127">
        <v>1565898</v>
      </c>
      <c r="H6783" s="127"/>
      <c r="I6783" s="131" t="s">
        <v>16064</v>
      </c>
      <c r="J6783" s="127"/>
      <c r="K6783" s="127"/>
      <c r="L6783" s="127"/>
      <c r="M6783" s="127"/>
      <c r="N6783" s="246">
        <v>0</v>
      </c>
      <c r="O6783" s="246">
        <v>2199.8000000000002</v>
      </c>
      <c r="P6783" s="127" t="s">
        <v>1334</v>
      </c>
    </row>
    <row r="6784" spans="1:16" ht="38.25" hidden="1">
      <c r="A6784" s="127">
        <v>290</v>
      </c>
      <c r="B6784" s="127"/>
      <c r="C6784" s="128" t="s">
        <v>794</v>
      </c>
      <c r="D6784" s="222">
        <v>43068</v>
      </c>
      <c r="E6784" s="127" t="s">
        <v>13622</v>
      </c>
      <c r="F6784" s="127" t="s">
        <v>3</v>
      </c>
      <c r="G6784" s="127">
        <v>1565896</v>
      </c>
      <c r="H6784" s="127"/>
      <c r="I6784" s="131" t="s">
        <v>16065</v>
      </c>
      <c r="J6784" s="127"/>
      <c r="K6784" s="127"/>
      <c r="L6784" s="127"/>
      <c r="M6784" s="127"/>
      <c r="N6784" s="246">
        <v>0</v>
      </c>
      <c r="O6784" s="246">
        <v>1113</v>
      </c>
      <c r="P6784" s="127" t="s">
        <v>1334</v>
      </c>
    </row>
    <row r="6785" spans="1:16" ht="51" hidden="1">
      <c r="A6785" s="127">
        <v>15</v>
      </c>
      <c r="B6785" s="127"/>
      <c r="C6785" s="128" t="s">
        <v>692</v>
      </c>
      <c r="D6785" s="222">
        <v>43068</v>
      </c>
      <c r="E6785" s="127" t="s">
        <v>13623</v>
      </c>
      <c r="F6785" s="127" t="s">
        <v>3</v>
      </c>
      <c r="G6785" s="127">
        <v>1565895</v>
      </c>
      <c r="H6785" s="127"/>
      <c r="I6785" s="131" t="s">
        <v>16064</v>
      </c>
      <c r="J6785" s="127"/>
      <c r="K6785" s="127"/>
      <c r="L6785" s="127"/>
      <c r="M6785" s="127"/>
      <c r="N6785" s="246">
        <v>0</v>
      </c>
      <c r="O6785" s="246">
        <v>968.35</v>
      </c>
      <c r="P6785" s="127" t="s">
        <v>1334</v>
      </c>
    </row>
    <row r="6786" spans="1:16" ht="51" hidden="1">
      <c r="A6786" s="127">
        <v>70</v>
      </c>
      <c r="B6786" s="127"/>
      <c r="C6786" s="128" t="s">
        <v>706</v>
      </c>
      <c r="D6786" s="222">
        <v>43068</v>
      </c>
      <c r="E6786" s="127" t="s">
        <v>13624</v>
      </c>
      <c r="F6786" s="127" t="s">
        <v>3</v>
      </c>
      <c r="G6786" s="127">
        <v>1565878</v>
      </c>
      <c r="H6786" s="127"/>
      <c r="I6786" s="131" t="s">
        <v>16066</v>
      </c>
      <c r="J6786" s="127"/>
      <c r="K6786" s="127"/>
      <c r="L6786" s="127"/>
      <c r="M6786" s="127"/>
      <c r="N6786" s="246">
        <v>0</v>
      </c>
      <c r="O6786" s="246">
        <v>75</v>
      </c>
      <c r="P6786" s="127" t="s">
        <v>1334</v>
      </c>
    </row>
    <row r="6787" spans="1:16" ht="38.25" hidden="1">
      <c r="A6787" s="127">
        <v>46</v>
      </c>
      <c r="B6787" s="127"/>
      <c r="C6787" s="128" t="s">
        <v>699</v>
      </c>
      <c r="D6787" s="222">
        <v>43068</v>
      </c>
      <c r="E6787" s="127" t="s">
        <v>13625</v>
      </c>
      <c r="F6787" s="127" t="s">
        <v>3</v>
      </c>
      <c r="G6787" s="127">
        <v>1565847</v>
      </c>
      <c r="H6787" s="127"/>
      <c r="I6787" s="131" t="s">
        <v>16067</v>
      </c>
      <c r="J6787" s="127"/>
      <c r="K6787" s="127"/>
      <c r="L6787" s="127"/>
      <c r="M6787" s="127"/>
      <c r="N6787" s="246">
        <v>0</v>
      </c>
      <c r="O6787" s="246">
        <v>200</v>
      </c>
      <c r="P6787" s="127" t="s">
        <v>1334</v>
      </c>
    </row>
    <row r="6788" spans="1:16" ht="51" hidden="1">
      <c r="A6788" s="127">
        <v>591</v>
      </c>
      <c r="B6788" s="127"/>
      <c r="C6788" s="128" t="s">
        <v>862</v>
      </c>
      <c r="D6788" s="222">
        <v>43068</v>
      </c>
      <c r="E6788" s="127" t="s">
        <v>13626</v>
      </c>
      <c r="F6788" s="127" t="s">
        <v>3</v>
      </c>
      <c r="G6788" s="127">
        <v>1565833</v>
      </c>
      <c r="H6788" s="127"/>
      <c r="I6788" s="131" t="s">
        <v>16068</v>
      </c>
      <c r="J6788" s="127"/>
      <c r="K6788" s="127"/>
      <c r="L6788" s="127"/>
      <c r="M6788" s="127"/>
      <c r="N6788" s="246">
        <v>0</v>
      </c>
      <c r="O6788" s="246">
        <v>126.47</v>
      </c>
      <c r="P6788" s="127" t="s">
        <v>1334</v>
      </c>
    </row>
    <row r="6789" spans="1:16" ht="63.75" hidden="1">
      <c r="A6789" s="127">
        <v>670</v>
      </c>
      <c r="B6789" s="127"/>
      <c r="C6789" s="128" t="s">
        <v>236</v>
      </c>
      <c r="D6789" s="222">
        <v>43068</v>
      </c>
      <c r="E6789" s="127" t="s">
        <v>13627</v>
      </c>
      <c r="F6789" s="127" t="s">
        <v>3</v>
      </c>
      <c r="G6789" s="127">
        <v>1565908</v>
      </c>
      <c r="H6789" s="127"/>
      <c r="I6789" s="131" t="s">
        <v>16069</v>
      </c>
      <c r="J6789" s="127"/>
      <c r="K6789" s="127"/>
      <c r="L6789" s="127"/>
      <c r="M6789" s="127"/>
      <c r="N6789" s="246">
        <v>0</v>
      </c>
      <c r="O6789" s="246">
        <v>90</v>
      </c>
      <c r="P6789" s="127" t="s">
        <v>1334</v>
      </c>
    </row>
    <row r="6790" spans="1:16" ht="63.75" hidden="1">
      <c r="A6790" s="127">
        <v>670</v>
      </c>
      <c r="B6790" s="127"/>
      <c r="C6790" s="128" t="s">
        <v>236</v>
      </c>
      <c r="D6790" s="222">
        <v>43068</v>
      </c>
      <c r="E6790" s="127" t="s">
        <v>13628</v>
      </c>
      <c r="F6790" s="127" t="s">
        <v>3</v>
      </c>
      <c r="G6790" s="127">
        <v>1565906</v>
      </c>
      <c r="H6790" s="127"/>
      <c r="I6790" s="131" t="s">
        <v>16070</v>
      </c>
      <c r="J6790" s="127"/>
      <c r="K6790" s="127"/>
      <c r="L6790" s="127"/>
      <c r="M6790" s="127"/>
      <c r="N6790" s="246">
        <v>0</v>
      </c>
      <c r="O6790" s="246">
        <v>15043</v>
      </c>
      <c r="P6790" s="127" t="s">
        <v>1334</v>
      </c>
    </row>
    <row r="6791" spans="1:16" ht="51" hidden="1">
      <c r="A6791" s="127">
        <v>670</v>
      </c>
      <c r="B6791" s="127"/>
      <c r="C6791" s="128" t="s">
        <v>236</v>
      </c>
      <c r="D6791" s="222">
        <v>43068</v>
      </c>
      <c r="E6791" s="127" t="s">
        <v>13629</v>
      </c>
      <c r="F6791" s="127" t="s">
        <v>3</v>
      </c>
      <c r="G6791" s="127">
        <v>1565905</v>
      </c>
      <c r="H6791" s="127"/>
      <c r="I6791" s="131" t="s">
        <v>16071</v>
      </c>
      <c r="J6791" s="127"/>
      <c r="K6791" s="127"/>
      <c r="L6791" s="127"/>
      <c r="M6791" s="127"/>
      <c r="N6791" s="246">
        <v>0</v>
      </c>
      <c r="O6791" s="243">
        <v>8.84</v>
      </c>
      <c r="P6791" s="127" t="s">
        <v>1334</v>
      </c>
    </row>
    <row r="6792" spans="1:16" ht="51" hidden="1">
      <c r="A6792" s="127">
        <v>46</v>
      </c>
      <c r="B6792" s="127"/>
      <c r="C6792" s="128" t="s">
        <v>699</v>
      </c>
      <c r="D6792" s="222">
        <v>43069</v>
      </c>
      <c r="E6792" s="127" t="s">
        <v>13630</v>
      </c>
      <c r="F6792" s="127" t="s">
        <v>3</v>
      </c>
      <c r="G6792" s="127">
        <v>1566190</v>
      </c>
      <c r="H6792" s="127"/>
      <c r="I6792" s="131" t="s">
        <v>16072</v>
      </c>
      <c r="J6792" s="127"/>
      <c r="K6792" s="127"/>
      <c r="L6792" s="127"/>
      <c r="M6792" s="127"/>
      <c r="N6792" s="246">
        <v>0</v>
      </c>
      <c r="O6792" s="243">
        <v>1500</v>
      </c>
      <c r="P6792" s="127" t="s">
        <v>1334</v>
      </c>
    </row>
    <row r="6793" spans="1:16" ht="51" hidden="1">
      <c r="A6793" s="127">
        <v>46</v>
      </c>
      <c r="B6793" s="127"/>
      <c r="C6793" s="128" t="s">
        <v>699</v>
      </c>
      <c r="D6793" s="222">
        <v>43069</v>
      </c>
      <c r="E6793" s="127" t="s">
        <v>13631</v>
      </c>
      <c r="F6793" s="127" t="s">
        <v>3</v>
      </c>
      <c r="G6793" s="127">
        <v>1566192</v>
      </c>
      <c r="H6793" s="127"/>
      <c r="I6793" s="131" t="s">
        <v>16073</v>
      </c>
      <c r="J6793" s="127"/>
      <c r="K6793" s="127"/>
      <c r="L6793" s="127"/>
      <c r="M6793" s="127"/>
      <c r="N6793" s="246">
        <v>0</v>
      </c>
      <c r="O6793" s="246">
        <v>4500</v>
      </c>
      <c r="P6793" s="127" t="s">
        <v>1334</v>
      </c>
    </row>
    <row r="6794" spans="1:16" ht="51" hidden="1">
      <c r="A6794" s="127">
        <v>46</v>
      </c>
      <c r="B6794" s="127"/>
      <c r="C6794" s="128" t="s">
        <v>699</v>
      </c>
      <c r="D6794" s="222">
        <v>43069</v>
      </c>
      <c r="E6794" s="127" t="s">
        <v>13632</v>
      </c>
      <c r="F6794" s="127" t="s">
        <v>3</v>
      </c>
      <c r="G6794" s="127">
        <v>1566193</v>
      </c>
      <c r="H6794" s="127"/>
      <c r="I6794" s="131" t="s">
        <v>16074</v>
      </c>
      <c r="J6794" s="127"/>
      <c r="K6794" s="127"/>
      <c r="L6794" s="127"/>
      <c r="M6794" s="127"/>
      <c r="N6794" s="246">
        <v>0</v>
      </c>
      <c r="O6794" s="246">
        <v>23197.759999999998</v>
      </c>
      <c r="P6794" s="127" t="s">
        <v>1334</v>
      </c>
    </row>
    <row r="6795" spans="1:16" ht="51" hidden="1">
      <c r="A6795" s="127">
        <v>46</v>
      </c>
      <c r="B6795" s="127"/>
      <c r="C6795" s="128" t="s">
        <v>699</v>
      </c>
      <c r="D6795" s="222">
        <v>43069</v>
      </c>
      <c r="E6795" s="127" t="s">
        <v>13633</v>
      </c>
      <c r="F6795" s="127" t="s">
        <v>3</v>
      </c>
      <c r="G6795" s="127">
        <v>1566194</v>
      </c>
      <c r="H6795" s="127"/>
      <c r="I6795" s="131" t="s">
        <v>16075</v>
      </c>
      <c r="J6795" s="127"/>
      <c r="K6795" s="127"/>
      <c r="L6795" s="127"/>
      <c r="M6795" s="127"/>
      <c r="N6795" s="246">
        <v>0</v>
      </c>
      <c r="O6795" s="246">
        <v>159250</v>
      </c>
      <c r="P6795" s="127" t="s">
        <v>1334</v>
      </c>
    </row>
    <row r="6796" spans="1:16" ht="51" hidden="1">
      <c r="A6796" s="127">
        <v>47</v>
      </c>
      <c r="B6796" s="127"/>
      <c r="C6796" s="128" t="s">
        <v>700</v>
      </c>
      <c r="D6796" s="222">
        <v>43069</v>
      </c>
      <c r="E6796" s="127" t="s">
        <v>13634</v>
      </c>
      <c r="F6796" s="127" t="s">
        <v>3</v>
      </c>
      <c r="G6796" s="127">
        <v>1566208</v>
      </c>
      <c r="H6796" s="127"/>
      <c r="I6796" s="131" t="s">
        <v>16076</v>
      </c>
      <c r="J6796" s="127"/>
      <c r="K6796" s="127"/>
      <c r="L6796" s="127"/>
      <c r="M6796" s="127"/>
      <c r="N6796" s="246">
        <v>0</v>
      </c>
      <c r="O6796" s="246">
        <v>12031.6</v>
      </c>
      <c r="P6796" s="127" t="s">
        <v>1334</v>
      </c>
    </row>
    <row r="6797" spans="1:16" ht="63.75" hidden="1">
      <c r="A6797" s="127">
        <v>287</v>
      </c>
      <c r="B6797" s="127"/>
      <c r="C6797" s="128" t="s">
        <v>791</v>
      </c>
      <c r="D6797" s="222">
        <v>43069</v>
      </c>
      <c r="E6797" s="127" t="s">
        <v>13635</v>
      </c>
      <c r="F6797" s="127" t="s">
        <v>3</v>
      </c>
      <c r="G6797" s="127">
        <v>1566214</v>
      </c>
      <c r="H6797" s="127"/>
      <c r="I6797" s="131" t="s">
        <v>16077</v>
      </c>
      <c r="J6797" s="127"/>
      <c r="K6797" s="127"/>
      <c r="L6797" s="127"/>
      <c r="M6797" s="127"/>
      <c r="N6797" s="246">
        <v>0</v>
      </c>
      <c r="O6797" s="246">
        <v>7560.27</v>
      </c>
      <c r="P6797" s="127" t="s">
        <v>1334</v>
      </c>
    </row>
    <row r="6798" spans="1:16" ht="63.75" hidden="1">
      <c r="A6798" s="127">
        <v>287</v>
      </c>
      <c r="B6798" s="127"/>
      <c r="C6798" s="128" t="s">
        <v>791</v>
      </c>
      <c r="D6798" s="222">
        <v>43069</v>
      </c>
      <c r="E6798" s="127" t="s">
        <v>13636</v>
      </c>
      <c r="F6798" s="127" t="s">
        <v>3</v>
      </c>
      <c r="G6798" s="127">
        <v>1566216</v>
      </c>
      <c r="H6798" s="127"/>
      <c r="I6798" s="131" t="s">
        <v>16078</v>
      </c>
      <c r="J6798" s="127"/>
      <c r="K6798" s="127"/>
      <c r="L6798" s="127"/>
      <c r="M6798" s="127"/>
      <c r="N6798" s="246">
        <v>0</v>
      </c>
      <c r="O6798" s="246">
        <v>53158.8</v>
      </c>
      <c r="P6798" s="127" t="s">
        <v>1334</v>
      </c>
    </row>
    <row r="6799" spans="1:16" ht="63.75" hidden="1">
      <c r="A6799" s="127">
        <v>287</v>
      </c>
      <c r="B6799" s="127"/>
      <c r="C6799" s="128" t="s">
        <v>791</v>
      </c>
      <c r="D6799" s="222">
        <v>43069</v>
      </c>
      <c r="E6799" s="127" t="s">
        <v>13637</v>
      </c>
      <c r="F6799" s="127" t="s">
        <v>3</v>
      </c>
      <c r="G6799" s="127">
        <v>1566219</v>
      </c>
      <c r="H6799" s="127"/>
      <c r="I6799" s="131" t="s">
        <v>16079</v>
      </c>
      <c r="J6799" s="127"/>
      <c r="K6799" s="127"/>
      <c r="L6799" s="127"/>
      <c r="M6799" s="127"/>
      <c r="N6799" s="246">
        <v>0</v>
      </c>
      <c r="O6799" s="246">
        <v>64095.6</v>
      </c>
      <c r="P6799" s="127" t="s">
        <v>1334</v>
      </c>
    </row>
    <row r="6800" spans="1:16" ht="63.75" hidden="1">
      <c r="A6800" s="127">
        <v>287</v>
      </c>
      <c r="B6800" s="127"/>
      <c r="C6800" s="128" t="s">
        <v>791</v>
      </c>
      <c r="D6800" s="222">
        <v>43069</v>
      </c>
      <c r="E6800" s="127" t="s">
        <v>13638</v>
      </c>
      <c r="F6800" s="127" t="s">
        <v>3</v>
      </c>
      <c r="G6800" s="127">
        <v>1566222</v>
      </c>
      <c r="H6800" s="127"/>
      <c r="I6800" s="131" t="s">
        <v>16080</v>
      </c>
      <c r="J6800" s="127"/>
      <c r="K6800" s="127"/>
      <c r="L6800" s="127"/>
      <c r="M6800" s="127"/>
      <c r="N6800" s="246">
        <v>0</v>
      </c>
      <c r="O6800" s="246">
        <v>9151.2000000000007</v>
      </c>
      <c r="P6800" s="127" t="s">
        <v>1334</v>
      </c>
    </row>
    <row r="6801" spans="1:16" ht="38.25">
      <c r="A6801" s="127">
        <v>35</v>
      </c>
      <c r="B6801" s="127"/>
      <c r="C6801" s="128" t="s">
        <v>697</v>
      </c>
      <c r="D6801" s="222">
        <v>43069</v>
      </c>
      <c r="E6801" s="127" t="s">
        <v>13639</v>
      </c>
      <c r="F6801" s="127" t="s">
        <v>3</v>
      </c>
      <c r="G6801" s="127">
        <v>1566223</v>
      </c>
      <c r="H6801" s="127"/>
      <c r="I6801" s="131" t="s">
        <v>16081</v>
      </c>
      <c r="J6801" s="127"/>
      <c r="K6801" s="127"/>
      <c r="L6801" s="127"/>
      <c r="M6801" s="127"/>
      <c r="N6801" s="246">
        <v>0</v>
      </c>
      <c r="O6801" s="246">
        <v>99</v>
      </c>
      <c r="P6801" s="127" t="s">
        <v>1334</v>
      </c>
    </row>
    <row r="6802" spans="1:16" ht="63.75" hidden="1">
      <c r="A6802" s="127">
        <v>526</v>
      </c>
      <c r="B6802" s="127"/>
      <c r="C6802" s="128" t="s">
        <v>847</v>
      </c>
      <c r="D6802" s="222">
        <v>43069</v>
      </c>
      <c r="E6802" s="127" t="s">
        <v>13640</v>
      </c>
      <c r="F6802" s="127" t="s">
        <v>3</v>
      </c>
      <c r="G6802" s="127">
        <v>1566245</v>
      </c>
      <c r="H6802" s="127"/>
      <c r="I6802" s="131" t="s">
        <v>16082</v>
      </c>
      <c r="J6802" s="127"/>
      <c r="K6802" s="127"/>
      <c r="L6802" s="127"/>
      <c r="M6802" s="127"/>
      <c r="N6802" s="246">
        <v>0</v>
      </c>
      <c r="O6802" s="246">
        <v>1400</v>
      </c>
      <c r="P6802" s="127" t="s">
        <v>1334</v>
      </c>
    </row>
    <row r="6803" spans="1:16" ht="51" hidden="1">
      <c r="A6803" s="127">
        <v>660</v>
      </c>
      <c r="B6803" s="127"/>
      <c r="C6803" s="128" t="s">
        <v>234</v>
      </c>
      <c r="D6803" s="222">
        <v>43069</v>
      </c>
      <c r="E6803" s="127" t="s">
        <v>13641</v>
      </c>
      <c r="F6803" s="127" t="s">
        <v>3</v>
      </c>
      <c r="G6803" s="127">
        <v>1566246</v>
      </c>
      <c r="H6803" s="127"/>
      <c r="I6803" s="131" t="s">
        <v>16083</v>
      </c>
      <c r="J6803" s="127"/>
      <c r="K6803" s="127"/>
      <c r="L6803" s="127"/>
      <c r="M6803" s="127"/>
      <c r="N6803" s="246">
        <v>0</v>
      </c>
      <c r="O6803" s="246">
        <v>231.42</v>
      </c>
      <c r="P6803" s="127" t="s">
        <v>1334</v>
      </c>
    </row>
    <row r="6804" spans="1:16" ht="51" hidden="1">
      <c r="A6804" s="127">
        <v>660</v>
      </c>
      <c r="B6804" s="127"/>
      <c r="C6804" s="128" t="s">
        <v>234</v>
      </c>
      <c r="D6804" s="222">
        <v>43069</v>
      </c>
      <c r="E6804" s="127" t="s">
        <v>13642</v>
      </c>
      <c r="F6804" s="127" t="s">
        <v>3</v>
      </c>
      <c r="G6804" s="127">
        <v>1566247</v>
      </c>
      <c r="H6804" s="127"/>
      <c r="I6804" s="131" t="s">
        <v>16084</v>
      </c>
      <c r="J6804" s="127"/>
      <c r="K6804" s="127"/>
      <c r="L6804" s="127"/>
      <c r="M6804" s="127"/>
      <c r="N6804" s="246">
        <v>0</v>
      </c>
      <c r="O6804" s="246">
        <v>68.09</v>
      </c>
      <c r="P6804" s="127" t="s">
        <v>1334</v>
      </c>
    </row>
    <row r="6805" spans="1:16" ht="51" hidden="1">
      <c r="A6805" s="127">
        <v>523</v>
      </c>
      <c r="B6805" s="127"/>
      <c r="C6805" s="128" t="s">
        <v>846</v>
      </c>
      <c r="D6805" s="222">
        <v>43069</v>
      </c>
      <c r="E6805" s="127" t="s">
        <v>13643</v>
      </c>
      <c r="F6805" s="127" t="s">
        <v>3</v>
      </c>
      <c r="G6805" s="127">
        <v>1566252</v>
      </c>
      <c r="H6805" s="127"/>
      <c r="I6805" s="131" t="s">
        <v>16085</v>
      </c>
      <c r="J6805" s="127"/>
      <c r="K6805" s="127"/>
      <c r="L6805" s="127"/>
      <c r="M6805" s="127"/>
      <c r="N6805" s="246">
        <v>0</v>
      </c>
      <c r="O6805" s="246">
        <v>2088</v>
      </c>
      <c r="P6805" s="127" t="s">
        <v>1334</v>
      </c>
    </row>
    <row r="6806" spans="1:16" ht="51" hidden="1">
      <c r="A6806" s="127">
        <v>16</v>
      </c>
      <c r="B6806" s="127"/>
      <c r="C6806" s="128" t="s">
        <v>693</v>
      </c>
      <c r="D6806" s="222">
        <v>43069</v>
      </c>
      <c r="E6806" s="127" t="s">
        <v>13644</v>
      </c>
      <c r="F6806" s="127" t="s">
        <v>3</v>
      </c>
      <c r="G6806" s="127">
        <v>1566253</v>
      </c>
      <c r="H6806" s="127"/>
      <c r="I6806" s="131" t="s">
        <v>16086</v>
      </c>
      <c r="J6806" s="127"/>
      <c r="K6806" s="127"/>
      <c r="L6806" s="127"/>
      <c r="M6806" s="127"/>
      <c r="N6806" s="246">
        <v>0</v>
      </c>
      <c r="O6806" s="246">
        <v>325.5</v>
      </c>
      <c r="P6806" s="127" t="s">
        <v>1334</v>
      </c>
    </row>
    <row r="6807" spans="1:16" ht="51" hidden="1">
      <c r="A6807" s="127">
        <v>523</v>
      </c>
      <c r="B6807" s="127"/>
      <c r="C6807" s="128" t="s">
        <v>846</v>
      </c>
      <c r="D6807" s="222">
        <v>43069</v>
      </c>
      <c r="E6807" s="127" t="s">
        <v>13645</v>
      </c>
      <c r="F6807" s="127" t="s">
        <v>3</v>
      </c>
      <c r="G6807" s="127">
        <v>1566254</v>
      </c>
      <c r="H6807" s="127"/>
      <c r="I6807" s="131" t="s">
        <v>16087</v>
      </c>
      <c r="J6807" s="127"/>
      <c r="K6807" s="127"/>
      <c r="L6807" s="127"/>
      <c r="M6807" s="127"/>
      <c r="N6807" s="246">
        <v>0</v>
      </c>
      <c r="O6807" s="246">
        <v>38000</v>
      </c>
      <c r="P6807" s="127" t="s">
        <v>1334</v>
      </c>
    </row>
    <row r="6808" spans="1:16" ht="51" hidden="1">
      <c r="A6808" s="127">
        <v>523</v>
      </c>
      <c r="B6808" s="127"/>
      <c r="C6808" s="128" t="s">
        <v>846</v>
      </c>
      <c r="D6808" s="222">
        <v>43069</v>
      </c>
      <c r="E6808" s="127" t="s">
        <v>13646</v>
      </c>
      <c r="F6808" s="127" t="s">
        <v>3</v>
      </c>
      <c r="G6808" s="127">
        <v>1566255</v>
      </c>
      <c r="H6808" s="127"/>
      <c r="I6808" s="131" t="s">
        <v>16088</v>
      </c>
      <c r="J6808" s="127"/>
      <c r="K6808" s="127"/>
      <c r="L6808" s="127"/>
      <c r="M6808" s="127"/>
      <c r="N6808" s="246">
        <v>0</v>
      </c>
      <c r="O6808" s="246">
        <v>1092</v>
      </c>
      <c r="P6808" s="127" t="s">
        <v>1334</v>
      </c>
    </row>
    <row r="6809" spans="1:16" ht="51" hidden="1">
      <c r="A6809" s="127">
        <v>523</v>
      </c>
      <c r="B6809" s="127"/>
      <c r="C6809" s="128" t="s">
        <v>846</v>
      </c>
      <c r="D6809" s="222">
        <v>43069</v>
      </c>
      <c r="E6809" s="127" t="s">
        <v>13647</v>
      </c>
      <c r="F6809" s="127" t="s">
        <v>3</v>
      </c>
      <c r="G6809" s="127">
        <v>1566256</v>
      </c>
      <c r="H6809" s="127"/>
      <c r="I6809" s="131" t="s">
        <v>16089</v>
      </c>
      <c r="J6809" s="127"/>
      <c r="K6809" s="127"/>
      <c r="L6809" s="127"/>
      <c r="M6809" s="127"/>
      <c r="N6809" s="246">
        <v>0</v>
      </c>
      <c r="O6809" s="246">
        <v>221</v>
      </c>
      <c r="P6809" s="127" t="s">
        <v>1334</v>
      </c>
    </row>
    <row r="6810" spans="1:16" ht="51" hidden="1">
      <c r="A6810" s="127">
        <v>523</v>
      </c>
      <c r="B6810" s="127"/>
      <c r="C6810" s="128" t="s">
        <v>846</v>
      </c>
      <c r="D6810" s="222">
        <v>43069</v>
      </c>
      <c r="E6810" s="127" t="s">
        <v>13648</v>
      </c>
      <c r="F6810" s="127" t="s">
        <v>3</v>
      </c>
      <c r="G6810" s="127">
        <v>1566257</v>
      </c>
      <c r="H6810" s="127"/>
      <c r="I6810" s="131" t="s">
        <v>16090</v>
      </c>
      <c r="J6810" s="127"/>
      <c r="K6810" s="127"/>
      <c r="L6810" s="127"/>
      <c r="M6810" s="127"/>
      <c r="N6810" s="246">
        <v>0</v>
      </c>
      <c r="O6810" s="246">
        <v>359</v>
      </c>
      <c r="P6810" s="127" t="s">
        <v>1334</v>
      </c>
    </row>
    <row r="6811" spans="1:16" ht="51" hidden="1">
      <c r="A6811" s="127">
        <v>47</v>
      </c>
      <c r="B6811" s="127"/>
      <c r="C6811" s="128" t="s">
        <v>700</v>
      </c>
      <c r="D6811" s="222">
        <v>43069</v>
      </c>
      <c r="E6811" s="127" t="s">
        <v>13649</v>
      </c>
      <c r="F6811" s="127" t="s">
        <v>3</v>
      </c>
      <c r="G6811" s="127">
        <v>1566292</v>
      </c>
      <c r="H6811" s="127"/>
      <c r="I6811" s="131" t="s">
        <v>16091</v>
      </c>
      <c r="J6811" s="127"/>
      <c r="K6811" s="127"/>
      <c r="L6811" s="127"/>
      <c r="M6811" s="127"/>
      <c r="N6811" s="246">
        <v>0</v>
      </c>
      <c r="O6811" s="246">
        <v>5</v>
      </c>
      <c r="P6811" s="127" t="s">
        <v>1334</v>
      </c>
    </row>
    <row r="6812" spans="1:16" ht="51" hidden="1">
      <c r="A6812" s="127">
        <v>47</v>
      </c>
      <c r="B6812" s="127"/>
      <c r="C6812" s="128" t="s">
        <v>700</v>
      </c>
      <c r="D6812" s="222">
        <v>43069</v>
      </c>
      <c r="E6812" s="127" t="s">
        <v>13650</v>
      </c>
      <c r="F6812" s="127" t="s">
        <v>3</v>
      </c>
      <c r="G6812" s="127">
        <v>1566295</v>
      </c>
      <c r="H6812" s="127"/>
      <c r="I6812" s="131" t="s">
        <v>16092</v>
      </c>
      <c r="J6812" s="127"/>
      <c r="K6812" s="127"/>
      <c r="L6812" s="127"/>
      <c r="M6812" s="127"/>
      <c r="N6812" s="246">
        <v>0</v>
      </c>
      <c r="O6812" s="246">
        <v>287</v>
      </c>
      <c r="P6812" s="127" t="s">
        <v>1334</v>
      </c>
    </row>
    <row r="6813" spans="1:16" ht="51" hidden="1">
      <c r="A6813" s="127" t="s">
        <v>627</v>
      </c>
      <c r="B6813" s="127"/>
      <c r="C6813" s="128" t="s">
        <v>1235</v>
      </c>
      <c r="D6813" s="222">
        <v>43069</v>
      </c>
      <c r="E6813" s="127" t="s">
        <v>13651</v>
      </c>
      <c r="F6813" s="127" t="s">
        <v>3</v>
      </c>
      <c r="G6813" s="127">
        <v>1566298</v>
      </c>
      <c r="H6813" s="127"/>
      <c r="I6813" s="131" t="s">
        <v>16093</v>
      </c>
      <c r="J6813" s="127"/>
      <c r="K6813" s="127"/>
      <c r="L6813" s="127"/>
      <c r="M6813" s="127"/>
      <c r="N6813" s="246">
        <v>0</v>
      </c>
      <c r="O6813" s="246">
        <v>930.45</v>
      </c>
      <c r="P6813" s="127" t="s">
        <v>1334</v>
      </c>
    </row>
    <row r="6814" spans="1:16" ht="63.75" hidden="1">
      <c r="A6814" s="127">
        <v>650</v>
      </c>
      <c r="B6814" s="127"/>
      <c r="C6814" s="128" t="s">
        <v>233</v>
      </c>
      <c r="D6814" s="222">
        <v>43069</v>
      </c>
      <c r="E6814" s="127" t="s">
        <v>13652</v>
      </c>
      <c r="F6814" s="127" t="s">
        <v>3</v>
      </c>
      <c r="G6814" s="127">
        <v>1566303</v>
      </c>
      <c r="H6814" s="127"/>
      <c r="I6814" s="131" t="s">
        <v>16094</v>
      </c>
      <c r="J6814" s="127"/>
      <c r="K6814" s="127"/>
      <c r="L6814" s="127"/>
      <c r="M6814" s="127"/>
      <c r="N6814" s="246">
        <v>0</v>
      </c>
      <c r="O6814" s="246">
        <v>245</v>
      </c>
      <c r="P6814" s="127" t="s">
        <v>1334</v>
      </c>
    </row>
    <row r="6815" spans="1:16" ht="63.75" hidden="1">
      <c r="A6815" s="127">
        <v>76</v>
      </c>
      <c r="B6815" s="127"/>
      <c r="C6815" s="128" t="s">
        <v>707</v>
      </c>
      <c r="D6815" s="222">
        <v>43069</v>
      </c>
      <c r="E6815" s="127" t="s">
        <v>13653</v>
      </c>
      <c r="F6815" s="127" t="s">
        <v>3</v>
      </c>
      <c r="G6815" s="127">
        <v>1566304</v>
      </c>
      <c r="H6815" s="127"/>
      <c r="I6815" s="131" t="s">
        <v>16095</v>
      </c>
      <c r="J6815" s="127"/>
      <c r="K6815" s="127"/>
      <c r="L6815" s="127"/>
      <c r="M6815" s="127"/>
      <c r="N6815" s="246">
        <v>0</v>
      </c>
      <c r="O6815" s="246">
        <v>48</v>
      </c>
      <c r="P6815" s="127" t="s">
        <v>1334</v>
      </c>
    </row>
    <row r="6816" spans="1:16" ht="51" hidden="1">
      <c r="A6816" s="127">
        <v>224</v>
      </c>
      <c r="B6816" s="127"/>
      <c r="C6816" s="128" t="s">
        <v>120</v>
      </c>
      <c r="D6816" s="222">
        <v>43069</v>
      </c>
      <c r="E6816" s="127" t="s">
        <v>13654</v>
      </c>
      <c r="F6816" s="127" t="s">
        <v>3</v>
      </c>
      <c r="G6816" s="127">
        <v>1566307</v>
      </c>
      <c r="H6816" s="127"/>
      <c r="I6816" s="131" t="s">
        <v>16096</v>
      </c>
      <c r="J6816" s="127"/>
      <c r="K6816" s="127"/>
      <c r="L6816" s="127"/>
      <c r="M6816" s="127"/>
      <c r="N6816" s="246">
        <v>0</v>
      </c>
      <c r="O6816" s="246">
        <v>1252896</v>
      </c>
      <c r="P6816" s="127" t="s">
        <v>1334</v>
      </c>
    </row>
    <row r="6817" spans="1:16" ht="63.75" hidden="1">
      <c r="A6817" s="127">
        <v>163</v>
      </c>
      <c r="B6817" s="127"/>
      <c r="C6817" s="128" t="s">
        <v>749</v>
      </c>
      <c r="D6817" s="222">
        <v>43069</v>
      </c>
      <c r="E6817" s="127" t="s">
        <v>13655</v>
      </c>
      <c r="F6817" s="127" t="s">
        <v>3</v>
      </c>
      <c r="G6817" s="127">
        <v>1566311</v>
      </c>
      <c r="H6817" s="127"/>
      <c r="I6817" s="131" t="s">
        <v>16097</v>
      </c>
      <c r="J6817" s="127"/>
      <c r="K6817" s="127"/>
      <c r="L6817" s="127"/>
      <c r="M6817" s="127"/>
      <c r="N6817" s="246">
        <v>0</v>
      </c>
      <c r="O6817" s="246">
        <v>253.4</v>
      </c>
      <c r="P6817" s="127" t="s">
        <v>1334</v>
      </c>
    </row>
    <row r="6818" spans="1:16" ht="51" hidden="1">
      <c r="A6818" s="127">
        <v>16</v>
      </c>
      <c r="B6818" s="127"/>
      <c r="C6818" s="128" t="s">
        <v>693</v>
      </c>
      <c r="D6818" s="222">
        <v>43069</v>
      </c>
      <c r="E6818" s="127" t="s">
        <v>13656</v>
      </c>
      <c r="F6818" s="127" t="s">
        <v>3</v>
      </c>
      <c r="G6818" s="127">
        <v>1566319</v>
      </c>
      <c r="H6818" s="127"/>
      <c r="I6818" s="131" t="s">
        <v>16098</v>
      </c>
      <c r="J6818" s="127"/>
      <c r="K6818" s="127"/>
      <c r="L6818" s="127"/>
      <c r="M6818" s="127"/>
      <c r="N6818" s="246">
        <v>0</v>
      </c>
      <c r="O6818" s="246">
        <v>209</v>
      </c>
      <c r="P6818" s="127" t="s">
        <v>1334</v>
      </c>
    </row>
    <row r="6819" spans="1:16" ht="63.75" hidden="1">
      <c r="A6819" s="127">
        <v>660</v>
      </c>
      <c r="B6819" s="127"/>
      <c r="C6819" s="128" t="s">
        <v>234</v>
      </c>
      <c r="D6819" s="222">
        <v>43069</v>
      </c>
      <c r="E6819" s="127" t="s">
        <v>13657</v>
      </c>
      <c r="F6819" s="127" t="s">
        <v>3</v>
      </c>
      <c r="G6819" s="127">
        <v>1566340</v>
      </c>
      <c r="H6819" s="127"/>
      <c r="I6819" s="131" t="s">
        <v>16099</v>
      </c>
      <c r="J6819" s="127"/>
      <c r="K6819" s="127"/>
      <c r="L6819" s="127"/>
      <c r="M6819" s="127"/>
      <c r="N6819" s="246">
        <v>0</v>
      </c>
      <c r="O6819" s="246">
        <v>1448.1</v>
      </c>
      <c r="P6819" s="127" t="s">
        <v>1334</v>
      </c>
    </row>
    <row r="6820" spans="1:16" ht="63.75" hidden="1">
      <c r="A6820" s="127">
        <v>660</v>
      </c>
      <c r="B6820" s="127"/>
      <c r="C6820" s="128" t="s">
        <v>234</v>
      </c>
      <c r="D6820" s="222">
        <v>43069</v>
      </c>
      <c r="E6820" s="127" t="s">
        <v>13658</v>
      </c>
      <c r="F6820" s="127" t="s">
        <v>3</v>
      </c>
      <c r="G6820" s="127">
        <v>1566342</v>
      </c>
      <c r="H6820" s="127"/>
      <c r="I6820" s="131" t="s">
        <v>16100</v>
      </c>
      <c r="J6820" s="127"/>
      <c r="K6820" s="127"/>
      <c r="L6820" s="127"/>
      <c r="M6820" s="127"/>
      <c r="N6820" s="246">
        <v>0</v>
      </c>
      <c r="O6820" s="246">
        <v>2162.13</v>
      </c>
      <c r="P6820" s="127" t="s">
        <v>1334</v>
      </c>
    </row>
    <row r="6821" spans="1:16" ht="51" hidden="1">
      <c r="A6821" s="127">
        <v>41</v>
      </c>
      <c r="B6821" s="127"/>
      <c r="C6821" s="128" t="s">
        <v>698</v>
      </c>
      <c r="D6821" s="222">
        <v>43069</v>
      </c>
      <c r="E6821" s="127" t="s">
        <v>13659</v>
      </c>
      <c r="F6821" s="127" t="s">
        <v>3</v>
      </c>
      <c r="G6821" s="127">
        <v>1566201</v>
      </c>
      <c r="H6821" s="127"/>
      <c r="I6821" s="131" t="s">
        <v>16101</v>
      </c>
      <c r="J6821" s="127"/>
      <c r="K6821" s="127"/>
      <c r="L6821" s="127"/>
      <c r="M6821" s="127"/>
      <c r="N6821" s="246">
        <v>0</v>
      </c>
      <c r="O6821" s="246">
        <v>5</v>
      </c>
      <c r="P6821" s="127" t="s">
        <v>1334</v>
      </c>
    </row>
    <row r="6822" spans="1:16" ht="38.25" hidden="1">
      <c r="A6822" s="127">
        <v>163</v>
      </c>
      <c r="B6822" s="127"/>
      <c r="C6822" s="128" t="s">
        <v>749</v>
      </c>
      <c r="D6822" s="222">
        <v>43069</v>
      </c>
      <c r="E6822" s="127" t="s">
        <v>13660</v>
      </c>
      <c r="F6822" s="127" t="s">
        <v>3</v>
      </c>
      <c r="G6822" s="127">
        <v>1566211</v>
      </c>
      <c r="H6822" s="127"/>
      <c r="I6822" s="131" t="s">
        <v>16102</v>
      </c>
      <c r="J6822" s="127"/>
      <c r="K6822" s="127"/>
      <c r="L6822" s="127"/>
      <c r="M6822" s="127"/>
      <c r="N6822" s="246">
        <v>0</v>
      </c>
      <c r="O6822" s="246">
        <v>11834.65</v>
      </c>
      <c r="P6822" s="127" t="s">
        <v>1334</v>
      </c>
    </row>
    <row r="6823" spans="1:16" ht="63.75" hidden="1">
      <c r="A6823" s="127">
        <v>70</v>
      </c>
      <c r="B6823" s="127"/>
      <c r="C6823" s="128" t="s">
        <v>706</v>
      </c>
      <c r="D6823" s="222">
        <v>43069</v>
      </c>
      <c r="E6823" s="127" t="s">
        <v>13661</v>
      </c>
      <c r="F6823" s="127" t="s">
        <v>3</v>
      </c>
      <c r="G6823" s="127">
        <v>1566221</v>
      </c>
      <c r="H6823" s="127"/>
      <c r="I6823" s="131" t="s">
        <v>16103</v>
      </c>
      <c r="J6823" s="127"/>
      <c r="K6823" s="127"/>
      <c r="L6823" s="127"/>
      <c r="M6823" s="127"/>
      <c r="N6823" s="246">
        <v>0</v>
      </c>
      <c r="O6823" s="246">
        <v>100</v>
      </c>
      <c r="P6823" s="127" t="s">
        <v>1334</v>
      </c>
    </row>
    <row r="6824" spans="1:16" ht="51" hidden="1">
      <c r="A6824" s="127" t="s">
        <v>620</v>
      </c>
      <c r="B6824" s="127"/>
      <c r="C6824" s="128" t="s">
        <v>714</v>
      </c>
      <c r="D6824" s="222">
        <v>43069</v>
      </c>
      <c r="E6824" s="127" t="s">
        <v>13662</v>
      </c>
      <c r="F6824" s="127" t="s">
        <v>3</v>
      </c>
      <c r="G6824" s="127">
        <v>1566226</v>
      </c>
      <c r="H6824" s="127"/>
      <c r="I6824" s="131" t="s">
        <v>2477</v>
      </c>
      <c r="J6824" s="127"/>
      <c r="K6824" s="127"/>
      <c r="L6824" s="127"/>
      <c r="M6824" s="127"/>
      <c r="N6824" s="246">
        <v>0</v>
      </c>
      <c r="O6824" s="246">
        <v>545</v>
      </c>
      <c r="P6824" s="127" t="s">
        <v>1334</v>
      </c>
    </row>
    <row r="6825" spans="1:16" ht="51" hidden="1">
      <c r="A6825" s="127">
        <v>20</v>
      </c>
      <c r="B6825" s="127"/>
      <c r="C6825" s="128" t="s">
        <v>694</v>
      </c>
      <c r="D6825" s="222">
        <v>43069</v>
      </c>
      <c r="E6825" s="127" t="s">
        <v>13663</v>
      </c>
      <c r="F6825" s="127" t="s">
        <v>3</v>
      </c>
      <c r="G6825" s="127">
        <v>1566238</v>
      </c>
      <c r="H6825" s="127"/>
      <c r="I6825" s="131" t="s">
        <v>16104</v>
      </c>
      <c r="J6825" s="127"/>
      <c r="K6825" s="127"/>
      <c r="L6825" s="127"/>
      <c r="M6825" s="127"/>
      <c r="N6825" s="246">
        <v>0</v>
      </c>
      <c r="O6825" s="246">
        <v>126.72</v>
      </c>
      <c r="P6825" s="127" t="s">
        <v>1334</v>
      </c>
    </row>
    <row r="6826" spans="1:16" ht="51" hidden="1">
      <c r="A6826" s="127">
        <v>20</v>
      </c>
      <c r="B6826" s="127"/>
      <c r="C6826" s="128" t="s">
        <v>694</v>
      </c>
      <c r="D6826" s="222">
        <v>43069</v>
      </c>
      <c r="E6826" s="127" t="s">
        <v>13664</v>
      </c>
      <c r="F6826" s="127" t="s">
        <v>3</v>
      </c>
      <c r="G6826" s="127">
        <v>1566239</v>
      </c>
      <c r="H6826" s="127"/>
      <c r="I6826" s="131" t="s">
        <v>16105</v>
      </c>
      <c r="J6826" s="127"/>
      <c r="K6826" s="127"/>
      <c r="L6826" s="127"/>
      <c r="M6826" s="127"/>
      <c r="N6826" s="246">
        <v>0</v>
      </c>
      <c r="O6826" s="246">
        <v>3</v>
      </c>
      <c r="P6826" s="127" t="s">
        <v>1334</v>
      </c>
    </row>
    <row r="6827" spans="1:16" ht="51" hidden="1">
      <c r="A6827" s="127">
        <v>66</v>
      </c>
      <c r="B6827" s="127"/>
      <c r="C6827" s="128" t="s">
        <v>705</v>
      </c>
      <c r="D6827" s="222">
        <v>43069</v>
      </c>
      <c r="E6827" s="127" t="s">
        <v>13665</v>
      </c>
      <c r="F6827" s="127" t="s">
        <v>3</v>
      </c>
      <c r="G6827" s="127">
        <v>1566243</v>
      </c>
      <c r="H6827" s="127"/>
      <c r="I6827" s="131" t="s">
        <v>16106</v>
      </c>
      <c r="J6827" s="127"/>
      <c r="K6827" s="127"/>
      <c r="L6827" s="127"/>
      <c r="M6827" s="127"/>
      <c r="N6827" s="246">
        <v>0</v>
      </c>
      <c r="O6827" s="246">
        <v>4.3499999999999996</v>
      </c>
      <c r="P6827" s="127" t="s">
        <v>1334</v>
      </c>
    </row>
    <row r="6828" spans="1:16" ht="38.25" hidden="1">
      <c r="A6828" s="127">
        <v>70</v>
      </c>
      <c r="B6828" s="127"/>
      <c r="C6828" s="128" t="s">
        <v>706</v>
      </c>
      <c r="D6828" s="222">
        <v>43069</v>
      </c>
      <c r="E6828" s="127" t="s">
        <v>13666</v>
      </c>
      <c r="F6828" s="127" t="s">
        <v>3</v>
      </c>
      <c r="G6828" s="127">
        <v>1566248</v>
      </c>
      <c r="H6828" s="127"/>
      <c r="I6828" s="131" t="s">
        <v>16107</v>
      </c>
      <c r="J6828" s="127"/>
      <c r="K6828" s="127"/>
      <c r="L6828" s="127"/>
      <c r="M6828" s="127"/>
      <c r="N6828" s="246">
        <v>0</v>
      </c>
      <c r="O6828" s="246">
        <v>30</v>
      </c>
      <c r="P6828" s="127" t="s">
        <v>1334</v>
      </c>
    </row>
    <row r="6829" spans="1:16" ht="51" hidden="1">
      <c r="A6829" s="127">
        <v>593</v>
      </c>
      <c r="B6829" s="127"/>
      <c r="C6829" s="128" t="s">
        <v>864</v>
      </c>
      <c r="D6829" s="222">
        <v>43069</v>
      </c>
      <c r="E6829" s="127" t="s">
        <v>13667</v>
      </c>
      <c r="F6829" s="127" t="s">
        <v>3</v>
      </c>
      <c r="G6829" s="127">
        <v>1566250</v>
      </c>
      <c r="H6829" s="127"/>
      <c r="I6829" s="131" t="s">
        <v>16108</v>
      </c>
      <c r="J6829" s="127"/>
      <c r="K6829" s="127"/>
      <c r="L6829" s="127"/>
      <c r="M6829" s="127"/>
      <c r="N6829" s="246">
        <v>0</v>
      </c>
      <c r="O6829" s="246">
        <v>8</v>
      </c>
      <c r="P6829" s="127" t="s">
        <v>1334</v>
      </c>
    </row>
    <row r="6830" spans="1:16" ht="51" hidden="1">
      <c r="A6830" s="127">
        <v>20</v>
      </c>
      <c r="B6830" s="127"/>
      <c r="C6830" s="128" t="s">
        <v>694</v>
      </c>
      <c r="D6830" s="222">
        <v>43069</v>
      </c>
      <c r="E6830" s="127" t="s">
        <v>13668</v>
      </c>
      <c r="F6830" s="127" t="s">
        <v>3</v>
      </c>
      <c r="G6830" s="127">
        <v>1566264</v>
      </c>
      <c r="H6830" s="127"/>
      <c r="I6830" s="131" t="s">
        <v>16109</v>
      </c>
      <c r="J6830" s="127"/>
      <c r="K6830" s="127"/>
      <c r="L6830" s="127"/>
      <c r="M6830" s="127"/>
      <c r="N6830" s="246">
        <v>0</v>
      </c>
      <c r="O6830" s="246">
        <v>693.93</v>
      </c>
      <c r="P6830" s="127" t="s">
        <v>1334</v>
      </c>
    </row>
    <row r="6831" spans="1:16" ht="51" hidden="1">
      <c r="A6831" s="127">
        <v>46</v>
      </c>
      <c r="B6831" s="127"/>
      <c r="C6831" s="128" t="s">
        <v>699</v>
      </c>
      <c r="D6831" s="222">
        <v>43069</v>
      </c>
      <c r="E6831" s="127" t="s">
        <v>13669</v>
      </c>
      <c r="F6831" s="127" t="s">
        <v>3</v>
      </c>
      <c r="G6831" s="127">
        <v>1566265</v>
      </c>
      <c r="H6831" s="127"/>
      <c r="I6831" s="131" t="s">
        <v>16110</v>
      </c>
      <c r="J6831" s="127"/>
      <c r="K6831" s="127"/>
      <c r="L6831" s="127"/>
      <c r="M6831" s="127"/>
      <c r="N6831" s="246">
        <v>0</v>
      </c>
      <c r="O6831" s="243">
        <v>18000</v>
      </c>
      <c r="P6831" s="127" t="s">
        <v>1334</v>
      </c>
    </row>
    <row r="6832" spans="1:16" ht="63.75" hidden="1">
      <c r="A6832" s="127" t="s">
        <v>620</v>
      </c>
      <c r="B6832" s="127"/>
      <c r="C6832" s="128" t="s">
        <v>714</v>
      </c>
      <c r="D6832" s="222">
        <v>43069</v>
      </c>
      <c r="E6832" s="127" t="s">
        <v>13670</v>
      </c>
      <c r="F6832" s="127" t="s">
        <v>3</v>
      </c>
      <c r="G6832" s="127">
        <v>1566279</v>
      </c>
      <c r="H6832" s="127"/>
      <c r="I6832" s="131" t="s">
        <v>16111</v>
      </c>
      <c r="J6832" s="127"/>
      <c r="K6832" s="127"/>
      <c r="L6832" s="127"/>
      <c r="M6832" s="127"/>
      <c r="N6832" s="246">
        <v>0</v>
      </c>
      <c r="O6832" s="246">
        <v>3000</v>
      </c>
      <c r="P6832" s="127" t="s">
        <v>1334</v>
      </c>
    </row>
    <row r="6833" spans="1:16" ht="51" hidden="1">
      <c r="A6833" s="127" t="s">
        <v>620</v>
      </c>
      <c r="B6833" s="127"/>
      <c r="C6833" s="128" t="s">
        <v>714</v>
      </c>
      <c r="D6833" s="222">
        <v>43069</v>
      </c>
      <c r="E6833" s="127" t="s">
        <v>13671</v>
      </c>
      <c r="F6833" s="127" t="s">
        <v>3</v>
      </c>
      <c r="G6833" s="127">
        <v>1566284</v>
      </c>
      <c r="H6833" s="127"/>
      <c r="I6833" s="131" t="s">
        <v>15882</v>
      </c>
      <c r="J6833" s="127"/>
      <c r="K6833" s="127"/>
      <c r="L6833" s="127"/>
      <c r="M6833" s="127"/>
      <c r="N6833" s="246">
        <v>0</v>
      </c>
      <c r="O6833" s="246">
        <v>0.87</v>
      </c>
      <c r="P6833" s="127" t="s">
        <v>1334</v>
      </c>
    </row>
    <row r="6834" spans="1:16" ht="51" hidden="1">
      <c r="A6834" s="127" t="s">
        <v>620</v>
      </c>
      <c r="B6834" s="127"/>
      <c r="C6834" s="128" t="s">
        <v>714</v>
      </c>
      <c r="D6834" s="222">
        <v>43069</v>
      </c>
      <c r="E6834" s="127" t="s">
        <v>13672</v>
      </c>
      <c r="F6834" s="127" t="s">
        <v>3</v>
      </c>
      <c r="G6834" s="127">
        <v>1566287</v>
      </c>
      <c r="H6834" s="127"/>
      <c r="I6834" s="131" t="s">
        <v>16112</v>
      </c>
      <c r="J6834" s="127"/>
      <c r="K6834" s="127"/>
      <c r="L6834" s="127"/>
      <c r="M6834" s="127"/>
      <c r="N6834" s="246">
        <v>0</v>
      </c>
      <c r="O6834" s="246">
        <v>296</v>
      </c>
      <c r="P6834" s="127" t="s">
        <v>1334</v>
      </c>
    </row>
    <row r="6835" spans="1:16" ht="38.25" hidden="1">
      <c r="A6835" s="127">
        <v>291</v>
      </c>
      <c r="B6835" s="127"/>
      <c r="C6835" s="128" t="s">
        <v>795</v>
      </c>
      <c r="D6835" s="222">
        <v>43069</v>
      </c>
      <c r="E6835" s="127" t="s">
        <v>13673</v>
      </c>
      <c r="F6835" s="127" t="s">
        <v>3</v>
      </c>
      <c r="G6835" s="127">
        <v>1566299</v>
      </c>
      <c r="H6835" s="127"/>
      <c r="I6835" s="131" t="s">
        <v>16113</v>
      </c>
      <c r="J6835" s="127"/>
      <c r="K6835" s="127"/>
      <c r="L6835" s="127"/>
      <c r="M6835" s="127"/>
      <c r="N6835" s="246">
        <v>0</v>
      </c>
      <c r="O6835" s="246">
        <v>8</v>
      </c>
      <c r="P6835" s="127" t="s">
        <v>1334</v>
      </c>
    </row>
    <row r="6836" spans="1:16" ht="51" hidden="1">
      <c r="A6836" s="127">
        <v>46</v>
      </c>
      <c r="B6836" s="127"/>
      <c r="C6836" s="128" t="s">
        <v>699</v>
      </c>
      <c r="D6836" s="222">
        <v>43069</v>
      </c>
      <c r="E6836" s="127" t="s">
        <v>13674</v>
      </c>
      <c r="F6836" s="127" t="s">
        <v>3</v>
      </c>
      <c r="G6836" s="127">
        <v>1566309</v>
      </c>
      <c r="H6836" s="127"/>
      <c r="I6836" s="131" t="s">
        <v>16114</v>
      </c>
      <c r="J6836" s="127"/>
      <c r="K6836" s="127"/>
      <c r="L6836" s="127"/>
      <c r="M6836" s="127"/>
      <c r="N6836" s="246">
        <v>0</v>
      </c>
      <c r="O6836" s="246">
        <v>390</v>
      </c>
      <c r="P6836" s="127" t="s">
        <v>1334</v>
      </c>
    </row>
    <row r="6837" spans="1:16" ht="51" hidden="1">
      <c r="A6837" s="127">
        <v>155</v>
      </c>
      <c r="B6837" s="127"/>
      <c r="C6837" s="128" t="s">
        <v>745</v>
      </c>
      <c r="D6837" s="222">
        <v>43069</v>
      </c>
      <c r="E6837" s="127" t="s">
        <v>13675</v>
      </c>
      <c r="F6837" s="127" t="s">
        <v>3</v>
      </c>
      <c r="G6837" s="127">
        <v>1566310</v>
      </c>
      <c r="H6837" s="127"/>
      <c r="I6837" s="131" t="s">
        <v>16115</v>
      </c>
      <c r="J6837" s="127"/>
      <c r="K6837" s="127"/>
      <c r="L6837" s="127"/>
      <c r="M6837" s="127"/>
      <c r="N6837" s="246">
        <v>0</v>
      </c>
      <c r="O6837" s="246">
        <v>30</v>
      </c>
      <c r="P6837" s="127" t="s">
        <v>1334</v>
      </c>
    </row>
    <row r="6838" spans="1:16" ht="51" hidden="1">
      <c r="A6838" s="127">
        <v>41</v>
      </c>
      <c r="B6838" s="127"/>
      <c r="C6838" s="128" t="s">
        <v>698</v>
      </c>
      <c r="D6838" s="222">
        <v>43069</v>
      </c>
      <c r="E6838" s="127" t="s">
        <v>13676</v>
      </c>
      <c r="F6838" s="127" t="s">
        <v>3</v>
      </c>
      <c r="G6838" s="127">
        <v>1566312</v>
      </c>
      <c r="H6838" s="127"/>
      <c r="I6838" s="131" t="s">
        <v>16116</v>
      </c>
      <c r="J6838" s="127"/>
      <c r="K6838" s="127"/>
      <c r="L6838" s="127"/>
      <c r="M6838" s="127"/>
      <c r="N6838" s="246">
        <v>0</v>
      </c>
      <c r="O6838" s="246">
        <v>500</v>
      </c>
      <c r="P6838" s="127" t="s">
        <v>1334</v>
      </c>
    </row>
    <row r="6839" spans="1:16" ht="51" hidden="1">
      <c r="A6839" s="127" t="s">
        <v>620</v>
      </c>
      <c r="B6839" s="127"/>
      <c r="C6839" s="128" t="s">
        <v>714</v>
      </c>
      <c r="D6839" s="222">
        <v>43069</v>
      </c>
      <c r="E6839" s="127" t="s">
        <v>13677</v>
      </c>
      <c r="F6839" s="127" t="s">
        <v>3</v>
      </c>
      <c r="G6839" s="127">
        <v>1566320</v>
      </c>
      <c r="H6839" s="127"/>
      <c r="I6839" s="131" t="s">
        <v>16117</v>
      </c>
      <c r="J6839" s="127"/>
      <c r="K6839" s="127"/>
      <c r="L6839" s="127"/>
      <c r="M6839" s="127"/>
      <c r="N6839" s="246">
        <v>0</v>
      </c>
      <c r="O6839" s="246">
        <v>1754.8</v>
      </c>
      <c r="P6839" s="127" t="s">
        <v>1334</v>
      </c>
    </row>
    <row r="6840" spans="1:16" ht="51" hidden="1">
      <c r="A6840" s="127" t="s">
        <v>620</v>
      </c>
      <c r="B6840" s="127"/>
      <c r="C6840" s="128" t="s">
        <v>714</v>
      </c>
      <c r="D6840" s="222">
        <v>43069</v>
      </c>
      <c r="E6840" s="127" t="s">
        <v>13678</v>
      </c>
      <c r="F6840" s="127" t="s">
        <v>3</v>
      </c>
      <c r="G6840" s="127">
        <v>1566322</v>
      </c>
      <c r="H6840" s="127"/>
      <c r="I6840" s="131" t="s">
        <v>16118</v>
      </c>
      <c r="J6840" s="127"/>
      <c r="K6840" s="127"/>
      <c r="L6840" s="127"/>
      <c r="M6840" s="127"/>
      <c r="N6840" s="246">
        <v>0</v>
      </c>
      <c r="O6840" s="246">
        <v>1754.8</v>
      </c>
      <c r="P6840" s="127" t="s">
        <v>1334</v>
      </c>
    </row>
    <row r="6841" spans="1:16" ht="51" hidden="1">
      <c r="A6841" s="127" t="s">
        <v>620</v>
      </c>
      <c r="B6841" s="127"/>
      <c r="C6841" s="128" t="s">
        <v>714</v>
      </c>
      <c r="D6841" s="222">
        <v>43069</v>
      </c>
      <c r="E6841" s="127" t="s">
        <v>13679</v>
      </c>
      <c r="F6841" s="127" t="s">
        <v>3</v>
      </c>
      <c r="G6841" s="127">
        <v>1566326</v>
      </c>
      <c r="H6841" s="127"/>
      <c r="I6841" s="131" t="s">
        <v>15111</v>
      </c>
      <c r="J6841" s="127"/>
      <c r="K6841" s="127"/>
      <c r="L6841" s="127"/>
      <c r="M6841" s="127"/>
      <c r="N6841" s="246">
        <v>0</v>
      </c>
      <c r="O6841" s="246">
        <v>1754.8</v>
      </c>
      <c r="P6841" s="127" t="s">
        <v>1334</v>
      </c>
    </row>
    <row r="6842" spans="1:16" ht="51" hidden="1">
      <c r="A6842" s="127" t="s">
        <v>620</v>
      </c>
      <c r="B6842" s="127"/>
      <c r="C6842" s="128" t="s">
        <v>714</v>
      </c>
      <c r="D6842" s="222">
        <v>43069</v>
      </c>
      <c r="E6842" s="127" t="s">
        <v>13680</v>
      </c>
      <c r="F6842" s="127" t="s">
        <v>3</v>
      </c>
      <c r="G6842" s="127">
        <v>1566330</v>
      </c>
      <c r="H6842" s="127"/>
      <c r="I6842" s="131" t="s">
        <v>16119</v>
      </c>
      <c r="J6842" s="127"/>
      <c r="K6842" s="127"/>
      <c r="L6842" s="127"/>
      <c r="M6842" s="127"/>
      <c r="N6842" s="246">
        <v>0</v>
      </c>
      <c r="O6842" s="246">
        <v>1754.79</v>
      </c>
      <c r="P6842" s="127" t="s">
        <v>1334</v>
      </c>
    </row>
    <row r="6843" spans="1:16" ht="51" hidden="1">
      <c r="A6843" s="127">
        <v>41</v>
      </c>
      <c r="B6843" s="127"/>
      <c r="C6843" s="128" t="s">
        <v>698</v>
      </c>
      <c r="D6843" s="222">
        <v>43069</v>
      </c>
      <c r="E6843" s="127" t="s">
        <v>13681</v>
      </c>
      <c r="F6843" s="127" t="s">
        <v>3</v>
      </c>
      <c r="G6843" s="127">
        <v>1566347</v>
      </c>
      <c r="H6843" s="127"/>
      <c r="I6843" s="131" t="s">
        <v>16120</v>
      </c>
      <c r="J6843" s="127"/>
      <c r="K6843" s="127"/>
      <c r="L6843" s="127"/>
      <c r="M6843" s="127"/>
      <c r="N6843" s="246">
        <v>0</v>
      </c>
      <c r="O6843" s="246">
        <v>106.51</v>
      </c>
      <c r="P6843" s="127" t="s">
        <v>1334</v>
      </c>
    </row>
    <row r="6844" spans="1:16" ht="63.75" hidden="1">
      <c r="A6844" s="127">
        <v>47</v>
      </c>
      <c r="B6844" s="127"/>
      <c r="C6844" s="128" t="s">
        <v>700</v>
      </c>
      <c r="D6844" s="222">
        <v>43069</v>
      </c>
      <c r="E6844" s="127" t="s">
        <v>13682</v>
      </c>
      <c r="F6844" s="127" t="s">
        <v>3</v>
      </c>
      <c r="G6844" s="127">
        <v>1566348</v>
      </c>
      <c r="H6844" s="127"/>
      <c r="I6844" s="131" t="s">
        <v>16121</v>
      </c>
      <c r="J6844" s="127"/>
      <c r="K6844" s="127"/>
      <c r="L6844" s="127"/>
      <c r="M6844" s="127"/>
      <c r="N6844" s="246">
        <v>0</v>
      </c>
      <c r="O6844" s="246">
        <v>38.89</v>
      </c>
      <c r="P6844" s="127" t="s">
        <v>1334</v>
      </c>
    </row>
    <row r="6845" spans="1:16" ht="63.75" hidden="1">
      <c r="A6845" s="127">
        <v>47</v>
      </c>
      <c r="B6845" s="127"/>
      <c r="C6845" s="128" t="s">
        <v>700</v>
      </c>
      <c r="D6845" s="222">
        <v>43069</v>
      </c>
      <c r="E6845" s="127" t="s">
        <v>13683</v>
      </c>
      <c r="F6845" s="127" t="s">
        <v>3</v>
      </c>
      <c r="G6845" s="127">
        <v>1566349</v>
      </c>
      <c r="H6845" s="127"/>
      <c r="I6845" s="131" t="s">
        <v>16122</v>
      </c>
      <c r="J6845" s="127"/>
      <c r="K6845" s="127"/>
      <c r="L6845" s="127"/>
      <c r="M6845" s="127"/>
      <c r="N6845" s="246">
        <v>0</v>
      </c>
      <c r="O6845" s="246">
        <v>2497.6</v>
      </c>
      <c r="P6845" s="127" t="s">
        <v>1334</v>
      </c>
    </row>
    <row r="6846" spans="1:16" ht="51" hidden="1">
      <c r="A6846" s="127">
        <v>373</v>
      </c>
      <c r="B6846" s="127"/>
      <c r="C6846" s="128" t="s">
        <v>1273</v>
      </c>
      <c r="D6846" s="222">
        <v>43069</v>
      </c>
      <c r="E6846" s="127" t="s">
        <v>13684</v>
      </c>
      <c r="F6846" s="127" t="s">
        <v>3</v>
      </c>
      <c r="G6846" s="127">
        <v>1566359</v>
      </c>
      <c r="H6846" s="127"/>
      <c r="I6846" s="131" t="s">
        <v>16123</v>
      </c>
      <c r="J6846" s="127"/>
      <c r="K6846" s="127"/>
      <c r="L6846" s="127"/>
      <c r="M6846" s="127"/>
      <c r="N6846" s="246">
        <v>0</v>
      </c>
      <c r="O6846" s="246">
        <v>404.25</v>
      </c>
      <c r="P6846" s="127" t="s">
        <v>1334</v>
      </c>
    </row>
    <row r="6847" spans="1:16" ht="51" hidden="1">
      <c r="A6847" s="127">
        <v>292</v>
      </c>
      <c r="B6847" s="127"/>
      <c r="C6847" s="128" t="s">
        <v>152</v>
      </c>
      <c r="D6847" s="222">
        <v>43069</v>
      </c>
      <c r="E6847" s="127" t="s">
        <v>13685</v>
      </c>
      <c r="F6847" s="127" t="s">
        <v>3</v>
      </c>
      <c r="G6847" s="127">
        <v>1566364</v>
      </c>
      <c r="H6847" s="127"/>
      <c r="I6847" s="131" t="s">
        <v>8980</v>
      </c>
      <c r="J6847" s="127"/>
      <c r="K6847" s="127"/>
      <c r="L6847" s="127"/>
      <c r="M6847" s="127"/>
      <c r="N6847" s="246">
        <v>0</v>
      </c>
      <c r="O6847" s="246">
        <v>373</v>
      </c>
      <c r="P6847" s="127" t="s">
        <v>1334</v>
      </c>
    </row>
    <row r="6848" spans="1:16" ht="51" hidden="1">
      <c r="A6848" s="127">
        <v>292</v>
      </c>
      <c r="B6848" s="127"/>
      <c r="C6848" s="128" t="s">
        <v>152</v>
      </c>
      <c r="D6848" s="222">
        <v>43069</v>
      </c>
      <c r="E6848" s="127" t="s">
        <v>13686</v>
      </c>
      <c r="F6848" s="127" t="s">
        <v>3</v>
      </c>
      <c r="G6848" s="127">
        <v>1566365</v>
      </c>
      <c r="H6848" s="127"/>
      <c r="I6848" s="131" t="s">
        <v>8980</v>
      </c>
      <c r="J6848" s="127"/>
      <c r="K6848" s="127"/>
      <c r="L6848" s="127"/>
      <c r="M6848" s="127"/>
      <c r="N6848" s="246">
        <v>0</v>
      </c>
      <c r="O6848" s="246">
        <v>345</v>
      </c>
      <c r="P6848" s="127" t="s">
        <v>1334</v>
      </c>
    </row>
    <row r="6849" spans="1:16" ht="51" hidden="1">
      <c r="A6849" s="127">
        <v>292</v>
      </c>
      <c r="B6849" s="127"/>
      <c r="C6849" s="128" t="s">
        <v>152</v>
      </c>
      <c r="D6849" s="222">
        <v>43069</v>
      </c>
      <c r="E6849" s="127" t="s">
        <v>13687</v>
      </c>
      <c r="F6849" s="127" t="s">
        <v>3</v>
      </c>
      <c r="G6849" s="127">
        <v>1566366</v>
      </c>
      <c r="H6849" s="127"/>
      <c r="I6849" s="131" t="s">
        <v>8980</v>
      </c>
      <c r="J6849" s="127"/>
      <c r="K6849" s="127"/>
      <c r="L6849" s="127"/>
      <c r="M6849" s="127"/>
      <c r="N6849" s="246">
        <v>0</v>
      </c>
      <c r="O6849" s="246">
        <v>361</v>
      </c>
      <c r="P6849" s="127" t="s">
        <v>1334</v>
      </c>
    </row>
    <row r="6850" spans="1:16" ht="63.75" hidden="1">
      <c r="A6850" s="127">
        <v>380</v>
      </c>
      <c r="B6850" s="127"/>
      <c r="C6850" s="128" t="s">
        <v>1523</v>
      </c>
      <c r="D6850" s="222">
        <v>43069</v>
      </c>
      <c r="E6850" s="127" t="s">
        <v>13688</v>
      </c>
      <c r="F6850" s="127" t="s">
        <v>3</v>
      </c>
      <c r="G6850" s="127">
        <v>1566368</v>
      </c>
      <c r="H6850" s="127"/>
      <c r="I6850" s="131" t="s">
        <v>16124</v>
      </c>
      <c r="J6850" s="127"/>
      <c r="K6850" s="127"/>
      <c r="L6850" s="127"/>
      <c r="M6850" s="127"/>
      <c r="N6850" s="246">
        <v>0</v>
      </c>
      <c r="O6850" s="246">
        <v>3510</v>
      </c>
      <c r="P6850" s="127" t="s">
        <v>1334</v>
      </c>
    </row>
    <row r="6851" spans="1:16" ht="51" hidden="1">
      <c r="A6851" s="127">
        <v>81</v>
      </c>
      <c r="B6851" s="127"/>
      <c r="C6851" s="128" t="s">
        <v>710</v>
      </c>
      <c r="D6851" s="222">
        <v>43069</v>
      </c>
      <c r="E6851" s="127" t="s">
        <v>13689</v>
      </c>
      <c r="F6851" s="127" t="s">
        <v>3</v>
      </c>
      <c r="G6851" s="127">
        <v>1566371</v>
      </c>
      <c r="H6851" s="127"/>
      <c r="I6851" s="131" t="s">
        <v>16125</v>
      </c>
      <c r="J6851" s="127"/>
      <c r="K6851" s="127"/>
      <c r="L6851" s="127"/>
      <c r="M6851" s="127"/>
      <c r="N6851" s="246">
        <v>0</v>
      </c>
      <c r="O6851" s="246">
        <v>630</v>
      </c>
      <c r="P6851" s="127" t="s">
        <v>1334</v>
      </c>
    </row>
    <row r="6852" spans="1:16" ht="51" hidden="1">
      <c r="A6852" s="127">
        <v>41</v>
      </c>
      <c r="B6852" s="127"/>
      <c r="C6852" s="128" t="s">
        <v>698</v>
      </c>
      <c r="D6852" s="222">
        <v>43069</v>
      </c>
      <c r="E6852" s="127" t="s">
        <v>13690</v>
      </c>
      <c r="F6852" s="127" t="s">
        <v>3</v>
      </c>
      <c r="G6852" s="127">
        <v>1566388</v>
      </c>
      <c r="H6852" s="127"/>
      <c r="I6852" s="131" t="s">
        <v>16126</v>
      </c>
      <c r="J6852" s="127"/>
      <c r="K6852" s="127"/>
      <c r="L6852" s="127"/>
      <c r="M6852" s="127"/>
      <c r="N6852" s="246">
        <v>0</v>
      </c>
      <c r="O6852" s="246">
        <v>170</v>
      </c>
      <c r="P6852" s="127" t="s">
        <v>1334</v>
      </c>
    </row>
    <row r="6853" spans="1:16" ht="51" hidden="1">
      <c r="A6853" s="127">
        <v>46</v>
      </c>
      <c r="B6853" s="127"/>
      <c r="C6853" s="128" t="s">
        <v>699</v>
      </c>
      <c r="D6853" s="222">
        <v>43069</v>
      </c>
      <c r="E6853" s="127" t="s">
        <v>13691</v>
      </c>
      <c r="F6853" s="127" t="s">
        <v>3</v>
      </c>
      <c r="G6853" s="127">
        <v>1566398</v>
      </c>
      <c r="H6853" s="127"/>
      <c r="I6853" s="131" t="s">
        <v>16127</v>
      </c>
      <c r="J6853" s="127"/>
      <c r="K6853" s="127"/>
      <c r="L6853" s="127"/>
      <c r="M6853" s="127"/>
      <c r="N6853" s="246">
        <v>0</v>
      </c>
      <c r="O6853" s="246">
        <v>25</v>
      </c>
      <c r="P6853" s="127" t="s">
        <v>1334</v>
      </c>
    </row>
    <row r="6854" spans="1:16" ht="51" hidden="1">
      <c r="A6854" s="127">
        <v>47</v>
      </c>
      <c r="B6854" s="127"/>
      <c r="C6854" s="128" t="s">
        <v>700</v>
      </c>
      <c r="D6854" s="222">
        <v>43069</v>
      </c>
      <c r="E6854" s="127" t="s">
        <v>13692</v>
      </c>
      <c r="F6854" s="127" t="s">
        <v>3</v>
      </c>
      <c r="G6854" s="127">
        <v>1566400</v>
      </c>
      <c r="H6854" s="127"/>
      <c r="I6854" s="131" t="s">
        <v>16128</v>
      </c>
      <c r="J6854" s="127"/>
      <c r="K6854" s="127"/>
      <c r="L6854" s="127"/>
      <c r="M6854" s="127"/>
      <c r="N6854" s="246">
        <v>0</v>
      </c>
      <c r="O6854" s="246">
        <v>209</v>
      </c>
      <c r="P6854" s="127" t="s">
        <v>1334</v>
      </c>
    </row>
    <row r="6855" spans="1:16" ht="38.25" hidden="1">
      <c r="A6855" s="127">
        <v>526</v>
      </c>
      <c r="B6855" s="127"/>
      <c r="C6855" s="128" t="s">
        <v>847</v>
      </c>
      <c r="D6855" s="222">
        <v>43069</v>
      </c>
      <c r="E6855" s="127" t="s">
        <v>13693</v>
      </c>
      <c r="F6855" s="127" t="s">
        <v>3</v>
      </c>
      <c r="G6855" s="127">
        <v>1566405</v>
      </c>
      <c r="H6855" s="127"/>
      <c r="I6855" s="131" t="s">
        <v>16129</v>
      </c>
      <c r="J6855" s="127"/>
      <c r="K6855" s="127"/>
      <c r="L6855" s="127"/>
      <c r="M6855" s="127"/>
      <c r="N6855" s="246">
        <v>0</v>
      </c>
      <c r="O6855" s="246">
        <v>55</v>
      </c>
      <c r="P6855" s="127" t="s">
        <v>1334</v>
      </c>
    </row>
    <row r="6856" spans="1:16" ht="51" hidden="1">
      <c r="A6856" s="127">
        <v>681</v>
      </c>
      <c r="B6856" s="127"/>
      <c r="C6856" s="128" t="s">
        <v>238</v>
      </c>
      <c r="D6856" s="222">
        <v>43069</v>
      </c>
      <c r="E6856" s="127" t="s">
        <v>13694</v>
      </c>
      <c r="F6856" s="127" t="s">
        <v>3</v>
      </c>
      <c r="G6856" s="127">
        <v>1566406</v>
      </c>
      <c r="H6856" s="127"/>
      <c r="I6856" s="131" t="s">
        <v>16130</v>
      </c>
      <c r="J6856" s="127"/>
      <c r="K6856" s="127"/>
      <c r="L6856" s="127"/>
      <c r="M6856" s="127"/>
      <c r="N6856" s="246">
        <v>0</v>
      </c>
      <c r="O6856" s="246">
        <v>20</v>
      </c>
      <c r="P6856" s="127" t="s">
        <v>1334</v>
      </c>
    </row>
    <row r="6857" spans="1:16" ht="51" hidden="1">
      <c r="A6857" s="127">
        <v>681</v>
      </c>
      <c r="B6857" s="127"/>
      <c r="C6857" s="128" t="s">
        <v>238</v>
      </c>
      <c r="D6857" s="222">
        <v>43069</v>
      </c>
      <c r="E6857" s="127" t="s">
        <v>13695</v>
      </c>
      <c r="F6857" s="127" t="s">
        <v>3</v>
      </c>
      <c r="G6857" s="127">
        <v>1566408</v>
      </c>
      <c r="H6857" s="127"/>
      <c r="I6857" s="131" t="s">
        <v>16131</v>
      </c>
      <c r="J6857" s="127"/>
      <c r="K6857" s="127"/>
      <c r="L6857" s="127"/>
      <c r="M6857" s="127"/>
      <c r="N6857" s="246">
        <v>0</v>
      </c>
      <c r="O6857" s="246">
        <v>3.2</v>
      </c>
      <c r="P6857" s="127" t="s">
        <v>1334</v>
      </c>
    </row>
    <row r="6858" spans="1:16" ht="51" hidden="1">
      <c r="A6858" s="127">
        <v>41</v>
      </c>
      <c r="B6858" s="127"/>
      <c r="C6858" s="128" t="s">
        <v>698</v>
      </c>
      <c r="D6858" s="222">
        <v>43069</v>
      </c>
      <c r="E6858" s="127" t="s">
        <v>13696</v>
      </c>
      <c r="F6858" s="127" t="s">
        <v>3</v>
      </c>
      <c r="G6858" s="127">
        <v>1566410</v>
      </c>
      <c r="H6858" s="127"/>
      <c r="I6858" s="131" t="s">
        <v>16132</v>
      </c>
      <c r="J6858" s="127"/>
      <c r="K6858" s="127"/>
      <c r="L6858" s="127"/>
      <c r="M6858" s="127"/>
      <c r="N6858" s="246">
        <v>0</v>
      </c>
      <c r="O6858" s="246">
        <v>15</v>
      </c>
      <c r="P6858" s="127" t="s">
        <v>1334</v>
      </c>
    </row>
    <row r="6859" spans="1:16" ht="51" hidden="1">
      <c r="A6859" s="127">
        <v>41</v>
      </c>
      <c r="B6859" s="127"/>
      <c r="C6859" s="128" t="s">
        <v>698</v>
      </c>
      <c r="D6859" s="222">
        <v>43069</v>
      </c>
      <c r="E6859" s="127" t="s">
        <v>13697</v>
      </c>
      <c r="F6859" s="127" t="s">
        <v>3</v>
      </c>
      <c r="G6859" s="127">
        <v>1566412</v>
      </c>
      <c r="H6859" s="127"/>
      <c r="I6859" s="131" t="s">
        <v>16132</v>
      </c>
      <c r="J6859" s="127"/>
      <c r="K6859" s="127"/>
      <c r="L6859" s="127"/>
      <c r="M6859" s="127"/>
      <c r="N6859" s="246">
        <v>0</v>
      </c>
      <c r="O6859" s="246">
        <v>40</v>
      </c>
      <c r="P6859" s="127" t="s">
        <v>1334</v>
      </c>
    </row>
    <row r="6860" spans="1:16" ht="51" hidden="1">
      <c r="A6860" s="127">
        <v>20</v>
      </c>
      <c r="B6860" s="127"/>
      <c r="C6860" s="128" t="s">
        <v>694</v>
      </c>
      <c r="D6860" s="222">
        <v>43069</v>
      </c>
      <c r="E6860" s="127" t="s">
        <v>13698</v>
      </c>
      <c r="F6860" s="127" t="s">
        <v>3</v>
      </c>
      <c r="G6860" s="127">
        <v>1566413</v>
      </c>
      <c r="H6860" s="127"/>
      <c r="I6860" s="131" t="s">
        <v>16133</v>
      </c>
      <c r="J6860" s="127"/>
      <c r="K6860" s="127"/>
      <c r="L6860" s="127"/>
      <c r="M6860" s="127"/>
      <c r="N6860" s="246">
        <v>0</v>
      </c>
      <c r="O6860" s="246">
        <v>57.6</v>
      </c>
      <c r="P6860" s="127" t="s">
        <v>1334</v>
      </c>
    </row>
    <row r="6861" spans="1:16" ht="63.75" hidden="1">
      <c r="A6861" s="127">
        <v>139</v>
      </c>
      <c r="B6861" s="127"/>
      <c r="C6861" s="128" t="s">
        <v>734</v>
      </c>
      <c r="D6861" s="222">
        <v>43069</v>
      </c>
      <c r="E6861" s="127" t="s">
        <v>13699</v>
      </c>
      <c r="F6861" s="127" t="s">
        <v>3</v>
      </c>
      <c r="G6861" s="127">
        <v>1566414</v>
      </c>
      <c r="H6861" s="127"/>
      <c r="I6861" s="131" t="s">
        <v>16134</v>
      </c>
      <c r="J6861" s="127"/>
      <c r="K6861" s="127"/>
      <c r="L6861" s="127"/>
      <c r="M6861" s="127"/>
      <c r="N6861" s="246">
        <v>0</v>
      </c>
      <c r="O6861" s="246">
        <v>16070.68</v>
      </c>
      <c r="P6861" s="127" t="s">
        <v>1334</v>
      </c>
    </row>
    <row r="6862" spans="1:16" ht="51" hidden="1">
      <c r="A6862" s="127">
        <v>20</v>
      </c>
      <c r="B6862" s="127"/>
      <c r="C6862" s="128" t="s">
        <v>694</v>
      </c>
      <c r="D6862" s="222">
        <v>43069</v>
      </c>
      <c r="E6862" s="127" t="s">
        <v>13700</v>
      </c>
      <c r="F6862" s="127" t="s">
        <v>3</v>
      </c>
      <c r="G6862" s="127">
        <v>1566415</v>
      </c>
      <c r="H6862" s="127"/>
      <c r="I6862" s="131" t="s">
        <v>16135</v>
      </c>
      <c r="J6862" s="127"/>
      <c r="K6862" s="127"/>
      <c r="L6862" s="127"/>
      <c r="M6862" s="127"/>
      <c r="N6862" s="246">
        <v>0</v>
      </c>
      <c r="O6862" s="246">
        <v>59.56</v>
      </c>
      <c r="P6862" s="127" t="s">
        <v>1334</v>
      </c>
    </row>
    <row r="6863" spans="1:16" ht="51" hidden="1">
      <c r="A6863" s="127">
        <v>70</v>
      </c>
      <c r="B6863" s="127"/>
      <c r="C6863" s="128" t="s">
        <v>706</v>
      </c>
      <c r="D6863" s="222">
        <v>43069</v>
      </c>
      <c r="E6863" s="127" t="s">
        <v>13701</v>
      </c>
      <c r="F6863" s="127" t="s">
        <v>3</v>
      </c>
      <c r="G6863" s="127">
        <v>1566424</v>
      </c>
      <c r="H6863" s="127"/>
      <c r="I6863" s="131" t="s">
        <v>16136</v>
      </c>
      <c r="J6863" s="127"/>
      <c r="K6863" s="127"/>
      <c r="L6863" s="127"/>
      <c r="M6863" s="127"/>
      <c r="N6863" s="246">
        <v>0</v>
      </c>
      <c r="O6863" s="246">
        <v>465</v>
      </c>
      <c r="P6863" s="127" t="s">
        <v>1334</v>
      </c>
    </row>
    <row r="6864" spans="1:16" ht="63.75" hidden="1">
      <c r="A6864" s="127">
        <v>46</v>
      </c>
      <c r="B6864" s="127"/>
      <c r="C6864" s="128" t="s">
        <v>699</v>
      </c>
      <c r="D6864" s="222">
        <v>43069</v>
      </c>
      <c r="E6864" s="127" t="s">
        <v>13702</v>
      </c>
      <c r="F6864" s="127" t="s">
        <v>3</v>
      </c>
      <c r="G6864" s="127">
        <v>1566430</v>
      </c>
      <c r="H6864" s="127"/>
      <c r="I6864" s="131" t="s">
        <v>16137</v>
      </c>
      <c r="J6864" s="127"/>
      <c r="K6864" s="127"/>
      <c r="L6864" s="127"/>
      <c r="M6864" s="127"/>
      <c r="N6864" s="246">
        <v>0</v>
      </c>
      <c r="O6864" s="246">
        <v>140</v>
      </c>
      <c r="P6864" s="127" t="s">
        <v>1334</v>
      </c>
    </row>
    <row r="6865" spans="1:16" ht="63.75" hidden="1">
      <c r="A6865" s="127">
        <v>46</v>
      </c>
      <c r="B6865" s="127"/>
      <c r="C6865" s="128" t="s">
        <v>699</v>
      </c>
      <c r="D6865" s="222">
        <v>43069</v>
      </c>
      <c r="E6865" s="127" t="s">
        <v>13703</v>
      </c>
      <c r="F6865" s="127" t="s">
        <v>3</v>
      </c>
      <c r="G6865" s="127">
        <v>1566432</v>
      </c>
      <c r="H6865" s="127"/>
      <c r="I6865" s="131" t="s">
        <v>16138</v>
      </c>
      <c r="J6865" s="127"/>
      <c r="K6865" s="127"/>
      <c r="L6865" s="127"/>
      <c r="M6865" s="127"/>
      <c r="N6865" s="246">
        <v>0</v>
      </c>
      <c r="O6865" s="246">
        <v>111.3</v>
      </c>
      <c r="P6865" s="127" t="s">
        <v>1334</v>
      </c>
    </row>
    <row r="6866" spans="1:16" ht="51" hidden="1">
      <c r="A6866" s="127" t="s">
        <v>620</v>
      </c>
      <c r="B6866" s="127"/>
      <c r="C6866" s="128" t="s">
        <v>714</v>
      </c>
      <c r="D6866" s="222">
        <v>43069</v>
      </c>
      <c r="E6866" s="127" t="s">
        <v>13704</v>
      </c>
      <c r="F6866" s="127" t="s">
        <v>3</v>
      </c>
      <c r="G6866" s="127">
        <v>1566437</v>
      </c>
      <c r="H6866" s="127"/>
      <c r="I6866" s="131" t="s">
        <v>16139</v>
      </c>
      <c r="J6866" s="127"/>
      <c r="K6866" s="127"/>
      <c r="L6866" s="127"/>
      <c r="M6866" s="127"/>
      <c r="N6866" s="246">
        <v>0</v>
      </c>
      <c r="O6866" s="246">
        <v>53.6</v>
      </c>
      <c r="P6866" s="127" t="s">
        <v>1334</v>
      </c>
    </row>
    <row r="6867" spans="1:16" ht="51" hidden="1">
      <c r="A6867" s="127">
        <v>70</v>
      </c>
      <c r="B6867" s="127"/>
      <c r="C6867" s="128" t="s">
        <v>706</v>
      </c>
      <c r="D6867" s="222">
        <v>43069</v>
      </c>
      <c r="E6867" s="127" t="s">
        <v>13705</v>
      </c>
      <c r="F6867" s="127" t="s">
        <v>3</v>
      </c>
      <c r="G6867" s="127">
        <v>1566445</v>
      </c>
      <c r="H6867" s="127"/>
      <c r="I6867" s="131" t="s">
        <v>16140</v>
      </c>
      <c r="J6867" s="127"/>
      <c r="K6867" s="127"/>
      <c r="L6867" s="127"/>
      <c r="M6867" s="127"/>
      <c r="N6867" s="246">
        <v>0</v>
      </c>
      <c r="O6867" s="246">
        <v>12060</v>
      </c>
      <c r="P6867" s="127" t="s">
        <v>1334</v>
      </c>
    </row>
    <row r="6868" spans="1:16" ht="38.25" hidden="1">
      <c r="A6868" s="127">
        <v>526</v>
      </c>
      <c r="B6868" s="127"/>
      <c r="C6868" s="128" t="s">
        <v>847</v>
      </c>
      <c r="D6868" s="222">
        <v>43069</v>
      </c>
      <c r="E6868" s="127" t="s">
        <v>13706</v>
      </c>
      <c r="F6868" s="127" t="s">
        <v>3</v>
      </c>
      <c r="G6868" s="127">
        <v>1566446</v>
      </c>
      <c r="H6868" s="127"/>
      <c r="I6868" s="131" t="s">
        <v>16141</v>
      </c>
      <c r="J6868" s="127"/>
      <c r="K6868" s="127"/>
      <c r="L6868" s="127"/>
      <c r="M6868" s="127"/>
      <c r="N6868" s="246">
        <v>0</v>
      </c>
      <c r="O6868" s="246">
        <v>76</v>
      </c>
      <c r="P6868" s="127" t="s">
        <v>1334</v>
      </c>
    </row>
    <row r="6869" spans="1:16" ht="63.75" hidden="1">
      <c r="A6869" s="127">
        <v>159</v>
      </c>
      <c r="B6869" s="127"/>
      <c r="C6869" s="128" t="s">
        <v>748</v>
      </c>
      <c r="D6869" s="222">
        <v>43069</v>
      </c>
      <c r="E6869" s="127" t="s">
        <v>13707</v>
      </c>
      <c r="F6869" s="127" t="s">
        <v>3</v>
      </c>
      <c r="G6869" s="127">
        <v>1566450</v>
      </c>
      <c r="H6869" s="127"/>
      <c r="I6869" s="131" t="s">
        <v>16142</v>
      </c>
      <c r="J6869" s="127"/>
      <c r="K6869" s="127"/>
      <c r="L6869" s="127"/>
      <c r="M6869" s="127"/>
      <c r="N6869" s="246">
        <v>0</v>
      </c>
      <c r="O6869" s="246">
        <v>1049.08</v>
      </c>
      <c r="P6869" s="127" t="s">
        <v>1334</v>
      </c>
    </row>
    <row r="6870" spans="1:16" ht="38.25" hidden="1">
      <c r="A6870" s="127">
        <v>46</v>
      </c>
      <c r="B6870" s="127"/>
      <c r="C6870" s="128" t="s">
        <v>699</v>
      </c>
      <c r="D6870" s="222">
        <v>43069</v>
      </c>
      <c r="E6870" s="127" t="s">
        <v>13708</v>
      </c>
      <c r="F6870" s="127" t="s">
        <v>3</v>
      </c>
      <c r="G6870" s="127">
        <v>1566453</v>
      </c>
      <c r="H6870" s="127"/>
      <c r="I6870" s="131" t="s">
        <v>16143</v>
      </c>
      <c r="J6870" s="127"/>
      <c r="K6870" s="127"/>
      <c r="L6870" s="127"/>
      <c r="M6870" s="127"/>
      <c r="N6870" s="246">
        <v>0</v>
      </c>
      <c r="O6870" s="246">
        <v>407.5</v>
      </c>
      <c r="P6870" s="127" t="s">
        <v>1334</v>
      </c>
    </row>
    <row r="6871" spans="1:16" ht="51" hidden="1">
      <c r="A6871" s="127">
        <v>249</v>
      </c>
      <c r="B6871" s="127"/>
      <c r="C6871" s="128" t="s">
        <v>776</v>
      </c>
      <c r="D6871" s="222">
        <v>43069</v>
      </c>
      <c r="E6871" s="127" t="s">
        <v>13709</v>
      </c>
      <c r="F6871" s="127" t="s">
        <v>3</v>
      </c>
      <c r="G6871" s="127">
        <v>1566455</v>
      </c>
      <c r="H6871" s="127"/>
      <c r="I6871" s="131" t="s">
        <v>16144</v>
      </c>
      <c r="J6871" s="127"/>
      <c r="K6871" s="127"/>
      <c r="L6871" s="127"/>
      <c r="M6871" s="127"/>
      <c r="N6871" s="246">
        <v>0</v>
      </c>
      <c r="O6871" s="246">
        <v>31.88</v>
      </c>
      <c r="P6871" s="127" t="s">
        <v>1334</v>
      </c>
    </row>
    <row r="6872" spans="1:16" ht="51" hidden="1">
      <c r="A6872" s="127">
        <v>225</v>
      </c>
      <c r="B6872" s="127"/>
      <c r="C6872" s="128" t="s">
        <v>767</v>
      </c>
      <c r="D6872" s="222">
        <v>43069</v>
      </c>
      <c r="E6872" s="127" t="s">
        <v>13710</v>
      </c>
      <c r="F6872" s="127" t="s">
        <v>3</v>
      </c>
      <c r="G6872" s="127">
        <v>1566468</v>
      </c>
      <c r="H6872" s="127"/>
      <c r="I6872" s="131" t="s">
        <v>16145</v>
      </c>
      <c r="J6872" s="127"/>
      <c r="K6872" s="127"/>
      <c r="L6872" s="127"/>
      <c r="M6872" s="127"/>
      <c r="N6872" s="246">
        <v>0</v>
      </c>
      <c r="O6872" s="246">
        <v>100</v>
      </c>
      <c r="P6872" s="127" t="s">
        <v>1334</v>
      </c>
    </row>
    <row r="6873" spans="1:16" ht="51" hidden="1">
      <c r="A6873" s="127">
        <v>225</v>
      </c>
      <c r="B6873" s="127"/>
      <c r="C6873" s="128" t="s">
        <v>767</v>
      </c>
      <c r="D6873" s="222">
        <v>43069</v>
      </c>
      <c r="E6873" s="127" t="s">
        <v>13711</v>
      </c>
      <c r="F6873" s="127" t="s">
        <v>3</v>
      </c>
      <c r="G6873" s="127">
        <v>1566469</v>
      </c>
      <c r="H6873" s="127"/>
      <c r="I6873" s="131" t="s">
        <v>16146</v>
      </c>
      <c r="J6873" s="127"/>
      <c r="K6873" s="127"/>
      <c r="L6873" s="127"/>
      <c r="M6873" s="127"/>
      <c r="N6873" s="246">
        <v>0</v>
      </c>
      <c r="O6873" s="246">
        <v>57</v>
      </c>
      <c r="P6873" s="127" t="s">
        <v>1334</v>
      </c>
    </row>
    <row r="6874" spans="1:16" ht="51" hidden="1">
      <c r="A6874" s="127">
        <v>132</v>
      </c>
      <c r="B6874" s="127"/>
      <c r="C6874" s="128" t="s">
        <v>729</v>
      </c>
      <c r="D6874" s="222">
        <v>43069</v>
      </c>
      <c r="E6874" s="127" t="s">
        <v>13712</v>
      </c>
      <c r="F6874" s="127" t="s">
        <v>3</v>
      </c>
      <c r="G6874" s="127">
        <v>1566470</v>
      </c>
      <c r="H6874" s="127"/>
      <c r="I6874" s="131" t="s">
        <v>16147</v>
      </c>
      <c r="J6874" s="127"/>
      <c r="K6874" s="127"/>
      <c r="L6874" s="127"/>
      <c r="M6874" s="127"/>
      <c r="N6874" s="246">
        <v>0</v>
      </c>
      <c r="O6874" s="246">
        <v>102</v>
      </c>
      <c r="P6874" s="127" t="s">
        <v>1334</v>
      </c>
    </row>
    <row r="6875" spans="1:16" ht="51" hidden="1">
      <c r="A6875" s="127">
        <v>15</v>
      </c>
      <c r="B6875" s="127"/>
      <c r="C6875" s="128" t="s">
        <v>692</v>
      </c>
      <c r="D6875" s="222">
        <v>43069</v>
      </c>
      <c r="E6875" s="127" t="s">
        <v>13713</v>
      </c>
      <c r="F6875" s="127" t="s">
        <v>3</v>
      </c>
      <c r="G6875" s="127">
        <v>1566472</v>
      </c>
      <c r="H6875" s="127"/>
      <c r="I6875" s="131" t="s">
        <v>16148</v>
      </c>
      <c r="J6875" s="127"/>
      <c r="K6875" s="127"/>
      <c r="L6875" s="127"/>
      <c r="M6875" s="127"/>
      <c r="N6875" s="246">
        <v>0</v>
      </c>
      <c r="O6875" s="246">
        <v>333</v>
      </c>
      <c r="P6875" s="127" t="s">
        <v>1334</v>
      </c>
    </row>
    <row r="6876" spans="1:16" ht="38.25" hidden="1">
      <c r="A6876" s="127">
        <v>47</v>
      </c>
      <c r="B6876" s="127"/>
      <c r="C6876" s="128" t="s">
        <v>700</v>
      </c>
      <c r="D6876" s="222">
        <v>43069</v>
      </c>
      <c r="E6876" s="127" t="s">
        <v>13714</v>
      </c>
      <c r="F6876" s="127" t="s">
        <v>3</v>
      </c>
      <c r="G6876" s="127">
        <v>1566475</v>
      </c>
      <c r="H6876" s="127"/>
      <c r="I6876" s="131" t="s">
        <v>16149</v>
      </c>
      <c r="J6876" s="127"/>
      <c r="K6876" s="127"/>
      <c r="L6876" s="127"/>
      <c r="M6876" s="127"/>
      <c r="N6876" s="246">
        <v>0</v>
      </c>
      <c r="O6876" s="246">
        <v>1855</v>
      </c>
      <c r="P6876" s="127" t="s">
        <v>1334</v>
      </c>
    </row>
    <row r="6877" spans="1:16" ht="51" hidden="1">
      <c r="A6877" s="127">
        <v>234</v>
      </c>
      <c r="B6877" s="127"/>
      <c r="C6877" s="128" t="s">
        <v>124</v>
      </c>
      <c r="D6877" s="222">
        <v>43069</v>
      </c>
      <c r="E6877" s="127" t="s">
        <v>13715</v>
      </c>
      <c r="F6877" s="127" t="s">
        <v>3</v>
      </c>
      <c r="G6877" s="127">
        <v>1566477</v>
      </c>
      <c r="H6877" s="127"/>
      <c r="I6877" s="131" t="s">
        <v>16150</v>
      </c>
      <c r="J6877" s="127"/>
      <c r="K6877" s="127"/>
      <c r="L6877" s="127"/>
      <c r="M6877" s="127"/>
      <c r="N6877" s="246">
        <v>0</v>
      </c>
      <c r="O6877" s="246">
        <v>20</v>
      </c>
      <c r="P6877" s="127" t="s">
        <v>1334</v>
      </c>
    </row>
    <row r="6878" spans="1:16" ht="63.75" hidden="1">
      <c r="A6878" s="127">
        <v>16</v>
      </c>
      <c r="B6878" s="127"/>
      <c r="C6878" s="128" t="s">
        <v>693</v>
      </c>
      <c r="D6878" s="222">
        <v>43069</v>
      </c>
      <c r="E6878" s="127" t="s">
        <v>13716</v>
      </c>
      <c r="F6878" s="127" t="s">
        <v>3</v>
      </c>
      <c r="G6878" s="127">
        <v>1566481</v>
      </c>
      <c r="H6878" s="127"/>
      <c r="I6878" s="131" t="s">
        <v>16151</v>
      </c>
      <c r="J6878" s="127"/>
      <c r="K6878" s="127"/>
      <c r="L6878" s="127"/>
      <c r="M6878" s="127"/>
      <c r="N6878" s="246">
        <v>0</v>
      </c>
      <c r="O6878" s="246">
        <v>653.6</v>
      </c>
      <c r="P6878" s="127" t="s">
        <v>1334</v>
      </c>
    </row>
    <row r="6879" spans="1:16" ht="51" hidden="1">
      <c r="A6879" s="127">
        <v>70</v>
      </c>
      <c r="B6879" s="127"/>
      <c r="C6879" s="128" t="s">
        <v>706</v>
      </c>
      <c r="D6879" s="222">
        <v>43069</v>
      </c>
      <c r="E6879" s="127" t="s">
        <v>13717</v>
      </c>
      <c r="F6879" s="127" t="s">
        <v>3</v>
      </c>
      <c r="G6879" s="127">
        <v>1566483</v>
      </c>
      <c r="H6879" s="127"/>
      <c r="I6879" s="131" t="s">
        <v>16152</v>
      </c>
      <c r="J6879" s="127"/>
      <c r="K6879" s="127"/>
      <c r="L6879" s="127"/>
      <c r="M6879" s="127"/>
      <c r="N6879" s="246">
        <v>0</v>
      </c>
      <c r="O6879" s="246">
        <v>522</v>
      </c>
      <c r="P6879" s="127" t="s">
        <v>1334</v>
      </c>
    </row>
    <row r="6880" spans="1:16" ht="51" hidden="1">
      <c r="A6880" s="127">
        <v>163</v>
      </c>
      <c r="B6880" s="127"/>
      <c r="C6880" s="128" t="s">
        <v>749</v>
      </c>
      <c r="D6880" s="222">
        <v>43069</v>
      </c>
      <c r="E6880" s="127" t="s">
        <v>13718</v>
      </c>
      <c r="F6880" s="127" t="s">
        <v>3</v>
      </c>
      <c r="G6880" s="127">
        <v>1566486</v>
      </c>
      <c r="H6880" s="127"/>
      <c r="I6880" s="131" t="s">
        <v>16153</v>
      </c>
      <c r="J6880" s="127"/>
      <c r="K6880" s="127"/>
      <c r="L6880" s="127"/>
      <c r="M6880" s="127"/>
      <c r="N6880" s="246">
        <v>0</v>
      </c>
      <c r="O6880" s="246">
        <v>15</v>
      </c>
      <c r="P6880" s="127" t="s">
        <v>1334</v>
      </c>
    </row>
    <row r="6881" spans="1:16" ht="51" hidden="1">
      <c r="A6881" s="127" t="s">
        <v>620</v>
      </c>
      <c r="B6881" s="127"/>
      <c r="C6881" s="128" t="s">
        <v>714</v>
      </c>
      <c r="D6881" s="222">
        <v>43069</v>
      </c>
      <c r="E6881" s="127" t="s">
        <v>13719</v>
      </c>
      <c r="F6881" s="127" t="s">
        <v>3</v>
      </c>
      <c r="G6881" s="127">
        <v>1566488</v>
      </c>
      <c r="H6881" s="127"/>
      <c r="I6881" s="131" t="s">
        <v>16154</v>
      </c>
      <c r="J6881" s="127"/>
      <c r="K6881" s="127"/>
      <c r="L6881" s="127"/>
      <c r="M6881" s="127"/>
      <c r="N6881" s="246">
        <v>0</v>
      </c>
      <c r="O6881" s="246">
        <v>4080.93</v>
      </c>
      <c r="P6881" s="127" t="s">
        <v>1334</v>
      </c>
    </row>
    <row r="6882" spans="1:16" ht="51" hidden="1">
      <c r="A6882" s="127" t="s">
        <v>620</v>
      </c>
      <c r="B6882" s="127"/>
      <c r="C6882" s="128" t="s">
        <v>714</v>
      </c>
      <c r="D6882" s="222">
        <v>43069</v>
      </c>
      <c r="E6882" s="127" t="s">
        <v>13720</v>
      </c>
      <c r="F6882" s="127" t="s">
        <v>3</v>
      </c>
      <c r="G6882" s="127">
        <v>1566493</v>
      </c>
      <c r="H6882" s="127"/>
      <c r="I6882" s="131" t="s">
        <v>16155</v>
      </c>
      <c r="J6882" s="127"/>
      <c r="K6882" s="127"/>
      <c r="L6882" s="127"/>
      <c r="M6882" s="127"/>
      <c r="N6882" s="246">
        <v>0</v>
      </c>
      <c r="O6882" s="246">
        <v>15</v>
      </c>
      <c r="P6882" s="127" t="s">
        <v>1334</v>
      </c>
    </row>
    <row r="6883" spans="1:16" ht="63.75">
      <c r="A6883" s="127">
        <v>35</v>
      </c>
      <c r="B6883" s="127"/>
      <c r="C6883" s="128" t="s">
        <v>697</v>
      </c>
      <c r="D6883" s="222">
        <v>43069</v>
      </c>
      <c r="E6883" s="127" t="s">
        <v>13721</v>
      </c>
      <c r="F6883" s="127" t="s">
        <v>3</v>
      </c>
      <c r="G6883" s="127">
        <v>1566498</v>
      </c>
      <c r="H6883" s="127"/>
      <c r="I6883" s="131" t="s">
        <v>16156</v>
      </c>
      <c r="J6883" s="127"/>
      <c r="K6883" s="127"/>
      <c r="L6883" s="127"/>
      <c r="M6883" s="127"/>
      <c r="N6883" s="246">
        <v>0</v>
      </c>
      <c r="O6883" s="246">
        <v>22</v>
      </c>
      <c r="P6883" s="127" t="s">
        <v>1334</v>
      </c>
    </row>
    <row r="6884" spans="1:16" ht="51" hidden="1">
      <c r="A6884" s="127">
        <v>582</v>
      </c>
      <c r="B6884" s="127"/>
      <c r="C6884" s="128" t="s">
        <v>857</v>
      </c>
      <c r="D6884" s="222">
        <v>43069</v>
      </c>
      <c r="E6884" s="127" t="s">
        <v>13722</v>
      </c>
      <c r="F6884" s="127" t="s">
        <v>3</v>
      </c>
      <c r="G6884" s="127">
        <v>1566512</v>
      </c>
      <c r="H6884" s="127"/>
      <c r="I6884" s="131" t="s">
        <v>16157</v>
      </c>
      <c r="J6884" s="127"/>
      <c r="K6884" s="127"/>
      <c r="L6884" s="127"/>
      <c r="M6884" s="127"/>
      <c r="N6884" s="246">
        <v>0</v>
      </c>
      <c r="O6884" s="246">
        <v>11.5</v>
      </c>
      <c r="P6884" s="127" t="s">
        <v>1334</v>
      </c>
    </row>
    <row r="6885" spans="1:16" ht="51" hidden="1">
      <c r="A6885" s="127" t="s">
        <v>620</v>
      </c>
      <c r="B6885" s="127"/>
      <c r="C6885" s="128" t="s">
        <v>714</v>
      </c>
      <c r="D6885" s="222">
        <v>43040</v>
      </c>
      <c r="E6885" s="127" t="s">
        <v>13723</v>
      </c>
      <c r="F6885" s="127" t="s">
        <v>6</v>
      </c>
      <c r="G6885" s="127">
        <v>902983</v>
      </c>
      <c r="H6885" s="127"/>
      <c r="I6885" s="131" t="s">
        <v>16158</v>
      </c>
      <c r="J6885" s="127"/>
      <c r="K6885" s="127"/>
      <c r="L6885" s="127"/>
      <c r="M6885" s="127"/>
      <c r="N6885" s="246">
        <v>0</v>
      </c>
      <c r="O6885" s="246">
        <v>11707.88</v>
      </c>
      <c r="P6885" s="127" t="s">
        <v>1334</v>
      </c>
    </row>
    <row r="6886" spans="1:16" ht="63.75" hidden="1">
      <c r="A6886" s="127">
        <v>46</v>
      </c>
      <c r="B6886" s="127"/>
      <c r="C6886" s="128" t="s">
        <v>699</v>
      </c>
      <c r="D6886" s="222">
        <v>43040</v>
      </c>
      <c r="E6886" s="127" t="s">
        <v>13724</v>
      </c>
      <c r="F6886" s="127" t="s">
        <v>6</v>
      </c>
      <c r="G6886" s="127">
        <v>902954</v>
      </c>
      <c r="H6886" s="127"/>
      <c r="I6886" s="131" t="s">
        <v>16159</v>
      </c>
      <c r="J6886" s="127"/>
      <c r="K6886" s="127"/>
      <c r="L6886" s="127"/>
      <c r="M6886" s="127"/>
      <c r="N6886" s="246">
        <v>0</v>
      </c>
      <c r="O6886" s="246">
        <v>12500</v>
      </c>
      <c r="P6886" s="127" t="s">
        <v>1334</v>
      </c>
    </row>
    <row r="6887" spans="1:16" ht="89.25" hidden="1">
      <c r="A6887" s="127" t="s">
        <v>621</v>
      </c>
      <c r="B6887" s="127"/>
      <c r="C6887" s="128" t="s">
        <v>715</v>
      </c>
      <c r="D6887" s="222">
        <v>43040</v>
      </c>
      <c r="E6887" s="127" t="s">
        <v>13725</v>
      </c>
      <c r="F6887" s="127" t="s">
        <v>6</v>
      </c>
      <c r="G6887" s="127">
        <v>902962</v>
      </c>
      <c r="H6887" s="127"/>
      <c r="I6887" s="131" t="s">
        <v>16160</v>
      </c>
      <c r="J6887" s="127"/>
      <c r="K6887" s="127"/>
      <c r="L6887" s="127"/>
      <c r="M6887" s="127"/>
      <c r="N6887" s="246">
        <v>0</v>
      </c>
      <c r="O6887" s="246">
        <v>500212517</v>
      </c>
      <c r="P6887" s="127" t="s">
        <v>1334</v>
      </c>
    </row>
    <row r="6888" spans="1:16" ht="89.25" hidden="1">
      <c r="A6888" s="127" t="s">
        <v>621</v>
      </c>
      <c r="B6888" s="127"/>
      <c r="C6888" s="128" t="s">
        <v>715</v>
      </c>
      <c r="D6888" s="222">
        <v>43040</v>
      </c>
      <c r="E6888" s="127" t="s">
        <v>13726</v>
      </c>
      <c r="F6888" s="127" t="s">
        <v>6</v>
      </c>
      <c r="G6888" s="127">
        <v>902965</v>
      </c>
      <c r="H6888" s="127"/>
      <c r="I6888" s="131" t="s">
        <v>16161</v>
      </c>
      <c r="J6888" s="127"/>
      <c r="K6888" s="127"/>
      <c r="L6888" s="127"/>
      <c r="M6888" s="127"/>
      <c r="N6888" s="246">
        <v>0</v>
      </c>
      <c r="O6888" s="246">
        <v>40761859</v>
      </c>
      <c r="P6888" s="127" t="s">
        <v>1334</v>
      </c>
    </row>
    <row r="6889" spans="1:16" ht="63.75" hidden="1">
      <c r="A6889" s="127">
        <v>25</v>
      </c>
      <c r="B6889" s="127"/>
      <c r="C6889" s="128" t="s">
        <v>695</v>
      </c>
      <c r="D6889" s="222">
        <v>43040</v>
      </c>
      <c r="E6889" s="127" t="s">
        <v>13727</v>
      </c>
      <c r="F6889" s="127" t="s">
        <v>6</v>
      </c>
      <c r="G6889" s="127">
        <v>902971</v>
      </c>
      <c r="H6889" s="127"/>
      <c r="I6889" s="131" t="s">
        <v>16162</v>
      </c>
      <c r="J6889" s="127"/>
      <c r="K6889" s="127"/>
      <c r="L6889" s="127"/>
      <c r="M6889" s="127"/>
      <c r="N6889" s="246">
        <v>0</v>
      </c>
      <c r="O6889" s="246">
        <v>106702.52</v>
      </c>
      <c r="P6889" s="127" t="s">
        <v>1334</v>
      </c>
    </row>
    <row r="6890" spans="1:16" ht="76.5" hidden="1">
      <c r="A6890" s="127">
        <v>25</v>
      </c>
      <c r="B6890" s="127"/>
      <c r="C6890" s="128" t="s">
        <v>695</v>
      </c>
      <c r="D6890" s="222">
        <v>43040</v>
      </c>
      <c r="E6890" s="127" t="s">
        <v>13728</v>
      </c>
      <c r="F6890" s="127" t="s">
        <v>1375</v>
      </c>
      <c r="G6890" s="127">
        <v>15404506</v>
      </c>
      <c r="H6890" s="127"/>
      <c r="I6890" s="131" t="s">
        <v>16163</v>
      </c>
      <c r="J6890" s="127"/>
      <c r="K6890" s="127"/>
      <c r="L6890" s="127"/>
      <c r="M6890" s="127"/>
      <c r="N6890" s="246">
        <v>206906.03</v>
      </c>
      <c r="O6890" s="246">
        <v>0</v>
      </c>
      <c r="P6890" s="127" t="s">
        <v>1334</v>
      </c>
    </row>
    <row r="6891" spans="1:16" ht="76.5" hidden="1">
      <c r="A6891" s="127">
        <v>25</v>
      </c>
      <c r="B6891" s="127"/>
      <c r="C6891" s="128" t="s">
        <v>695</v>
      </c>
      <c r="D6891" s="222">
        <v>43040</v>
      </c>
      <c r="E6891" s="127" t="s">
        <v>13729</v>
      </c>
      <c r="F6891" s="127" t="s">
        <v>1375</v>
      </c>
      <c r="G6891" s="127">
        <v>15404557</v>
      </c>
      <c r="H6891" s="127"/>
      <c r="I6891" s="131" t="s">
        <v>16164</v>
      </c>
      <c r="J6891" s="127"/>
      <c r="K6891" s="127"/>
      <c r="L6891" s="127"/>
      <c r="M6891" s="127"/>
      <c r="N6891" s="246">
        <v>88554.31</v>
      </c>
      <c r="O6891" s="246">
        <v>0</v>
      </c>
      <c r="P6891" s="127" t="s">
        <v>1334</v>
      </c>
    </row>
    <row r="6892" spans="1:16" ht="76.5" hidden="1">
      <c r="A6892" s="127">
        <v>25</v>
      </c>
      <c r="B6892" s="127"/>
      <c r="C6892" s="128" t="s">
        <v>695</v>
      </c>
      <c r="D6892" s="222">
        <v>43040</v>
      </c>
      <c r="E6892" s="127" t="s">
        <v>13730</v>
      </c>
      <c r="F6892" s="127" t="s">
        <v>1375</v>
      </c>
      <c r="G6892" s="127">
        <v>15406368</v>
      </c>
      <c r="H6892" s="127"/>
      <c r="I6892" s="131" t="s">
        <v>16165</v>
      </c>
      <c r="J6892" s="127"/>
      <c r="K6892" s="127"/>
      <c r="L6892" s="127"/>
      <c r="M6892" s="127"/>
      <c r="N6892" s="246">
        <v>1724899.81</v>
      </c>
      <c r="O6892" s="246">
        <v>0</v>
      </c>
      <c r="P6892" s="127" t="s">
        <v>1334</v>
      </c>
    </row>
    <row r="6893" spans="1:16" ht="76.5" hidden="1">
      <c r="A6893" s="127">
        <v>25</v>
      </c>
      <c r="B6893" s="127"/>
      <c r="C6893" s="128" t="s">
        <v>695</v>
      </c>
      <c r="D6893" s="222">
        <v>43040</v>
      </c>
      <c r="E6893" s="127" t="s">
        <v>13731</v>
      </c>
      <c r="F6893" s="127" t="s">
        <v>1375</v>
      </c>
      <c r="G6893" s="127">
        <v>15406720</v>
      </c>
      <c r="H6893" s="127"/>
      <c r="I6893" s="131" t="s">
        <v>16166</v>
      </c>
      <c r="J6893" s="127"/>
      <c r="K6893" s="127"/>
      <c r="L6893" s="127"/>
      <c r="M6893" s="127"/>
      <c r="N6893" s="246">
        <v>906007.94</v>
      </c>
      <c r="O6893" s="246">
        <v>0</v>
      </c>
      <c r="P6893" s="127" t="s">
        <v>1334</v>
      </c>
    </row>
    <row r="6894" spans="1:16" ht="76.5" hidden="1">
      <c r="A6894" s="127">
        <v>25</v>
      </c>
      <c r="B6894" s="127"/>
      <c r="C6894" s="128" t="s">
        <v>695</v>
      </c>
      <c r="D6894" s="222">
        <v>43040</v>
      </c>
      <c r="E6894" s="127" t="s">
        <v>13732</v>
      </c>
      <c r="F6894" s="127" t="s">
        <v>1375</v>
      </c>
      <c r="G6894" s="127">
        <v>15406938</v>
      </c>
      <c r="H6894" s="127"/>
      <c r="I6894" s="131" t="s">
        <v>16167</v>
      </c>
      <c r="J6894" s="127"/>
      <c r="K6894" s="127"/>
      <c r="L6894" s="127"/>
      <c r="M6894" s="127"/>
      <c r="N6894" s="246">
        <v>1001031.88</v>
      </c>
      <c r="O6894" s="246">
        <v>0</v>
      </c>
      <c r="P6894" s="127" t="s">
        <v>1334</v>
      </c>
    </row>
    <row r="6895" spans="1:16" ht="89.25" hidden="1">
      <c r="A6895" s="127">
        <v>132</v>
      </c>
      <c r="B6895" s="127"/>
      <c r="C6895" s="128" t="s">
        <v>729</v>
      </c>
      <c r="D6895" s="222">
        <v>43040</v>
      </c>
      <c r="E6895" s="127" t="s">
        <v>13733</v>
      </c>
      <c r="F6895" s="127" t="s">
        <v>11</v>
      </c>
      <c r="G6895" s="127">
        <v>902952</v>
      </c>
      <c r="H6895" s="127"/>
      <c r="I6895" s="131" t="s">
        <v>16168</v>
      </c>
      <c r="J6895" s="127"/>
      <c r="K6895" s="127"/>
      <c r="L6895" s="127"/>
      <c r="M6895" s="127"/>
      <c r="N6895" s="246">
        <v>15165.8</v>
      </c>
      <c r="O6895" s="246">
        <v>0</v>
      </c>
      <c r="P6895" s="127" t="s">
        <v>1334</v>
      </c>
    </row>
    <row r="6896" spans="1:16" ht="51" hidden="1">
      <c r="A6896" s="127" t="s">
        <v>620</v>
      </c>
      <c r="B6896" s="127"/>
      <c r="C6896" s="128" t="s">
        <v>714</v>
      </c>
      <c r="D6896" s="222">
        <v>43040</v>
      </c>
      <c r="E6896" s="127" t="s">
        <v>13734</v>
      </c>
      <c r="F6896" s="127" t="s">
        <v>11</v>
      </c>
      <c r="G6896" s="127">
        <v>902963</v>
      </c>
      <c r="H6896" s="127"/>
      <c r="I6896" s="131" t="s">
        <v>16169</v>
      </c>
      <c r="J6896" s="127"/>
      <c r="K6896" s="127"/>
      <c r="L6896" s="127"/>
      <c r="M6896" s="127"/>
      <c r="N6896" s="246">
        <v>50</v>
      </c>
      <c r="O6896" s="246">
        <v>0</v>
      </c>
      <c r="P6896" s="127" t="s">
        <v>1334</v>
      </c>
    </row>
    <row r="6897" spans="1:16" ht="51" hidden="1">
      <c r="A6897" s="127" t="s">
        <v>620</v>
      </c>
      <c r="B6897" s="127"/>
      <c r="C6897" s="128" t="s">
        <v>714</v>
      </c>
      <c r="D6897" s="222">
        <v>43040</v>
      </c>
      <c r="E6897" s="127" t="s">
        <v>13735</v>
      </c>
      <c r="F6897" s="127" t="s">
        <v>11</v>
      </c>
      <c r="G6897" s="127">
        <v>902967</v>
      </c>
      <c r="H6897" s="127"/>
      <c r="I6897" s="131" t="s">
        <v>16170</v>
      </c>
      <c r="J6897" s="127"/>
      <c r="K6897" s="127"/>
      <c r="L6897" s="127"/>
      <c r="M6897" s="127"/>
      <c r="N6897" s="246">
        <v>50</v>
      </c>
      <c r="O6897" s="246">
        <v>0</v>
      </c>
      <c r="P6897" s="127" t="s">
        <v>1334</v>
      </c>
    </row>
    <row r="6898" spans="1:16" ht="38.25" hidden="1">
      <c r="A6898" s="127">
        <v>117</v>
      </c>
      <c r="B6898" s="127"/>
      <c r="C6898" s="128" t="s">
        <v>723</v>
      </c>
      <c r="D6898" s="222">
        <v>43040</v>
      </c>
      <c r="E6898" s="127" t="s">
        <v>13736</v>
      </c>
      <c r="F6898" s="127" t="s">
        <v>11</v>
      </c>
      <c r="G6898" s="127">
        <v>902994</v>
      </c>
      <c r="H6898" s="127"/>
      <c r="I6898" s="131" t="s">
        <v>16171</v>
      </c>
      <c r="J6898" s="127"/>
      <c r="K6898" s="127"/>
      <c r="L6898" s="127"/>
      <c r="M6898" s="127"/>
      <c r="N6898" s="246">
        <v>50</v>
      </c>
      <c r="O6898" s="246">
        <v>0</v>
      </c>
      <c r="P6898" s="127" t="s">
        <v>1334</v>
      </c>
    </row>
    <row r="6899" spans="1:16" ht="76.5" hidden="1">
      <c r="A6899" s="127">
        <v>25</v>
      </c>
      <c r="B6899" s="127"/>
      <c r="C6899" s="128" t="s">
        <v>695</v>
      </c>
      <c r="D6899" s="222">
        <v>43040</v>
      </c>
      <c r="E6899" s="127" t="s">
        <v>13737</v>
      </c>
      <c r="F6899" s="127" t="s">
        <v>1375</v>
      </c>
      <c r="G6899" s="127">
        <v>15385243</v>
      </c>
      <c r="H6899" s="127"/>
      <c r="I6899" s="131" t="s">
        <v>16172</v>
      </c>
      <c r="J6899" s="127"/>
      <c r="K6899" s="127"/>
      <c r="L6899" s="127"/>
      <c r="M6899" s="127"/>
      <c r="N6899" s="246">
        <v>224024.97</v>
      </c>
      <c r="O6899" s="246">
        <v>0</v>
      </c>
      <c r="P6899" s="127" t="s">
        <v>1334</v>
      </c>
    </row>
    <row r="6900" spans="1:16" ht="76.5" hidden="1">
      <c r="A6900" s="127">
        <v>25</v>
      </c>
      <c r="B6900" s="127"/>
      <c r="C6900" s="128" t="s">
        <v>695</v>
      </c>
      <c r="D6900" s="222">
        <v>43040</v>
      </c>
      <c r="E6900" s="127" t="s">
        <v>13738</v>
      </c>
      <c r="F6900" s="127" t="s">
        <v>1375</v>
      </c>
      <c r="G6900" s="127">
        <v>15385292</v>
      </c>
      <c r="H6900" s="127"/>
      <c r="I6900" s="131" t="s">
        <v>16173</v>
      </c>
      <c r="J6900" s="127"/>
      <c r="K6900" s="127"/>
      <c r="L6900" s="127"/>
      <c r="M6900" s="127"/>
      <c r="N6900" s="246">
        <v>334504.55</v>
      </c>
      <c r="O6900" s="246">
        <v>0</v>
      </c>
      <c r="P6900" s="127" t="s">
        <v>1334</v>
      </c>
    </row>
    <row r="6901" spans="1:16" ht="76.5" hidden="1">
      <c r="A6901" s="127">
        <v>25</v>
      </c>
      <c r="B6901" s="127"/>
      <c r="C6901" s="128" t="s">
        <v>695</v>
      </c>
      <c r="D6901" s="222">
        <v>43040</v>
      </c>
      <c r="E6901" s="127" t="s">
        <v>13739</v>
      </c>
      <c r="F6901" s="127" t="s">
        <v>1375</v>
      </c>
      <c r="G6901" s="127">
        <v>15384596</v>
      </c>
      <c r="H6901" s="127"/>
      <c r="I6901" s="131" t="s">
        <v>16174</v>
      </c>
      <c r="J6901" s="127"/>
      <c r="K6901" s="127"/>
      <c r="L6901" s="127"/>
      <c r="M6901" s="127"/>
      <c r="N6901" s="246">
        <v>355877.68</v>
      </c>
      <c r="O6901" s="246">
        <v>0</v>
      </c>
      <c r="P6901" s="127" t="s">
        <v>1334</v>
      </c>
    </row>
    <row r="6902" spans="1:16" ht="76.5" hidden="1">
      <c r="A6902" s="127">
        <v>25</v>
      </c>
      <c r="B6902" s="127"/>
      <c r="C6902" s="128" t="s">
        <v>695</v>
      </c>
      <c r="D6902" s="222">
        <v>43040</v>
      </c>
      <c r="E6902" s="127" t="s">
        <v>13740</v>
      </c>
      <c r="F6902" s="127" t="s">
        <v>1375</v>
      </c>
      <c r="G6902" s="127">
        <v>15387379</v>
      </c>
      <c r="H6902" s="127"/>
      <c r="I6902" s="131" t="s">
        <v>16175</v>
      </c>
      <c r="J6902" s="127"/>
      <c r="K6902" s="127"/>
      <c r="L6902" s="127"/>
      <c r="M6902" s="127"/>
      <c r="N6902" s="246">
        <v>1772724.73</v>
      </c>
      <c r="O6902" s="246">
        <v>0</v>
      </c>
      <c r="P6902" s="127" t="s">
        <v>1334</v>
      </c>
    </row>
    <row r="6903" spans="1:16" ht="76.5" hidden="1">
      <c r="A6903" s="127">
        <v>25</v>
      </c>
      <c r="B6903" s="127"/>
      <c r="C6903" s="128" t="s">
        <v>695</v>
      </c>
      <c r="D6903" s="222">
        <v>43040</v>
      </c>
      <c r="E6903" s="127" t="s">
        <v>13741</v>
      </c>
      <c r="F6903" s="127" t="s">
        <v>1375</v>
      </c>
      <c r="G6903" s="127">
        <v>15384458</v>
      </c>
      <c r="H6903" s="127"/>
      <c r="I6903" s="131" t="s">
        <v>16176</v>
      </c>
      <c r="J6903" s="127"/>
      <c r="K6903" s="127"/>
      <c r="L6903" s="127"/>
      <c r="M6903" s="127"/>
      <c r="N6903" s="246">
        <v>50000.2</v>
      </c>
      <c r="O6903" s="246">
        <v>0</v>
      </c>
      <c r="P6903" s="127" t="s">
        <v>1334</v>
      </c>
    </row>
    <row r="6904" spans="1:16" ht="76.5" hidden="1">
      <c r="A6904" s="127">
        <v>25</v>
      </c>
      <c r="B6904" s="127"/>
      <c r="C6904" s="128" t="s">
        <v>695</v>
      </c>
      <c r="D6904" s="222">
        <v>43040</v>
      </c>
      <c r="E6904" s="127" t="s">
        <v>13742</v>
      </c>
      <c r="F6904" s="127" t="s">
        <v>1375</v>
      </c>
      <c r="G6904" s="127">
        <v>15384579</v>
      </c>
      <c r="H6904" s="127"/>
      <c r="I6904" s="131" t="s">
        <v>16177</v>
      </c>
      <c r="J6904" s="127"/>
      <c r="K6904" s="127"/>
      <c r="L6904" s="127"/>
      <c r="M6904" s="127"/>
      <c r="N6904" s="246">
        <v>48670.77</v>
      </c>
      <c r="O6904" s="246">
        <v>0</v>
      </c>
      <c r="P6904" s="127" t="s">
        <v>1334</v>
      </c>
    </row>
    <row r="6905" spans="1:16" ht="76.5" hidden="1">
      <c r="A6905" s="127">
        <v>25</v>
      </c>
      <c r="B6905" s="127"/>
      <c r="C6905" s="128" t="s">
        <v>695</v>
      </c>
      <c r="D6905" s="222">
        <v>43040</v>
      </c>
      <c r="E6905" s="127" t="s">
        <v>13743</v>
      </c>
      <c r="F6905" s="127" t="s">
        <v>1375</v>
      </c>
      <c r="G6905" s="127">
        <v>15384583</v>
      </c>
      <c r="H6905" s="127"/>
      <c r="I6905" s="131" t="s">
        <v>16178</v>
      </c>
      <c r="J6905" s="127"/>
      <c r="K6905" s="127"/>
      <c r="L6905" s="127"/>
      <c r="M6905" s="127"/>
      <c r="N6905" s="246">
        <v>55091.31</v>
      </c>
      <c r="O6905" s="246">
        <v>0</v>
      </c>
      <c r="P6905" s="127" t="s">
        <v>1334</v>
      </c>
    </row>
    <row r="6906" spans="1:16" ht="76.5" hidden="1">
      <c r="A6906" s="127">
        <v>25</v>
      </c>
      <c r="B6906" s="127"/>
      <c r="C6906" s="128" t="s">
        <v>695</v>
      </c>
      <c r="D6906" s="222">
        <v>43040</v>
      </c>
      <c r="E6906" s="127" t="s">
        <v>13744</v>
      </c>
      <c r="F6906" s="127" t="s">
        <v>1375</v>
      </c>
      <c r="G6906" s="127">
        <v>15384604</v>
      </c>
      <c r="H6906" s="127"/>
      <c r="I6906" s="131" t="s">
        <v>16179</v>
      </c>
      <c r="J6906" s="127"/>
      <c r="K6906" s="127"/>
      <c r="L6906" s="127"/>
      <c r="M6906" s="127"/>
      <c r="N6906" s="246">
        <v>98510.58</v>
      </c>
      <c r="O6906" s="246">
        <v>0</v>
      </c>
      <c r="P6906" s="127" t="s">
        <v>1334</v>
      </c>
    </row>
    <row r="6907" spans="1:16" ht="76.5" hidden="1">
      <c r="A6907" s="127">
        <v>25</v>
      </c>
      <c r="B6907" s="127"/>
      <c r="C6907" s="128" t="s">
        <v>695</v>
      </c>
      <c r="D6907" s="222">
        <v>43040</v>
      </c>
      <c r="E6907" s="127" t="s">
        <v>13745</v>
      </c>
      <c r="F6907" s="127" t="s">
        <v>1375</v>
      </c>
      <c r="G6907" s="127">
        <v>15384609</v>
      </c>
      <c r="H6907" s="127"/>
      <c r="I6907" s="131" t="s">
        <v>16180</v>
      </c>
      <c r="J6907" s="127"/>
      <c r="K6907" s="127"/>
      <c r="L6907" s="127"/>
      <c r="M6907" s="127"/>
      <c r="N6907" s="246">
        <v>200373.12</v>
      </c>
      <c r="O6907" s="243">
        <v>0</v>
      </c>
      <c r="P6907" s="127" t="s">
        <v>1334</v>
      </c>
    </row>
    <row r="6908" spans="1:16" ht="76.5" hidden="1">
      <c r="A6908" s="127">
        <v>25</v>
      </c>
      <c r="B6908" s="127"/>
      <c r="C6908" s="128" t="s">
        <v>695</v>
      </c>
      <c r="D6908" s="222">
        <v>43040</v>
      </c>
      <c r="E6908" s="127" t="s">
        <v>13746</v>
      </c>
      <c r="F6908" s="127" t="s">
        <v>1375</v>
      </c>
      <c r="G6908" s="127">
        <v>15384686</v>
      </c>
      <c r="H6908" s="127"/>
      <c r="I6908" s="131" t="s">
        <v>16181</v>
      </c>
      <c r="J6908" s="127"/>
      <c r="K6908" s="127"/>
      <c r="L6908" s="127"/>
      <c r="M6908" s="127"/>
      <c r="N6908" s="246">
        <v>137740.22</v>
      </c>
      <c r="O6908" s="246">
        <v>0</v>
      </c>
      <c r="P6908" s="127" t="s">
        <v>1334</v>
      </c>
    </row>
    <row r="6909" spans="1:16" ht="76.5" hidden="1">
      <c r="A6909" s="127">
        <v>25</v>
      </c>
      <c r="B6909" s="127"/>
      <c r="C6909" s="128" t="s">
        <v>695</v>
      </c>
      <c r="D6909" s="222">
        <v>43040</v>
      </c>
      <c r="E6909" s="127" t="s">
        <v>13747</v>
      </c>
      <c r="F6909" s="127" t="s">
        <v>1375</v>
      </c>
      <c r="G6909" s="127">
        <v>15384687</v>
      </c>
      <c r="H6909" s="127"/>
      <c r="I6909" s="131" t="s">
        <v>16182</v>
      </c>
      <c r="J6909" s="127"/>
      <c r="K6909" s="127"/>
      <c r="L6909" s="127"/>
      <c r="M6909" s="127"/>
      <c r="N6909" s="246">
        <v>166918.63</v>
      </c>
      <c r="O6909" s="246">
        <v>0</v>
      </c>
      <c r="P6909" s="127" t="s">
        <v>1334</v>
      </c>
    </row>
    <row r="6910" spans="1:16" ht="76.5" hidden="1">
      <c r="A6910" s="127">
        <v>25</v>
      </c>
      <c r="B6910" s="127"/>
      <c r="C6910" s="128" t="s">
        <v>695</v>
      </c>
      <c r="D6910" s="222">
        <v>43040</v>
      </c>
      <c r="E6910" s="127" t="s">
        <v>13748</v>
      </c>
      <c r="F6910" s="127" t="s">
        <v>1375</v>
      </c>
      <c r="G6910" s="127">
        <v>15384805</v>
      </c>
      <c r="H6910" s="127"/>
      <c r="I6910" s="131" t="s">
        <v>16183</v>
      </c>
      <c r="J6910" s="127"/>
      <c r="K6910" s="127"/>
      <c r="L6910" s="127"/>
      <c r="M6910" s="127"/>
      <c r="N6910" s="246">
        <v>555088.77</v>
      </c>
      <c r="O6910" s="246">
        <v>0</v>
      </c>
      <c r="P6910" s="127" t="s">
        <v>1334</v>
      </c>
    </row>
    <row r="6911" spans="1:16" ht="76.5" hidden="1">
      <c r="A6911" s="127">
        <v>25</v>
      </c>
      <c r="B6911" s="127"/>
      <c r="C6911" s="128" t="s">
        <v>695</v>
      </c>
      <c r="D6911" s="222">
        <v>43040</v>
      </c>
      <c r="E6911" s="127" t="s">
        <v>13749</v>
      </c>
      <c r="F6911" s="127" t="s">
        <v>1375</v>
      </c>
      <c r="G6911" s="127">
        <v>15384807</v>
      </c>
      <c r="H6911" s="127"/>
      <c r="I6911" s="131" t="s">
        <v>16184</v>
      </c>
      <c r="J6911" s="127"/>
      <c r="K6911" s="127"/>
      <c r="L6911" s="127"/>
      <c r="M6911" s="127"/>
      <c r="N6911" s="246">
        <v>47781.87</v>
      </c>
      <c r="O6911" s="246">
        <v>0</v>
      </c>
      <c r="P6911" s="127" t="s">
        <v>1334</v>
      </c>
    </row>
    <row r="6912" spans="1:16" ht="76.5" hidden="1">
      <c r="A6912" s="127">
        <v>25</v>
      </c>
      <c r="B6912" s="127"/>
      <c r="C6912" s="128" t="s">
        <v>695</v>
      </c>
      <c r="D6912" s="222">
        <v>43040</v>
      </c>
      <c r="E6912" s="127" t="s">
        <v>13750</v>
      </c>
      <c r="F6912" s="127" t="s">
        <v>1375</v>
      </c>
      <c r="G6912" s="127">
        <v>15384808</v>
      </c>
      <c r="H6912" s="127"/>
      <c r="I6912" s="131" t="s">
        <v>16185</v>
      </c>
      <c r="J6912" s="127"/>
      <c r="K6912" s="127"/>
      <c r="L6912" s="127"/>
      <c r="M6912" s="127"/>
      <c r="N6912" s="246">
        <v>972226.52</v>
      </c>
      <c r="O6912" s="246">
        <v>0</v>
      </c>
      <c r="P6912" s="127" t="s">
        <v>1334</v>
      </c>
    </row>
    <row r="6913" spans="1:16" ht="76.5" hidden="1">
      <c r="A6913" s="127">
        <v>25</v>
      </c>
      <c r="B6913" s="127"/>
      <c r="C6913" s="128" t="s">
        <v>695</v>
      </c>
      <c r="D6913" s="222">
        <v>43040</v>
      </c>
      <c r="E6913" s="127" t="s">
        <v>13751</v>
      </c>
      <c r="F6913" s="127" t="s">
        <v>1375</v>
      </c>
      <c r="G6913" s="127">
        <v>15384812</v>
      </c>
      <c r="H6913" s="127"/>
      <c r="I6913" s="131" t="s">
        <v>16186</v>
      </c>
      <c r="J6913" s="127"/>
      <c r="K6913" s="127"/>
      <c r="L6913" s="127"/>
      <c r="M6913" s="127"/>
      <c r="N6913" s="246">
        <v>71781.19</v>
      </c>
      <c r="O6913" s="246">
        <v>0</v>
      </c>
      <c r="P6913" s="127" t="s">
        <v>1334</v>
      </c>
    </row>
    <row r="6914" spans="1:16" ht="76.5" hidden="1">
      <c r="A6914" s="127">
        <v>25</v>
      </c>
      <c r="B6914" s="127"/>
      <c r="C6914" s="128" t="s">
        <v>695</v>
      </c>
      <c r="D6914" s="222">
        <v>43040</v>
      </c>
      <c r="E6914" s="127" t="s">
        <v>13752</v>
      </c>
      <c r="F6914" s="127" t="s">
        <v>1375</v>
      </c>
      <c r="G6914" s="127">
        <v>15384824</v>
      </c>
      <c r="H6914" s="127"/>
      <c r="I6914" s="131" t="s">
        <v>16187</v>
      </c>
      <c r="J6914" s="127"/>
      <c r="K6914" s="127"/>
      <c r="L6914" s="127"/>
      <c r="M6914" s="127"/>
      <c r="N6914" s="246">
        <v>287579.53000000003</v>
      </c>
      <c r="O6914" s="246">
        <v>0</v>
      </c>
      <c r="P6914" s="127" t="s">
        <v>1334</v>
      </c>
    </row>
    <row r="6915" spans="1:16" ht="76.5" hidden="1">
      <c r="A6915" s="127">
        <v>25</v>
      </c>
      <c r="B6915" s="127"/>
      <c r="C6915" s="128" t="s">
        <v>695</v>
      </c>
      <c r="D6915" s="222">
        <v>43040</v>
      </c>
      <c r="E6915" s="127" t="s">
        <v>13753</v>
      </c>
      <c r="F6915" s="127" t="s">
        <v>1375</v>
      </c>
      <c r="G6915" s="127">
        <v>15384842</v>
      </c>
      <c r="H6915" s="127"/>
      <c r="I6915" s="131" t="s">
        <v>16188</v>
      </c>
      <c r="J6915" s="127"/>
      <c r="K6915" s="127"/>
      <c r="L6915" s="127"/>
      <c r="M6915" s="127"/>
      <c r="N6915" s="246">
        <v>289030.05</v>
      </c>
      <c r="O6915" s="246">
        <v>0</v>
      </c>
      <c r="P6915" s="127" t="s">
        <v>1334</v>
      </c>
    </row>
    <row r="6916" spans="1:16" ht="76.5" hidden="1">
      <c r="A6916" s="127">
        <v>25</v>
      </c>
      <c r="B6916" s="127"/>
      <c r="C6916" s="128" t="s">
        <v>695</v>
      </c>
      <c r="D6916" s="222">
        <v>43040</v>
      </c>
      <c r="E6916" s="127" t="s">
        <v>13754</v>
      </c>
      <c r="F6916" s="127" t="s">
        <v>1375</v>
      </c>
      <c r="G6916" s="127">
        <v>15384853</v>
      </c>
      <c r="H6916" s="127"/>
      <c r="I6916" s="131" t="s">
        <v>16189</v>
      </c>
      <c r="J6916" s="127"/>
      <c r="K6916" s="127"/>
      <c r="L6916" s="127"/>
      <c r="M6916" s="127"/>
      <c r="N6916" s="246">
        <v>595742.71</v>
      </c>
      <c r="O6916" s="246">
        <v>0</v>
      </c>
      <c r="P6916" s="127" t="s">
        <v>1334</v>
      </c>
    </row>
    <row r="6917" spans="1:16" ht="76.5" hidden="1">
      <c r="A6917" s="127">
        <v>25</v>
      </c>
      <c r="B6917" s="127"/>
      <c r="C6917" s="128" t="s">
        <v>695</v>
      </c>
      <c r="D6917" s="222">
        <v>43040</v>
      </c>
      <c r="E6917" s="127" t="s">
        <v>13755</v>
      </c>
      <c r="F6917" s="127" t="s">
        <v>1375</v>
      </c>
      <c r="G6917" s="127">
        <v>15385318</v>
      </c>
      <c r="H6917" s="127"/>
      <c r="I6917" s="131" t="s">
        <v>16190</v>
      </c>
      <c r="J6917" s="127"/>
      <c r="K6917" s="127"/>
      <c r="L6917" s="127"/>
      <c r="M6917" s="127"/>
      <c r="N6917" s="246">
        <v>1039229.18</v>
      </c>
      <c r="O6917" s="246">
        <v>0</v>
      </c>
      <c r="P6917" s="127" t="s">
        <v>1334</v>
      </c>
    </row>
    <row r="6918" spans="1:16" ht="76.5" hidden="1">
      <c r="A6918" s="127">
        <v>25</v>
      </c>
      <c r="B6918" s="127"/>
      <c r="C6918" s="128" t="s">
        <v>695</v>
      </c>
      <c r="D6918" s="222">
        <v>43040</v>
      </c>
      <c r="E6918" s="127" t="s">
        <v>13756</v>
      </c>
      <c r="F6918" s="127" t="s">
        <v>1375</v>
      </c>
      <c r="G6918" s="127">
        <v>15404496</v>
      </c>
      <c r="H6918" s="127"/>
      <c r="I6918" s="131" t="s">
        <v>16191</v>
      </c>
      <c r="J6918" s="127"/>
      <c r="K6918" s="127"/>
      <c r="L6918" s="127"/>
      <c r="M6918" s="127"/>
      <c r="N6918" s="246">
        <v>546872.94999999995</v>
      </c>
      <c r="O6918" s="246">
        <v>0</v>
      </c>
      <c r="P6918" s="127" t="s">
        <v>1334</v>
      </c>
    </row>
    <row r="6919" spans="1:16" ht="63.75" hidden="1">
      <c r="A6919" s="127">
        <v>513</v>
      </c>
      <c r="B6919" s="127"/>
      <c r="C6919" s="128" t="s">
        <v>201</v>
      </c>
      <c r="D6919" s="222">
        <v>43040</v>
      </c>
      <c r="E6919" s="127" t="s">
        <v>13757</v>
      </c>
      <c r="F6919" s="127" t="s">
        <v>15</v>
      </c>
      <c r="G6919" s="127">
        <v>584669</v>
      </c>
      <c r="H6919" s="127"/>
      <c r="I6919" s="131" t="s">
        <v>16192</v>
      </c>
      <c r="J6919" s="127"/>
      <c r="K6919" s="127"/>
      <c r="L6919" s="127"/>
      <c r="M6919" s="127"/>
      <c r="N6919" s="246">
        <v>50</v>
      </c>
      <c r="O6919" s="246">
        <v>0</v>
      </c>
      <c r="P6919" s="127" t="s">
        <v>1334</v>
      </c>
    </row>
    <row r="6920" spans="1:16" ht="63.75" hidden="1">
      <c r="A6920" s="127">
        <v>513</v>
      </c>
      <c r="B6920" s="127"/>
      <c r="C6920" s="128" t="s">
        <v>201</v>
      </c>
      <c r="D6920" s="222">
        <v>43040</v>
      </c>
      <c r="E6920" s="127" t="s">
        <v>13758</v>
      </c>
      <c r="F6920" s="127" t="s">
        <v>15</v>
      </c>
      <c r="G6920" s="127">
        <v>584671</v>
      </c>
      <c r="H6920" s="127"/>
      <c r="I6920" s="131" t="s">
        <v>16193</v>
      </c>
      <c r="J6920" s="127"/>
      <c r="K6920" s="127"/>
      <c r="L6920" s="127"/>
      <c r="M6920" s="127"/>
      <c r="N6920" s="246">
        <v>50</v>
      </c>
      <c r="O6920" s="246">
        <v>0</v>
      </c>
      <c r="P6920" s="127" t="s">
        <v>1334</v>
      </c>
    </row>
    <row r="6921" spans="1:16" ht="102" hidden="1">
      <c r="A6921" s="127">
        <v>513</v>
      </c>
      <c r="B6921" s="127"/>
      <c r="C6921" s="128" t="s">
        <v>201</v>
      </c>
      <c r="D6921" s="222">
        <v>43040</v>
      </c>
      <c r="E6921" s="127" t="s">
        <v>13759</v>
      </c>
      <c r="F6921" s="127" t="s">
        <v>15</v>
      </c>
      <c r="G6921" s="127">
        <v>3482</v>
      </c>
      <c r="H6921" s="127"/>
      <c r="I6921" s="131" t="s">
        <v>16194</v>
      </c>
      <c r="J6921" s="127"/>
      <c r="K6921" s="127"/>
      <c r="L6921" s="127"/>
      <c r="M6921" s="127"/>
      <c r="N6921" s="246">
        <v>50</v>
      </c>
      <c r="O6921" s="246">
        <v>0</v>
      </c>
      <c r="P6921" s="127" t="s">
        <v>1334</v>
      </c>
    </row>
    <row r="6922" spans="1:16" ht="89.25" hidden="1">
      <c r="A6922" s="127">
        <v>594</v>
      </c>
      <c r="B6922" s="127"/>
      <c r="C6922" s="128" t="s">
        <v>113</v>
      </c>
      <c r="D6922" s="222">
        <v>43040</v>
      </c>
      <c r="E6922" s="127" t="s">
        <v>13760</v>
      </c>
      <c r="F6922" s="127" t="s">
        <v>15</v>
      </c>
      <c r="G6922" s="127">
        <v>3491</v>
      </c>
      <c r="H6922" s="127"/>
      <c r="I6922" s="131" t="s">
        <v>16195</v>
      </c>
      <c r="J6922" s="127"/>
      <c r="K6922" s="127"/>
      <c r="L6922" s="127"/>
      <c r="M6922" s="127"/>
      <c r="N6922" s="246">
        <v>286.67</v>
      </c>
      <c r="O6922" s="246">
        <v>0</v>
      </c>
      <c r="P6922" s="127" t="s">
        <v>1334</v>
      </c>
    </row>
    <row r="6923" spans="1:16" ht="89.25" hidden="1">
      <c r="A6923" s="127">
        <v>197</v>
      </c>
      <c r="B6923" s="127"/>
      <c r="C6923" s="128" t="s">
        <v>755</v>
      </c>
      <c r="D6923" s="222">
        <v>43040</v>
      </c>
      <c r="E6923" s="127" t="s">
        <v>13761</v>
      </c>
      <c r="F6923" s="127" t="s">
        <v>15</v>
      </c>
      <c r="G6923" s="127">
        <v>3477</v>
      </c>
      <c r="H6923" s="127"/>
      <c r="I6923" s="131" t="s">
        <v>16196</v>
      </c>
      <c r="J6923" s="127"/>
      <c r="K6923" s="127"/>
      <c r="L6923" s="127"/>
      <c r="M6923" s="127"/>
      <c r="N6923" s="246">
        <v>486.71</v>
      </c>
      <c r="O6923" s="246">
        <v>0</v>
      </c>
      <c r="P6923" s="127" t="s">
        <v>1334</v>
      </c>
    </row>
    <row r="6924" spans="1:16" ht="89.25" hidden="1">
      <c r="A6924" s="127">
        <v>197</v>
      </c>
      <c r="B6924" s="127"/>
      <c r="C6924" s="128" t="s">
        <v>755</v>
      </c>
      <c r="D6924" s="222">
        <v>43040</v>
      </c>
      <c r="E6924" s="127" t="s">
        <v>13762</v>
      </c>
      <c r="F6924" s="127" t="s">
        <v>15</v>
      </c>
      <c r="G6924" s="127">
        <v>3478</v>
      </c>
      <c r="H6924" s="127"/>
      <c r="I6924" s="131" t="s">
        <v>16197</v>
      </c>
      <c r="J6924" s="127"/>
      <c r="K6924" s="127"/>
      <c r="L6924" s="127"/>
      <c r="M6924" s="127"/>
      <c r="N6924" s="246">
        <v>304.92</v>
      </c>
      <c r="O6924" s="246">
        <v>0</v>
      </c>
      <c r="P6924" s="127" t="s">
        <v>1334</v>
      </c>
    </row>
    <row r="6925" spans="1:16" ht="89.25" hidden="1">
      <c r="A6925" s="127">
        <v>197</v>
      </c>
      <c r="B6925" s="127"/>
      <c r="C6925" s="128" t="s">
        <v>755</v>
      </c>
      <c r="D6925" s="222">
        <v>43040</v>
      </c>
      <c r="E6925" s="127" t="s">
        <v>13763</v>
      </c>
      <c r="F6925" s="127" t="s">
        <v>15</v>
      </c>
      <c r="G6925" s="127">
        <v>3481</v>
      </c>
      <c r="H6925" s="127"/>
      <c r="I6925" s="131" t="s">
        <v>16198</v>
      </c>
      <c r="J6925" s="127"/>
      <c r="K6925" s="127"/>
      <c r="L6925" s="127"/>
      <c r="M6925" s="127"/>
      <c r="N6925" s="246">
        <v>321.93</v>
      </c>
      <c r="O6925" s="246">
        <v>0</v>
      </c>
      <c r="P6925" s="127" t="s">
        <v>1334</v>
      </c>
    </row>
    <row r="6926" spans="1:16" ht="89.25" hidden="1">
      <c r="A6926" s="127">
        <v>197</v>
      </c>
      <c r="B6926" s="127"/>
      <c r="C6926" s="128" t="s">
        <v>755</v>
      </c>
      <c r="D6926" s="222">
        <v>43040</v>
      </c>
      <c r="E6926" s="127" t="s">
        <v>13764</v>
      </c>
      <c r="F6926" s="127" t="s">
        <v>15</v>
      </c>
      <c r="G6926" s="127">
        <v>3479</v>
      </c>
      <c r="H6926" s="127"/>
      <c r="I6926" s="131" t="s">
        <v>16199</v>
      </c>
      <c r="J6926" s="127"/>
      <c r="K6926" s="127"/>
      <c r="L6926" s="127"/>
      <c r="M6926" s="127"/>
      <c r="N6926" s="246">
        <v>286.39999999999998</v>
      </c>
      <c r="O6926" s="246">
        <v>0</v>
      </c>
      <c r="P6926" s="127" t="s">
        <v>1334</v>
      </c>
    </row>
    <row r="6927" spans="1:16" ht="102" hidden="1">
      <c r="A6927" s="127">
        <v>132</v>
      </c>
      <c r="B6927" s="127"/>
      <c r="C6927" s="128" t="s">
        <v>729</v>
      </c>
      <c r="D6927" s="222">
        <v>43040</v>
      </c>
      <c r="E6927" s="127" t="s">
        <v>13765</v>
      </c>
      <c r="F6927" s="127" t="s">
        <v>15</v>
      </c>
      <c r="G6927" s="127">
        <v>3493</v>
      </c>
      <c r="H6927" s="127"/>
      <c r="I6927" s="131" t="s">
        <v>16200</v>
      </c>
      <c r="J6927" s="127"/>
      <c r="K6927" s="127"/>
      <c r="L6927" s="127"/>
      <c r="M6927" s="127"/>
      <c r="N6927" s="246">
        <v>722.69</v>
      </c>
      <c r="O6927" s="246">
        <v>0</v>
      </c>
      <c r="P6927" s="127" t="s">
        <v>1334</v>
      </c>
    </row>
    <row r="6928" spans="1:16" ht="89.25" hidden="1">
      <c r="A6928" s="127">
        <v>594</v>
      </c>
      <c r="B6928" s="127"/>
      <c r="C6928" s="128" t="s">
        <v>113</v>
      </c>
      <c r="D6928" s="222">
        <v>43040</v>
      </c>
      <c r="E6928" s="127" t="s">
        <v>13766</v>
      </c>
      <c r="F6928" s="127" t="s">
        <v>15</v>
      </c>
      <c r="G6928" s="127">
        <v>3492</v>
      </c>
      <c r="H6928" s="127"/>
      <c r="I6928" s="131" t="s">
        <v>16201</v>
      </c>
      <c r="J6928" s="127"/>
      <c r="K6928" s="127"/>
      <c r="L6928" s="127"/>
      <c r="M6928" s="127"/>
      <c r="N6928" s="246">
        <v>276.38</v>
      </c>
      <c r="O6928" s="246">
        <v>0</v>
      </c>
      <c r="P6928" s="127" t="s">
        <v>1334</v>
      </c>
    </row>
    <row r="6929" spans="1:16" ht="89.25" hidden="1">
      <c r="A6929" s="127">
        <v>197</v>
      </c>
      <c r="B6929" s="127"/>
      <c r="C6929" s="128" t="s">
        <v>755</v>
      </c>
      <c r="D6929" s="222">
        <v>43040</v>
      </c>
      <c r="E6929" s="127" t="s">
        <v>13767</v>
      </c>
      <c r="F6929" s="127" t="s">
        <v>15</v>
      </c>
      <c r="G6929" s="127">
        <v>3480</v>
      </c>
      <c r="H6929" s="127"/>
      <c r="I6929" s="131" t="s">
        <v>16202</v>
      </c>
      <c r="J6929" s="127"/>
      <c r="K6929" s="127"/>
      <c r="L6929" s="127"/>
      <c r="M6929" s="127"/>
      <c r="N6929" s="246">
        <v>307.45999999999998</v>
      </c>
      <c r="O6929" s="246">
        <v>0</v>
      </c>
      <c r="P6929" s="127" t="s">
        <v>1334</v>
      </c>
    </row>
    <row r="6930" spans="1:16" ht="89.25" hidden="1">
      <c r="A6930" s="127">
        <v>513</v>
      </c>
      <c r="B6930" s="127"/>
      <c r="C6930" s="128" t="s">
        <v>201</v>
      </c>
      <c r="D6930" s="222">
        <v>43040</v>
      </c>
      <c r="E6930" s="127" t="s">
        <v>13768</v>
      </c>
      <c r="F6930" s="127" t="s">
        <v>15</v>
      </c>
      <c r="G6930" s="127">
        <v>3483</v>
      </c>
      <c r="H6930" s="127"/>
      <c r="I6930" s="131" t="s">
        <v>16203</v>
      </c>
      <c r="J6930" s="127"/>
      <c r="K6930" s="127"/>
      <c r="L6930" s="127"/>
      <c r="M6930" s="127"/>
      <c r="N6930" s="246">
        <v>542.54999999999995</v>
      </c>
      <c r="O6930" s="246">
        <v>0</v>
      </c>
      <c r="P6930" s="127" t="s">
        <v>1334</v>
      </c>
    </row>
    <row r="6931" spans="1:16" ht="89.25" hidden="1">
      <c r="A6931" s="127">
        <v>513</v>
      </c>
      <c r="B6931" s="127"/>
      <c r="C6931" s="128" t="s">
        <v>201</v>
      </c>
      <c r="D6931" s="222">
        <v>43040</v>
      </c>
      <c r="E6931" s="127" t="s">
        <v>13769</v>
      </c>
      <c r="F6931" s="127" t="s">
        <v>15</v>
      </c>
      <c r="G6931" s="127">
        <v>3484</v>
      </c>
      <c r="H6931" s="127"/>
      <c r="I6931" s="131" t="s">
        <v>16204</v>
      </c>
      <c r="J6931" s="127"/>
      <c r="K6931" s="127"/>
      <c r="L6931" s="127"/>
      <c r="M6931" s="127"/>
      <c r="N6931" s="246">
        <v>9876.33</v>
      </c>
      <c r="O6931" s="246">
        <v>0</v>
      </c>
      <c r="P6931" s="127" t="s">
        <v>1334</v>
      </c>
    </row>
    <row r="6932" spans="1:16" ht="102" hidden="1">
      <c r="A6932" s="127">
        <v>595</v>
      </c>
      <c r="B6932" s="127"/>
      <c r="C6932" s="128" t="s">
        <v>1279</v>
      </c>
      <c r="D6932" s="222">
        <v>43040</v>
      </c>
      <c r="E6932" s="127" t="s">
        <v>13770</v>
      </c>
      <c r="F6932" s="127" t="s">
        <v>15</v>
      </c>
      <c r="G6932" s="127">
        <v>3494</v>
      </c>
      <c r="H6932" s="127"/>
      <c r="I6932" s="131" t="s">
        <v>16205</v>
      </c>
      <c r="J6932" s="127"/>
      <c r="K6932" s="127"/>
      <c r="L6932" s="127"/>
      <c r="M6932" s="127"/>
      <c r="N6932" s="246">
        <v>1266.42</v>
      </c>
      <c r="O6932" s="246">
        <v>0</v>
      </c>
      <c r="P6932" s="127" t="s">
        <v>1334</v>
      </c>
    </row>
    <row r="6933" spans="1:16" ht="51" hidden="1">
      <c r="A6933" s="127">
        <v>513</v>
      </c>
      <c r="B6933" s="127"/>
      <c r="C6933" s="128" t="s">
        <v>201</v>
      </c>
      <c r="D6933" s="222">
        <v>43040</v>
      </c>
      <c r="E6933" s="127" t="s">
        <v>13771</v>
      </c>
      <c r="F6933" s="127" t="s">
        <v>15</v>
      </c>
      <c r="G6933" s="127">
        <v>584763</v>
      </c>
      <c r="H6933" s="127"/>
      <c r="I6933" s="131" t="s">
        <v>16206</v>
      </c>
      <c r="J6933" s="127"/>
      <c r="K6933" s="127"/>
      <c r="L6933" s="127"/>
      <c r="M6933" s="127"/>
      <c r="N6933" s="246">
        <v>50</v>
      </c>
      <c r="O6933" s="246">
        <v>0</v>
      </c>
      <c r="P6933" s="127" t="s">
        <v>1334</v>
      </c>
    </row>
    <row r="6934" spans="1:16" ht="76.5" hidden="1">
      <c r="A6934" s="127">
        <v>25</v>
      </c>
      <c r="B6934" s="127"/>
      <c r="C6934" s="128" t="s">
        <v>695</v>
      </c>
      <c r="D6934" s="222">
        <v>43040</v>
      </c>
      <c r="E6934" s="127" t="s">
        <v>13772</v>
      </c>
      <c r="F6934" s="127" t="s">
        <v>1375</v>
      </c>
      <c r="G6934" s="127">
        <v>15302333</v>
      </c>
      <c r="H6934" s="127"/>
      <c r="I6934" s="131" t="s">
        <v>16207</v>
      </c>
      <c r="J6934" s="127"/>
      <c r="K6934" s="127"/>
      <c r="L6934" s="127"/>
      <c r="M6934" s="127"/>
      <c r="N6934" s="246">
        <v>1618892.83</v>
      </c>
      <c r="O6934" s="246">
        <v>0</v>
      </c>
      <c r="P6934" s="127" t="s">
        <v>1334</v>
      </c>
    </row>
    <row r="6935" spans="1:16" ht="76.5" hidden="1">
      <c r="A6935" s="127">
        <v>25</v>
      </c>
      <c r="B6935" s="127"/>
      <c r="C6935" s="128" t="s">
        <v>695</v>
      </c>
      <c r="D6935" s="222">
        <v>43040</v>
      </c>
      <c r="E6935" s="127" t="s">
        <v>13773</v>
      </c>
      <c r="F6935" s="127" t="s">
        <v>1375</v>
      </c>
      <c r="G6935" s="127">
        <v>15346454</v>
      </c>
      <c r="H6935" s="127"/>
      <c r="I6935" s="131" t="s">
        <v>16208</v>
      </c>
      <c r="J6935" s="127"/>
      <c r="K6935" s="127"/>
      <c r="L6935" s="127"/>
      <c r="M6935" s="127"/>
      <c r="N6935" s="246">
        <v>95978.97</v>
      </c>
      <c r="O6935" s="246">
        <v>0</v>
      </c>
      <c r="P6935" s="127" t="s">
        <v>1334</v>
      </c>
    </row>
    <row r="6936" spans="1:16" ht="76.5" hidden="1">
      <c r="A6936" s="127">
        <v>25</v>
      </c>
      <c r="B6936" s="127"/>
      <c r="C6936" s="128" t="s">
        <v>695</v>
      </c>
      <c r="D6936" s="222">
        <v>43040</v>
      </c>
      <c r="E6936" s="127" t="s">
        <v>13774</v>
      </c>
      <c r="F6936" s="127" t="s">
        <v>1375</v>
      </c>
      <c r="G6936" s="127">
        <v>15384486</v>
      </c>
      <c r="H6936" s="127"/>
      <c r="I6936" s="131" t="s">
        <v>16209</v>
      </c>
      <c r="J6936" s="127"/>
      <c r="K6936" s="127"/>
      <c r="L6936" s="127"/>
      <c r="M6936" s="127"/>
      <c r="N6936" s="246">
        <v>279159.53000000003</v>
      </c>
      <c r="O6936" s="246">
        <v>0</v>
      </c>
      <c r="P6936" s="127" t="s">
        <v>1334</v>
      </c>
    </row>
    <row r="6937" spans="1:16" ht="76.5" hidden="1">
      <c r="A6937" s="127">
        <v>25</v>
      </c>
      <c r="B6937" s="127"/>
      <c r="C6937" s="128" t="s">
        <v>695</v>
      </c>
      <c r="D6937" s="222">
        <v>43040</v>
      </c>
      <c r="E6937" s="127" t="s">
        <v>13775</v>
      </c>
      <c r="F6937" s="127" t="s">
        <v>1375</v>
      </c>
      <c r="G6937" s="127">
        <v>15384533</v>
      </c>
      <c r="H6937" s="127"/>
      <c r="I6937" s="131" t="s">
        <v>16210</v>
      </c>
      <c r="J6937" s="127"/>
      <c r="K6937" s="127"/>
      <c r="L6937" s="127"/>
      <c r="M6937" s="127"/>
      <c r="N6937" s="246">
        <v>719956.26</v>
      </c>
      <c r="O6937" s="246">
        <v>0</v>
      </c>
      <c r="P6937" s="127" t="s">
        <v>1334</v>
      </c>
    </row>
    <row r="6938" spans="1:16" ht="76.5" hidden="1">
      <c r="A6938" s="127">
        <v>25</v>
      </c>
      <c r="B6938" s="127"/>
      <c r="C6938" s="128" t="s">
        <v>695</v>
      </c>
      <c r="D6938" s="222">
        <v>43040</v>
      </c>
      <c r="E6938" s="127" t="s">
        <v>13776</v>
      </c>
      <c r="F6938" s="127" t="s">
        <v>1375</v>
      </c>
      <c r="G6938" s="127">
        <v>15384595</v>
      </c>
      <c r="H6938" s="127"/>
      <c r="I6938" s="131" t="s">
        <v>16211</v>
      </c>
      <c r="J6938" s="127"/>
      <c r="K6938" s="127"/>
      <c r="L6938" s="127"/>
      <c r="M6938" s="127"/>
      <c r="N6938" s="246">
        <v>947675.32</v>
      </c>
      <c r="O6938" s="246">
        <v>0</v>
      </c>
      <c r="P6938" s="127" t="s">
        <v>1334</v>
      </c>
    </row>
    <row r="6939" spans="1:16" ht="76.5" hidden="1">
      <c r="A6939" s="127">
        <v>25</v>
      </c>
      <c r="B6939" s="127"/>
      <c r="C6939" s="128" t="s">
        <v>695</v>
      </c>
      <c r="D6939" s="222">
        <v>43040</v>
      </c>
      <c r="E6939" s="127" t="s">
        <v>13777</v>
      </c>
      <c r="F6939" s="127" t="s">
        <v>1375</v>
      </c>
      <c r="G6939" s="127">
        <v>15384597</v>
      </c>
      <c r="H6939" s="127"/>
      <c r="I6939" s="131" t="s">
        <v>16212</v>
      </c>
      <c r="J6939" s="127"/>
      <c r="K6939" s="127"/>
      <c r="L6939" s="127"/>
      <c r="M6939" s="127"/>
      <c r="N6939" s="246">
        <v>2535623.31</v>
      </c>
      <c r="O6939" s="246">
        <v>0</v>
      </c>
      <c r="P6939" s="127" t="s">
        <v>1334</v>
      </c>
    </row>
    <row r="6940" spans="1:16" ht="76.5" hidden="1">
      <c r="A6940" s="127">
        <v>25</v>
      </c>
      <c r="B6940" s="127"/>
      <c r="C6940" s="128" t="s">
        <v>695</v>
      </c>
      <c r="D6940" s="222">
        <v>43040</v>
      </c>
      <c r="E6940" s="127" t="s">
        <v>13778</v>
      </c>
      <c r="F6940" s="127" t="s">
        <v>1375</v>
      </c>
      <c r="G6940" s="127">
        <v>15384606</v>
      </c>
      <c r="H6940" s="127"/>
      <c r="I6940" s="131" t="s">
        <v>16213</v>
      </c>
      <c r="J6940" s="127"/>
      <c r="K6940" s="127"/>
      <c r="L6940" s="127"/>
      <c r="M6940" s="127"/>
      <c r="N6940" s="246">
        <v>1798598.5</v>
      </c>
      <c r="O6940" s="246">
        <v>0</v>
      </c>
      <c r="P6940" s="127" t="s">
        <v>1334</v>
      </c>
    </row>
    <row r="6941" spans="1:16" ht="76.5" hidden="1">
      <c r="A6941" s="127">
        <v>25</v>
      </c>
      <c r="B6941" s="127"/>
      <c r="C6941" s="128" t="s">
        <v>695</v>
      </c>
      <c r="D6941" s="222">
        <v>43040</v>
      </c>
      <c r="E6941" s="127" t="s">
        <v>13779</v>
      </c>
      <c r="F6941" s="127" t="s">
        <v>1375</v>
      </c>
      <c r="G6941" s="127">
        <v>15384610</v>
      </c>
      <c r="H6941" s="127"/>
      <c r="I6941" s="131" t="s">
        <v>16214</v>
      </c>
      <c r="J6941" s="127"/>
      <c r="K6941" s="127"/>
      <c r="L6941" s="127"/>
      <c r="M6941" s="127"/>
      <c r="N6941" s="246">
        <v>812554.72</v>
      </c>
      <c r="O6941" s="246">
        <v>0</v>
      </c>
      <c r="P6941" s="127" t="s">
        <v>1334</v>
      </c>
    </row>
    <row r="6942" spans="1:16" ht="76.5" hidden="1">
      <c r="A6942" s="127">
        <v>25</v>
      </c>
      <c r="B6942" s="127"/>
      <c r="C6942" s="128" t="s">
        <v>695</v>
      </c>
      <c r="D6942" s="222">
        <v>43040</v>
      </c>
      <c r="E6942" s="127" t="s">
        <v>13780</v>
      </c>
      <c r="F6942" s="127" t="s">
        <v>1375</v>
      </c>
      <c r="G6942" s="127">
        <v>15384685</v>
      </c>
      <c r="H6942" s="127"/>
      <c r="I6942" s="131" t="s">
        <v>16215</v>
      </c>
      <c r="J6942" s="127"/>
      <c r="K6942" s="127"/>
      <c r="L6942" s="127"/>
      <c r="M6942" s="127"/>
      <c r="N6942" s="246">
        <v>1436181.15</v>
      </c>
      <c r="O6942" s="246">
        <v>0</v>
      </c>
      <c r="P6942" s="127" t="s">
        <v>1334</v>
      </c>
    </row>
    <row r="6943" spans="1:16" ht="76.5" hidden="1">
      <c r="A6943" s="127">
        <v>25</v>
      </c>
      <c r="B6943" s="127"/>
      <c r="C6943" s="128" t="s">
        <v>695</v>
      </c>
      <c r="D6943" s="222">
        <v>43040</v>
      </c>
      <c r="E6943" s="127" t="s">
        <v>13781</v>
      </c>
      <c r="F6943" s="127" t="s">
        <v>1375</v>
      </c>
      <c r="G6943" s="127">
        <v>15385190</v>
      </c>
      <c r="H6943" s="127"/>
      <c r="I6943" s="131" t="s">
        <v>16216</v>
      </c>
      <c r="J6943" s="127"/>
      <c r="K6943" s="127"/>
      <c r="L6943" s="127"/>
      <c r="M6943" s="127"/>
      <c r="N6943" s="246">
        <v>235529.93</v>
      </c>
      <c r="O6943" s="246">
        <v>0</v>
      </c>
      <c r="P6943" s="127" t="s">
        <v>1334</v>
      </c>
    </row>
    <row r="6944" spans="1:16" ht="76.5" hidden="1">
      <c r="A6944" s="127">
        <v>25</v>
      </c>
      <c r="B6944" s="127"/>
      <c r="C6944" s="128" t="s">
        <v>695</v>
      </c>
      <c r="D6944" s="222">
        <v>43040</v>
      </c>
      <c r="E6944" s="127" t="s">
        <v>13782</v>
      </c>
      <c r="F6944" s="127" t="s">
        <v>1375</v>
      </c>
      <c r="G6944" s="127">
        <v>15385192</v>
      </c>
      <c r="H6944" s="127"/>
      <c r="I6944" s="131" t="s">
        <v>16217</v>
      </c>
      <c r="J6944" s="127"/>
      <c r="K6944" s="127"/>
      <c r="L6944" s="127"/>
      <c r="M6944" s="127"/>
      <c r="N6944" s="246">
        <v>190342.16</v>
      </c>
      <c r="O6944" s="246">
        <v>0</v>
      </c>
      <c r="P6944" s="127" t="s">
        <v>1334</v>
      </c>
    </row>
    <row r="6945" spans="1:16" ht="76.5" hidden="1">
      <c r="A6945" s="127">
        <v>25</v>
      </c>
      <c r="B6945" s="127"/>
      <c r="C6945" s="128" t="s">
        <v>695</v>
      </c>
      <c r="D6945" s="222">
        <v>43040</v>
      </c>
      <c r="E6945" s="127" t="s">
        <v>13783</v>
      </c>
      <c r="F6945" s="127" t="s">
        <v>1375</v>
      </c>
      <c r="G6945" s="127">
        <v>15385193</v>
      </c>
      <c r="H6945" s="127"/>
      <c r="I6945" s="131" t="s">
        <v>16218</v>
      </c>
      <c r="J6945" s="127"/>
      <c r="K6945" s="127"/>
      <c r="L6945" s="127"/>
      <c r="M6945" s="127"/>
      <c r="N6945" s="246">
        <v>605540.91</v>
      </c>
      <c r="O6945" s="246">
        <v>0</v>
      </c>
      <c r="P6945" s="127" t="s">
        <v>1334</v>
      </c>
    </row>
    <row r="6946" spans="1:16" ht="76.5" hidden="1">
      <c r="A6946" s="127">
        <v>25</v>
      </c>
      <c r="B6946" s="127"/>
      <c r="C6946" s="128" t="s">
        <v>695</v>
      </c>
      <c r="D6946" s="222">
        <v>43040</v>
      </c>
      <c r="E6946" s="127" t="s">
        <v>13784</v>
      </c>
      <c r="F6946" s="127" t="s">
        <v>1375</v>
      </c>
      <c r="G6946" s="127">
        <v>15385196</v>
      </c>
      <c r="H6946" s="127"/>
      <c r="I6946" s="131" t="s">
        <v>16219</v>
      </c>
      <c r="J6946" s="127"/>
      <c r="K6946" s="127"/>
      <c r="L6946" s="127"/>
      <c r="M6946" s="127"/>
      <c r="N6946" s="246">
        <v>597293.92000000004</v>
      </c>
      <c r="O6946" s="246">
        <v>0</v>
      </c>
      <c r="P6946" s="127" t="s">
        <v>1334</v>
      </c>
    </row>
    <row r="6947" spans="1:16" ht="51" hidden="1">
      <c r="A6947" s="127">
        <v>10</v>
      </c>
      <c r="B6947" s="127"/>
      <c r="C6947" s="128" t="s">
        <v>691</v>
      </c>
      <c r="D6947" s="222">
        <v>43042</v>
      </c>
      <c r="E6947" s="127" t="s">
        <v>13785</v>
      </c>
      <c r="F6947" s="127" t="s">
        <v>6</v>
      </c>
      <c r="G6947" s="127">
        <v>585624</v>
      </c>
      <c r="H6947" s="127"/>
      <c r="I6947" s="131" t="s">
        <v>16220</v>
      </c>
      <c r="J6947" s="127"/>
      <c r="K6947" s="127"/>
      <c r="L6947" s="127"/>
      <c r="M6947" s="127"/>
      <c r="N6947" s="246">
        <v>0</v>
      </c>
      <c r="O6947" s="246">
        <v>42840.7</v>
      </c>
      <c r="P6947" s="127" t="s">
        <v>1334</v>
      </c>
    </row>
    <row r="6948" spans="1:16" ht="63.75" hidden="1">
      <c r="A6948" s="127">
        <v>340</v>
      </c>
      <c r="B6948" s="127"/>
      <c r="C6948" s="128" t="s">
        <v>815</v>
      </c>
      <c r="D6948" s="222">
        <v>43042</v>
      </c>
      <c r="E6948" s="127" t="s">
        <v>13786</v>
      </c>
      <c r="F6948" s="127" t="s">
        <v>6</v>
      </c>
      <c r="G6948" s="127">
        <v>585828</v>
      </c>
      <c r="H6948" s="127"/>
      <c r="I6948" s="131" t="s">
        <v>16221</v>
      </c>
      <c r="J6948" s="127"/>
      <c r="K6948" s="127"/>
      <c r="L6948" s="127"/>
      <c r="M6948" s="127"/>
      <c r="N6948" s="246">
        <v>0</v>
      </c>
      <c r="O6948" s="246">
        <v>101208.6</v>
      </c>
      <c r="P6948" s="127" t="s">
        <v>1334</v>
      </c>
    </row>
    <row r="6949" spans="1:16" ht="63.75" hidden="1">
      <c r="A6949" s="127">
        <v>10</v>
      </c>
      <c r="B6949" s="127"/>
      <c r="C6949" s="128" t="s">
        <v>691</v>
      </c>
      <c r="D6949" s="222">
        <v>43042</v>
      </c>
      <c r="E6949" s="127" t="s">
        <v>13787</v>
      </c>
      <c r="F6949" s="127" t="s">
        <v>6</v>
      </c>
      <c r="G6949" s="127">
        <v>585830</v>
      </c>
      <c r="H6949" s="127"/>
      <c r="I6949" s="131" t="s">
        <v>16222</v>
      </c>
      <c r="J6949" s="127"/>
      <c r="K6949" s="127"/>
      <c r="L6949" s="127"/>
      <c r="M6949" s="127"/>
      <c r="N6949" s="246">
        <v>0</v>
      </c>
      <c r="O6949" s="246">
        <v>35326.39</v>
      </c>
      <c r="P6949" s="127" t="s">
        <v>1334</v>
      </c>
    </row>
    <row r="6950" spans="1:16" ht="63.75" hidden="1">
      <c r="A6950" s="127">
        <v>10</v>
      </c>
      <c r="B6950" s="127"/>
      <c r="C6950" s="128" t="s">
        <v>691</v>
      </c>
      <c r="D6950" s="222">
        <v>43042</v>
      </c>
      <c r="E6950" s="127" t="s">
        <v>13788</v>
      </c>
      <c r="F6950" s="127" t="s">
        <v>6</v>
      </c>
      <c r="G6950" s="127">
        <v>585832</v>
      </c>
      <c r="H6950" s="127"/>
      <c r="I6950" s="131" t="s">
        <v>16223</v>
      </c>
      <c r="J6950" s="127"/>
      <c r="K6950" s="127"/>
      <c r="L6950" s="127"/>
      <c r="M6950" s="127"/>
      <c r="N6950" s="246">
        <v>0</v>
      </c>
      <c r="O6950" s="246">
        <v>20374.2</v>
      </c>
      <c r="P6950" s="127" t="s">
        <v>1334</v>
      </c>
    </row>
    <row r="6951" spans="1:16" ht="63.75" hidden="1">
      <c r="A6951" s="127">
        <v>10</v>
      </c>
      <c r="B6951" s="127"/>
      <c r="C6951" s="128" t="s">
        <v>691</v>
      </c>
      <c r="D6951" s="222">
        <v>43042</v>
      </c>
      <c r="E6951" s="127" t="s">
        <v>13789</v>
      </c>
      <c r="F6951" s="127" t="s">
        <v>6</v>
      </c>
      <c r="G6951" s="127">
        <v>585836</v>
      </c>
      <c r="H6951" s="127"/>
      <c r="I6951" s="131" t="s">
        <v>16224</v>
      </c>
      <c r="J6951" s="127"/>
      <c r="K6951" s="127"/>
      <c r="L6951" s="127"/>
      <c r="M6951" s="127"/>
      <c r="N6951" s="246">
        <v>0</v>
      </c>
      <c r="O6951" s="246">
        <v>20998.87</v>
      </c>
      <c r="P6951" s="127" t="s">
        <v>1334</v>
      </c>
    </row>
    <row r="6952" spans="1:16" ht="63.75" hidden="1">
      <c r="A6952" s="127">
        <v>10</v>
      </c>
      <c r="B6952" s="127"/>
      <c r="C6952" s="128" t="s">
        <v>691</v>
      </c>
      <c r="D6952" s="222">
        <v>43042</v>
      </c>
      <c r="E6952" s="127" t="s">
        <v>13790</v>
      </c>
      <c r="F6952" s="127" t="s">
        <v>6</v>
      </c>
      <c r="G6952" s="127">
        <v>586028</v>
      </c>
      <c r="H6952" s="127"/>
      <c r="I6952" s="131" t="s">
        <v>16225</v>
      </c>
      <c r="J6952" s="127"/>
      <c r="K6952" s="127"/>
      <c r="L6952" s="127"/>
      <c r="M6952" s="127"/>
      <c r="N6952" s="246">
        <v>0</v>
      </c>
      <c r="O6952" s="246">
        <v>10118.98</v>
      </c>
      <c r="P6952" s="127" t="s">
        <v>1334</v>
      </c>
    </row>
    <row r="6953" spans="1:16" ht="51" hidden="1">
      <c r="A6953" s="127">
        <v>10</v>
      </c>
      <c r="B6953" s="127"/>
      <c r="C6953" s="128" t="s">
        <v>691</v>
      </c>
      <c r="D6953" s="222">
        <v>43042</v>
      </c>
      <c r="E6953" s="127" t="s">
        <v>13791</v>
      </c>
      <c r="F6953" s="127" t="s">
        <v>6</v>
      </c>
      <c r="G6953" s="127">
        <v>586252</v>
      </c>
      <c r="H6953" s="127"/>
      <c r="I6953" s="131" t="s">
        <v>16226</v>
      </c>
      <c r="J6953" s="127"/>
      <c r="K6953" s="127"/>
      <c r="L6953" s="127"/>
      <c r="M6953" s="127"/>
      <c r="N6953" s="246">
        <v>0</v>
      </c>
      <c r="O6953" s="246">
        <v>7766.55</v>
      </c>
      <c r="P6953" s="127" t="s">
        <v>1334</v>
      </c>
    </row>
    <row r="6954" spans="1:16" ht="51" hidden="1">
      <c r="A6954" s="127" t="s">
        <v>623</v>
      </c>
      <c r="B6954" s="127"/>
      <c r="C6954" s="128" t="s">
        <v>716</v>
      </c>
      <c r="D6954" s="222">
        <v>43042</v>
      </c>
      <c r="E6954" s="127" t="s">
        <v>13792</v>
      </c>
      <c r="F6954" s="127" t="s">
        <v>1260</v>
      </c>
      <c r="G6954" s="127">
        <v>15422019</v>
      </c>
      <c r="H6954" s="127"/>
      <c r="I6954" s="131" t="s">
        <v>16227</v>
      </c>
      <c r="J6954" s="127"/>
      <c r="K6954" s="127"/>
      <c r="L6954" s="127"/>
      <c r="M6954" s="127"/>
      <c r="N6954" s="246">
        <v>0</v>
      </c>
      <c r="O6954" s="246">
        <v>511439.59</v>
      </c>
      <c r="P6954" s="127" t="s">
        <v>1334</v>
      </c>
    </row>
    <row r="6955" spans="1:16" ht="76.5" hidden="1">
      <c r="A6955" s="127" t="s">
        <v>621</v>
      </c>
      <c r="B6955" s="127"/>
      <c r="C6955" s="128" t="s">
        <v>715</v>
      </c>
      <c r="D6955" s="222">
        <v>43042</v>
      </c>
      <c r="E6955" s="127" t="s">
        <v>13793</v>
      </c>
      <c r="F6955" s="127" t="s">
        <v>6</v>
      </c>
      <c r="G6955" s="127">
        <v>903617</v>
      </c>
      <c r="H6955" s="127"/>
      <c r="I6955" s="131" t="s">
        <v>16228</v>
      </c>
      <c r="J6955" s="127"/>
      <c r="K6955" s="127"/>
      <c r="L6955" s="127"/>
      <c r="M6955" s="127"/>
      <c r="N6955" s="246">
        <v>0</v>
      </c>
      <c r="O6955" s="246">
        <v>35000</v>
      </c>
      <c r="P6955" s="127" t="s">
        <v>1334</v>
      </c>
    </row>
    <row r="6956" spans="1:16" ht="76.5" hidden="1">
      <c r="A6956" s="127">
        <v>25</v>
      </c>
      <c r="B6956" s="127"/>
      <c r="C6956" s="128" t="s">
        <v>695</v>
      </c>
      <c r="D6956" s="222">
        <v>43042</v>
      </c>
      <c r="E6956" s="127" t="s">
        <v>13794</v>
      </c>
      <c r="F6956" s="127" t="s">
        <v>6</v>
      </c>
      <c r="G6956" s="127">
        <v>903064</v>
      </c>
      <c r="H6956" s="127"/>
      <c r="I6956" s="131" t="s">
        <v>16229</v>
      </c>
      <c r="J6956" s="127"/>
      <c r="K6956" s="127"/>
      <c r="L6956" s="127"/>
      <c r="M6956" s="127"/>
      <c r="N6956" s="246">
        <v>0</v>
      </c>
      <c r="O6956" s="246">
        <v>13482.88</v>
      </c>
      <c r="P6956" s="127" t="s">
        <v>1334</v>
      </c>
    </row>
    <row r="6957" spans="1:16" ht="76.5" hidden="1">
      <c r="A6957" s="127">
        <v>25</v>
      </c>
      <c r="B6957" s="127"/>
      <c r="C6957" s="128" t="s">
        <v>695</v>
      </c>
      <c r="D6957" s="222">
        <v>43042</v>
      </c>
      <c r="E6957" s="127" t="s">
        <v>13795</v>
      </c>
      <c r="F6957" s="127" t="s">
        <v>1375</v>
      </c>
      <c r="G6957" s="127">
        <v>15409122</v>
      </c>
      <c r="H6957" s="127"/>
      <c r="I6957" s="131" t="s">
        <v>16230</v>
      </c>
      <c r="J6957" s="127"/>
      <c r="K6957" s="127"/>
      <c r="L6957" s="127"/>
      <c r="M6957" s="127"/>
      <c r="N6957" s="246">
        <v>1121294.96</v>
      </c>
      <c r="O6957" s="246">
        <v>0</v>
      </c>
      <c r="P6957" s="127" t="s">
        <v>1334</v>
      </c>
    </row>
    <row r="6958" spans="1:16" ht="76.5" hidden="1">
      <c r="A6958" s="127">
        <v>25</v>
      </c>
      <c r="B6958" s="127"/>
      <c r="C6958" s="128" t="s">
        <v>695</v>
      </c>
      <c r="D6958" s="222">
        <v>43042</v>
      </c>
      <c r="E6958" s="127" t="s">
        <v>13796</v>
      </c>
      <c r="F6958" s="127" t="s">
        <v>1375</v>
      </c>
      <c r="G6958" s="127">
        <v>15409123</v>
      </c>
      <c r="H6958" s="127"/>
      <c r="I6958" s="131" t="s">
        <v>16231</v>
      </c>
      <c r="J6958" s="127"/>
      <c r="K6958" s="127"/>
      <c r="L6958" s="127"/>
      <c r="M6958" s="127"/>
      <c r="N6958" s="246">
        <v>311183.58</v>
      </c>
      <c r="O6958" s="246">
        <v>0</v>
      </c>
      <c r="P6958" s="127" t="s">
        <v>1334</v>
      </c>
    </row>
    <row r="6959" spans="1:16" ht="76.5" hidden="1">
      <c r="A6959" s="127">
        <v>25</v>
      </c>
      <c r="B6959" s="127"/>
      <c r="C6959" s="128" t="s">
        <v>695</v>
      </c>
      <c r="D6959" s="222">
        <v>43042</v>
      </c>
      <c r="E6959" s="127" t="s">
        <v>13797</v>
      </c>
      <c r="F6959" s="127" t="s">
        <v>1375</v>
      </c>
      <c r="G6959" s="127">
        <v>15409124</v>
      </c>
      <c r="H6959" s="127"/>
      <c r="I6959" s="131" t="s">
        <v>16232</v>
      </c>
      <c r="J6959" s="127"/>
      <c r="K6959" s="127"/>
      <c r="L6959" s="127"/>
      <c r="M6959" s="127"/>
      <c r="N6959" s="246">
        <v>11546.34</v>
      </c>
      <c r="O6959" s="246">
        <v>0</v>
      </c>
      <c r="P6959" s="127" t="s">
        <v>1334</v>
      </c>
    </row>
    <row r="6960" spans="1:16" ht="76.5" hidden="1">
      <c r="A6960" s="127">
        <v>25</v>
      </c>
      <c r="B6960" s="127"/>
      <c r="C6960" s="128" t="s">
        <v>695</v>
      </c>
      <c r="D6960" s="222">
        <v>43042</v>
      </c>
      <c r="E6960" s="127" t="s">
        <v>13798</v>
      </c>
      <c r="F6960" s="127" t="s">
        <v>1375</v>
      </c>
      <c r="G6960" s="127">
        <v>15409125</v>
      </c>
      <c r="H6960" s="127"/>
      <c r="I6960" s="131" t="s">
        <v>16233</v>
      </c>
      <c r="J6960" s="127"/>
      <c r="K6960" s="127"/>
      <c r="L6960" s="127"/>
      <c r="M6960" s="127"/>
      <c r="N6960" s="246">
        <v>14621.04</v>
      </c>
      <c r="O6960" s="246">
        <v>0</v>
      </c>
      <c r="P6960" s="127" t="s">
        <v>1334</v>
      </c>
    </row>
    <row r="6961" spans="1:16" ht="76.5" hidden="1">
      <c r="A6961" s="127">
        <v>25</v>
      </c>
      <c r="B6961" s="127"/>
      <c r="C6961" s="128" t="s">
        <v>695</v>
      </c>
      <c r="D6961" s="222">
        <v>43042</v>
      </c>
      <c r="E6961" s="127" t="s">
        <v>13799</v>
      </c>
      <c r="F6961" s="127" t="s">
        <v>1375</v>
      </c>
      <c r="G6961" s="127">
        <v>15409126</v>
      </c>
      <c r="H6961" s="127"/>
      <c r="I6961" s="131" t="s">
        <v>16234</v>
      </c>
      <c r="J6961" s="127"/>
      <c r="K6961" s="127"/>
      <c r="L6961" s="127"/>
      <c r="M6961" s="127"/>
      <c r="N6961" s="246">
        <v>490677.8</v>
      </c>
      <c r="O6961" s="246">
        <v>0</v>
      </c>
      <c r="P6961" s="127" t="s">
        <v>1334</v>
      </c>
    </row>
    <row r="6962" spans="1:16" ht="76.5" hidden="1">
      <c r="A6962" s="127">
        <v>25</v>
      </c>
      <c r="B6962" s="127"/>
      <c r="C6962" s="128" t="s">
        <v>695</v>
      </c>
      <c r="D6962" s="222">
        <v>43042</v>
      </c>
      <c r="E6962" s="127" t="s">
        <v>13800</v>
      </c>
      <c r="F6962" s="127" t="s">
        <v>1375</v>
      </c>
      <c r="G6962" s="127">
        <v>15408660</v>
      </c>
      <c r="H6962" s="127"/>
      <c r="I6962" s="131" t="s">
        <v>16235</v>
      </c>
      <c r="J6962" s="127"/>
      <c r="K6962" s="127"/>
      <c r="L6962" s="127"/>
      <c r="M6962" s="127"/>
      <c r="N6962" s="246">
        <v>69945.320000000007</v>
      </c>
      <c r="O6962" s="246">
        <v>0</v>
      </c>
      <c r="P6962" s="127" t="s">
        <v>1334</v>
      </c>
    </row>
    <row r="6963" spans="1:16" ht="76.5" hidden="1">
      <c r="A6963" s="127">
        <v>25</v>
      </c>
      <c r="B6963" s="127"/>
      <c r="C6963" s="128" t="s">
        <v>695</v>
      </c>
      <c r="D6963" s="222">
        <v>43042</v>
      </c>
      <c r="E6963" s="127" t="s">
        <v>13801</v>
      </c>
      <c r="F6963" s="127" t="s">
        <v>1375</v>
      </c>
      <c r="G6963" s="127">
        <v>15408512</v>
      </c>
      <c r="H6963" s="127"/>
      <c r="I6963" s="131" t="s">
        <v>16236</v>
      </c>
      <c r="J6963" s="127"/>
      <c r="K6963" s="127"/>
      <c r="L6963" s="127"/>
      <c r="M6963" s="127"/>
      <c r="N6963" s="246">
        <v>177610.72</v>
      </c>
      <c r="O6963" s="246">
        <v>0</v>
      </c>
      <c r="P6963" s="127" t="s">
        <v>1334</v>
      </c>
    </row>
    <row r="6964" spans="1:16" ht="76.5" hidden="1">
      <c r="A6964" s="127">
        <v>25</v>
      </c>
      <c r="B6964" s="127"/>
      <c r="C6964" s="128" t="s">
        <v>695</v>
      </c>
      <c r="D6964" s="222">
        <v>43042</v>
      </c>
      <c r="E6964" s="127" t="s">
        <v>13802</v>
      </c>
      <c r="F6964" s="127" t="s">
        <v>1375</v>
      </c>
      <c r="G6964" s="127">
        <v>15408410</v>
      </c>
      <c r="H6964" s="127"/>
      <c r="I6964" s="131" t="s">
        <v>16237</v>
      </c>
      <c r="J6964" s="127"/>
      <c r="K6964" s="127"/>
      <c r="L6964" s="127"/>
      <c r="M6964" s="127"/>
      <c r="N6964" s="246">
        <v>1349278.48</v>
      </c>
      <c r="O6964" s="246">
        <v>0</v>
      </c>
      <c r="P6964" s="127" t="s">
        <v>1334</v>
      </c>
    </row>
    <row r="6965" spans="1:16" ht="76.5" hidden="1">
      <c r="A6965" s="127">
        <v>25</v>
      </c>
      <c r="B6965" s="127"/>
      <c r="C6965" s="128" t="s">
        <v>695</v>
      </c>
      <c r="D6965" s="222">
        <v>43042</v>
      </c>
      <c r="E6965" s="127" t="s">
        <v>13803</v>
      </c>
      <c r="F6965" s="127" t="s">
        <v>1375</v>
      </c>
      <c r="G6965" s="127">
        <v>15407512</v>
      </c>
      <c r="H6965" s="127"/>
      <c r="I6965" s="131" t="s">
        <v>16238</v>
      </c>
      <c r="J6965" s="127"/>
      <c r="K6965" s="127"/>
      <c r="L6965" s="127"/>
      <c r="M6965" s="127"/>
      <c r="N6965" s="246">
        <v>1242728.19</v>
      </c>
      <c r="O6965" s="246">
        <v>0</v>
      </c>
      <c r="P6965" s="127" t="s">
        <v>1334</v>
      </c>
    </row>
    <row r="6966" spans="1:16" ht="76.5" hidden="1">
      <c r="A6966" s="127">
        <v>25</v>
      </c>
      <c r="B6966" s="127"/>
      <c r="C6966" s="128" t="s">
        <v>695</v>
      </c>
      <c r="D6966" s="222">
        <v>43042</v>
      </c>
      <c r="E6966" s="127" t="s">
        <v>13804</v>
      </c>
      <c r="F6966" s="127" t="s">
        <v>1375</v>
      </c>
      <c r="G6966" s="127">
        <v>15408273</v>
      </c>
      <c r="H6966" s="127"/>
      <c r="I6966" s="131" t="s">
        <v>16239</v>
      </c>
      <c r="J6966" s="127"/>
      <c r="K6966" s="127"/>
      <c r="L6966" s="127"/>
      <c r="M6966" s="127"/>
      <c r="N6966" s="246">
        <v>258379.64</v>
      </c>
      <c r="O6966" s="246">
        <v>0</v>
      </c>
      <c r="P6966" s="127" t="s">
        <v>1334</v>
      </c>
    </row>
    <row r="6967" spans="1:16" ht="76.5" hidden="1">
      <c r="A6967" s="127">
        <v>25</v>
      </c>
      <c r="B6967" s="127"/>
      <c r="C6967" s="128" t="s">
        <v>695</v>
      </c>
      <c r="D6967" s="222">
        <v>43042</v>
      </c>
      <c r="E6967" s="127" t="s">
        <v>13805</v>
      </c>
      <c r="F6967" s="127" t="s">
        <v>1375</v>
      </c>
      <c r="G6967" s="127">
        <v>15407777</v>
      </c>
      <c r="H6967" s="127"/>
      <c r="I6967" s="131" t="s">
        <v>16240</v>
      </c>
      <c r="J6967" s="127"/>
      <c r="K6967" s="127"/>
      <c r="L6967" s="127"/>
      <c r="M6967" s="127"/>
      <c r="N6967" s="246">
        <v>274286.03000000003</v>
      </c>
      <c r="O6967" s="246">
        <v>0</v>
      </c>
      <c r="P6967" s="127" t="s">
        <v>1334</v>
      </c>
    </row>
    <row r="6968" spans="1:16" ht="76.5" hidden="1">
      <c r="A6968" s="127">
        <v>25</v>
      </c>
      <c r="B6968" s="127"/>
      <c r="C6968" s="128" t="s">
        <v>695</v>
      </c>
      <c r="D6968" s="222">
        <v>43042</v>
      </c>
      <c r="E6968" s="127" t="s">
        <v>13806</v>
      </c>
      <c r="F6968" s="127" t="s">
        <v>1375</v>
      </c>
      <c r="G6968" s="127">
        <v>15407953</v>
      </c>
      <c r="H6968" s="127"/>
      <c r="I6968" s="131" t="s">
        <v>16241</v>
      </c>
      <c r="J6968" s="127"/>
      <c r="K6968" s="127"/>
      <c r="L6968" s="127"/>
      <c r="M6968" s="127"/>
      <c r="N6968" s="246">
        <v>15159.35</v>
      </c>
      <c r="O6968" s="246">
        <v>0</v>
      </c>
      <c r="P6968" s="127" t="s">
        <v>1334</v>
      </c>
    </row>
    <row r="6969" spans="1:16" ht="76.5" hidden="1">
      <c r="A6969" s="127">
        <v>25</v>
      </c>
      <c r="B6969" s="127"/>
      <c r="C6969" s="128" t="s">
        <v>695</v>
      </c>
      <c r="D6969" s="222">
        <v>43042</v>
      </c>
      <c r="E6969" s="127" t="s">
        <v>13807</v>
      </c>
      <c r="F6969" s="127" t="s">
        <v>1375</v>
      </c>
      <c r="G6969" s="127">
        <v>15408101</v>
      </c>
      <c r="H6969" s="127"/>
      <c r="I6969" s="131" t="s">
        <v>16242</v>
      </c>
      <c r="J6969" s="127"/>
      <c r="K6969" s="127"/>
      <c r="L6969" s="127"/>
      <c r="M6969" s="127"/>
      <c r="N6969" s="246">
        <v>3125149.18</v>
      </c>
      <c r="O6969" s="246">
        <v>0</v>
      </c>
      <c r="P6969" s="127" t="s">
        <v>1334</v>
      </c>
    </row>
    <row r="6970" spans="1:16" ht="38.25" hidden="1">
      <c r="A6970" s="127">
        <v>117</v>
      </c>
      <c r="B6970" s="127"/>
      <c r="C6970" s="128" t="s">
        <v>723</v>
      </c>
      <c r="D6970" s="222">
        <v>43042</v>
      </c>
      <c r="E6970" s="127" t="s">
        <v>13808</v>
      </c>
      <c r="F6970" s="127" t="s">
        <v>11</v>
      </c>
      <c r="G6970" s="127">
        <v>903076</v>
      </c>
      <c r="H6970" s="127"/>
      <c r="I6970" s="131" t="s">
        <v>16243</v>
      </c>
      <c r="J6970" s="127"/>
      <c r="K6970" s="127"/>
      <c r="L6970" s="127"/>
      <c r="M6970" s="127"/>
      <c r="N6970" s="246">
        <v>50</v>
      </c>
      <c r="O6970" s="246">
        <v>0</v>
      </c>
      <c r="P6970" s="127" t="s">
        <v>1334</v>
      </c>
    </row>
    <row r="6971" spans="1:16" ht="38.25" hidden="1">
      <c r="A6971" s="127">
        <v>117</v>
      </c>
      <c r="B6971" s="127"/>
      <c r="C6971" s="128" t="s">
        <v>723</v>
      </c>
      <c r="D6971" s="222">
        <v>43042</v>
      </c>
      <c r="E6971" s="127" t="s">
        <v>13809</v>
      </c>
      <c r="F6971" s="127" t="s">
        <v>11</v>
      </c>
      <c r="G6971" s="127">
        <v>903083</v>
      </c>
      <c r="H6971" s="127"/>
      <c r="I6971" s="131" t="s">
        <v>16244</v>
      </c>
      <c r="J6971" s="127"/>
      <c r="K6971" s="127"/>
      <c r="L6971" s="127"/>
      <c r="M6971" s="127"/>
      <c r="N6971" s="246">
        <v>50</v>
      </c>
      <c r="O6971" s="246">
        <v>0</v>
      </c>
      <c r="P6971" s="127" t="s">
        <v>1334</v>
      </c>
    </row>
    <row r="6972" spans="1:16" ht="51" hidden="1">
      <c r="A6972" s="127">
        <v>117</v>
      </c>
      <c r="B6972" s="127"/>
      <c r="C6972" s="128" t="s">
        <v>723</v>
      </c>
      <c r="D6972" s="222">
        <v>43042</v>
      </c>
      <c r="E6972" s="127" t="s">
        <v>13810</v>
      </c>
      <c r="F6972" s="127" t="s">
        <v>11</v>
      </c>
      <c r="G6972" s="127">
        <v>903084</v>
      </c>
      <c r="H6972" s="127"/>
      <c r="I6972" s="131" t="s">
        <v>16245</v>
      </c>
      <c r="J6972" s="127"/>
      <c r="K6972" s="127"/>
      <c r="L6972" s="127"/>
      <c r="M6972" s="127"/>
      <c r="N6972" s="246">
        <v>50</v>
      </c>
      <c r="O6972" s="246">
        <v>0</v>
      </c>
      <c r="P6972" s="127" t="s">
        <v>1334</v>
      </c>
    </row>
    <row r="6973" spans="1:16" ht="38.25" hidden="1">
      <c r="A6973" s="127">
        <v>117</v>
      </c>
      <c r="B6973" s="127"/>
      <c r="C6973" s="128" t="s">
        <v>723</v>
      </c>
      <c r="D6973" s="222">
        <v>43042</v>
      </c>
      <c r="E6973" s="127" t="s">
        <v>13811</v>
      </c>
      <c r="F6973" s="127" t="s">
        <v>11</v>
      </c>
      <c r="G6973" s="127">
        <v>903100</v>
      </c>
      <c r="H6973" s="127"/>
      <c r="I6973" s="131" t="s">
        <v>16246</v>
      </c>
      <c r="J6973" s="127"/>
      <c r="K6973" s="127"/>
      <c r="L6973" s="127"/>
      <c r="M6973" s="127"/>
      <c r="N6973" s="246">
        <v>50</v>
      </c>
      <c r="O6973" s="246">
        <v>0</v>
      </c>
      <c r="P6973" s="127" t="s">
        <v>1334</v>
      </c>
    </row>
    <row r="6974" spans="1:16" ht="63.75" hidden="1">
      <c r="A6974" s="127" t="s">
        <v>621</v>
      </c>
      <c r="B6974" s="127"/>
      <c r="C6974" s="128" t="s">
        <v>715</v>
      </c>
      <c r="D6974" s="222">
        <v>43042</v>
      </c>
      <c r="E6974" s="127" t="s">
        <v>13812</v>
      </c>
      <c r="F6974" s="127" t="s">
        <v>11</v>
      </c>
      <c r="G6974" s="127">
        <v>9980</v>
      </c>
      <c r="H6974" s="127"/>
      <c r="I6974" s="131" t="s">
        <v>16247</v>
      </c>
      <c r="J6974" s="127"/>
      <c r="K6974" s="127"/>
      <c r="L6974" s="127"/>
      <c r="M6974" s="127"/>
      <c r="N6974" s="246">
        <v>7822.93</v>
      </c>
      <c r="O6974" s="246">
        <v>0</v>
      </c>
      <c r="P6974" s="127" t="s">
        <v>1334</v>
      </c>
    </row>
    <row r="6975" spans="1:16" ht="63.75" hidden="1">
      <c r="A6975" s="127" t="s">
        <v>621</v>
      </c>
      <c r="B6975" s="127"/>
      <c r="C6975" s="128" t="s">
        <v>715</v>
      </c>
      <c r="D6975" s="222">
        <v>43042</v>
      </c>
      <c r="E6975" s="127" t="s">
        <v>13813</v>
      </c>
      <c r="F6975" s="127" t="s">
        <v>11</v>
      </c>
      <c r="G6975" s="127">
        <v>9991</v>
      </c>
      <c r="H6975" s="127"/>
      <c r="I6975" s="131" t="s">
        <v>16248</v>
      </c>
      <c r="J6975" s="127"/>
      <c r="K6975" s="127"/>
      <c r="L6975" s="127"/>
      <c r="M6975" s="127"/>
      <c r="N6975" s="246">
        <v>3482.88</v>
      </c>
      <c r="O6975" s="246">
        <v>0</v>
      </c>
      <c r="P6975" s="127" t="s">
        <v>1334</v>
      </c>
    </row>
    <row r="6976" spans="1:16" ht="51" hidden="1">
      <c r="A6976" s="127">
        <v>513</v>
      </c>
      <c r="B6976" s="127"/>
      <c r="C6976" s="128" t="s">
        <v>201</v>
      </c>
      <c r="D6976" s="222">
        <v>43042</v>
      </c>
      <c r="E6976" s="127" t="s">
        <v>13814</v>
      </c>
      <c r="F6976" s="127" t="s">
        <v>15</v>
      </c>
      <c r="G6976" s="127">
        <v>585505</v>
      </c>
      <c r="H6976" s="127"/>
      <c r="I6976" s="131" t="s">
        <v>16249</v>
      </c>
      <c r="J6976" s="127"/>
      <c r="K6976" s="127"/>
      <c r="L6976" s="127"/>
      <c r="M6976" s="127"/>
      <c r="N6976" s="246">
        <v>50</v>
      </c>
      <c r="O6976" s="246">
        <v>0</v>
      </c>
      <c r="P6976" s="127" t="s">
        <v>1334</v>
      </c>
    </row>
    <row r="6977" spans="1:16" ht="51" hidden="1">
      <c r="A6977" s="127">
        <v>10</v>
      </c>
      <c r="B6977" s="127"/>
      <c r="C6977" s="128" t="s">
        <v>691</v>
      </c>
      <c r="D6977" s="222">
        <v>43042</v>
      </c>
      <c r="E6977" s="127" t="s">
        <v>13815</v>
      </c>
      <c r="F6977" s="127" t="s">
        <v>15</v>
      </c>
      <c r="G6977" s="127">
        <v>585625</v>
      </c>
      <c r="H6977" s="127"/>
      <c r="I6977" s="131" t="s">
        <v>16250</v>
      </c>
      <c r="J6977" s="127"/>
      <c r="K6977" s="127"/>
      <c r="L6977" s="127"/>
      <c r="M6977" s="127"/>
      <c r="N6977" s="246">
        <v>50</v>
      </c>
      <c r="O6977" s="246">
        <v>0</v>
      </c>
      <c r="P6977" s="127" t="s">
        <v>1334</v>
      </c>
    </row>
    <row r="6978" spans="1:16" ht="51" hidden="1">
      <c r="A6978" s="127">
        <v>340</v>
      </c>
      <c r="B6978" s="127"/>
      <c r="C6978" s="128" t="s">
        <v>815</v>
      </c>
      <c r="D6978" s="222">
        <v>43042</v>
      </c>
      <c r="E6978" s="127" t="s">
        <v>13816</v>
      </c>
      <c r="F6978" s="127" t="s">
        <v>15</v>
      </c>
      <c r="G6978" s="127">
        <v>585829</v>
      </c>
      <c r="H6978" s="127"/>
      <c r="I6978" s="131" t="s">
        <v>16251</v>
      </c>
      <c r="J6978" s="127"/>
      <c r="K6978" s="127"/>
      <c r="L6978" s="127"/>
      <c r="M6978" s="127"/>
      <c r="N6978" s="246">
        <v>50</v>
      </c>
      <c r="O6978" s="246">
        <v>0</v>
      </c>
      <c r="P6978" s="127" t="s">
        <v>1334</v>
      </c>
    </row>
    <row r="6979" spans="1:16" ht="63.75" hidden="1">
      <c r="A6979" s="127">
        <v>10</v>
      </c>
      <c r="B6979" s="127"/>
      <c r="C6979" s="128" t="s">
        <v>691</v>
      </c>
      <c r="D6979" s="222">
        <v>43042</v>
      </c>
      <c r="E6979" s="127" t="s">
        <v>13817</v>
      </c>
      <c r="F6979" s="127" t="s">
        <v>15</v>
      </c>
      <c r="G6979" s="127">
        <v>585831</v>
      </c>
      <c r="H6979" s="127"/>
      <c r="I6979" s="131" t="s">
        <v>16252</v>
      </c>
      <c r="J6979" s="127"/>
      <c r="K6979" s="127"/>
      <c r="L6979" s="127"/>
      <c r="M6979" s="127"/>
      <c r="N6979" s="246">
        <v>50</v>
      </c>
      <c r="O6979" s="246">
        <v>0</v>
      </c>
      <c r="P6979" s="127" t="s">
        <v>1334</v>
      </c>
    </row>
    <row r="6980" spans="1:16" ht="63.75" hidden="1">
      <c r="A6980" s="127">
        <v>10</v>
      </c>
      <c r="B6980" s="127"/>
      <c r="C6980" s="128" t="s">
        <v>691</v>
      </c>
      <c r="D6980" s="222">
        <v>43042</v>
      </c>
      <c r="E6980" s="127" t="s">
        <v>13818</v>
      </c>
      <c r="F6980" s="127" t="s">
        <v>15</v>
      </c>
      <c r="G6980" s="127">
        <v>585833</v>
      </c>
      <c r="H6980" s="127"/>
      <c r="I6980" s="131" t="s">
        <v>16253</v>
      </c>
      <c r="J6980" s="127"/>
      <c r="K6980" s="127"/>
      <c r="L6980" s="127"/>
      <c r="M6980" s="127"/>
      <c r="N6980" s="246">
        <v>50</v>
      </c>
      <c r="O6980" s="246">
        <v>0</v>
      </c>
      <c r="P6980" s="127" t="s">
        <v>1334</v>
      </c>
    </row>
    <row r="6981" spans="1:16" ht="63.75" hidden="1">
      <c r="A6981" s="127">
        <v>10</v>
      </c>
      <c r="B6981" s="127"/>
      <c r="C6981" s="128" t="s">
        <v>691</v>
      </c>
      <c r="D6981" s="222">
        <v>43042</v>
      </c>
      <c r="E6981" s="127" t="s">
        <v>13819</v>
      </c>
      <c r="F6981" s="127" t="s">
        <v>15</v>
      </c>
      <c r="G6981" s="127">
        <v>585837</v>
      </c>
      <c r="H6981" s="127"/>
      <c r="I6981" s="131" t="s">
        <v>16254</v>
      </c>
      <c r="J6981" s="127"/>
      <c r="K6981" s="127"/>
      <c r="L6981" s="127"/>
      <c r="M6981" s="127"/>
      <c r="N6981" s="246">
        <v>50</v>
      </c>
      <c r="O6981" s="246">
        <v>0</v>
      </c>
      <c r="P6981" s="127" t="s">
        <v>1334</v>
      </c>
    </row>
    <row r="6982" spans="1:16" ht="63.75" hidden="1">
      <c r="A6982" s="127">
        <v>10</v>
      </c>
      <c r="B6982" s="127"/>
      <c r="C6982" s="128" t="s">
        <v>691</v>
      </c>
      <c r="D6982" s="222">
        <v>43042</v>
      </c>
      <c r="E6982" s="127" t="s">
        <v>13820</v>
      </c>
      <c r="F6982" s="127" t="s">
        <v>15</v>
      </c>
      <c r="G6982" s="127">
        <v>586029</v>
      </c>
      <c r="H6982" s="127"/>
      <c r="I6982" s="131" t="s">
        <v>16255</v>
      </c>
      <c r="J6982" s="127"/>
      <c r="K6982" s="127"/>
      <c r="L6982" s="127"/>
      <c r="M6982" s="127"/>
      <c r="N6982" s="246">
        <v>50</v>
      </c>
      <c r="O6982" s="246">
        <v>0</v>
      </c>
      <c r="P6982" s="127" t="s">
        <v>1334</v>
      </c>
    </row>
    <row r="6983" spans="1:16" ht="51" hidden="1">
      <c r="A6983" s="127">
        <v>513</v>
      </c>
      <c r="B6983" s="127"/>
      <c r="C6983" s="128" t="s">
        <v>201</v>
      </c>
      <c r="D6983" s="222">
        <v>43042</v>
      </c>
      <c r="E6983" s="127" t="s">
        <v>13821</v>
      </c>
      <c r="F6983" s="127" t="s">
        <v>15</v>
      </c>
      <c r="G6983" s="127">
        <v>586155</v>
      </c>
      <c r="H6983" s="127"/>
      <c r="I6983" s="131" t="s">
        <v>10792</v>
      </c>
      <c r="J6983" s="127"/>
      <c r="K6983" s="127"/>
      <c r="L6983" s="127"/>
      <c r="M6983" s="127"/>
      <c r="N6983" s="246">
        <v>50</v>
      </c>
      <c r="O6983" s="246">
        <v>0</v>
      </c>
      <c r="P6983" s="127" t="s">
        <v>1334</v>
      </c>
    </row>
    <row r="6984" spans="1:16" ht="63.75" hidden="1">
      <c r="A6984" s="127">
        <v>513</v>
      </c>
      <c r="B6984" s="127"/>
      <c r="C6984" s="128" t="s">
        <v>201</v>
      </c>
      <c r="D6984" s="222">
        <v>43042</v>
      </c>
      <c r="E6984" s="127" t="s">
        <v>13822</v>
      </c>
      <c r="F6984" s="127" t="s">
        <v>15</v>
      </c>
      <c r="G6984" s="127">
        <v>586157</v>
      </c>
      <c r="H6984" s="127"/>
      <c r="I6984" s="131" t="s">
        <v>16256</v>
      </c>
      <c r="J6984" s="127"/>
      <c r="K6984" s="127"/>
      <c r="L6984" s="127"/>
      <c r="M6984" s="127"/>
      <c r="N6984" s="246">
        <v>50</v>
      </c>
      <c r="O6984" s="246">
        <v>0</v>
      </c>
      <c r="P6984" s="127" t="s">
        <v>1334</v>
      </c>
    </row>
    <row r="6985" spans="1:16" ht="51" hidden="1">
      <c r="A6985" s="127">
        <v>10</v>
      </c>
      <c r="B6985" s="127"/>
      <c r="C6985" s="128" t="s">
        <v>691</v>
      </c>
      <c r="D6985" s="222">
        <v>43042</v>
      </c>
      <c r="E6985" s="127" t="s">
        <v>13823</v>
      </c>
      <c r="F6985" s="127" t="s">
        <v>15</v>
      </c>
      <c r="G6985" s="127">
        <v>586253</v>
      </c>
      <c r="H6985" s="127"/>
      <c r="I6985" s="131" t="s">
        <v>16257</v>
      </c>
      <c r="J6985" s="127"/>
      <c r="K6985" s="127"/>
      <c r="L6985" s="127"/>
      <c r="M6985" s="127"/>
      <c r="N6985" s="246">
        <v>50</v>
      </c>
      <c r="O6985" s="246">
        <v>0</v>
      </c>
      <c r="P6985" s="127" t="s">
        <v>1334</v>
      </c>
    </row>
    <row r="6986" spans="1:16" ht="76.5" hidden="1">
      <c r="A6986" s="127">
        <v>25</v>
      </c>
      <c r="B6986" s="127"/>
      <c r="C6986" s="128" t="s">
        <v>695</v>
      </c>
      <c r="D6986" s="222">
        <v>43042</v>
      </c>
      <c r="E6986" s="127" t="s">
        <v>13824</v>
      </c>
      <c r="F6986" s="127" t="s">
        <v>1375</v>
      </c>
      <c r="G6986" s="127">
        <v>15384854</v>
      </c>
      <c r="H6986" s="127"/>
      <c r="I6986" s="131" t="s">
        <v>16258</v>
      </c>
      <c r="J6986" s="127"/>
      <c r="K6986" s="127"/>
      <c r="L6986" s="127"/>
      <c r="M6986" s="127"/>
      <c r="N6986" s="246">
        <v>162753.16</v>
      </c>
      <c r="O6986" s="246">
        <v>0</v>
      </c>
      <c r="P6986" s="127" t="s">
        <v>1334</v>
      </c>
    </row>
    <row r="6987" spans="1:16" ht="76.5" hidden="1">
      <c r="A6987" s="127">
        <v>25</v>
      </c>
      <c r="B6987" s="127"/>
      <c r="C6987" s="128" t="s">
        <v>695</v>
      </c>
      <c r="D6987" s="222">
        <v>43042</v>
      </c>
      <c r="E6987" s="127" t="s">
        <v>13825</v>
      </c>
      <c r="F6987" s="127" t="s">
        <v>1375</v>
      </c>
      <c r="G6987" s="127">
        <v>15384872</v>
      </c>
      <c r="H6987" s="127"/>
      <c r="I6987" s="131" t="s">
        <v>16259</v>
      </c>
      <c r="J6987" s="127"/>
      <c r="K6987" s="127"/>
      <c r="L6987" s="127"/>
      <c r="M6987" s="127"/>
      <c r="N6987" s="246">
        <v>162753.16</v>
      </c>
      <c r="O6987" s="246">
        <v>0</v>
      </c>
      <c r="P6987" s="127" t="s">
        <v>1334</v>
      </c>
    </row>
    <row r="6988" spans="1:16" ht="76.5" hidden="1">
      <c r="A6988" s="127">
        <v>25</v>
      </c>
      <c r="B6988" s="127"/>
      <c r="C6988" s="128" t="s">
        <v>695</v>
      </c>
      <c r="D6988" s="222">
        <v>43042</v>
      </c>
      <c r="E6988" s="127" t="s">
        <v>13826</v>
      </c>
      <c r="F6988" s="127" t="s">
        <v>1375</v>
      </c>
      <c r="G6988" s="127">
        <v>15384873</v>
      </c>
      <c r="H6988" s="127"/>
      <c r="I6988" s="131" t="s">
        <v>16260</v>
      </c>
      <c r="J6988" s="127"/>
      <c r="K6988" s="127"/>
      <c r="L6988" s="127"/>
      <c r="M6988" s="127"/>
      <c r="N6988" s="246">
        <v>111740.53</v>
      </c>
      <c r="O6988" s="246">
        <v>0</v>
      </c>
      <c r="P6988" s="127" t="s">
        <v>1334</v>
      </c>
    </row>
    <row r="6989" spans="1:16" ht="76.5" hidden="1">
      <c r="A6989" s="127">
        <v>25</v>
      </c>
      <c r="B6989" s="127"/>
      <c r="C6989" s="128" t="s">
        <v>695</v>
      </c>
      <c r="D6989" s="222">
        <v>43042</v>
      </c>
      <c r="E6989" s="127" t="s">
        <v>13827</v>
      </c>
      <c r="F6989" s="127" t="s">
        <v>1375</v>
      </c>
      <c r="G6989" s="127">
        <v>15403733</v>
      </c>
      <c r="H6989" s="127"/>
      <c r="I6989" s="131" t="s">
        <v>16261</v>
      </c>
      <c r="J6989" s="127"/>
      <c r="K6989" s="127"/>
      <c r="L6989" s="127"/>
      <c r="M6989" s="127"/>
      <c r="N6989" s="246">
        <v>3953304.2</v>
      </c>
      <c r="O6989" s="246">
        <v>0</v>
      </c>
      <c r="P6989" s="127" t="s">
        <v>1334</v>
      </c>
    </row>
    <row r="6990" spans="1:16" ht="76.5" hidden="1">
      <c r="A6990" s="127">
        <v>25</v>
      </c>
      <c r="B6990" s="127"/>
      <c r="C6990" s="128" t="s">
        <v>695</v>
      </c>
      <c r="D6990" s="222">
        <v>43042</v>
      </c>
      <c r="E6990" s="127" t="s">
        <v>13828</v>
      </c>
      <c r="F6990" s="127" t="s">
        <v>1375</v>
      </c>
      <c r="G6990" s="127">
        <v>15403996</v>
      </c>
      <c r="H6990" s="127"/>
      <c r="I6990" s="131" t="s">
        <v>16262</v>
      </c>
      <c r="J6990" s="127"/>
      <c r="K6990" s="127"/>
      <c r="L6990" s="127"/>
      <c r="M6990" s="127"/>
      <c r="N6990" s="246">
        <v>1121343.7</v>
      </c>
      <c r="O6990" s="246">
        <v>0</v>
      </c>
      <c r="P6990" s="127" t="s">
        <v>1334</v>
      </c>
    </row>
    <row r="6991" spans="1:16" ht="76.5" hidden="1">
      <c r="A6991" s="127">
        <v>25</v>
      </c>
      <c r="B6991" s="127"/>
      <c r="C6991" s="128" t="s">
        <v>695</v>
      </c>
      <c r="D6991" s="222">
        <v>43042</v>
      </c>
      <c r="E6991" s="127" t="s">
        <v>13829</v>
      </c>
      <c r="F6991" s="127" t="s">
        <v>1375</v>
      </c>
      <c r="G6991" s="127">
        <v>15403769</v>
      </c>
      <c r="H6991" s="127"/>
      <c r="I6991" s="131" t="s">
        <v>16263</v>
      </c>
      <c r="J6991" s="127"/>
      <c r="K6991" s="127"/>
      <c r="L6991" s="127"/>
      <c r="M6991" s="127"/>
      <c r="N6991" s="246">
        <v>942020.42</v>
      </c>
      <c r="O6991" s="246">
        <v>0</v>
      </c>
      <c r="P6991" s="127" t="s">
        <v>1334</v>
      </c>
    </row>
    <row r="6992" spans="1:16" ht="76.5" hidden="1">
      <c r="A6992" s="127">
        <v>25</v>
      </c>
      <c r="B6992" s="127"/>
      <c r="C6992" s="128" t="s">
        <v>695</v>
      </c>
      <c r="D6992" s="222">
        <v>43042</v>
      </c>
      <c r="E6992" s="127" t="s">
        <v>13830</v>
      </c>
      <c r="F6992" s="127" t="s">
        <v>1375</v>
      </c>
      <c r="G6992" s="127">
        <v>15403939</v>
      </c>
      <c r="H6992" s="127"/>
      <c r="I6992" s="131" t="s">
        <v>16264</v>
      </c>
      <c r="J6992" s="127"/>
      <c r="K6992" s="127"/>
      <c r="L6992" s="127"/>
      <c r="M6992" s="127"/>
      <c r="N6992" s="246">
        <v>645521.53</v>
      </c>
      <c r="O6992" s="246">
        <v>0</v>
      </c>
      <c r="P6992" s="127" t="s">
        <v>1334</v>
      </c>
    </row>
    <row r="6993" spans="1:16" ht="76.5" hidden="1">
      <c r="A6993" s="127">
        <v>25</v>
      </c>
      <c r="B6993" s="127"/>
      <c r="C6993" s="128" t="s">
        <v>695</v>
      </c>
      <c r="D6993" s="222">
        <v>43042</v>
      </c>
      <c r="E6993" s="127" t="s">
        <v>13831</v>
      </c>
      <c r="F6993" s="127" t="s">
        <v>1375</v>
      </c>
      <c r="G6993" s="127">
        <v>15403949</v>
      </c>
      <c r="H6993" s="127"/>
      <c r="I6993" s="131" t="s">
        <v>16265</v>
      </c>
      <c r="J6993" s="127"/>
      <c r="K6993" s="127"/>
      <c r="L6993" s="127"/>
      <c r="M6993" s="127"/>
      <c r="N6993" s="246">
        <v>901975.24</v>
      </c>
      <c r="O6993" s="246">
        <v>0</v>
      </c>
      <c r="P6993" s="127" t="s">
        <v>1334</v>
      </c>
    </row>
    <row r="6994" spans="1:16" ht="76.5" hidden="1">
      <c r="A6994" s="127">
        <v>25</v>
      </c>
      <c r="B6994" s="127"/>
      <c r="C6994" s="128" t="s">
        <v>695</v>
      </c>
      <c r="D6994" s="222">
        <v>43042</v>
      </c>
      <c r="E6994" s="127" t="s">
        <v>13832</v>
      </c>
      <c r="F6994" s="127" t="s">
        <v>1375</v>
      </c>
      <c r="G6994" s="127">
        <v>15404303</v>
      </c>
      <c r="H6994" s="127"/>
      <c r="I6994" s="131" t="s">
        <v>16266</v>
      </c>
      <c r="J6994" s="127"/>
      <c r="K6994" s="127"/>
      <c r="L6994" s="127"/>
      <c r="M6994" s="127"/>
      <c r="N6994" s="246">
        <v>420067.33</v>
      </c>
      <c r="O6994" s="246">
        <v>0</v>
      </c>
      <c r="P6994" s="127" t="s">
        <v>1334</v>
      </c>
    </row>
    <row r="6995" spans="1:16" ht="76.5" hidden="1">
      <c r="A6995" s="127">
        <v>25</v>
      </c>
      <c r="B6995" s="127"/>
      <c r="C6995" s="128" t="s">
        <v>695</v>
      </c>
      <c r="D6995" s="222">
        <v>43042</v>
      </c>
      <c r="E6995" s="127" t="s">
        <v>13833</v>
      </c>
      <c r="F6995" s="127" t="s">
        <v>1375</v>
      </c>
      <c r="G6995" s="127">
        <v>15404343</v>
      </c>
      <c r="H6995" s="127"/>
      <c r="I6995" s="131" t="s">
        <v>16267</v>
      </c>
      <c r="J6995" s="127"/>
      <c r="K6995" s="127"/>
      <c r="L6995" s="127"/>
      <c r="M6995" s="127"/>
      <c r="N6995" s="246">
        <v>194228.94</v>
      </c>
      <c r="O6995" s="246">
        <v>0</v>
      </c>
      <c r="P6995" s="127" t="s">
        <v>1334</v>
      </c>
    </row>
    <row r="6996" spans="1:16" ht="76.5" hidden="1">
      <c r="A6996" s="127">
        <v>25</v>
      </c>
      <c r="B6996" s="127"/>
      <c r="C6996" s="128" t="s">
        <v>695</v>
      </c>
      <c r="D6996" s="222">
        <v>43042</v>
      </c>
      <c r="E6996" s="127" t="s">
        <v>13834</v>
      </c>
      <c r="F6996" s="127" t="s">
        <v>1375</v>
      </c>
      <c r="G6996" s="127">
        <v>15404364</v>
      </c>
      <c r="H6996" s="127"/>
      <c r="I6996" s="131" t="s">
        <v>16268</v>
      </c>
      <c r="J6996" s="127"/>
      <c r="K6996" s="127"/>
      <c r="L6996" s="127"/>
      <c r="M6996" s="127"/>
      <c r="N6996" s="246">
        <v>1516742.91</v>
      </c>
      <c r="O6996" s="246">
        <v>0</v>
      </c>
      <c r="P6996" s="127" t="s">
        <v>1334</v>
      </c>
    </row>
    <row r="6997" spans="1:16" ht="76.5" hidden="1">
      <c r="A6997" s="127">
        <v>25</v>
      </c>
      <c r="B6997" s="127"/>
      <c r="C6997" s="128" t="s">
        <v>695</v>
      </c>
      <c r="D6997" s="222">
        <v>43042</v>
      </c>
      <c r="E6997" s="127" t="s">
        <v>13835</v>
      </c>
      <c r="F6997" s="127" t="s">
        <v>1375</v>
      </c>
      <c r="G6997" s="127">
        <v>15384582</v>
      </c>
      <c r="H6997" s="127"/>
      <c r="I6997" s="131" t="s">
        <v>16269</v>
      </c>
      <c r="J6997" s="127"/>
      <c r="K6997" s="127"/>
      <c r="L6997" s="127"/>
      <c r="M6997" s="127"/>
      <c r="N6997" s="246">
        <v>124766.02</v>
      </c>
      <c r="O6997" s="246">
        <v>0</v>
      </c>
      <c r="P6997" s="127" t="s">
        <v>1334</v>
      </c>
    </row>
    <row r="6998" spans="1:16" ht="76.5" hidden="1">
      <c r="A6998" s="127">
        <v>25</v>
      </c>
      <c r="B6998" s="127"/>
      <c r="C6998" s="128" t="s">
        <v>695</v>
      </c>
      <c r="D6998" s="222">
        <v>43042</v>
      </c>
      <c r="E6998" s="127" t="s">
        <v>13836</v>
      </c>
      <c r="F6998" s="127" t="s">
        <v>1375</v>
      </c>
      <c r="G6998" s="127">
        <v>15409078</v>
      </c>
      <c r="H6998" s="127"/>
      <c r="I6998" s="131" t="s">
        <v>16270</v>
      </c>
      <c r="J6998" s="127"/>
      <c r="K6998" s="127"/>
      <c r="L6998" s="127"/>
      <c r="M6998" s="127"/>
      <c r="N6998" s="246">
        <v>93225.31</v>
      </c>
      <c r="O6998" s="246">
        <v>0</v>
      </c>
      <c r="P6998" s="127" t="s">
        <v>1334</v>
      </c>
    </row>
    <row r="6999" spans="1:16" ht="63.75" hidden="1">
      <c r="A6999" s="127">
        <v>25</v>
      </c>
      <c r="B6999" s="127"/>
      <c r="C6999" s="128" t="s">
        <v>695</v>
      </c>
      <c r="D6999" s="222">
        <v>43042</v>
      </c>
      <c r="E6999" s="127" t="s">
        <v>13837</v>
      </c>
      <c r="F6999" s="127" t="s">
        <v>1375</v>
      </c>
      <c r="G6999" s="127">
        <v>15409105</v>
      </c>
      <c r="H6999" s="127"/>
      <c r="I6999" s="131" t="s">
        <v>16271</v>
      </c>
      <c r="J6999" s="127"/>
      <c r="K6999" s="127"/>
      <c r="L6999" s="127"/>
      <c r="M6999" s="127"/>
      <c r="N6999" s="246">
        <v>350653.95</v>
      </c>
      <c r="O6999" s="246">
        <v>0</v>
      </c>
      <c r="P6999" s="127" t="s">
        <v>1334</v>
      </c>
    </row>
    <row r="7000" spans="1:16" ht="76.5" hidden="1">
      <c r="A7000" s="127">
        <v>25</v>
      </c>
      <c r="B7000" s="127"/>
      <c r="C7000" s="128" t="s">
        <v>695</v>
      </c>
      <c r="D7000" s="222">
        <v>43042</v>
      </c>
      <c r="E7000" s="127" t="s">
        <v>13838</v>
      </c>
      <c r="F7000" s="127" t="s">
        <v>1375</v>
      </c>
      <c r="G7000" s="127">
        <v>15409120</v>
      </c>
      <c r="H7000" s="127"/>
      <c r="I7000" s="131" t="s">
        <v>16272</v>
      </c>
      <c r="J7000" s="127"/>
      <c r="K7000" s="127"/>
      <c r="L7000" s="127"/>
      <c r="M7000" s="127"/>
      <c r="N7000" s="246">
        <v>530089.16</v>
      </c>
      <c r="O7000" s="246">
        <v>0</v>
      </c>
      <c r="P7000" s="127" t="s">
        <v>1334</v>
      </c>
    </row>
    <row r="7001" spans="1:16" ht="76.5" hidden="1">
      <c r="A7001" s="127">
        <v>25</v>
      </c>
      <c r="B7001" s="127"/>
      <c r="C7001" s="128" t="s">
        <v>695</v>
      </c>
      <c r="D7001" s="222">
        <v>43042</v>
      </c>
      <c r="E7001" s="127" t="s">
        <v>13839</v>
      </c>
      <c r="F7001" s="127" t="s">
        <v>1375</v>
      </c>
      <c r="G7001" s="127">
        <v>15409121</v>
      </c>
      <c r="H7001" s="127"/>
      <c r="I7001" s="131" t="s">
        <v>16273</v>
      </c>
      <c r="J7001" s="127"/>
      <c r="K7001" s="127"/>
      <c r="L7001" s="127"/>
      <c r="M7001" s="127"/>
      <c r="N7001" s="246">
        <v>850800.15</v>
      </c>
      <c r="O7001" s="246">
        <v>0</v>
      </c>
      <c r="P7001" s="127" t="s">
        <v>1334</v>
      </c>
    </row>
    <row r="7002" spans="1:16" ht="76.5" hidden="1">
      <c r="A7002" s="127">
        <v>10</v>
      </c>
      <c r="B7002" s="127"/>
      <c r="C7002" s="128" t="s">
        <v>691</v>
      </c>
      <c r="D7002" s="222">
        <v>43045</v>
      </c>
      <c r="E7002" s="127" t="s">
        <v>13840</v>
      </c>
      <c r="F7002" s="127" t="s">
        <v>6</v>
      </c>
      <c r="G7002" s="127">
        <v>586735</v>
      </c>
      <c r="H7002" s="127"/>
      <c r="I7002" s="131" t="s">
        <v>16274</v>
      </c>
      <c r="J7002" s="127"/>
      <c r="K7002" s="127"/>
      <c r="L7002" s="127"/>
      <c r="M7002" s="127"/>
      <c r="N7002" s="246">
        <v>0</v>
      </c>
      <c r="O7002" s="246">
        <v>41364.15</v>
      </c>
      <c r="P7002" s="127" t="s">
        <v>1334</v>
      </c>
    </row>
    <row r="7003" spans="1:16" ht="63.75" hidden="1">
      <c r="A7003" s="127">
        <v>10</v>
      </c>
      <c r="B7003" s="127"/>
      <c r="C7003" s="128" t="s">
        <v>691</v>
      </c>
      <c r="D7003" s="222">
        <v>43045</v>
      </c>
      <c r="E7003" s="127" t="s">
        <v>13841</v>
      </c>
      <c r="F7003" s="127" t="s">
        <v>6</v>
      </c>
      <c r="G7003" s="127">
        <v>586743</v>
      </c>
      <c r="H7003" s="127"/>
      <c r="I7003" s="131" t="s">
        <v>16275</v>
      </c>
      <c r="J7003" s="127"/>
      <c r="K7003" s="127"/>
      <c r="L7003" s="127"/>
      <c r="M7003" s="127"/>
      <c r="N7003" s="246">
        <v>0</v>
      </c>
      <c r="O7003" s="246">
        <v>215061</v>
      </c>
      <c r="P7003" s="127" t="s">
        <v>1334</v>
      </c>
    </row>
    <row r="7004" spans="1:16" ht="76.5" hidden="1">
      <c r="A7004" s="127">
        <v>10</v>
      </c>
      <c r="B7004" s="127"/>
      <c r="C7004" s="128" t="s">
        <v>691</v>
      </c>
      <c r="D7004" s="222">
        <v>43045</v>
      </c>
      <c r="E7004" s="127" t="s">
        <v>13842</v>
      </c>
      <c r="F7004" s="127" t="s">
        <v>6</v>
      </c>
      <c r="G7004" s="127">
        <v>587545</v>
      </c>
      <c r="H7004" s="127"/>
      <c r="I7004" s="131" t="s">
        <v>16276</v>
      </c>
      <c r="J7004" s="127"/>
      <c r="K7004" s="127"/>
      <c r="L7004" s="127"/>
      <c r="M7004" s="127"/>
      <c r="N7004" s="246">
        <v>0</v>
      </c>
      <c r="O7004" s="246">
        <v>7308.99</v>
      </c>
      <c r="P7004" s="127" t="s">
        <v>1334</v>
      </c>
    </row>
    <row r="7005" spans="1:16" ht="51" hidden="1">
      <c r="A7005" s="127" t="s">
        <v>623</v>
      </c>
      <c r="B7005" s="127"/>
      <c r="C7005" s="128" t="s">
        <v>716</v>
      </c>
      <c r="D7005" s="222">
        <v>43045</v>
      </c>
      <c r="E7005" s="127" t="s">
        <v>13843</v>
      </c>
      <c r="F7005" s="127" t="s">
        <v>1260</v>
      </c>
      <c r="G7005" s="127">
        <v>15438395</v>
      </c>
      <c r="H7005" s="127"/>
      <c r="I7005" s="131" t="s">
        <v>16277</v>
      </c>
      <c r="J7005" s="127"/>
      <c r="K7005" s="127"/>
      <c r="L7005" s="127"/>
      <c r="M7005" s="127"/>
      <c r="N7005" s="246">
        <v>0</v>
      </c>
      <c r="O7005" s="246">
        <v>406052.87</v>
      </c>
      <c r="P7005" s="127" t="s">
        <v>1334</v>
      </c>
    </row>
    <row r="7006" spans="1:16" ht="51" hidden="1">
      <c r="A7006" s="127" t="s">
        <v>620</v>
      </c>
      <c r="B7006" s="127"/>
      <c r="C7006" s="128" t="s">
        <v>714</v>
      </c>
      <c r="D7006" s="222">
        <v>43045</v>
      </c>
      <c r="E7006" s="127" t="s">
        <v>13844</v>
      </c>
      <c r="F7006" s="127" t="s">
        <v>1375</v>
      </c>
      <c r="G7006" s="127">
        <v>15440126</v>
      </c>
      <c r="H7006" s="127"/>
      <c r="I7006" s="131" t="s">
        <v>16278</v>
      </c>
      <c r="J7006" s="127"/>
      <c r="K7006" s="127"/>
      <c r="L7006" s="127"/>
      <c r="M7006" s="127"/>
      <c r="N7006" s="246">
        <v>0</v>
      </c>
      <c r="O7006" s="246">
        <v>830.93</v>
      </c>
      <c r="P7006" s="127" t="s">
        <v>1334</v>
      </c>
    </row>
    <row r="7007" spans="1:16" ht="51" hidden="1">
      <c r="A7007" s="127">
        <v>523</v>
      </c>
      <c r="B7007" s="127"/>
      <c r="C7007" s="128" t="s">
        <v>846</v>
      </c>
      <c r="D7007" s="222">
        <v>43045</v>
      </c>
      <c r="E7007" s="127" t="s">
        <v>13845</v>
      </c>
      <c r="F7007" s="127" t="s">
        <v>6</v>
      </c>
      <c r="G7007" s="127">
        <v>903938</v>
      </c>
      <c r="H7007" s="127"/>
      <c r="I7007" s="131" t="s">
        <v>16279</v>
      </c>
      <c r="J7007" s="127"/>
      <c r="K7007" s="127"/>
      <c r="L7007" s="127"/>
      <c r="M7007" s="127"/>
      <c r="N7007" s="246">
        <v>0</v>
      </c>
      <c r="O7007" s="246">
        <v>5807</v>
      </c>
      <c r="P7007" s="127" t="s">
        <v>1334</v>
      </c>
    </row>
    <row r="7008" spans="1:16" ht="76.5" hidden="1">
      <c r="A7008" s="127" t="s">
        <v>621</v>
      </c>
      <c r="B7008" s="127"/>
      <c r="C7008" s="128" t="s">
        <v>715</v>
      </c>
      <c r="D7008" s="222">
        <v>43045</v>
      </c>
      <c r="E7008" s="127" t="s">
        <v>13846</v>
      </c>
      <c r="F7008" s="127" t="s">
        <v>6</v>
      </c>
      <c r="G7008" s="127">
        <v>904119</v>
      </c>
      <c r="H7008" s="127"/>
      <c r="I7008" s="131" t="s">
        <v>16280</v>
      </c>
      <c r="J7008" s="127"/>
      <c r="K7008" s="127"/>
      <c r="L7008" s="127"/>
      <c r="M7008" s="127"/>
      <c r="N7008" s="246">
        <v>0</v>
      </c>
      <c r="O7008" s="246">
        <v>140000</v>
      </c>
      <c r="P7008" s="127" t="s">
        <v>1334</v>
      </c>
    </row>
    <row r="7009" spans="1:16" ht="89.25" hidden="1">
      <c r="A7009" s="127">
        <v>25</v>
      </c>
      <c r="B7009" s="127"/>
      <c r="C7009" s="128" t="s">
        <v>695</v>
      </c>
      <c r="D7009" s="222">
        <v>43045</v>
      </c>
      <c r="E7009" s="127" t="s">
        <v>13847</v>
      </c>
      <c r="F7009" s="127" t="s">
        <v>6</v>
      </c>
      <c r="G7009" s="127">
        <v>903200</v>
      </c>
      <c r="H7009" s="127"/>
      <c r="I7009" s="131" t="s">
        <v>16281</v>
      </c>
      <c r="J7009" s="127"/>
      <c r="K7009" s="127"/>
      <c r="L7009" s="127"/>
      <c r="M7009" s="127"/>
      <c r="N7009" s="246">
        <v>0</v>
      </c>
      <c r="O7009" s="246">
        <v>24203.68</v>
      </c>
      <c r="P7009" s="127" t="s">
        <v>1334</v>
      </c>
    </row>
    <row r="7010" spans="1:16" ht="89.25" hidden="1">
      <c r="A7010" s="127" t="s">
        <v>621</v>
      </c>
      <c r="B7010" s="127"/>
      <c r="C7010" s="128" t="s">
        <v>715</v>
      </c>
      <c r="D7010" s="222">
        <v>43045</v>
      </c>
      <c r="E7010" s="127" t="s">
        <v>13848</v>
      </c>
      <c r="F7010" s="127" t="s">
        <v>13</v>
      </c>
      <c r="G7010" s="127">
        <v>903184</v>
      </c>
      <c r="H7010" s="127"/>
      <c r="I7010" s="131" t="s">
        <v>16282</v>
      </c>
      <c r="J7010" s="127"/>
      <c r="K7010" s="127"/>
      <c r="L7010" s="127"/>
      <c r="M7010" s="127"/>
      <c r="N7010" s="246">
        <v>2744000</v>
      </c>
      <c r="O7010" s="246">
        <v>0</v>
      </c>
      <c r="P7010" s="127" t="s">
        <v>1334</v>
      </c>
    </row>
    <row r="7011" spans="1:16" ht="63.75" hidden="1">
      <c r="A7011" s="127" t="s">
        <v>621</v>
      </c>
      <c r="B7011" s="127"/>
      <c r="C7011" s="128" t="s">
        <v>715</v>
      </c>
      <c r="D7011" s="222">
        <v>43045</v>
      </c>
      <c r="E7011" s="127" t="s">
        <v>13849</v>
      </c>
      <c r="F7011" s="127" t="s">
        <v>11</v>
      </c>
      <c r="G7011" s="127">
        <v>903184</v>
      </c>
      <c r="H7011" s="127"/>
      <c r="I7011" s="131" t="s">
        <v>16283</v>
      </c>
      <c r="J7011" s="127"/>
      <c r="K7011" s="127"/>
      <c r="L7011" s="127"/>
      <c r="M7011" s="127"/>
      <c r="N7011" s="246">
        <v>50</v>
      </c>
      <c r="O7011" s="246">
        <v>0</v>
      </c>
      <c r="P7011" s="127" t="s">
        <v>1334</v>
      </c>
    </row>
    <row r="7012" spans="1:16" ht="76.5" hidden="1">
      <c r="A7012" s="127">
        <v>132</v>
      </c>
      <c r="B7012" s="127"/>
      <c r="C7012" s="128" t="s">
        <v>729</v>
      </c>
      <c r="D7012" s="222">
        <v>43045</v>
      </c>
      <c r="E7012" s="127" t="s">
        <v>13850</v>
      </c>
      <c r="F7012" s="127" t="s">
        <v>11</v>
      </c>
      <c r="G7012" s="127">
        <v>903225</v>
      </c>
      <c r="H7012" s="127"/>
      <c r="I7012" s="131" t="s">
        <v>16284</v>
      </c>
      <c r="J7012" s="127"/>
      <c r="K7012" s="127"/>
      <c r="L7012" s="127"/>
      <c r="M7012" s="127"/>
      <c r="N7012" s="246">
        <v>1338.79</v>
      </c>
      <c r="O7012" s="246">
        <v>0</v>
      </c>
      <c r="P7012" s="127" t="s">
        <v>1334</v>
      </c>
    </row>
    <row r="7013" spans="1:16" ht="63.75" hidden="1">
      <c r="A7013" s="127">
        <v>513</v>
      </c>
      <c r="B7013" s="127"/>
      <c r="C7013" s="128" t="s">
        <v>201</v>
      </c>
      <c r="D7013" s="222">
        <v>43045</v>
      </c>
      <c r="E7013" s="127" t="s">
        <v>13851</v>
      </c>
      <c r="F7013" s="127" t="s">
        <v>15</v>
      </c>
      <c r="G7013" s="127">
        <v>586617</v>
      </c>
      <c r="H7013" s="127"/>
      <c r="I7013" s="131" t="s">
        <v>16285</v>
      </c>
      <c r="J7013" s="127"/>
      <c r="K7013" s="127"/>
      <c r="L7013" s="127"/>
      <c r="M7013" s="127"/>
      <c r="N7013" s="246">
        <v>50</v>
      </c>
      <c r="O7013" s="246">
        <v>0</v>
      </c>
      <c r="P7013" s="127" t="s">
        <v>1334</v>
      </c>
    </row>
    <row r="7014" spans="1:16" ht="63.75" hidden="1">
      <c r="A7014" s="127">
        <v>513</v>
      </c>
      <c r="B7014" s="127"/>
      <c r="C7014" s="128" t="s">
        <v>201</v>
      </c>
      <c r="D7014" s="222">
        <v>43045</v>
      </c>
      <c r="E7014" s="127" t="s">
        <v>13852</v>
      </c>
      <c r="F7014" s="127" t="s">
        <v>15</v>
      </c>
      <c r="G7014" s="127">
        <v>586620</v>
      </c>
      <c r="H7014" s="127"/>
      <c r="I7014" s="131" t="s">
        <v>16286</v>
      </c>
      <c r="J7014" s="127"/>
      <c r="K7014" s="127"/>
      <c r="L7014" s="127"/>
      <c r="M7014" s="127"/>
      <c r="N7014" s="246">
        <v>50</v>
      </c>
      <c r="O7014" s="246">
        <v>0</v>
      </c>
      <c r="P7014" s="127" t="s">
        <v>1334</v>
      </c>
    </row>
    <row r="7015" spans="1:16" ht="76.5" hidden="1">
      <c r="A7015" s="127">
        <v>10</v>
      </c>
      <c r="B7015" s="127"/>
      <c r="C7015" s="128" t="s">
        <v>691</v>
      </c>
      <c r="D7015" s="222">
        <v>43045</v>
      </c>
      <c r="E7015" s="127" t="s">
        <v>13853</v>
      </c>
      <c r="F7015" s="127" t="s">
        <v>15</v>
      </c>
      <c r="G7015" s="127">
        <v>586736</v>
      </c>
      <c r="H7015" s="127"/>
      <c r="I7015" s="131" t="s">
        <v>16287</v>
      </c>
      <c r="J7015" s="127"/>
      <c r="K7015" s="127"/>
      <c r="L7015" s="127"/>
      <c r="M7015" s="127"/>
      <c r="N7015" s="246">
        <v>50</v>
      </c>
      <c r="O7015" s="246">
        <v>0</v>
      </c>
      <c r="P7015" s="127" t="s">
        <v>1334</v>
      </c>
    </row>
    <row r="7016" spans="1:16" ht="63.75" hidden="1">
      <c r="A7016" s="127" t="s">
        <v>621</v>
      </c>
      <c r="B7016" s="127"/>
      <c r="C7016" s="128" t="s">
        <v>715</v>
      </c>
      <c r="D7016" s="222">
        <v>43045</v>
      </c>
      <c r="E7016" s="127" t="s">
        <v>13854</v>
      </c>
      <c r="F7016" s="127" t="s">
        <v>11</v>
      </c>
      <c r="G7016" s="127">
        <v>9955</v>
      </c>
      <c r="H7016" s="127"/>
      <c r="I7016" s="131" t="s">
        <v>16288</v>
      </c>
      <c r="J7016" s="127"/>
      <c r="K7016" s="127"/>
      <c r="L7016" s="127"/>
      <c r="M7016" s="127"/>
      <c r="N7016" s="246">
        <v>5112.34</v>
      </c>
      <c r="O7016" s="246">
        <v>0</v>
      </c>
      <c r="P7016" s="127" t="s">
        <v>1334</v>
      </c>
    </row>
    <row r="7017" spans="1:16" ht="51" hidden="1">
      <c r="A7017" s="127" t="s">
        <v>621</v>
      </c>
      <c r="B7017" s="127"/>
      <c r="C7017" s="128" t="s">
        <v>715</v>
      </c>
      <c r="D7017" s="222">
        <v>43045</v>
      </c>
      <c r="E7017" s="127" t="s">
        <v>13855</v>
      </c>
      <c r="F7017" s="127" t="s">
        <v>11</v>
      </c>
      <c r="G7017" s="127">
        <v>9956</v>
      </c>
      <c r="H7017" s="127"/>
      <c r="I7017" s="131" t="s">
        <v>16289</v>
      </c>
      <c r="J7017" s="127"/>
      <c r="K7017" s="127"/>
      <c r="L7017" s="127"/>
      <c r="M7017" s="127"/>
      <c r="N7017" s="246">
        <v>344.77</v>
      </c>
      <c r="O7017" s="246">
        <v>0</v>
      </c>
      <c r="P7017" s="127" t="s">
        <v>1334</v>
      </c>
    </row>
    <row r="7018" spans="1:16" ht="63.75" hidden="1">
      <c r="A7018" s="127">
        <v>10</v>
      </c>
      <c r="B7018" s="127"/>
      <c r="C7018" s="128" t="s">
        <v>691</v>
      </c>
      <c r="D7018" s="222">
        <v>43045</v>
      </c>
      <c r="E7018" s="127" t="s">
        <v>13856</v>
      </c>
      <c r="F7018" s="127" t="s">
        <v>15</v>
      </c>
      <c r="G7018" s="127">
        <v>586744</v>
      </c>
      <c r="H7018" s="127"/>
      <c r="I7018" s="131" t="s">
        <v>16290</v>
      </c>
      <c r="J7018" s="127"/>
      <c r="K7018" s="127"/>
      <c r="L7018" s="127"/>
      <c r="M7018" s="127"/>
      <c r="N7018" s="246">
        <v>50</v>
      </c>
      <c r="O7018" s="246">
        <v>0</v>
      </c>
      <c r="P7018" s="127" t="s">
        <v>1334</v>
      </c>
    </row>
    <row r="7019" spans="1:16" ht="89.25" hidden="1">
      <c r="A7019" s="127">
        <v>594</v>
      </c>
      <c r="B7019" s="127"/>
      <c r="C7019" s="128" t="s">
        <v>113</v>
      </c>
      <c r="D7019" s="222">
        <v>43045</v>
      </c>
      <c r="E7019" s="127" t="s">
        <v>13857</v>
      </c>
      <c r="F7019" s="127" t="s">
        <v>15</v>
      </c>
      <c r="G7019" s="127">
        <v>3396</v>
      </c>
      <c r="H7019" s="127"/>
      <c r="I7019" s="131" t="s">
        <v>16291</v>
      </c>
      <c r="J7019" s="127"/>
      <c r="K7019" s="127"/>
      <c r="L7019" s="127"/>
      <c r="M7019" s="127"/>
      <c r="N7019" s="246">
        <v>284.82</v>
      </c>
      <c r="O7019" s="246">
        <v>0</v>
      </c>
      <c r="P7019" s="127" t="s">
        <v>1334</v>
      </c>
    </row>
    <row r="7020" spans="1:16" ht="89.25" hidden="1">
      <c r="A7020" s="127">
        <v>10</v>
      </c>
      <c r="B7020" s="127"/>
      <c r="C7020" s="128" t="s">
        <v>691</v>
      </c>
      <c r="D7020" s="222">
        <v>43045</v>
      </c>
      <c r="E7020" s="127" t="s">
        <v>13858</v>
      </c>
      <c r="F7020" s="127" t="s">
        <v>15</v>
      </c>
      <c r="G7020" s="127">
        <v>3504</v>
      </c>
      <c r="H7020" s="127"/>
      <c r="I7020" s="131" t="s">
        <v>16292</v>
      </c>
      <c r="J7020" s="127"/>
      <c r="K7020" s="127"/>
      <c r="L7020" s="127"/>
      <c r="M7020" s="127"/>
      <c r="N7020" s="246">
        <v>272.47000000000003</v>
      </c>
      <c r="O7020" s="246">
        <v>0</v>
      </c>
      <c r="P7020" s="127" t="s">
        <v>1334</v>
      </c>
    </row>
    <row r="7021" spans="1:16" ht="89.25" hidden="1">
      <c r="A7021" s="127">
        <v>513</v>
      </c>
      <c r="B7021" s="127"/>
      <c r="C7021" s="128" t="s">
        <v>201</v>
      </c>
      <c r="D7021" s="222">
        <v>43045</v>
      </c>
      <c r="E7021" s="127" t="s">
        <v>13859</v>
      </c>
      <c r="F7021" s="127" t="s">
        <v>15</v>
      </c>
      <c r="G7021" s="127">
        <v>3499</v>
      </c>
      <c r="H7021" s="127"/>
      <c r="I7021" s="131" t="s">
        <v>16293</v>
      </c>
      <c r="J7021" s="127"/>
      <c r="K7021" s="127"/>
      <c r="L7021" s="127"/>
      <c r="M7021" s="127"/>
      <c r="N7021" s="246">
        <v>436.29</v>
      </c>
      <c r="O7021" s="246">
        <v>0</v>
      </c>
      <c r="P7021" s="127" t="s">
        <v>1334</v>
      </c>
    </row>
    <row r="7022" spans="1:16" ht="89.25" hidden="1">
      <c r="A7022" s="127">
        <v>513</v>
      </c>
      <c r="B7022" s="127"/>
      <c r="C7022" s="128" t="s">
        <v>201</v>
      </c>
      <c r="D7022" s="222">
        <v>43045</v>
      </c>
      <c r="E7022" s="127" t="s">
        <v>13860</v>
      </c>
      <c r="F7022" s="127" t="s">
        <v>15</v>
      </c>
      <c r="G7022" s="127">
        <v>3500</v>
      </c>
      <c r="H7022" s="127"/>
      <c r="I7022" s="131" t="s">
        <v>16294</v>
      </c>
      <c r="J7022" s="127"/>
      <c r="K7022" s="127"/>
      <c r="L7022" s="127"/>
      <c r="M7022" s="127"/>
      <c r="N7022" s="246">
        <v>477.17</v>
      </c>
      <c r="O7022" s="246">
        <v>0</v>
      </c>
      <c r="P7022" s="127" t="s">
        <v>1334</v>
      </c>
    </row>
    <row r="7023" spans="1:16" ht="102" hidden="1">
      <c r="A7023" s="127">
        <v>513</v>
      </c>
      <c r="B7023" s="127"/>
      <c r="C7023" s="128" t="s">
        <v>201</v>
      </c>
      <c r="D7023" s="222">
        <v>43045</v>
      </c>
      <c r="E7023" s="127" t="s">
        <v>13861</v>
      </c>
      <c r="F7023" s="127" t="s">
        <v>15</v>
      </c>
      <c r="G7023" s="127">
        <v>3501</v>
      </c>
      <c r="H7023" s="127"/>
      <c r="I7023" s="131" t="s">
        <v>16295</v>
      </c>
      <c r="J7023" s="127"/>
      <c r="K7023" s="127"/>
      <c r="L7023" s="127"/>
      <c r="M7023" s="127"/>
      <c r="N7023" s="246">
        <v>348.27</v>
      </c>
      <c r="O7023" s="246">
        <v>0</v>
      </c>
      <c r="P7023" s="127" t="s">
        <v>1334</v>
      </c>
    </row>
    <row r="7024" spans="1:16" ht="89.25" hidden="1">
      <c r="A7024" s="127">
        <v>10</v>
      </c>
      <c r="B7024" s="127"/>
      <c r="C7024" s="128" t="s">
        <v>691</v>
      </c>
      <c r="D7024" s="222">
        <v>43045</v>
      </c>
      <c r="E7024" s="127" t="s">
        <v>13862</v>
      </c>
      <c r="F7024" s="127" t="s">
        <v>15</v>
      </c>
      <c r="G7024" s="127">
        <v>3502</v>
      </c>
      <c r="H7024" s="127"/>
      <c r="I7024" s="131" t="s">
        <v>16296</v>
      </c>
      <c r="J7024" s="127"/>
      <c r="K7024" s="127"/>
      <c r="L7024" s="127"/>
      <c r="M7024" s="127"/>
      <c r="N7024" s="246">
        <v>425.58</v>
      </c>
      <c r="O7024" s="246">
        <v>0</v>
      </c>
      <c r="P7024" s="127" t="s">
        <v>1334</v>
      </c>
    </row>
    <row r="7025" spans="1:16" ht="89.25" hidden="1">
      <c r="A7025" s="127">
        <v>10</v>
      </c>
      <c r="B7025" s="127"/>
      <c r="C7025" s="128" t="s">
        <v>691</v>
      </c>
      <c r="D7025" s="222">
        <v>43045</v>
      </c>
      <c r="E7025" s="127" t="s">
        <v>13863</v>
      </c>
      <c r="F7025" s="127" t="s">
        <v>15</v>
      </c>
      <c r="G7025" s="127">
        <v>3503</v>
      </c>
      <c r="H7025" s="127"/>
      <c r="I7025" s="131" t="s">
        <v>16297</v>
      </c>
      <c r="J7025" s="127"/>
      <c r="K7025" s="127"/>
      <c r="L7025" s="127"/>
      <c r="M7025" s="127"/>
      <c r="N7025" s="246">
        <v>521.97</v>
      </c>
      <c r="O7025" s="246">
        <v>0</v>
      </c>
      <c r="P7025" s="127" t="s">
        <v>1334</v>
      </c>
    </row>
    <row r="7026" spans="1:16" ht="51" hidden="1">
      <c r="A7026" s="127">
        <v>513</v>
      </c>
      <c r="B7026" s="127"/>
      <c r="C7026" s="128" t="s">
        <v>201</v>
      </c>
      <c r="D7026" s="222">
        <v>43045</v>
      </c>
      <c r="E7026" s="127" t="s">
        <v>13864</v>
      </c>
      <c r="F7026" s="127" t="s">
        <v>15</v>
      </c>
      <c r="G7026" s="127">
        <v>587409</v>
      </c>
      <c r="H7026" s="127"/>
      <c r="I7026" s="131" t="s">
        <v>16298</v>
      </c>
      <c r="J7026" s="127"/>
      <c r="K7026" s="127"/>
      <c r="L7026" s="127"/>
      <c r="M7026" s="127"/>
      <c r="N7026" s="246">
        <v>50</v>
      </c>
      <c r="O7026" s="246">
        <v>0</v>
      </c>
      <c r="P7026" s="127" t="s">
        <v>1334</v>
      </c>
    </row>
    <row r="7027" spans="1:16" ht="38.25" hidden="1">
      <c r="A7027" s="127">
        <v>47</v>
      </c>
      <c r="B7027" s="127"/>
      <c r="C7027" s="128" t="s">
        <v>700</v>
      </c>
      <c r="D7027" s="222">
        <v>43045</v>
      </c>
      <c r="E7027" s="127" t="s">
        <v>13865</v>
      </c>
      <c r="F7027" s="127" t="s">
        <v>15</v>
      </c>
      <c r="G7027" s="127">
        <v>587412</v>
      </c>
      <c r="H7027" s="127"/>
      <c r="I7027" s="131" t="s">
        <v>16299</v>
      </c>
      <c r="J7027" s="127"/>
      <c r="K7027" s="127"/>
      <c r="L7027" s="127"/>
      <c r="M7027" s="127"/>
      <c r="N7027" s="246">
        <v>50</v>
      </c>
      <c r="O7027" s="246">
        <v>0</v>
      </c>
      <c r="P7027" s="127" t="s">
        <v>1334</v>
      </c>
    </row>
    <row r="7028" spans="1:16" ht="63.75" hidden="1">
      <c r="A7028" s="127">
        <v>10</v>
      </c>
      <c r="B7028" s="127"/>
      <c r="C7028" s="128" t="s">
        <v>691</v>
      </c>
      <c r="D7028" s="222">
        <v>43045</v>
      </c>
      <c r="E7028" s="127" t="s">
        <v>13866</v>
      </c>
      <c r="F7028" s="127" t="s">
        <v>15</v>
      </c>
      <c r="G7028" s="127">
        <v>587546</v>
      </c>
      <c r="H7028" s="127"/>
      <c r="I7028" s="131" t="s">
        <v>16300</v>
      </c>
      <c r="J7028" s="127"/>
      <c r="K7028" s="127"/>
      <c r="L7028" s="127"/>
      <c r="M7028" s="127"/>
      <c r="N7028" s="246">
        <v>50</v>
      </c>
      <c r="O7028" s="246">
        <v>0</v>
      </c>
      <c r="P7028" s="127" t="s">
        <v>1334</v>
      </c>
    </row>
    <row r="7029" spans="1:16" ht="76.5" hidden="1">
      <c r="A7029" s="127">
        <v>25</v>
      </c>
      <c r="B7029" s="127"/>
      <c r="C7029" s="128" t="s">
        <v>695</v>
      </c>
      <c r="D7029" s="222">
        <v>43045</v>
      </c>
      <c r="E7029" s="127" t="s">
        <v>13867</v>
      </c>
      <c r="F7029" s="127" t="s">
        <v>1375</v>
      </c>
      <c r="G7029" s="127">
        <v>15438266</v>
      </c>
      <c r="H7029" s="127"/>
      <c r="I7029" s="131" t="s">
        <v>16301</v>
      </c>
      <c r="J7029" s="127"/>
      <c r="K7029" s="127"/>
      <c r="L7029" s="127"/>
      <c r="M7029" s="127"/>
      <c r="N7029" s="246">
        <v>39848.769999999997</v>
      </c>
      <c r="O7029" s="246">
        <v>0</v>
      </c>
      <c r="P7029" s="127" t="s">
        <v>1334</v>
      </c>
    </row>
    <row r="7030" spans="1:16" ht="76.5" hidden="1">
      <c r="A7030" s="127">
        <v>25</v>
      </c>
      <c r="B7030" s="127"/>
      <c r="C7030" s="128" t="s">
        <v>695</v>
      </c>
      <c r="D7030" s="222">
        <v>43045</v>
      </c>
      <c r="E7030" s="127" t="s">
        <v>13868</v>
      </c>
      <c r="F7030" s="127" t="s">
        <v>1375</v>
      </c>
      <c r="G7030" s="127">
        <v>15438267</v>
      </c>
      <c r="H7030" s="127"/>
      <c r="I7030" s="131" t="s">
        <v>16302</v>
      </c>
      <c r="J7030" s="127"/>
      <c r="K7030" s="127"/>
      <c r="L7030" s="127"/>
      <c r="M7030" s="127"/>
      <c r="N7030" s="246">
        <v>723215.53</v>
      </c>
      <c r="O7030" s="246">
        <v>0</v>
      </c>
      <c r="P7030" s="127" t="s">
        <v>1334</v>
      </c>
    </row>
    <row r="7031" spans="1:16" ht="76.5" hidden="1">
      <c r="A7031" s="127">
        <v>25</v>
      </c>
      <c r="B7031" s="127"/>
      <c r="C7031" s="128" t="s">
        <v>695</v>
      </c>
      <c r="D7031" s="222">
        <v>43045</v>
      </c>
      <c r="E7031" s="127" t="s">
        <v>13869</v>
      </c>
      <c r="F7031" s="127" t="s">
        <v>1375</v>
      </c>
      <c r="G7031" s="127">
        <v>15438305</v>
      </c>
      <c r="H7031" s="127"/>
      <c r="I7031" s="131" t="s">
        <v>16303</v>
      </c>
      <c r="J7031" s="127"/>
      <c r="K7031" s="127"/>
      <c r="L7031" s="127"/>
      <c r="M7031" s="127"/>
      <c r="N7031" s="246">
        <v>93914.03</v>
      </c>
      <c r="O7031" s="246">
        <v>0</v>
      </c>
      <c r="P7031" s="127" t="s">
        <v>1334</v>
      </c>
    </row>
    <row r="7032" spans="1:16" ht="76.5" hidden="1">
      <c r="A7032" s="127">
        <v>25</v>
      </c>
      <c r="B7032" s="127"/>
      <c r="C7032" s="128" t="s">
        <v>695</v>
      </c>
      <c r="D7032" s="222">
        <v>43045</v>
      </c>
      <c r="E7032" s="127" t="s">
        <v>13870</v>
      </c>
      <c r="F7032" s="127" t="s">
        <v>1375</v>
      </c>
      <c r="G7032" s="127">
        <v>15438346</v>
      </c>
      <c r="H7032" s="127"/>
      <c r="I7032" s="131" t="s">
        <v>16304</v>
      </c>
      <c r="J7032" s="127"/>
      <c r="K7032" s="127"/>
      <c r="L7032" s="127"/>
      <c r="M7032" s="127"/>
      <c r="N7032" s="246">
        <v>45491.14</v>
      </c>
      <c r="O7032" s="246">
        <v>0</v>
      </c>
      <c r="P7032" s="127" t="s">
        <v>1334</v>
      </c>
    </row>
    <row r="7033" spans="1:16" ht="76.5" hidden="1">
      <c r="A7033" s="127">
        <v>25</v>
      </c>
      <c r="B7033" s="127"/>
      <c r="C7033" s="128" t="s">
        <v>695</v>
      </c>
      <c r="D7033" s="222">
        <v>43045</v>
      </c>
      <c r="E7033" s="127" t="s">
        <v>13871</v>
      </c>
      <c r="F7033" s="127" t="s">
        <v>1375</v>
      </c>
      <c r="G7033" s="127">
        <v>15438364</v>
      </c>
      <c r="H7033" s="127"/>
      <c r="I7033" s="131" t="s">
        <v>16305</v>
      </c>
      <c r="J7033" s="127"/>
      <c r="K7033" s="127"/>
      <c r="L7033" s="127"/>
      <c r="M7033" s="127"/>
      <c r="N7033" s="246">
        <v>82501.37</v>
      </c>
      <c r="O7033" s="246">
        <v>0</v>
      </c>
      <c r="P7033" s="127" t="s">
        <v>1334</v>
      </c>
    </row>
    <row r="7034" spans="1:16" ht="76.5" hidden="1">
      <c r="A7034" s="127">
        <v>25</v>
      </c>
      <c r="B7034" s="127"/>
      <c r="C7034" s="128" t="s">
        <v>695</v>
      </c>
      <c r="D7034" s="222">
        <v>43045</v>
      </c>
      <c r="E7034" s="127" t="s">
        <v>13872</v>
      </c>
      <c r="F7034" s="127" t="s">
        <v>1375</v>
      </c>
      <c r="G7034" s="127">
        <v>15438392</v>
      </c>
      <c r="H7034" s="127"/>
      <c r="I7034" s="131" t="s">
        <v>16306</v>
      </c>
      <c r="J7034" s="127"/>
      <c r="K7034" s="127"/>
      <c r="L7034" s="127"/>
      <c r="M7034" s="127"/>
      <c r="N7034" s="246">
        <v>154472.47</v>
      </c>
      <c r="O7034" s="246">
        <v>0</v>
      </c>
      <c r="P7034" s="127" t="s">
        <v>1334</v>
      </c>
    </row>
    <row r="7035" spans="1:16" ht="76.5" hidden="1">
      <c r="A7035" s="127">
        <v>25</v>
      </c>
      <c r="B7035" s="127"/>
      <c r="C7035" s="128" t="s">
        <v>695</v>
      </c>
      <c r="D7035" s="222">
        <v>43045</v>
      </c>
      <c r="E7035" s="127" t="s">
        <v>13873</v>
      </c>
      <c r="F7035" s="127" t="s">
        <v>1375</v>
      </c>
      <c r="G7035" s="127">
        <v>15438398</v>
      </c>
      <c r="H7035" s="127"/>
      <c r="I7035" s="131" t="s">
        <v>16307</v>
      </c>
      <c r="J7035" s="127"/>
      <c r="K7035" s="127"/>
      <c r="L7035" s="127"/>
      <c r="M7035" s="127"/>
      <c r="N7035" s="246">
        <v>174301.45</v>
      </c>
      <c r="O7035" s="246">
        <v>0</v>
      </c>
      <c r="P7035" s="127" t="s">
        <v>1334</v>
      </c>
    </row>
    <row r="7036" spans="1:16" ht="76.5" hidden="1">
      <c r="A7036" s="127">
        <v>25</v>
      </c>
      <c r="B7036" s="127"/>
      <c r="C7036" s="128" t="s">
        <v>695</v>
      </c>
      <c r="D7036" s="222">
        <v>43045</v>
      </c>
      <c r="E7036" s="127" t="s">
        <v>13874</v>
      </c>
      <c r="F7036" s="127" t="s">
        <v>1375</v>
      </c>
      <c r="G7036" s="127">
        <v>15438399</v>
      </c>
      <c r="H7036" s="127"/>
      <c r="I7036" s="131" t="s">
        <v>16308</v>
      </c>
      <c r="J7036" s="127"/>
      <c r="K7036" s="127"/>
      <c r="L7036" s="127"/>
      <c r="M7036" s="127"/>
      <c r="N7036" s="246">
        <v>697823.19</v>
      </c>
      <c r="O7036" s="246">
        <v>0</v>
      </c>
      <c r="P7036" s="127" t="s">
        <v>1334</v>
      </c>
    </row>
    <row r="7037" spans="1:16" ht="76.5" hidden="1">
      <c r="A7037" s="127">
        <v>25</v>
      </c>
      <c r="B7037" s="127"/>
      <c r="C7037" s="128" t="s">
        <v>695</v>
      </c>
      <c r="D7037" s="222">
        <v>43045</v>
      </c>
      <c r="E7037" s="127" t="s">
        <v>13875</v>
      </c>
      <c r="F7037" s="127" t="s">
        <v>1375</v>
      </c>
      <c r="G7037" s="127">
        <v>15438413</v>
      </c>
      <c r="H7037" s="127"/>
      <c r="I7037" s="131" t="s">
        <v>16309</v>
      </c>
      <c r="J7037" s="127"/>
      <c r="K7037" s="127"/>
      <c r="L7037" s="127"/>
      <c r="M7037" s="127"/>
      <c r="N7037" s="246">
        <v>482119.27</v>
      </c>
      <c r="O7037" s="246">
        <v>0</v>
      </c>
      <c r="P7037" s="127" t="s">
        <v>1334</v>
      </c>
    </row>
    <row r="7038" spans="1:16" ht="76.5" hidden="1">
      <c r="A7038" s="127">
        <v>25</v>
      </c>
      <c r="B7038" s="127"/>
      <c r="C7038" s="128" t="s">
        <v>695</v>
      </c>
      <c r="D7038" s="222">
        <v>43045</v>
      </c>
      <c r="E7038" s="127" t="s">
        <v>13876</v>
      </c>
      <c r="F7038" s="127" t="s">
        <v>1375</v>
      </c>
      <c r="G7038" s="127">
        <v>15438429</v>
      </c>
      <c r="H7038" s="127"/>
      <c r="I7038" s="131" t="s">
        <v>16310</v>
      </c>
      <c r="J7038" s="127"/>
      <c r="K7038" s="127"/>
      <c r="L7038" s="127"/>
      <c r="M7038" s="127"/>
      <c r="N7038" s="246">
        <v>2052505.94</v>
      </c>
      <c r="O7038" s="246">
        <v>0</v>
      </c>
      <c r="P7038" s="127" t="s">
        <v>1334</v>
      </c>
    </row>
    <row r="7039" spans="1:16" ht="76.5" hidden="1">
      <c r="A7039" s="127">
        <v>25</v>
      </c>
      <c r="B7039" s="127"/>
      <c r="C7039" s="128" t="s">
        <v>695</v>
      </c>
      <c r="D7039" s="222">
        <v>43045</v>
      </c>
      <c r="E7039" s="127" t="s">
        <v>13877</v>
      </c>
      <c r="F7039" s="127" t="s">
        <v>1375</v>
      </c>
      <c r="G7039" s="127">
        <v>15438431</v>
      </c>
      <c r="H7039" s="127"/>
      <c r="I7039" s="131" t="s">
        <v>16311</v>
      </c>
      <c r="J7039" s="127"/>
      <c r="K7039" s="127"/>
      <c r="L7039" s="127"/>
      <c r="M7039" s="127"/>
      <c r="N7039" s="246">
        <v>180184.97</v>
      </c>
      <c r="O7039" s="246">
        <v>0</v>
      </c>
      <c r="P7039" s="127" t="s">
        <v>1334</v>
      </c>
    </row>
    <row r="7040" spans="1:16" ht="76.5" hidden="1">
      <c r="A7040" s="127">
        <v>25</v>
      </c>
      <c r="B7040" s="127"/>
      <c r="C7040" s="128" t="s">
        <v>695</v>
      </c>
      <c r="D7040" s="222">
        <v>43045</v>
      </c>
      <c r="E7040" s="127" t="s">
        <v>13878</v>
      </c>
      <c r="F7040" s="127" t="s">
        <v>1375</v>
      </c>
      <c r="G7040" s="127">
        <v>15438436</v>
      </c>
      <c r="H7040" s="127"/>
      <c r="I7040" s="131" t="s">
        <v>16312</v>
      </c>
      <c r="J7040" s="127"/>
      <c r="K7040" s="127"/>
      <c r="L7040" s="127"/>
      <c r="M7040" s="127"/>
      <c r="N7040" s="246">
        <v>431494.19</v>
      </c>
      <c r="O7040" s="246">
        <v>0</v>
      </c>
      <c r="P7040" s="127" t="s">
        <v>1334</v>
      </c>
    </row>
    <row r="7041" spans="1:16" ht="76.5" hidden="1">
      <c r="A7041" s="127">
        <v>25</v>
      </c>
      <c r="B7041" s="127"/>
      <c r="C7041" s="128" t="s">
        <v>695</v>
      </c>
      <c r="D7041" s="222">
        <v>43045</v>
      </c>
      <c r="E7041" s="127" t="s">
        <v>13879</v>
      </c>
      <c r="F7041" s="127" t="s">
        <v>1375</v>
      </c>
      <c r="G7041" s="127">
        <v>15438437</v>
      </c>
      <c r="H7041" s="127"/>
      <c r="I7041" s="131" t="s">
        <v>16313</v>
      </c>
      <c r="J7041" s="127"/>
      <c r="K7041" s="127"/>
      <c r="L7041" s="127"/>
      <c r="M7041" s="127"/>
      <c r="N7041" s="246">
        <v>240647.56</v>
      </c>
      <c r="O7041" s="246">
        <v>0</v>
      </c>
      <c r="P7041" s="127" t="s">
        <v>1334</v>
      </c>
    </row>
    <row r="7042" spans="1:16" ht="76.5" hidden="1">
      <c r="A7042" s="127">
        <v>25</v>
      </c>
      <c r="B7042" s="127"/>
      <c r="C7042" s="128" t="s">
        <v>695</v>
      </c>
      <c r="D7042" s="222">
        <v>43045</v>
      </c>
      <c r="E7042" s="127" t="s">
        <v>13880</v>
      </c>
      <c r="F7042" s="127" t="s">
        <v>1375</v>
      </c>
      <c r="G7042" s="127">
        <v>15438438</v>
      </c>
      <c r="H7042" s="127"/>
      <c r="I7042" s="131" t="s">
        <v>16314</v>
      </c>
      <c r="J7042" s="127"/>
      <c r="K7042" s="127"/>
      <c r="L7042" s="127"/>
      <c r="M7042" s="127"/>
      <c r="N7042" s="246">
        <v>1026870.57</v>
      </c>
      <c r="O7042" s="246">
        <v>0</v>
      </c>
      <c r="P7042" s="127" t="s">
        <v>1334</v>
      </c>
    </row>
    <row r="7043" spans="1:16" ht="76.5" hidden="1">
      <c r="A7043" s="127">
        <v>25</v>
      </c>
      <c r="B7043" s="127"/>
      <c r="C7043" s="128" t="s">
        <v>695</v>
      </c>
      <c r="D7043" s="222">
        <v>43045</v>
      </c>
      <c r="E7043" s="127" t="s">
        <v>13881</v>
      </c>
      <c r="F7043" s="127" t="s">
        <v>1375</v>
      </c>
      <c r="G7043" s="127">
        <v>15438440</v>
      </c>
      <c r="H7043" s="127"/>
      <c r="I7043" s="131" t="s">
        <v>16315</v>
      </c>
      <c r="J7043" s="127"/>
      <c r="K7043" s="127"/>
      <c r="L7043" s="127"/>
      <c r="M7043" s="127"/>
      <c r="N7043" s="246">
        <v>619590.09</v>
      </c>
      <c r="O7043" s="246">
        <v>0</v>
      </c>
      <c r="P7043" s="127" t="s">
        <v>1334</v>
      </c>
    </row>
    <row r="7044" spans="1:16" ht="76.5" hidden="1">
      <c r="A7044" s="127">
        <v>25</v>
      </c>
      <c r="B7044" s="127"/>
      <c r="C7044" s="128" t="s">
        <v>695</v>
      </c>
      <c r="D7044" s="222">
        <v>43045</v>
      </c>
      <c r="E7044" s="127" t="s">
        <v>13882</v>
      </c>
      <c r="F7044" s="127" t="s">
        <v>1375</v>
      </c>
      <c r="G7044" s="127">
        <v>15438470</v>
      </c>
      <c r="H7044" s="127"/>
      <c r="I7044" s="131" t="s">
        <v>16316</v>
      </c>
      <c r="J7044" s="127"/>
      <c r="K7044" s="127"/>
      <c r="L7044" s="127"/>
      <c r="M7044" s="127"/>
      <c r="N7044" s="246">
        <v>152313.12</v>
      </c>
      <c r="O7044" s="246">
        <v>0</v>
      </c>
      <c r="P7044" s="127" t="s">
        <v>1334</v>
      </c>
    </row>
    <row r="7045" spans="1:16" ht="51" hidden="1">
      <c r="A7045" s="127">
        <v>10</v>
      </c>
      <c r="B7045" s="127"/>
      <c r="C7045" s="128" t="s">
        <v>691</v>
      </c>
      <c r="D7045" s="222">
        <v>43046</v>
      </c>
      <c r="E7045" s="127" t="s">
        <v>13883</v>
      </c>
      <c r="F7045" s="127" t="s">
        <v>6</v>
      </c>
      <c r="G7045" s="127">
        <v>588003</v>
      </c>
      <c r="H7045" s="127"/>
      <c r="I7045" s="131" t="s">
        <v>16317</v>
      </c>
      <c r="J7045" s="127"/>
      <c r="K7045" s="127"/>
      <c r="L7045" s="127"/>
      <c r="M7045" s="127"/>
      <c r="N7045" s="246">
        <v>0</v>
      </c>
      <c r="O7045" s="246">
        <v>30679.09</v>
      </c>
      <c r="P7045" s="127" t="s">
        <v>1334</v>
      </c>
    </row>
    <row r="7046" spans="1:16" ht="63.75" hidden="1">
      <c r="A7046" s="127">
        <v>10</v>
      </c>
      <c r="B7046" s="127"/>
      <c r="C7046" s="128" t="s">
        <v>691</v>
      </c>
      <c r="D7046" s="222">
        <v>43046</v>
      </c>
      <c r="E7046" s="127" t="s">
        <v>13884</v>
      </c>
      <c r="F7046" s="127" t="s">
        <v>6</v>
      </c>
      <c r="G7046" s="127">
        <v>588131</v>
      </c>
      <c r="H7046" s="127"/>
      <c r="I7046" s="131" t="s">
        <v>16318</v>
      </c>
      <c r="J7046" s="127"/>
      <c r="K7046" s="127"/>
      <c r="L7046" s="127"/>
      <c r="M7046" s="127"/>
      <c r="N7046" s="246">
        <v>0</v>
      </c>
      <c r="O7046" s="246">
        <v>118986.7</v>
      </c>
      <c r="P7046" s="127" t="s">
        <v>1334</v>
      </c>
    </row>
    <row r="7047" spans="1:16" ht="63.75" hidden="1">
      <c r="A7047" s="127">
        <v>10</v>
      </c>
      <c r="B7047" s="127"/>
      <c r="C7047" s="128" t="s">
        <v>691</v>
      </c>
      <c r="D7047" s="222">
        <v>43046</v>
      </c>
      <c r="E7047" s="127" t="s">
        <v>13885</v>
      </c>
      <c r="F7047" s="127" t="s">
        <v>6</v>
      </c>
      <c r="G7047" s="127">
        <v>588471</v>
      </c>
      <c r="H7047" s="127"/>
      <c r="I7047" s="131" t="s">
        <v>16319</v>
      </c>
      <c r="J7047" s="127"/>
      <c r="K7047" s="127"/>
      <c r="L7047" s="127"/>
      <c r="M7047" s="127"/>
      <c r="N7047" s="246">
        <v>0</v>
      </c>
      <c r="O7047" s="246">
        <v>26938.74</v>
      </c>
      <c r="P7047" s="127" t="s">
        <v>1334</v>
      </c>
    </row>
    <row r="7048" spans="1:16" ht="76.5" hidden="1">
      <c r="A7048" s="127">
        <v>25</v>
      </c>
      <c r="B7048" s="127"/>
      <c r="C7048" s="128" t="s">
        <v>695</v>
      </c>
      <c r="D7048" s="222">
        <v>43046</v>
      </c>
      <c r="E7048" s="127" t="s">
        <v>13886</v>
      </c>
      <c r="F7048" s="127" t="s">
        <v>1375</v>
      </c>
      <c r="G7048" s="127">
        <v>15438441</v>
      </c>
      <c r="H7048" s="127"/>
      <c r="I7048" s="131" t="s">
        <v>16320</v>
      </c>
      <c r="J7048" s="127"/>
      <c r="K7048" s="127"/>
      <c r="L7048" s="127"/>
      <c r="M7048" s="127"/>
      <c r="N7048" s="246">
        <v>885148.07</v>
      </c>
      <c r="O7048" s="246">
        <v>0</v>
      </c>
      <c r="P7048" s="127" t="s">
        <v>1334</v>
      </c>
    </row>
    <row r="7049" spans="1:16" ht="76.5" hidden="1">
      <c r="A7049" s="127">
        <v>25</v>
      </c>
      <c r="B7049" s="127"/>
      <c r="C7049" s="128" t="s">
        <v>695</v>
      </c>
      <c r="D7049" s="222">
        <v>43046</v>
      </c>
      <c r="E7049" s="127" t="s">
        <v>13887</v>
      </c>
      <c r="F7049" s="127" t="s">
        <v>1375</v>
      </c>
      <c r="G7049" s="127">
        <v>15440042</v>
      </c>
      <c r="H7049" s="127"/>
      <c r="I7049" s="131" t="s">
        <v>16321</v>
      </c>
      <c r="J7049" s="127"/>
      <c r="K7049" s="127"/>
      <c r="L7049" s="127"/>
      <c r="M7049" s="127"/>
      <c r="N7049" s="246">
        <v>12195.35</v>
      </c>
      <c r="O7049" s="246">
        <v>0</v>
      </c>
      <c r="P7049" s="127" t="s">
        <v>1334</v>
      </c>
    </row>
    <row r="7050" spans="1:16" ht="89.25" hidden="1">
      <c r="A7050" s="127">
        <v>291</v>
      </c>
      <c r="B7050" s="127"/>
      <c r="C7050" s="128" t="s">
        <v>795</v>
      </c>
      <c r="D7050" s="222">
        <v>43046</v>
      </c>
      <c r="E7050" s="127" t="s">
        <v>13888</v>
      </c>
      <c r="F7050" s="127" t="s">
        <v>11</v>
      </c>
      <c r="G7050" s="127">
        <v>903275</v>
      </c>
      <c r="H7050" s="127"/>
      <c r="I7050" s="131" t="s">
        <v>16322</v>
      </c>
      <c r="J7050" s="127"/>
      <c r="K7050" s="127"/>
      <c r="L7050" s="127"/>
      <c r="M7050" s="127"/>
      <c r="N7050" s="246">
        <v>50</v>
      </c>
      <c r="O7050" s="246">
        <v>0</v>
      </c>
      <c r="P7050" s="127" t="s">
        <v>1334</v>
      </c>
    </row>
    <row r="7051" spans="1:16" ht="51" hidden="1">
      <c r="A7051" s="127">
        <v>10</v>
      </c>
      <c r="B7051" s="127"/>
      <c r="C7051" s="128" t="s">
        <v>691</v>
      </c>
      <c r="D7051" s="222">
        <v>43046</v>
      </c>
      <c r="E7051" s="127" t="s">
        <v>13889</v>
      </c>
      <c r="F7051" s="127" t="s">
        <v>15</v>
      </c>
      <c r="G7051" s="127">
        <v>588004</v>
      </c>
      <c r="H7051" s="127"/>
      <c r="I7051" s="131" t="s">
        <v>16323</v>
      </c>
      <c r="J7051" s="127"/>
      <c r="K7051" s="127"/>
      <c r="L7051" s="127"/>
      <c r="M7051" s="127"/>
      <c r="N7051" s="246">
        <v>50</v>
      </c>
      <c r="O7051" s="246">
        <v>0</v>
      </c>
      <c r="P7051" s="127" t="s">
        <v>1334</v>
      </c>
    </row>
    <row r="7052" spans="1:16" ht="63.75" hidden="1">
      <c r="A7052" s="127">
        <v>10</v>
      </c>
      <c r="B7052" s="127"/>
      <c r="C7052" s="128" t="s">
        <v>691</v>
      </c>
      <c r="D7052" s="222">
        <v>43046</v>
      </c>
      <c r="E7052" s="127" t="s">
        <v>13890</v>
      </c>
      <c r="F7052" s="127" t="s">
        <v>15</v>
      </c>
      <c r="G7052" s="127">
        <v>588132</v>
      </c>
      <c r="H7052" s="127"/>
      <c r="I7052" s="131" t="s">
        <v>16324</v>
      </c>
      <c r="J7052" s="127"/>
      <c r="K7052" s="127"/>
      <c r="L7052" s="127"/>
      <c r="M7052" s="127"/>
      <c r="N7052" s="246">
        <v>50</v>
      </c>
      <c r="O7052" s="246">
        <v>0</v>
      </c>
      <c r="P7052" s="127" t="s">
        <v>1334</v>
      </c>
    </row>
    <row r="7053" spans="1:16" ht="89.25" hidden="1">
      <c r="A7053" s="127">
        <v>6</v>
      </c>
      <c r="B7053" s="127"/>
      <c r="C7053" s="128" t="s">
        <v>690</v>
      </c>
      <c r="D7053" s="222">
        <v>43046</v>
      </c>
      <c r="E7053" s="127" t="s">
        <v>13891</v>
      </c>
      <c r="F7053" s="127" t="s">
        <v>15</v>
      </c>
      <c r="G7053" s="127">
        <v>3508</v>
      </c>
      <c r="H7053" s="127"/>
      <c r="I7053" s="131" t="s">
        <v>16325</v>
      </c>
      <c r="J7053" s="127"/>
      <c r="K7053" s="127"/>
      <c r="L7053" s="127"/>
      <c r="M7053" s="127"/>
      <c r="N7053" s="246">
        <v>292.57</v>
      </c>
      <c r="O7053" s="246">
        <v>0</v>
      </c>
      <c r="P7053" s="127" t="s">
        <v>1334</v>
      </c>
    </row>
    <row r="7054" spans="1:16" ht="102" hidden="1">
      <c r="A7054" s="127">
        <v>66</v>
      </c>
      <c r="B7054" s="127"/>
      <c r="C7054" s="128" t="s">
        <v>705</v>
      </c>
      <c r="D7054" s="222">
        <v>43046</v>
      </c>
      <c r="E7054" s="127" t="s">
        <v>13892</v>
      </c>
      <c r="F7054" s="127" t="s">
        <v>15</v>
      </c>
      <c r="G7054" s="127">
        <v>3506</v>
      </c>
      <c r="H7054" s="127"/>
      <c r="I7054" s="131" t="s">
        <v>16326</v>
      </c>
      <c r="J7054" s="127"/>
      <c r="K7054" s="127"/>
      <c r="L7054" s="127"/>
      <c r="M7054" s="127"/>
      <c r="N7054" s="246">
        <v>479.71</v>
      </c>
      <c r="O7054" s="246">
        <v>0</v>
      </c>
      <c r="P7054" s="127" t="s">
        <v>1334</v>
      </c>
    </row>
    <row r="7055" spans="1:16" ht="89.25" hidden="1">
      <c r="A7055" s="127">
        <v>6</v>
      </c>
      <c r="B7055" s="127"/>
      <c r="C7055" s="128" t="s">
        <v>690</v>
      </c>
      <c r="D7055" s="222">
        <v>43046</v>
      </c>
      <c r="E7055" s="127" t="s">
        <v>13893</v>
      </c>
      <c r="F7055" s="127" t="s">
        <v>15</v>
      </c>
      <c r="G7055" s="127">
        <v>3510</v>
      </c>
      <c r="H7055" s="127"/>
      <c r="I7055" s="131" t="s">
        <v>16327</v>
      </c>
      <c r="J7055" s="127"/>
      <c r="K7055" s="127"/>
      <c r="L7055" s="127"/>
      <c r="M7055" s="127"/>
      <c r="N7055" s="246">
        <v>292.23</v>
      </c>
      <c r="O7055" s="246">
        <v>0</v>
      </c>
      <c r="P7055" s="127" t="s">
        <v>1334</v>
      </c>
    </row>
    <row r="7056" spans="1:16" ht="89.25" hidden="1">
      <c r="A7056" s="127">
        <v>20</v>
      </c>
      <c r="B7056" s="127"/>
      <c r="C7056" s="128" t="s">
        <v>694</v>
      </c>
      <c r="D7056" s="222">
        <v>43046</v>
      </c>
      <c r="E7056" s="127" t="s">
        <v>13894</v>
      </c>
      <c r="F7056" s="127" t="s">
        <v>15</v>
      </c>
      <c r="G7056" s="127">
        <v>3509</v>
      </c>
      <c r="H7056" s="127"/>
      <c r="I7056" s="131" t="s">
        <v>16328</v>
      </c>
      <c r="J7056" s="127"/>
      <c r="K7056" s="127"/>
      <c r="L7056" s="127"/>
      <c r="M7056" s="127"/>
      <c r="N7056" s="246">
        <v>270</v>
      </c>
      <c r="O7056" s="246">
        <v>0</v>
      </c>
      <c r="P7056" s="127" t="s">
        <v>1334</v>
      </c>
    </row>
    <row r="7057" spans="1:16" ht="63.75" hidden="1">
      <c r="A7057" s="127">
        <v>10</v>
      </c>
      <c r="B7057" s="127"/>
      <c r="C7057" s="128" t="s">
        <v>691</v>
      </c>
      <c r="D7057" s="222">
        <v>43046</v>
      </c>
      <c r="E7057" s="127" t="s">
        <v>13895</v>
      </c>
      <c r="F7057" s="127" t="s">
        <v>15</v>
      </c>
      <c r="G7057" s="127">
        <v>588472</v>
      </c>
      <c r="H7057" s="127"/>
      <c r="I7057" s="131" t="s">
        <v>16329</v>
      </c>
      <c r="J7057" s="127"/>
      <c r="K7057" s="127"/>
      <c r="L7057" s="127"/>
      <c r="M7057" s="127"/>
      <c r="N7057" s="246">
        <v>50</v>
      </c>
      <c r="O7057" s="246">
        <v>0</v>
      </c>
      <c r="P7057" s="127" t="s">
        <v>1334</v>
      </c>
    </row>
    <row r="7058" spans="1:16" ht="51" hidden="1">
      <c r="A7058" s="127">
        <v>513</v>
      </c>
      <c r="B7058" s="127"/>
      <c r="C7058" s="128" t="s">
        <v>201</v>
      </c>
      <c r="D7058" s="222">
        <v>43046</v>
      </c>
      <c r="E7058" s="127" t="s">
        <v>13896</v>
      </c>
      <c r="F7058" s="127" t="s">
        <v>15</v>
      </c>
      <c r="G7058" s="127">
        <v>588586</v>
      </c>
      <c r="H7058" s="127"/>
      <c r="I7058" s="131" t="s">
        <v>10377</v>
      </c>
      <c r="J7058" s="127"/>
      <c r="K7058" s="127"/>
      <c r="L7058" s="127"/>
      <c r="M7058" s="127"/>
      <c r="N7058" s="246">
        <v>50</v>
      </c>
      <c r="O7058" s="246">
        <v>0</v>
      </c>
      <c r="P7058" s="127" t="s">
        <v>1334</v>
      </c>
    </row>
    <row r="7059" spans="1:16" ht="51" hidden="1">
      <c r="A7059" s="127">
        <v>513</v>
      </c>
      <c r="B7059" s="127"/>
      <c r="C7059" s="128" t="s">
        <v>201</v>
      </c>
      <c r="D7059" s="222">
        <v>43046</v>
      </c>
      <c r="E7059" s="127" t="s">
        <v>13897</v>
      </c>
      <c r="F7059" s="127" t="s">
        <v>15</v>
      </c>
      <c r="G7059" s="127">
        <v>588772</v>
      </c>
      <c r="H7059" s="127"/>
      <c r="I7059" s="131" t="s">
        <v>16330</v>
      </c>
      <c r="J7059" s="127"/>
      <c r="K7059" s="127"/>
      <c r="L7059" s="127"/>
      <c r="M7059" s="127"/>
      <c r="N7059" s="246">
        <v>50</v>
      </c>
      <c r="O7059" s="246">
        <v>0</v>
      </c>
      <c r="P7059" s="127" t="s">
        <v>1334</v>
      </c>
    </row>
    <row r="7060" spans="1:16" ht="51" hidden="1">
      <c r="A7060" s="127">
        <v>513</v>
      </c>
      <c r="B7060" s="127"/>
      <c r="C7060" s="128" t="s">
        <v>201</v>
      </c>
      <c r="D7060" s="222">
        <v>43046</v>
      </c>
      <c r="E7060" s="127" t="s">
        <v>13898</v>
      </c>
      <c r="F7060" s="127" t="s">
        <v>15</v>
      </c>
      <c r="G7060" s="127">
        <v>588774</v>
      </c>
      <c r="H7060" s="127"/>
      <c r="I7060" s="131" t="s">
        <v>16331</v>
      </c>
      <c r="J7060" s="127"/>
      <c r="K7060" s="127"/>
      <c r="L7060" s="127"/>
      <c r="M7060" s="127"/>
      <c r="N7060" s="246">
        <v>50</v>
      </c>
      <c r="O7060" s="246">
        <v>0</v>
      </c>
      <c r="P7060" s="127" t="s">
        <v>1334</v>
      </c>
    </row>
    <row r="7061" spans="1:16" ht="76.5" hidden="1">
      <c r="A7061" s="127">
        <v>25</v>
      </c>
      <c r="B7061" s="127"/>
      <c r="C7061" s="128" t="s">
        <v>695</v>
      </c>
      <c r="D7061" s="222">
        <v>43046</v>
      </c>
      <c r="E7061" s="127" t="s">
        <v>13899</v>
      </c>
      <c r="F7061" s="127" t="s">
        <v>1375</v>
      </c>
      <c r="G7061" s="127">
        <v>15439907</v>
      </c>
      <c r="H7061" s="127"/>
      <c r="I7061" s="131" t="s">
        <v>16332</v>
      </c>
      <c r="J7061" s="127"/>
      <c r="K7061" s="127"/>
      <c r="L7061" s="127"/>
      <c r="M7061" s="127"/>
      <c r="N7061" s="246">
        <v>417635.17</v>
      </c>
      <c r="O7061" s="246">
        <v>0</v>
      </c>
      <c r="P7061" s="127" t="s">
        <v>1334</v>
      </c>
    </row>
    <row r="7062" spans="1:16" ht="76.5" hidden="1">
      <c r="A7062" s="127">
        <v>25</v>
      </c>
      <c r="B7062" s="127"/>
      <c r="C7062" s="128" t="s">
        <v>695</v>
      </c>
      <c r="D7062" s="222">
        <v>43046</v>
      </c>
      <c r="E7062" s="127" t="s">
        <v>13900</v>
      </c>
      <c r="F7062" s="127" t="s">
        <v>1375</v>
      </c>
      <c r="G7062" s="127">
        <v>15439904</v>
      </c>
      <c r="H7062" s="127"/>
      <c r="I7062" s="131" t="s">
        <v>16333</v>
      </c>
      <c r="J7062" s="127"/>
      <c r="K7062" s="127"/>
      <c r="L7062" s="127"/>
      <c r="M7062" s="127"/>
      <c r="N7062" s="246">
        <v>2246796.54</v>
      </c>
      <c r="O7062" s="246">
        <v>0</v>
      </c>
      <c r="P7062" s="127" t="s">
        <v>1334</v>
      </c>
    </row>
    <row r="7063" spans="1:16" ht="76.5" hidden="1">
      <c r="A7063" s="127">
        <v>25</v>
      </c>
      <c r="B7063" s="127"/>
      <c r="C7063" s="128" t="s">
        <v>695</v>
      </c>
      <c r="D7063" s="222">
        <v>43046</v>
      </c>
      <c r="E7063" s="127" t="s">
        <v>13901</v>
      </c>
      <c r="F7063" s="127" t="s">
        <v>1375</v>
      </c>
      <c r="G7063" s="127">
        <v>15439903</v>
      </c>
      <c r="H7063" s="127"/>
      <c r="I7063" s="131" t="s">
        <v>16334</v>
      </c>
      <c r="J7063" s="127"/>
      <c r="K7063" s="127"/>
      <c r="L7063" s="127"/>
      <c r="M7063" s="127"/>
      <c r="N7063" s="246">
        <v>1566268.16</v>
      </c>
      <c r="O7063" s="246">
        <v>0</v>
      </c>
      <c r="P7063" s="127" t="s">
        <v>1334</v>
      </c>
    </row>
    <row r="7064" spans="1:16" ht="76.5" hidden="1">
      <c r="A7064" s="127">
        <v>25</v>
      </c>
      <c r="B7064" s="127"/>
      <c r="C7064" s="128" t="s">
        <v>695</v>
      </c>
      <c r="D7064" s="222">
        <v>43046</v>
      </c>
      <c r="E7064" s="127" t="s">
        <v>13902</v>
      </c>
      <c r="F7064" s="127" t="s">
        <v>1375</v>
      </c>
      <c r="G7064" s="127">
        <v>15439902</v>
      </c>
      <c r="H7064" s="127"/>
      <c r="I7064" s="131" t="s">
        <v>16335</v>
      </c>
      <c r="J7064" s="127"/>
      <c r="K7064" s="127"/>
      <c r="L7064" s="127"/>
      <c r="M7064" s="127"/>
      <c r="N7064" s="246">
        <v>290922.05</v>
      </c>
      <c r="O7064" s="246">
        <v>0</v>
      </c>
      <c r="P7064" s="127" t="s">
        <v>1334</v>
      </c>
    </row>
    <row r="7065" spans="1:16" ht="76.5" hidden="1">
      <c r="A7065" s="127">
        <v>25</v>
      </c>
      <c r="B7065" s="127"/>
      <c r="C7065" s="128" t="s">
        <v>695</v>
      </c>
      <c r="D7065" s="222">
        <v>43046</v>
      </c>
      <c r="E7065" s="127" t="s">
        <v>13903</v>
      </c>
      <c r="F7065" s="127" t="s">
        <v>1375</v>
      </c>
      <c r="G7065" s="127">
        <v>15439650</v>
      </c>
      <c r="H7065" s="127"/>
      <c r="I7065" s="131" t="s">
        <v>16336</v>
      </c>
      <c r="J7065" s="127"/>
      <c r="K7065" s="127"/>
      <c r="L7065" s="127"/>
      <c r="M7065" s="127"/>
      <c r="N7065" s="246">
        <v>479420.61</v>
      </c>
      <c r="O7065" s="246">
        <v>0</v>
      </c>
      <c r="P7065" s="127" t="s">
        <v>1334</v>
      </c>
    </row>
    <row r="7066" spans="1:16" ht="76.5" hidden="1">
      <c r="A7066" s="127">
        <v>25</v>
      </c>
      <c r="B7066" s="127"/>
      <c r="C7066" s="128" t="s">
        <v>695</v>
      </c>
      <c r="D7066" s="222">
        <v>43046</v>
      </c>
      <c r="E7066" s="127" t="s">
        <v>13904</v>
      </c>
      <c r="F7066" s="127" t="s">
        <v>1375</v>
      </c>
      <c r="G7066" s="127">
        <v>15439477</v>
      </c>
      <c r="H7066" s="127"/>
      <c r="I7066" s="131" t="s">
        <v>16337</v>
      </c>
      <c r="J7066" s="127"/>
      <c r="K7066" s="127"/>
      <c r="L7066" s="127"/>
      <c r="M7066" s="127"/>
      <c r="N7066" s="246">
        <v>775782.44</v>
      </c>
      <c r="O7066" s="246">
        <v>0</v>
      </c>
      <c r="P7066" s="127" t="s">
        <v>1334</v>
      </c>
    </row>
    <row r="7067" spans="1:16" ht="63.75" hidden="1">
      <c r="A7067" s="127">
        <v>25</v>
      </c>
      <c r="B7067" s="127"/>
      <c r="C7067" s="128" t="s">
        <v>695</v>
      </c>
      <c r="D7067" s="222">
        <v>43046</v>
      </c>
      <c r="E7067" s="127" t="s">
        <v>13905</v>
      </c>
      <c r="F7067" s="127" t="s">
        <v>1375</v>
      </c>
      <c r="G7067" s="127">
        <v>15439200</v>
      </c>
      <c r="H7067" s="127"/>
      <c r="I7067" s="131" t="s">
        <v>16338</v>
      </c>
      <c r="J7067" s="127"/>
      <c r="K7067" s="127"/>
      <c r="L7067" s="127"/>
      <c r="M7067" s="127"/>
      <c r="N7067" s="246">
        <v>425871.33</v>
      </c>
      <c r="O7067" s="246">
        <v>0</v>
      </c>
      <c r="P7067" s="127" t="s">
        <v>1334</v>
      </c>
    </row>
    <row r="7068" spans="1:16" ht="76.5" hidden="1">
      <c r="A7068" s="127">
        <v>25</v>
      </c>
      <c r="B7068" s="127"/>
      <c r="C7068" s="128" t="s">
        <v>695</v>
      </c>
      <c r="D7068" s="222">
        <v>43046</v>
      </c>
      <c r="E7068" s="127" t="s">
        <v>13906</v>
      </c>
      <c r="F7068" s="127" t="s">
        <v>1375</v>
      </c>
      <c r="G7068" s="127">
        <v>15439075</v>
      </c>
      <c r="H7068" s="127"/>
      <c r="I7068" s="131" t="s">
        <v>16339</v>
      </c>
      <c r="J7068" s="127"/>
      <c r="K7068" s="127"/>
      <c r="L7068" s="127"/>
      <c r="M7068" s="127"/>
      <c r="N7068" s="246">
        <v>187182.88</v>
      </c>
      <c r="O7068" s="246">
        <v>0</v>
      </c>
      <c r="P7068" s="127" t="s">
        <v>1334</v>
      </c>
    </row>
    <row r="7069" spans="1:16" ht="76.5" hidden="1">
      <c r="A7069" s="127">
        <v>25</v>
      </c>
      <c r="B7069" s="127"/>
      <c r="C7069" s="128" t="s">
        <v>695</v>
      </c>
      <c r="D7069" s="222">
        <v>43046</v>
      </c>
      <c r="E7069" s="127" t="s">
        <v>13907</v>
      </c>
      <c r="F7069" s="127" t="s">
        <v>1375</v>
      </c>
      <c r="G7069" s="127">
        <v>15438877</v>
      </c>
      <c r="H7069" s="127"/>
      <c r="I7069" s="131" t="s">
        <v>16333</v>
      </c>
      <c r="J7069" s="127"/>
      <c r="K7069" s="127"/>
      <c r="L7069" s="127"/>
      <c r="M7069" s="127"/>
      <c r="N7069" s="246">
        <v>65.66</v>
      </c>
      <c r="O7069" s="246">
        <v>0</v>
      </c>
      <c r="P7069" s="127" t="s">
        <v>1334</v>
      </c>
    </row>
    <row r="7070" spans="1:16" ht="76.5" hidden="1">
      <c r="A7070" s="127">
        <v>25</v>
      </c>
      <c r="B7070" s="127"/>
      <c r="C7070" s="128" t="s">
        <v>695</v>
      </c>
      <c r="D7070" s="222">
        <v>43046</v>
      </c>
      <c r="E7070" s="127" t="s">
        <v>13908</v>
      </c>
      <c r="F7070" s="127" t="s">
        <v>1375</v>
      </c>
      <c r="G7070" s="127">
        <v>15438851</v>
      </c>
      <c r="H7070" s="127"/>
      <c r="I7070" s="131" t="s">
        <v>16340</v>
      </c>
      <c r="J7070" s="127"/>
      <c r="K7070" s="127"/>
      <c r="L7070" s="127"/>
      <c r="M7070" s="127"/>
      <c r="N7070" s="246">
        <v>879618.06</v>
      </c>
      <c r="O7070" s="246">
        <v>0</v>
      </c>
      <c r="P7070" s="127" t="s">
        <v>1334</v>
      </c>
    </row>
    <row r="7071" spans="1:16" ht="76.5" hidden="1">
      <c r="A7071" s="127">
        <v>25</v>
      </c>
      <c r="B7071" s="127"/>
      <c r="C7071" s="128" t="s">
        <v>695</v>
      </c>
      <c r="D7071" s="222">
        <v>43046</v>
      </c>
      <c r="E7071" s="127" t="s">
        <v>13909</v>
      </c>
      <c r="F7071" s="127" t="s">
        <v>1375</v>
      </c>
      <c r="G7071" s="127">
        <v>15438841</v>
      </c>
      <c r="H7071" s="127"/>
      <c r="I7071" s="131" t="s">
        <v>16341</v>
      </c>
      <c r="J7071" s="127"/>
      <c r="K7071" s="127"/>
      <c r="L7071" s="127"/>
      <c r="M7071" s="127"/>
      <c r="N7071" s="246">
        <v>828263.75</v>
      </c>
      <c r="O7071" s="246">
        <v>0</v>
      </c>
      <c r="P7071" s="127" t="s">
        <v>1334</v>
      </c>
    </row>
    <row r="7072" spans="1:16" ht="76.5" hidden="1">
      <c r="A7072" s="127">
        <v>25</v>
      </c>
      <c r="B7072" s="127"/>
      <c r="C7072" s="128" t="s">
        <v>695</v>
      </c>
      <c r="D7072" s="222">
        <v>43046</v>
      </c>
      <c r="E7072" s="127" t="s">
        <v>13910</v>
      </c>
      <c r="F7072" s="127" t="s">
        <v>1375</v>
      </c>
      <c r="G7072" s="127">
        <v>15438837</v>
      </c>
      <c r="H7072" s="127"/>
      <c r="I7072" s="131" t="s">
        <v>16342</v>
      </c>
      <c r="J7072" s="127"/>
      <c r="K7072" s="127"/>
      <c r="L7072" s="127"/>
      <c r="M7072" s="127"/>
      <c r="N7072" s="246">
        <v>1510143.89</v>
      </c>
      <c r="O7072" s="246">
        <v>0</v>
      </c>
      <c r="P7072" s="127" t="s">
        <v>1334</v>
      </c>
    </row>
    <row r="7073" spans="1:16" ht="76.5" hidden="1">
      <c r="A7073" s="127">
        <v>25</v>
      </c>
      <c r="B7073" s="127"/>
      <c r="C7073" s="128" t="s">
        <v>695</v>
      </c>
      <c r="D7073" s="222">
        <v>43046</v>
      </c>
      <c r="E7073" s="127" t="s">
        <v>13911</v>
      </c>
      <c r="F7073" s="127" t="s">
        <v>1375</v>
      </c>
      <c r="G7073" s="127">
        <v>15438823</v>
      </c>
      <c r="H7073" s="127"/>
      <c r="I7073" s="131" t="s">
        <v>16343</v>
      </c>
      <c r="J7073" s="127"/>
      <c r="K7073" s="127"/>
      <c r="L7073" s="127"/>
      <c r="M7073" s="127"/>
      <c r="N7073" s="246">
        <v>1481128.03</v>
      </c>
      <c r="O7073" s="246">
        <v>0</v>
      </c>
      <c r="P7073" s="127" t="s">
        <v>1334</v>
      </c>
    </row>
    <row r="7074" spans="1:16" ht="76.5" hidden="1">
      <c r="A7074" s="127">
        <v>25</v>
      </c>
      <c r="B7074" s="127"/>
      <c r="C7074" s="128" t="s">
        <v>695</v>
      </c>
      <c r="D7074" s="222">
        <v>43046</v>
      </c>
      <c r="E7074" s="127" t="s">
        <v>13912</v>
      </c>
      <c r="F7074" s="127" t="s">
        <v>1375</v>
      </c>
      <c r="G7074" s="127">
        <v>15439815</v>
      </c>
      <c r="H7074" s="127"/>
      <c r="I7074" s="131" t="s">
        <v>16344</v>
      </c>
      <c r="J7074" s="127"/>
      <c r="K7074" s="127"/>
      <c r="L7074" s="127"/>
      <c r="M7074" s="127"/>
      <c r="N7074" s="246">
        <v>1245275.8799999999</v>
      </c>
      <c r="O7074" s="246">
        <v>0</v>
      </c>
      <c r="P7074" s="127" t="s">
        <v>1334</v>
      </c>
    </row>
    <row r="7075" spans="1:16" ht="63.75" hidden="1">
      <c r="A7075" s="127">
        <v>10</v>
      </c>
      <c r="B7075" s="127"/>
      <c r="C7075" s="128" t="s">
        <v>691</v>
      </c>
      <c r="D7075" s="222">
        <v>43047</v>
      </c>
      <c r="E7075" s="127" t="s">
        <v>13913</v>
      </c>
      <c r="F7075" s="127" t="s">
        <v>6</v>
      </c>
      <c r="G7075" s="127">
        <v>589159</v>
      </c>
      <c r="H7075" s="127"/>
      <c r="I7075" s="131" t="s">
        <v>16345</v>
      </c>
      <c r="J7075" s="127"/>
      <c r="K7075" s="127"/>
      <c r="L7075" s="127"/>
      <c r="M7075" s="127"/>
      <c r="N7075" s="246">
        <v>0</v>
      </c>
      <c r="O7075" s="246">
        <v>6791.4</v>
      </c>
      <c r="P7075" s="127" t="s">
        <v>1334</v>
      </c>
    </row>
    <row r="7076" spans="1:16" ht="63.75" hidden="1">
      <c r="A7076" s="127">
        <v>10</v>
      </c>
      <c r="B7076" s="127"/>
      <c r="C7076" s="128" t="s">
        <v>691</v>
      </c>
      <c r="D7076" s="222">
        <v>43047</v>
      </c>
      <c r="E7076" s="127" t="s">
        <v>13914</v>
      </c>
      <c r="F7076" s="127" t="s">
        <v>6</v>
      </c>
      <c r="G7076" s="127">
        <v>589162</v>
      </c>
      <c r="H7076" s="127"/>
      <c r="I7076" s="131" t="s">
        <v>16346</v>
      </c>
      <c r="J7076" s="127"/>
      <c r="K7076" s="127"/>
      <c r="L7076" s="127"/>
      <c r="M7076" s="127"/>
      <c r="N7076" s="246">
        <v>0</v>
      </c>
      <c r="O7076" s="246">
        <v>85745.06</v>
      </c>
      <c r="P7076" s="127" t="s">
        <v>1334</v>
      </c>
    </row>
    <row r="7077" spans="1:16" ht="51" hidden="1">
      <c r="A7077" s="127">
        <v>10</v>
      </c>
      <c r="B7077" s="127"/>
      <c r="C7077" s="128" t="s">
        <v>691</v>
      </c>
      <c r="D7077" s="222">
        <v>43047</v>
      </c>
      <c r="E7077" s="127" t="s">
        <v>13915</v>
      </c>
      <c r="F7077" s="127" t="s">
        <v>6</v>
      </c>
      <c r="G7077" s="127">
        <v>589869</v>
      </c>
      <c r="H7077" s="127"/>
      <c r="I7077" s="131" t="s">
        <v>16347</v>
      </c>
      <c r="J7077" s="127"/>
      <c r="K7077" s="127"/>
      <c r="L7077" s="127"/>
      <c r="M7077" s="127"/>
      <c r="N7077" s="246">
        <v>0</v>
      </c>
      <c r="O7077" s="246">
        <v>436714.46</v>
      </c>
      <c r="P7077" s="127" t="s">
        <v>1334</v>
      </c>
    </row>
    <row r="7078" spans="1:16" ht="76.5" hidden="1">
      <c r="A7078" s="127">
        <v>10</v>
      </c>
      <c r="B7078" s="127"/>
      <c r="C7078" s="128" t="s">
        <v>691</v>
      </c>
      <c r="D7078" s="222">
        <v>43047</v>
      </c>
      <c r="E7078" s="127" t="s">
        <v>13916</v>
      </c>
      <c r="F7078" s="127" t="s">
        <v>6</v>
      </c>
      <c r="G7078" s="127">
        <v>589873</v>
      </c>
      <c r="H7078" s="127"/>
      <c r="I7078" s="131" t="s">
        <v>16348</v>
      </c>
      <c r="J7078" s="127"/>
      <c r="K7078" s="127"/>
      <c r="L7078" s="127"/>
      <c r="M7078" s="127"/>
      <c r="N7078" s="246">
        <v>0</v>
      </c>
      <c r="O7078" s="246">
        <v>12922.94</v>
      </c>
      <c r="P7078" s="127" t="s">
        <v>1334</v>
      </c>
    </row>
    <row r="7079" spans="1:16" ht="76.5" hidden="1">
      <c r="A7079" s="127">
        <v>10</v>
      </c>
      <c r="B7079" s="127"/>
      <c r="C7079" s="128" t="s">
        <v>691</v>
      </c>
      <c r="D7079" s="222">
        <v>43047</v>
      </c>
      <c r="E7079" s="127" t="s">
        <v>13917</v>
      </c>
      <c r="F7079" s="127" t="s">
        <v>6</v>
      </c>
      <c r="G7079" s="127">
        <v>589875</v>
      </c>
      <c r="H7079" s="127"/>
      <c r="I7079" s="131" t="s">
        <v>16349</v>
      </c>
      <c r="J7079" s="127"/>
      <c r="K7079" s="127"/>
      <c r="L7079" s="127"/>
      <c r="M7079" s="127"/>
      <c r="N7079" s="246">
        <v>0</v>
      </c>
      <c r="O7079" s="246">
        <v>12143.23</v>
      </c>
      <c r="P7079" s="127" t="s">
        <v>1334</v>
      </c>
    </row>
    <row r="7080" spans="1:16" ht="51" hidden="1">
      <c r="A7080" s="127">
        <v>10</v>
      </c>
      <c r="B7080" s="127"/>
      <c r="C7080" s="128" t="s">
        <v>691</v>
      </c>
      <c r="D7080" s="222">
        <v>43047</v>
      </c>
      <c r="E7080" s="127" t="s">
        <v>13918</v>
      </c>
      <c r="F7080" s="127" t="s">
        <v>6</v>
      </c>
      <c r="G7080" s="127">
        <v>590020</v>
      </c>
      <c r="H7080" s="127"/>
      <c r="I7080" s="131" t="s">
        <v>16350</v>
      </c>
      <c r="J7080" s="127"/>
      <c r="K7080" s="127"/>
      <c r="L7080" s="127"/>
      <c r="M7080" s="127"/>
      <c r="N7080" s="246">
        <v>0</v>
      </c>
      <c r="O7080" s="246">
        <v>8890.56</v>
      </c>
      <c r="P7080" s="127" t="s">
        <v>1334</v>
      </c>
    </row>
    <row r="7081" spans="1:16" ht="51" hidden="1">
      <c r="A7081" s="127">
        <v>10</v>
      </c>
      <c r="B7081" s="127"/>
      <c r="C7081" s="128" t="s">
        <v>691</v>
      </c>
      <c r="D7081" s="222">
        <v>43047</v>
      </c>
      <c r="E7081" s="127" t="s">
        <v>13919</v>
      </c>
      <c r="F7081" s="127" t="s">
        <v>6</v>
      </c>
      <c r="G7081" s="127">
        <v>590022</v>
      </c>
      <c r="H7081" s="127"/>
      <c r="I7081" s="131" t="s">
        <v>16351</v>
      </c>
      <c r="J7081" s="127"/>
      <c r="K7081" s="127"/>
      <c r="L7081" s="127"/>
      <c r="M7081" s="127"/>
      <c r="N7081" s="246">
        <v>0</v>
      </c>
      <c r="O7081" s="246">
        <v>175204.4</v>
      </c>
      <c r="P7081" s="127" t="s">
        <v>1334</v>
      </c>
    </row>
    <row r="7082" spans="1:16" ht="63.75" hidden="1">
      <c r="A7082" s="127" t="s">
        <v>623</v>
      </c>
      <c r="B7082" s="127"/>
      <c r="C7082" s="128" t="s">
        <v>716</v>
      </c>
      <c r="D7082" s="222">
        <v>43047</v>
      </c>
      <c r="E7082" s="127" t="s">
        <v>13920</v>
      </c>
      <c r="F7082" s="127" t="s">
        <v>1260</v>
      </c>
      <c r="G7082" s="127">
        <v>15469966</v>
      </c>
      <c r="H7082" s="127"/>
      <c r="I7082" s="131" t="s">
        <v>16352</v>
      </c>
      <c r="J7082" s="127"/>
      <c r="K7082" s="127"/>
      <c r="L7082" s="127"/>
      <c r="M7082" s="127"/>
      <c r="N7082" s="246">
        <v>0</v>
      </c>
      <c r="O7082" s="246">
        <v>1970731.24</v>
      </c>
      <c r="P7082" s="127" t="s">
        <v>1334</v>
      </c>
    </row>
    <row r="7083" spans="1:16" ht="63.75" hidden="1">
      <c r="A7083" s="127">
        <v>312</v>
      </c>
      <c r="B7083" s="127"/>
      <c r="C7083" s="128" t="s">
        <v>810</v>
      </c>
      <c r="D7083" s="222">
        <v>43047</v>
      </c>
      <c r="E7083" s="127" t="s">
        <v>13921</v>
      </c>
      <c r="F7083" s="127" t="s">
        <v>6</v>
      </c>
      <c r="G7083" s="127">
        <v>903437</v>
      </c>
      <c r="H7083" s="127"/>
      <c r="I7083" s="131" t="s">
        <v>16353</v>
      </c>
      <c r="J7083" s="127"/>
      <c r="K7083" s="127"/>
      <c r="L7083" s="127"/>
      <c r="M7083" s="127"/>
      <c r="N7083" s="246">
        <v>0</v>
      </c>
      <c r="O7083" s="246">
        <v>119418</v>
      </c>
      <c r="P7083" s="127" t="s">
        <v>1334</v>
      </c>
    </row>
    <row r="7084" spans="1:16" ht="76.5" hidden="1">
      <c r="A7084" s="127">
        <v>25</v>
      </c>
      <c r="B7084" s="127"/>
      <c r="C7084" s="128" t="s">
        <v>695</v>
      </c>
      <c r="D7084" s="222">
        <v>43047</v>
      </c>
      <c r="E7084" s="127" t="s">
        <v>13922</v>
      </c>
      <c r="F7084" s="127" t="s">
        <v>1375</v>
      </c>
      <c r="G7084" s="127">
        <v>15438774</v>
      </c>
      <c r="H7084" s="127"/>
      <c r="I7084" s="131" t="s">
        <v>16354</v>
      </c>
      <c r="J7084" s="127"/>
      <c r="K7084" s="127"/>
      <c r="L7084" s="127"/>
      <c r="M7084" s="127"/>
      <c r="N7084" s="246">
        <v>37120.43</v>
      </c>
      <c r="O7084" s="246">
        <v>0</v>
      </c>
      <c r="P7084" s="127" t="s">
        <v>1334</v>
      </c>
    </row>
    <row r="7085" spans="1:16" ht="89.25" hidden="1">
      <c r="A7085" s="127">
        <v>132</v>
      </c>
      <c r="B7085" s="127"/>
      <c r="C7085" s="128" t="s">
        <v>729</v>
      </c>
      <c r="D7085" s="222">
        <v>43047</v>
      </c>
      <c r="E7085" s="127" t="s">
        <v>13923</v>
      </c>
      <c r="F7085" s="127" t="s">
        <v>11</v>
      </c>
      <c r="G7085" s="127">
        <v>903401</v>
      </c>
      <c r="H7085" s="127"/>
      <c r="I7085" s="131" t="s">
        <v>16355</v>
      </c>
      <c r="J7085" s="127"/>
      <c r="K7085" s="127"/>
      <c r="L7085" s="127"/>
      <c r="M7085" s="127"/>
      <c r="N7085" s="246">
        <v>4871.3500000000004</v>
      </c>
      <c r="O7085" s="246">
        <v>0</v>
      </c>
      <c r="P7085" s="127" t="s">
        <v>1334</v>
      </c>
    </row>
    <row r="7086" spans="1:16" ht="76.5" hidden="1">
      <c r="A7086" s="127" t="s">
        <v>621</v>
      </c>
      <c r="B7086" s="127"/>
      <c r="C7086" s="128" t="s">
        <v>715</v>
      </c>
      <c r="D7086" s="222">
        <v>43047</v>
      </c>
      <c r="E7086" s="127" t="s">
        <v>13924</v>
      </c>
      <c r="F7086" s="127" t="s">
        <v>13</v>
      </c>
      <c r="G7086" s="127">
        <v>903408</v>
      </c>
      <c r="H7086" s="127"/>
      <c r="I7086" s="131" t="s">
        <v>16356</v>
      </c>
      <c r="J7086" s="127"/>
      <c r="K7086" s="127"/>
      <c r="L7086" s="127"/>
      <c r="M7086" s="127"/>
      <c r="N7086" s="246">
        <v>63292.28</v>
      </c>
      <c r="O7086" s="246">
        <v>0</v>
      </c>
      <c r="P7086" s="127" t="s">
        <v>1334</v>
      </c>
    </row>
    <row r="7087" spans="1:16" ht="51" hidden="1">
      <c r="A7087" s="127" t="s">
        <v>620</v>
      </c>
      <c r="B7087" s="127"/>
      <c r="C7087" s="128" t="s">
        <v>714</v>
      </c>
      <c r="D7087" s="222">
        <v>43047</v>
      </c>
      <c r="E7087" s="127" t="s">
        <v>13925</v>
      </c>
      <c r="F7087" s="127" t="s">
        <v>11</v>
      </c>
      <c r="G7087" s="127">
        <v>903410</v>
      </c>
      <c r="H7087" s="127"/>
      <c r="I7087" s="131" t="s">
        <v>16357</v>
      </c>
      <c r="J7087" s="127"/>
      <c r="K7087" s="127"/>
      <c r="L7087" s="127"/>
      <c r="M7087" s="127"/>
      <c r="N7087" s="246">
        <v>50</v>
      </c>
      <c r="O7087" s="246">
        <v>0</v>
      </c>
      <c r="P7087" s="127" t="s">
        <v>1334</v>
      </c>
    </row>
    <row r="7088" spans="1:16" ht="76.5" hidden="1">
      <c r="A7088" s="127">
        <v>132</v>
      </c>
      <c r="B7088" s="127"/>
      <c r="C7088" s="128" t="s">
        <v>729</v>
      </c>
      <c r="D7088" s="222">
        <v>43047</v>
      </c>
      <c r="E7088" s="127" t="s">
        <v>13926</v>
      </c>
      <c r="F7088" s="127" t="s">
        <v>11</v>
      </c>
      <c r="G7088" s="127">
        <v>903424</v>
      </c>
      <c r="H7088" s="127"/>
      <c r="I7088" s="131" t="s">
        <v>16358</v>
      </c>
      <c r="J7088" s="127"/>
      <c r="K7088" s="127"/>
      <c r="L7088" s="127"/>
      <c r="M7088" s="127"/>
      <c r="N7088" s="246">
        <v>270</v>
      </c>
      <c r="O7088" s="246">
        <v>0</v>
      </c>
      <c r="P7088" s="127" t="s">
        <v>1334</v>
      </c>
    </row>
    <row r="7089" spans="1:16" ht="51" hidden="1">
      <c r="A7089" s="127">
        <v>117</v>
      </c>
      <c r="B7089" s="127"/>
      <c r="C7089" s="128" t="s">
        <v>723</v>
      </c>
      <c r="D7089" s="222">
        <v>43047</v>
      </c>
      <c r="E7089" s="127" t="s">
        <v>13927</v>
      </c>
      <c r="F7089" s="127" t="s">
        <v>11</v>
      </c>
      <c r="G7089" s="127">
        <v>903444</v>
      </c>
      <c r="H7089" s="127"/>
      <c r="I7089" s="131" t="s">
        <v>16359</v>
      </c>
      <c r="J7089" s="127"/>
      <c r="K7089" s="127"/>
      <c r="L7089" s="127"/>
      <c r="M7089" s="127"/>
      <c r="N7089" s="246">
        <v>50</v>
      </c>
      <c r="O7089" s="246">
        <v>0</v>
      </c>
      <c r="P7089" s="127" t="s">
        <v>1334</v>
      </c>
    </row>
    <row r="7090" spans="1:16" ht="63.75" hidden="1">
      <c r="A7090" s="127">
        <v>10</v>
      </c>
      <c r="B7090" s="127"/>
      <c r="C7090" s="128" t="s">
        <v>691</v>
      </c>
      <c r="D7090" s="222">
        <v>43047</v>
      </c>
      <c r="E7090" s="127" t="s">
        <v>13928</v>
      </c>
      <c r="F7090" s="127" t="s">
        <v>15</v>
      </c>
      <c r="G7090" s="127">
        <v>589160</v>
      </c>
      <c r="H7090" s="127"/>
      <c r="I7090" s="131" t="s">
        <v>16360</v>
      </c>
      <c r="J7090" s="127"/>
      <c r="K7090" s="127"/>
      <c r="L7090" s="127"/>
      <c r="M7090" s="127"/>
      <c r="N7090" s="246">
        <v>50</v>
      </c>
      <c r="O7090" s="246">
        <v>0</v>
      </c>
      <c r="P7090" s="127" t="s">
        <v>1334</v>
      </c>
    </row>
    <row r="7091" spans="1:16" ht="76.5" hidden="1">
      <c r="A7091" s="127" t="s">
        <v>621</v>
      </c>
      <c r="B7091" s="127"/>
      <c r="C7091" s="128" t="s">
        <v>715</v>
      </c>
      <c r="D7091" s="222">
        <v>43047</v>
      </c>
      <c r="E7091" s="127" t="s">
        <v>13929</v>
      </c>
      <c r="F7091" s="127" t="s">
        <v>11</v>
      </c>
      <c r="G7091" s="127">
        <v>10008</v>
      </c>
      <c r="H7091" s="127"/>
      <c r="I7091" s="131" t="s">
        <v>16361</v>
      </c>
      <c r="J7091" s="127"/>
      <c r="K7091" s="127"/>
      <c r="L7091" s="127"/>
      <c r="M7091" s="127"/>
      <c r="N7091" s="246">
        <v>5059.24</v>
      </c>
      <c r="O7091" s="246">
        <v>0</v>
      </c>
      <c r="P7091" s="127" t="s">
        <v>1334</v>
      </c>
    </row>
    <row r="7092" spans="1:16" ht="63.75" hidden="1">
      <c r="A7092" s="127">
        <v>10</v>
      </c>
      <c r="B7092" s="127"/>
      <c r="C7092" s="128" t="s">
        <v>691</v>
      </c>
      <c r="D7092" s="222">
        <v>43047</v>
      </c>
      <c r="E7092" s="127" t="s">
        <v>13930</v>
      </c>
      <c r="F7092" s="127" t="s">
        <v>15</v>
      </c>
      <c r="G7092" s="127">
        <v>589163</v>
      </c>
      <c r="H7092" s="127"/>
      <c r="I7092" s="131" t="s">
        <v>16362</v>
      </c>
      <c r="J7092" s="127"/>
      <c r="K7092" s="127"/>
      <c r="L7092" s="127"/>
      <c r="M7092" s="127"/>
      <c r="N7092" s="246">
        <v>50</v>
      </c>
      <c r="O7092" s="246">
        <v>0</v>
      </c>
      <c r="P7092" s="127" t="s">
        <v>1334</v>
      </c>
    </row>
    <row r="7093" spans="1:16" ht="76.5" hidden="1">
      <c r="A7093" s="127">
        <v>291</v>
      </c>
      <c r="B7093" s="127"/>
      <c r="C7093" s="128" t="s">
        <v>795</v>
      </c>
      <c r="D7093" s="222">
        <v>43047</v>
      </c>
      <c r="E7093" s="127" t="s">
        <v>13931</v>
      </c>
      <c r="F7093" s="127" t="s">
        <v>11</v>
      </c>
      <c r="G7093" s="127">
        <v>589164</v>
      </c>
      <c r="H7093" s="127"/>
      <c r="I7093" s="131" t="s">
        <v>16363</v>
      </c>
      <c r="J7093" s="127"/>
      <c r="K7093" s="127"/>
      <c r="L7093" s="127"/>
      <c r="M7093" s="127"/>
      <c r="N7093" s="246">
        <v>50</v>
      </c>
      <c r="O7093" s="246">
        <v>0</v>
      </c>
      <c r="P7093" s="127" t="s">
        <v>1334</v>
      </c>
    </row>
    <row r="7094" spans="1:16" ht="76.5" hidden="1">
      <c r="A7094" s="127">
        <v>513</v>
      </c>
      <c r="B7094" s="127"/>
      <c r="C7094" s="128" t="s">
        <v>201</v>
      </c>
      <c r="D7094" s="222">
        <v>43047</v>
      </c>
      <c r="E7094" s="127" t="s">
        <v>13932</v>
      </c>
      <c r="F7094" s="127" t="s">
        <v>15</v>
      </c>
      <c r="G7094" s="127">
        <v>3536</v>
      </c>
      <c r="H7094" s="127"/>
      <c r="I7094" s="131" t="s">
        <v>16364</v>
      </c>
      <c r="J7094" s="127"/>
      <c r="K7094" s="127"/>
      <c r="L7094" s="127"/>
      <c r="M7094" s="127"/>
      <c r="N7094" s="246">
        <v>50</v>
      </c>
      <c r="O7094" s="246">
        <v>0</v>
      </c>
      <c r="P7094" s="127" t="s">
        <v>1334</v>
      </c>
    </row>
    <row r="7095" spans="1:16" ht="76.5" hidden="1">
      <c r="A7095" s="127">
        <v>513</v>
      </c>
      <c r="B7095" s="127"/>
      <c r="C7095" s="128" t="s">
        <v>201</v>
      </c>
      <c r="D7095" s="222">
        <v>43047</v>
      </c>
      <c r="E7095" s="127" t="s">
        <v>13933</v>
      </c>
      <c r="F7095" s="127" t="s">
        <v>15</v>
      </c>
      <c r="G7095" s="127">
        <v>3524</v>
      </c>
      <c r="H7095" s="127"/>
      <c r="I7095" s="131" t="s">
        <v>16365</v>
      </c>
      <c r="J7095" s="127"/>
      <c r="K7095" s="127"/>
      <c r="L7095" s="127"/>
      <c r="M7095" s="127"/>
      <c r="N7095" s="246">
        <v>50</v>
      </c>
      <c r="O7095" s="246">
        <v>0</v>
      </c>
      <c r="P7095" s="127" t="s">
        <v>1334</v>
      </c>
    </row>
    <row r="7096" spans="1:16" ht="76.5" hidden="1">
      <c r="A7096" s="127">
        <v>513</v>
      </c>
      <c r="B7096" s="127"/>
      <c r="C7096" s="128" t="s">
        <v>201</v>
      </c>
      <c r="D7096" s="222">
        <v>43047</v>
      </c>
      <c r="E7096" s="127" t="s">
        <v>13934</v>
      </c>
      <c r="F7096" s="127" t="s">
        <v>15</v>
      </c>
      <c r="G7096" s="127">
        <v>3537</v>
      </c>
      <c r="H7096" s="127"/>
      <c r="I7096" s="131" t="s">
        <v>16366</v>
      </c>
      <c r="J7096" s="127"/>
      <c r="K7096" s="127"/>
      <c r="L7096" s="127"/>
      <c r="M7096" s="127"/>
      <c r="N7096" s="246">
        <v>50</v>
      </c>
      <c r="O7096" s="246">
        <v>0</v>
      </c>
      <c r="P7096" s="127" t="s">
        <v>1334</v>
      </c>
    </row>
    <row r="7097" spans="1:16" ht="63.75" hidden="1">
      <c r="A7097" s="127">
        <v>513</v>
      </c>
      <c r="B7097" s="127"/>
      <c r="C7097" s="128" t="s">
        <v>201</v>
      </c>
      <c r="D7097" s="222">
        <v>43047</v>
      </c>
      <c r="E7097" s="127" t="s">
        <v>13935</v>
      </c>
      <c r="F7097" s="127" t="s">
        <v>15</v>
      </c>
      <c r="G7097" s="127">
        <v>589541</v>
      </c>
      <c r="H7097" s="127"/>
      <c r="I7097" s="131" t="s">
        <v>16367</v>
      </c>
      <c r="J7097" s="127"/>
      <c r="K7097" s="127"/>
      <c r="L7097" s="127"/>
      <c r="M7097" s="127"/>
      <c r="N7097" s="246">
        <v>50</v>
      </c>
      <c r="O7097" s="246">
        <v>0</v>
      </c>
      <c r="P7097" s="127" t="s">
        <v>1334</v>
      </c>
    </row>
    <row r="7098" spans="1:16" ht="102" hidden="1">
      <c r="A7098" s="127">
        <v>590</v>
      </c>
      <c r="B7098" s="127"/>
      <c r="C7098" s="128" t="s">
        <v>861</v>
      </c>
      <c r="D7098" s="222">
        <v>43047</v>
      </c>
      <c r="E7098" s="127" t="s">
        <v>13936</v>
      </c>
      <c r="F7098" s="127" t="s">
        <v>15</v>
      </c>
      <c r="G7098" s="127">
        <v>3544</v>
      </c>
      <c r="H7098" s="127"/>
      <c r="I7098" s="131" t="s">
        <v>16368</v>
      </c>
      <c r="J7098" s="127"/>
      <c r="K7098" s="127"/>
      <c r="L7098" s="127"/>
      <c r="M7098" s="127"/>
      <c r="N7098" s="246">
        <v>845.01</v>
      </c>
      <c r="O7098" s="246">
        <v>0</v>
      </c>
      <c r="P7098" s="127" t="s">
        <v>1334</v>
      </c>
    </row>
    <row r="7099" spans="1:16" ht="51" hidden="1">
      <c r="A7099" s="127">
        <v>513</v>
      </c>
      <c r="B7099" s="127"/>
      <c r="C7099" s="128" t="s">
        <v>201</v>
      </c>
      <c r="D7099" s="222">
        <v>43047</v>
      </c>
      <c r="E7099" s="127" t="s">
        <v>13937</v>
      </c>
      <c r="F7099" s="127" t="s">
        <v>15</v>
      </c>
      <c r="G7099" s="127">
        <v>589862</v>
      </c>
      <c r="H7099" s="127"/>
      <c r="I7099" s="131" t="s">
        <v>10379</v>
      </c>
      <c r="J7099" s="127"/>
      <c r="K7099" s="127"/>
      <c r="L7099" s="127"/>
      <c r="M7099" s="127"/>
      <c r="N7099" s="246">
        <v>50</v>
      </c>
      <c r="O7099" s="246">
        <v>0</v>
      </c>
      <c r="P7099" s="127" t="s">
        <v>1334</v>
      </c>
    </row>
    <row r="7100" spans="1:16" ht="63.75" hidden="1">
      <c r="A7100" s="127">
        <v>513</v>
      </c>
      <c r="B7100" s="127"/>
      <c r="C7100" s="128" t="s">
        <v>201</v>
      </c>
      <c r="D7100" s="222">
        <v>43047</v>
      </c>
      <c r="E7100" s="127" t="s">
        <v>13938</v>
      </c>
      <c r="F7100" s="127" t="s">
        <v>15</v>
      </c>
      <c r="G7100" s="127">
        <v>589864</v>
      </c>
      <c r="H7100" s="127"/>
      <c r="I7100" s="131" t="s">
        <v>16369</v>
      </c>
      <c r="J7100" s="127"/>
      <c r="K7100" s="127"/>
      <c r="L7100" s="127"/>
      <c r="M7100" s="127"/>
      <c r="N7100" s="246">
        <v>50</v>
      </c>
      <c r="O7100" s="246">
        <v>0</v>
      </c>
      <c r="P7100" s="127" t="s">
        <v>1334</v>
      </c>
    </row>
    <row r="7101" spans="1:16" ht="51" hidden="1">
      <c r="A7101" s="127">
        <v>10</v>
      </c>
      <c r="B7101" s="127"/>
      <c r="C7101" s="128" t="s">
        <v>691</v>
      </c>
      <c r="D7101" s="222">
        <v>43047</v>
      </c>
      <c r="E7101" s="127" t="s">
        <v>13939</v>
      </c>
      <c r="F7101" s="127" t="s">
        <v>15</v>
      </c>
      <c r="G7101" s="127">
        <v>589870</v>
      </c>
      <c r="H7101" s="127"/>
      <c r="I7101" s="131" t="s">
        <v>16370</v>
      </c>
      <c r="J7101" s="127"/>
      <c r="K7101" s="127"/>
      <c r="L7101" s="127"/>
      <c r="M7101" s="127"/>
      <c r="N7101" s="246">
        <v>50</v>
      </c>
      <c r="O7101" s="246">
        <v>0</v>
      </c>
      <c r="P7101" s="127" t="s">
        <v>1334</v>
      </c>
    </row>
    <row r="7102" spans="1:16" ht="51" hidden="1">
      <c r="A7102" s="127">
        <v>513</v>
      </c>
      <c r="B7102" s="127"/>
      <c r="C7102" s="128" t="s">
        <v>201</v>
      </c>
      <c r="D7102" s="222">
        <v>43047</v>
      </c>
      <c r="E7102" s="127" t="s">
        <v>13940</v>
      </c>
      <c r="F7102" s="127" t="s">
        <v>15</v>
      </c>
      <c r="G7102" s="127">
        <v>589872</v>
      </c>
      <c r="H7102" s="127"/>
      <c r="I7102" s="131" t="s">
        <v>16331</v>
      </c>
      <c r="J7102" s="127"/>
      <c r="K7102" s="127"/>
      <c r="L7102" s="127"/>
      <c r="M7102" s="127"/>
      <c r="N7102" s="246">
        <v>50</v>
      </c>
      <c r="O7102" s="246">
        <v>0</v>
      </c>
      <c r="P7102" s="127" t="s">
        <v>1334</v>
      </c>
    </row>
    <row r="7103" spans="1:16" ht="63.75" hidden="1">
      <c r="A7103" s="127">
        <v>10</v>
      </c>
      <c r="B7103" s="127"/>
      <c r="C7103" s="128" t="s">
        <v>691</v>
      </c>
      <c r="D7103" s="222">
        <v>43047</v>
      </c>
      <c r="E7103" s="127" t="s">
        <v>13941</v>
      </c>
      <c r="F7103" s="127" t="s">
        <v>15</v>
      </c>
      <c r="G7103" s="127">
        <v>589874</v>
      </c>
      <c r="H7103" s="127"/>
      <c r="I7103" s="131" t="s">
        <v>16371</v>
      </c>
      <c r="J7103" s="127"/>
      <c r="K7103" s="127"/>
      <c r="L7103" s="127"/>
      <c r="M7103" s="127"/>
      <c r="N7103" s="246">
        <v>50</v>
      </c>
      <c r="O7103" s="246">
        <v>0</v>
      </c>
      <c r="P7103" s="127" t="s">
        <v>1334</v>
      </c>
    </row>
    <row r="7104" spans="1:16" ht="76.5" hidden="1">
      <c r="A7104" s="127">
        <v>10</v>
      </c>
      <c r="B7104" s="127"/>
      <c r="C7104" s="128" t="s">
        <v>691</v>
      </c>
      <c r="D7104" s="222">
        <v>43047</v>
      </c>
      <c r="E7104" s="127" t="s">
        <v>13942</v>
      </c>
      <c r="F7104" s="127" t="s">
        <v>15</v>
      </c>
      <c r="G7104" s="127">
        <v>589876</v>
      </c>
      <c r="H7104" s="127"/>
      <c r="I7104" s="131" t="s">
        <v>16372</v>
      </c>
      <c r="J7104" s="127"/>
      <c r="K7104" s="127"/>
      <c r="L7104" s="127"/>
      <c r="M7104" s="127"/>
      <c r="N7104" s="246">
        <v>50</v>
      </c>
      <c r="O7104" s="246">
        <v>0</v>
      </c>
      <c r="P7104" s="127" t="s">
        <v>1334</v>
      </c>
    </row>
    <row r="7105" spans="1:16" ht="51" hidden="1">
      <c r="A7105" s="127">
        <v>10</v>
      </c>
      <c r="B7105" s="127"/>
      <c r="C7105" s="128" t="s">
        <v>691</v>
      </c>
      <c r="D7105" s="222">
        <v>43047</v>
      </c>
      <c r="E7105" s="127" t="s">
        <v>13943</v>
      </c>
      <c r="F7105" s="127" t="s">
        <v>15</v>
      </c>
      <c r="G7105" s="127">
        <v>590021</v>
      </c>
      <c r="H7105" s="127"/>
      <c r="I7105" s="131" t="s">
        <v>16373</v>
      </c>
      <c r="J7105" s="127"/>
      <c r="K7105" s="127"/>
      <c r="L7105" s="127"/>
      <c r="M7105" s="127"/>
      <c r="N7105" s="246">
        <v>50</v>
      </c>
      <c r="O7105" s="246">
        <v>0</v>
      </c>
      <c r="P7105" s="127" t="s">
        <v>1334</v>
      </c>
    </row>
    <row r="7106" spans="1:16" ht="51" hidden="1">
      <c r="A7106" s="127">
        <v>10</v>
      </c>
      <c r="B7106" s="127"/>
      <c r="C7106" s="128" t="s">
        <v>691</v>
      </c>
      <c r="D7106" s="222">
        <v>43047</v>
      </c>
      <c r="E7106" s="127" t="s">
        <v>13944</v>
      </c>
      <c r="F7106" s="127" t="s">
        <v>15</v>
      </c>
      <c r="G7106" s="127">
        <v>590023</v>
      </c>
      <c r="H7106" s="127"/>
      <c r="I7106" s="131" t="s">
        <v>16374</v>
      </c>
      <c r="J7106" s="127"/>
      <c r="K7106" s="127"/>
      <c r="L7106" s="127"/>
      <c r="M7106" s="127"/>
      <c r="N7106" s="246">
        <v>50</v>
      </c>
      <c r="O7106" s="246">
        <v>0</v>
      </c>
      <c r="P7106" s="127" t="s">
        <v>1334</v>
      </c>
    </row>
    <row r="7107" spans="1:16" ht="63.75" hidden="1">
      <c r="A7107" s="127">
        <v>291</v>
      </c>
      <c r="B7107" s="127"/>
      <c r="C7107" s="128" t="s">
        <v>795</v>
      </c>
      <c r="D7107" s="222">
        <v>43047</v>
      </c>
      <c r="E7107" s="127" t="s">
        <v>13945</v>
      </c>
      <c r="F7107" s="127" t="s">
        <v>11</v>
      </c>
      <c r="G7107" s="127">
        <v>590024</v>
      </c>
      <c r="H7107" s="127"/>
      <c r="I7107" s="131" t="s">
        <v>16375</v>
      </c>
      <c r="J7107" s="127"/>
      <c r="K7107" s="127"/>
      <c r="L7107" s="127"/>
      <c r="M7107" s="127"/>
      <c r="N7107" s="246">
        <v>50</v>
      </c>
      <c r="O7107" s="246">
        <v>0</v>
      </c>
      <c r="P7107" s="127" t="s">
        <v>1334</v>
      </c>
    </row>
    <row r="7108" spans="1:16" ht="63.75" hidden="1">
      <c r="A7108" s="127">
        <v>10</v>
      </c>
      <c r="B7108" s="127"/>
      <c r="C7108" s="128" t="s">
        <v>691</v>
      </c>
      <c r="D7108" s="222">
        <v>43048</v>
      </c>
      <c r="E7108" s="127" t="s">
        <v>13946</v>
      </c>
      <c r="F7108" s="127" t="s">
        <v>6</v>
      </c>
      <c r="G7108" s="127">
        <v>590276</v>
      </c>
      <c r="H7108" s="127"/>
      <c r="I7108" s="131" t="s">
        <v>16376</v>
      </c>
      <c r="J7108" s="127"/>
      <c r="K7108" s="127"/>
      <c r="L7108" s="127"/>
      <c r="M7108" s="127"/>
      <c r="N7108" s="246">
        <v>0</v>
      </c>
      <c r="O7108" s="246">
        <v>17252.900000000001</v>
      </c>
      <c r="P7108" s="127" t="s">
        <v>1334</v>
      </c>
    </row>
    <row r="7109" spans="1:16" ht="76.5" hidden="1">
      <c r="A7109" s="127">
        <v>10</v>
      </c>
      <c r="B7109" s="127"/>
      <c r="C7109" s="128" t="s">
        <v>691</v>
      </c>
      <c r="D7109" s="222">
        <v>43048</v>
      </c>
      <c r="E7109" s="127" t="s">
        <v>13947</v>
      </c>
      <c r="F7109" s="127" t="s">
        <v>6</v>
      </c>
      <c r="G7109" s="127">
        <v>590455</v>
      </c>
      <c r="H7109" s="127"/>
      <c r="I7109" s="131" t="s">
        <v>16377</v>
      </c>
      <c r="J7109" s="127"/>
      <c r="K7109" s="127"/>
      <c r="L7109" s="127"/>
      <c r="M7109" s="127"/>
      <c r="N7109" s="246">
        <v>0</v>
      </c>
      <c r="O7109" s="246">
        <v>40645.5</v>
      </c>
      <c r="P7109" s="127" t="s">
        <v>1334</v>
      </c>
    </row>
    <row r="7110" spans="1:16" ht="51" hidden="1">
      <c r="A7110" s="127">
        <v>373</v>
      </c>
      <c r="B7110" s="127"/>
      <c r="C7110" s="128" t="s">
        <v>1273</v>
      </c>
      <c r="D7110" s="222">
        <v>43048</v>
      </c>
      <c r="E7110" s="127" t="s">
        <v>13948</v>
      </c>
      <c r="F7110" s="127" t="s">
        <v>1375</v>
      </c>
      <c r="G7110" s="127">
        <v>15470118</v>
      </c>
      <c r="H7110" s="127"/>
      <c r="I7110" s="131" t="s">
        <v>16378</v>
      </c>
      <c r="J7110" s="127"/>
      <c r="K7110" s="127"/>
      <c r="L7110" s="127"/>
      <c r="M7110" s="127"/>
      <c r="N7110" s="246">
        <v>0</v>
      </c>
      <c r="O7110" s="246">
        <v>1235284.8700000001</v>
      </c>
      <c r="P7110" s="127" t="s">
        <v>1334</v>
      </c>
    </row>
    <row r="7111" spans="1:16" ht="63.75" hidden="1">
      <c r="A7111" s="127">
        <v>373</v>
      </c>
      <c r="B7111" s="127"/>
      <c r="C7111" s="128" t="s">
        <v>1273</v>
      </c>
      <c r="D7111" s="222">
        <v>43048</v>
      </c>
      <c r="E7111" s="127" t="s">
        <v>13949</v>
      </c>
      <c r="F7111" s="127" t="s">
        <v>1375</v>
      </c>
      <c r="G7111" s="127">
        <v>15470244</v>
      </c>
      <c r="H7111" s="127"/>
      <c r="I7111" s="131" t="s">
        <v>16379</v>
      </c>
      <c r="J7111" s="127"/>
      <c r="K7111" s="127"/>
      <c r="L7111" s="127"/>
      <c r="M7111" s="127"/>
      <c r="N7111" s="246">
        <v>0</v>
      </c>
      <c r="O7111" s="246">
        <v>5210823.29</v>
      </c>
      <c r="P7111" s="127" t="s">
        <v>1334</v>
      </c>
    </row>
    <row r="7112" spans="1:16" ht="51" hidden="1">
      <c r="A7112" s="127" t="s">
        <v>620</v>
      </c>
      <c r="B7112" s="127"/>
      <c r="C7112" s="128" t="s">
        <v>714</v>
      </c>
      <c r="D7112" s="222">
        <v>43048</v>
      </c>
      <c r="E7112" s="127" t="s">
        <v>13950</v>
      </c>
      <c r="F7112" s="127" t="s">
        <v>6</v>
      </c>
      <c r="G7112" s="127">
        <v>905820</v>
      </c>
      <c r="H7112" s="127"/>
      <c r="I7112" s="131" t="s">
        <v>16380</v>
      </c>
      <c r="J7112" s="127"/>
      <c r="K7112" s="127"/>
      <c r="L7112" s="127"/>
      <c r="M7112" s="127"/>
      <c r="N7112" s="246">
        <v>0</v>
      </c>
      <c r="O7112" s="246">
        <v>540.9</v>
      </c>
      <c r="P7112" s="127" t="s">
        <v>1334</v>
      </c>
    </row>
    <row r="7113" spans="1:16" ht="51" hidden="1">
      <c r="A7113" s="127" t="s">
        <v>620</v>
      </c>
      <c r="B7113" s="127"/>
      <c r="C7113" s="128" t="s">
        <v>714</v>
      </c>
      <c r="D7113" s="222">
        <v>43048</v>
      </c>
      <c r="E7113" s="127" t="s">
        <v>13951</v>
      </c>
      <c r="F7113" s="127" t="s">
        <v>6</v>
      </c>
      <c r="G7113" s="127">
        <v>905821</v>
      </c>
      <c r="H7113" s="127"/>
      <c r="I7113" s="131" t="s">
        <v>16381</v>
      </c>
      <c r="J7113" s="127"/>
      <c r="K7113" s="127"/>
      <c r="L7113" s="127"/>
      <c r="M7113" s="127"/>
      <c r="N7113" s="246">
        <v>0</v>
      </c>
      <c r="O7113" s="246">
        <v>9104</v>
      </c>
      <c r="P7113" s="127" t="s">
        <v>1334</v>
      </c>
    </row>
    <row r="7114" spans="1:16" ht="102" hidden="1">
      <c r="A7114" s="127" t="s">
        <v>620</v>
      </c>
      <c r="B7114" s="127"/>
      <c r="C7114" s="128" t="s">
        <v>714</v>
      </c>
      <c r="D7114" s="222">
        <v>43048</v>
      </c>
      <c r="E7114" s="127" t="s">
        <v>13952</v>
      </c>
      <c r="F7114" s="127" t="s">
        <v>6</v>
      </c>
      <c r="G7114" s="127">
        <v>903504</v>
      </c>
      <c r="H7114" s="127"/>
      <c r="I7114" s="131" t="s">
        <v>16382</v>
      </c>
      <c r="J7114" s="127"/>
      <c r="K7114" s="127"/>
      <c r="L7114" s="127"/>
      <c r="M7114" s="127"/>
      <c r="N7114" s="246">
        <v>0</v>
      </c>
      <c r="O7114" s="246">
        <v>11898.65</v>
      </c>
      <c r="P7114" s="127" t="s">
        <v>1334</v>
      </c>
    </row>
    <row r="7115" spans="1:16" ht="76.5" hidden="1">
      <c r="A7115" s="127">
        <v>592</v>
      </c>
      <c r="B7115" s="127"/>
      <c r="C7115" s="128" t="s">
        <v>863</v>
      </c>
      <c r="D7115" s="222">
        <v>43048</v>
      </c>
      <c r="E7115" s="127" t="s">
        <v>13953</v>
      </c>
      <c r="F7115" s="127" t="s">
        <v>6</v>
      </c>
      <c r="G7115" s="127">
        <v>903529</v>
      </c>
      <c r="H7115" s="127"/>
      <c r="I7115" s="131" t="s">
        <v>16383</v>
      </c>
      <c r="J7115" s="127"/>
      <c r="K7115" s="127"/>
      <c r="L7115" s="127"/>
      <c r="M7115" s="127"/>
      <c r="N7115" s="246">
        <v>0</v>
      </c>
      <c r="O7115" s="246">
        <v>50146.6</v>
      </c>
      <c r="P7115" s="127" t="s">
        <v>1334</v>
      </c>
    </row>
    <row r="7116" spans="1:16" ht="89.25" hidden="1">
      <c r="A7116" s="127">
        <v>222</v>
      </c>
      <c r="B7116" s="127"/>
      <c r="C7116" s="128" t="s">
        <v>765</v>
      </c>
      <c r="D7116" s="222">
        <v>43048</v>
      </c>
      <c r="E7116" s="127" t="s">
        <v>13954</v>
      </c>
      <c r="F7116" s="127" t="s">
        <v>6</v>
      </c>
      <c r="G7116" s="127">
        <v>903557</v>
      </c>
      <c r="H7116" s="127"/>
      <c r="I7116" s="131" t="s">
        <v>16384</v>
      </c>
      <c r="J7116" s="127"/>
      <c r="K7116" s="127"/>
      <c r="L7116" s="127"/>
      <c r="M7116" s="127"/>
      <c r="N7116" s="246">
        <v>0</v>
      </c>
      <c r="O7116" s="246">
        <v>137200</v>
      </c>
      <c r="P7116" s="127" t="s">
        <v>1334</v>
      </c>
    </row>
    <row r="7117" spans="1:16" ht="51" hidden="1">
      <c r="A7117" s="127">
        <v>41</v>
      </c>
      <c r="B7117" s="127"/>
      <c r="C7117" s="128" t="s">
        <v>698</v>
      </c>
      <c r="D7117" s="222">
        <v>43048</v>
      </c>
      <c r="E7117" s="127" t="s">
        <v>13955</v>
      </c>
      <c r="F7117" s="127" t="s">
        <v>1375</v>
      </c>
      <c r="G7117" s="127">
        <v>15472742</v>
      </c>
      <c r="H7117" s="127"/>
      <c r="I7117" s="131" t="s">
        <v>16385</v>
      </c>
      <c r="J7117" s="127"/>
      <c r="K7117" s="127"/>
      <c r="L7117" s="127"/>
      <c r="M7117" s="127"/>
      <c r="N7117" s="246">
        <v>23984</v>
      </c>
      <c r="O7117" s="246">
        <v>0</v>
      </c>
      <c r="P7117" s="127" t="s">
        <v>1334</v>
      </c>
    </row>
    <row r="7118" spans="1:16" ht="63.75" hidden="1">
      <c r="A7118" s="127">
        <v>132</v>
      </c>
      <c r="B7118" s="127"/>
      <c r="C7118" s="128" t="s">
        <v>729</v>
      </c>
      <c r="D7118" s="222">
        <v>43048</v>
      </c>
      <c r="E7118" s="127" t="s">
        <v>13956</v>
      </c>
      <c r="F7118" s="127" t="s">
        <v>11</v>
      </c>
      <c r="G7118" s="127">
        <v>903500</v>
      </c>
      <c r="H7118" s="127"/>
      <c r="I7118" s="131" t="s">
        <v>16386</v>
      </c>
      <c r="J7118" s="127"/>
      <c r="K7118" s="127"/>
      <c r="L7118" s="127"/>
      <c r="M7118" s="127"/>
      <c r="N7118" s="246">
        <v>270</v>
      </c>
      <c r="O7118" s="246">
        <v>0</v>
      </c>
      <c r="P7118" s="127" t="s">
        <v>1334</v>
      </c>
    </row>
    <row r="7119" spans="1:16" ht="76.5" hidden="1">
      <c r="A7119" s="127">
        <v>222</v>
      </c>
      <c r="B7119" s="127"/>
      <c r="C7119" s="128" t="s">
        <v>765</v>
      </c>
      <c r="D7119" s="222">
        <v>43048</v>
      </c>
      <c r="E7119" s="127" t="s">
        <v>13957</v>
      </c>
      <c r="F7119" s="127" t="s">
        <v>11</v>
      </c>
      <c r="G7119" s="127">
        <v>903557</v>
      </c>
      <c r="H7119" s="127"/>
      <c r="I7119" s="131" t="s">
        <v>16387</v>
      </c>
      <c r="J7119" s="127"/>
      <c r="K7119" s="127"/>
      <c r="L7119" s="127"/>
      <c r="M7119" s="127"/>
      <c r="N7119" s="246">
        <v>50</v>
      </c>
      <c r="O7119" s="246">
        <v>0</v>
      </c>
      <c r="P7119" s="127" t="s">
        <v>1334</v>
      </c>
    </row>
    <row r="7120" spans="1:16" ht="102" hidden="1">
      <c r="A7120" s="127">
        <v>197</v>
      </c>
      <c r="B7120" s="127"/>
      <c r="C7120" s="128" t="s">
        <v>755</v>
      </c>
      <c r="D7120" s="222">
        <v>43048</v>
      </c>
      <c r="E7120" s="127" t="s">
        <v>13958</v>
      </c>
      <c r="F7120" s="127" t="s">
        <v>1261</v>
      </c>
      <c r="G7120" s="127">
        <v>3518</v>
      </c>
      <c r="H7120" s="127"/>
      <c r="I7120" s="131" t="s">
        <v>16388</v>
      </c>
      <c r="J7120" s="127"/>
      <c r="K7120" s="127"/>
      <c r="L7120" s="127"/>
      <c r="M7120" s="127"/>
      <c r="N7120" s="246">
        <v>2100.5700000000002</v>
      </c>
      <c r="O7120" s="246">
        <v>0</v>
      </c>
      <c r="P7120" s="127" t="s">
        <v>1334</v>
      </c>
    </row>
    <row r="7121" spans="1:16" ht="89.25" hidden="1">
      <c r="A7121" s="127">
        <v>197</v>
      </c>
      <c r="B7121" s="127"/>
      <c r="C7121" s="128" t="s">
        <v>755</v>
      </c>
      <c r="D7121" s="222">
        <v>43048</v>
      </c>
      <c r="E7121" s="127" t="s">
        <v>13959</v>
      </c>
      <c r="F7121" s="127" t="s">
        <v>15</v>
      </c>
      <c r="G7121" s="127">
        <v>3518</v>
      </c>
      <c r="H7121" s="127"/>
      <c r="I7121" s="131" t="s">
        <v>16389</v>
      </c>
      <c r="J7121" s="127"/>
      <c r="K7121" s="127"/>
      <c r="L7121" s="127"/>
      <c r="M7121" s="127"/>
      <c r="N7121" s="246">
        <v>423.12</v>
      </c>
      <c r="O7121" s="246">
        <v>0</v>
      </c>
      <c r="P7121" s="127" t="s">
        <v>1334</v>
      </c>
    </row>
    <row r="7122" spans="1:16" ht="63.75" hidden="1">
      <c r="A7122" s="127">
        <v>10</v>
      </c>
      <c r="B7122" s="127"/>
      <c r="C7122" s="128" t="s">
        <v>691</v>
      </c>
      <c r="D7122" s="222">
        <v>43048</v>
      </c>
      <c r="E7122" s="127" t="s">
        <v>13960</v>
      </c>
      <c r="F7122" s="127" t="s">
        <v>15</v>
      </c>
      <c r="G7122" s="127">
        <v>590277</v>
      </c>
      <c r="H7122" s="127"/>
      <c r="I7122" s="131" t="s">
        <v>16390</v>
      </c>
      <c r="J7122" s="127"/>
      <c r="K7122" s="127"/>
      <c r="L7122" s="127"/>
      <c r="M7122" s="127"/>
      <c r="N7122" s="246">
        <v>50</v>
      </c>
      <c r="O7122" s="246">
        <v>0</v>
      </c>
      <c r="P7122" s="127" t="s">
        <v>1334</v>
      </c>
    </row>
    <row r="7123" spans="1:16" ht="76.5" hidden="1">
      <c r="A7123" s="127">
        <v>10</v>
      </c>
      <c r="B7123" s="127"/>
      <c r="C7123" s="128" t="s">
        <v>691</v>
      </c>
      <c r="D7123" s="222">
        <v>43048</v>
      </c>
      <c r="E7123" s="127" t="s">
        <v>13961</v>
      </c>
      <c r="F7123" s="127" t="s">
        <v>15</v>
      </c>
      <c r="G7123" s="127">
        <v>590456</v>
      </c>
      <c r="H7123" s="127"/>
      <c r="I7123" s="131" t="s">
        <v>16391</v>
      </c>
      <c r="J7123" s="127"/>
      <c r="K7123" s="127"/>
      <c r="L7123" s="127"/>
      <c r="M7123" s="127"/>
      <c r="N7123" s="246">
        <v>50</v>
      </c>
      <c r="O7123" s="246">
        <v>0</v>
      </c>
      <c r="P7123" s="127" t="s">
        <v>1334</v>
      </c>
    </row>
    <row r="7124" spans="1:16" ht="51" hidden="1">
      <c r="A7124" s="127">
        <v>513</v>
      </c>
      <c r="B7124" s="127"/>
      <c r="C7124" s="128" t="s">
        <v>201</v>
      </c>
      <c r="D7124" s="222">
        <v>43048</v>
      </c>
      <c r="E7124" s="127" t="s">
        <v>13962</v>
      </c>
      <c r="F7124" s="127" t="s">
        <v>15</v>
      </c>
      <c r="G7124" s="127">
        <v>590462</v>
      </c>
      <c r="H7124" s="127"/>
      <c r="I7124" s="131" t="s">
        <v>16392</v>
      </c>
      <c r="J7124" s="127"/>
      <c r="K7124" s="127"/>
      <c r="L7124" s="127"/>
      <c r="M7124" s="127"/>
      <c r="N7124" s="246">
        <v>50</v>
      </c>
      <c r="O7124" s="246">
        <v>0</v>
      </c>
      <c r="P7124" s="127" t="s">
        <v>1334</v>
      </c>
    </row>
    <row r="7125" spans="1:16" ht="63.75" hidden="1">
      <c r="A7125" s="127">
        <v>513</v>
      </c>
      <c r="B7125" s="127"/>
      <c r="C7125" s="128" t="s">
        <v>201</v>
      </c>
      <c r="D7125" s="222">
        <v>43048</v>
      </c>
      <c r="E7125" s="127" t="s">
        <v>13963</v>
      </c>
      <c r="F7125" s="127" t="s">
        <v>15</v>
      </c>
      <c r="G7125" s="127">
        <v>590586</v>
      </c>
      <c r="H7125" s="127"/>
      <c r="I7125" s="131" t="s">
        <v>16393</v>
      </c>
      <c r="J7125" s="127"/>
      <c r="K7125" s="127"/>
      <c r="L7125" s="127"/>
      <c r="M7125" s="127"/>
      <c r="N7125" s="246">
        <v>50</v>
      </c>
      <c r="O7125" s="246">
        <v>0</v>
      </c>
      <c r="P7125" s="127" t="s">
        <v>1334</v>
      </c>
    </row>
    <row r="7126" spans="1:16" ht="102" hidden="1">
      <c r="A7126" s="127">
        <v>513</v>
      </c>
      <c r="B7126" s="127"/>
      <c r="C7126" s="128" t="s">
        <v>201</v>
      </c>
      <c r="D7126" s="222">
        <v>43048</v>
      </c>
      <c r="E7126" s="127" t="s">
        <v>13964</v>
      </c>
      <c r="F7126" s="127" t="s">
        <v>15</v>
      </c>
      <c r="G7126" s="127">
        <v>3551</v>
      </c>
      <c r="H7126" s="127"/>
      <c r="I7126" s="131" t="s">
        <v>16394</v>
      </c>
      <c r="J7126" s="127"/>
      <c r="K7126" s="127"/>
      <c r="L7126" s="127"/>
      <c r="M7126" s="127"/>
      <c r="N7126" s="246">
        <v>355.27</v>
      </c>
      <c r="O7126" s="246">
        <v>0</v>
      </c>
      <c r="P7126" s="127" t="s">
        <v>1334</v>
      </c>
    </row>
    <row r="7127" spans="1:16" ht="89.25" hidden="1">
      <c r="A7127" s="127">
        <v>513</v>
      </c>
      <c r="B7127" s="127"/>
      <c r="C7127" s="128" t="s">
        <v>201</v>
      </c>
      <c r="D7127" s="222">
        <v>43048</v>
      </c>
      <c r="E7127" s="127" t="s">
        <v>13965</v>
      </c>
      <c r="F7127" s="127" t="s">
        <v>15</v>
      </c>
      <c r="G7127" s="127">
        <v>3553</v>
      </c>
      <c r="H7127" s="127"/>
      <c r="I7127" s="131" t="s">
        <v>16395</v>
      </c>
      <c r="J7127" s="127"/>
      <c r="K7127" s="127"/>
      <c r="L7127" s="127"/>
      <c r="M7127" s="127"/>
      <c r="N7127" s="246">
        <v>430.87</v>
      </c>
      <c r="O7127" s="246">
        <v>0</v>
      </c>
      <c r="P7127" s="127" t="s">
        <v>1334</v>
      </c>
    </row>
    <row r="7128" spans="1:16" ht="89.25" hidden="1">
      <c r="A7128" s="127">
        <v>513</v>
      </c>
      <c r="B7128" s="127"/>
      <c r="C7128" s="128" t="s">
        <v>201</v>
      </c>
      <c r="D7128" s="222">
        <v>43048</v>
      </c>
      <c r="E7128" s="127" t="s">
        <v>13966</v>
      </c>
      <c r="F7128" s="127" t="s">
        <v>15</v>
      </c>
      <c r="G7128" s="127">
        <v>3552</v>
      </c>
      <c r="H7128" s="127"/>
      <c r="I7128" s="131" t="s">
        <v>16396</v>
      </c>
      <c r="J7128" s="127"/>
      <c r="K7128" s="127"/>
      <c r="L7128" s="127"/>
      <c r="M7128" s="127"/>
      <c r="N7128" s="246">
        <v>9075.7000000000007</v>
      </c>
      <c r="O7128" s="246">
        <v>0</v>
      </c>
      <c r="P7128" s="127" t="s">
        <v>1334</v>
      </c>
    </row>
    <row r="7129" spans="1:16" ht="102" hidden="1">
      <c r="A7129" s="127">
        <v>46</v>
      </c>
      <c r="B7129" s="127"/>
      <c r="C7129" s="128" t="s">
        <v>699</v>
      </c>
      <c r="D7129" s="222">
        <v>43048</v>
      </c>
      <c r="E7129" s="127" t="s">
        <v>13967</v>
      </c>
      <c r="F7129" s="127" t="s">
        <v>15</v>
      </c>
      <c r="G7129" s="127">
        <v>3547</v>
      </c>
      <c r="H7129" s="127"/>
      <c r="I7129" s="131" t="s">
        <v>16397</v>
      </c>
      <c r="J7129" s="127"/>
      <c r="K7129" s="127"/>
      <c r="L7129" s="127"/>
      <c r="M7129" s="127"/>
      <c r="N7129" s="246">
        <v>2308.65</v>
      </c>
      <c r="O7129" s="246">
        <v>0</v>
      </c>
      <c r="P7129" s="127" t="s">
        <v>1334</v>
      </c>
    </row>
    <row r="7130" spans="1:16" ht="102" hidden="1">
      <c r="A7130" s="127">
        <v>46</v>
      </c>
      <c r="B7130" s="127"/>
      <c r="C7130" s="128" t="s">
        <v>699</v>
      </c>
      <c r="D7130" s="222">
        <v>43048</v>
      </c>
      <c r="E7130" s="127" t="s">
        <v>13968</v>
      </c>
      <c r="F7130" s="127" t="s">
        <v>15</v>
      </c>
      <c r="G7130" s="127">
        <v>3548</v>
      </c>
      <c r="H7130" s="127"/>
      <c r="I7130" s="131" t="s">
        <v>16398</v>
      </c>
      <c r="J7130" s="127"/>
      <c r="K7130" s="127"/>
      <c r="L7130" s="127"/>
      <c r="M7130" s="127"/>
      <c r="N7130" s="246">
        <v>782.58</v>
      </c>
      <c r="O7130" s="246">
        <v>0</v>
      </c>
      <c r="P7130" s="127" t="s">
        <v>1334</v>
      </c>
    </row>
    <row r="7131" spans="1:16" ht="102" hidden="1">
      <c r="A7131" s="127">
        <v>46</v>
      </c>
      <c r="B7131" s="127"/>
      <c r="C7131" s="128" t="s">
        <v>699</v>
      </c>
      <c r="D7131" s="222">
        <v>43048</v>
      </c>
      <c r="E7131" s="127" t="s">
        <v>13969</v>
      </c>
      <c r="F7131" s="127" t="s">
        <v>15</v>
      </c>
      <c r="G7131" s="127">
        <v>3549</v>
      </c>
      <c r="H7131" s="127"/>
      <c r="I7131" s="131" t="s">
        <v>16399</v>
      </c>
      <c r="J7131" s="127"/>
      <c r="K7131" s="127"/>
      <c r="L7131" s="127"/>
      <c r="M7131" s="127"/>
      <c r="N7131" s="246">
        <v>301.76</v>
      </c>
      <c r="O7131" s="246">
        <v>0</v>
      </c>
      <c r="P7131" s="127" t="s">
        <v>1334</v>
      </c>
    </row>
    <row r="7132" spans="1:16" ht="89.25" hidden="1">
      <c r="A7132" s="127">
        <v>513</v>
      </c>
      <c r="B7132" s="127"/>
      <c r="C7132" s="128" t="s">
        <v>201</v>
      </c>
      <c r="D7132" s="222">
        <v>43048</v>
      </c>
      <c r="E7132" s="127" t="s">
        <v>13970</v>
      </c>
      <c r="F7132" s="127" t="s">
        <v>15</v>
      </c>
      <c r="G7132" s="127">
        <v>3554</v>
      </c>
      <c r="H7132" s="127"/>
      <c r="I7132" s="131" t="s">
        <v>16400</v>
      </c>
      <c r="J7132" s="127"/>
      <c r="K7132" s="127"/>
      <c r="L7132" s="127"/>
      <c r="M7132" s="127"/>
      <c r="N7132" s="246">
        <v>435.33</v>
      </c>
      <c r="O7132" s="246">
        <v>0</v>
      </c>
      <c r="P7132" s="127" t="s">
        <v>1334</v>
      </c>
    </row>
    <row r="7133" spans="1:16" ht="89.25" hidden="1">
      <c r="A7133" s="127">
        <v>513</v>
      </c>
      <c r="B7133" s="127"/>
      <c r="C7133" s="128" t="s">
        <v>201</v>
      </c>
      <c r="D7133" s="222">
        <v>43048</v>
      </c>
      <c r="E7133" s="127" t="s">
        <v>13971</v>
      </c>
      <c r="F7133" s="127" t="s">
        <v>15</v>
      </c>
      <c r="G7133" s="127">
        <v>3555</v>
      </c>
      <c r="H7133" s="127"/>
      <c r="I7133" s="131" t="s">
        <v>16401</v>
      </c>
      <c r="J7133" s="127"/>
      <c r="K7133" s="127"/>
      <c r="L7133" s="127"/>
      <c r="M7133" s="127"/>
      <c r="N7133" s="246">
        <v>102606.59</v>
      </c>
      <c r="O7133" s="246">
        <v>0</v>
      </c>
      <c r="P7133" s="127" t="s">
        <v>1334</v>
      </c>
    </row>
    <row r="7134" spans="1:16" ht="51" hidden="1">
      <c r="A7134" s="127">
        <v>513</v>
      </c>
      <c r="B7134" s="127"/>
      <c r="C7134" s="128" t="s">
        <v>201</v>
      </c>
      <c r="D7134" s="222">
        <v>43048</v>
      </c>
      <c r="E7134" s="127" t="s">
        <v>13972</v>
      </c>
      <c r="F7134" s="127" t="s">
        <v>15</v>
      </c>
      <c r="G7134" s="127">
        <v>591177</v>
      </c>
      <c r="H7134" s="127"/>
      <c r="I7134" s="131" t="s">
        <v>16402</v>
      </c>
      <c r="J7134" s="127"/>
      <c r="K7134" s="127"/>
      <c r="L7134" s="127"/>
      <c r="M7134" s="127"/>
      <c r="N7134" s="246">
        <v>50</v>
      </c>
      <c r="O7134" s="246">
        <v>0</v>
      </c>
      <c r="P7134" s="127" t="s">
        <v>1334</v>
      </c>
    </row>
    <row r="7135" spans="1:16" ht="51" hidden="1">
      <c r="A7135" s="127">
        <v>513</v>
      </c>
      <c r="B7135" s="127"/>
      <c r="C7135" s="128" t="s">
        <v>201</v>
      </c>
      <c r="D7135" s="222">
        <v>43048</v>
      </c>
      <c r="E7135" s="127" t="s">
        <v>13973</v>
      </c>
      <c r="F7135" s="127" t="s">
        <v>15</v>
      </c>
      <c r="G7135" s="127">
        <v>591179</v>
      </c>
      <c r="H7135" s="127"/>
      <c r="I7135" s="131" t="s">
        <v>9758</v>
      </c>
      <c r="J7135" s="127"/>
      <c r="K7135" s="127"/>
      <c r="L7135" s="127"/>
      <c r="M7135" s="127"/>
      <c r="N7135" s="246">
        <v>50</v>
      </c>
      <c r="O7135" s="246">
        <v>0</v>
      </c>
      <c r="P7135" s="127" t="s">
        <v>1334</v>
      </c>
    </row>
    <row r="7136" spans="1:16" ht="51" hidden="1">
      <c r="A7136" s="127">
        <v>513</v>
      </c>
      <c r="B7136" s="127"/>
      <c r="C7136" s="128" t="s">
        <v>201</v>
      </c>
      <c r="D7136" s="222">
        <v>43048</v>
      </c>
      <c r="E7136" s="127" t="s">
        <v>13974</v>
      </c>
      <c r="F7136" s="127" t="s">
        <v>15</v>
      </c>
      <c r="G7136" s="127">
        <v>591184</v>
      </c>
      <c r="H7136" s="127"/>
      <c r="I7136" s="131" t="s">
        <v>16403</v>
      </c>
      <c r="J7136" s="127"/>
      <c r="K7136" s="127"/>
      <c r="L7136" s="127"/>
      <c r="M7136" s="127"/>
      <c r="N7136" s="246">
        <v>50</v>
      </c>
      <c r="O7136" s="246">
        <v>0</v>
      </c>
      <c r="P7136" s="127" t="s">
        <v>1334</v>
      </c>
    </row>
    <row r="7137" spans="1:16" ht="76.5" hidden="1">
      <c r="A7137" s="127">
        <v>25</v>
      </c>
      <c r="B7137" s="127"/>
      <c r="C7137" s="128" t="s">
        <v>695</v>
      </c>
      <c r="D7137" s="222">
        <v>43048</v>
      </c>
      <c r="E7137" s="127" t="s">
        <v>13975</v>
      </c>
      <c r="F7137" s="127" t="s">
        <v>1375</v>
      </c>
      <c r="G7137" s="127">
        <v>15485661</v>
      </c>
      <c r="H7137" s="127"/>
      <c r="I7137" s="131" t="s">
        <v>16404</v>
      </c>
      <c r="J7137" s="127"/>
      <c r="K7137" s="127"/>
      <c r="L7137" s="127"/>
      <c r="M7137" s="127"/>
      <c r="N7137" s="246">
        <v>1544980.15</v>
      </c>
      <c r="O7137" s="246">
        <v>0</v>
      </c>
      <c r="P7137" s="127" t="s">
        <v>1334</v>
      </c>
    </row>
    <row r="7138" spans="1:16" ht="63.75" hidden="1">
      <c r="A7138" s="127">
        <v>10</v>
      </c>
      <c r="B7138" s="127"/>
      <c r="C7138" s="128" t="s">
        <v>691</v>
      </c>
      <c r="D7138" s="222">
        <v>43049</v>
      </c>
      <c r="E7138" s="127" t="s">
        <v>13976</v>
      </c>
      <c r="F7138" s="127" t="s">
        <v>6</v>
      </c>
      <c r="G7138" s="127">
        <v>591458</v>
      </c>
      <c r="H7138" s="127"/>
      <c r="I7138" s="131" t="s">
        <v>16405</v>
      </c>
      <c r="J7138" s="127"/>
      <c r="K7138" s="127"/>
      <c r="L7138" s="127"/>
      <c r="M7138" s="127"/>
      <c r="N7138" s="246">
        <v>0</v>
      </c>
      <c r="O7138" s="246">
        <v>22430</v>
      </c>
      <c r="P7138" s="127" t="s">
        <v>1334</v>
      </c>
    </row>
    <row r="7139" spans="1:16" ht="63.75" hidden="1">
      <c r="A7139" s="127">
        <v>10</v>
      </c>
      <c r="B7139" s="127"/>
      <c r="C7139" s="128" t="s">
        <v>691</v>
      </c>
      <c r="D7139" s="222">
        <v>43049</v>
      </c>
      <c r="E7139" s="127" t="s">
        <v>13977</v>
      </c>
      <c r="F7139" s="127" t="s">
        <v>6</v>
      </c>
      <c r="G7139" s="127">
        <v>591460</v>
      </c>
      <c r="H7139" s="127"/>
      <c r="I7139" s="131" t="s">
        <v>16406</v>
      </c>
      <c r="J7139" s="127"/>
      <c r="K7139" s="127"/>
      <c r="L7139" s="127"/>
      <c r="M7139" s="127"/>
      <c r="N7139" s="246">
        <v>0</v>
      </c>
      <c r="O7139" s="246">
        <v>135485</v>
      </c>
      <c r="P7139" s="127" t="s">
        <v>1334</v>
      </c>
    </row>
    <row r="7140" spans="1:16" ht="63.75" hidden="1">
      <c r="A7140" s="127">
        <v>10</v>
      </c>
      <c r="B7140" s="127"/>
      <c r="C7140" s="128" t="s">
        <v>691</v>
      </c>
      <c r="D7140" s="222">
        <v>43049</v>
      </c>
      <c r="E7140" s="127" t="s">
        <v>13978</v>
      </c>
      <c r="F7140" s="127" t="s">
        <v>6</v>
      </c>
      <c r="G7140" s="127">
        <v>591462</v>
      </c>
      <c r="H7140" s="127"/>
      <c r="I7140" s="131" t="s">
        <v>16407</v>
      </c>
      <c r="J7140" s="127"/>
      <c r="K7140" s="127"/>
      <c r="L7140" s="127"/>
      <c r="M7140" s="127"/>
      <c r="N7140" s="246">
        <v>0</v>
      </c>
      <c r="O7140" s="246">
        <v>49039.4</v>
      </c>
      <c r="P7140" s="127" t="s">
        <v>1334</v>
      </c>
    </row>
    <row r="7141" spans="1:16" ht="63.75" hidden="1">
      <c r="A7141" s="127">
        <v>10</v>
      </c>
      <c r="B7141" s="127"/>
      <c r="C7141" s="128" t="s">
        <v>691</v>
      </c>
      <c r="D7141" s="222">
        <v>43049</v>
      </c>
      <c r="E7141" s="127" t="s">
        <v>13979</v>
      </c>
      <c r="F7141" s="127" t="s">
        <v>6</v>
      </c>
      <c r="G7141" s="127">
        <v>591464</v>
      </c>
      <c r="H7141" s="127"/>
      <c r="I7141" s="131" t="s">
        <v>16408</v>
      </c>
      <c r="J7141" s="127"/>
      <c r="K7141" s="127"/>
      <c r="L7141" s="127"/>
      <c r="M7141" s="127"/>
      <c r="N7141" s="246">
        <v>0</v>
      </c>
      <c r="O7141" s="246">
        <v>98791.13</v>
      </c>
      <c r="P7141" s="127" t="s">
        <v>1334</v>
      </c>
    </row>
    <row r="7142" spans="1:16" ht="63.75" hidden="1">
      <c r="A7142" s="127">
        <v>10</v>
      </c>
      <c r="B7142" s="127"/>
      <c r="C7142" s="128" t="s">
        <v>691</v>
      </c>
      <c r="D7142" s="222">
        <v>43049</v>
      </c>
      <c r="E7142" s="127" t="s">
        <v>13980</v>
      </c>
      <c r="F7142" s="127" t="s">
        <v>6</v>
      </c>
      <c r="G7142" s="127">
        <v>591466</v>
      </c>
      <c r="H7142" s="127"/>
      <c r="I7142" s="131" t="s">
        <v>16409</v>
      </c>
      <c r="J7142" s="127"/>
      <c r="K7142" s="127"/>
      <c r="L7142" s="127"/>
      <c r="M7142" s="127"/>
      <c r="N7142" s="246">
        <v>0</v>
      </c>
      <c r="O7142" s="246">
        <v>26641.77</v>
      </c>
      <c r="P7142" s="127" t="s">
        <v>1334</v>
      </c>
    </row>
    <row r="7143" spans="1:16" ht="51" hidden="1">
      <c r="A7143" s="127">
        <v>10</v>
      </c>
      <c r="B7143" s="127"/>
      <c r="C7143" s="128" t="s">
        <v>691</v>
      </c>
      <c r="D7143" s="222">
        <v>43049</v>
      </c>
      <c r="E7143" s="127" t="s">
        <v>13981</v>
      </c>
      <c r="F7143" s="127" t="s">
        <v>6</v>
      </c>
      <c r="G7143" s="127">
        <v>591468</v>
      </c>
      <c r="H7143" s="127"/>
      <c r="I7143" s="131" t="s">
        <v>16410</v>
      </c>
      <c r="J7143" s="127"/>
      <c r="K7143" s="127"/>
      <c r="L7143" s="127"/>
      <c r="M7143" s="127"/>
      <c r="N7143" s="246">
        <v>0</v>
      </c>
      <c r="O7143" s="246">
        <v>82052.460000000006</v>
      </c>
      <c r="P7143" s="127" t="s">
        <v>1334</v>
      </c>
    </row>
    <row r="7144" spans="1:16" ht="51" hidden="1">
      <c r="A7144" s="127">
        <v>86</v>
      </c>
      <c r="B7144" s="127"/>
      <c r="C7144" s="128" t="s">
        <v>711</v>
      </c>
      <c r="D7144" s="222">
        <v>43049</v>
      </c>
      <c r="E7144" s="127" t="s">
        <v>13982</v>
      </c>
      <c r="F7144" s="127" t="s">
        <v>6</v>
      </c>
      <c r="G7144" s="127">
        <v>591904</v>
      </c>
      <c r="H7144" s="127"/>
      <c r="I7144" s="131" t="s">
        <v>16411</v>
      </c>
      <c r="J7144" s="127"/>
      <c r="K7144" s="127"/>
      <c r="L7144" s="127"/>
      <c r="M7144" s="127"/>
      <c r="N7144" s="246">
        <v>0</v>
      </c>
      <c r="O7144" s="246">
        <v>8468882.1799999997</v>
      </c>
      <c r="P7144" s="127" t="s">
        <v>1334</v>
      </c>
    </row>
    <row r="7145" spans="1:16" ht="76.5" hidden="1">
      <c r="A7145" s="127">
        <v>10</v>
      </c>
      <c r="B7145" s="127"/>
      <c r="C7145" s="128" t="s">
        <v>691</v>
      </c>
      <c r="D7145" s="222">
        <v>43049</v>
      </c>
      <c r="E7145" s="127" t="s">
        <v>13983</v>
      </c>
      <c r="F7145" s="127" t="s">
        <v>6</v>
      </c>
      <c r="G7145" s="127">
        <v>592017</v>
      </c>
      <c r="H7145" s="127"/>
      <c r="I7145" s="131" t="s">
        <v>16412</v>
      </c>
      <c r="J7145" s="127"/>
      <c r="K7145" s="127"/>
      <c r="L7145" s="127"/>
      <c r="M7145" s="127"/>
      <c r="N7145" s="246">
        <v>0</v>
      </c>
      <c r="O7145" s="246">
        <v>72894.36</v>
      </c>
      <c r="P7145" s="127" t="s">
        <v>1334</v>
      </c>
    </row>
    <row r="7146" spans="1:16" ht="63.75" hidden="1">
      <c r="A7146" s="127">
        <v>10</v>
      </c>
      <c r="B7146" s="127"/>
      <c r="C7146" s="128" t="s">
        <v>691</v>
      </c>
      <c r="D7146" s="222">
        <v>43049</v>
      </c>
      <c r="E7146" s="127" t="s">
        <v>13984</v>
      </c>
      <c r="F7146" s="127" t="s">
        <v>6</v>
      </c>
      <c r="G7146" s="127">
        <v>592027</v>
      </c>
      <c r="H7146" s="127"/>
      <c r="I7146" s="131" t="s">
        <v>16413</v>
      </c>
      <c r="J7146" s="127"/>
      <c r="K7146" s="127"/>
      <c r="L7146" s="127"/>
      <c r="M7146" s="127"/>
      <c r="N7146" s="246">
        <v>0</v>
      </c>
      <c r="O7146" s="246">
        <v>23280.23</v>
      </c>
      <c r="P7146" s="127" t="s">
        <v>1334</v>
      </c>
    </row>
    <row r="7147" spans="1:16" ht="76.5" hidden="1">
      <c r="A7147" s="127">
        <v>25</v>
      </c>
      <c r="B7147" s="127"/>
      <c r="C7147" s="128" t="s">
        <v>695</v>
      </c>
      <c r="D7147" s="222">
        <v>43049</v>
      </c>
      <c r="E7147" s="127" t="s">
        <v>13985</v>
      </c>
      <c r="F7147" s="127" t="s">
        <v>1375</v>
      </c>
      <c r="G7147" s="127">
        <v>15501802</v>
      </c>
      <c r="H7147" s="127"/>
      <c r="I7147" s="131" t="s">
        <v>16414</v>
      </c>
      <c r="J7147" s="127"/>
      <c r="K7147" s="127"/>
      <c r="L7147" s="127"/>
      <c r="M7147" s="127"/>
      <c r="N7147" s="246">
        <v>70290.14</v>
      </c>
      <c r="O7147" s="246">
        <v>0</v>
      </c>
      <c r="P7147" s="127" t="s">
        <v>1334</v>
      </c>
    </row>
    <row r="7148" spans="1:16" ht="76.5" hidden="1">
      <c r="A7148" s="127">
        <v>25</v>
      </c>
      <c r="B7148" s="127"/>
      <c r="C7148" s="128" t="s">
        <v>695</v>
      </c>
      <c r="D7148" s="222">
        <v>43049</v>
      </c>
      <c r="E7148" s="127" t="s">
        <v>13986</v>
      </c>
      <c r="F7148" s="127" t="s">
        <v>1375</v>
      </c>
      <c r="G7148" s="127">
        <v>15501659</v>
      </c>
      <c r="H7148" s="127"/>
      <c r="I7148" s="131" t="s">
        <v>16415</v>
      </c>
      <c r="J7148" s="127"/>
      <c r="K7148" s="127"/>
      <c r="L7148" s="127"/>
      <c r="M7148" s="127"/>
      <c r="N7148" s="246">
        <v>597331.79</v>
      </c>
      <c r="O7148" s="246">
        <v>0</v>
      </c>
      <c r="P7148" s="127" t="s">
        <v>1334</v>
      </c>
    </row>
    <row r="7149" spans="1:16" ht="76.5" hidden="1">
      <c r="A7149" s="127">
        <v>25</v>
      </c>
      <c r="B7149" s="127"/>
      <c r="C7149" s="128" t="s">
        <v>695</v>
      </c>
      <c r="D7149" s="222">
        <v>43049</v>
      </c>
      <c r="E7149" s="127" t="s">
        <v>13987</v>
      </c>
      <c r="F7149" s="127" t="s">
        <v>1375</v>
      </c>
      <c r="G7149" s="127">
        <v>15502093</v>
      </c>
      <c r="H7149" s="127"/>
      <c r="I7149" s="131" t="s">
        <v>16416</v>
      </c>
      <c r="J7149" s="127"/>
      <c r="K7149" s="127"/>
      <c r="L7149" s="127"/>
      <c r="M7149" s="127"/>
      <c r="N7149" s="246">
        <v>551050.55000000005</v>
      </c>
      <c r="O7149" s="246">
        <v>0</v>
      </c>
      <c r="P7149" s="127" t="s">
        <v>1334</v>
      </c>
    </row>
    <row r="7150" spans="1:16" ht="76.5" hidden="1">
      <c r="A7150" s="127">
        <v>25</v>
      </c>
      <c r="B7150" s="127"/>
      <c r="C7150" s="128" t="s">
        <v>695</v>
      </c>
      <c r="D7150" s="222">
        <v>43049</v>
      </c>
      <c r="E7150" s="127" t="s">
        <v>13988</v>
      </c>
      <c r="F7150" s="127" t="s">
        <v>1375</v>
      </c>
      <c r="G7150" s="127">
        <v>15501845</v>
      </c>
      <c r="H7150" s="127"/>
      <c r="I7150" s="131" t="s">
        <v>16417</v>
      </c>
      <c r="J7150" s="127"/>
      <c r="K7150" s="127"/>
      <c r="L7150" s="127"/>
      <c r="M7150" s="127"/>
      <c r="N7150" s="246">
        <v>599903</v>
      </c>
      <c r="O7150" s="246">
        <v>0</v>
      </c>
      <c r="P7150" s="127" t="s">
        <v>1334</v>
      </c>
    </row>
    <row r="7151" spans="1:16" ht="76.5" hidden="1">
      <c r="A7151" s="127">
        <v>25</v>
      </c>
      <c r="B7151" s="127"/>
      <c r="C7151" s="128" t="s">
        <v>695</v>
      </c>
      <c r="D7151" s="222">
        <v>43049</v>
      </c>
      <c r="E7151" s="127" t="s">
        <v>13989</v>
      </c>
      <c r="F7151" s="127" t="s">
        <v>1375</v>
      </c>
      <c r="G7151" s="127">
        <v>15486301</v>
      </c>
      <c r="H7151" s="127"/>
      <c r="I7151" s="131" t="s">
        <v>16418</v>
      </c>
      <c r="J7151" s="127"/>
      <c r="K7151" s="127"/>
      <c r="L7151" s="127"/>
      <c r="M7151" s="127"/>
      <c r="N7151" s="246">
        <v>184403.97</v>
      </c>
      <c r="O7151" s="246">
        <v>0</v>
      </c>
      <c r="P7151" s="127" t="s">
        <v>1334</v>
      </c>
    </row>
    <row r="7152" spans="1:16" ht="76.5" hidden="1">
      <c r="A7152" s="127">
        <v>25</v>
      </c>
      <c r="B7152" s="127"/>
      <c r="C7152" s="128" t="s">
        <v>695</v>
      </c>
      <c r="D7152" s="222">
        <v>43049</v>
      </c>
      <c r="E7152" s="127" t="s">
        <v>13990</v>
      </c>
      <c r="F7152" s="127" t="s">
        <v>1375</v>
      </c>
      <c r="G7152" s="127">
        <v>15486313</v>
      </c>
      <c r="H7152" s="127"/>
      <c r="I7152" s="131" t="s">
        <v>16419</v>
      </c>
      <c r="J7152" s="127"/>
      <c r="K7152" s="127"/>
      <c r="L7152" s="127"/>
      <c r="M7152" s="127"/>
      <c r="N7152" s="246">
        <v>122541.94</v>
      </c>
      <c r="O7152" s="246">
        <v>0</v>
      </c>
      <c r="P7152" s="127" t="s">
        <v>1334</v>
      </c>
    </row>
    <row r="7153" spans="1:16" ht="76.5" hidden="1">
      <c r="A7153" s="127">
        <v>25</v>
      </c>
      <c r="B7153" s="127"/>
      <c r="C7153" s="128" t="s">
        <v>695</v>
      </c>
      <c r="D7153" s="222">
        <v>43049</v>
      </c>
      <c r="E7153" s="127" t="s">
        <v>13991</v>
      </c>
      <c r="F7153" s="127" t="s">
        <v>1375</v>
      </c>
      <c r="G7153" s="127">
        <v>15486353</v>
      </c>
      <c r="H7153" s="127"/>
      <c r="I7153" s="131" t="s">
        <v>16420</v>
      </c>
      <c r="J7153" s="127"/>
      <c r="K7153" s="127"/>
      <c r="L7153" s="127"/>
      <c r="M7153" s="127"/>
      <c r="N7153" s="246">
        <v>130746.73</v>
      </c>
      <c r="O7153" s="246">
        <v>0</v>
      </c>
      <c r="P7153" s="127" t="s">
        <v>1334</v>
      </c>
    </row>
    <row r="7154" spans="1:16" ht="76.5" hidden="1">
      <c r="A7154" s="127">
        <v>25</v>
      </c>
      <c r="B7154" s="127"/>
      <c r="C7154" s="128" t="s">
        <v>695</v>
      </c>
      <c r="D7154" s="222">
        <v>43049</v>
      </c>
      <c r="E7154" s="127" t="s">
        <v>13992</v>
      </c>
      <c r="F7154" s="127" t="s">
        <v>1375</v>
      </c>
      <c r="G7154" s="127">
        <v>15486355</v>
      </c>
      <c r="H7154" s="127"/>
      <c r="I7154" s="131" t="s">
        <v>16421</v>
      </c>
      <c r="J7154" s="127"/>
      <c r="K7154" s="127"/>
      <c r="L7154" s="127"/>
      <c r="M7154" s="127"/>
      <c r="N7154" s="246">
        <v>47627.21</v>
      </c>
      <c r="O7154" s="246">
        <v>0</v>
      </c>
      <c r="P7154" s="127" t="s">
        <v>1334</v>
      </c>
    </row>
    <row r="7155" spans="1:16" ht="76.5" hidden="1">
      <c r="A7155" s="127">
        <v>25</v>
      </c>
      <c r="B7155" s="127"/>
      <c r="C7155" s="128" t="s">
        <v>695</v>
      </c>
      <c r="D7155" s="222">
        <v>43049</v>
      </c>
      <c r="E7155" s="127" t="s">
        <v>13993</v>
      </c>
      <c r="F7155" s="127" t="s">
        <v>1375</v>
      </c>
      <c r="G7155" s="127">
        <v>15486381</v>
      </c>
      <c r="H7155" s="127"/>
      <c r="I7155" s="131" t="s">
        <v>16422</v>
      </c>
      <c r="J7155" s="127"/>
      <c r="K7155" s="127"/>
      <c r="L7155" s="127"/>
      <c r="M7155" s="127"/>
      <c r="N7155" s="246">
        <v>144677.28</v>
      </c>
      <c r="O7155" s="246">
        <v>0</v>
      </c>
      <c r="P7155" s="127" t="s">
        <v>1334</v>
      </c>
    </row>
    <row r="7156" spans="1:16" ht="76.5" hidden="1">
      <c r="A7156" s="127">
        <v>25</v>
      </c>
      <c r="B7156" s="127"/>
      <c r="C7156" s="128" t="s">
        <v>695</v>
      </c>
      <c r="D7156" s="222">
        <v>43049</v>
      </c>
      <c r="E7156" s="127" t="s">
        <v>13994</v>
      </c>
      <c r="F7156" s="127" t="s">
        <v>1375</v>
      </c>
      <c r="G7156" s="127">
        <v>15486387</v>
      </c>
      <c r="H7156" s="127"/>
      <c r="I7156" s="131" t="s">
        <v>16423</v>
      </c>
      <c r="J7156" s="127"/>
      <c r="K7156" s="127"/>
      <c r="L7156" s="127"/>
      <c r="M7156" s="127"/>
      <c r="N7156" s="246">
        <v>589900.11</v>
      </c>
      <c r="O7156" s="246">
        <v>0</v>
      </c>
      <c r="P7156" s="127" t="s">
        <v>1334</v>
      </c>
    </row>
    <row r="7157" spans="1:16" ht="76.5" hidden="1">
      <c r="A7157" s="127">
        <v>25</v>
      </c>
      <c r="B7157" s="127"/>
      <c r="C7157" s="128" t="s">
        <v>695</v>
      </c>
      <c r="D7157" s="222">
        <v>43049</v>
      </c>
      <c r="E7157" s="127" t="s">
        <v>13995</v>
      </c>
      <c r="F7157" s="127" t="s">
        <v>1375</v>
      </c>
      <c r="G7157" s="127">
        <v>15486473</v>
      </c>
      <c r="H7157" s="127"/>
      <c r="I7157" s="131" t="s">
        <v>16424</v>
      </c>
      <c r="J7157" s="127"/>
      <c r="K7157" s="127"/>
      <c r="L7157" s="127"/>
      <c r="M7157" s="127"/>
      <c r="N7157" s="246">
        <v>395988.82</v>
      </c>
      <c r="O7157" s="246">
        <v>0</v>
      </c>
      <c r="P7157" s="127" t="s">
        <v>1334</v>
      </c>
    </row>
    <row r="7158" spans="1:16" ht="76.5" hidden="1">
      <c r="A7158" s="127">
        <v>25</v>
      </c>
      <c r="B7158" s="127"/>
      <c r="C7158" s="128" t="s">
        <v>695</v>
      </c>
      <c r="D7158" s="222">
        <v>43049</v>
      </c>
      <c r="E7158" s="127" t="s">
        <v>13996</v>
      </c>
      <c r="F7158" s="127" t="s">
        <v>1375</v>
      </c>
      <c r="G7158" s="127">
        <v>15486474</v>
      </c>
      <c r="H7158" s="127"/>
      <c r="I7158" s="131" t="s">
        <v>16425</v>
      </c>
      <c r="J7158" s="127"/>
      <c r="K7158" s="127"/>
      <c r="L7158" s="127"/>
      <c r="M7158" s="127"/>
      <c r="N7158" s="246">
        <v>169198.83</v>
      </c>
      <c r="O7158" s="246">
        <v>0</v>
      </c>
      <c r="P7158" s="127" t="s">
        <v>1334</v>
      </c>
    </row>
    <row r="7159" spans="1:16" ht="76.5" hidden="1">
      <c r="A7159" s="127">
        <v>25</v>
      </c>
      <c r="B7159" s="127"/>
      <c r="C7159" s="128" t="s">
        <v>695</v>
      </c>
      <c r="D7159" s="222">
        <v>43049</v>
      </c>
      <c r="E7159" s="127" t="s">
        <v>13997</v>
      </c>
      <c r="F7159" s="127" t="s">
        <v>1375</v>
      </c>
      <c r="G7159" s="127">
        <v>15486526</v>
      </c>
      <c r="H7159" s="127"/>
      <c r="I7159" s="131" t="s">
        <v>16426</v>
      </c>
      <c r="J7159" s="127"/>
      <c r="K7159" s="127"/>
      <c r="L7159" s="127"/>
      <c r="M7159" s="127"/>
      <c r="N7159" s="246">
        <v>38289.449999999997</v>
      </c>
      <c r="O7159" s="246">
        <v>0</v>
      </c>
      <c r="P7159" s="127" t="s">
        <v>1334</v>
      </c>
    </row>
    <row r="7160" spans="1:16" ht="76.5" hidden="1">
      <c r="A7160" s="127">
        <v>25</v>
      </c>
      <c r="B7160" s="127"/>
      <c r="C7160" s="128" t="s">
        <v>695</v>
      </c>
      <c r="D7160" s="222">
        <v>43049</v>
      </c>
      <c r="E7160" s="127" t="s">
        <v>13998</v>
      </c>
      <c r="F7160" s="127" t="s">
        <v>1375</v>
      </c>
      <c r="G7160" s="127">
        <v>15486527</v>
      </c>
      <c r="H7160" s="127"/>
      <c r="I7160" s="131" t="s">
        <v>16427</v>
      </c>
      <c r="J7160" s="127"/>
      <c r="K7160" s="127"/>
      <c r="L7160" s="127"/>
      <c r="M7160" s="127"/>
      <c r="N7160" s="246">
        <v>48111.25</v>
      </c>
      <c r="O7160" s="246">
        <v>0</v>
      </c>
      <c r="P7160" s="127" t="s">
        <v>1334</v>
      </c>
    </row>
    <row r="7161" spans="1:16" ht="76.5" hidden="1">
      <c r="A7161" s="127">
        <v>25</v>
      </c>
      <c r="B7161" s="127"/>
      <c r="C7161" s="128" t="s">
        <v>695</v>
      </c>
      <c r="D7161" s="222">
        <v>43049</v>
      </c>
      <c r="E7161" s="127" t="s">
        <v>13999</v>
      </c>
      <c r="F7161" s="127" t="s">
        <v>1375</v>
      </c>
      <c r="G7161" s="127">
        <v>15486535</v>
      </c>
      <c r="H7161" s="127"/>
      <c r="I7161" s="131" t="s">
        <v>16428</v>
      </c>
      <c r="J7161" s="127"/>
      <c r="K7161" s="127"/>
      <c r="L7161" s="127"/>
      <c r="M7161" s="127"/>
      <c r="N7161" s="246">
        <v>114266.12</v>
      </c>
      <c r="O7161" s="246">
        <v>0</v>
      </c>
      <c r="P7161" s="127" t="s">
        <v>1334</v>
      </c>
    </row>
    <row r="7162" spans="1:16" ht="76.5" hidden="1">
      <c r="A7162" s="127">
        <v>25</v>
      </c>
      <c r="B7162" s="127"/>
      <c r="C7162" s="128" t="s">
        <v>695</v>
      </c>
      <c r="D7162" s="222">
        <v>43049</v>
      </c>
      <c r="E7162" s="127" t="s">
        <v>14000</v>
      </c>
      <c r="F7162" s="127" t="s">
        <v>1375</v>
      </c>
      <c r="G7162" s="127">
        <v>15486539</v>
      </c>
      <c r="H7162" s="127"/>
      <c r="I7162" s="131" t="s">
        <v>16429</v>
      </c>
      <c r="J7162" s="127"/>
      <c r="K7162" s="127"/>
      <c r="L7162" s="127"/>
      <c r="M7162" s="127"/>
      <c r="N7162" s="246">
        <v>113057.09</v>
      </c>
      <c r="O7162" s="246">
        <v>0</v>
      </c>
      <c r="P7162" s="127" t="s">
        <v>1334</v>
      </c>
    </row>
    <row r="7163" spans="1:16" ht="76.5" hidden="1">
      <c r="A7163" s="127">
        <v>25</v>
      </c>
      <c r="B7163" s="127"/>
      <c r="C7163" s="128" t="s">
        <v>695</v>
      </c>
      <c r="D7163" s="222">
        <v>43049</v>
      </c>
      <c r="E7163" s="127" t="s">
        <v>14001</v>
      </c>
      <c r="F7163" s="127" t="s">
        <v>1375</v>
      </c>
      <c r="G7163" s="127">
        <v>15486606</v>
      </c>
      <c r="H7163" s="127"/>
      <c r="I7163" s="131" t="s">
        <v>16430</v>
      </c>
      <c r="J7163" s="127"/>
      <c r="K7163" s="127"/>
      <c r="L7163" s="127"/>
      <c r="M7163" s="127"/>
      <c r="N7163" s="246">
        <v>114266.12</v>
      </c>
      <c r="O7163" s="243">
        <v>0</v>
      </c>
      <c r="P7163" s="127" t="s">
        <v>1334</v>
      </c>
    </row>
    <row r="7164" spans="1:16" ht="76.5" hidden="1">
      <c r="A7164" s="127">
        <v>25</v>
      </c>
      <c r="B7164" s="127"/>
      <c r="C7164" s="128" t="s">
        <v>695</v>
      </c>
      <c r="D7164" s="222">
        <v>43049</v>
      </c>
      <c r="E7164" s="127" t="s">
        <v>14002</v>
      </c>
      <c r="F7164" s="127" t="s">
        <v>1375</v>
      </c>
      <c r="G7164" s="127">
        <v>15486607</v>
      </c>
      <c r="H7164" s="127"/>
      <c r="I7164" s="131" t="s">
        <v>16431</v>
      </c>
      <c r="J7164" s="127"/>
      <c r="K7164" s="127"/>
      <c r="L7164" s="127"/>
      <c r="M7164" s="127"/>
      <c r="N7164" s="246">
        <v>93576.54</v>
      </c>
      <c r="O7164" s="246">
        <v>0</v>
      </c>
      <c r="P7164" s="127" t="s">
        <v>1334</v>
      </c>
    </row>
    <row r="7165" spans="1:16" ht="76.5" hidden="1">
      <c r="A7165" s="127">
        <v>25</v>
      </c>
      <c r="B7165" s="127"/>
      <c r="C7165" s="128" t="s">
        <v>695</v>
      </c>
      <c r="D7165" s="222">
        <v>43049</v>
      </c>
      <c r="E7165" s="127" t="s">
        <v>14003</v>
      </c>
      <c r="F7165" s="127" t="s">
        <v>1375</v>
      </c>
      <c r="G7165" s="127">
        <v>15486260</v>
      </c>
      <c r="H7165" s="127"/>
      <c r="I7165" s="131" t="s">
        <v>16432</v>
      </c>
      <c r="J7165" s="127"/>
      <c r="K7165" s="127"/>
      <c r="L7165" s="127"/>
      <c r="M7165" s="127"/>
      <c r="N7165" s="246">
        <v>600000</v>
      </c>
      <c r="O7165" s="246">
        <v>0</v>
      </c>
      <c r="P7165" s="127" t="s">
        <v>1334</v>
      </c>
    </row>
    <row r="7166" spans="1:16" ht="76.5" hidden="1">
      <c r="A7166" s="127">
        <v>25</v>
      </c>
      <c r="B7166" s="127"/>
      <c r="C7166" s="128" t="s">
        <v>695</v>
      </c>
      <c r="D7166" s="222">
        <v>43049</v>
      </c>
      <c r="E7166" s="127" t="s">
        <v>14004</v>
      </c>
      <c r="F7166" s="127" t="s">
        <v>1375</v>
      </c>
      <c r="G7166" s="127">
        <v>15488828</v>
      </c>
      <c r="H7166" s="127"/>
      <c r="I7166" s="131" t="s">
        <v>16433</v>
      </c>
      <c r="J7166" s="127"/>
      <c r="K7166" s="127"/>
      <c r="L7166" s="127"/>
      <c r="M7166" s="127"/>
      <c r="N7166" s="246">
        <v>600000</v>
      </c>
      <c r="O7166" s="246">
        <v>0</v>
      </c>
      <c r="P7166" s="127" t="s">
        <v>1334</v>
      </c>
    </row>
    <row r="7167" spans="1:16" ht="76.5" hidden="1">
      <c r="A7167" s="127">
        <v>25</v>
      </c>
      <c r="B7167" s="127"/>
      <c r="C7167" s="128" t="s">
        <v>695</v>
      </c>
      <c r="D7167" s="222">
        <v>43049</v>
      </c>
      <c r="E7167" s="127" t="s">
        <v>14005</v>
      </c>
      <c r="F7167" s="127" t="s">
        <v>1375</v>
      </c>
      <c r="G7167" s="127">
        <v>15486634</v>
      </c>
      <c r="H7167" s="127"/>
      <c r="I7167" s="131" t="s">
        <v>16434</v>
      </c>
      <c r="J7167" s="127"/>
      <c r="K7167" s="127"/>
      <c r="L7167" s="127"/>
      <c r="M7167" s="127"/>
      <c r="N7167" s="246">
        <v>600000</v>
      </c>
      <c r="O7167" s="246">
        <v>0</v>
      </c>
      <c r="P7167" s="127" t="s">
        <v>1334</v>
      </c>
    </row>
    <row r="7168" spans="1:16" ht="76.5" hidden="1">
      <c r="A7168" s="127">
        <v>25</v>
      </c>
      <c r="B7168" s="127"/>
      <c r="C7168" s="128" t="s">
        <v>695</v>
      </c>
      <c r="D7168" s="222">
        <v>43049</v>
      </c>
      <c r="E7168" s="127" t="s">
        <v>14006</v>
      </c>
      <c r="F7168" s="127" t="s">
        <v>1375</v>
      </c>
      <c r="G7168" s="127">
        <v>15488829</v>
      </c>
      <c r="H7168" s="127"/>
      <c r="I7168" s="131" t="s">
        <v>16435</v>
      </c>
      <c r="J7168" s="127"/>
      <c r="K7168" s="127"/>
      <c r="L7168" s="127"/>
      <c r="M7168" s="127"/>
      <c r="N7168" s="246">
        <v>400217.89</v>
      </c>
      <c r="O7168" s="246">
        <v>0</v>
      </c>
      <c r="P7168" s="127" t="s">
        <v>1334</v>
      </c>
    </row>
    <row r="7169" spans="1:16" ht="76.5" hidden="1">
      <c r="A7169" s="127">
        <v>25</v>
      </c>
      <c r="B7169" s="127"/>
      <c r="C7169" s="128" t="s">
        <v>695</v>
      </c>
      <c r="D7169" s="222">
        <v>43049</v>
      </c>
      <c r="E7169" s="127" t="s">
        <v>14007</v>
      </c>
      <c r="F7169" s="127" t="s">
        <v>1375</v>
      </c>
      <c r="G7169" s="127">
        <v>15504385</v>
      </c>
      <c r="H7169" s="127"/>
      <c r="I7169" s="131" t="s">
        <v>16436</v>
      </c>
      <c r="J7169" s="127"/>
      <c r="K7169" s="127"/>
      <c r="L7169" s="127"/>
      <c r="M7169" s="127"/>
      <c r="N7169" s="246">
        <v>600000</v>
      </c>
      <c r="O7169" s="246">
        <v>0</v>
      </c>
      <c r="P7169" s="127" t="s">
        <v>1334</v>
      </c>
    </row>
    <row r="7170" spans="1:16" ht="76.5" hidden="1">
      <c r="A7170" s="127">
        <v>25</v>
      </c>
      <c r="B7170" s="127"/>
      <c r="C7170" s="128" t="s">
        <v>695</v>
      </c>
      <c r="D7170" s="222">
        <v>43049</v>
      </c>
      <c r="E7170" s="127" t="s">
        <v>14008</v>
      </c>
      <c r="F7170" s="127" t="s">
        <v>1375</v>
      </c>
      <c r="G7170" s="127">
        <v>15488827</v>
      </c>
      <c r="H7170" s="127"/>
      <c r="I7170" s="131" t="s">
        <v>16437</v>
      </c>
      <c r="J7170" s="127"/>
      <c r="K7170" s="127"/>
      <c r="L7170" s="127"/>
      <c r="M7170" s="127"/>
      <c r="N7170" s="246">
        <v>77947.91</v>
      </c>
      <c r="O7170" s="246">
        <v>0</v>
      </c>
      <c r="P7170" s="127" t="s">
        <v>1334</v>
      </c>
    </row>
    <row r="7171" spans="1:16" ht="76.5" hidden="1">
      <c r="A7171" s="127">
        <v>25</v>
      </c>
      <c r="B7171" s="127"/>
      <c r="C7171" s="128" t="s">
        <v>695</v>
      </c>
      <c r="D7171" s="222">
        <v>43049</v>
      </c>
      <c r="E7171" s="127" t="s">
        <v>14009</v>
      </c>
      <c r="F7171" s="127" t="s">
        <v>1375</v>
      </c>
      <c r="G7171" s="127">
        <v>15486640</v>
      </c>
      <c r="H7171" s="127"/>
      <c r="I7171" s="131" t="s">
        <v>16438</v>
      </c>
      <c r="J7171" s="127"/>
      <c r="K7171" s="127"/>
      <c r="L7171" s="127"/>
      <c r="M7171" s="127"/>
      <c r="N7171" s="246">
        <v>104692.02</v>
      </c>
      <c r="O7171" s="246">
        <v>0</v>
      </c>
      <c r="P7171" s="127" t="s">
        <v>1334</v>
      </c>
    </row>
    <row r="7172" spans="1:16" ht="76.5" hidden="1">
      <c r="A7172" s="127">
        <v>25</v>
      </c>
      <c r="B7172" s="127"/>
      <c r="C7172" s="128" t="s">
        <v>695</v>
      </c>
      <c r="D7172" s="222">
        <v>43049</v>
      </c>
      <c r="E7172" s="127" t="s">
        <v>14010</v>
      </c>
      <c r="F7172" s="127" t="s">
        <v>1375</v>
      </c>
      <c r="G7172" s="127">
        <v>15505006</v>
      </c>
      <c r="H7172" s="127"/>
      <c r="I7172" s="131" t="s">
        <v>16439</v>
      </c>
      <c r="J7172" s="127"/>
      <c r="K7172" s="127"/>
      <c r="L7172" s="127"/>
      <c r="M7172" s="127"/>
      <c r="N7172" s="246">
        <v>599984.85</v>
      </c>
      <c r="O7172" s="246">
        <v>0</v>
      </c>
      <c r="P7172" s="127" t="s">
        <v>1334</v>
      </c>
    </row>
    <row r="7173" spans="1:16" ht="76.5" hidden="1">
      <c r="A7173" s="127">
        <v>25</v>
      </c>
      <c r="B7173" s="127"/>
      <c r="C7173" s="128" t="s">
        <v>695</v>
      </c>
      <c r="D7173" s="222">
        <v>43049</v>
      </c>
      <c r="E7173" s="127" t="s">
        <v>14011</v>
      </c>
      <c r="F7173" s="127" t="s">
        <v>1375</v>
      </c>
      <c r="G7173" s="127">
        <v>15486227</v>
      </c>
      <c r="H7173" s="127"/>
      <c r="I7173" s="131" t="s">
        <v>16440</v>
      </c>
      <c r="J7173" s="127"/>
      <c r="K7173" s="127"/>
      <c r="L7173" s="127"/>
      <c r="M7173" s="127"/>
      <c r="N7173" s="246">
        <v>600000</v>
      </c>
      <c r="O7173" s="246">
        <v>0</v>
      </c>
      <c r="P7173" s="127" t="s">
        <v>1334</v>
      </c>
    </row>
    <row r="7174" spans="1:16" ht="76.5" hidden="1">
      <c r="A7174" s="127">
        <v>25</v>
      </c>
      <c r="B7174" s="127"/>
      <c r="C7174" s="128" t="s">
        <v>695</v>
      </c>
      <c r="D7174" s="222">
        <v>43049</v>
      </c>
      <c r="E7174" s="127" t="s">
        <v>14012</v>
      </c>
      <c r="F7174" s="127" t="s">
        <v>1375</v>
      </c>
      <c r="G7174" s="127">
        <v>15505178</v>
      </c>
      <c r="H7174" s="127"/>
      <c r="I7174" s="131" t="s">
        <v>16441</v>
      </c>
      <c r="J7174" s="127"/>
      <c r="K7174" s="127"/>
      <c r="L7174" s="127"/>
      <c r="M7174" s="127"/>
      <c r="N7174" s="246">
        <v>582857.81999999995</v>
      </c>
      <c r="O7174" s="246">
        <v>0</v>
      </c>
      <c r="P7174" s="127" t="s">
        <v>1334</v>
      </c>
    </row>
    <row r="7175" spans="1:16" ht="76.5" hidden="1">
      <c r="A7175" s="127">
        <v>25</v>
      </c>
      <c r="B7175" s="127"/>
      <c r="C7175" s="128" t="s">
        <v>695</v>
      </c>
      <c r="D7175" s="222">
        <v>43049</v>
      </c>
      <c r="E7175" s="127" t="s">
        <v>14013</v>
      </c>
      <c r="F7175" s="127" t="s">
        <v>1375</v>
      </c>
      <c r="G7175" s="127">
        <v>15485924</v>
      </c>
      <c r="H7175" s="127"/>
      <c r="I7175" s="131" t="s">
        <v>16442</v>
      </c>
      <c r="J7175" s="127"/>
      <c r="K7175" s="127"/>
      <c r="L7175" s="127"/>
      <c r="M7175" s="127"/>
      <c r="N7175" s="246">
        <v>599261</v>
      </c>
      <c r="O7175" s="246">
        <v>0</v>
      </c>
      <c r="P7175" s="127" t="s">
        <v>1334</v>
      </c>
    </row>
    <row r="7176" spans="1:16" ht="76.5" hidden="1">
      <c r="A7176" s="127">
        <v>25</v>
      </c>
      <c r="B7176" s="127"/>
      <c r="C7176" s="128" t="s">
        <v>695</v>
      </c>
      <c r="D7176" s="222">
        <v>43049</v>
      </c>
      <c r="E7176" s="127" t="s">
        <v>14014</v>
      </c>
      <c r="F7176" s="127" t="s">
        <v>1375</v>
      </c>
      <c r="G7176" s="127">
        <v>15504798</v>
      </c>
      <c r="H7176" s="127"/>
      <c r="I7176" s="131" t="s">
        <v>16443</v>
      </c>
      <c r="J7176" s="127"/>
      <c r="K7176" s="127"/>
      <c r="L7176" s="127"/>
      <c r="M7176" s="127"/>
      <c r="N7176" s="246">
        <v>599951.16</v>
      </c>
      <c r="O7176" s="246">
        <v>0</v>
      </c>
      <c r="P7176" s="127" t="s">
        <v>1334</v>
      </c>
    </row>
    <row r="7177" spans="1:16" ht="76.5" hidden="1">
      <c r="A7177" s="127">
        <v>25</v>
      </c>
      <c r="B7177" s="127"/>
      <c r="C7177" s="128" t="s">
        <v>695</v>
      </c>
      <c r="D7177" s="222">
        <v>43049</v>
      </c>
      <c r="E7177" s="127" t="s">
        <v>14015</v>
      </c>
      <c r="F7177" s="127" t="s">
        <v>1375</v>
      </c>
      <c r="G7177" s="127">
        <v>15504654</v>
      </c>
      <c r="H7177" s="127"/>
      <c r="I7177" s="131" t="s">
        <v>16444</v>
      </c>
      <c r="J7177" s="127"/>
      <c r="K7177" s="127"/>
      <c r="L7177" s="127"/>
      <c r="M7177" s="127"/>
      <c r="N7177" s="246">
        <v>600000</v>
      </c>
      <c r="O7177" s="246">
        <v>0</v>
      </c>
      <c r="P7177" s="127" t="s">
        <v>1334</v>
      </c>
    </row>
    <row r="7178" spans="1:16" ht="76.5" hidden="1">
      <c r="A7178" s="127">
        <v>25</v>
      </c>
      <c r="B7178" s="127"/>
      <c r="C7178" s="128" t="s">
        <v>695</v>
      </c>
      <c r="D7178" s="222">
        <v>43049</v>
      </c>
      <c r="E7178" s="127" t="s">
        <v>14016</v>
      </c>
      <c r="F7178" s="127" t="s">
        <v>1375</v>
      </c>
      <c r="G7178" s="127">
        <v>15502154</v>
      </c>
      <c r="H7178" s="127"/>
      <c r="I7178" s="131" t="s">
        <v>16445</v>
      </c>
      <c r="J7178" s="127"/>
      <c r="K7178" s="127"/>
      <c r="L7178" s="127"/>
      <c r="M7178" s="127"/>
      <c r="N7178" s="246">
        <v>600000</v>
      </c>
      <c r="O7178" s="246">
        <v>0</v>
      </c>
      <c r="P7178" s="127" t="s">
        <v>1334</v>
      </c>
    </row>
    <row r="7179" spans="1:16" ht="76.5" hidden="1">
      <c r="A7179" s="127">
        <v>586</v>
      </c>
      <c r="B7179" s="127"/>
      <c r="C7179" s="128" t="s">
        <v>223</v>
      </c>
      <c r="D7179" s="222">
        <v>43049</v>
      </c>
      <c r="E7179" s="127" t="s">
        <v>14017</v>
      </c>
      <c r="F7179" s="127" t="s">
        <v>11</v>
      </c>
      <c r="G7179" s="127">
        <v>903702</v>
      </c>
      <c r="H7179" s="127"/>
      <c r="I7179" s="131" t="s">
        <v>16446</v>
      </c>
      <c r="J7179" s="127"/>
      <c r="K7179" s="127"/>
      <c r="L7179" s="127"/>
      <c r="M7179" s="127"/>
      <c r="N7179" s="246">
        <v>995.97</v>
      </c>
      <c r="O7179" s="246">
        <v>0</v>
      </c>
      <c r="P7179" s="127" t="s">
        <v>1334</v>
      </c>
    </row>
    <row r="7180" spans="1:16" ht="63.75" hidden="1">
      <c r="A7180" s="127">
        <v>10</v>
      </c>
      <c r="B7180" s="127"/>
      <c r="C7180" s="128" t="s">
        <v>691</v>
      </c>
      <c r="D7180" s="222">
        <v>43049</v>
      </c>
      <c r="E7180" s="127" t="s">
        <v>14018</v>
      </c>
      <c r="F7180" s="127" t="s">
        <v>15</v>
      </c>
      <c r="G7180" s="127">
        <v>591459</v>
      </c>
      <c r="H7180" s="127"/>
      <c r="I7180" s="131" t="s">
        <v>16447</v>
      </c>
      <c r="J7180" s="127"/>
      <c r="K7180" s="127"/>
      <c r="L7180" s="127"/>
      <c r="M7180" s="127"/>
      <c r="N7180" s="246">
        <v>50</v>
      </c>
      <c r="O7180" s="246">
        <v>0</v>
      </c>
      <c r="P7180" s="127" t="s">
        <v>1334</v>
      </c>
    </row>
    <row r="7181" spans="1:16" ht="63.75" hidden="1">
      <c r="A7181" s="127">
        <v>10</v>
      </c>
      <c r="B7181" s="127"/>
      <c r="C7181" s="128" t="s">
        <v>691</v>
      </c>
      <c r="D7181" s="222">
        <v>43049</v>
      </c>
      <c r="E7181" s="127" t="s">
        <v>14019</v>
      </c>
      <c r="F7181" s="127" t="s">
        <v>15</v>
      </c>
      <c r="G7181" s="127">
        <v>591461</v>
      </c>
      <c r="H7181" s="127"/>
      <c r="I7181" s="131" t="s">
        <v>16448</v>
      </c>
      <c r="J7181" s="127"/>
      <c r="K7181" s="127"/>
      <c r="L7181" s="127"/>
      <c r="M7181" s="127"/>
      <c r="N7181" s="246">
        <v>50</v>
      </c>
      <c r="O7181" s="246">
        <v>0</v>
      </c>
      <c r="P7181" s="127" t="s">
        <v>1334</v>
      </c>
    </row>
    <row r="7182" spans="1:16" ht="63.75" hidden="1">
      <c r="A7182" s="127">
        <v>10</v>
      </c>
      <c r="B7182" s="127"/>
      <c r="C7182" s="128" t="s">
        <v>691</v>
      </c>
      <c r="D7182" s="222">
        <v>43049</v>
      </c>
      <c r="E7182" s="127" t="s">
        <v>14020</v>
      </c>
      <c r="F7182" s="127" t="s">
        <v>15</v>
      </c>
      <c r="G7182" s="127">
        <v>591463</v>
      </c>
      <c r="H7182" s="127"/>
      <c r="I7182" s="131" t="s">
        <v>16449</v>
      </c>
      <c r="J7182" s="127"/>
      <c r="K7182" s="127"/>
      <c r="L7182" s="127"/>
      <c r="M7182" s="127"/>
      <c r="N7182" s="246">
        <v>50</v>
      </c>
      <c r="O7182" s="246">
        <v>0</v>
      </c>
      <c r="P7182" s="127" t="s">
        <v>1334</v>
      </c>
    </row>
    <row r="7183" spans="1:16" ht="63.75" hidden="1">
      <c r="A7183" s="127">
        <v>10</v>
      </c>
      <c r="B7183" s="127"/>
      <c r="C7183" s="128" t="s">
        <v>691</v>
      </c>
      <c r="D7183" s="222">
        <v>43049</v>
      </c>
      <c r="E7183" s="127" t="s">
        <v>14021</v>
      </c>
      <c r="F7183" s="127" t="s">
        <v>15</v>
      </c>
      <c r="G7183" s="127">
        <v>591465</v>
      </c>
      <c r="H7183" s="127"/>
      <c r="I7183" s="131" t="s">
        <v>16450</v>
      </c>
      <c r="J7183" s="127"/>
      <c r="K7183" s="127"/>
      <c r="L7183" s="127"/>
      <c r="M7183" s="127"/>
      <c r="N7183" s="246">
        <v>50</v>
      </c>
      <c r="O7183" s="246">
        <v>0</v>
      </c>
      <c r="P7183" s="127" t="s">
        <v>1334</v>
      </c>
    </row>
    <row r="7184" spans="1:16" ht="63.75" hidden="1">
      <c r="A7184" s="127">
        <v>10</v>
      </c>
      <c r="B7184" s="127"/>
      <c r="C7184" s="128" t="s">
        <v>691</v>
      </c>
      <c r="D7184" s="222">
        <v>43049</v>
      </c>
      <c r="E7184" s="127" t="s">
        <v>14022</v>
      </c>
      <c r="F7184" s="127" t="s">
        <v>15</v>
      </c>
      <c r="G7184" s="127">
        <v>591467</v>
      </c>
      <c r="H7184" s="127"/>
      <c r="I7184" s="131" t="s">
        <v>16451</v>
      </c>
      <c r="J7184" s="127"/>
      <c r="K7184" s="127"/>
      <c r="L7184" s="127"/>
      <c r="M7184" s="127"/>
      <c r="N7184" s="246">
        <v>50</v>
      </c>
      <c r="O7184" s="246">
        <v>0</v>
      </c>
      <c r="P7184" s="127" t="s">
        <v>1334</v>
      </c>
    </row>
    <row r="7185" spans="1:16" ht="51" hidden="1">
      <c r="A7185" s="127">
        <v>10</v>
      </c>
      <c r="B7185" s="127"/>
      <c r="C7185" s="128" t="s">
        <v>691</v>
      </c>
      <c r="D7185" s="222">
        <v>43049</v>
      </c>
      <c r="E7185" s="127" t="s">
        <v>14023</v>
      </c>
      <c r="F7185" s="127" t="s">
        <v>15</v>
      </c>
      <c r="G7185" s="127">
        <v>591469</v>
      </c>
      <c r="H7185" s="127"/>
      <c r="I7185" s="131" t="s">
        <v>16452</v>
      </c>
      <c r="J7185" s="127"/>
      <c r="K7185" s="127"/>
      <c r="L7185" s="127"/>
      <c r="M7185" s="127"/>
      <c r="N7185" s="246">
        <v>50</v>
      </c>
      <c r="O7185" s="246">
        <v>0</v>
      </c>
      <c r="P7185" s="127" t="s">
        <v>1334</v>
      </c>
    </row>
    <row r="7186" spans="1:16" ht="89.25" hidden="1">
      <c r="A7186" s="127">
        <v>25</v>
      </c>
      <c r="B7186" s="127"/>
      <c r="C7186" s="128" t="s">
        <v>695</v>
      </c>
      <c r="D7186" s="222">
        <v>43049</v>
      </c>
      <c r="E7186" s="127" t="s">
        <v>14024</v>
      </c>
      <c r="F7186" s="127" t="s">
        <v>15</v>
      </c>
      <c r="G7186" s="127">
        <v>3563</v>
      </c>
      <c r="H7186" s="127"/>
      <c r="I7186" s="131" t="s">
        <v>16453</v>
      </c>
      <c r="J7186" s="127"/>
      <c r="K7186" s="127"/>
      <c r="L7186" s="127"/>
      <c r="M7186" s="127"/>
      <c r="N7186" s="246">
        <v>276.17</v>
      </c>
      <c r="O7186" s="246">
        <v>0</v>
      </c>
      <c r="P7186" s="127" t="s">
        <v>1334</v>
      </c>
    </row>
    <row r="7187" spans="1:16" ht="51" hidden="1">
      <c r="A7187" s="127">
        <v>86</v>
      </c>
      <c r="B7187" s="127"/>
      <c r="C7187" s="128" t="s">
        <v>711</v>
      </c>
      <c r="D7187" s="222">
        <v>43049</v>
      </c>
      <c r="E7187" s="127" t="s">
        <v>14025</v>
      </c>
      <c r="F7187" s="127" t="s">
        <v>15</v>
      </c>
      <c r="G7187" s="127">
        <v>591905</v>
      </c>
      <c r="H7187" s="127"/>
      <c r="I7187" s="131" t="s">
        <v>16454</v>
      </c>
      <c r="J7187" s="127"/>
      <c r="K7187" s="127"/>
      <c r="L7187" s="127"/>
      <c r="M7187" s="127"/>
      <c r="N7187" s="246">
        <v>50</v>
      </c>
      <c r="O7187" s="246">
        <v>0</v>
      </c>
      <c r="P7187" s="127" t="s">
        <v>1334</v>
      </c>
    </row>
    <row r="7188" spans="1:16" ht="63.75" hidden="1">
      <c r="A7188" s="127" t="s">
        <v>620</v>
      </c>
      <c r="B7188" s="127"/>
      <c r="C7188" s="128" t="s">
        <v>714</v>
      </c>
      <c r="D7188" s="222">
        <v>43049</v>
      </c>
      <c r="E7188" s="127" t="s">
        <v>14026</v>
      </c>
      <c r="F7188" s="127" t="s">
        <v>11</v>
      </c>
      <c r="G7188" s="127">
        <v>9976</v>
      </c>
      <c r="H7188" s="127"/>
      <c r="I7188" s="131" t="s">
        <v>16455</v>
      </c>
      <c r="J7188" s="127"/>
      <c r="K7188" s="127"/>
      <c r="L7188" s="127"/>
      <c r="M7188" s="127"/>
      <c r="N7188" s="246">
        <v>307.58999999999997</v>
      </c>
      <c r="O7188" s="246">
        <v>0</v>
      </c>
      <c r="P7188" s="127" t="s">
        <v>1334</v>
      </c>
    </row>
    <row r="7189" spans="1:16" ht="63.75" hidden="1">
      <c r="A7189" s="127" t="s">
        <v>621</v>
      </c>
      <c r="B7189" s="127"/>
      <c r="C7189" s="128" t="s">
        <v>715</v>
      </c>
      <c r="D7189" s="222">
        <v>43049</v>
      </c>
      <c r="E7189" s="127" t="s">
        <v>14027</v>
      </c>
      <c r="F7189" s="127" t="s">
        <v>11</v>
      </c>
      <c r="G7189" s="127">
        <v>9963</v>
      </c>
      <c r="H7189" s="127"/>
      <c r="I7189" s="131" t="s">
        <v>16456</v>
      </c>
      <c r="J7189" s="127"/>
      <c r="K7189" s="127"/>
      <c r="L7189" s="127"/>
      <c r="M7189" s="127"/>
      <c r="N7189" s="246">
        <v>13364.71</v>
      </c>
      <c r="O7189" s="246">
        <v>0</v>
      </c>
      <c r="P7189" s="127" t="s">
        <v>1334</v>
      </c>
    </row>
    <row r="7190" spans="1:16" ht="76.5" hidden="1">
      <c r="A7190" s="127">
        <v>10</v>
      </c>
      <c r="B7190" s="127"/>
      <c r="C7190" s="128" t="s">
        <v>691</v>
      </c>
      <c r="D7190" s="222">
        <v>43049</v>
      </c>
      <c r="E7190" s="127" t="s">
        <v>14028</v>
      </c>
      <c r="F7190" s="127" t="s">
        <v>15</v>
      </c>
      <c r="G7190" s="127">
        <v>592018</v>
      </c>
      <c r="H7190" s="127"/>
      <c r="I7190" s="131" t="s">
        <v>16457</v>
      </c>
      <c r="J7190" s="127"/>
      <c r="K7190" s="127"/>
      <c r="L7190" s="127"/>
      <c r="M7190" s="127"/>
      <c r="N7190" s="246">
        <v>50</v>
      </c>
      <c r="O7190" s="246">
        <v>0</v>
      </c>
      <c r="P7190" s="127" t="s">
        <v>1334</v>
      </c>
    </row>
    <row r="7191" spans="1:16" ht="51" hidden="1">
      <c r="A7191" s="127">
        <v>513</v>
      </c>
      <c r="B7191" s="127"/>
      <c r="C7191" s="128" t="s">
        <v>201</v>
      </c>
      <c r="D7191" s="222">
        <v>43049</v>
      </c>
      <c r="E7191" s="127" t="s">
        <v>14029</v>
      </c>
      <c r="F7191" s="127" t="s">
        <v>15</v>
      </c>
      <c r="G7191" s="127">
        <v>592024</v>
      </c>
      <c r="H7191" s="127"/>
      <c r="I7191" s="131" t="s">
        <v>16458</v>
      </c>
      <c r="J7191" s="127"/>
      <c r="K7191" s="127"/>
      <c r="L7191" s="127"/>
      <c r="M7191" s="127"/>
      <c r="N7191" s="246">
        <v>50</v>
      </c>
      <c r="O7191" s="246">
        <v>0</v>
      </c>
      <c r="P7191" s="127" t="s">
        <v>1334</v>
      </c>
    </row>
    <row r="7192" spans="1:16" ht="63.75" hidden="1">
      <c r="A7192" s="127">
        <v>10</v>
      </c>
      <c r="B7192" s="127"/>
      <c r="C7192" s="128" t="s">
        <v>691</v>
      </c>
      <c r="D7192" s="222">
        <v>43049</v>
      </c>
      <c r="E7192" s="127" t="s">
        <v>14030</v>
      </c>
      <c r="F7192" s="127" t="s">
        <v>15</v>
      </c>
      <c r="G7192" s="127">
        <v>592028</v>
      </c>
      <c r="H7192" s="127"/>
      <c r="I7192" s="131" t="s">
        <v>16459</v>
      </c>
      <c r="J7192" s="127"/>
      <c r="K7192" s="127"/>
      <c r="L7192" s="127"/>
      <c r="M7192" s="127"/>
      <c r="N7192" s="246">
        <v>50</v>
      </c>
      <c r="O7192" s="246">
        <v>0</v>
      </c>
      <c r="P7192" s="127" t="s">
        <v>1334</v>
      </c>
    </row>
    <row r="7193" spans="1:16" ht="76.5" hidden="1">
      <c r="A7193" s="127">
        <v>25</v>
      </c>
      <c r="B7193" s="127"/>
      <c r="C7193" s="128" t="s">
        <v>695</v>
      </c>
      <c r="D7193" s="222">
        <v>43049</v>
      </c>
      <c r="E7193" s="127" t="s">
        <v>14031</v>
      </c>
      <c r="F7193" s="127" t="s">
        <v>1375</v>
      </c>
      <c r="G7193" s="127">
        <v>15486663</v>
      </c>
      <c r="H7193" s="127"/>
      <c r="I7193" s="131" t="s">
        <v>16460</v>
      </c>
      <c r="J7193" s="127"/>
      <c r="K7193" s="127"/>
      <c r="L7193" s="127"/>
      <c r="M7193" s="127"/>
      <c r="N7193" s="246">
        <v>85714.29</v>
      </c>
      <c r="O7193" s="246">
        <v>0</v>
      </c>
      <c r="P7193" s="127" t="s">
        <v>1334</v>
      </c>
    </row>
    <row r="7194" spans="1:16" ht="76.5" hidden="1">
      <c r="A7194" s="127">
        <v>25</v>
      </c>
      <c r="B7194" s="127"/>
      <c r="C7194" s="128" t="s">
        <v>695</v>
      </c>
      <c r="D7194" s="222">
        <v>43049</v>
      </c>
      <c r="E7194" s="127" t="s">
        <v>14032</v>
      </c>
      <c r="F7194" s="127" t="s">
        <v>1375</v>
      </c>
      <c r="G7194" s="127">
        <v>15486683</v>
      </c>
      <c r="H7194" s="127"/>
      <c r="I7194" s="131" t="s">
        <v>16461</v>
      </c>
      <c r="J7194" s="127"/>
      <c r="K7194" s="127"/>
      <c r="L7194" s="127"/>
      <c r="M7194" s="127"/>
      <c r="N7194" s="246">
        <v>85714.29</v>
      </c>
      <c r="O7194" s="246">
        <v>0</v>
      </c>
      <c r="P7194" s="127" t="s">
        <v>1334</v>
      </c>
    </row>
    <row r="7195" spans="1:16" ht="76.5" hidden="1">
      <c r="A7195" s="127">
        <v>25</v>
      </c>
      <c r="B7195" s="127"/>
      <c r="C7195" s="128" t="s">
        <v>695</v>
      </c>
      <c r="D7195" s="222">
        <v>43049</v>
      </c>
      <c r="E7195" s="127" t="s">
        <v>14033</v>
      </c>
      <c r="F7195" s="127" t="s">
        <v>1375</v>
      </c>
      <c r="G7195" s="127">
        <v>15486719</v>
      </c>
      <c r="H7195" s="127"/>
      <c r="I7195" s="131" t="s">
        <v>16462</v>
      </c>
      <c r="J7195" s="127"/>
      <c r="K7195" s="127"/>
      <c r="L7195" s="127"/>
      <c r="M7195" s="127"/>
      <c r="N7195" s="246">
        <v>85714.29</v>
      </c>
      <c r="O7195" s="246">
        <v>0</v>
      </c>
      <c r="P7195" s="127" t="s">
        <v>1334</v>
      </c>
    </row>
    <row r="7196" spans="1:16" ht="76.5" hidden="1">
      <c r="A7196" s="127">
        <v>25</v>
      </c>
      <c r="B7196" s="127"/>
      <c r="C7196" s="128" t="s">
        <v>695</v>
      </c>
      <c r="D7196" s="222">
        <v>43049</v>
      </c>
      <c r="E7196" s="127" t="s">
        <v>14034</v>
      </c>
      <c r="F7196" s="127" t="s">
        <v>1375</v>
      </c>
      <c r="G7196" s="127">
        <v>15486995</v>
      </c>
      <c r="H7196" s="127"/>
      <c r="I7196" s="131" t="s">
        <v>16463</v>
      </c>
      <c r="J7196" s="127"/>
      <c r="K7196" s="127"/>
      <c r="L7196" s="127"/>
      <c r="M7196" s="127"/>
      <c r="N7196" s="246">
        <v>85714.28</v>
      </c>
      <c r="O7196" s="246">
        <v>0</v>
      </c>
      <c r="P7196" s="127" t="s">
        <v>1334</v>
      </c>
    </row>
    <row r="7197" spans="1:16" ht="76.5" hidden="1">
      <c r="A7197" s="127">
        <v>25</v>
      </c>
      <c r="B7197" s="127"/>
      <c r="C7197" s="128" t="s">
        <v>695</v>
      </c>
      <c r="D7197" s="222">
        <v>43049</v>
      </c>
      <c r="E7197" s="127" t="s">
        <v>14035</v>
      </c>
      <c r="F7197" s="127" t="s">
        <v>1375</v>
      </c>
      <c r="G7197" s="127">
        <v>15487118</v>
      </c>
      <c r="H7197" s="127"/>
      <c r="I7197" s="131" t="s">
        <v>16464</v>
      </c>
      <c r="J7197" s="127"/>
      <c r="K7197" s="127"/>
      <c r="L7197" s="127"/>
      <c r="M7197" s="127"/>
      <c r="N7197" s="246">
        <v>85714.29</v>
      </c>
      <c r="O7197" s="246">
        <v>0</v>
      </c>
      <c r="P7197" s="127" t="s">
        <v>1334</v>
      </c>
    </row>
    <row r="7198" spans="1:16" ht="76.5" hidden="1">
      <c r="A7198" s="127">
        <v>25</v>
      </c>
      <c r="B7198" s="127"/>
      <c r="C7198" s="128" t="s">
        <v>695</v>
      </c>
      <c r="D7198" s="222">
        <v>43049</v>
      </c>
      <c r="E7198" s="127" t="s">
        <v>14036</v>
      </c>
      <c r="F7198" s="127" t="s">
        <v>1375</v>
      </c>
      <c r="G7198" s="127">
        <v>15487304</v>
      </c>
      <c r="H7198" s="127"/>
      <c r="I7198" s="131" t="s">
        <v>16465</v>
      </c>
      <c r="J7198" s="127"/>
      <c r="K7198" s="127"/>
      <c r="L7198" s="127"/>
      <c r="M7198" s="127"/>
      <c r="N7198" s="246">
        <v>85714.29</v>
      </c>
      <c r="O7198" s="246">
        <v>0</v>
      </c>
      <c r="P7198" s="127" t="s">
        <v>1334</v>
      </c>
    </row>
    <row r="7199" spans="1:16" ht="76.5" hidden="1">
      <c r="A7199" s="127">
        <v>25</v>
      </c>
      <c r="B7199" s="127"/>
      <c r="C7199" s="128" t="s">
        <v>695</v>
      </c>
      <c r="D7199" s="222">
        <v>43049</v>
      </c>
      <c r="E7199" s="127" t="s">
        <v>14037</v>
      </c>
      <c r="F7199" s="127" t="s">
        <v>1375</v>
      </c>
      <c r="G7199" s="127">
        <v>15487611</v>
      </c>
      <c r="H7199" s="127"/>
      <c r="I7199" s="131" t="s">
        <v>16466</v>
      </c>
      <c r="J7199" s="127"/>
      <c r="K7199" s="127"/>
      <c r="L7199" s="127"/>
      <c r="M7199" s="127"/>
      <c r="N7199" s="246">
        <v>85714.29</v>
      </c>
      <c r="O7199" s="246">
        <v>0</v>
      </c>
      <c r="P7199" s="127" t="s">
        <v>1334</v>
      </c>
    </row>
    <row r="7200" spans="1:16" ht="76.5" hidden="1">
      <c r="A7200" s="127">
        <v>25</v>
      </c>
      <c r="B7200" s="127"/>
      <c r="C7200" s="128" t="s">
        <v>695</v>
      </c>
      <c r="D7200" s="222">
        <v>43049</v>
      </c>
      <c r="E7200" s="127" t="s">
        <v>14038</v>
      </c>
      <c r="F7200" s="127" t="s">
        <v>1375</v>
      </c>
      <c r="G7200" s="127">
        <v>15501660</v>
      </c>
      <c r="H7200" s="127"/>
      <c r="I7200" s="131" t="s">
        <v>16467</v>
      </c>
      <c r="J7200" s="127"/>
      <c r="K7200" s="127"/>
      <c r="L7200" s="127"/>
      <c r="M7200" s="127"/>
      <c r="N7200" s="246">
        <v>207247.92</v>
      </c>
      <c r="O7200" s="246">
        <v>0</v>
      </c>
      <c r="P7200" s="127" t="s">
        <v>1334</v>
      </c>
    </row>
    <row r="7201" spans="1:16" ht="76.5" hidden="1">
      <c r="A7201" s="127">
        <v>25</v>
      </c>
      <c r="B7201" s="127"/>
      <c r="C7201" s="128" t="s">
        <v>695</v>
      </c>
      <c r="D7201" s="222">
        <v>43049</v>
      </c>
      <c r="E7201" s="127" t="s">
        <v>14039</v>
      </c>
      <c r="F7201" s="127" t="s">
        <v>1375</v>
      </c>
      <c r="G7201" s="127">
        <v>15501678</v>
      </c>
      <c r="H7201" s="127"/>
      <c r="I7201" s="131" t="s">
        <v>16468</v>
      </c>
      <c r="J7201" s="127"/>
      <c r="K7201" s="127"/>
      <c r="L7201" s="127"/>
      <c r="M7201" s="127"/>
      <c r="N7201" s="246">
        <v>111558.41</v>
      </c>
      <c r="O7201" s="246">
        <v>0</v>
      </c>
      <c r="P7201" s="127" t="s">
        <v>1334</v>
      </c>
    </row>
    <row r="7202" spans="1:16" ht="76.5" hidden="1">
      <c r="A7202" s="127">
        <v>25</v>
      </c>
      <c r="B7202" s="127"/>
      <c r="C7202" s="128" t="s">
        <v>695</v>
      </c>
      <c r="D7202" s="222">
        <v>43049</v>
      </c>
      <c r="E7202" s="127" t="s">
        <v>14040</v>
      </c>
      <c r="F7202" s="127" t="s">
        <v>1375</v>
      </c>
      <c r="G7202" s="127">
        <v>15501785</v>
      </c>
      <c r="H7202" s="127"/>
      <c r="I7202" s="131" t="s">
        <v>16469</v>
      </c>
      <c r="J7202" s="127"/>
      <c r="K7202" s="127"/>
      <c r="L7202" s="127"/>
      <c r="M7202" s="127"/>
      <c r="N7202" s="246">
        <v>106441.42</v>
      </c>
      <c r="O7202" s="246">
        <v>0</v>
      </c>
      <c r="P7202" s="127" t="s">
        <v>1334</v>
      </c>
    </row>
    <row r="7203" spans="1:16" ht="76.5" hidden="1">
      <c r="A7203" s="127">
        <v>25</v>
      </c>
      <c r="B7203" s="127"/>
      <c r="C7203" s="128" t="s">
        <v>695</v>
      </c>
      <c r="D7203" s="222">
        <v>43049</v>
      </c>
      <c r="E7203" s="127" t="s">
        <v>14041</v>
      </c>
      <c r="F7203" s="127" t="s">
        <v>1375</v>
      </c>
      <c r="G7203" s="127">
        <v>15501796</v>
      </c>
      <c r="H7203" s="127"/>
      <c r="I7203" s="131" t="s">
        <v>16470</v>
      </c>
      <c r="J7203" s="127"/>
      <c r="K7203" s="127"/>
      <c r="L7203" s="127"/>
      <c r="M7203" s="127"/>
      <c r="N7203" s="246">
        <v>49576.959999999999</v>
      </c>
      <c r="O7203" s="246">
        <v>0</v>
      </c>
      <c r="P7203" s="127" t="s">
        <v>1334</v>
      </c>
    </row>
    <row r="7204" spans="1:16" ht="76.5" hidden="1">
      <c r="A7204" s="127">
        <v>25</v>
      </c>
      <c r="B7204" s="127"/>
      <c r="C7204" s="128" t="s">
        <v>695</v>
      </c>
      <c r="D7204" s="222">
        <v>43049</v>
      </c>
      <c r="E7204" s="127" t="s">
        <v>14042</v>
      </c>
      <c r="F7204" s="127" t="s">
        <v>1375</v>
      </c>
      <c r="G7204" s="127">
        <v>15501798</v>
      </c>
      <c r="H7204" s="127"/>
      <c r="I7204" s="131" t="s">
        <v>16471</v>
      </c>
      <c r="J7204" s="127"/>
      <c r="K7204" s="127"/>
      <c r="L7204" s="127"/>
      <c r="M7204" s="127"/>
      <c r="N7204" s="246">
        <v>54885.15</v>
      </c>
      <c r="O7204" s="246">
        <v>0</v>
      </c>
      <c r="P7204" s="127" t="s">
        <v>1334</v>
      </c>
    </row>
    <row r="7205" spans="1:16" ht="63.75" hidden="1">
      <c r="A7205" s="127">
        <v>10</v>
      </c>
      <c r="B7205" s="127"/>
      <c r="C7205" s="128" t="s">
        <v>691</v>
      </c>
      <c r="D7205" s="222">
        <v>43052</v>
      </c>
      <c r="E7205" s="127" t="s">
        <v>14043</v>
      </c>
      <c r="F7205" s="127" t="s">
        <v>6</v>
      </c>
      <c r="G7205" s="127">
        <v>592716</v>
      </c>
      <c r="H7205" s="127"/>
      <c r="I7205" s="131" t="s">
        <v>16472</v>
      </c>
      <c r="J7205" s="127"/>
      <c r="K7205" s="127"/>
      <c r="L7205" s="127"/>
      <c r="M7205" s="127"/>
      <c r="N7205" s="246">
        <v>0</v>
      </c>
      <c r="O7205" s="246">
        <v>55531.7</v>
      </c>
      <c r="P7205" s="127" t="s">
        <v>1334</v>
      </c>
    </row>
    <row r="7206" spans="1:16" ht="51" hidden="1">
      <c r="A7206" s="127">
        <v>10</v>
      </c>
      <c r="B7206" s="127"/>
      <c r="C7206" s="128" t="s">
        <v>691</v>
      </c>
      <c r="D7206" s="222">
        <v>43052</v>
      </c>
      <c r="E7206" s="127" t="s">
        <v>14044</v>
      </c>
      <c r="F7206" s="127" t="s">
        <v>6</v>
      </c>
      <c r="G7206" s="127">
        <v>592718</v>
      </c>
      <c r="H7206" s="127"/>
      <c r="I7206" s="131" t="s">
        <v>16473</v>
      </c>
      <c r="J7206" s="127"/>
      <c r="K7206" s="127"/>
      <c r="L7206" s="127"/>
      <c r="M7206" s="127"/>
      <c r="N7206" s="246">
        <v>0</v>
      </c>
      <c r="O7206" s="246">
        <v>16704.099999999999</v>
      </c>
      <c r="P7206" s="127" t="s">
        <v>1334</v>
      </c>
    </row>
    <row r="7207" spans="1:16" ht="51" hidden="1">
      <c r="A7207" s="127">
        <v>10</v>
      </c>
      <c r="B7207" s="127"/>
      <c r="C7207" s="128" t="s">
        <v>691</v>
      </c>
      <c r="D7207" s="222">
        <v>43052</v>
      </c>
      <c r="E7207" s="127" t="s">
        <v>14045</v>
      </c>
      <c r="F7207" s="127" t="s">
        <v>6</v>
      </c>
      <c r="G7207" s="127">
        <v>592720</v>
      </c>
      <c r="H7207" s="127"/>
      <c r="I7207" s="131" t="s">
        <v>16474</v>
      </c>
      <c r="J7207" s="127"/>
      <c r="K7207" s="127"/>
      <c r="L7207" s="127"/>
      <c r="M7207" s="127"/>
      <c r="N7207" s="246">
        <v>0</v>
      </c>
      <c r="O7207" s="246">
        <v>18656.73</v>
      </c>
      <c r="P7207" s="127" t="s">
        <v>1334</v>
      </c>
    </row>
    <row r="7208" spans="1:16" ht="63.75" hidden="1">
      <c r="A7208" s="127">
        <v>10</v>
      </c>
      <c r="B7208" s="127"/>
      <c r="C7208" s="128" t="s">
        <v>691</v>
      </c>
      <c r="D7208" s="222">
        <v>43052</v>
      </c>
      <c r="E7208" s="127" t="s">
        <v>14046</v>
      </c>
      <c r="F7208" s="127" t="s">
        <v>6</v>
      </c>
      <c r="G7208" s="127">
        <v>592722</v>
      </c>
      <c r="H7208" s="127"/>
      <c r="I7208" s="131" t="s">
        <v>16475</v>
      </c>
      <c r="J7208" s="127"/>
      <c r="K7208" s="127"/>
      <c r="L7208" s="127"/>
      <c r="M7208" s="127"/>
      <c r="N7208" s="246">
        <v>0</v>
      </c>
      <c r="O7208" s="246">
        <v>9655.18</v>
      </c>
      <c r="P7208" s="127" t="s">
        <v>1334</v>
      </c>
    </row>
    <row r="7209" spans="1:16" ht="63.75" hidden="1">
      <c r="A7209" s="127">
        <v>373</v>
      </c>
      <c r="B7209" s="127"/>
      <c r="C7209" s="128" t="s">
        <v>1273</v>
      </c>
      <c r="D7209" s="222">
        <v>43052</v>
      </c>
      <c r="E7209" s="127" t="s">
        <v>14047</v>
      </c>
      <c r="F7209" s="127" t="s">
        <v>1375</v>
      </c>
      <c r="G7209" s="127">
        <v>15502610</v>
      </c>
      <c r="H7209" s="127"/>
      <c r="I7209" s="131" t="s">
        <v>16476</v>
      </c>
      <c r="J7209" s="127"/>
      <c r="K7209" s="127"/>
      <c r="L7209" s="127"/>
      <c r="M7209" s="127"/>
      <c r="N7209" s="246">
        <v>0</v>
      </c>
      <c r="O7209" s="246">
        <v>4019020.86</v>
      </c>
      <c r="P7209" s="127" t="s">
        <v>1334</v>
      </c>
    </row>
    <row r="7210" spans="1:16" ht="51" hidden="1">
      <c r="A7210" s="127">
        <v>25</v>
      </c>
      <c r="B7210" s="127"/>
      <c r="C7210" s="128" t="s">
        <v>695</v>
      </c>
      <c r="D7210" s="222">
        <v>43052</v>
      </c>
      <c r="E7210" s="127" t="s">
        <v>14048</v>
      </c>
      <c r="F7210" s="127" t="s">
        <v>1375</v>
      </c>
      <c r="G7210" s="127">
        <v>15505531</v>
      </c>
      <c r="H7210" s="127"/>
      <c r="I7210" s="131" t="s">
        <v>16477</v>
      </c>
      <c r="J7210" s="127"/>
      <c r="K7210" s="127"/>
      <c r="L7210" s="127"/>
      <c r="M7210" s="127"/>
      <c r="N7210" s="246">
        <v>0</v>
      </c>
      <c r="O7210" s="243">
        <v>144677.28</v>
      </c>
      <c r="P7210" s="127" t="s">
        <v>1334</v>
      </c>
    </row>
    <row r="7211" spans="1:16" ht="51" hidden="1">
      <c r="A7211" s="127" t="s">
        <v>623</v>
      </c>
      <c r="B7211" s="127"/>
      <c r="C7211" s="128" t="s">
        <v>716</v>
      </c>
      <c r="D7211" s="222">
        <v>43052</v>
      </c>
      <c r="E7211" s="127" t="s">
        <v>14049</v>
      </c>
      <c r="F7211" s="127" t="s">
        <v>1260</v>
      </c>
      <c r="G7211" s="127">
        <v>15502221</v>
      </c>
      <c r="H7211" s="127"/>
      <c r="I7211" s="131" t="s">
        <v>16478</v>
      </c>
      <c r="J7211" s="127"/>
      <c r="K7211" s="127"/>
      <c r="L7211" s="127"/>
      <c r="M7211" s="127"/>
      <c r="N7211" s="246">
        <v>0</v>
      </c>
      <c r="O7211" s="246">
        <v>237395.09</v>
      </c>
      <c r="P7211" s="127" t="s">
        <v>1334</v>
      </c>
    </row>
    <row r="7212" spans="1:16" ht="51" hidden="1">
      <c r="A7212" s="127" t="s">
        <v>623</v>
      </c>
      <c r="B7212" s="127"/>
      <c r="C7212" s="128" t="s">
        <v>716</v>
      </c>
      <c r="D7212" s="222">
        <v>43052</v>
      </c>
      <c r="E7212" s="127" t="s">
        <v>14050</v>
      </c>
      <c r="F7212" s="127" t="s">
        <v>1260</v>
      </c>
      <c r="G7212" s="127">
        <v>15502459</v>
      </c>
      <c r="H7212" s="127"/>
      <c r="I7212" s="131" t="s">
        <v>16479</v>
      </c>
      <c r="J7212" s="127"/>
      <c r="K7212" s="127"/>
      <c r="L7212" s="127"/>
      <c r="M7212" s="127"/>
      <c r="N7212" s="246">
        <v>0</v>
      </c>
      <c r="O7212" s="246">
        <v>517398.81</v>
      </c>
      <c r="P7212" s="127" t="s">
        <v>1334</v>
      </c>
    </row>
    <row r="7213" spans="1:16" ht="51" hidden="1">
      <c r="A7213" s="127" t="s">
        <v>623</v>
      </c>
      <c r="B7213" s="127"/>
      <c r="C7213" s="128" t="s">
        <v>716</v>
      </c>
      <c r="D7213" s="222">
        <v>43052</v>
      </c>
      <c r="E7213" s="127" t="s">
        <v>14051</v>
      </c>
      <c r="F7213" s="127" t="s">
        <v>1260</v>
      </c>
      <c r="G7213" s="127">
        <v>15502508</v>
      </c>
      <c r="H7213" s="127"/>
      <c r="I7213" s="131" t="s">
        <v>16480</v>
      </c>
      <c r="J7213" s="127"/>
      <c r="K7213" s="127"/>
      <c r="L7213" s="127"/>
      <c r="M7213" s="127"/>
      <c r="N7213" s="246">
        <v>0</v>
      </c>
      <c r="O7213" s="246">
        <v>342850.64</v>
      </c>
      <c r="P7213" s="127" t="s">
        <v>1334</v>
      </c>
    </row>
    <row r="7214" spans="1:16" ht="51" hidden="1">
      <c r="A7214" s="127" t="s">
        <v>623</v>
      </c>
      <c r="B7214" s="127"/>
      <c r="C7214" s="128" t="s">
        <v>716</v>
      </c>
      <c r="D7214" s="222">
        <v>43052</v>
      </c>
      <c r="E7214" s="127" t="s">
        <v>14052</v>
      </c>
      <c r="F7214" s="127" t="s">
        <v>1260</v>
      </c>
      <c r="G7214" s="127">
        <v>15502525</v>
      </c>
      <c r="H7214" s="127"/>
      <c r="I7214" s="131" t="s">
        <v>16481</v>
      </c>
      <c r="J7214" s="127"/>
      <c r="K7214" s="127"/>
      <c r="L7214" s="127"/>
      <c r="M7214" s="127"/>
      <c r="N7214" s="246">
        <v>0</v>
      </c>
      <c r="O7214" s="246">
        <v>412776.79</v>
      </c>
      <c r="P7214" s="127" t="s">
        <v>1334</v>
      </c>
    </row>
    <row r="7215" spans="1:16" ht="51" hidden="1">
      <c r="A7215" s="127" t="s">
        <v>623</v>
      </c>
      <c r="B7215" s="127"/>
      <c r="C7215" s="128" t="s">
        <v>716</v>
      </c>
      <c r="D7215" s="222">
        <v>43052</v>
      </c>
      <c r="E7215" s="127" t="s">
        <v>14053</v>
      </c>
      <c r="F7215" s="127" t="s">
        <v>1260</v>
      </c>
      <c r="G7215" s="127">
        <v>15502532</v>
      </c>
      <c r="H7215" s="127"/>
      <c r="I7215" s="131" t="s">
        <v>16482</v>
      </c>
      <c r="J7215" s="127"/>
      <c r="K7215" s="127"/>
      <c r="L7215" s="127"/>
      <c r="M7215" s="127"/>
      <c r="N7215" s="246">
        <v>0</v>
      </c>
      <c r="O7215" s="246">
        <v>248546.05</v>
      </c>
      <c r="P7215" s="127" t="s">
        <v>1334</v>
      </c>
    </row>
    <row r="7216" spans="1:16" ht="51" hidden="1">
      <c r="A7216" s="127" t="s">
        <v>623</v>
      </c>
      <c r="B7216" s="127"/>
      <c r="C7216" s="128" t="s">
        <v>716</v>
      </c>
      <c r="D7216" s="222">
        <v>43052</v>
      </c>
      <c r="E7216" s="127" t="s">
        <v>14054</v>
      </c>
      <c r="F7216" s="127" t="s">
        <v>1260</v>
      </c>
      <c r="G7216" s="127">
        <v>15502541</v>
      </c>
      <c r="H7216" s="127"/>
      <c r="I7216" s="131" t="s">
        <v>16483</v>
      </c>
      <c r="J7216" s="127"/>
      <c r="K7216" s="127"/>
      <c r="L7216" s="127"/>
      <c r="M7216" s="127"/>
      <c r="N7216" s="246">
        <v>0</v>
      </c>
      <c r="O7216" s="246">
        <v>1140490.93</v>
      </c>
      <c r="P7216" s="127" t="s">
        <v>1334</v>
      </c>
    </row>
    <row r="7217" spans="1:16" ht="51" hidden="1">
      <c r="A7217" s="127" t="s">
        <v>623</v>
      </c>
      <c r="B7217" s="127"/>
      <c r="C7217" s="128" t="s">
        <v>716</v>
      </c>
      <c r="D7217" s="222">
        <v>43052</v>
      </c>
      <c r="E7217" s="127" t="s">
        <v>14055</v>
      </c>
      <c r="F7217" s="127" t="s">
        <v>1260</v>
      </c>
      <c r="G7217" s="127">
        <v>15502544</v>
      </c>
      <c r="H7217" s="127"/>
      <c r="I7217" s="131" t="s">
        <v>16484</v>
      </c>
      <c r="J7217" s="127"/>
      <c r="K7217" s="127"/>
      <c r="L7217" s="127"/>
      <c r="M7217" s="127"/>
      <c r="N7217" s="246">
        <v>0</v>
      </c>
      <c r="O7217" s="246">
        <v>550262.32999999996</v>
      </c>
      <c r="P7217" s="127" t="s">
        <v>1334</v>
      </c>
    </row>
    <row r="7218" spans="1:16" ht="76.5" hidden="1">
      <c r="A7218" s="127" t="s">
        <v>620</v>
      </c>
      <c r="B7218" s="127"/>
      <c r="C7218" s="128" t="s">
        <v>714</v>
      </c>
      <c r="D7218" s="222">
        <v>43052</v>
      </c>
      <c r="E7218" s="127" t="s">
        <v>14056</v>
      </c>
      <c r="F7218" s="127" t="s">
        <v>6</v>
      </c>
      <c r="G7218" s="127">
        <v>906799</v>
      </c>
      <c r="H7218" s="127"/>
      <c r="I7218" s="131" t="s">
        <v>16485</v>
      </c>
      <c r="J7218" s="127"/>
      <c r="K7218" s="127"/>
      <c r="L7218" s="127"/>
      <c r="M7218" s="127"/>
      <c r="N7218" s="246">
        <v>0</v>
      </c>
      <c r="O7218" s="246">
        <v>2516681.87</v>
      </c>
      <c r="P7218" s="127" t="s">
        <v>1334</v>
      </c>
    </row>
    <row r="7219" spans="1:16" ht="51" hidden="1">
      <c r="A7219" s="127" t="s">
        <v>620</v>
      </c>
      <c r="B7219" s="127"/>
      <c r="C7219" s="128" t="s">
        <v>714</v>
      </c>
      <c r="D7219" s="222">
        <v>43052</v>
      </c>
      <c r="E7219" s="127" t="s">
        <v>14057</v>
      </c>
      <c r="F7219" s="127" t="s">
        <v>6</v>
      </c>
      <c r="G7219" s="127">
        <v>906905</v>
      </c>
      <c r="H7219" s="127"/>
      <c r="I7219" s="131" t="s">
        <v>16486</v>
      </c>
      <c r="J7219" s="127"/>
      <c r="K7219" s="127"/>
      <c r="L7219" s="127"/>
      <c r="M7219" s="127"/>
      <c r="N7219" s="246">
        <v>0</v>
      </c>
      <c r="O7219" s="243">
        <v>12138.82</v>
      </c>
      <c r="P7219" s="127" t="s">
        <v>1334</v>
      </c>
    </row>
    <row r="7220" spans="1:16" ht="51" hidden="1">
      <c r="A7220" s="127">
        <v>342</v>
      </c>
      <c r="B7220" s="127"/>
      <c r="C7220" s="128" t="s">
        <v>817</v>
      </c>
      <c r="D7220" s="222">
        <v>43052</v>
      </c>
      <c r="E7220" s="127" t="s">
        <v>14058</v>
      </c>
      <c r="F7220" s="127" t="s">
        <v>6</v>
      </c>
      <c r="G7220" s="127">
        <v>906910</v>
      </c>
      <c r="H7220" s="127"/>
      <c r="I7220" s="131" t="s">
        <v>8260</v>
      </c>
      <c r="J7220" s="127"/>
      <c r="K7220" s="127"/>
      <c r="L7220" s="127"/>
      <c r="M7220" s="127"/>
      <c r="N7220" s="246">
        <v>0</v>
      </c>
      <c r="O7220" s="246">
        <v>4236835.16</v>
      </c>
      <c r="P7220" s="127" t="s">
        <v>1334</v>
      </c>
    </row>
    <row r="7221" spans="1:16" ht="76.5" hidden="1">
      <c r="A7221" s="127" t="s">
        <v>621</v>
      </c>
      <c r="B7221" s="127"/>
      <c r="C7221" s="128" t="s">
        <v>715</v>
      </c>
      <c r="D7221" s="222">
        <v>43052</v>
      </c>
      <c r="E7221" s="127" t="s">
        <v>14059</v>
      </c>
      <c r="F7221" s="127" t="s">
        <v>6</v>
      </c>
      <c r="G7221" s="127">
        <v>903933</v>
      </c>
      <c r="H7221" s="127"/>
      <c r="I7221" s="131" t="s">
        <v>16487</v>
      </c>
      <c r="J7221" s="127"/>
      <c r="K7221" s="127"/>
      <c r="L7221" s="127"/>
      <c r="M7221" s="127"/>
      <c r="N7221" s="246">
        <v>0</v>
      </c>
      <c r="O7221" s="246">
        <v>1930405.57</v>
      </c>
      <c r="P7221" s="127" t="s">
        <v>1334</v>
      </c>
    </row>
    <row r="7222" spans="1:16" ht="89.25" hidden="1">
      <c r="A7222" s="127">
        <v>25</v>
      </c>
      <c r="B7222" s="127"/>
      <c r="C7222" s="128" t="s">
        <v>695</v>
      </c>
      <c r="D7222" s="222">
        <v>43052</v>
      </c>
      <c r="E7222" s="127" t="s">
        <v>14060</v>
      </c>
      <c r="F7222" s="127" t="s">
        <v>6</v>
      </c>
      <c r="G7222" s="127">
        <v>903976</v>
      </c>
      <c r="H7222" s="127"/>
      <c r="I7222" s="131" t="s">
        <v>16488</v>
      </c>
      <c r="J7222" s="127"/>
      <c r="K7222" s="127"/>
      <c r="L7222" s="127"/>
      <c r="M7222" s="127"/>
      <c r="N7222" s="246">
        <v>0</v>
      </c>
      <c r="O7222" s="243">
        <v>32012</v>
      </c>
      <c r="P7222" s="127" t="s">
        <v>1334</v>
      </c>
    </row>
    <row r="7223" spans="1:16" ht="63.75" hidden="1">
      <c r="A7223" s="127">
        <v>10</v>
      </c>
      <c r="B7223" s="127"/>
      <c r="C7223" s="128" t="s">
        <v>691</v>
      </c>
      <c r="D7223" s="222">
        <v>43052</v>
      </c>
      <c r="E7223" s="127" t="s">
        <v>14061</v>
      </c>
      <c r="F7223" s="127" t="s">
        <v>15</v>
      </c>
      <c r="G7223" s="127">
        <v>592717</v>
      </c>
      <c r="H7223" s="127"/>
      <c r="I7223" s="131" t="s">
        <v>16489</v>
      </c>
      <c r="J7223" s="127"/>
      <c r="K7223" s="127"/>
      <c r="L7223" s="127"/>
      <c r="M7223" s="127"/>
      <c r="N7223" s="246">
        <v>50</v>
      </c>
      <c r="O7223" s="246">
        <v>0</v>
      </c>
      <c r="P7223" s="127" t="s">
        <v>1334</v>
      </c>
    </row>
    <row r="7224" spans="1:16" ht="51" hidden="1">
      <c r="A7224" s="127">
        <v>10</v>
      </c>
      <c r="B7224" s="127"/>
      <c r="C7224" s="128" t="s">
        <v>691</v>
      </c>
      <c r="D7224" s="222">
        <v>43052</v>
      </c>
      <c r="E7224" s="127" t="s">
        <v>14062</v>
      </c>
      <c r="F7224" s="127" t="s">
        <v>15</v>
      </c>
      <c r="G7224" s="127">
        <v>592719</v>
      </c>
      <c r="H7224" s="127"/>
      <c r="I7224" s="131" t="s">
        <v>16490</v>
      </c>
      <c r="J7224" s="127"/>
      <c r="K7224" s="127"/>
      <c r="L7224" s="127"/>
      <c r="M7224" s="127"/>
      <c r="N7224" s="246">
        <v>50</v>
      </c>
      <c r="O7224" s="246">
        <v>0</v>
      </c>
      <c r="P7224" s="127" t="s">
        <v>1334</v>
      </c>
    </row>
    <row r="7225" spans="1:16" ht="51" hidden="1">
      <c r="A7225" s="127">
        <v>10</v>
      </c>
      <c r="B7225" s="127"/>
      <c r="C7225" s="128" t="s">
        <v>691</v>
      </c>
      <c r="D7225" s="222">
        <v>43052</v>
      </c>
      <c r="E7225" s="127" t="s">
        <v>14063</v>
      </c>
      <c r="F7225" s="127" t="s">
        <v>15</v>
      </c>
      <c r="G7225" s="127">
        <v>592721</v>
      </c>
      <c r="H7225" s="127"/>
      <c r="I7225" s="131" t="s">
        <v>16491</v>
      </c>
      <c r="J7225" s="127"/>
      <c r="K7225" s="127"/>
      <c r="L7225" s="127"/>
      <c r="M7225" s="127"/>
      <c r="N7225" s="246">
        <v>50</v>
      </c>
      <c r="O7225" s="246">
        <v>0</v>
      </c>
      <c r="P7225" s="127" t="s">
        <v>1334</v>
      </c>
    </row>
    <row r="7226" spans="1:16" ht="63.75" hidden="1">
      <c r="A7226" s="127">
        <v>10</v>
      </c>
      <c r="B7226" s="127"/>
      <c r="C7226" s="128" t="s">
        <v>691</v>
      </c>
      <c r="D7226" s="222">
        <v>43052</v>
      </c>
      <c r="E7226" s="127" t="s">
        <v>14064</v>
      </c>
      <c r="F7226" s="127" t="s">
        <v>15</v>
      </c>
      <c r="G7226" s="127">
        <v>592723</v>
      </c>
      <c r="H7226" s="127"/>
      <c r="I7226" s="131" t="s">
        <v>16492</v>
      </c>
      <c r="J7226" s="127"/>
      <c r="K7226" s="127"/>
      <c r="L7226" s="127"/>
      <c r="M7226" s="127"/>
      <c r="N7226" s="246">
        <v>50</v>
      </c>
      <c r="O7226" s="246">
        <v>0</v>
      </c>
      <c r="P7226" s="127" t="s">
        <v>1334</v>
      </c>
    </row>
    <row r="7227" spans="1:16" ht="63.75" hidden="1">
      <c r="A7227" s="127" t="s">
        <v>621</v>
      </c>
      <c r="B7227" s="127"/>
      <c r="C7227" s="128" t="s">
        <v>715</v>
      </c>
      <c r="D7227" s="222">
        <v>43052</v>
      </c>
      <c r="E7227" s="127" t="s">
        <v>14065</v>
      </c>
      <c r="F7227" s="127" t="s">
        <v>11</v>
      </c>
      <c r="G7227" s="127">
        <v>10014</v>
      </c>
      <c r="H7227" s="127"/>
      <c r="I7227" s="131" t="s">
        <v>16493</v>
      </c>
      <c r="J7227" s="127"/>
      <c r="K7227" s="127"/>
      <c r="L7227" s="127"/>
      <c r="M7227" s="127"/>
      <c r="N7227" s="246">
        <v>618.08000000000004</v>
      </c>
      <c r="O7227" s="246">
        <v>0</v>
      </c>
      <c r="P7227" s="127" t="s">
        <v>1334</v>
      </c>
    </row>
    <row r="7228" spans="1:16" ht="63.75" hidden="1">
      <c r="A7228" s="127" t="s">
        <v>621</v>
      </c>
      <c r="B7228" s="127"/>
      <c r="C7228" s="128" t="s">
        <v>715</v>
      </c>
      <c r="D7228" s="222">
        <v>43052</v>
      </c>
      <c r="E7228" s="127" t="s">
        <v>14066</v>
      </c>
      <c r="F7228" s="127" t="s">
        <v>11</v>
      </c>
      <c r="G7228" s="127">
        <v>10062</v>
      </c>
      <c r="H7228" s="127"/>
      <c r="I7228" s="131" t="s">
        <v>16494</v>
      </c>
      <c r="J7228" s="127"/>
      <c r="K7228" s="127"/>
      <c r="L7228" s="127"/>
      <c r="M7228" s="127"/>
      <c r="N7228" s="246">
        <v>409.46</v>
      </c>
      <c r="O7228" s="246">
        <v>0</v>
      </c>
      <c r="P7228" s="127" t="s">
        <v>1334</v>
      </c>
    </row>
    <row r="7229" spans="1:16" ht="63.75" hidden="1">
      <c r="A7229" s="127" t="s">
        <v>621</v>
      </c>
      <c r="B7229" s="127"/>
      <c r="C7229" s="128" t="s">
        <v>715</v>
      </c>
      <c r="D7229" s="222">
        <v>43052</v>
      </c>
      <c r="E7229" s="127" t="s">
        <v>14067</v>
      </c>
      <c r="F7229" s="127" t="s">
        <v>11</v>
      </c>
      <c r="G7229" s="127">
        <v>9994</v>
      </c>
      <c r="H7229" s="127"/>
      <c r="I7229" s="131" t="s">
        <v>16495</v>
      </c>
      <c r="J7229" s="127"/>
      <c r="K7229" s="127"/>
      <c r="L7229" s="127"/>
      <c r="M7229" s="127"/>
      <c r="N7229" s="246">
        <v>17818.5</v>
      </c>
      <c r="O7229" s="246">
        <v>0</v>
      </c>
      <c r="P7229" s="127" t="s">
        <v>1334</v>
      </c>
    </row>
    <row r="7230" spans="1:16" ht="89.25" hidden="1">
      <c r="A7230" s="127">
        <v>340</v>
      </c>
      <c r="B7230" s="127"/>
      <c r="C7230" s="128" t="s">
        <v>815</v>
      </c>
      <c r="D7230" s="222">
        <v>43052</v>
      </c>
      <c r="E7230" s="127" t="s">
        <v>14068</v>
      </c>
      <c r="F7230" s="127" t="s">
        <v>15</v>
      </c>
      <c r="G7230" s="127">
        <v>3572</v>
      </c>
      <c r="H7230" s="127"/>
      <c r="I7230" s="131" t="s">
        <v>16496</v>
      </c>
      <c r="J7230" s="127"/>
      <c r="K7230" s="127"/>
      <c r="L7230" s="127"/>
      <c r="M7230" s="127"/>
      <c r="N7230" s="246">
        <v>276.64999999999998</v>
      </c>
      <c r="O7230" s="246">
        <v>0</v>
      </c>
      <c r="P7230" s="127" t="s">
        <v>1334</v>
      </c>
    </row>
    <row r="7231" spans="1:16" ht="89.25" hidden="1">
      <c r="A7231" s="127">
        <v>340</v>
      </c>
      <c r="B7231" s="127"/>
      <c r="C7231" s="128" t="s">
        <v>815</v>
      </c>
      <c r="D7231" s="222">
        <v>43052</v>
      </c>
      <c r="E7231" s="127" t="s">
        <v>14069</v>
      </c>
      <c r="F7231" s="127" t="s">
        <v>15</v>
      </c>
      <c r="G7231" s="127">
        <v>3571</v>
      </c>
      <c r="H7231" s="127"/>
      <c r="I7231" s="131" t="s">
        <v>16497</v>
      </c>
      <c r="J7231" s="127"/>
      <c r="K7231" s="127"/>
      <c r="L7231" s="127"/>
      <c r="M7231" s="127"/>
      <c r="N7231" s="246">
        <v>292.5</v>
      </c>
      <c r="O7231" s="246">
        <v>0</v>
      </c>
      <c r="P7231" s="127" t="s">
        <v>1334</v>
      </c>
    </row>
    <row r="7232" spans="1:16" ht="102" hidden="1">
      <c r="A7232" s="127">
        <v>41</v>
      </c>
      <c r="B7232" s="127"/>
      <c r="C7232" s="128" t="s">
        <v>698</v>
      </c>
      <c r="D7232" s="222">
        <v>43052</v>
      </c>
      <c r="E7232" s="127" t="s">
        <v>14070</v>
      </c>
      <c r="F7232" s="127" t="s">
        <v>15</v>
      </c>
      <c r="G7232" s="127">
        <v>3569</v>
      </c>
      <c r="H7232" s="127"/>
      <c r="I7232" s="131" t="s">
        <v>16498</v>
      </c>
      <c r="J7232" s="127"/>
      <c r="K7232" s="127"/>
      <c r="L7232" s="127"/>
      <c r="M7232" s="127"/>
      <c r="N7232" s="246">
        <v>304.3</v>
      </c>
      <c r="O7232" s="246">
        <v>0</v>
      </c>
      <c r="P7232" s="127" t="s">
        <v>1334</v>
      </c>
    </row>
    <row r="7233" spans="1:16" ht="89.25" hidden="1">
      <c r="A7233" s="127">
        <v>20</v>
      </c>
      <c r="B7233" s="127"/>
      <c r="C7233" s="128" t="s">
        <v>694</v>
      </c>
      <c r="D7233" s="222">
        <v>43052</v>
      </c>
      <c r="E7233" s="127" t="s">
        <v>14071</v>
      </c>
      <c r="F7233" s="127" t="s">
        <v>15</v>
      </c>
      <c r="G7233" s="127">
        <v>3567</v>
      </c>
      <c r="H7233" s="127"/>
      <c r="I7233" s="131" t="s">
        <v>16499</v>
      </c>
      <c r="J7233" s="127"/>
      <c r="K7233" s="127"/>
      <c r="L7233" s="127"/>
      <c r="M7233" s="127"/>
      <c r="N7233" s="246">
        <v>1034.82</v>
      </c>
      <c r="O7233" s="246">
        <v>0</v>
      </c>
      <c r="P7233" s="127" t="s">
        <v>1334</v>
      </c>
    </row>
    <row r="7234" spans="1:16" ht="63.75" hidden="1">
      <c r="A7234" s="127" t="s">
        <v>621</v>
      </c>
      <c r="B7234" s="127"/>
      <c r="C7234" s="128" t="s">
        <v>715</v>
      </c>
      <c r="D7234" s="222">
        <v>43052</v>
      </c>
      <c r="E7234" s="127" t="s">
        <v>14072</v>
      </c>
      <c r="F7234" s="127" t="s">
        <v>11</v>
      </c>
      <c r="G7234" s="127">
        <v>10099</v>
      </c>
      <c r="H7234" s="127"/>
      <c r="I7234" s="131" t="s">
        <v>16500</v>
      </c>
      <c r="J7234" s="127"/>
      <c r="K7234" s="127"/>
      <c r="L7234" s="127"/>
      <c r="M7234" s="127"/>
      <c r="N7234" s="246">
        <v>555.03</v>
      </c>
      <c r="O7234" s="246">
        <v>0</v>
      </c>
      <c r="P7234" s="127" t="s">
        <v>1334</v>
      </c>
    </row>
    <row r="7235" spans="1:16" ht="51" hidden="1">
      <c r="A7235" s="127">
        <v>513</v>
      </c>
      <c r="B7235" s="127"/>
      <c r="C7235" s="128" t="s">
        <v>201</v>
      </c>
      <c r="D7235" s="222">
        <v>43052</v>
      </c>
      <c r="E7235" s="127" t="s">
        <v>14073</v>
      </c>
      <c r="F7235" s="127" t="s">
        <v>15</v>
      </c>
      <c r="G7235" s="127">
        <v>593488</v>
      </c>
      <c r="H7235" s="127"/>
      <c r="I7235" s="131" t="s">
        <v>16501</v>
      </c>
      <c r="J7235" s="127"/>
      <c r="K7235" s="127"/>
      <c r="L7235" s="127"/>
      <c r="M7235" s="127"/>
      <c r="N7235" s="246">
        <v>50</v>
      </c>
      <c r="O7235" s="246">
        <v>0</v>
      </c>
      <c r="P7235" s="127" t="s">
        <v>1334</v>
      </c>
    </row>
    <row r="7236" spans="1:16" ht="76.5" hidden="1">
      <c r="A7236" s="127">
        <v>25</v>
      </c>
      <c r="B7236" s="127"/>
      <c r="C7236" s="128" t="s">
        <v>695</v>
      </c>
      <c r="D7236" s="222">
        <v>43052</v>
      </c>
      <c r="E7236" s="127" t="s">
        <v>14074</v>
      </c>
      <c r="F7236" s="127" t="s">
        <v>1375</v>
      </c>
      <c r="G7236" s="127">
        <v>15518995</v>
      </c>
      <c r="H7236" s="127"/>
      <c r="I7236" s="131" t="s">
        <v>16422</v>
      </c>
      <c r="J7236" s="127"/>
      <c r="K7236" s="127"/>
      <c r="L7236" s="127"/>
      <c r="M7236" s="127"/>
      <c r="N7236" s="246">
        <v>114677.28</v>
      </c>
      <c r="O7236" s="246">
        <v>0</v>
      </c>
      <c r="P7236" s="127" t="s">
        <v>1334</v>
      </c>
    </row>
    <row r="7237" spans="1:16" ht="76.5" hidden="1">
      <c r="A7237" s="127">
        <v>25</v>
      </c>
      <c r="B7237" s="127"/>
      <c r="C7237" s="128" t="s">
        <v>695</v>
      </c>
      <c r="D7237" s="222">
        <v>43052</v>
      </c>
      <c r="E7237" s="127" t="s">
        <v>14075</v>
      </c>
      <c r="F7237" s="127" t="s">
        <v>1375</v>
      </c>
      <c r="G7237" s="127">
        <v>15486641</v>
      </c>
      <c r="H7237" s="127"/>
      <c r="I7237" s="131" t="s">
        <v>16502</v>
      </c>
      <c r="J7237" s="127"/>
      <c r="K7237" s="127"/>
      <c r="L7237" s="127"/>
      <c r="M7237" s="127"/>
      <c r="N7237" s="246">
        <v>495307.98</v>
      </c>
      <c r="O7237" s="246">
        <v>0</v>
      </c>
      <c r="P7237" s="127" t="s">
        <v>1334</v>
      </c>
    </row>
    <row r="7238" spans="1:16" ht="63.75" hidden="1">
      <c r="A7238" s="127" t="s">
        <v>621</v>
      </c>
      <c r="B7238" s="127"/>
      <c r="C7238" s="128" t="s">
        <v>715</v>
      </c>
      <c r="D7238" s="222">
        <v>43052</v>
      </c>
      <c r="E7238" s="127" t="s">
        <v>14076</v>
      </c>
      <c r="F7238" s="127" t="s">
        <v>11</v>
      </c>
      <c r="G7238" s="127">
        <v>903924</v>
      </c>
      <c r="H7238" s="127"/>
      <c r="I7238" s="131" t="s">
        <v>16503</v>
      </c>
      <c r="J7238" s="127"/>
      <c r="K7238" s="127"/>
      <c r="L7238" s="127"/>
      <c r="M7238" s="127"/>
      <c r="N7238" s="246">
        <v>220</v>
      </c>
      <c r="O7238" s="246">
        <v>0</v>
      </c>
      <c r="P7238" s="127" t="s">
        <v>1334</v>
      </c>
    </row>
    <row r="7239" spans="1:16" ht="51" hidden="1">
      <c r="A7239" s="127" t="s">
        <v>623</v>
      </c>
      <c r="B7239" s="127"/>
      <c r="C7239" s="128" t="s">
        <v>716</v>
      </c>
      <c r="D7239" s="222">
        <v>43053</v>
      </c>
      <c r="E7239" s="127" t="s">
        <v>14077</v>
      </c>
      <c r="F7239" s="127" t="s">
        <v>1260</v>
      </c>
      <c r="G7239" s="127">
        <v>15535434</v>
      </c>
      <c r="H7239" s="127"/>
      <c r="I7239" s="131" t="s">
        <v>16504</v>
      </c>
      <c r="J7239" s="127"/>
      <c r="K7239" s="127"/>
      <c r="L7239" s="127"/>
      <c r="M7239" s="127"/>
      <c r="N7239" s="246">
        <v>0</v>
      </c>
      <c r="O7239" s="246">
        <v>4300885.09</v>
      </c>
      <c r="P7239" s="127" t="s">
        <v>1334</v>
      </c>
    </row>
    <row r="7240" spans="1:16" ht="63.75" hidden="1">
      <c r="A7240" s="127">
        <v>150</v>
      </c>
      <c r="B7240" s="127"/>
      <c r="C7240" s="128" t="s">
        <v>94</v>
      </c>
      <c r="D7240" s="222">
        <v>43053</v>
      </c>
      <c r="E7240" s="127" t="s">
        <v>14078</v>
      </c>
      <c r="F7240" s="127" t="s">
        <v>6</v>
      </c>
      <c r="G7240" s="127">
        <v>904056</v>
      </c>
      <c r="H7240" s="127"/>
      <c r="I7240" s="131" t="s">
        <v>16505</v>
      </c>
      <c r="J7240" s="127"/>
      <c r="K7240" s="127"/>
      <c r="L7240" s="127"/>
      <c r="M7240" s="127"/>
      <c r="N7240" s="246">
        <v>0</v>
      </c>
      <c r="O7240" s="246">
        <v>589024.76</v>
      </c>
      <c r="P7240" s="127" t="s">
        <v>1334</v>
      </c>
    </row>
    <row r="7241" spans="1:16" ht="76.5" hidden="1">
      <c r="A7241" s="127">
        <v>86</v>
      </c>
      <c r="B7241" s="127"/>
      <c r="C7241" s="128" t="s">
        <v>711</v>
      </c>
      <c r="D7241" s="222">
        <v>43053</v>
      </c>
      <c r="E7241" s="127" t="s">
        <v>14079</v>
      </c>
      <c r="F7241" s="127" t="s">
        <v>6</v>
      </c>
      <c r="G7241" s="127">
        <v>904058</v>
      </c>
      <c r="H7241" s="127"/>
      <c r="I7241" s="131" t="s">
        <v>16506</v>
      </c>
      <c r="J7241" s="127"/>
      <c r="K7241" s="127"/>
      <c r="L7241" s="127"/>
      <c r="M7241" s="127"/>
      <c r="N7241" s="246">
        <v>0</v>
      </c>
      <c r="O7241" s="246">
        <v>241671</v>
      </c>
      <c r="P7241" s="127" t="s">
        <v>1334</v>
      </c>
    </row>
    <row r="7242" spans="1:16" ht="76.5" hidden="1">
      <c r="A7242" s="127">
        <v>25</v>
      </c>
      <c r="B7242" s="127"/>
      <c r="C7242" s="128" t="s">
        <v>695</v>
      </c>
      <c r="D7242" s="222">
        <v>43053</v>
      </c>
      <c r="E7242" s="127" t="s">
        <v>14080</v>
      </c>
      <c r="F7242" s="127" t="s">
        <v>1375</v>
      </c>
      <c r="G7242" s="127">
        <v>15520555</v>
      </c>
      <c r="H7242" s="127"/>
      <c r="I7242" s="131" t="s">
        <v>16507</v>
      </c>
      <c r="J7242" s="127"/>
      <c r="K7242" s="127"/>
      <c r="L7242" s="127"/>
      <c r="M7242" s="127"/>
      <c r="N7242" s="246">
        <v>422216.24</v>
      </c>
      <c r="O7242" s="246">
        <v>0</v>
      </c>
      <c r="P7242" s="127" t="s">
        <v>1334</v>
      </c>
    </row>
    <row r="7243" spans="1:16" ht="76.5" hidden="1">
      <c r="A7243" s="127">
        <v>25</v>
      </c>
      <c r="B7243" s="127"/>
      <c r="C7243" s="128" t="s">
        <v>695</v>
      </c>
      <c r="D7243" s="222">
        <v>43053</v>
      </c>
      <c r="E7243" s="127" t="s">
        <v>14081</v>
      </c>
      <c r="F7243" s="127" t="s">
        <v>1375</v>
      </c>
      <c r="G7243" s="127">
        <v>15520554</v>
      </c>
      <c r="H7243" s="127"/>
      <c r="I7243" s="131" t="s">
        <v>16508</v>
      </c>
      <c r="J7243" s="127"/>
      <c r="K7243" s="127"/>
      <c r="L7243" s="127"/>
      <c r="M7243" s="127"/>
      <c r="N7243" s="246">
        <v>1851100.64</v>
      </c>
      <c r="O7243" s="246">
        <v>0</v>
      </c>
      <c r="P7243" s="127" t="s">
        <v>1334</v>
      </c>
    </row>
    <row r="7244" spans="1:16" ht="76.5" hidden="1">
      <c r="A7244" s="127">
        <v>25</v>
      </c>
      <c r="B7244" s="127"/>
      <c r="C7244" s="128" t="s">
        <v>695</v>
      </c>
      <c r="D7244" s="222">
        <v>43053</v>
      </c>
      <c r="E7244" s="127" t="s">
        <v>14082</v>
      </c>
      <c r="F7244" s="127" t="s">
        <v>1375</v>
      </c>
      <c r="G7244" s="127">
        <v>15520547</v>
      </c>
      <c r="H7244" s="127"/>
      <c r="I7244" s="131" t="s">
        <v>16509</v>
      </c>
      <c r="J7244" s="127"/>
      <c r="K7244" s="127"/>
      <c r="L7244" s="127"/>
      <c r="M7244" s="127"/>
      <c r="N7244" s="246">
        <v>104516.02</v>
      </c>
      <c r="O7244" s="246">
        <v>0</v>
      </c>
      <c r="P7244" s="127" t="s">
        <v>1334</v>
      </c>
    </row>
    <row r="7245" spans="1:16" ht="76.5" hidden="1">
      <c r="A7245" s="127">
        <v>25</v>
      </c>
      <c r="B7245" s="127"/>
      <c r="C7245" s="128" t="s">
        <v>695</v>
      </c>
      <c r="D7245" s="222">
        <v>43053</v>
      </c>
      <c r="E7245" s="127" t="s">
        <v>14083</v>
      </c>
      <c r="F7245" s="127" t="s">
        <v>1375</v>
      </c>
      <c r="G7245" s="127">
        <v>15520425</v>
      </c>
      <c r="H7245" s="127"/>
      <c r="I7245" s="131" t="s">
        <v>16510</v>
      </c>
      <c r="J7245" s="127"/>
      <c r="K7245" s="127"/>
      <c r="L7245" s="127"/>
      <c r="M7245" s="127"/>
      <c r="N7245" s="246">
        <v>204761.12</v>
      </c>
      <c r="O7245" s="246">
        <v>0</v>
      </c>
      <c r="P7245" s="127" t="s">
        <v>1334</v>
      </c>
    </row>
    <row r="7246" spans="1:16" ht="76.5" hidden="1">
      <c r="A7246" s="127">
        <v>25</v>
      </c>
      <c r="B7246" s="127"/>
      <c r="C7246" s="128" t="s">
        <v>695</v>
      </c>
      <c r="D7246" s="222">
        <v>43053</v>
      </c>
      <c r="E7246" s="127" t="s">
        <v>14084</v>
      </c>
      <c r="F7246" s="127" t="s">
        <v>1375</v>
      </c>
      <c r="G7246" s="127">
        <v>15520354</v>
      </c>
      <c r="H7246" s="127"/>
      <c r="I7246" s="131" t="s">
        <v>16511</v>
      </c>
      <c r="J7246" s="127"/>
      <c r="K7246" s="127"/>
      <c r="L7246" s="127"/>
      <c r="M7246" s="127"/>
      <c r="N7246" s="246">
        <v>488706.69</v>
      </c>
      <c r="O7246" s="246">
        <v>0</v>
      </c>
      <c r="P7246" s="127" t="s">
        <v>1334</v>
      </c>
    </row>
    <row r="7247" spans="1:16" ht="76.5" hidden="1">
      <c r="A7247" s="127">
        <v>25</v>
      </c>
      <c r="B7247" s="127"/>
      <c r="C7247" s="128" t="s">
        <v>695</v>
      </c>
      <c r="D7247" s="222">
        <v>43053</v>
      </c>
      <c r="E7247" s="127" t="s">
        <v>14085</v>
      </c>
      <c r="F7247" s="127" t="s">
        <v>1375</v>
      </c>
      <c r="G7247" s="127">
        <v>15520334</v>
      </c>
      <c r="H7247" s="127"/>
      <c r="I7247" s="131" t="s">
        <v>16512</v>
      </c>
      <c r="J7247" s="127"/>
      <c r="K7247" s="127"/>
      <c r="L7247" s="127"/>
      <c r="M7247" s="127"/>
      <c r="N7247" s="246">
        <v>985846.19</v>
      </c>
      <c r="O7247" s="246">
        <v>0</v>
      </c>
      <c r="P7247" s="127" t="s">
        <v>1334</v>
      </c>
    </row>
    <row r="7248" spans="1:16" ht="76.5" hidden="1">
      <c r="A7248" s="127">
        <v>25</v>
      </c>
      <c r="B7248" s="127"/>
      <c r="C7248" s="128" t="s">
        <v>695</v>
      </c>
      <c r="D7248" s="222">
        <v>43053</v>
      </c>
      <c r="E7248" s="127" t="s">
        <v>14086</v>
      </c>
      <c r="F7248" s="127" t="s">
        <v>1375</v>
      </c>
      <c r="G7248" s="127">
        <v>15520294</v>
      </c>
      <c r="H7248" s="127"/>
      <c r="I7248" s="131" t="s">
        <v>16513</v>
      </c>
      <c r="J7248" s="127"/>
      <c r="K7248" s="127"/>
      <c r="L7248" s="127"/>
      <c r="M7248" s="127"/>
      <c r="N7248" s="246">
        <v>621079.25</v>
      </c>
      <c r="O7248" s="246">
        <v>0</v>
      </c>
      <c r="P7248" s="127" t="s">
        <v>1334</v>
      </c>
    </row>
    <row r="7249" spans="1:16" ht="76.5" hidden="1">
      <c r="A7249" s="127">
        <v>25</v>
      </c>
      <c r="B7249" s="127"/>
      <c r="C7249" s="128" t="s">
        <v>695</v>
      </c>
      <c r="D7249" s="222">
        <v>43053</v>
      </c>
      <c r="E7249" s="127" t="s">
        <v>14087</v>
      </c>
      <c r="F7249" s="127" t="s">
        <v>1375</v>
      </c>
      <c r="G7249" s="127">
        <v>15520246</v>
      </c>
      <c r="H7249" s="127"/>
      <c r="I7249" s="131" t="s">
        <v>16514</v>
      </c>
      <c r="J7249" s="127"/>
      <c r="K7249" s="127"/>
      <c r="L7249" s="127"/>
      <c r="M7249" s="127"/>
      <c r="N7249" s="246">
        <v>749528.66</v>
      </c>
      <c r="O7249" s="246">
        <v>0</v>
      </c>
      <c r="P7249" s="127" t="s">
        <v>1334</v>
      </c>
    </row>
    <row r="7250" spans="1:16" ht="76.5" hidden="1">
      <c r="A7250" s="127">
        <v>25</v>
      </c>
      <c r="B7250" s="127"/>
      <c r="C7250" s="128" t="s">
        <v>695</v>
      </c>
      <c r="D7250" s="222">
        <v>43053</v>
      </c>
      <c r="E7250" s="127" t="s">
        <v>14088</v>
      </c>
      <c r="F7250" s="127" t="s">
        <v>1375</v>
      </c>
      <c r="G7250" s="127">
        <v>15520240</v>
      </c>
      <c r="H7250" s="127"/>
      <c r="I7250" s="131" t="s">
        <v>16515</v>
      </c>
      <c r="J7250" s="127"/>
      <c r="K7250" s="127"/>
      <c r="L7250" s="127"/>
      <c r="M7250" s="127"/>
      <c r="N7250" s="246">
        <v>4122004.04</v>
      </c>
      <c r="O7250" s="246">
        <v>0</v>
      </c>
      <c r="P7250" s="127" t="s">
        <v>1334</v>
      </c>
    </row>
    <row r="7251" spans="1:16" ht="76.5" hidden="1">
      <c r="A7251" s="127">
        <v>25</v>
      </c>
      <c r="B7251" s="127"/>
      <c r="C7251" s="128" t="s">
        <v>695</v>
      </c>
      <c r="D7251" s="222">
        <v>43053</v>
      </c>
      <c r="E7251" s="127" t="s">
        <v>14089</v>
      </c>
      <c r="F7251" s="127" t="s">
        <v>1375</v>
      </c>
      <c r="G7251" s="127">
        <v>15520217</v>
      </c>
      <c r="H7251" s="127"/>
      <c r="I7251" s="131" t="s">
        <v>16516</v>
      </c>
      <c r="J7251" s="127"/>
      <c r="K7251" s="127"/>
      <c r="L7251" s="127"/>
      <c r="M7251" s="127"/>
      <c r="N7251" s="246">
        <v>2053222.3999999999</v>
      </c>
      <c r="O7251" s="246">
        <v>0</v>
      </c>
      <c r="P7251" s="127" t="s">
        <v>1334</v>
      </c>
    </row>
    <row r="7252" spans="1:16" ht="76.5" hidden="1">
      <c r="A7252" s="127">
        <v>25</v>
      </c>
      <c r="B7252" s="127"/>
      <c r="C7252" s="128" t="s">
        <v>695</v>
      </c>
      <c r="D7252" s="222">
        <v>43053</v>
      </c>
      <c r="E7252" s="127" t="s">
        <v>14090</v>
      </c>
      <c r="F7252" s="127" t="s">
        <v>1375</v>
      </c>
      <c r="G7252" s="127">
        <v>15520215</v>
      </c>
      <c r="H7252" s="127"/>
      <c r="I7252" s="131" t="s">
        <v>16517</v>
      </c>
      <c r="J7252" s="127"/>
      <c r="K7252" s="127"/>
      <c r="L7252" s="127"/>
      <c r="M7252" s="127"/>
      <c r="N7252" s="246">
        <v>967964.75</v>
      </c>
      <c r="O7252" s="246">
        <v>0</v>
      </c>
      <c r="P7252" s="127" t="s">
        <v>1334</v>
      </c>
    </row>
    <row r="7253" spans="1:16" ht="76.5" hidden="1">
      <c r="A7253" s="127">
        <v>25</v>
      </c>
      <c r="B7253" s="127"/>
      <c r="C7253" s="128" t="s">
        <v>695</v>
      </c>
      <c r="D7253" s="222">
        <v>43053</v>
      </c>
      <c r="E7253" s="127" t="s">
        <v>14091</v>
      </c>
      <c r="F7253" s="127" t="s">
        <v>1375</v>
      </c>
      <c r="G7253" s="127">
        <v>15520197</v>
      </c>
      <c r="H7253" s="127"/>
      <c r="I7253" s="131" t="s">
        <v>16518</v>
      </c>
      <c r="J7253" s="127"/>
      <c r="K7253" s="127"/>
      <c r="L7253" s="127"/>
      <c r="M7253" s="127"/>
      <c r="N7253" s="246">
        <v>471422.06</v>
      </c>
      <c r="O7253" s="246">
        <v>0</v>
      </c>
      <c r="P7253" s="127" t="s">
        <v>1334</v>
      </c>
    </row>
    <row r="7254" spans="1:16" ht="76.5" hidden="1">
      <c r="A7254" s="127">
        <v>25</v>
      </c>
      <c r="B7254" s="127"/>
      <c r="C7254" s="128" t="s">
        <v>695</v>
      </c>
      <c r="D7254" s="222">
        <v>43053</v>
      </c>
      <c r="E7254" s="127" t="s">
        <v>14092</v>
      </c>
      <c r="F7254" s="127" t="s">
        <v>1375</v>
      </c>
      <c r="G7254" s="127">
        <v>15535179</v>
      </c>
      <c r="H7254" s="127"/>
      <c r="I7254" s="131" t="s">
        <v>16519</v>
      </c>
      <c r="J7254" s="127"/>
      <c r="K7254" s="127"/>
      <c r="L7254" s="127"/>
      <c r="M7254" s="127"/>
      <c r="N7254" s="246">
        <v>770645.28</v>
      </c>
      <c r="O7254" s="246">
        <v>0</v>
      </c>
      <c r="P7254" s="127" t="s">
        <v>1334</v>
      </c>
    </row>
    <row r="7255" spans="1:16" ht="76.5" hidden="1">
      <c r="A7255" s="127">
        <v>25</v>
      </c>
      <c r="B7255" s="127"/>
      <c r="C7255" s="128" t="s">
        <v>695</v>
      </c>
      <c r="D7255" s="222">
        <v>43053</v>
      </c>
      <c r="E7255" s="127" t="s">
        <v>14093</v>
      </c>
      <c r="F7255" s="127" t="s">
        <v>1375</v>
      </c>
      <c r="G7255" s="127">
        <v>15534998</v>
      </c>
      <c r="H7255" s="127"/>
      <c r="I7255" s="131" t="s">
        <v>16520</v>
      </c>
      <c r="J7255" s="127"/>
      <c r="K7255" s="127"/>
      <c r="L7255" s="127"/>
      <c r="M7255" s="127"/>
      <c r="N7255" s="246">
        <v>824782.41</v>
      </c>
      <c r="O7255" s="246">
        <v>0</v>
      </c>
      <c r="P7255" s="127" t="s">
        <v>1334</v>
      </c>
    </row>
    <row r="7256" spans="1:16" ht="76.5" hidden="1">
      <c r="A7256" s="127">
        <v>25</v>
      </c>
      <c r="B7256" s="127"/>
      <c r="C7256" s="128" t="s">
        <v>695</v>
      </c>
      <c r="D7256" s="222">
        <v>43053</v>
      </c>
      <c r="E7256" s="127" t="s">
        <v>14094</v>
      </c>
      <c r="F7256" s="127" t="s">
        <v>1375</v>
      </c>
      <c r="G7256" s="127">
        <v>15534980</v>
      </c>
      <c r="H7256" s="127"/>
      <c r="I7256" s="131" t="s">
        <v>16521</v>
      </c>
      <c r="J7256" s="127"/>
      <c r="K7256" s="127"/>
      <c r="L7256" s="127"/>
      <c r="M7256" s="127"/>
      <c r="N7256" s="246">
        <v>140427.64000000001</v>
      </c>
      <c r="O7256" s="246">
        <v>0</v>
      </c>
      <c r="P7256" s="127" t="s">
        <v>1334</v>
      </c>
    </row>
    <row r="7257" spans="1:16" ht="76.5" hidden="1">
      <c r="A7257" s="127">
        <v>25</v>
      </c>
      <c r="B7257" s="127"/>
      <c r="C7257" s="128" t="s">
        <v>695</v>
      </c>
      <c r="D7257" s="222">
        <v>43053</v>
      </c>
      <c r="E7257" s="127" t="s">
        <v>14095</v>
      </c>
      <c r="F7257" s="127" t="s">
        <v>1375</v>
      </c>
      <c r="G7257" s="127">
        <v>15520649</v>
      </c>
      <c r="H7257" s="127"/>
      <c r="I7257" s="131" t="s">
        <v>16522</v>
      </c>
      <c r="J7257" s="127"/>
      <c r="K7257" s="127"/>
      <c r="L7257" s="127"/>
      <c r="M7257" s="127"/>
      <c r="N7257" s="246">
        <v>388349.02</v>
      </c>
      <c r="O7257" s="246">
        <v>0</v>
      </c>
      <c r="P7257" s="127" t="s">
        <v>1334</v>
      </c>
    </row>
    <row r="7258" spans="1:16" ht="76.5" hidden="1">
      <c r="A7258" s="127">
        <v>25</v>
      </c>
      <c r="B7258" s="127"/>
      <c r="C7258" s="128" t="s">
        <v>695</v>
      </c>
      <c r="D7258" s="222">
        <v>43053</v>
      </c>
      <c r="E7258" s="127" t="s">
        <v>14096</v>
      </c>
      <c r="F7258" s="127" t="s">
        <v>1375</v>
      </c>
      <c r="G7258" s="127">
        <v>15520833</v>
      </c>
      <c r="H7258" s="127"/>
      <c r="I7258" s="131" t="s">
        <v>16523</v>
      </c>
      <c r="J7258" s="127"/>
      <c r="K7258" s="127"/>
      <c r="L7258" s="127"/>
      <c r="M7258" s="127"/>
      <c r="N7258" s="246">
        <v>886111.79</v>
      </c>
      <c r="O7258" s="246">
        <v>0</v>
      </c>
      <c r="P7258" s="127" t="s">
        <v>1334</v>
      </c>
    </row>
    <row r="7259" spans="1:16" ht="76.5" hidden="1">
      <c r="A7259" s="127">
        <v>25</v>
      </c>
      <c r="B7259" s="127"/>
      <c r="C7259" s="128" t="s">
        <v>695</v>
      </c>
      <c r="D7259" s="222">
        <v>43053</v>
      </c>
      <c r="E7259" s="127" t="s">
        <v>14097</v>
      </c>
      <c r="F7259" s="127" t="s">
        <v>1375</v>
      </c>
      <c r="G7259" s="127">
        <v>15534970</v>
      </c>
      <c r="H7259" s="127"/>
      <c r="I7259" s="131" t="s">
        <v>16524</v>
      </c>
      <c r="J7259" s="127"/>
      <c r="K7259" s="127"/>
      <c r="L7259" s="127"/>
      <c r="M7259" s="127"/>
      <c r="N7259" s="246">
        <v>1233956.33</v>
      </c>
      <c r="O7259" s="246">
        <v>0</v>
      </c>
      <c r="P7259" s="127" t="s">
        <v>1334</v>
      </c>
    </row>
    <row r="7260" spans="1:16" ht="76.5" hidden="1">
      <c r="A7260" s="127">
        <v>25</v>
      </c>
      <c r="B7260" s="127"/>
      <c r="C7260" s="128" t="s">
        <v>695</v>
      </c>
      <c r="D7260" s="222">
        <v>43053</v>
      </c>
      <c r="E7260" s="127" t="s">
        <v>14098</v>
      </c>
      <c r="F7260" s="127" t="s">
        <v>1375</v>
      </c>
      <c r="G7260" s="127">
        <v>15520556</v>
      </c>
      <c r="H7260" s="127"/>
      <c r="I7260" s="131" t="s">
        <v>16525</v>
      </c>
      <c r="J7260" s="127"/>
      <c r="K7260" s="127"/>
      <c r="L7260" s="127"/>
      <c r="M7260" s="127"/>
      <c r="N7260" s="246">
        <v>1455630.36</v>
      </c>
      <c r="O7260" s="246">
        <v>0</v>
      </c>
      <c r="P7260" s="127" t="s">
        <v>1334</v>
      </c>
    </row>
    <row r="7261" spans="1:16" ht="76.5" hidden="1">
      <c r="A7261" s="127">
        <v>25</v>
      </c>
      <c r="B7261" s="127"/>
      <c r="C7261" s="128" t="s">
        <v>695</v>
      </c>
      <c r="D7261" s="222">
        <v>43053</v>
      </c>
      <c r="E7261" s="127" t="s">
        <v>14099</v>
      </c>
      <c r="F7261" s="127" t="s">
        <v>1375</v>
      </c>
      <c r="G7261" s="127">
        <v>15539039</v>
      </c>
      <c r="H7261" s="127"/>
      <c r="I7261" s="131" t="s">
        <v>16526</v>
      </c>
      <c r="J7261" s="127"/>
      <c r="K7261" s="127"/>
      <c r="L7261" s="127"/>
      <c r="M7261" s="127"/>
      <c r="N7261" s="246">
        <v>676949.06</v>
      </c>
      <c r="O7261" s="246">
        <v>0</v>
      </c>
      <c r="P7261" s="127" t="s">
        <v>1334</v>
      </c>
    </row>
    <row r="7262" spans="1:16" ht="76.5" hidden="1">
      <c r="A7262" s="127">
        <v>25</v>
      </c>
      <c r="B7262" s="127"/>
      <c r="C7262" s="128" t="s">
        <v>695</v>
      </c>
      <c r="D7262" s="222">
        <v>43053</v>
      </c>
      <c r="E7262" s="127" t="s">
        <v>14100</v>
      </c>
      <c r="F7262" s="127" t="s">
        <v>1375</v>
      </c>
      <c r="G7262" s="127">
        <v>15539038</v>
      </c>
      <c r="H7262" s="127"/>
      <c r="I7262" s="131" t="s">
        <v>16527</v>
      </c>
      <c r="J7262" s="127"/>
      <c r="K7262" s="127"/>
      <c r="L7262" s="127"/>
      <c r="M7262" s="127"/>
      <c r="N7262" s="246">
        <v>2763563.52</v>
      </c>
      <c r="O7262" s="246">
        <v>0</v>
      </c>
      <c r="P7262" s="127" t="s">
        <v>1334</v>
      </c>
    </row>
    <row r="7263" spans="1:16" ht="51" hidden="1">
      <c r="A7263" s="127">
        <v>513</v>
      </c>
      <c r="B7263" s="127"/>
      <c r="C7263" s="128" t="s">
        <v>201</v>
      </c>
      <c r="D7263" s="222">
        <v>43053</v>
      </c>
      <c r="E7263" s="127" t="s">
        <v>14101</v>
      </c>
      <c r="F7263" s="127" t="s">
        <v>15</v>
      </c>
      <c r="G7263" s="127">
        <v>593930</v>
      </c>
      <c r="H7263" s="127"/>
      <c r="I7263" s="131" t="s">
        <v>16528</v>
      </c>
      <c r="J7263" s="127"/>
      <c r="K7263" s="127"/>
      <c r="L7263" s="127"/>
      <c r="M7263" s="127"/>
      <c r="N7263" s="246">
        <v>50</v>
      </c>
      <c r="O7263" s="246">
        <v>0</v>
      </c>
      <c r="P7263" s="127" t="s">
        <v>1334</v>
      </c>
    </row>
    <row r="7264" spans="1:16" ht="51" hidden="1">
      <c r="A7264" s="127">
        <v>513</v>
      </c>
      <c r="B7264" s="127"/>
      <c r="C7264" s="128" t="s">
        <v>201</v>
      </c>
      <c r="D7264" s="222">
        <v>43053</v>
      </c>
      <c r="E7264" s="127" t="s">
        <v>14102</v>
      </c>
      <c r="F7264" s="127" t="s">
        <v>15</v>
      </c>
      <c r="G7264" s="127">
        <v>593932</v>
      </c>
      <c r="H7264" s="127"/>
      <c r="I7264" s="131" t="s">
        <v>16528</v>
      </c>
      <c r="J7264" s="127"/>
      <c r="K7264" s="127"/>
      <c r="L7264" s="127"/>
      <c r="M7264" s="127"/>
      <c r="N7264" s="246">
        <v>50</v>
      </c>
      <c r="O7264" s="246">
        <v>0</v>
      </c>
      <c r="P7264" s="127" t="s">
        <v>1334</v>
      </c>
    </row>
    <row r="7265" spans="1:16" ht="51" hidden="1">
      <c r="A7265" s="127">
        <v>513</v>
      </c>
      <c r="B7265" s="127"/>
      <c r="C7265" s="128" t="s">
        <v>201</v>
      </c>
      <c r="D7265" s="222">
        <v>43053</v>
      </c>
      <c r="E7265" s="127" t="s">
        <v>14103</v>
      </c>
      <c r="F7265" s="127" t="s">
        <v>15</v>
      </c>
      <c r="G7265" s="127">
        <v>593934</v>
      </c>
      <c r="H7265" s="127"/>
      <c r="I7265" s="131" t="s">
        <v>16528</v>
      </c>
      <c r="J7265" s="127"/>
      <c r="K7265" s="127"/>
      <c r="L7265" s="127"/>
      <c r="M7265" s="127"/>
      <c r="N7265" s="246">
        <v>50</v>
      </c>
      <c r="O7265" s="246">
        <v>0</v>
      </c>
      <c r="P7265" s="127" t="s">
        <v>1334</v>
      </c>
    </row>
    <row r="7266" spans="1:16" ht="76.5" hidden="1">
      <c r="A7266" s="127">
        <v>291</v>
      </c>
      <c r="B7266" s="127"/>
      <c r="C7266" s="128" t="s">
        <v>795</v>
      </c>
      <c r="D7266" s="222">
        <v>43053</v>
      </c>
      <c r="E7266" s="127" t="s">
        <v>14104</v>
      </c>
      <c r="F7266" s="127" t="s">
        <v>11</v>
      </c>
      <c r="G7266" s="127">
        <v>593945</v>
      </c>
      <c r="H7266" s="127"/>
      <c r="I7266" s="131" t="s">
        <v>16529</v>
      </c>
      <c r="J7266" s="127"/>
      <c r="K7266" s="127"/>
      <c r="L7266" s="127"/>
      <c r="M7266" s="127"/>
      <c r="N7266" s="246">
        <v>50</v>
      </c>
      <c r="O7266" s="246">
        <v>0</v>
      </c>
      <c r="P7266" s="127" t="s">
        <v>1334</v>
      </c>
    </row>
    <row r="7267" spans="1:16" ht="76.5" hidden="1">
      <c r="A7267" s="127">
        <v>291</v>
      </c>
      <c r="B7267" s="127"/>
      <c r="C7267" s="128" t="s">
        <v>795</v>
      </c>
      <c r="D7267" s="222">
        <v>43053</v>
      </c>
      <c r="E7267" s="127" t="s">
        <v>14105</v>
      </c>
      <c r="F7267" s="127" t="s">
        <v>11</v>
      </c>
      <c r="G7267" s="127">
        <v>593947</v>
      </c>
      <c r="H7267" s="127"/>
      <c r="I7267" s="131" t="s">
        <v>16530</v>
      </c>
      <c r="J7267" s="127"/>
      <c r="K7267" s="127"/>
      <c r="L7267" s="127"/>
      <c r="M7267" s="127"/>
      <c r="N7267" s="246">
        <v>50</v>
      </c>
      <c r="O7267" s="246">
        <v>0</v>
      </c>
      <c r="P7267" s="127" t="s">
        <v>1334</v>
      </c>
    </row>
    <row r="7268" spans="1:16" ht="76.5" hidden="1">
      <c r="A7268" s="127">
        <v>291</v>
      </c>
      <c r="B7268" s="127"/>
      <c r="C7268" s="128" t="s">
        <v>795</v>
      </c>
      <c r="D7268" s="222">
        <v>43053</v>
      </c>
      <c r="E7268" s="127" t="s">
        <v>14106</v>
      </c>
      <c r="F7268" s="127" t="s">
        <v>11</v>
      </c>
      <c r="G7268" s="127">
        <v>593948</v>
      </c>
      <c r="H7268" s="127"/>
      <c r="I7268" s="131" t="s">
        <v>16531</v>
      </c>
      <c r="J7268" s="127"/>
      <c r="K7268" s="127"/>
      <c r="L7268" s="127"/>
      <c r="M7268" s="127"/>
      <c r="N7268" s="246">
        <v>50</v>
      </c>
      <c r="O7268" s="246">
        <v>0</v>
      </c>
      <c r="P7268" s="127" t="s">
        <v>1334</v>
      </c>
    </row>
    <row r="7269" spans="1:16" ht="76.5" hidden="1">
      <c r="A7269" s="127">
        <v>291</v>
      </c>
      <c r="B7269" s="127"/>
      <c r="C7269" s="128" t="s">
        <v>795</v>
      </c>
      <c r="D7269" s="222">
        <v>43053</v>
      </c>
      <c r="E7269" s="127" t="s">
        <v>14107</v>
      </c>
      <c r="F7269" s="127" t="s">
        <v>11</v>
      </c>
      <c r="G7269" s="127">
        <v>593950</v>
      </c>
      <c r="H7269" s="127"/>
      <c r="I7269" s="131" t="s">
        <v>16532</v>
      </c>
      <c r="J7269" s="127"/>
      <c r="K7269" s="127"/>
      <c r="L7269" s="127"/>
      <c r="M7269" s="127"/>
      <c r="N7269" s="246">
        <v>50</v>
      </c>
      <c r="O7269" s="246">
        <v>0</v>
      </c>
      <c r="P7269" s="127" t="s">
        <v>1334</v>
      </c>
    </row>
    <row r="7270" spans="1:16" ht="89.25" hidden="1">
      <c r="A7270" s="127">
        <v>25</v>
      </c>
      <c r="B7270" s="127"/>
      <c r="C7270" s="128" t="s">
        <v>695</v>
      </c>
      <c r="D7270" s="222">
        <v>43053</v>
      </c>
      <c r="E7270" s="127" t="s">
        <v>14108</v>
      </c>
      <c r="F7270" s="127" t="s">
        <v>15</v>
      </c>
      <c r="G7270" s="127">
        <v>3583</v>
      </c>
      <c r="H7270" s="127"/>
      <c r="I7270" s="131" t="s">
        <v>16533</v>
      </c>
      <c r="J7270" s="127"/>
      <c r="K7270" s="127"/>
      <c r="L7270" s="127"/>
      <c r="M7270" s="127"/>
      <c r="N7270" s="246">
        <v>395.68</v>
      </c>
      <c r="O7270" s="246">
        <v>0</v>
      </c>
      <c r="P7270" s="127" t="s">
        <v>1334</v>
      </c>
    </row>
    <row r="7271" spans="1:16" ht="89.25" hidden="1">
      <c r="A7271" s="127">
        <v>376</v>
      </c>
      <c r="B7271" s="127"/>
      <c r="C7271" s="128" t="s">
        <v>1276</v>
      </c>
      <c r="D7271" s="222">
        <v>43053</v>
      </c>
      <c r="E7271" s="127" t="s">
        <v>14109</v>
      </c>
      <c r="F7271" s="127" t="s">
        <v>15</v>
      </c>
      <c r="G7271" s="127">
        <v>3584</v>
      </c>
      <c r="H7271" s="127"/>
      <c r="I7271" s="131" t="s">
        <v>16534</v>
      </c>
      <c r="J7271" s="127"/>
      <c r="K7271" s="127"/>
      <c r="L7271" s="127"/>
      <c r="M7271" s="127"/>
      <c r="N7271" s="246">
        <v>496.24</v>
      </c>
      <c r="O7271" s="246">
        <v>0</v>
      </c>
      <c r="P7271" s="127" t="s">
        <v>1334</v>
      </c>
    </row>
    <row r="7272" spans="1:16" ht="89.25" hidden="1">
      <c r="A7272" s="127">
        <v>594</v>
      </c>
      <c r="B7272" s="127"/>
      <c r="C7272" s="128" t="s">
        <v>113</v>
      </c>
      <c r="D7272" s="222">
        <v>43053</v>
      </c>
      <c r="E7272" s="127" t="s">
        <v>14110</v>
      </c>
      <c r="F7272" s="127" t="s">
        <v>15</v>
      </c>
      <c r="G7272" s="127">
        <v>3585</v>
      </c>
      <c r="H7272" s="127"/>
      <c r="I7272" s="131" t="s">
        <v>16535</v>
      </c>
      <c r="J7272" s="127"/>
      <c r="K7272" s="127"/>
      <c r="L7272" s="127"/>
      <c r="M7272" s="127"/>
      <c r="N7272" s="246">
        <v>276.38</v>
      </c>
      <c r="O7272" s="246">
        <v>0</v>
      </c>
      <c r="P7272" s="127" t="s">
        <v>1334</v>
      </c>
    </row>
    <row r="7273" spans="1:16" ht="89.25" hidden="1">
      <c r="A7273" s="127">
        <v>594</v>
      </c>
      <c r="B7273" s="127"/>
      <c r="C7273" s="128" t="s">
        <v>113</v>
      </c>
      <c r="D7273" s="222">
        <v>43053</v>
      </c>
      <c r="E7273" s="127" t="s">
        <v>14111</v>
      </c>
      <c r="F7273" s="127" t="s">
        <v>15</v>
      </c>
      <c r="G7273" s="127">
        <v>3586</v>
      </c>
      <c r="H7273" s="127"/>
      <c r="I7273" s="131" t="s">
        <v>16536</v>
      </c>
      <c r="J7273" s="127"/>
      <c r="K7273" s="127"/>
      <c r="L7273" s="127"/>
      <c r="M7273" s="127"/>
      <c r="N7273" s="246">
        <v>284.41000000000003</v>
      </c>
      <c r="O7273" s="246">
        <v>0</v>
      </c>
      <c r="P7273" s="127" t="s">
        <v>1334</v>
      </c>
    </row>
    <row r="7274" spans="1:16" ht="89.25" hidden="1">
      <c r="A7274" s="127">
        <v>594</v>
      </c>
      <c r="B7274" s="127"/>
      <c r="C7274" s="128" t="s">
        <v>113</v>
      </c>
      <c r="D7274" s="222">
        <v>43053</v>
      </c>
      <c r="E7274" s="127" t="s">
        <v>14112</v>
      </c>
      <c r="F7274" s="127" t="s">
        <v>15</v>
      </c>
      <c r="G7274" s="127">
        <v>3587</v>
      </c>
      <c r="H7274" s="127"/>
      <c r="I7274" s="131" t="s">
        <v>16537</v>
      </c>
      <c r="J7274" s="127"/>
      <c r="K7274" s="127"/>
      <c r="L7274" s="127"/>
      <c r="M7274" s="127"/>
      <c r="N7274" s="246">
        <v>276.52</v>
      </c>
      <c r="O7274" s="246">
        <v>0</v>
      </c>
      <c r="P7274" s="127" t="s">
        <v>1334</v>
      </c>
    </row>
    <row r="7275" spans="1:16" ht="51" hidden="1">
      <c r="A7275" s="127">
        <v>513</v>
      </c>
      <c r="B7275" s="127"/>
      <c r="C7275" s="128" t="s">
        <v>201</v>
      </c>
      <c r="D7275" s="222">
        <v>43053</v>
      </c>
      <c r="E7275" s="127" t="s">
        <v>14113</v>
      </c>
      <c r="F7275" s="127" t="s">
        <v>15</v>
      </c>
      <c r="G7275" s="127">
        <v>594555</v>
      </c>
      <c r="H7275" s="127"/>
      <c r="I7275" s="131" t="s">
        <v>10377</v>
      </c>
      <c r="J7275" s="127"/>
      <c r="K7275" s="127"/>
      <c r="L7275" s="127"/>
      <c r="M7275" s="127"/>
      <c r="N7275" s="246">
        <v>50</v>
      </c>
      <c r="O7275" s="246">
        <v>0</v>
      </c>
      <c r="P7275" s="127" t="s">
        <v>1334</v>
      </c>
    </row>
    <row r="7276" spans="1:16" ht="76.5" hidden="1">
      <c r="A7276" s="127">
        <v>25</v>
      </c>
      <c r="B7276" s="127"/>
      <c r="C7276" s="128" t="s">
        <v>695</v>
      </c>
      <c r="D7276" s="222">
        <v>43053</v>
      </c>
      <c r="E7276" s="127" t="s">
        <v>14114</v>
      </c>
      <c r="F7276" s="127" t="s">
        <v>1375</v>
      </c>
      <c r="G7276" s="127">
        <v>15501889</v>
      </c>
      <c r="H7276" s="127"/>
      <c r="I7276" s="131" t="s">
        <v>16538</v>
      </c>
      <c r="J7276" s="127"/>
      <c r="K7276" s="127"/>
      <c r="L7276" s="127"/>
      <c r="M7276" s="127"/>
      <c r="N7276" s="246">
        <v>170346.37</v>
      </c>
      <c r="O7276" s="246">
        <v>0</v>
      </c>
      <c r="P7276" s="127" t="s">
        <v>1334</v>
      </c>
    </row>
    <row r="7277" spans="1:16" ht="76.5" hidden="1">
      <c r="A7277" s="127">
        <v>25</v>
      </c>
      <c r="B7277" s="127"/>
      <c r="C7277" s="128" t="s">
        <v>695</v>
      </c>
      <c r="D7277" s="222">
        <v>43053</v>
      </c>
      <c r="E7277" s="127" t="s">
        <v>14115</v>
      </c>
      <c r="F7277" s="127" t="s">
        <v>1375</v>
      </c>
      <c r="G7277" s="127">
        <v>15501921</v>
      </c>
      <c r="H7277" s="127"/>
      <c r="I7277" s="131" t="s">
        <v>16539</v>
      </c>
      <c r="J7277" s="127"/>
      <c r="K7277" s="127"/>
      <c r="L7277" s="127"/>
      <c r="M7277" s="127"/>
      <c r="N7277" s="246">
        <v>170346.37</v>
      </c>
      <c r="O7277" s="246">
        <v>0</v>
      </c>
      <c r="P7277" s="127" t="s">
        <v>1334</v>
      </c>
    </row>
    <row r="7278" spans="1:16" ht="76.5" hidden="1">
      <c r="A7278" s="127">
        <v>25</v>
      </c>
      <c r="B7278" s="127"/>
      <c r="C7278" s="128" t="s">
        <v>695</v>
      </c>
      <c r="D7278" s="222">
        <v>43053</v>
      </c>
      <c r="E7278" s="127" t="s">
        <v>14116</v>
      </c>
      <c r="F7278" s="127" t="s">
        <v>1375</v>
      </c>
      <c r="G7278" s="127">
        <v>15501923</v>
      </c>
      <c r="H7278" s="127"/>
      <c r="I7278" s="131" t="s">
        <v>16540</v>
      </c>
      <c r="J7278" s="127"/>
      <c r="K7278" s="127"/>
      <c r="L7278" s="127"/>
      <c r="M7278" s="127"/>
      <c r="N7278" s="246">
        <v>122788.58</v>
      </c>
      <c r="O7278" s="246">
        <v>0</v>
      </c>
      <c r="P7278" s="127" t="s">
        <v>1334</v>
      </c>
    </row>
    <row r="7279" spans="1:16" ht="76.5" hidden="1">
      <c r="A7279" s="127">
        <v>25</v>
      </c>
      <c r="B7279" s="127"/>
      <c r="C7279" s="128" t="s">
        <v>695</v>
      </c>
      <c r="D7279" s="222">
        <v>43053</v>
      </c>
      <c r="E7279" s="127" t="s">
        <v>14117</v>
      </c>
      <c r="F7279" s="127" t="s">
        <v>1375</v>
      </c>
      <c r="G7279" s="127">
        <v>15501961</v>
      </c>
      <c r="H7279" s="127"/>
      <c r="I7279" s="131" t="s">
        <v>16541</v>
      </c>
      <c r="J7279" s="127"/>
      <c r="K7279" s="127"/>
      <c r="L7279" s="127"/>
      <c r="M7279" s="127"/>
      <c r="N7279" s="246">
        <v>122788.58</v>
      </c>
      <c r="O7279" s="246">
        <v>0</v>
      </c>
      <c r="P7279" s="127" t="s">
        <v>1334</v>
      </c>
    </row>
    <row r="7280" spans="1:16" ht="76.5" hidden="1">
      <c r="A7280" s="127">
        <v>25</v>
      </c>
      <c r="B7280" s="127"/>
      <c r="C7280" s="128" t="s">
        <v>695</v>
      </c>
      <c r="D7280" s="222">
        <v>43053</v>
      </c>
      <c r="E7280" s="127" t="s">
        <v>14118</v>
      </c>
      <c r="F7280" s="127" t="s">
        <v>1375</v>
      </c>
      <c r="G7280" s="127">
        <v>15501818</v>
      </c>
      <c r="H7280" s="127"/>
      <c r="I7280" s="131" t="s">
        <v>16542</v>
      </c>
      <c r="J7280" s="127"/>
      <c r="K7280" s="127"/>
      <c r="L7280" s="127"/>
      <c r="M7280" s="127"/>
      <c r="N7280" s="246">
        <v>156650.59</v>
      </c>
      <c r="O7280" s="246">
        <v>0</v>
      </c>
      <c r="P7280" s="127" t="s">
        <v>1334</v>
      </c>
    </row>
    <row r="7281" spans="1:16" ht="76.5" hidden="1">
      <c r="A7281" s="127">
        <v>25</v>
      </c>
      <c r="B7281" s="127"/>
      <c r="C7281" s="128" t="s">
        <v>695</v>
      </c>
      <c r="D7281" s="222">
        <v>43053</v>
      </c>
      <c r="E7281" s="127" t="s">
        <v>14119</v>
      </c>
      <c r="F7281" s="127" t="s">
        <v>1375</v>
      </c>
      <c r="G7281" s="127">
        <v>15501829</v>
      </c>
      <c r="H7281" s="127"/>
      <c r="I7281" s="131" t="s">
        <v>16543</v>
      </c>
      <c r="J7281" s="127"/>
      <c r="K7281" s="127"/>
      <c r="L7281" s="127"/>
      <c r="M7281" s="127"/>
      <c r="N7281" s="246">
        <v>156650.59</v>
      </c>
      <c r="O7281" s="246">
        <v>0</v>
      </c>
      <c r="P7281" s="127" t="s">
        <v>1334</v>
      </c>
    </row>
    <row r="7282" spans="1:16" ht="76.5" hidden="1">
      <c r="A7282" s="127">
        <v>25</v>
      </c>
      <c r="B7282" s="127"/>
      <c r="C7282" s="128" t="s">
        <v>695</v>
      </c>
      <c r="D7282" s="222">
        <v>43053</v>
      </c>
      <c r="E7282" s="127" t="s">
        <v>14120</v>
      </c>
      <c r="F7282" s="127" t="s">
        <v>1375</v>
      </c>
      <c r="G7282" s="127">
        <v>15501839</v>
      </c>
      <c r="H7282" s="127"/>
      <c r="I7282" s="131" t="s">
        <v>16544</v>
      </c>
      <c r="J7282" s="127"/>
      <c r="K7282" s="127"/>
      <c r="L7282" s="127"/>
      <c r="M7282" s="127"/>
      <c r="N7282" s="246">
        <v>286650.59000000003</v>
      </c>
      <c r="O7282" s="246">
        <v>0</v>
      </c>
      <c r="P7282" s="127" t="s">
        <v>1334</v>
      </c>
    </row>
    <row r="7283" spans="1:16" ht="76.5" hidden="1">
      <c r="A7283" s="127">
        <v>25</v>
      </c>
      <c r="B7283" s="127"/>
      <c r="C7283" s="128" t="s">
        <v>695</v>
      </c>
      <c r="D7283" s="222">
        <v>43053</v>
      </c>
      <c r="E7283" s="127" t="s">
        <v>14121</v>
      </c>
      <c r="F7283" s="127" t="s">
        <v>1375</v>
      </c>
      <c r="G7283" s="127">
        <v>15502155</v>
      </c>
      <c r="H7283" s="127"/>
      <c r="I7283" s="131" t="s">
        <v>16545</v>
      </c>
      <c r="J7283" s="127"/>
      <c r="K7283" s="127"/>
      <c r="L7283" s="127"/>
      <c r="M7283" s="127"/>
      <c r="N7283" s="246">
        <v>171219.59</v>
      </c>
      <c r="O7283" s="246">
        <v>0</v>
      </c>
      <c r="P7283" s="127" t="s">
        <v>1334</v>
      </c>
    </row>
    <row r="7284" spans="1:16" ht="76.5" hidden="1">
      <c r="A7284" s="127">
        <v>25</v>
      </c>
      <c r="B7284" s="127"/>
      <c r="C7284" s="128" t="s">
        <v>695</v>
      </c>
      <c r="D7284" s="222">
        <v>43053</v>
      </c>
      <c r="E7284" s="127" t="s">
        <v>14122</v>
      </c>
      <c r="F7284" s="127" t="s">
        <v>1375</v>
      </c>
      <c r="G7284" s="127">
        <v>15502165</v>
      </c>
      <c r="H7284" s="127"/>
      <c r="I7284" s="131" t="s">
        <v>16546</v>
      </c>
      <c r="J7284" s="127"/>
      <c r="K7284" s="127"/>
      <c r="L7284" s="127"/>
      <c r="M7284" s="127"/>
      <c r="N7284" s="246">
        <v>227184.36</v>
      </c>
      <c r="O7284" s="246">
        <v>0</v>
      </c>
      <c r="P7284" s="127" t="s">
        <v>1334</v>
      </c>
    </row>
    <row r="7285" spans="1:16" ht="76.5" hidden="1">
      <c r="A7285" s="127">
        <v>25</v>
      </c>
      <c r="B7285" s="127"/>
      <c r="C7285" s="128" t="s">
        <v>695</v>
      </c>
      <c r="D7285" s="222">
        <v>43053</v>
      </c>
      <c r="E7285" s="127" t="s">
        <v>14123</v>
      </c>
      <c r="F7285" s="127" t="s">
        <v>1375</v>
      </c>
      <c r="G7285" s="127">
        <v>15502182</v>
      </c>
      <c r="H7285" s="127"/>
      <c r="I7285" s="131" t="s">
        <v>16547</v>
      </c>
      <c r="J7285" s="127"/>
      <c r="K7285" s="127"/>
      <c r="L7285" s="127"/>
      <c r="M7285" s="127"/>
      <c r="N7285" s="246">
        <v>171219.59</v>
      </c>
      <c r="O7285" s="246">
        <v>0</v>
      </c>
      <c r="P7285" s="127" t="s">
        <v>1334</v>
      </c>
    </row>
    <row r="7286" spans="1:16" ht="76.5" hidden="1">
      <c r="A7286" s="127">
        <v>25</v>
      </c>
      <c r="B7286" s="127"/>
      <c r="C7286" s="128" t="s">
        <v>695</v>
      </c>
      <c r="D7286" s="222">
        <v>43053</v>
      </c>
      <c r="E7286" s="127" t="s">
        <v>14124</v>
      </c>
      <c r="F7286" s="127" t="s">
        <v>1375</v>
      </c>
      <c r="G7286" s="127">
        <v>15502191</v>
      </c>
      <c r="H7286" s="127"/>
      <c r="I7286" s="131" t="s">
        <v>16548</v>
      </c>
      <c r="J7286" s="127"/>
      <c r="K7286" s="127"/>
      <c r="L7286" s="127"/>
      <c r="M7286" s="127"/>
      <c r="N7286" s="246">
        <v>189365.76000000001</v>
      </c>
      <c r="O7286" s="246">
        <v>0</v>
      </c>
      <c r="P7286" s="127" t="s">
        <v>1334</v>
      </c>
    </row>
    <row r="7287" spans="1:16" ht="76.5" hidden="1">
      <c r="A7287" s="127">
        <v>25</v>
      </c>
      <c r="B7287" s="127"/>
      <c r="C7287" s="128" t="s">
        <v>695</v>
      </c>
      <c r="D7287" s="222">
        <v>43053</v>
      </c>
      <c r="E7287" s="127" t="s">
        <v>14125</v>
      </c>
      <c r="F7287" s="127" t="s">
        <v>1375</v>
      </c>
      <c r="G7287" s="127">
        <v>15502193</v>
      </c>
      <c r="H7287" s="127"/>
      <c r="I7287" s="131" t="s">
        <v>16549</v>
      </c>
      <c r="J7287" s="127"/>
      <c r="K7287" s="127"/>
      <c r="L7287" s="127"/>
      <c r="M7287" s="127"/>
      <c r="N7287" s="246">
        <v>189365.76000000001</v>
      </c>
      <c r="O7287" s="246">
        <v>0</v>
      </c>
      <c r="P7287" s="127" t="s">
        <v>1334</v>
      </c>
    </row>
    <row r="7288" spans="1:16" ht="76.5" hidden="1">
      <c r="A7288" s="127">
        <v>25</v>
      </c>
      <c r="B7288" s="127"/>
      <c r="C7288" s="128" t="s">
        <v>695</v>
      </c>
      <c r="D7288" s="222">
        <v>43053</v>
      </c>
      <c r="E7288" s="127" t="s">
        <v>14126</v>
      </c>
      <c r="F7288" s="127" t="s">
        <v>1375</v>
      </c>
      <c r="G7288" s="127">
        <v>15502312</v>
      </c>
      <c r="H7288" s="127"/>
      <c r="I7288" s="131" t="s">
        <v>16550</v>
      </c>
      <c r="J7288" s="127"/>
      <c r="K7288" s="127"/>
      <c r="L7288" s="127"/>
      <c r="M7288" s="127"/>
      <c r="N7288" s="246">
        <v>189365.76000000001</v>
      </c>
      <c r="O7288" s="246">
        <v>0</v>
      </c>
      <c r="P7288" s="127" t="s">
        <v>1334</v>
      </c>
    </row>
    <row r="7289" spans="1:16" ht="76.5" hidden="1">
      <c r="A7289" s="127">
        <v>25</v>
      </c>
      <c r="B7289" s="127"/>
      <c r="C7289" s="128" t="s">
        <v>695</v>
      </c>
      <c r="D7289" s="222">
        <v>43053</v>
      </c>
      <c r="E7289" s="127" t="s">
        <v>14127</v>
      </c>
      <c r="F7289" s="127" t="s">
        <v>1375</v>
      </c>
      <c r="G7289" s="127">
        <v>15502144</v>
      </c>
      <c r="H7289" s="127"/>
      <c r="I7289" s="131" t="s">
        <v>16551</v>
      </c>
      <c r="J7289" s="127"/>
      <c r="K7289" s="127"/>
      <c r="L7289" s="127"/>
      <c r="M7289" s="127"/>
      <c r="N7289" s="246">
        <v>167688.04999999999</v>
      </c>
      <c r="O7289" s="246">
        <v>0</v>
      </c>
      <c r="P7289" s="127" t="s">
        <v>1334</v>
      </c>
    </row>
    <row r="7290" spans="1:16" ht="76.5" hidden="1">
      <c r="A7290" s="127">
        <v>25</v>
      </c>
      <c r="B7290" s="127"/>
      <c r="C7290" s="128" t="s">
        <v>695</v>
      </c>
      <c r="D7290" s="222">
        <v>43053</v>
      </c>
      <c r="E7290" s="127" t="s">
        <v>14128</v>
      </c>
      <c r="F7290" s="127" t="s">
        <v>1375</v>
      </c>
      <c r="G7290" s="127">
        <v>15519377</v>
      </c>
      <c r="H7290" s="127"/>
      <c r="I7290" s="131" t="s">
        <v>16552</v>
      </c>
      <c r="J7290" s="127"/>
      <c r="K7290" s="127"/>
      <c r="L7290" s="127"/>
      <c r="M7290" s="127"/>
      <c r="N7290" s="246">
        <v>641220.67000000004</v>
      </c>
      <c r="O7290" s="246">
        <v>0</v>
      </c>
      <c r="P7290" s="127" t="s">
        <v>1334</v>
      </c>
    </row>
    <row r="7291" spans="1:16" ht="76.5" hidden="1">
      <c r="A7291" s="127">
        <v>25</v>
      </c>
      <c r="B7291" s="127"/>
      <c r="C7291" s="128" t="s">
        <v>695</v>
      </c>
      <c r="D7291" s="222">
        <v>43053</v>
      </c>
      <c r="E7291" s="127" t="s">
        <v>14129</v>
      </c>
      <c r="F7291" s="127" t="s">
        <v>1375</v>
      </c>
      <c r="G7291" s="127">
        <v>15519110</v>
      </c>
      <c r="H7291" s="127"/>
      <c r="I7291" s="131" t="s">
        <v>16553</v>
      </c>
      <c r="J7291" s="127"/>
      <c r="K7291" s="127"/>
      <c r="L7291" s="127"/>
      <c r="M7291" s="127"/>
      <c r="N7291" s="246">
        <v>869085.02</v>
      </c>
      <c r="O7291" s="246">
        <v>0</v>
      </c>
      <c r="P7291" s="127" t="s">
        <v>1334</v>
      </c>
    </row>
    <row r="7292" spans="1:16" ht="76.5" hidden="1">
      <c r="A7292" s="127">
        <v>25</v>
      </c>
      <c r="B7292" s="127"/>
      <c r="C7292" s="128" t="s">
        <v>695</v>
      </c>
      <c r="D7292" s="222">
        <v>43053</v>
      </c>
      <c r="E7292" s="127" t="s">
        <v>14130</v>
      </c>
      <c r="F7292" s="127" t="s">
        <v>1375</v>
      </c>
      <c r="G7292" s="127">
        <v>15518994</v>
      </c>
      <c r="H7292" s="127"/>
      <c r="I7292" s="131" t="s">
        <v>16554</v>
      </c>
      <c r="J7292" s="127"/>
      <c r="K7292" s="127"/>
      <c r="L7292" s="127"/>
      <c r="M7292" s="127"/>
      <c r="N7292" s="246">
        <v>2285247.5099999998</v>
      </c>
      <c r="O7292" s="246">
        <v>0</v>
      </c>
      <c r="P7292" s="127" t="s">
        <v>1334</v>
      </c>
    </row>
    <row r="7293" spans="1:16" ht="76.5" hidden="1">
      <c r="A7293" s="127">
        <v>25</v>
      </c>
      <c r="B7293" s="127"/>
      <c r="C7293" s="128" t="s">
        <v>695</v>
      </c>
      <c r="D7293" s="222">
        <v>43053</v>
      </c>
      <c r="E7293" s="127" t="s">
        <v>14131</v>
      </c>
      <c r="F7293" s="127" t="s">
        <v>1375</v>
      </c>
      <c r="G7293" s="127">
        <v>15518966</v>
      </c>
      <c r="H7293" s="127"/>
      <c r="I7293" s="131" t="s">
        <v>16555</v>
      </c>
      <c r="J7293" s="127"/>
      <c r="K7293" s="127"/>
      <c r="L7293" s="127"/>
      <c r="M7293" s="127"/>
      <c r="N7293" s="246">
        <v>500417.09</v>
      </c>
      <c r="O7293" s="246">
        <v>0</v>
      </c>
      <c r="P7293" s="127" t="s">
        <v>1334</v>
      </c>
    </row>
    <row r="7294" spans="1:16" ht="76.5" hidden="1">
      <c r="A7294" s="127">
        <v>25</v>
      </c>
      <c r="B7294" s="127"/>
      <c r="C7294" s="128" t="s">
        <v>695</v>
      </c>
      <c r="D7294" s="222">
        <v>43053</v>
      </c>
      <c r="E7294" s="127" t="s">
        <v>14132</v>
      </c>
      <c r="F7294" s="127" t="s">
        <v>1375</v>
      </c>
      <c r="G7294" s="127">
        <v>15502172</v>
      </c>
      <c r="H7294" s="127"/>
      <c r="I7294" s="131" t="s">
        <v>16556</v>
      </c>
      <c r="J7294" s="127"/>
      <c r="K7294" s="127"/>
      <c r="L7294" s="127"/>
      <c r="M7294" s="127"/>
      <c r="N7294" s="246">
        <v>242338.71</v>
      </c>
      <c r="O7294" s="246">
        <v>0</v>
      </c>
      <c r="P7294" s="127" t="s">
        <v>1334</v>
      </c>
    </row>
    <row r="7295" spans="1:16" ht="76.5" hidden="1">
      <c r="A7295" s="127">
        <v>25</v>
      </c>
      <c r="B7295" s="127"/>
      <c r="C7295" s="128" t="s">
        <v>695</v>
      </c>
      <c r="D7295" s="222">
        <v>43053</v>
      </c>
      <c r="E7295" s="127" t="s">
        <v>14133</v>
      </c>
      <c r="F7295" s="127" t="s">
        <v>1375</v>
      </c>
      <c r="G7295" s="127">
        <v>15502190</v>
      </c>
      <c r="H7295" s="127"/>
      <c r="I7295" s="131" t="s">
        <v>16557</v>
      </c>
      <c r="J7295" s="127"/>
      <c r="K7295" s="127"/>
      <c r="L7295" s="127"/>
      <c r="M7295" s="127"/>
      <c r="N7295" s="246">
        <v>103426.61</v>
      </c>
      <c r="O7295" s="246">
        <v>0</v>
      </c>
      <c r="P7295" s="127" t="s">
        <v>1334</v>
      </c>
    </row>
    <row r="7296" spans="1:16" ht="76.5" hidden="1">
      <c r="A7296" s="127">
        <v>25</v>
      </c>
      <c r="B7296" s="127"/>
      <c r="C7296" s="128" t="s">
        <v>695</v>
      </c>
      <c r="D7296" s="222">
        <v>43053</v>
      </c>
      <c r="E7296" s="127" t="s">
        <v>14134</v>
      </c>
      <c r="F7296" s="127" t="s">
        <v>1375</v>
      </c>
      <c r="G7296" s="127">
        <v>15502192</v>
      </c>
      <c r="H7296" s="127"/>
      <c r="I7296" s="131" t="s">
        <v>16558</v>
      </c>
      <c r="J7296" s="127"/>
      <c r="K7296" s="127"/>
      <c r="L7296" s="127"/>
      <c r="M7296" s="127"/>
      <c r="N7296" s="246">
        <v>103426.61</v>
      </c>
      <c r="O7296" s="246">
        <v>0</v>
      </c>
      <c r="P7296" s="127" t="s">
        <v>1334</v>
      </c>
    </row>
    <row r="7297" spans="1:16" ht="76.5" hidden="1">
      <c r="A7297" s="127">
        <v>25</v>
      </c>
      <c r="B7297" s="127"/>
      <c r="C7297" s="128" t="s">
        <v>695</v>
      </c>
      <c r="D7297" s="222">
        <v>43053</v>
      </c>
      <c r="E7297" s="127" t="s">
        <v>14135</v>
      </c>
      <c r="F7297" s="127" t="s">
        <v>1375</v>
      </c>
      <c r="G7297" s="127">
        <v>15502265</v>
      </c>
      <c r="H7297" s="127"/>
      <c r="I7297" s="131" t="s">
        <v>16559</v>
      </c>
      <c r="J7297" s="127"/>
      <c r="K7297" s="127"/>
      <c r="L7297" s="127"/>
      <c r="M7297" s="127"/>
      <c r="N7297" s="246">
        <v>140278.67000000001</v>
      </c>
      <c r="O7297" s="246">
        <v>0</v>
      </c>
      <c r="P7297" s="127" t="s">
        <v>1334</v>
      </c>
    </row>
    <row r="7298" spans="1:16" ht="76.5" hidden="1">
      <c r="A7298" s="127">
        <v>25</v>
      </c>
      <c r="B7298" s="127"/>
      <c r="C7298" s="128" t="s">
        <v>695</v>
      </c>
      <c r="D7298" s="222">
        <v>43053</v>
      </c>
      <c r="E7298" s="127" t="s">
        <v>14136</v>
      </c>
      <c r="F7298" s="127" t="s">
        <v>1375</v>
      </c>
      <c r="G7298" s="127">
        <v>15502494</v>
      </c>
      <c r="H7298" s="127"/>
      <c r="I7298" s="131" t="s">
        <v>16560</v>
      </c>
      <c r="J7298" s="127"/>
      <c r="K7298" s="127"/>
      <c r="L7298" s="127"/>
      <c r="M7298" s="127"/>
      <c r="N7298" s="246">
        <v>594257.51</v>
      </c>
      <c r="O7298" s="246">
        <v>0</v>
      </c>
      <c r="P7298" s="127" t="s">
        <v>1334</v>
      </c>
    </row>
    <row r="7299" spans="1:16" ht="76.5" hidden="1">
      <c r="A7299" s="127">
        <v>25</v>
      </c>
      <c r="B7299" s="127"/>
      <c r="C7299" s="128" t="s">
        <v>695</v>
      </c>
      <c r="D7299" s="222">
        <v>43053</v>
      </c>
      <c r="E7299" s="127" t="s">
        <v>14137</v>
      </c>
      <c r="F7299" s="127" t="s">
        <v>1375</v>
      </c>
      <c r="G7299" s="127">
        <v>15502524</v>
      </c>
      <c r="H7299" s="127"/>
      <c r="I7299" s="131" t="s">
        <v>16561</v>
      </c>
      <c r="J7299" s="127"/>
      <c r="K7299" s="127"/>
      <c r="L7299" s="127"/>
      <c r="M7299" s="127"/>
      <c r="N7299" s="246">
        <v>114457.8</v>
      </c>
      <c r="O7299" s="246">
        <v>0</v>
      </c>
      <c r="P7299" s="127" t="s">
        <v>1334</v>
      </c>
    </row>
    <row r="7300" spans="1:16" ht="76.5" hidden="1">
      <c r="A7300" s="127">
        <v>25</v>
      </c>
      <c r="B7300" s="127"/>
      <c r="C7300" s="128" t="s">
        <v>695</v>
      </c>
      <c r="D7300" s="222">
        <v>43053</v>
      </c>
      <c r="E7300" s="127" t="s">
        <v>14138</v>
      </c>
      <c r="F7300" s="127" t="s">
        <v>1375</v>
      </c>
      <c r="G7300" s="127">
        <v>15502533</v>
      </c>
      <c r="H7300" s="127"/>
      <c r="I7300" s="131" t="s">
        <v>16562</v>
      </c>
      <c r="J7300" s="127"/>
      <c r="K7300" s="127"/>
      <c r="L7300" s="127"/>
      <c r="M7300" s="127"/>
      <c r="N7300" s="246">
        <v>88065.35</v>
      </c>
      <c r="O7300" s="246">
        <v>0</v>
      </c>
      <c r="P7300" s="127" t="s">
        <v>1334</v>
      </c>
    </row>
    <row r="7301" spans="1:16" ht="76.5" hidden="1">
      <c r="A7301" s="127">
        <v>25</v>
      </c>
      <c r="B7301" s="127"/>
      <c r="C7301" s="128" t="s">
        <v>695</v>
      </c>
      <c r="D7301" s="222">
        <v>43053</v>
      </c>
      <c r="E7301" s="127" t="s">
        <v>14139</v>
      </c>
      <c r="F7301" s="127" t="s">
        <v>1375</v>
      </c>
      <c r="G7301" s="127">
        <v>15502543</v>
      </c>
      <c r="H7301" s="127"/>
      <c r="I7301" s="131" t="s">
        <v>16563</v>
      </c>
      <c r="J7301" s="127"/>
      <c r="K7301" s="127"/>
      <c r="L7301" s="127"/>
      <c r="M7301" s="127"/>
      <c r="N7301" s="246">
        <v>82398.27</v>
      </c>
      <c r="O7301" s="246">
        <v>0</v>
      </c>
      <c r="P7301" s="127" t="s">
        <v>1334</v>
      </c>
    </row>
    <row r="7302" spans="1:16" ht="76.5" hidden="1">
      <c r="A7302" s="127">
        <v>25</v>
      </c>
      <c r="B7302" s="127"/>
      <c r="C7302" s="128" t="s">
        <v>695</v>
      </c>
      <c r="D7302" s="222">
        <v>43053</v>
      </c>
      <c r="E7302" s="127" t="s">
        <v>14140</v>
      </c>
      <c r="F7302" s="127" t="s">
        <v>1375</v>
      </c>
      <c r="G7302" s="127">
        <v>15502606</v>
      </c>
      <c r="H7302" s="127"/>
      <c r="I7302" s="131" t="s">
        <v>16564</v>
      </c>
      <c r="J7302" s="127"/>
      <c r="K7302" s="127"/>
      <c r="L7302" s="127"/>
      <c r="M7302" s="127"/>
      <c r="N7302" s="246">
        <v>114457.8</v>
      </c>
      <c r="O7302" s="246">
        <v>0</v>
      </c>
      <c r="P7302" s="127" t="s">
        <v>1334</v>
      </c>
    </row>
    <row r="7303" spans="1:16" ht="76.5" hidden="1">
      <c r="A7303" s="127">
        <v>25</v>
      </c>
      <c r="B7303" s="127"/>
      <c r="C7303" s="128" t="s">
        <v>695</v>
      </c>
      <c r="D7303" s="222">
        <v>43053</v>
      </c>
      <c r="E7303" s="127" t="s">
        <v>14141</v>
      </c>
      <c r="F7303" s="127" t="s">
        <v>1375</v>
      </c>
      <c r="G7303" s="127">
        <v>15502607</v>
      </c>
      <c r="H7303" s="127"/>
      <c r="I7303" s="131" t="s">
        <v>16565</v>
      </c>
      <c r="J7303" s="127"/>
      <c r="K7303" s="127"/>
      <c r="L7303" s="127"/>
      <c r="M7303" s="127"/>
      <c r="N7303" s="246">
        <v>100310.39</v>
      </c>
      <c r="O7303" s="246">
        <v>0</v>
      </c>
      <c r="P7303" s="127" t="s">
        <v>1334</v>
      </c>
    </row>
    <row r="7304" spans="1:16" ht="76.5" hidden="1">
      <c r="A7304" s="127">
        <v>25</v>
      </c>
      <c r="B7304" s="127"/>
      <c r="C7304" s="128" t="s">
        <v>695</v>
      </c>
      <c r="D7304" s="222">
        <v>43053</v>
      </c>
      <c r="E7304" s="127" t="s">
        <v>14142</v>
      </c>
      <c r="F7304" s="127" t="s">
        <v>1375</v>
      </c>
      <c r="G7304" s="127">
        <v>15502608</v>
      </c>
      <c r="H7304" s="127"/>
      <c r="I7304" s="131" t="s">
        <v>16566</v>
      </c>
      <c r="J7304" s="127"/>
      <c r="K7304" s="127"/>
      <c r="L7304" s="127"/>
      <c r="M7304" s="127"/>
      <c r="N7304" s="246">
        <v>100310.39</v>
      </c>
      <c r="O7304" s="246">
        <v>0</v>
      </c>
      <c r="P7304" s="127" t="s">
        <v>1334</v>
      </c>
    </row>
    <row r="7305" spans="1:16" ht="76.5" hidden="1">
      <c r="A7305" s="127">
        <v>25</v>
      </c>
      <c r="B7305" s="127"/>
      <c r="C7305" s="128" t="s">
        <v>695</v>
      </c>
      <c r="D7305" s="222">
        <v>43053</v>
      </c>
      <c r="E7305" s="127" t="s">
        <v>14143</v>
      </c>
      <c r="F7305" s="127" t="s">
        <v>1375</v>
      </c>
      <c r="G7305" s="127">
        <v>15502611</v>
      </c>
      <c r="H7305" s="127"/>
      <c r="I7305" s="131" t="s">
        <v>16567</v>
      </c>
      <c r="J7305" s="127"/>
      <c r="K7305" s="127"/>
      <c r="L7305" s="127"/>
      <c r="M7305" s="127"/>
      <c r="N7305" s="246">
        <v>600000</v>
      </c>
      <c r="O7305" s="246">
        <v>0</v>
      </c>
      <c r="P7305" s="127" t="s">
        <v>1334</v>
      </c>
    </row>
    <row r="7306" spans="1:16" ht="76.5" hidden="1">
      <c r="A7306" s="127">
        <v>25</v>
      </c>
      <c r="B7306" s="127"/>
      <c r="C7306" s="128" t="s">
        <v>695</v>
      </c>
      <c r="D7306" s="222">
        <v>43053</v>
      </c>
      <c r="E7306" s="127" t="s">
        <v>14144</v>
      </c>
      <c r="F7306" s="127" t="s">
        <v>1375</v>
      </c>
      <c r="G7306" s="127">
        <v>15502613</v>
      </c>
      <c r="H7306" s="127"/>
      <c r="I7306" s="131" t="s">
        <v>16568</v>
      </c>
      <c r="J7306" s="127"/>
      <c r="K7306" s="127"/>
      <c r="L7306" s="127"/>
      <c r="M7306" s="127"/>
      <c r="N7306" s="246">
        <v>139270.65</v>
      </c>
      <c r="O7306" s="246">
        <v>0</v>
      </c>
      <c r="P7306" s="127" t="s">
        <v>1334</v>
      </c>
    </row>
    <row r="7307" spans="1:16" ht="76.5" hidden="1">
      <c r="A7307" s="127">
        <v>25</v>
      </c>
      <c r="B7307" s="127"/>
      <c r="C7307" s="128" t="s">
        <v>695</v>
      </c>
      <c r="D7307" s="222">
        <v>43053</v>
      </c>
      <c r="E7307" s="127" t="s">
        <v>14145</v>
      </c>
      <c r="F7307" s="127" t="s">
        <v>1375</v>
      </c>
      <c r="G7307" s="127">
        <v>15502699</v>
      </c>
      <c r="H7307" s="127"/>
      <c r="I7307" s="131" t="s">
        <v>16569</v>
      </c>
      <c r="J7307" s="127"/>
      <c r="K7307" s="127"/>
      <c r="L7307" s="127"/>
      <c r="M7307" s="127"/>
      <c r="N7307" s="246">
        <v>337334.28</v>
      </c>
      <c r="O7307" s="246">
        <v>0</v>
      </c>
      <c r="P7307" s="127" t="s">
        <v>1334</v>
      </c>
    </row>
    <row r="7308" spans="1:16" ht="76.5" hidden="1">
      <c r="A7308" s="127">
        <v>25</v>
      </c>
      <c r="B7308" s="127"/>
      <c r="C7308" s="128" t="s">
        <v>695</v>
      </c>
      <c r="D7308" s="222">
        <v>43053</v>
      </c>
      <c r="E7308" s="127" t="s">
        <v>14146</v>
      </c>
      <c r="F7308" s="127" t="s">
        <v>1375</v>
      </c>
      <c r="G7308" s="127">
        <v>15502775</v>
      </c>
      <c r="H7308" s="127"/>
      <c r="I7308" s="131" t="s">
        <v>16570</v>
      </c>
      <c r="J7308" s="127"/>
      <c r="K7308" s="127"/>
      <c r="L7308" s="127"/>
      <c r="M7308" s="127"/>
      <c r="N7308" s="246">
        <v>123304.39</v>
      </c>
      <c r="O7308" s="246">
        <v>0</v>
      </c>
      <c r="P7308" s="127" t="s">
        <v>1334</v>
      </c>
    </row>
    <row r="7309" spans="1:16" ht="76.5" hidden="1">
      <c r="A7309" s="127">
        <v>25</v>
      </c>
      <c r="B7309" s="127"/>
      <c r="C7309" s="128" t="s">
        <v>695</v>
      </c>
      <c r="D7309" s="222">
        <v>43053</v>
      </c>
      <c r="E7309" s="127" t="s">
        <v>14147</v>
      </c>
      <c r="F7309" s="127" t="s">
        <v>1375</v>
      </c>
      <c r="G7309" s="127">
        <v>15502844</v>
      </c>
      <c r="H7309" s="127"/>
      <c r="I7309" s="131" t="s">
        <v>16571</v>
      </c>
      <c r="J7309" s="127"/>
      <c r="K7309" s="127"/>
      <c r="L7309" s="127"/>
      <c r="M7309" s="127"/>
      <c r="N7309" s="246">
        <v>114213.1</v>
      </c>
      <c r="O7309" s="246">
        <v>0</v>
      </c>
      <c r="P7309" s="127" t="s">
        <v>1334</v>
      </c>
    </row>
    <row r="7310" spans="1:16" ht="76.5" hidden="1">
      <c r="A7310" s="127">
        <v>25</v>
      </c>
      <c r="B7310" s="127"/>
      <c r="C7310" s="128" t="s">
        <v>695</v>
      </c>
      <c r="D7310" s="222">
        <v>43053</v>
      </c>
      <c r="E7310" s="127" t="s">
        <v>14148</v>
      </c>
      <c r="F7310" s="127" t="s">
        <v>1375</v>
      </c>
      <c r="G7310" s="127">
        <v>15502845</v>
      </c>
      <c r="H7310" s="127"/>
      <c r="I7310" s="131" t="s">
        <v>16572</v>
      </c>
      <c r="J7310" s="127"/>
      <c r="K7310" s="127"/>
      <c r="L7310" s="127"/>
      <c r="M7310" s="127"/>
      <c r="N7310" s="246">
        <v>199626.63</v>
      </c>
      <c r="O7310" s="246">
        <v>0</v>
      </c>
      <c r="P7310" s="127" t="s">
        <v>1334</v>
      </c>
    </row>
    <row r="7311" spans="1:16" ht="76.5" hidden="1">
      <c r="A7311" s="127">
        <v>25</v>
      </c>
      <c r="B7311" s="127"/>
      <c r="C7311" s="128" t="s">
        <v>695</v>
      </c>
      <c r="D7311" s="222">
        <v>43053</v>
      </c>
      <c r="E7311" s="127" t="s">
        <v>14149</v>
      </c>
      <c r="F7311" s="127" t="s">
        <v>1375</v>
      </c>
      <c r="G7311" s="127">
        <v>15502846</v>
      </c>
      <c r="H7311" s="127"/>
      <c r="I7311" s="131" t="s">
        <v>16573</v>
      </c>
      <c r="J7311" s="127"/>
      <c r="K7311" s="127"/>
      <c r="L7311" s="127"/>
      <c r="M7311" s="127"/>
      <c r="N7311" s="246">
        <v>580040.37</v>
      </c>
      <c r="O7311" s="246">
        <v>0</v>
      </c>
      <c r="P7311" s="127" t="s">
        <v>1334</v>
      </c>
    </row>
    <row r="7312" spans="1:16" ht="76.5" hidden="1">
      <c r="A7312" s="127">
        <v>25</v>
      </c>
      <c r="B7312" s="127"/>
      <c r="C7312" s="128" t="s">
        <v>695</v>
      </c>
      <c r="D7312" s="222">
        <v>43053</v>
      </c>
      <c r="E7312" s="127" t="s">
        <v>14150</v>
      </c>
      <c r="F7312" s="127" t="s">
        <v>1375</v>
      </c>
      <c r="G7312" s="127">
        <v>15504254</v>
      </c>
      <c r="H7312" s="127"/>
      <c r="I7312" s="131" t="s">
        <v>16574</v>
      </c>
      <c r="J7312" s="127"/>
      <c r="K7312" s="127"/>
      <c r="L7312" s="127"/>
      <c r="M7312" s="127"/>
      <c r="N7312" s="246">
        <v>99999.58</v>
      </c>
      <c r="O7312" s="246">
        <v>0</v>
      </c>
      <c r="P7312" s="127" t="s">
        <v>1334</v>
      </c>
    </row>
    <row r="7313" spans="1:16" ht="76.5" hidden="1">
      <c r="A7313" s="127">
        <v>25</v>
      </c>
      <c r="B7313" s="127"/>
      <c r="C7313" s="128" t="s">
        <v>695</v>
      </c>
      <c r="D7313" s="222">
        <v>43053</v>
      </c>
      <c r="E7313" s="127" t="s">
        <v>14151</v>
      </c>
      <c r="F7313" s="127" t="s">
        <v>1375</v>
      </c>
      <c r="G7313" s="127">
        <v>15504418</v>
      </c>
      <c r="H7313" s="127"/>
      <c r="I7313" s="131" t="s">
        <v>16575</v>
      </c>
      <c r="J7313" s="127"/>
      <c r="K7313" s="127"/>
      <c r="L7313" s="127"/>
      <c r="M7313" s="127"/>
      <c r="N7313" s="246">
        <v>198901.16</v>
      </c>
      <c r="O7313" s="246">
        <v>0</v>
      </c>
      <c r="P7313" s="127" t="s">
        <v>1334</v>
      </c>
    </row>
    <row r="7314" spans="1:16" ht="76.5" hidden="1">
      <c r="A7314" s="127">
        <v>25</v>
      </c>
      <c r="B7314" s="127"/>
      <c r="C7314" s="128" t="s">
        <v>695</v>
      </c>
      <c r="D7314" s="222">
        <v>43053</v>
      </c>
      <c r="E7314" s="127" t="s">
        <v>14152</v>
      </c>
      <c r="F7314" s="127" t="s">
        <v>1375</v>
      </c>
      <c r="G7314" s="127">
        <v>15504606</v>
      </c>
      <c r="H7314" s="127"/>
      <c r="I7314" s="131" t="s">
        <v>16576</v>
      </c>
      <c r="J7314" s="127"/>
      <c r="K7314" s="127"/>
      <c r="L7314" s="127"/>
      <c r="M7314" s="127"/>
      <c r="N7314" s="246">
        <v>198901.16</v>
      </c>
      <c r="O7314" s="246">
        <v>0</v>
      </c>
      <c r="P7314" s="127" t="s">
        <v>1334</v>
      </c>
    </row>
    <row r="7315" spans="1:16" ht="76.5" hidden="1">
      <c r="A7315" s="127">
        <v>25</v>
      </c>
      <c r="B7315" s="127"/>
      <c r="C7315" s="128" t="s">
        <v>695</v>
      </c>
      <c r="D7315" s="222">
        <v>43053</v>
      </c>
      <c r="E7315" s="127" t="s">
        <v>14153</v>
      </c>
      <c r="F7315" s="127" t="s">
        <v>1375</v>
      </c>
      <c r="G7315" s="127">
        <v>15504708</v>
      </c>
      <c r="H7315" s="127"/>
      <c r="I7315" s="131" t="s">
        <v>16577</v>
      </c>
      <c r="J7315" s="127"/>
      <c r="K7315" s="127"/>
      <c r="L7315" s="127"/>
      <c r="M7315" s="127"/>
      <c r="N7315" s="246">
        <v>99999.58</v>
      </c>
      <c r="O7315" s="246">
        <v>0</v>
      </c>
      <c r="P7315" s="127" t="s">
        <v>1334</v>
      </c>
    </row>
    <row r="7316" spans="1:16" ht="76.5" hidden="1">
      <c r="A7316" s="127">
        <v>25</v>
      </c>
      <c r="B7316" s="127"/>
      <c r="C7316" s="128" t="s">
        <v>695</v>
      </c>
      <c r="D7316" s="222">
        <v>43053</v>
      </c>
      <c r="E7316" s="127" t="s">
        <v>14154</v>
      </c>
      <c r="F7316" s="127" t="s">
        <v>1375</v>
      </c>
      <c r="G7316" s="127">
        <v>15504867</v>
      </c>
      <c r="H7316" s="127"/>
      <c r="I7316" s="131" t="s">
        <v>16578</v>
      </c>
      <c r="J7316" s="127"/>
      <c r="K7316" s="127"/>
      <c r="L7316" s="127"/>
      <c r="M7316" s="127"/>
      <c r="N7316" s="246">
        <v>599984.85</v>
      </c>
      <c r="O7316" s="246">
        <v>0</v>
      </c>
      <c r="P7316" s="127" t="s">
        <v>1334</v>
      </c>
    </row>
    <row r="7317" spans="1:16" ht="76.5" hidden="1">
      <c r="A7317" s="127">
        <v>25</v>
      </c>
      <c r="B7317" s="127"/>
      <c r="C7317" s="128" t="s">
        <v>695</v>
      </c>
      <c r="D7317" s="222">
        <v>43053</v>
      </c>
      <c r="E7317" s="127" t="s">
        <v>14155</v>
      </c>
      <c r="F7317" s="127" t="s">
        <v>1375</v>
      </c>
      <c r="G7317" s="127">
        <v>15505036</v>
      </c>
      <c r="H7317" s="127"/>
      <c r="I7317" s="131" t="s">
        <v>16579</v>
      </c>
      <c r="J7317" s="127"/>
      <c r="K7317" s="127"/>
      <c r="L7317" s="127"/>
      <c r="M7317" s="127"/>
      <c r="N7317" s="246">
        <v>600000</v>
      </c>
      <c r="O7317" s="246">
        <v>0</v>
      </c>
      <c r="P7317" s="127" t="s">
        <v>1334</v>
      </c>
    </row>
    <row r="7318" spans="1:16" ht="76.5" hidden="1">
      <c r="A7318" s="127">
        <v>25</v>
      </c>
      <c r="B7318" s="127"/>
      <c r="C7318" s="128" t="s">
        <v>695</v>
      </c>
      <c r="D7318" s="222">
        <v>43053</v>
      </c>
      <c r="E7318" s="127" t="s">
        <v>14156</v>
      </c>
      <c r="F7318" s="127" t="s">
        <v>1375</v>
      </c>
      <c r="G7318" s="127">
        <v>15502143</v>
      </c>
      <c r="H7318" s="127"/>
      <c r="I7318" s="131" t="s">
        <v>16580</v>
      </c>
      <c r="J7318" s="127"/>
      <c r="K7318" s="127"/>
      <c r="L7318" s="127"/>
      <c r="M7318" s="127"/>
      <c r="N7318" s="246">
        <v>215248.59</v>
      </c>
      <c r="O7318" s="246">
        <v>0</v>
      </c>
      <c r="P7318" s="127" t="s">
        <v>1334</v>
      </c>
    </row>
    <row r="7319" spans="1:16" ht="76.5" hidden="1">
      <c r="A7319" s="127">
        <v>25</v>
      </c>
      <c r="B7319" s="127"/>
      <c r="C7319" s="128" t="s">
        <v>695</v>
      </c>
      <c r="D7319" s="222">
        <v>43053</v>
      </c>
      <c r="E7319" s="127" t="s">
        <v>14157</v>
      </c>
      <c r="F7319" s="127" t="s">
        <v>1375</v>
      </c>
      <c r="G7319" s="127">
        <v>15502153</v>
      </c>
      <c r="H7319" s="127"/>
      <c r="I7319" s="131" t="s">
        <v>16581</v>
      </c>
      <c r="J7319" s="127"/>
      <c r="K7319" s="127"/>
      <c r="L7319" s="127"/>
      <c r="M7319" s="127"/>
      <c r="N7319" s="246">
        <v>169102.82</v>
      </c>
      <c r="O7319" s="246">
        <v>0</v>
      </c>
      <c r="P7319" s="127" t="s">
        <v>1334</v>
      </c>
    </row>
    <row r="7320" spans="1:16" ht="76.5" hidden="1">
      <c r="A7320" s="127">
        <v>25</v>
      </c>
      <c r="B7320" s="127"/>
      <c r="C7320" s="128" t="s">
        <v>695</v>
      </c>
      <c r="D7320" s="222">
        <v>43053</v>
      </c>
      <c r="E7320" s="127" t="s">
        <v>14158</v>
      </c>
      <c r="F7320" s="127" t="s">
        <v>1375</v>
      </c>
      <c r="G7320" s="127">
        <v>15520648</v>
      </c>
      <c r="H7320" s="127"/>
      <c r="I7320" s="131" t="s">
        <v>16582</v>
      </c>
      <c r="J7320" s="127"/>
      <c r="K7320" s="127"/>
      <c r="L7320" s="127"/>
      <c r="M7320" s="127"/>
      <c r="N7320" s="246">
        <v>479439.92</v>
      </c>
      <c r="O7320" s="246">
        <v>0</v>
      </c>
      <c r="P7320" s="127" t="s">
        <v>1334</v>
      </c>
    </row>
    <row r="7321" spans="1:16" ht="63.75" hidden="1">
      <c r="A7321" s="127">
        <v>10</v>
      </c>
      <c r="B7321" s="127"/>
      <c r="C7321" s="128" t="s">
        <v>691</v>
      </c>
      <c r="D7321" s="222">
        <v>43054</v>
      </c>
      <c r="E7321" s="127" t="s">
        <v>14159</v>
      </c>
      <c r="F7321" s="127" t="s">
        <v>6</v>
      </c>
      <c r="G7321" s="127">
        <v>595189</v>
      </c>
      <c r="H7321" s="127"/>
      <c r="I7321" s="131" t="s">
        <v>16583</v>
      </c>
      <c r="J7321" s="127"/>
      <c r="K7321" s="127"/>
      <c r="L7321" s="127"/>
      <c r="M7321" s="127"/>
      <c r="N7321" s="246">
        <v>0</v>
      </c>
      <c r="O7321" s="246">
        <v>15389.24</v>
      </c>
      <c r="P7321" s="127" t="s">
        <v>1334</v>
      </c>
    </row>
    <row r="7322" spans="1:16" ht="51" hidden="1">
      <c r="A7322" s="127">
        <v>10</v>
      </c>
      <c r="B7322" s="127"/>
      <c r="C7322" s="128" t="s">
        <v>691</v>
      </c>
      <c r="D7322" s="222">
        <v>43054</v>
      </c>
      <c r="E7322" s="127" t="s">
        <v>14160</v>
      </c>
      <c r="F7322" s="127" t="s">
        <v>6</v>
      </c>
      <c r="G7322" s="127">
        <v>595193</v>
      </c>
      <c r="H7322" s="127"/>
      <c r="I7322" s="131" t="s">
        <v>16584</v>
      </c>
      <c r="J7322" s="127"/>
      <c r="K7322" s="127"/>
      <c r="L7322" s="127"/>
      <c r="M7322" s="127"/>
      <c r="N7322" s="246">
        <v>0</v>
      </c>
      <c r="O7322" s="246">
        <v>174198.72</v>
      </c>
      <c r="P7322" s="127" t="s">
        <v>1334</v>
      </c>
    </row>
    <row r="7323" spans="1:16" ht="63.75" hidden="1">
      <c r="A7323" s="127">
        <v>10</v>
      </c>
      <c r="B7323" s="127"/>
      <c r="C7323" s="128" t="s">
        <v>691</v>
      </c>
      <c r="D7323" s="222">
        <v>43054</v>
      </c>
      <c r="E7323" s="127" t="s">
        <v>14161</v>
      </c>
      <c r="F7323" s="127" t="s">
        <v>6</v>
      </c>
      <c r="G7323" s="127">
        <v>595899</v>
      </c>
      <c r="H7323" s="127"/>
      <c r="I7323" s="131" t="s">
        <v>16585</v>
      </c>
      <c r="J7323" s="127"/>
      <c r="K7323" s="127"/>
      <c r="L7323" s="127"/>
      <c r="M7323" s="127"/>
      <c r="N7323" s="246">
        <v>0</v>
      </c>
      <c r="O7323" s="246">
        <v>17552.68</v>
      </c>
      <c r="P7323" s="127" t="s">
        <v>1334</v>
      </c>
    </row>
    <row r="7324" spans="1:16" ht="38.25">
      <c r="A7324" s="127">
        <v>35</v>
      </c>
      <c r="B7324" s="127"/>
      <c r="C7324" s="128" t="s">
        <v>697</v>
      </c>
      <c r="D7324" s="222">
        <v>43054</v>
      </c>
      <c r="E7324" s="127" t="s">
        <v>14162</v>
      </c>
      <c r="F7324" s="127" t="s">
        <v>6</v>
      </c>
      <c r="G7324" s="127">
        <v>73052</v>
      </c>
      <c r="H7324" s="127"/>
      <c r="I7324" s="131" t="s">
        <v>16586</v>
      </c>
      <c r="J7324" s="127"/>
      <c r="K7324" s="127"/>
      <c r="L7324" s="127"/>
      <c r="M7324" s="127"/>
      <c r="N7324" s="246">
        <v>0</v>
      </c>
      <c r="O7324" s="246">
        <v>32354680</v>
      </c>
      <c r="P7324" s="127" t="s">
        <v>1334</v>
      </c>
    </row>
    <row r="7325" spans="1:16" ht="76.5" hidden="1">
      <c r="A7325" s="127" t="s">
        <v>620</v>
      </c>
      <c r="B7325" s="127"/>
      <c r="C7325" s="128" t="s">
        <v>714</v>
      </c>
      <c r="D7325" s="222">
        <v>43054</v>
      </c>
      <c r="E7325" s="127" t="s">
        <v>14163</v>
      </c>
      <c r="F7325" s="127" t="s">
        <v>6</v>
      </c>
      <c r="G7325" s="127">
        <v>904107</v>
      </c>
      <c r="H7325" s="127"/>
      <c r="I7325" s="131" t="s">
        <v>16587</v>
      </c>
      <c r="J7325" s="127"/>
      <c r="K7325" s="127"/>
      <c r="L7325" s="127"/>
      <c r="M7325" s="127"/>
      <c r="N7325" s="246">
        <v>0</v>
      </c>
      <c r="O7325" s="246">
        <v>7062.94</v>
      </c>
      <c r="P7325" s="127" t="s">
        <v>1334</v>
      </c>
    </row>
    <row r="7326" spans="1:16" ht="63.75" hidden="1">
      <c r="A7326" s="127">
        <v>41</v>
      </c>
      <c r="B7326" s="127"/>
      <c r="C7326" s="128" t="s">
        <v>698</v>
      </c>
      <c r="D7326" s="222">
        <v>43054</v>
      </c>
      <c r="E7326" s="127" t="s">
        <v>14164</v>
      </c>
      <c r="F7326" s="127" t="s">
        <v>6</v>
      </c>
      <c r="G7326" s="127">
        <v>904166</v>
      </c>
      <c r="H7326" s="127"/>
      <c r="I7326" s="131" t="s">
        <v>16588</v>
      </c>
      <c r="J7326" s="127"/>
      <c r="K7326" s="127"/>
      <c r="L7326" s="127"/>
      <c r="M7326" s="127"/>
      <c r="N7326" s="246">
        <v>0</v>
      </c>
      <c r="O7326" s="246">
        <v>14208.71</v>
      </c>
      <c r="P7326" s="127" t="s">
        <v>1334</v>
      </c>
    </row>
    <row r="7327" spans="1:16" ht="63.75" hidden="1">
      <c r="A7327" s="127" t="s">
        <v>620</v>
      </c>
      <c r="B7327" s="127"/>
      <c r="C7327" s="128" t="s">
        <v>714</v>
      </c>
      <c r="D7327" s="222">
        <v>43054</v>
      </c>
      <c r="E7327" s="127" t="s">
        <v>14165</v>
      </c>
      <c r="F7327" s="127" t="s">
        <v>6</v>
      </c>
      <c r="G7327" s="127">
        <v>4305</v>
      </c>
      <c r="H7327" s="127"/>
      <c r="I7327" s="131" t="s">
        <v>16589</v>
      </c>
      <c r="J7327" s="127"/>
      <c r="K7327" s="127"/>
      <c r="L7327" s="127"/>
      <c r="M7327" s="127"/>
      <c r="N7327" s="246">
        <v>23036.52</v>
      </c>
      <c r="O7327" s="246">
        <v>0</v>
      </c>
      <c r="P7327" s="127" t="s">
        <v>1334</v>
      </c>
    </row>
    <row r="7328" spans="1:16" ht="89.25" hidden="1">
      <c r="A7328" s="127">
        <v>591</v>
      </c>
      <c r="B7328" s="127"/>
      <c r="C7328" s="128" t="s">
        <v>862</v>
      </c>
      <c r="D7328" s="222">
        <v>43054</v>
      </c>
      <c r="E7328" s="127" t="s">
        <v>14166</v>
      </c>
      <c r="F7328" s="127" t="s">
        <v>11</v>
      </c>
      <c r="G7328" s="127">
        <v>904153</v>
      </c>
      <c r="H7328" s="127"/>
      <c r="I7328" s="131" t="s">
        <v>16590</v>
      </c>
      <c r="J7328" s="127"/>
      <c r="K7328" s="127"/>
      <c r="L7328" s="127"/>
      <c r="M7328" s="127"/>
      <c r="N7328" s="246">
        <v>2851.49</v>
      </c>
      <c r="O7328" s="246">
        <v>0</v>
      </c>
      <c r="P7328" s="127" t="s">
        <v>1334</v>
      </c>
    </row>
    <row r="7329" spans="1:16" ht="89.25" hidden="1">
      <c r="A7329" s="127">
        <v>132</v>
      </c>
      <c r="B7329" s="127"/>
      <c r="C7329" s="128" t="s">
        <v>729</v>
      </c>
      <c r="D7329" s="222">
        <v>43054</v>
      </c>
      <c r="E7329" s="127" t="s">
        <v>14167</v>
      </c>
      <c r="F7329" s="127" t="s">
        <v>11</v>
      </c>
      <c r="G7329" s="127">
        <v>904171</v>
      </c>
      <c r="H7329" s="127"/>
      <c r="I7329" s="131" t="s">
        <v>16591</v>
      </c>
      <c r="J7329" s="127"/>
      <c r="K7329" s="127"/>
      <c r="L7329" s="127"/>
      <c r="M7329" s="127"/>
      <c r="N7329" s="246">
        <v>2528.66</v>
      </c>
      <c r="O7329" s="246">
        <v>0</v>
      </c>
      <c r="P7329" s="127" t="s">
        <v>1334</v>
      </c>
    </row>
    <row r="7330" spans="1:16" ht="63.75" hidden="1">
      <c r="A7330" s="127" t="s">
        <v>621</v>
      </c>
      <c r="B7330" s="127"/>
      <c r="C7330" s="128" t="s">
        <v>715</v>
      </c>
      <c r="D7330" s="222">
        <v>43054</v>
      </c>
      <c r="E7330" s="127" t="s">
        <v>14168</v>
      </c>
      <c r="F7330" s="127" t="s">
        <v>11</v>
      </c>
      <c r="G7330" s="127">
        <v>10015</v>
      </c>
      <c r="H7330" s="127"/>
      <c r="I7330" s="131" t="s">
        <v>16592</v>
      </c>
      <c r="J7330" s="127"/>
      <c r="K7330" s="127"/>
      <c r="L7330" s="127"/>
      <c r="M7330" s="127"/>
      <c r="N7330" s="246">
        <v>2555.61</v>
      </c>
      <c r="O7330" s="246">
        <v>0</v>
      </c>
      <c r="P7330" s="127" t="s">
        <v>1334</v>
      </c>
    </row>
    <row r="7331" spans="1:16" ht="51" hidden="1">
      <c r="A7331" s="127" t="s">
        <v>621</v>
      </c>
      <c r="B7331" s="127"/>
      <c r="C7331" s="128" t="s">
        <v>715</v>
      </c>
      <c r="D7331" s="222">
        <v>43054</v>
      </c>
      <c r="E7331" s="127" t="s">
        <v>14169</v>
      </c>
      <c r="F7331" s="127" t="s">
        <v>11</v>
      </c>
      <c r="G7331" s="127">
        <v>10016</v>
      </c>
      <c r="H7331" s="127"/>
      <c r="I7331" s="131" t="s">
        <v>16593</v>
      </c>
      <c r="J7331" s="127"/>
      <c r="K7331" s="127"/>
      <c r="L7331" s="127"/>
      <c r="M7331" s="127"/>
      <c r="N7331" s="246">
        <v>308.07</v>
      </c>
      <c r="O7331" s="246">
        <v>0</v>
      </c>
      <c r="P7331" s="127" t="s">
        <v>1334</v>
      </c>
    </row>
    <row r="7332" spans="1:16" ht="51" hidden="1">
      <c r="A7332" s="127" t="s">
        <v>621</v>
      </c>
      <c r="B7332" s="127"/>
      <c r="C7332" s="128" t="s">
        <v>715</v>
      </c>
      <c r="D7332" s="222">
        <v>43054</v>
      </c>
      <c r="E7332" s="127" t="s">
        <v>14170</v>
      </c>
      <c r="F7332" s="127" t="s">
        <v>11</v>
      </c>
      <c r="G7332" s="127">
        <v>10018</v>
      </c>
      <c r="H7332" s="127"/>
      <c r="I7332" s="131" t="s">
        <v>16594</v>
      </c>
      <c r="J7332" s="127"/>
      <c r="K7332" s="127"/>
      <c r="L7332" s="127"/>
      <c r="M7332" s="127"/>
      <c r="N7332" s="246">
        <v>360.76</v>
      </c>
      <c r="O7332" s="246">
        <v>0</v>
      </c>
      <c r="P7332" s="127" t="s">
        <v>1334</v>
      </c>
    </row>
    <row r="7333" spans="1:16" ht="51" hidden="1">
      <c r="A7333" s="127" t="s">
        <v>621</v>
      </c>
      <c r="B7333" s="127"/>
      <c r="C7333" s="128" t="s">
        <v>715</v>
      </c>
      <c r="D7333" s="222">
        <v>43054</v>
      </c>
      <c r="E7333" s="127" t="s">
        <v>14171</v>
      </c>
      <c r="F7333" s="127" t="s">
        <v>11</v>
      </c>
      <c r="G7333" s="127">
        <v>10017</v>
      </c>
      <c r="H7333" s="127"/>
      <c r="I7333" s="131" t="s">
        <v>16595</v>
      </c>
      <c r="J7333" s="127"/>
      <c r="K7333" s="127"/>
      <c r="L7333" s="127"/>
      <c r="M7333" s="127"/>
      <c r="N7333" s="246">
        <v>7068.4</v>
      </c>
      <c r="O7333" s="246">
        <v>0</v>
      </c>
      <c r="P7333" s="127" t="s">
        <v>1334</v>
      </c>
    </row>
    <row r="7334" spans="1:16" ht="51" hidden="1">
      <c r="A7334" s="127" t="s">
        <v>621</v>
      </c>
      <c r="B7334" s="127"/>
      <c r="C7334" s="128" t="s">
        <v>715</v>
      </c>
      <c r="D7334" s="222">
        <v>43054</v>
      </c>
      <c r="E7334" s="127" t="s">
        <v>14172</v>
      </c>
      <c r="F7334" s="127" t="s">
        <v>11</v>
      </c>
      <c r="G7334" s="127">
        <v>9997</v>
      </c>
      <c r="H7334" s="127"/>
      <c r="I7334" s="131" t="s">
        <v>16596</v>
      </c>
      <c r="J7334" s="127"/>
      <c r="K7334" s="127"/>
      <c r="L7334" s="127"/>
      <c r="M7334" s="127"/>
      <c r="N7334" s="246">
        <v>294.89999999999998</v>
      </c>
      <c r="O7334" s="246">
        <v>0</v>
      </c>
      <c r="P7334" s="127" t="s">
        <v>1334</v>
      </c>
    </row>
    <row r="7335" spans="1:16" ht="63.75" hidden="1">
      <c r="A7335" s="127" t="s">
        <v>621</v>
      </c>
      <c r="B7335" s="127"/>
      <c r="C7335" s="128" t="s">
        <v>715</v>
      </c>
      <c r="D7335" s="222">
        <v>43054</v>
      </c>
      <c r="E7335" s="127" t="s">
        <v>14173</v>
      </c>
      <c r="F7335" s="127" t="s">
        <v>11</v>
      </c>
      <c r="G7335" s="127">
        <v>9995</v>
      </c>
      <c r="H7335" s="127"/>
      <c r="I7335" s="131" t="s">
        <v>16597</v>
      </c>
      <c r="J7335" s="127"/>
      <c r="K7335" s="127"/>
      <c r="L7335" s="127"/>
      <c r="M7335" s="127"/>
      <c r="N7335" s="246">
        <v>1804.58</v>
      </c>
      <c r="O7335" s="246">
        <v>0</v>
      </c>
      <c r="P7335" s="127" t="s">
        <v>1334</v>
      </c>
    </row>
    <row r="7336" spans="1:16" ht="63.75" hidden="1">
      <c r="A7336" s="127" t="s">
        <v>621</v>
      </c>
      <c r="B7336" s="127"/>
      <c r="C7336" s="128" t="s">
        <v>715</v>
      </c>
      <c r="D7336" s="222">
        <v>43054</v>
      </c>
      <c r="E7336" s="127" t="s">
        <v>14174</v>
      </c>
      <c r="F7336" s="127" t="s">
        <v>11</v>
      </c>
      <c r="G7336" s="127">
        <v>9967</v>
      </c>
      <c r="H7336" s="127"/>
      <c r="I7336" s="131" t="s">
        <v>16598</v>
      </c>
      <c r="J7336" s="127"/>
      <c r="K7336" s="127"/>
      <c r="L7336" s="127"/>
      <c r="M7336" s="127"/>
      <c r="N7336" s="246">
        <v>1345.65</v>
      </c>
      <c r="O7336" s="246">
        <v>0</v>
      </c>
      <c r="P7336" s="127" t="s">
        <v>1334</v>
      </c>
    </row>
    <row r="7337" spans="1:16" ht="51" hidden="1">
      <c r="A7337" s="127" t="s">
        <v>621</v>
      </c>
      <c r="B7337" s="127"/>
      <c r="C7337" s="128" t="s">
        <v>715</v>
      </c>
      <c r="D7337" s="222">
        <v>43054</v>
      </c>
      <c r="E7337" s="127" t="s">
        <v>14175</v>
      </c>
      <c r="F7337" s="127" t="s">
        <v>11</v>
      </c>
      <c r="G7337" s="127">
        <v>9957</v>
      </c>
      <c r="H7337" s="127"/>
      <c r="I7337" s="131" t="s">
        <v>16599</v>
      </c>
      <c r="J7337" s="127"/>
      <c r="K7337" s="127"/>
      <c r="L7337" s="127"/>
      <c r="M7337" s="127"/>
      <c r="N7337" s="246">
        <v>5914.48</v>
      </c>
      <c r="O7337" s="246">
        <v>0</v>
      </c>
      <c r="P7337" s="127" t="s">
        <v>1334</v>
      </c>
    </row>
    <row r="7338" spans="1:16" ht="63.75" hidden="1">
      <c r="A7338" s="127">
        <v>10</v>
      </c>
      <c r="B7338" s="127"/>
      <c r="C7338" s="128" t="s">
        <v>691</v>
      </c>
      <c r="D7338" s="222">
        <v>43054</v>
      </c>
      <c r="E7338" s="127" t="s">
        <v>14176</v>
      </c>
      <c r="F7338" s="127" t="s">
        <v>15</v>
      </c>
      <c r="G7338" s="127">
        <v>595190</v>
      </c>
      <c r="H7338" s="127"/>
      <c r="I7338" s="131" t="s">
        <v>16600</v>
      </c>
      <c r="J7338" s="127"/>
      <c r="K7338" s="127"/>
      <c r="L7338" s="127"/>
      <c r="M7338" s="127"/>
      <c r="N7338" s="246">
        <v>50</v>
      </c>
      <c r="O7338" s="246">
        <v>0</v>
      </c>
      <c r="P7338" s="127" t="s">
        <v>1334</v>
      </c>
    </row>
    <row r="7339" spans="1:16" ht="63.75" hidden="1">
      <c r="A7339" s="127" t="s">
        <v>621</v>
      </c>
      <c r="B7339" s="127"/>
      <c r="C7339" s="128" t="s">
        <v>715</v>
      </c>
      <c r="D7339" s="222">
        <v>43054</v>
      </c>
      <c r="E7339" s="127" t="s">
        <v>14177</v>
      </c>
      <c r="F7339" s="127" t="s">
        <v>11</v>
      </c>
      <c r="G7339" s="127">
        <v>9960</v>
      </c>
      <c r="H7339" s="127"/>
      <c r="I7339" s="131" t="s">
        <v>16601</v>
      </c>
      <c r="J7339" s="127"/>
      <c r="K7339" s="127"/>
      <c r="L7339" s="127"/>
      <c r="M7339" s="127"/>
      <c r="N7339" s="246">
        <v>842.88</v>
      </c>
      <c r="O7339" s="246">
        <v>0</v>
      </c>
      <c r="P7339" s="127" t="s">
        <v>1334</v>
      </c>
    </row>
    <row r="7340" spans="1:16" ht="51" hidden="1">
      <c r="A7340" s="127" t="s">
        <v>621</v>
      </c>
      <c r="B7340" s="127"/>
      <c r="C7340" s="128" t="s">
        <v>715</v>
      </c>
      <c r="D7340" s="222">
        <v>43054</v>
      </c>
      <c r="E7340" s="127" t="s">
        <v>14178</v>
      </c>
      <c r="F7340" s="127" t="s">
        <v>11</v>
      </c>
      <c r="G7340" s="127">
        <v>9958</v>
      </c>
      <c r="H7340" s="127"/>
      <c r="I7340" s="131" t="s">
        <v>16602</v>
      </c>
      <c r="J7340" s="127"/>
      <c r="K7340" s="127"/>
      <c r="L7340" s="127"/>
      <c r="M7340" s="127"/>
      <c r="N7340" s="246">
        <v>351.7</v>
      </c>
      <c r="O7340" s="246">
        <v>0</v>
      </c>
      <c r="P7340" s="127" t="s">
        <v>1334</v>
      </c>
    </row>
    <row r="7341" spans="1:16" ht="51" hidden="1">
      <c r="A7341" s="127">
        <v>10</v>
      </c>
      <c r="B7341" s="127"/>
      <c r="C7341" s="128" t="s">
        <v>691</v>
      </c>
      <c r="D7341" s="222">
        <v>43054</v>
      </c>
      <c r="E7341" s="127" t="s">
        <v>14179</v>
      </c>
      <c r="F7341" s="127" t="s">
        <v>15</v>
      </c>
      <c r="G7341" s="127">
        <v>595194</v>
      </c>
      <c r="H7341" s="127"/>
      <c r="I7341" s="131" t="s">
        <v>16603</v>
      </c>
      <c r="J7341" s="127"/>
      <c r="K7341" s="127"/>
      <c r="L7341" s="127"/>
      <c r="M7341" s="127"/>
      <c r="N7341" s="246">
        <v>50</v>
      </c>
      <c r="O7341" s="246">
        <v>0</v>
      </c>
      <c r="P7341" s="127" t="s">
        <v>1334</v>
      </c>
    </row>
    <row r="7342" spans="1:16" ht="63.75" hidden="1">
      <c r="A7342" s="127" t="s">
        <v>621</v>
      </c>
      <c r="B7342" s="127"/>
      <c r="C7342" s="128" t="s">
        <v>715</v>
      </c>
      <c r="D7342" s="222">
        <v>43054</v>
      </c>
      <c r="E7342" s="127" t="s">
        <v>14180</v>
      </c>
      <c r="F7342" s="127" t="s">
        <v>11</v>
      </c>
      <c r="G7342" s="127">
        <v>9961</v>
      </c>
      <c r="H7342" s="127"/>
      <c r="I7342" s="131" t="s">
        <v>16604</v>
      </c>
      <c r="J7342" s="127"/>
      <c r="K7342" s="127"/>
      <c r="L7342" s="127"/>
      <c r="M7342" s="127"/>
      <c r="N7342" s="246">
        <v>599.76</v>
      </c>
      <c r="O7342" s="246">
        <v>0</v>
      </c>
      <c r="P7342" s="127" t="s">
        <v>1334</v>
      </c>
    </row>
    <row r="7343" spans="1:16" ht="51" hidden="1">
      <c r="A7343" s="127" t="s">
        <v>621</v>
      </c>
      <c r="B7343" s="127"/>
      <c r="C7343" s="128" t="s">
        <v>715</v>
      </c>
      <c r="D7343" s="222">
        <v>43054</v>
      </c>
      <c r="E7343" s="127" t="s">
        <v>14181</v>
      </c>
      <c r="F7343" s="127" t="s">
        <v>11</v>
      </c>
      <c r="G7343" s="127">
        <v>9981</v>
      </c>
      <c r="H7343" s="127"/>
      <c r="I7343" s="131" t="s">
        <v>16605</v>
      </c>
      <c r="J7343" s="127"/>
      <c r="K7343" s="127"/>
      <c r="L7343" s="127"/>
      <c r="M7343" s="127"/>
      <c r="N7343" s="246">
        <v>270.62</v>
      </c>
      <c r="O7343" s="246">
        <v>0</v>
      </c>
      <c r="P7343" s="127" t="s">
        <v>1334</v>
      </c>
    </row>
    <row r="7344" spans="1:16" ht="63.75" hidden="1">
      <c r="A7344" s="127" t="s">
        <v>621</v>
      </c>
      <c r="B7344" s="127"/>
      <c r="C7344" s="128" t="s">
        <v>715</v>
      </c>
      <c r="D7344" s="222">
        <v>43054</v>
      </c>
      <c r="E7344" s="127" t="s">
        <v>14182</v>
      </c>
      <c r="F7344" s="127" t="s">
        <v>11</v>
      </c>
      <c r="G7344" s="127">
        <v>9959</v>
      </c>
      <c r="H7344" s="127"/>
      <c r="I7344" s="131" t="s">
        <v>16606</v>
      </c>
      <c r="J7344" s="127"/>
      <c r="K7344" s="127"/>
      <c r="L7344" s="127"/>
      <c r="M7344" s="127"/>
      <c r="N7344" s="246">
        <v>602.71</v>
      </c>
      <c r="O7344" s="246">
        <v>0</v>
      </c>
      <c r="P7344" s="127" t="s">
        <v>1334</v>
      </c>
    </row>
    <row r="7345" spans="1:16" ht="102" hidden="1">
      <c r="A7345" s="127">
        <v>132</v>
      </c>
      <c r="B7345" s="127"/>
      <c r="C7345" s="128" t="s">
        <v>729</v>
      </c>
      <c r="D7345" s="222">
        <v>43054</v>
      </c>
      <c r="E7345" s="127" t="s">
        <v>14183</v>
      </c>
      <c r="F7345" s="127" t="s">
        <v>15</v>
      </c>
      <c r="G7345" s="127">
        <v>3594</v>
      </c>
      <c r="H7345" s="127"/>
      <c r="I7345" s="131" t="s">
        <v>16607</v>
      </c>
      <c r="J7345" s="127"/>
      <c r="K7345" s="127"/>
      <c r="L7345" s="127"/>
      <c r="M7345" s="127"/>
      <c r="N7345" s="246">
        <v>649.42999999999995</v>
      </c>
      <c r="O7345" s="246">
        <v>0</v>
      </c>
      <c r="P7345" s="127" t="s">
        <v>1334</v>
      </c>
    </row>
    <row r="7346" spans="1:16" ht="89.25" hidden="1">
      <c r="A7346" s="127">
        <v>87</v>
      </c>
      <c r="B7346" s="127"/>
      <c r="C7346" s="128" t="s">
        <v>712</v>
      </c>
      <c r="D7346" s="222">
        <v>43054</v>
      </c>
      <c r="E7346" s="127" t="s">
        <v>14184</v>
      </c>
      <c r="F7346" s="127" t="s">
        <v>15</v>
      </c>
      <c r="G7346" s="127">
        <v>3597</v>
      </c>
      <c r="H7346" s="127"/>
      <c r="I7346" s="131" t="s">
        <v>16608</v>
      </c>
      <c r="J7346" s="127"/>
      <c r="K7346" s="127"/>
      <c r="L7346" s="127"/>
      <c r="M7346" s="127"/>
      <c r="N7346" s="246">
        <v>444.86</v>
      </c>
      <c r="O7346" s="246">
        <v>0</v>
      </c>
      <c r="P7346" s="127" t="s">
        <v>1334</v>
      </c>
    </row>
    <row r="7347" spans="1:16" ht="89.25" hidden="1">
      <c r="A7347" s="127">
        <v>10</v>
      </c>
      <c r="B7347" s="127"/>
      <c r="C7347" s="128" t="s">
        <v>691</v>
      </c>
      <c r="D7347" s="222">
        <v>43054</v>
      </c>
      <c r="E7347" s="127" t="s">
        <v>14185</v>
      </c>
      <c r="F7347" s="127" t="s">
        <v>15</v>
      </c>
      <c r="G7347" s="127">
        <v>3595</v>
      </c>
      <c r="H7347" s="127"/>
      <c r="I7347" s="131" t="s">
        <v>16609</v>
      </c>
      <c r="J7347" s="127"/>
      <c r="K7347" s="127"/>
      <c r="L7347" s="127"/>
      <c r="M7347" s="127"/>
      <c r="N7347" s="246">
        <v>24817.06</v>
      </c>
      <c r="O7347" s="246">
        <v>0</v>
      </c>
      <c r="P7347" s="127" t="s">
        <v>1334</v>
      </c>
    </row>
    <row r="7348" spans="1:16" ht="76.5" hidden="1">
      <c r="A7348" s="127">
        <v>16</v>
      </c>
      <c r="B7348" s="127"/>
      <c r="C7348" s="128" t="s">
        <v>693</v>
      </c>
      <c r="D7348" s="222">
        <v>43054</v>
      </c>
      <c r="E7348" s="127" t="s">
        <v>14186</v>
      </c>
      <c r="F7348" s="127" t="s">
        <v>1261</v>
      </c>
      <c r="G7348" s="127">
        <v>3570</v>
      </c>
      <c r="H7348" s="127"/>
      <c r="I7348" s="131" t="s">
        <v>16610</v>
      </c>
      <c r="J7348" s="127"/>
      <c r="K7348" s="127"/>
      <c r="L7348" s="127"/>
      <c r="M7348" s="127"/>
      <c r="N7348" s="246">
        <v>3979.9</v>
      </c>
      <c r="O7348" s="246">
        <v>0</v>
      </c>
      <c r="P7348" s="127" t="s">
        <v>1334</v>
      </c>
    </row>
    <row r="7349" spans="1:16" ht="63.75" hidden="1">
      <c r="A7349" s="127">
        <v>16</v>
      </c>
      <c r="B7349" s="127"/>
      <c r="C7349" s="128" t="s">
        <v>693</v>
      </c>
      <c r="D7349" s="222">
        <v>43054</v>
      </c>
      <c r="E7349" s="127" t="s">
        <v>14187</v>
      </c>
      <c r="F7349" s="127" t="s">
        <v>15</v>
      </c>
      <c r="G7349" s="127">
        <v>3570</v>
      </c>
      <c r="H7349" s="127"/>
      <c r="I7349" s="131" t="s">
        <v>16611</v>
      </c>
      <c r="J7349" s="127"/>
      <c r="K7349" s="127"/>
      <c r="L7349" s="127"/>
      <c r="M7349" s="127"/>
      <c r="N7349" s="246">
        <v>492.2</v>
      </c>
      <c r="O7349" s="246">
        <v>0</v>
      </c>
      <c r="P7349" s="127" t="s">
        <v>1334</v>
      </c>
    </row>
    <row r="7350" spans="1:16" ht="63.75" hidden="1">
      <c r="A7350" s="127">
        <v>10</v>
      </c>
      <c r="B7350" s="127"/>
      <c r="C7350" s="128" t="s">
        <v>691</v>
      </c>
      <c r="D7350" s="222">
        <v>43054</v>
      </c>
      <c r="E7350" s="127" t="s">
        <v>14188</v>
      </c>
      <c r="F7350" s="127" t="s">
        <v>15</v>
      </c>
      <c r="G7350" s="127">
        <v>595900</v>
      </c>
      <c r="H7350" s="127"/>
      <c r="I7350" s="131" t="s">
        <v>16612</v>
      </c>
      <c r="J7350" s="127"/>
      <c r="K7350" s="127"/>
      <c r="L7350" s="127"/>
      <c r="M7350" s="127"/>
      <c r="N7350" s="246">
        <v>50</v>
      </c>
      <c r="O7350" s="246">
        <v>0</v>
      </c>
      <c r="P7350" s="127" t="s">
        <v>1334</v>
      </c>
    </row>
    <row r="7351" spans="1:16" ht="51" hidden="1">
      <c r="A7351" s="127">
        <v>513</v>
      </c>
      <c r="B7351" s="127"/>
      <c r="C7351" s="128" t="s">
        <v>201</v>
      </c>
      <c r="D7351" s="222">
        <v>43054</v>
      </c>
      <c r="E7351" s="127" t="s">
        <v>14189</v>
      </c>
      <c r="F7351" s="127" t="s">
        <v>15</v>
      </c>
      <c r="G7351" s="127">
        <v>595902</v>
      </c>
      <c r="H7351" s="127"/>
      <c r="I7351" s="131" t="s">
        <v>10379</v>
      </c>
      <c r="J7351" s="127"/>
      <c r="K7351" s="127"/>
      <c r="L7351" s="127"/>
      <c r="M7351" s="127"/>
      <c r="N7351" s="246">
        <v>50</v>
      </c>
      <c r="O7351" s="246">
        <v>0</v>
      </c>
      <c r="P7351" s="127" t="s">
        <v>1334</v>
      </c>
    </row>
    <row r="7352" spans="1:16" ht="63.75" hidden="1">
      <c r="A7352" s="127" t="s">
        <v>620</v>
      </c>
      <c r="B7352" s="127"/>
      <c r="C7352" s="128" t="s">
        <v>714</v>
      </c>
      <c r="D7352" s="222">
        <v>43054</v>
      </c>
      <c r="E7352" s="127" t="s">
        <v>14190</v>
      </c>
      <c r="F7352" s="127" t="s">
        <v>11</v>
      </c>
      <c r="G7352" s="127">
        <v>10031</v>
      </c>
      <c r="H7352" s="127"/>
      <c r="I7352" s="131" t="s">
        <v>16613</v>
      </c>
      <c r="J7352" s="127"/>
      <c r="K7352" s="127"/>
      <c r="L7352" s="127"/>
      <c r="M7352" s="127"/>
      <c r="N7352" s="246">
        <v>944.13</v>
      </c>
      <c r="O7352" s="246">
        <v>0</v>
      </c>
      <c r="P7352" s="127" t="s">
        <v>1334</v>
      </c>
    </row>
    <row r="7353" spans="1:16" ht="63.75" hidden="1">
      <c r="A7353" s="127" t="s">
        <v>621</v>
      </c>
      <c r="B7353" s="127"/>
      <c r="C7353" s="128" t="s">
        <v>715</v>
      </c>
      <c r="D7353" s="222">
        <v>43054</v>
      </c>
      <c r="E7353" s="127" t="s">
        <v>14191</v>
      </c>
      <c r="F7353" s="127" t="s">
        <v>11</v>
      </c>
      <c r="G7353" s="127">
        <v>10032</v>
      </c>
      <c r="H7353" s="127"/>
      <c r="I7353" s="131" t="s">
        <v>16614</v>
      </c>
      <c r="J7353" s="127"/>
      <c r="K7353" s="127"/>
      <c r="L7353" s="127"/>
      <c r="M7353" s="127"/>
      <c r="N7353" s="246">
        <v>751.23</v>
      </c>
      <c r="O7353" s="246">
        <v>0</v>
      </c>
      <c r="P7353" s="127" t="s">
        <v>1334</v>
      </c>
    </row>
    <row r="7354" spans="1:16" ht="63.75" hidden="1">
      <c r="A7354" s="127" t="s">
        <v>621</v>
      </c>
      <c r="B7354" s="127"/>
      <c r="C7354" s="128" t="s">
        <v>715</v>
      </c>
      <c r="D7354" s="222">
        <v>43054</v>
      </c>
      <c r="E7354" s="127" t="s">
        <v>14192</v>
      </c>
      <c r="F7354" s="127" t="s">
        <v>11</v>
      </c>
      <c r="G7354" s="127">
        <v>10033</v>
      </c>
      <c r="H7354" s="127"/>
      <c r="I7354" s="131" t="s">
        <v>16615</v>
      </c>
      <c r="J7354" s="127"/>
      <c r="K7354" s="127"/>
      <c r="L7354" s="127"/>
      <c r="M7354" s="127"/>
      <c r="N7354" s="246">
        <v>983.99</v>
      </c>
      <c r="O7354" s="246">
        <v>0</v>
      </c>
      <c r="P7354" s="127" t="s">
        <v>1334</v>
      </c>
    </row>
    <row r="7355" spans="1:16" ht="63.75" hidden="1">
      <c r="A7355" s="127" t="s">
        <v>621</v>
      </c>
      <c r="B7355" s="127"/>
      <c r="C7355" s="128" t="s">
        <v>715</v>
      </c>
      <c r="D7355" s="222">
        <v>43054</v>
      </c>
      <c r="E7355" s="127" t="s">
        <v>14193</v>
      </c>
      <c r="F7355" s="127" t="s">
        <v>11</v>
      </c>
      <c r="G7355" s="127">
        <v>10034</v>
      </c>
      <c r="H7355" s="127"/>
      <c r="I7355" s="131" t="s">
        <v>16616</v>
      </c>
      <c r="J7355" s="127"/>
      <c r="K7355" s="127"/>
      <c r="L7355" s="127"/>
      <c r="M7355" s="127"/>
      <c r="N7355" s="246">
        <v>1294.2</v>
      </c>
      <c r="O7355" s="246">
        <v>0</v>
      </c>
      <c r="P7355" s="127" t="s">
        <v>1334</v>
      </c>
    </row>
    <row r="7356" spans="1:16" ht="63.75" hidden="1">
      <c r="A7356" s="127" t="s">
        <v>621</v>
      </c>
      <c r="B7356" s="127"/>
      <c r="C7356" s="128" t="s">
        <v>715</v>
      </c>
      <c r="D7356" s="222">
        <v>43054</v>
      </c>
      <c r="E7356" s="127" t="s">
        <v>14194</v>
      </c>
      <c r="F7356" s="127" t="s">
        <v>11</v>
      </c>
      <c r="G7356" s="127">
        <v>10035</v>
      </c>
      <c r="H7356" s="127"/>
      <c r="I7356" s="131" t="s">
        <v>16617</v>
      </c>
      <c r="J7356" s="127"/>
      <c r="K7356" s="127"/>
      <c r="L7356" s="127"/>
      <c r="M7356" s="127"/>
      <c r="N7356" s="246">
        <v>928.49</v>
      </c>
      <c r="O7356" s="246">
        <v>0</v>
      </c>
      <c r="P7356" s="127" t="s">
        <v>1334</v>
      </c>
    </row>
    <row r="7357" spans="1:16" ht="51" hidden="1">
      <c r="A7357" s="127" t="s">
        <v>621</v>
      </c>
      <c r="B7357" s="127"/>
      <c r="C7357" s="128" t="s">
        <v>715</v>
      </c>
      <c r="D7357" s="222">
        <v>43054</v>
      </c>
      <c r="E7357" s="127" t="s">
        <v>14195</v>
      </c>
      <c r="F7357" s="127" t="s">
        <v>11</v>
      </c>
      <c r="G7357" s="127">
        <v>10036</v>
      </c>
      <c r="H7357" s="127"/>
      <c r="I7357" s="131" t="s">
        <v>16618</v>
      </c>
      <c r="J7357" s="127"/>
      <c r="K7357" s="127"/>
      <c r="L7357" s="127"/>
      <c r="M7357" s="127"/>
      <c r="N7357" s="246">
        <v>397.18</v>
      </c>
      <c r="O7357" s="246">
        <v>0</v>
      </c>
      <c r="P7357" s="127" t="s">
        <v>1334</v>
      </c>
    </row>
    <row r="7358" spans="1:16" ht="51" hidden="1">
      <c r="A7358" s="127" t="s">
        <v>621</v>
      </c>
      <c r="B7358" s="127"/>
      <c r="C7358" s="128" t="s">
        <v>715</v>
      </c>
      <c r="D7358" s="222">
        <v>43054</v>
      </c>
      <c r="E7358" s="127" t="s">
        <v>14196</v>
      </c>
      <c r="F7358" s="127" t="s">
        <v>11</v>
      </c>
      <c r="G7358" s="127">
        <v>10037</v>
      </c>
      <c r="H7358" s="127"/>
      <c r="I7358" s="131" t="s">
        <v>16619</v>
      </c>
      <c r="J7358" s="127"/>
      <c r="K7358" s="127"/>
      <c r="L7358" s="127"/>
      <c r="M7358" s="127"/>
      <c r="N7358" s="246">
        <v>525.80999999999995</v>
      </c>
      <c r="O7358" s="246">
        <v>0</v>
      </c>
      <c r="P7358" s="127" t="s">
        <v>1334</v>
      </c>
    </row>
    <row r="7359" spans="1:16" ht="51" hidden="1">
      <c r="A7359" s="127" t="s">
        <v>621</v>
      </c>
      <c r="B7359" s="127"/>
      <c r="C7359" s="128" t="s">
        <v>715</v>
      </c>
      <c r="D7359" s="222">
        <v>43054</v>
      </c>
      <c r="E7359" s="127" t="s">
        <v>14197</v>
      </c>
      <c r="F7359" s="127" t="s">
        <v>11</v>
      </c>
      <c r="G7359" s="127">
        <v>10039</v>
      </c>
      <c r="H7359" s="127"/>
      <c r="I7359" s="131" t="s">
        <v>16620</v>
      </c>
      <c r="J7359" s="127"/>
      <c r="K7359" s="127"/>
      <c r="L7359" s="127"/>
      <c r="M7359" s="127"/>
      <c r="N7359" s="246">
        <v>326.8</v>
      </c>
      <c r="O7359" s="246">
        <v>0</v>
      </c>
      <c r="P7359" s="127" t="s">
        <v>1334</v>
      </c>
    </row>
    <row r="7360" spans="1:16" ht="76.5" hidden="1">
      <c r="A7360" s="127">
        <v>25</v>
      </c>
      <c r="B7360" s="127"/>
      <c r="C7360" s="128" t="s">
        <v>695</v>
      </c>
      <c r="D7360" s="222">
        <v>43054</v>
      </c>
      <c r="E7360" s="127" t="s">
        <v>14198</v>
      </c>
      <c r="F7360" s="127" t="s">
        <v>1375</v>
      </c>
      <c r="G7360" s="127">
        <v>15502146</v>
      </c>
      <c r="H7360" s="127"/>
      <c r="I7360" s="131" t="s">
        <v>16621</v>
      </c>
      <c r="J7360" s="127"/>
      <c r="K7360" s="127"/>
      <c r="L7360" s="127"/>
      <c r="M7360" s="127"/>
      <c r="N7360" s="246">
        <v>368284.28</v>
      </c>
      <c r="O7360" s="246">
        <v>0</v>
      </c>
      <c r="P7360" s="127" t="s">
        <v>1334</v>
      </c>
    </row>
    <row r="7361" spans="1:16" ht="51" hidden="1">
      <c r="A7361" s="127">
        <v>10</v>
      </c>
      <c r="B7361" s="127"/>
      <c r="C7361" s="128" t="s">
        <v>691</v>
      </c>
      <c r="D7361" s="222">
        <v>43055</v>
      </c>
      <c r="E7361" s="127" t="s">
        <v>14199</v>
      </c>
      <c r="F7361" s="127" t="s">
        <v>6</v>
      </c>
      <c r="G7361" s="127">
        <v>596647</v>
      </c>
      <c r="H7361" s="127"/>
      <c r="I7361" s="131" t="s">
        <v>16622</v>
      </c>
      <c r="J7361" s="127"/>
      <c r="K7361" s="127"/>
      <c r="L7361" s="127"/>
      <c r="M7361" s="127"/>
      <c r="N7361" s="246">
        <v>0</v>
      </c>
      <c r="O7361" s="246">
        <v>438079.6</v>
      </c>
      <c r="P7361" s="127" t="s">
        <v>1334</v>
      </c>
    </row>
    <row r="7362" spans="1:16" ht="76.5" hidden="1">
      <c r="A7362" s="127" t="s">
        <v>621</v>
      </c>
      <c r="B7362" s="127"/>
      <c r="C7362" s="128" t="s">
        <v>715</v>
      </c>
      <c r="D7362" s="222">
        <v>43055</v>
      </c>
      <c r="E7362" s="127" t="s">
        <v>14200</v>
      </c>
      <c r="F7362" s="127" t="s">
        <v>6</v>
      </c>
      <c r="G7362" s="127">
        <v>908331</v>
      </c>
      <c r="H7362" s="127"/>
      <c r="I7362" s="131" t="s">
        <v>16623</v>
      </c>
      <c r="J7362" s="127"/>
      <c r="K7362" s="127"/>
      <c r="L7362" s="127"/>
      <c r="M7362" s="127"/>
      <c r="N7362" s="246">
        <v>0</v>
      </c>
      <c r="O7362" s="246">
        <v>50000</v>
      </c>
      <c r="P7362" s="127" t="s">
        <v>1334</v>
      </c>
    </row>
    <row r="7363" spans="1:16" ht="63.75" hidden="1">
      <c r="A7363" s="127">
        <v>46</v>
      </c>
      <c r="B7363" s="127"/>
      <c r="C7363" s="128" t="s">
        <v>699</v>
      </c>
      <c r="D7363" s="222">
        <v>43055</v>
      </c>
      <c r="E7363" s="127" t="s">
        <v>14201</v>
      </c>
      <c r="F7363" s="127" t="s">
        <v>6</v>
      </c>
      <c r="G7363" s="127">
        <v>908398</v>
      </c>
      <c r="H7363" s="127"/>
      <c r="I7363" s="131" t="s">
        <v>16624</v>
      </c>
      <c r="J7363" s="127"/>
      <c r="K7363" s="127"/>
      <c r="L7363" s="127"/>
      <c r="M7363" s="127"/>
      <c r="N7363" s="246">
        <v>0</v>
      </c>
      <c r="O7363" s="246">
        <v>7812</v>
      </c>
      <c r="P7363" s="127" t="s">
        <v>1334</v>
      </c>
    </row>
    <row r="7364" spans="1:16" ht="38.25" hidden="1">
      <c r="A7364" s="127">
        <v>117</v>
      </c>
      <c r="B7364" s="127"/>
      <c r="C7364" s="128" t="s">
        <v>723</v>
      </c>
      <c r="D7364" s="222">
        <v>43055</v>
      </c>
      <c r="E7364" s="127" t="s">
        <v>14202</v>
      </c>
      <c r="F7364" s="127" t="s">
        <v>11</v>
      </c>
      <c r="G7364" s="127">
        <v>904255</v>
      </c>
      <c r="H7364" s="127"/>
      <c r="I7364" s="131" t="s">
        <v>16625</v>
      </c>
      <c r="J7364" s="127"/>
      <c r="K7364" s="127"/>
      <c r="L7364" s="127"/>
      <c r="M7364" s="127"/>
      <c r="N7364" s="246">
        <v>50</v>
      </c>
      <c r="O7364" s="246">
        <v>0</v>
      </c>
      <c r="P7364" s="127" t="s">
        <v>1334</v>
      </c>
    </row>
    <row r="7365" spans="1:16" ht="51" hidden="1">
      <c r="A7365" s="127">
        <v>117</v>
      </c>
      <c r="B7365" s="127"/>
      <c r="C7365" s="128" t="s">
        <v>723</v>
      </c>
      <c r="D7365" s="222">
        <v>43055</v>
      </c>
      <c r="E7365" s="127" t="s">
        <v>14203</v>
      </c>
      <c r="F7365" s="127" t="s">
        <v>11</v>
      </c>
      <c r="G7365" s="127">
        <v>904306</v>
      </c>
      <c r="H7365" s="127"/>
      <c r="I7365" s="131" t="s">
        <v>16626</v>
      </c>
      <c r="J7365" s="127"/>
      <c r="K7365" s="127"/>
      <c r="L7365" s="127"/>
      <c r="M7365" s="127"/>
      <c r="N7365" s="246">
        <v>50</v>
      </c>
      <c r="O7365" s="246">
        <v>0</v>
      </c>
      <c r="P7365" s="127" t="s">
        <v>1334</v>
      </c>
    </row>
    <row r="7366" spans="1:16" ht="51" hidden="1">
      <c r="A7366" s="127">
        <v>117</v>
      </c>
      <c r="B7366" s="127"/>
      <c r="C7366" s="128" t="s">
        <v>723</v>
      </c>
      <c r="D7366" s="222">
        <v>43055</v>
      </c>
      <c r="E7366" s="127" t="s">
        <v>14204</v>
      </c>
      <c r="F7366" s="127" t="s">
        <v>11</v>
      </c>
      <c r="G7366" s="127">
        <v>904307</v>
      </c>
      <c r="H7366" s="127"/>
      <c r="I7366" s="131" t="s">
        <v>16627</v>
      </c>
      <c r="J7366" s="127"/>
      <c r="K7366" s="127"/>
      <c r="L7366" s="127"/>
      <c r="M7366" s="127"/>
      <c r="N7366" s="246">
        <v>50</v>
      </c>
      <c r="O7366" s="246">
        <v>0</v>
      </c>
      <c r="P7366" s="127" t="s">
        <v>1334</v>
      </c>
    </row>
    <row r="7367" spans="1:16" ht="51" hidden="1">
      <c r="A7367" s="127">
        <v>117</v>
      </c>
      <c r="B7367" s="127"/>
      <c r="C7367" s="128" t="s">
        <v>723</v>
      </c>
      <c r="D7367" s="222">
        <v>43055</v>
      </c>
      <c r="E7367" s="127" t="s">
        <v>14205</v>
      </c>
      <c r="F7367" s="127" t="s">
        <v>11</v>
      </c>
      <c r="G7367" s="127">
        <v>904317</v>
      </c>
      <c r="H7367" s="127"/>
      <c r="I7367" s="131" t="s">
        <v>16628</v>
      </c>
      <c r="J7367" s="127"/>
      <c r="K7367" s="127"/>
      <c r="L7367" s="127"/>
      <c r="M7367" s="127"/>
      <c r="N7367" s="246">
        <v>50</v>
      </c>
      <c r="O7367" s="246">
        <v>0</v>
      </c>
      <c r="P7367" s="127" t="s">
        <v>1334</v>
      </c>
    </row>
    <row r="7368" spans="1:16" ht="63.75" hidden="1">
      <c r="A7368" s="127">
        <v>513</v>
      </c>
      <c r="B7368" s="127"/>
      <c r="C7368" s="128" t="s">
        <v>201</v>
      </c>
      <c r="D7368" s="222">
        <v>43055</v>
      </c>
      <c r="E7368" s="127" t="s">
        <v>14206</v>
      </c>
      <c r="F7368" s="127" t="s">
        <v>15</v>
      </c>
      <c r="G7368" s="127">
        <v>596426</v>
      </c>
      <c r="H7368" s="127"/>
      <c r="I7368" s="131" t="s">
        <v>16629</v>
      </c>
      <c r="J7368" s="127"/>
      <c r="K7368" s="127"/>
      <c r="L7368" s="127"/>
      <c r="M7368" s="127"/>
      <c r="N7368" s="246">
        <v>50</v>
      </c>
      <c r="O7368" s="246">
        <v>0</v>
      </c>
      <c r="P7368" s="127" t="s">
        <v>1334</v>
      </c>
    </row>
    <row r="7369" spans="1:16" ht="89.25" hidden="1">
      <c r="A7369" s="127">
        <v>340</v>
      </c>
      <c r="B7369" s="127"/>
      <c r="C7369" s="128" t="s">
        <v>815</v>
      </c>
      <c r="D7369" s="222">
        <v>43055</v>
      </c>
      <c r="E7369" s="127" t="s">
        <v>14207</v>
      </c>
      <c r="F7369" s="127" t="s">
        <v>15</v>
      </c>
      <c r="G7369" s="127">
        <v>3609</v>
      </c>
      <c r="H7369" s="127"/>
      <c r="I7369" s="131" t="s">
        <v>16630</v>
      </c>
      <c r="J7369" s="127"/>
      <c r="K7369" s="127"/>
      <c r="L7369" s="127"/>
      <c r="M7369" s="127"/>
      <c r="N7369" s="246">
        <v>279.95</v>
      </c>
      <c r="O7369" s="246">
        <v>0</v>
      </c>
      <c r="P7369" s="127" t="s">
        <v>1334</v>
      </c>
    </row>
    <row r="7370" spans="1:16" ht="89.25" hidden="1">
      <c r="A7370" s="127">
        <v>340</v>
      </c>
      <c r="B7370" s="127"/>
      <c r="C7370" s="128" t="s">
        <v>815</v>
      </c>
      <c r="D7370" s="222">
        <v>43055</v>
      </c>
      <c r="E7370" s="127" t="s">
        <v>14208</v>
      </c>
      <c r="F7370" s="127" t="s">
        <v>15</v>
      </c>
      <c r="G7370" s="127">
        <v>3608</v>
      </c>
      <c r="H7370" s="127"/>
      <c r="I7370" s="131" t="s">
        <v>16631</v>
      </c>
      <c r="J7370" s="127"/>
      <c r="K7370" s="127"/>
      <c r="L7370" s="127"/>
      <c r="M7370" s="127"/>
      <c r="N7370" s="246">
        <v>270.95999999999998</v>
      </c>
      <c r="O7370" s="246">
        <v>0</v>
      </c>
      <c r="P7370" s="127" t="s">
        <v>1334</v>
      </c>
    </row>
    <row r="7371" spans="1:16" ht="89.25" hidden="1">
      <c r="A7371" s="127">
        <v>10</v>
      </c>
      <c r="B7371" s="127"/>
      <c r="C7371" s="128" t="s">
        <v>691</v>
      </c>
      <c r="D7371" s="222">
        <v>43055</v>
      </c>
      <c r="E7371" s="127" t="s">
        <v>14209</v>
      </c>
      <c r="F7371" s="127" t="s">
        <v>15</v>
      </c>
      <c r="G7371" s="127">
        <v>3607</v>
      </c>
      <c r="H7371" s="127"/>
      <c r="I7371" s="131" t="s">
        <v>16632</v>
      </c>
      <c r="J7371" s="127"/>
      <c r="K7371" s="127"/>
      <c r="L7371" s="127"/>
      <c r="M7371" s="127"/>
      <c r="N7371" s="246">
        <v>359.45</v>
      </c>
      <c r="O7371" s="246">
        <v>0</v>
      </c>
      <c r="P7371" s="127" t="s">
        <v>1334</v>
      </c>
    </row>
    <row r="7372" spans="1:16" ht="89.25" hidden="1">
      <c r="A7372" s="127">
        <v>10</v>
      </c>
      <c r="B7372" s="127"/>
      <c r="C7372" s="128" t="s">
        <v>691</v>
      </c>
      <c r="D7372" s="222">
        <v>43055</v>
      </c>
      <c r="E7372" s="127" t="s">
        <v>14210</v>
      </c>
      <c r="F7372" s="127" t="s">
        <v>15</v>
      </c>
      <c r="G7372" s="127">
        <v>3605</v>
      </c>
      <c r="H7372" s="127"/>
      <c r="I7372" s="131" t="s">
        <v>16633</v>
      </c>
      <c r="J7372" s="127"/>
      <c r="K7372" s="127"/>
      <c r="L7372" s="127"/>
      <c r="M7372" s="127"/>
      <c r="N7372" s="246">
        <v>360.62</v>
      </c>
      <c r="O7372" s="246">
        <v>0</v>
      </c>
      <c r="P7372" s="127" t="s">
        <v>1334</v>
      </c>
    </row>
    <row r="7373" spans="1:16" ht="63.75" hidden="1">
      <c r="A7373" s="127">
        <v>16</v>
      </c>
      <c r="B7373" s="127"/>
      <c r="C7373" s="128" t="s">
        <v>693</v>
      </c>
      <c r="D7373" s="222">
        <v>43055</v>
      </c>
      <c r="E7373" s="127" t="s">
        <v>14211</v>
      </c>
      <c r="F7373" s="127" t="s">
        <v>15</v>
      </c>
      <c r="G7373" s="127">
        <v>3599</v>
      </c>
      <c r="H7373" s="127"/>
      <c r="I7373" s="131" t="s">
        <v>16634</v>
      </c>
      <c r="J7373" s="127"/>
      <c r="K7373" s="127"/>
      <c r="L7373" s="127"/>
      <c r="M7373" s="127"/>
      <c r="N7373" s="246">
        <v>332.91</v>
      </c>
      <c r="O7373" s="246">
        <v>0</v>
      </c>
      <c r="P7373" s="127" t="s">
        <v>1334</v>
      </c>
    </row>
    <row r="7374" spans="1:16" ht="51" hidden="1">
      <c r="A7374" s="127">
        <v>16</v>
      </c>
      <c r="B7374" s="127"/>
      <c r="C7374" s="128" t="s">
        <v>693</v>
      </c>
      <c r="D7374" s="222">
        <v>43055</v>
      </c>
      <c r="E7374" s="127" t="s">
        <v>14212</v>
      </c>
      <c r="F7374" s="127" t="s">
        <v>15</v>
      </c>
      <c r="G7374" s="127">
        <v>3603</v>
      </c>
      <c r="H7374" s="127"/>
      <c r="I7374" s="131" t="s">
        <v>16635</v>
      </c>
      <c r="J7374" s="127"/>
      <c r="K7374" s="127"/>
      <c r="L7374" s="127"/>
      <c r="M7374" s="127"/>
      <c r="N7374" s="246">
        <v>295.66000000000003</v>
      </c>
      <c r="O7374" s="246">
        <v>0</v>
      </c>
      <c r="P7374" s="127" t="s">
        <v>1334</v>
      </c>
    </row>
    <row r="7375" spans="1:16" ht="89.25" hidden="1">
      <c r="A7375" s="127">
        <v>513</v>
      </c>
      <c r="B7375" s="127"/>
      <c r="C7375" s="128" t="s">
        <v>201</v>
      </c>
      <c r="D7375" s="222">
        <v>43055</v>
      </c>
      <c r="E7375" s="127" t="s">
        <v>14213</v>
      </c>
      <c r="F7375" s="127" t="s">
        <v>15</v>
      </c>
      <c r="G7375" s="127">
        <v>3620</v>
      </c>
      <c r="H7375" s="127"/>
      <c r="I7375" s="131" t="s">
        <v>16636</v>
      </c>
      <c r="J7375" s="127"/>
      <c r="K7375" s="127"/>
      <c r="L7375" s="127"/>
      <c r="M7375" s="127"/>
      <c r="N7375" s="246">
        <v>12672.67</v>
      </c>
      <c r="O7375" s="246">
        <v>0</v>
      </c>
      <c r="P7375" s="127" t="s">
        <v>1334</v>
      </c>
    </row>
    <row r="7376" spans="1:16" ht="63.75" hidden="1">
      <c r="A7376" s="127" t="s">
        <v>621</v>
      </c>
      <c r="B7376" s="127"/>
      <c r="C7376" s="128" t="s">
        <v>715</v>
      </c>
      <c r="D7376" s="222">
        <v>43055</v>
      </c>
      <c r="E7376" s="127" t="s">
        <v>14214</v>
      </c>
      <c r="F7376" s="127" t="s">
        <v>11</v>
      </c>
      <c r="G7376" s="127">
        <v>10059</v>
      </c>
      <c r="H7376" s="127"/>
      <c r="I7376" s="131" t="s">
        <v>16637</v>
      </c>
      <c r="J7376" s="127"/>
      <c r="K7376" s="127"/>
      <c r="L7376" s="127"/>
      <c r="M7376" s="127"/>
      <c r="N7376" s="246">
        <v>1528.12</v>
      </c>
      <c r="O7376" s="246">
        <v>0</v>
      </c>
      <c r="P7376" s="127" t="s">
        <v>1334</v>
      </c>
    </row>
    <row r="7377" spans="1:16" ht="51" hidden="1">
      <c r="A7377" s="127" t="s">
        <v>621</v>
      </c>
      <c r="B7377" s="127"/>
      <c r="C7377" s="128" t="s">
        <v>715</v>
      </c>
      <c r="D7377" s="222">
        <v>43055</v>
      </c>
      <c r="E7377" s="127" t="s">
        <v>14215</v>
      </c>
      <c r="F7377" s="127" t="s">
        <v>11</v>
      </c>
      <c r="G7377" s="127">
        <v>9999</v>
      </c>
      <c r="H7377" s="127"/>
      <c r="I7377" s="131" t="s">
        <v>16638</v>
      </c>
      <c r="J7377" s="127"/>
      <c r="K7377" s="127"/>
      <c r="L7377" s="127"/>
      <c r="M7377" s="127"/>
      <c r="N7377" s="246">
        <v>306.29000000000002</v>
      </c>
      <c r="O7377" s="246">
        <v>0</v>
      </c>
      <c r="P7377" s="127" t="s">
        <v>1334</v>
      </c>
    </row>
    <row r="7378" spans="1:16" ht="63.75" hidden="1">
      <c r="A7378" s="127" t="s">
        <v>621</v>
      </c>
      <c r="B7378" s="127"/>
      <c r="C7378" s="128" t="s">
        <v>715</v>
      </c>
      <c r="D7378" s="222">
        <v>43055</v>
      </c>
      <c r="E7378" s="127" t="s">
        <v>14216</v>
      </c>
      <c r="F7378" s="127" t="s">
        <v>11</v>
      </c>
      <c r="G7378" s="127">
        <v>9998</v>
      </c>
      <c r="H7378" s="127"/>
      <c r="I7378" s="131" t="s">
        <v>16639</v>
      </c>
      <c r="J7378" s="127"/>
      <c r="K7378" s="127"/>
      <c r="L7378" s="127"/>
      <c r="M7378" s="127"/>
      <c r="N7378" s="246">
        <v>3409.41</v>
      </c>
      <c r="O7378" s="246">
        <v>0</v>
      </c>
      <c r="P7378" s="127" t="s">
        <v>1334</v>
      </c>
    </row>
    <row r="7379" spans="1:16" ht="51" hidden="1">
      <c r="A7379" s="127" t="s">
        <v>621</v>
      </c>
      <c r="B7379" s="127"/>
      <c r="C7379" s="128" t="s">
        <v>715</v>
      </c>
      <c r="D7379" s="222">
        <v>43055</v>
      </c>
      <c r="E7379" s="127" t="s">
        <v>14217</v>
      </c>
      <c r="F7379" s="127" t="s">
        <v>11</v>
      </c>
      <c r="G7379" s="127">
        <v>10038</v>
      </c>
      <c r="H7379" s="127"/>
      <c r="I7379" s="131" t="s">
        <v>16640</v>
      </c>
      <c r="J7379" s="127"/>
      <c r="K7379" s="127"/>
      <c r="L7379" s="127"/>
      <c r="M7379" s="127"/>
      <c r="N7379" s="246">
        <v>369.47</v>
      </c>
      <c r="O7379" s="246">
        <v>0</v>
      </c>
      <c r="P7379" s="127" t="s">
        <v>1334</v>
      </c>
    </row>
    <row r="7380" spans="1:16" ht="76.5" hidden="1">
      <c r="A7380" s="127">
        <v>291</v>
      </c>
      <c r="B7380" s="127"/>
      <c r="C7380" s="128" t="s">
        <v>795</v>
      </c>
      <c r="D7380" s="222">
        <v>43055</v>
      </c>
      <c r="E7380" s="127" t="s">
        <v>14218</v>
      </c>
      <c r="F7380" s="127" t="s">
        <v>11</v>
      </c>
      <c r="G7380" s="127">
        <v>596640</v>
      </c>
      <c r="H7380" s="127"/>
      <c r="I7380" s="131" t="s">
        <v>16641</v>
      </c>
      <c r="J7380" s="127"/>
      <c r="K7380" s="127"/>
      <c r="L7380" s="127"/>
      <c r="M7380" s="127"/>
      <c r="N7380" s="246">
        <v>50</v>
      </c>
      <c r="O7380" s="246">
        <v>0</v>
      </c>
      <c r="P7380" s="127" t="s">
        <v>1334</v>
      </c>
    </row>
    <row r="7381" spans="1:16" ht="89.25" hidden="1">
      <c r="A7381" s="127">
        <v>340</v>
      </c>
      <c r="B7381" s="127"/>
      <c r="C7381" s="128" t="s">
        <v>815</v>
      </c>
      <c r="D7381" s="222">
        <v>43055</v>
      </c>
      <c r="E7381" s="127" t="s">
        <v>14219</v>
      </c>
      <c r="F7381" s="127" t="s">
        <v>15</v>
      </c>
      <c r="G7381" s="127">
        <v>3611</v>
      </c>
      <c r="H7381" s="127"/>
      <c r="I7381" s="131" t="s">
        <v>16642</v>
      </c>
      <c r="J7381" s="127"/>
      <c r="K7381" s="127"/>
      <c r="L7381" s="127"/>
      <c r="M7381" s="127"/>
      <c r="N7381" s="246">
        <v>270.41000000000003</v>
      </c>
      <c r="O7381" s="246">
        <v>0</v>
      </c>
      <c r="P7381" s="127" t="s">
        <v>1334</v>
      </c>
    </row>
    <row r="7382" spans="1:16" ht="89.25" hidden="1">
      <c r="A7382" s="127">
        <v>340</v>
      </c>
      <c r="B7382" s="127"/>
      <c r="C7382" s="128" t="s">
        <v>815</v>
      </c>
      <c r="D7382" s="222">
        <v>43055</v>
      </c>
      <c r="E7382" s="127" t="s">
        <v>14220</v>
      </c>
      <c r="F7382" s="127" t="s">
        <v>15</v>
      </c>
      <c r="G7382" s="127">
        <v>3610</v>
      </c>
      <c r="H7382" s="127"/>
      <c r="I7382" s="131" t="s">
        <v>16643</v>
      </c>
      <c r="J7382" s="127"/>
      <c r="K7382" s="127"/>
      <c r="L7382" s="127"/>
      <c r="M7382" s="127"/>
      <c r="N7382" s="246">
        <v>273.43</v>
      </c>
      <c r="O7382" s="246">
        <v>0</v>
      </c>
      <c r="P7382" s="127" t="s">
        <v>1334</v>
      </c>
    </row>
    <row r="7383" spans="1:16" ht="89.25" hidden="1">
      <c r="A7383" s="127">
        <v>10</v>
      </c>
      <c r="B7383" s="127"/>
      <c r="C7383" s="128" t="s">
        <v>691</v>
      </c>
      <c r="D7383" s="222">
        <v>43055</v>
      </c>
      <c r="E7383" s="127" t="s">
        <v>14221</v>
      </c>
      <c r="F7383" s="127" t="s">
        <v>15</v>
      </c>
      <c r="G7383" s="127">
        <v>3606</v>
      </c>
      <c r="H7383" s="127"/>
      <c r="I7383" s="131" t="s">
        <v>16644</v>
      </c>
      <c r="J7383" s="127"/>
      <c r="K7383" s="127"/>
      <c r="L7383" s="127"/>
      <c r="M7383" s="127"/>
      <c r="N7383" s="246">
        <v>3759.27</v>
      </c>
      <c r="O7383" s="246">
        <v>0</v>
      </c>
      <c r="P7383" s="127" t="s">
        <v>1334</v>
      </c>
    </row>
    <row r="7384" spans="1:16" ht="51" hidden="1">
      <c r="A7384" s="127">
        <v>10</v>
      </c>
      <c r="B7384" s="127"/>
      <c r="C7384" s="128" t="s">
        <v>691</v>
      </c>
      <c r="D7384" s="222">
        <v>43055</v>
      </c>
      <c r="E7384" s="127" t="s">
        <v>14222</v>
      </c>
      <c r="F7384" s="127" t="s">
        <v>15</v>
      </c>
      <c r="G7384" s="127">
        <v>596648</v>
      </c>
      <c r="H7384" s="127"/>
      <c r="I7384" s="131" t="s">
        <v>8353</v>
      </c>
      <c r="J7384" s="127"/>
      <c r="K7384" s="127"/>
      <c r="L7384" s="127"/>
      <c r="M7384" s="127"/>
      <c r="N7384" s="246">
        <v>50</v>
      </c>
      <c r="O7384" s="246">
        <v>0</v>
      </c>
      <c r="P7384" s="127" t="s">
        <v>1334</v>
      </c>
    </row>
    <row r="7385" spans="1:16" ht="51" hidden="1">
      <c r="A7385" s="127">
        <v>513</v>
      </c>
      <c r="B7385" s="127"/>
      <c r="C7385" s="128" t="s">
        <v>201</v>
      </c>
      <c r="D7385" s="222">
        <v>43055</v>
      </c>
      <c r="E7385" s="127" t="s">
        <v>14223</v>
      </c>
      <c r="F7385" s="127" t="s">
        <v>15</v>
      </c>
      <c r="G7385" s="127">
        <v>596650</v>
      </c>
      <c r="H7385" s="127"/>
      <c r="I7385" s="131" t="s">
        <v>10379</v>
      </c>
      <c r="J7385" s="127"/>
      <c r="K7385" s="127"/>
      <c r="L7385" s="127"/>
      <c r="M7385" s="127"/>
      <c r="N7385" s="246">
        <v>50</v>
      </c>
      <c r="O7385" s="246">
        <v>0</v>
      </c>
      <c r="P7385" s="127" t="s">
        <v>1334</v>
      </c>
    </row>
    <row r="7386" spans="1:16" ht="51" hidden="1">
      <c r="A7386" s="127">
        <v>513</v>
      </c>
      <c r="B7386" s="127"/>
      <c r="C7386" s="128" t="s">
        <v>201</v>
      </c>
      <c r="D7386" s="222">
        <v>43055</v>
      </c>
      <c r="E7386" s="127" t="s">
        <v>14224</v>
      </c>
      <c r="F7386" s="127" t="s">
        <v>15</v>
      </c>
      <c r="G7386" s="127">
        <v>596877</v>
      </c>
      <c r="H7386" s="127"/>
      <c r="I7386" s="131" t="s">
        <v>10377</v>
      </c>
      <c r="J7386" s="127"/>
      <c r="K7386" s="127"/>
      <c r="L7386" s="127"/>
      <c r="M7386" s="127"/>
      <c r="N7386" s="246">
        <v>50</v>
      </c>
      <c r="O7386" s="246">
        <v>0</v>
      </c>
      <c r="P7386" s="127" t="s">
        <v>1334</v>
      </c>
    </row>
    <row r="7387" spans="1:16" ht="51" hidden="1">
      <c r="A7387" s="127">
        <v>513</v>
      </c>
      <c r="B7387" s="127"/>
      <c r="C7387" s="128" t="s">
        <v>201</v>
      </c>
      <c r="D7387" s="222">
        <v>43055</v>
      </c>
      <c r="E7387" s="127" t="s">
        <v>14225</v>
      </c>
      <c r="F7387" s="127" t="s">
        <v>15</v>
      </c>
      <c r="G7387" s="127">
        <v>597022</v>
      </c>
      <c r="H7387" s="127"/>
      <c r="I7387" s="131" t="s">
        <v>10586</v>
      </c>
      <c r="J7387" s="127"/>
      <c r="K7387" s="127"/>
      <c r="L7387" s="127"/>
      <c r="M7387" s="127"/>
      <c r="N7387" s="246">
        <v>50</v>
      </c>
      <c r="O7387" s="246">
        <v>0</v>
      </c>
      <c r="P7387" s="127" t="s">
        <v>1334</v>
      </c>
    </row>
    <row r="7388" spans="1:16" ht="76.5" hidden="1">
      <c r="A7388" s="127">
        <v>25</v>
      </c>
      <c r="B7388" s="127"/>
      <c r="C7388" s="128" t="s">
        <v>695</v>
      </c>
      <c r="D7388" s="222">
        <v>43055</v>
      </c>
      <c r="E7388" s="127" t="s">
        <v>14226</v>
      </c>
      <c r="F7388" s="127" t="s">
        <v>1375</v>
      </c>
      <c r="G7388" s="127">
        <v>15553104</v>
      </c>
      <c r="H7388" s="127"/>
      <c r="I7388" s="131" t="s">
        <v>16645</v>
      </c>
      <c r="J7388" s="127"/>
      <c r="K7388" s="127"/>
      <c r="L7388" s="127"/>
      <c r="M7388" s="127"/>
      <c r="N7388" s="246">
        <v>94416.48</v>
      </c>
      <c r="O7388" s="246">
        <v>0</v>
      </c>
      <c r="P7388" s="127" t="s">
        <v>1334</v>
      </c>
    </row>
    <row r="7389" spans="1:16" ht="76.5" hidden="1">
      <c r="A7389" s="127">
        <v>25</v>
      </c>
      <c r="B7389" s="127"/>
      <c r="C7389" s="128" t="s">
        <v>695</v>
      </c>
      <c r="D7389" s="222">
        <v>43055</v>
      </c>
      <c r="E7389" s="127" t="s">
        <v>14227</v>
      </c>
      <c r="F7389" s="127" t="s">
        <v>1375</v>
      </c>
      <c r="G7389" s="127">
        <v>15553162</v>
      </c>
      <c r="H7389" s="127"/>
      <c r="I7389" s="131" t="s">
        <v>16646</v>
      </c>
      <c r="J7389" s="127"/>
      <c r="K7389" s="127"/>
      <c r="L7389" s="127"/>
      <c r="M7389" s="127"/>
      <c r="N7389" s="246">
        <v>542654.56999999995</v>
      </c>
      <c r="O7389" s="246">
        <v>0</v>
      </c>
      <c r="P7389" s="127" t="s">
        <v>1334</v>
      </c>
    </row>
    <row r="7390" spans="1:16" ht="76.5" hidden="1">
      <c r="A7390" s="127">
        <v>25</v>
      </c>
      <c r="B7390" s="127"/>
      <c r="C7390" s="128" t="s">
        <v>695</v>
      </c>
      <c r="D7390" s="222">
        <v>43055</v>
      </c>
      <c r="E7390" s="127" t="s">
        <v>14228</v>
      </c>
      <c r="F7390" s="127" t="s">
        <v>1375</v>
      </c>
      <c r="G7390" s="127">
        <v>15553202</v>
      </c>
      <c r="H7390" s="127"/>
      <c r="I7390" s="131" t="s">
        <v>16647</v>
      </c>
      <c r="J7390" s="127"/>
      <c r="K7390" s="127"/>
      <c r="L7390" s="127"/>
      <c r="M7390" s="127"/>
      <c r="N7390" s="246">
        <v>758177.03</v>
      </c>
      <c r="O7390" s="246">
        <v>0</v>
      </c>
      <c r="P7390" s="127" t="s">
        <v>1334</v>
      </c>
    </row>
    <row r="7391" spans="1:16" ht="76.5" hidden="1">
      <c r="A7391" s="127">
        <v>25</v>
      </c>
      <c r="B7391" s="127"/>
      <c r="C7391" s="128" t="s">
        <v>695</v>
      </c>
      <c r="D7391" s="222">
        <v>43055</v>
      </c>
      <c r="E7391" s="127" t="s">
        <v>14229</v>
      </c>
      <c r="F7391" s="127" t="s">
        <v>1375</v>
      </c>
      <c r="G7391" s="127">
        <v>15553232</v>
      </c>
      <c r="H7391" s="127"/>
      <c r="I7391" s="131" t="s">
        <v>16648</v>
      </c>
      <c r="J7391" s="127"/>
      <c r="K7391" s="127"/>
      <c r="L7391" s="127"/>
      <c r="M7391" s="127"/>
      <c r="N7391" s="246">
        <v>338793.67</v>
      </c>
      <c r="O7391" s="246">
        <v>0</v>
      </c>
      <c r="P7391" s="127" t="s">
        <v>1334</v>
      </c>
    </row>
    <row r="7392" spans="1:16" ht="76.5" hidden="1">
      <c r="A7392" s="127">
        <v>25</v>
      </c>
      <c r="B7392" s="127"/>
      <c r="C7392" s="128" t="s">
        <v>695</v>
      </c>
      <c r="D7392" s="222">
        <v>43055</v>
      </c>
      <c r="E7392" s="127" t="s">
        <v>14230</v>
      </c>
      <c r="F7392" s="127" t="s">
        <v>1375</v>
      </c>
      <c r="G7392" s="127">
        <v>15553203</v>
      </c>
      <c r="H7392" s="127"/>
      <c r="I7392" s="131" t="s">
        <v>16649</v>
      </c>
      <c r="J7392" s="127"/>
      <c r="K7392" s="127"/>
      <c r="L7392" s="127"/>
      <c r="M7392" s="127"/>
      <c r="N7392" s="246">
        <v>737050.95</v>
      </c>
      <c r="O7392" s="246">
        <v>0</v>
      </c>
      <c r="P7392" s="127" t="s">
        <v>1334</v>
      </c>
    </row>
    <row r="7393" spans="1:16" ht="76.5" hidden="1">
      <c r="A7393" s="127">
        <v>25</v>
      </c>
      <c r="B7393" s="127"/>
      <c r="C7393" s="128" t="s">
        <v>695</v>
      </c>
      <c r="D7393" s="222">
        <v>43055</v>
      </c>
      <c r="E7393" s="127" t="s">
        <v>14231</v>
      </c>
      <c r="F7393" s="127" t="s">
        <v>1375</v>
      </c>
      <c r="G7393" s="127">
        <v>15553079</v>
      </c>
      <c r="H7393" s="127"/>
      <c r="I7393" s="131" t="s">
        <v>16650</v>
      </c>
      <c r="J7393" s="127"/>
      <c r="K7393" s="127"/>
      <c r="L7393" s="127"/>
      <c r="M7393" s="127"/>
      <c r="N7393" s="246">
        <v>510883.01</v>
      </c>
      <c r="O7393" s="246">
        <v>0</v>
      </c>
      <c r="P7393" s="127" t="s">
        <v>1334</v>
      </c>
    </row>
    <row r="7394" spans="1:16" ht="76.5" hidden="1">
      <c r="A7394" s="127">
        <v>25</v>
      </c>
      <c r="B7394" s="127"/>
      <c r="C7394" s="128" t="s">
        <v>695</v>
      </c>
      <c r="D7394" s="222">
        <v>43055</v>
      </c>
      <c r="E7394" s="127" t="s">
        <v>14232</v>
      </c>
      <c r="F7394" s="127" t="s">
        <v>1375</v>
      </c>
      <c r="G7394" s="127">
        <v>15539179</v>
      </c>
      <c r="H7394" s="127"/>
      <c r="I7394" s="131" t="s">
        <v>16651</v>
      </c>
      <c r="J7394" s="127"/>
      <c r="K7394" s="127"/>
      <c r="L7394" s="127"/>
      <c r="M7394" s="127"/>
      <c r="N7394" s="246">
        <v>194235.85</v>
      </c>
      <c r="O7394" s="246">
        <v>0</v>
      </c>
      <c r="P7394" s="127" t="s">
        <v>1334</v>
      </c>
    </row>
    <row r="7395" spans="1:16" ht="76.5" hidden="1">
      <c r="A7395" s="127">
        <v>25</v>
      </c>
      <c r="B7395" s="127"/>
      <c r="C7395" s="128" t="s">
        <v>695</v>
      </c>
      <c r="D7395" s="222">
        <v>43055</v>
      </c>
      <c r="E7395" s="127" t="s">
        <v>14233</v>
      </c>
      <c r="F7395" s="127" t="s">
        <v>1375</v>
      </c>
      <c r="G7395" s="127">
        <v>15539180</v>
      </c>
      <c r="H7395" s="127"/>
      <c r="I7395" s="131" t="s">
        <v>16651</v>
      </c>
      <c r="J7395" s="127"/>
      <c r="K7395" s="127"/>
      <c r="L7395" s="127"/>
      <c r="M7395" s="127"/>
      <c r="N7395" s="246">
        <v>141023.19</v>
      </c>
      <c r="O7395" s="246">
        <v>0</v>
      </c>
      <c r="P7395" s="127" t="s">
        <v>1334</v>
      </c>
    </row>
    <row r="7396" spans="1:16" ht="63.75" hidden="1">
      <c r="A7396" s="127">
        <v>373</v>
      </c>
      <c r="B7396" s="127"/>
      <c r="C7396" s="128" t="s">
        <v>1273</v>
      </c>
      <c r="D7396" s="222">
        <v>43056</v>
      </c>
      <c r="E7396" s="127" t="s">
        <v>14234</v>
      </c>
      <c r="F7396" s="127" t="s">
        <v>1375</v>
      </c>
      <c r="G7396" s="127">
        <v>15572824</v>
      </c>
      <c r="H7396" s="127"/>
      <c r="I7396" s="131" t="s">
        <v>16652</v>
      </c>
      <c r="J7396" s="127"/>
      <c r="K7396" s="127"/>
      <c r="L7396" s="127"/>
      <c r="M7396" s="127"/>
      <c r="N7396" s="246">
        <v>0</v>
      </c>
      <c r="O7396" s="243">
        <v>4647758.8600000003</v>
      </c>
      <c r="P7396" s="127" t="s">
        <v>1334</v>
      </c>
    </row>
    <row r="7397" spans="1:16" ht="63.75" hidden="1">
      <c r="A7397" s="127">
        <v>373</v>
      </c>
      <c r="B7397" s="127"/>
      <c r="C7397" s="128" t="s">
        <v>1273</v>
      </c>
      <c r="D7397" s="222">
        <v>43056</v>
      </c>
      <c r="E7397" s="127" t="s">
        <v>14235</v>
      </c>
      <c r="F7397" s="127" t="s">
        <v>1375</v>
      </c>
      <c r="G7397" s="127">
        <v>15572825</v>
      </c>
      <c r="H7397" s="127"/>
      <c r="I7397" s="131" t="s">
        <v>16653</v>
      </c>
      <c r="J7397" s="127"/>
      <c r="K7397" s="127"/>
      <c r="L7397" s="127"/>
      <c r="M7397" s="127"/>
      <c r="N7397" s="246">
        <v>0</v>
      </c>
      <c r="O7397" s="246">
        <v>5451668.54</v>
      </c>
      <c r="P7397" s="127" t="s">
        <v>1334</v>
      </c>
    </row>
    <row r="7398" spans="1:16" ht="76.5" hidden="1">
      <c r="A7398" s="127">
        <v>25</v>
      </c>
      <c r="B7398" s="127"/>
      <c r="C7398" s="128" t="s">
        <v>695</v>
      </c>
      <c r="D7398" s="222">
        <v>43056</v>
      </c>
      <c r="E7398" s="127" t="s">
        <v>14236</v>
      </c>
      <c r="F7398" s="127" t="s">
        <v>1375</v>
      </c>
      <c r="G7398" s="127">
        <v>15570257</v>
      </c>
      <c r="H7398" s="127"/>
      <c r="I7398" s="131" t="s">
        <v>16654</v>
      </c>
      <c r="J7398" s="127"/>
      <c r="K7398" s="127"/>
      <c r="L7398" s="127"/>
      <c r="M7398" s="127"/>
      <c r="N7398" s="246">
        <v>346471.4</v>
      </c>
      <c r="O7398" s="246">
        <v>0</v>
      </c>
      <c r="P7398" s="127" t="s">
        <v>1334</v>
      </c>
    </row>
    <row r="7399" spans="1:16" ht="76.5" hidden="1">
      <c r="A7399" s="127">
        <v>25</v>
      </c>
      <c r="B7399" s="127"/>
      <c r="C7399" s="128" t="s">
        <v>695</v>
      </c>
      <c r="D7399" s="222">
        <v>43056</v>
      </c>
      <c r="E7399" s="127" t="s">
        <v>14237</v>
      </c>
      <c r="F7399" s="127" t="s">
        <v>1375</v>
      </c>
      <c r="G7399" s="127">
        <v>15570261</v>
      </c>
      <c r="H7399" s="127"/>
      <c r="I7399" s="131" t="s">
        <v>16655</v>
      </c>
      <c r="J7399" s="127"/>
      <c r="K7399" s="127"/>
      <c r="L7399" s="127"/>
      <c r="M7399" s="127"/>
      <c r="N7399" s="246">
        <v>253528.6</v>
      </c>
      <c r="O7399" s="246">
        <v>0</v>
      </c>
      <c r="P7399" s="127" t="s">
        <v>1334</v>
      </c>
    </row>
    <row r="7400" spans="1:16" ht="76.5" hidden="1">
      <c r="A7400" s="127">
        <v>25</v>
      </c>
      <c r="B7400" s="127"/>
      <c r="C7400" s="128" t="s">
        <v>695</v>
      </c>
      <c r="D7400" s="222">
        <v>43056</v>
      </c>
      <c r="E7400" s="127" t="s">
        <v>14238</v>
      </c>
      <c r="F7400" s="127" t="s">
        <v>1375</v>
      </c>
      <c r="G7400" s="127">
        <v>15570262</v>
      </c>
      <c r="H7400" s="127"/>
      <c r="I7400" s="131" t="s">
        <v>16656</v>
      </c>
      <c r="J7400" s="127"/>
      <c r="K7400" s="127"/>
      <c r="L7400" s="127"/>
      <c r="M7400" s="127"/>
      <c r="N7400" s="246">
        <v>152218.93</v>
      </c>
      <c r="O7400" s="246">
        <v>0</v>
      </c>
      <c r="P7400" s="127" t="s">
        <v>1334</v>
      </c>
    </row>
    <row r="7401" spans="1:16" ht="76.5" hidden="1">
      <c r="A7401" s="127">
        <v>25</v>
      </c>
      <c r="B7401" s="127"/>
      <c r="C7401" s="128" t="s">
        <v>695</v>
      </c>
      <c r="D7401" s="222">
        <v>43056</v>
      </c>
      <c r="E7401" s="127" t="s">
        <v>14239</v>
      </c>
      <c r="F7401" s="127" t="s">
        <v>1375</v>
      </c>
      <c r="G7401" s="127">
        <v>15570274</v>
      </c>
      <c r="H7401" s="127"/>
      <c r="I7401" s="131" t="s">
        <v>16657</v>
      </c>
      <c r="J7401" s="127"/>
      <c r="K7401" s="127"/>
      <c r="L7401" s="127"/>
      <c r="M7401" s="127"/>
      <c r="N7401" s="246">
        <v>299972.36</v>
      </c>
      <c r="O7401" s="246">
        <v>0</v>
      </c>
      <c r="P7401" s="127" t="s">
        <v>1334</v>
      </c>
    </row>
    <row r="7402" spans="1:16" ht="76.5" hidden="1">
      <c r="A7402" s="127">
        <v>25</v>
      </c>
      <c r="B7402" s="127"/>
      <c r="C7402" s="128" t="s">
        <v>695</v>
      </c>
      <c r="D7402" s="222">
        <v>43056</v>
      </c>
      <c r="E7402" s="127" t="s">
        <v>14240</v>
      </c>
      <c r="F7402" s="127" t="s">
        <v>1375</v>
      </c>
      <c r="G7402" s="127">
        <v>15555889</v>
      </c>
      <c r="H7402" s="127"/>
      <c r="I7402" s="131" t="s">
        <v>16658</v>
      </c>
      <c r="J7402" s="127"/>
      <c r="K7402" s="127"/>
      <c r="L7402" s="127"/>
      <c r="M7402" s="127"/>
      <c r="N7402" s="246">
        <v>139988.01</v>
      </c>
      <c r="O7402" s="246">
        <v>0</v>
      </c>
      <c r="P7402" s="127" t="s">
        <v>1334</v>
      </c>
    </row>
    <row r="7403" spans="1:16" ht="76.5" hidden="1">
      <c r="A7403" s="127">
        <v>25</v>
      </c>
      <c r="B7403" s="127"/>
      <c r="C7403" s="128" t="s">
        <v>695</v>
      </c>
      <c r="D7403" s="222">
        <v>43056</v>
      </c>
      <c r="E7403" s="127" t="s">
        <v>14241</v>
      </c>
      <c r="F7403" s="127" t="s">
        <v>1375</v>
      </c>
      <c r="G7403" s="127">
        <v>15555891</v>
      </c>
      <c r="H7403" s="127"/>
      <c r="I7403" s="131" t="s">
        <v>16659</v>
      </c>
      <c r="J7403" s="127"/>
      <c r="K7403" s="127"/>
      <c r="L7403" s="127"/>
      <c r="M7403" s="127"/>
      <c r="N7403" s="246">
        <v>287125.65999999997</v>
      </c>
      <c r="O7403" s="246">
        <v>0</v>
      </c>
      <c r="P7403" s="127" t="s">
        <v>1334</v>
      </c>
    </row>
    <row r="7404" spans="1:16" ht="76.5" hidden="1">
      <c r="A7404" s="127">
        <v>25</v>
      </c>
      <c r="B7404" s="127"/>
      <c r="C7404" s="128" t="s">
        <v>695</v>
      </c>
      <c r="D7404" s="222">
        <v>43056</v>
      </c>
      <c r="E7404" s="127" t="s">
        <v>14242</v>
      </c>
      <c r="F7404" s="127" t="s">
        <v>1375</v>
      </c>
      <c r="G7404" s="127">
        <v>15555892</v>
      </c>
      <c r="H7404" s="127"/>
      <c r="I7404" s="131" t="s">
        <v>16660</v>
      </c>
      <c r="J7404" s="127"/>
      <c r="K7404" s="127"/>
      <c r="L7404" s="127"/>
      <c r="M7404" s="127"/>
      <c r="N7404" s="246">
        <v>172886.32</v>
      </c>
      <c r="O7404" s="246">
        <v>0</v>
      </c>
      <c r="P7404" s="127" t="s">
        <v>1334</v>
      </c>
    </row>
    <row r="7405" spans="1:16" ht="76.5" hidden="1">
      <c r="A7405" s="127">
        <v>25</v>
      </c>
      <c r="B7405" s="127"/>
      <c r="C7405" s="128" t="s">
        <v>695</v>
      </c>
      <c r="D7405" s="222">
        <v>43056</v>
      </c>
      <c r="E7405" s="127" t="s">
        <v>14243</v>
      </c>
      <c r="F7405" s="127" t="s">
        <v>1375</v>
      </c>
      <c r="G7405" s="127">
        <v>15585649</v>
      </c>
      <c r="H7405" s="127"/>
      <c r="I7405" s="131" t="s">
        <v>16661</v>
      </c>
      <c r="J7405" s="127"/>
      <c r="K7405" s="127"/>
      <c r="L7405" s="127"/>
      <c r="M7405" s="127"/>
      <c r="N7405" s="246">
        <v>123692.7</v>
      </c>
      <c r="O7405" s="246">
        <v>0</v>
      </c>
      <c r="P7405" s="127" t="s">
        <v>1334</v>
      </c>
    </row>
    <row r="7406" spans="1:16" ht="76.5" hidden="1">
      <c r="A7406" s="127">
        <v>25</v>
      </c>
      <c r="B7406" s="127"/>
      <c r="C7406" s="128" t="s">
        <v>695</v>
      </c>
      <c r="D7406" s="222">
        <v>43056</v>
      </c>
      <c r="E7406" s="127" t="s">
        <v>14244</v>
      </c>
      <c r="F7406" s="127" t="s">
        <v>1375</v>
      </c>
      <c r="G7406" s="127">
        <v>15585725</v>
      </c>
      <c r="H7406" s="127"/>
      <c r="I7406" s="131" t="s">
        <v>16662</v>
      </c>
      <c r="J7406" s="127"/>
      <c r="K7406" s="127"/>
      <c r="L7406" s="127"/>
      <c r="M7406" s="127"/>
      <c r="N7406" s="246">
        <v>218557.2</v>
      </c>
      <c r="O7406" s="246">
        <v>0</v>
      </c>
      <c r="P7406" s="127" t="s">
        <v>1334</v>
      </c>
    </row>
    <row r="7407" spans="1:16" ht="76.5" hidden="1">
      <c r="A7407" s="127">
        <v>25</v>
      </c>
      <c r="B7407" s="127"/>
      <c r="C7407" s="128" t="s">
        <v>695</v>
      </c>
      <c r="D7407" s="222">
        <v>43056</v>
      </c>
      <c r="E7407" s="127" t="s">
        <v>14245</v>
      </c>
      <c r="F7407" s="127" t="s">
        <v>1375</v>
      </c>
      <c r="G7407" s="127">
        <v>15585680</v>
      </c>
      <c r="H7407" s="127"/>
      <c r="I7407" s="131" t="s">
        <v>16663</v>
      </c>
      <c r="J7407" s="127"/>
      <c r="K7407" s="127"/>
      <c r="L7407" s="127"/>
      <c r="M7407" s="127"/>
      <c r="N7407" s="246">
        <v>166157.07</v>
      </c>
      <c r="O7407" s="246">
        <v>0</v>
      </c>
      <c r="P7407" s="127" t="s">
        <v>1334</v>
      </c>
    </row>
    <row r="7408" spans="1:16" ht="76.5" hidden="1">
      <c r="A7408" s="127">
        <v>25</v>
      </c>
      <c r="B7408" s="127"/>
      <c r="C7408" s="128" t="s">
        <v>695</v>
      </c>
      <c r="D7408" s="222">
        <v>43056</v>
      </c>
      <c r="E7408" s="127" t="s">
        <v>14246</v>
      </c>
      <c r="F7408" s="127" t="s">
        <v>1375</v>
      </c>
      <c r="G7408" s="127">
        <v>15585705</v>
      </c>
      <c r="H7408" s="127"/>
      <c r="I7408" s="131" t="s">
        <v>16664</v>
      </c>
      <c r="J7408" s="127"/>
      <c r="K7408" s="127"/>
      <c r="L7408" s="127"/>
      <c r="M7408" s="127"/>
      <c r="N7408" s="246">
        <v>166157.07</v>
      </c>
      <c r="O7408" s="246">
        <v>0</v>
      </c>
      <c r="P7408" s="127" t="s">
        <v>1334</v>
      </c>
    </row>
    <row r="7409" spans="1:16" ht="76.5" hidden="1">
      <c r="A7409" s="127">
        <v>25</v>
      </c>
      <c r="B7409" s="127"/>
      <c r="C7409" s="128" t="s">
        <v>695</v>
      </c>
      <c r="D7409" s="222">
        <v>43056</v>
      </c>
      <c r="E7409" s="127" t="s">
        <v>14247</v>
      </c>
      <c r="F7409" s="127" t="s">
        <v>1375</v>
      </c>
      <c r="G7409" s="127">
        <v>15585723</v>
      </c>
      <c r="H7409" s="127"/>
      <c r="I7409" s="131" t="s">
        <v>16665</v>
      </c>
      <c r="J7409" s="127"/>
      <c r="K7409" s="127"/>
      <c r="L7409" s="127"/>
      <c r="M7409" s="127"/>
      <c r="N7409" s="246">
        <v>132661.71</v>
      </c>
      <c r="O7409" s="246">
        <v>0</v>
      </c>
      <c r="P7409" s="127" t="s">
        <v>1334</v>
      </c>
    </row>
    <row r="7410" spans="1:16" ht="51" hidden="1">
      <c r="A7410" s="127">
        <v>117</v>
      </c>
      <c r="B7410" s="127"/>
      <c r="C7410" s="128" t="s">
        <v>723</v>
      </c>
      <c r="D7410" s="222">
        <v>43056</v>
      </c>
      <c r="E7410" s="127" t="s">
        <v>14248</v>
      </c>
      <c r="F7410" s="127" t="s">
        <v>11</v>
      </c>
      <c r="G7410" s="127">
        <v>904375</v>
      </c>
      <c r="H7410" s="127"/>
      <c r="I7410" s="131" t="s">
        <v>16666</v>
      </c>
      <c r="J7410" s="127"/>
      <c r="K7410" s="127"/>
      <c r="L7410" s="127"/>
      <c r="M7410" s="127"/>
      <c r="N7410" s="246">
        <v>50</v>
      </c>
      <c r="O7410" s="246">
        <v>0</v>
      </c>
      <c r="P7410" s="127" t="s">
        <v>1334</v>
      </c>
    </row>
    <row r="7411" spans="1:16" ht="63.75" hidden="1">
      <c r="A7411" s="127">
        <v>117</v>
      </c>
      <c r="B7411" s="127"/>
      <c r="C7411" s="128" t="s">
        <v>723</v>
      </c>
      <c r="D7411" s="222">
        <v>43056</v>
      </c>
      <c r="E7411" s="127" t="s">
        <v>14249</v>
      </c>
      <c r="F7411" s="127" t="s">
        <v>11</v>
      </c>
      <c r="G7411" s="127">
        <v>904423</v>
      </c>
      <c r="H7411" s="127"/>
      <c r="I7411" s="131" t="s">
        <v>16667</v>
      </c>
      <c r="J7411" s="127"/>
      <c r="K7411" s="127"/>
      <c r="L7411" s="127"/>
      <c r="M7411" s="127"/>
      <c r="N7411" s="246">
        <v>50</v>
      </c>
      <c r="O7411" s="246">
        <v>0</v>
      </c>
      <c r="P7411" s="127" t="s">
        <v>1334</v>
      </c>
    </row>
    <row r="7412" spans="1:16" ht="76.5" hidden="1">
      <c r="A7412" s="127">
        <v>25</v>
      </c>
      <c r="B7412" s="127"/>
      <c r="C7412" s="128" t="s">
        <v>695</v>
      </c>
      <c r="D7412" s="222">
        <v>43056</v>
      </c>
      <c r="E7412" s="127" t="s">
        <v>14250</v>
      </c>
      <c r="F7412" s="127" t="s">
        <v>1375</v>
      </c>
      <c r="G7412" s="127">
        <v>15555897</v>
      </c>
      <c r="H7412" s="127"/>
      <c r="I7412" s="131" t="s">
        <v>16668</v>
      </c>
      <c r="J7412" s="127"/>
      <c r="K7412" s="127"/>
      <c r="L7412" s="127"/>
      <c r="M7412" s="127"/>
      <c r="N7412" s="246">
        <v>178832.2</v>
      </c>
      <c r="O7412" s="246">
        <v>0</v>
      </c>
      <c r="P7412" s="127" t="s">
        <v>1334</v>
      </c>
    </row>
    <row r="7413" spans="1:16" ht="76.5" hidden="1">
      <c r="A7413" s="127">
        <v>25</v>
      </c>
      <c r="B7413" s="127"/>
      <c r="C7413" s="128" t="s">
        <v>695</v>
      </c>
      <c r="D7413" s="222">
        <v>43056</v>
      </c>
      <c r="E7413" s="127" t="s">
        <v>14251</v>
      </c>
      <c r="F7413" s="127" t="s">
        <v>1375</v>
      </c>
      <c r="G7413" s="127">
        <v>15555899</v>
      </c>
      <c r="H7413" s="127"/>
      <c r="I7413" s="131" t="s">
        <v>16669</v>
      </c>
      <c r="J7413" s="127"/>
      <c r="K7413" s="127"/>
      <c r="L7413" s="127"/>
      <c r="M7413" s="127"/>
      <c r="N7413" s="246">
        <v>376348.99</v>
      </c>
      <c r="O7413" s="246">
        <v>0</v>
      </c>
      <c r="P7413" s="127" t="s">
        <v>1334</v>
      </c>
    </row>
    <row r="7414" spans="1:16" ht="76.5" hidden="1">
      <c r="A7414" s="127">
        <v>25</v>
      </c>
      <c r="B7414" s="127"/>
      <c r="C7414" s="128" t="s">
        <v>695</v>
      </c>
      <c r="D7414" s="222">
        <v>43056</v>
      </c>
      <c r="E7414" s="127" t="s">
        <v>14252</v>
      </c>
      <c r="F7414" s="127" t="s">
        <v>1375</v>
      </c>
      <c r="G7414" s="127">
        <v>15555900</v>
      </c>
      <c r="H7414" s="127"/>
      <c r="I7414" s="131" t="s">
        <v>16670</v>
      </c>
      <c r="J7414" s="127"/>
      <c r="K7414" s="127"/>
      <c r="L7414" s="127"/>
      <c r="M7414" s="127"/>
      <c r="N7414" s="246">
        <v>44758.26</v>
      </c>
      <c r="O7414" s="246">
        <v>0</v>
      </c>
      <c r="P7414" s="127" t="s">
        <v>1334</v>
      </c>
    </row>
    <row r="7415" spans="1:16" ht="76.5" hidden="1">
      <c r="A7415" s="127">
        <v>25</v>
      </c>
      <c r="B7415" s="127"/>
      <c r="C7415" s="128" t="s">
        <v>695</v>
      </c>
      <c r="D7415" s="222">
        <v>43056</v>
      </c>
      <c r="E7415" s="127" t="s">
        <v>14253</v>
      </c>
      <c r="F7415" s="127" t="s">
        <v>1375</v>
      </c>
      <c r="G7415" s="127">
        <v>15555893</v>
      </c>
      <c r="H7415" s="127"/>
      <c r="I7415" s="131" t="s">
        <v>16671</v>
      </c>
      <c r="J7415" s="127"/>
      <c r="K7415" s="127"/>
      <c r="L7415" s="127"/>
      <c r="M7415" s="127"/>
      <c r="N7415" s="246">
        <v>240132.07</v>
      </c>
      <c r="O7415" s="246">
        <v>0</v>
      </c>
      <c r="P7415" s="127" t="s">
        <v>1334</v>
      </c>
    </row>
    <row r="7416" spans="1:16" ht="76.5" hidden="1">
      <c r="A7416" s="127">
        <v>25</v>
      </c>
      <c r="B7416" s="127"/>
      <c r="C7416" s="128" t="s">
        <v>695</v>
      </c>
      <c r="D7416" s="222">
        <v>43056</v>
      </c>
      <c r="E7416" s="127" t="s">
        <v>14254</v>
      </c>
      <c r="F7416" s="127" t="s">
        <v>1375</v>
      </c>
      <c r="G7416" s="127">
        <v>15555894</v>
      </c>
      <c r="H7416" s="127"/>
      <c r="I7416" s="131" t="s">
        <v>16672</v>
      </c>
      <c r="J7416" s="127"/>
      <c r="K7416" s="127"/>
      <c r="L7416" s="127"/>
      <c r="M7416" s="127"/>
      <c r="N7416" s="246">
        <v>232218.23999999999</v>
      </c>
      <c r="O7416" s="246">
        <v>0</v>
      </c>
      <c r="P7416" s="127" t="s">
        <v>1334</v>
      </c>
    </row>
    <row r="7417" spans="1:16" ht="76.5" hidden="1">
      <c r="A7417" s="127">
        <v>25</v>
      </c>
      <c r="B7417" s="127"/>
      <c r="C7417" s="128" t="s">
        <v>695</v>
      </c>
      <c r="D7417" s="222">
        <v>43056</v>
      </c>
      <c r="E7417" s="127" t="s">
        <v>14255</v>
      </c>
      <c r="F7417" s="127" t="s">
        <v>1375</v>
      </c>
      <c r="G7417" s="127">
        <v>15570263</v>
      </c>
      <c r="H7417" s="127"/>
      <c r="I7417" s="131" t="s">
        <v>16673</v>
      </c>
      <c r="J7417" s="127"/>
      <c r="K7417" s="127"/>
      <c r="L7417" s="127"/>
      <c r="M7417" s="127"/>
      <c r="N7417" s="246">
        <v>1735448.04</v>
      </c>
      <c r="O7417" s="246">
        <v>0</v>
      </c>
      <c r="P7417" s="127" t="s">
        <v>1334</v>
      </c>
    </row>
    <row r="7418" spans="1:16" ht="76.5" hidden="1">
      <c r="A7418" s="127">
        <v>25</v>
      </c>
      <c r="B7418" s="127"/>
      <c r="C7418" s="128" t="s">
        <v>695</v>
      </c>
      <c r="D7418" s="222">
        <v>43056</v>
      </c>
      <c r="E7418" s="127" t="s">
        <v>14256</v>
      </c>
      <c r="F7418" s="127" t="s">
        <v>1375</v>
      </c>
      <c r="G7418" s="127">
        <v>15570272</v>
      </c>
      <c r="H7418" s="127"/>
      <c r="I7418" s="131" t="s">
        <v>16674</v>
      </c>
      <c r="J7418" s="127"/>
      <c r="K7418" s="127"/>
      <c r="L7418" s="127"/>
      <c r="M7418" s="127"/>
      <c r="N7418" s="246">
        <v>1735448.04</v>
      </c>
      <c r="O7418" s="246">
        <v>0</v>
      </c>
      <c r="P7418" s="127" t="s">
        <v>1334</v>
      </c>
    </row>
    <row r="7419" spans="1:16" ht="76.5" hidden="1">
      <c r="A7419" s="127">
        <v>25</v>
      </c>
      <c r="B7419" s="127"/>
      <c r="C7419" s="128" t="s">
        <v>695</v>
      </c>
      <c r="D7419" s="222">
        <v>43056</v>
      </c>
      <c r="E7419" s="127" t="s">
        <v>14257</v>
      </c>
      <c r="F7419" s="127" t="s">
        <v>1375</v>
      </c>
      <c r="G7419" s="127">
        <v>15570273</v>
      </c>
      <c r="H7419" s="127"/>
      <c r="I7419" s="131" t="s">
        <v>16675</v>
      </c>
      <c r="J7419" s="127"/>
      <c r="K7419" s="127"/>
      <c r="L7419" s="127"/>
      <c r="M7419" s="127"/>
      <c r="N7419" s="246">
        <v>1735448.04</v>
      </c>
      <c r="O7419" s="246">
        <v>0</v>
      </c>
      <c r="P7419" s="127" t="s">
        <v>1334</v>
      </c>
    </row>
    <row r="7420" spans="1:16" ht="76.5" hidden="1">
      <c r="A7420" s="127">
        <v>25</v>
      </c>
      <c r="B7420" s="127"/>
      <c r="C7420" s="128" t="s">
        <v>695</v>
      </c>
      <c r="D7420" s="222">
        <v>43056</v>
      </c>
      <c r="E7420" s="127" t="s">
        <v>14258</v>
      </c>
      <c r="F7420" s="127" t="s">
        <v>1375</v>
      </c>
      <c r="G7420" s="127">
        <v>15570276</v>
      </c>
      <c r="H7420" s="127"/>
      <c r="I7420" s="131" t="s">
        <v>16676</v>
      </c>
      <c r="J7420" s="127"/>
      <c r="K7420" s="127"/>
      <c r="L7420" s="127"/>
      <c r="M7420" s="127"/>
      <c r="N7420" s="246">
        <v>1735448.04</v>
      </c>
      <c r="O7420" s="246">
        <v>0</v>
      </c>
      <c r="P7420" s="127" t="s">
        <v>1334</v>
      </c>
    </row>
    <row r="7421" spans="1:16" ht="76.5" hidden="1">
      <c r="A7421" s="127">
        <v>25</v>
      </c>
      <c r="B7421" s="127"/>
      <c r="C7421" s="128" t="s">
        <v>695</v>
      </c>
      <c r="D7421" s="222">
        <v>43056</v>
      </c>
      <c r="E7421" s="127" t="s">
        <v>14259</v>
      </c>
      <c r="F7421" s="127" t="s">
        <v>1375</v>
      </c>
      <c r="G7421" s="127">
        <v>15570277</v>
      </c>
      <c r="H7421" s="127"/>
      <c r="I7421" s="131" t="s">
        <v>16677</v>
      </c>
      <c r="J7421" s="127"/>
      <c r="K7421" s="127"/>
      <c r="L7421" s="127"/>
      <c r="M7421" s="127"/>
      <c r="N7421" s="246">
        <v>1603356.6</v>
      </c>
      <c r="O7421" s="246">
        <v>0</v>
      </c>
      <c r="P7421" s="127" t="s">
        <v>1334</v>
      </c>
    </row>
    <row r="7422" spans="1:16" ht="76.5" hidden="1">
      <c r="A7422" s="127">
        <v>25</v>
      </c>
      <c r="B7422" s="127"/>
      <c r="C7422" s="128" t="s">
        <v>695</v>
      </c>
      <c r="D7422" s="222">
        <v>43056</v>
      </c>
      <c r="E7422" s="127" t="s">
        <v>14260</v>
      </c>
      <c r="F7422" s="127" t="s">
        <v>1375</v>
      </c>
      <c r="G7422" s="127">
        <v>15555901</v>
      </c>
      <c r="H7422" s="127"/>
      <c r="I7422" s="131" t="s">
        <v>16678</v>
      </c>
      <c r="J7422" s="127"/>
      <c r="K7422" s="127"/>
      <c r="L7422" s="127"/>
      <c r="M7422" s="127"/>
      <c r="N7422" s="246">
        <v>134945.35</v>
      </c>
      <c r="O7422" s="246">
        <v>0</v>
      </c>
      <c r="P7422" s="127" t="s">
        <v>1334</v>
      </c>
    </row>
    <row r="7423" spans="1:16" ht="76.5" hidden="1">
      <c r="A7423" s="127">
        <v>25</v>
      </c>
      <c r="B7423" s="127"/>
      <c r="C7423" s="128" t="s">
        <v>695</v>
      </c>
      <c r="D7423" s="222">
        <v>43056</v>
      </c>
      <c r="E7423" s="127" t="s">
        <v>14261</v>
      </c>
      <c r="F7423" s="127" t="s">
        <v>1375</v>
      </c>
      <c r="G7423" s="127">
        <v>15555902</v>
      </c>
      <c r="H7423" s="127"/>
      <c r="I7423" s="131" t="s">
        <v>16679</v>
      </c>
      <c r="J7423" s="127"/>
      <c r="K7423" s="127"/>
      <c r="L7423" s="127"/>
      <c r="M7423" s="127"/>
      <c r="N7423" s="246">
        <v>535675.74</v>
      </c>
      <c r="O7423" s="246">
        <v>0</v>
      </c>
      <c r="P7423" s="127" t="s">
        <v>1334</v>
      </c>
    </row>
    <row r="7424" spans="1:16" ht="76.5" hidden="1">
      <c r="A7424" s="127">
        <v>25</v>
      </c>
      <c r="B7424" s="127"/>
      <c r="C7424" s="128" t="s">
        <v>695</v>
      </c>
      <c r="D7424" s="222">
        <v>43056</v>
      </c>
      <c r="E7424" s="127" t="s">
        <v>14262</v>
      </c>
      <c r="F7424" s="127" t="s">
        <v>1375</v>
      </c>
      <c r="G7424" s="127">
        <v>15555903</v>
      </c>
      <c r="H7424" s="127"/>
      <c r="I7424" s="131" t="s">
        <v>16680</v>
      </c>
      <c r="J7424" s="127"/>
      <c r="K7424" s="127"/>
      <c r="L7424" s="127"/>
      <c r="M7424" s="127"/>
      <c r="N7424" s="246">
        <v>117247.63</v>
      </c>
      <c r="O7424" s="246">
        <v>0</v>
      </c>
      <c r="P7424" s="127" t="s">
        <v>1334</v>
      </c>
    </row>
    <row r="7425" spans="1:16" ht="76.5" hidden="1">
      <c r="A7425" s="127">
        <v>25</v>
      </c>
      <c r="B7425" s="127"/>
      <c r="C7425" s="128" t="s">
        <v>695</v>
      </c>
      <c r="D7425" s="222">
        <v>43056</v>
      </c>
      <c r="E7425" s="127" t="s">
        <v>14263</v>
      </c>
      <c r="F7425" s="127" t="s">
        <v>1375</v>
      </c>
      <c r="G7425" s="127">
        <v>15555904</v>
      </c>
      <c r="H7425" s="127"/>
      <c r="I7425" s="131" t="s">
        <v>16681</v>
      </c>
      <c r="J7425" s="127"/>
      <c r="K7425" s="127"/>
      <c r="L7425" s="127"/>
      <c r="M7425" s="127"/>
      <c r="N7425" s="246">
        <v>117247.63</v>
      </c>
      <c r="O7425" s="246">
        <v>0</v>
      </c>
      <c r="P7425" s="127" t="s">
        <v>1334</v>
      </c>
    </row>
    <row r="7426" spans="1:16" ht="76.5" hidden="1">
      <c r="A7426" s="127">
        <v>25</v>
      </c>
      <c r="B7426" s="127"/>
      <c r="C7426" s="128" t="s">
        <v>695</v>
      </c>
      <c r="D7426" s="222">
        <v>43056</v>
      </c>
      <c r="E7426" s="127" t="s">
        <v>14264</v>
      </c>
      <c r="F7426" s="127" t="s">
        <v>1375</v>
      </c>
      <c r="G7426" s="127">
        <v>15555905</v>
      </c>
      <c r="H7426" s="127"/>
      <c r="I7426" s="131" t="s">
        <v>16682</v>
      </c>
      <c r="J7426" s="127"/>
      <c r="K7426" s="127"/>
      <c r="L7426" s="127"/>
      <c r="M7426" s="127"/>
      <c r="N7426" s="246">
        <v>117247.63</v>
      </c>
      <c r="O7426" s="246">
        <v>0</v>
      </c>
      <c r="P7426" s="127" t="s">
        <v>1334</v>
      </c>
    </row>
    <row r="7427" spans="1:16" ht="76.5" hidden="1">
      <c r="A7427" s="127">
        <v>25</v>
      </c>
      <c r="B7427" s="127"/>
      <c r="C7427" s="128" t="s">
        <v>695</v>
      </c>
      <c r="D7427" s="222">
        <v>43056</v>
      </c>
      <c r="E7427" s="127" t="s">
        <v>14265</v>
      </c>
      <c r="F7427" s="127" t="s">
        <v>1375</v>
      </c>
      <c r="G7427" s="127">
        <v>15555906</v>
      </c>
      <c r="H7427" s="127"/>
      <c r="I7427" s="131" t="s">
        <v>16683</v>
      </c>
      <c r="J7427" s="127"/>
      <c r="K7427" s="127"/>
      <c r="L7427" s="127"/>
      <c r="M7427" s="127"/>
      <c r="N7427" s="246">
        <v>117247.63</v>
      </c>
      <c r="O7427" s="246">
        <v>0</v>
      </c>
      <c r="P7427" s="127" t="s">
        <v>1334</v>
      </c>
    </row>
    <row r="7428" spans="1:16" ht="76.5" hidden="1">
      <c r="A7428" s="127">
        <v>25</v>
      </c>
      <c r="B7428" s="127"/>
      <c r="C7428" s="128" t="s">
        <v>695</v>
      </c>
      <c r="D7428" s="222">
        <v>43056</v>
      </c>
      <c r="E7428" s="127" t="s">
        <v>14266</v>
      </c>
      <c r="F7428" s="127" t="s">
        <v>1375</v>
      </c>
      <c r="G7428" s="127">
        <v>15555907</v>
      </c>
      <c r="H7428" s="127"/>
      <c r="I7428" s="131" t="s">
        <v>16684</v>
      </c>
      <c r="J7428" s="127"/>
      <c r="K7428" s="127"/>
      <c r="L7428" s="127"/>
      <c r="M7428" s="127"/>
      <c r="N7428" s="246">
        <v>120923.12</v>
      </c>
      <c r="O7428" s="246">
        <v>0</v>
      </c>
      <c r="P7428" s="127" t="s">
        <v>1334</v>
      </c>
    </row>
    <row r="7429" spans="1:16" ht="76.5" hidden="1">
      <c r="A7429" s="127">
        <v>25</v>
      </c>
      <c r="B7429" s="127"/>
      <c r="C7429" s="128" t="s">
        <v>695</v>
      </c>
      <c r="D7429" s="222">
        <v>43056</v>
      </c>
      <c r="E7429" s="127" t="s">
        <v>14267</v>
      </c>
      <c r="F7429" s="127" t="s">
        <v>1375</v>
      </c>
      <c r="G7429" s="127">
        <v>15555908</v>
      </c>
      <c r="H7429" s="127"/>
      <c r="I7429" s="131" t="s">
        <v>16685</v>
      </c>
      <c r="J7429" s="127"/>
      <c r="K7429" s="127"/>
      <c r="L7429" s="127"/>
      <c r="M7429" s="127"/>
      <c r="N7429" s="246">
        <v>50446.41</v>
      </c>
      <c r="O7429" s="246">
        <v>0</v>
      </c>
      <c r="P7429" s="127" t="s">
        <v>1334</v>
      </c>
    </row>
    <row r="7430" spans="1:16" ht="76.5" hidden="1">
      <c r="A7430" s="127">
        <v>25</v>
      </c>
      <c r="B7430" s="127"/>
      <c r="C7430" s="128" t="s">
        <v>695</v>
      </c>
      <c r="D7430" s="222">
        <v>43056</v>
      </c>
      <c r="E7430" s="127" t="s">
        <v>14268</v>
      </c>
      <c r="F7430" s="127" t="s">
        <v>1375</v>
      </c>
      <c r="G7430" s="127">
        <v>15555909</v>
      </c>
      <c r="H7430" s="127"/>
      <c r="I7430" s="131" t="s">
        <v>16686</v>
      </c>
      <c r="J7430" s="127"/>
      <c r="K7430" s="127"/>
      <c r="L7430" s="127"/>
      <c r="M7430" s="127"/>
      <c r="N7430" s="246">
        <v>123535.81</v>
      </c>
      <c r="O7430" s="246">
        <v>0</v>
      </c>
      <c r="P7430" s="127" t="s">
        <v>1334</v>
      </c>
    </row>
    <row r="7431" spans="1:16" ht="76.5" hidden="1">
      <c r="A7431" s="127">
        <v>25</v>
      </c>
      <c r="B7431" s="127"/>
      <c r="C7431" s="128" t="s">
        <v>695</v>
      </c>
      <c r="D7431" s="222">
        <v>43056</v>
      </c>
      <c r="E7431" s="127" t="s">
        <v>14269</v>
      </c>
      <c r="F7431" s="127" t="s">
        <v>1375</v>
      </c>
      <c r="G7431" s="127">
        <v>15555910</v>
      </c>
      <c r="H7431" s="127"/>
      <c r="I7431" s="131" t="s">
        <v>16687</v>
      </c>
      <c r="J7431" s="127"/>
      <c r="K7431" s="127"/>
      <c r="L7431" s="127"/>
      <c r="M7431" s="127"/>
      <c r="N7431" s="246">
        <v>129572.08</v>
      </c>
      <c r="O7431" s="246">
        <v>0</v>
      </c>
      <c r="P7431" s="127" t="s">
        <v>1334</v>
      </c>
    </row>
    <row r="7432" spans="1:16" ht="76.5" hidden="1">
      <c r="A7432" s="127">
        <v>25</v>
      </c>
      <c r="B7432" s="127"/>
      <c r="C7432" s="128" t="s">
        <v>695</v>
      </c>
      <c r="D7432" s="222">
        <v>43056</v>
      </c>
      <c r="E7432" s="127" t="s">
        <v>14270</v>
      </c>
      <c r="F7432" s="127" t="s">
        <v>1375</v>
      </c>
      <c r="G7432" s="127">
        <v>15555911</v>
      </c>
      <c r="H7432" s="127"/>
      <c r="I7432" s="131" t="s">
        <v>16688</v>
      </c>
      <c r="J7432" s="127"/>
      <c r="K7432" s="127"/>
      <c r="L7432" s="127"/>
      <c r="M7432" s="127"/>
      <c r="N7432" s="246">
        <v>76925.119999999995</v>
      </c>
      <c r="O7432" s="246">
        <v>0</v>
      </c>
      <c r="P7432" s="127" t="s">
        <v>1334</v>
      </c>
    </row>
    <row r="7433" spans="1:16" ht="76.5" hidden="1">
      <c r="A7433" s="127">
        <v>25</v>
      </c>
      <c r="B7433" s="127"/>
      <c r="C7433" s="128" t="s">
        <v>695</v>
      </c>
      <c r="D7433" s="222">
        <v>43056</v>
      </c>
      <c r="E7433" s="127" t="s">
        <v>14271</v>
      </c>
      <c r="F7433" s="127" t="s">
        <v>1375</v>
      </c>
      <c r="G7433" s="127">
        <v>15555912</v>
      </c>
      <c r="H7433" s="127"/>
      <c r="I7433" s="131" t="s">
        <v>16689</v>
      </c>
      <c r="J7433" s="127"/>
      <c r="K7433" s="127"/>
      <c r="L7433" s="127"/>
      <c r="M7433" s="127"/>
      <c r="N7433" s="246">
        <v>98354.15</v>
      </c>
      <c r="O7433" s="246">
        <v>0</v>
      </c>
      <c r="P7433" s="127" t="s">
        <v>1334</v>
      </c>
    </row>
    <row r="7434" spans="1:16" ht="76.5" hidden="1">
      <c r="A7434" s="127">
        <v>25</v>
      </c>
      <c r="B7434" s="127"/>
      <c r="C7434" s="128" t="s">
        <v>695</v>
      </c>
      <c r="D7434" s="222">
        <v>43056</v>
      </c>
      <c r="E7434" s="127" t="s">
        <v>14272</v>
      </c>
      <c r="F7434" s="127" t="s">
        <v>1375</v>
      </c>
      <c r="G7434" s="127">
        <v>15553233</v>
      </c>
      <c r="H7434" s="127"/>
      <c r="I7434" s="131" t="s">
        <v>16690</v>
      </c>
      <c r="J7434" s="127"/>
      <c r="K7434" s="127"/>
      <c r="L7434" s="127"/>
      <c r="M7434" s="127"/>
      <c r="N7434" s="246">
        <v>903884.62</v>
      </c>
      <c r="O7434" s="246">
        <v>0</v>
      </c>
      <c r="P7434" s="127" t="s">
        <v>1334</v>
      </c>
    </row>
    <row r="7435" spans="1:16" ht="76.5" hidden="1">
      <c r="A7435" s="127">
        <v>25</v>
      </c>
      <c r="B7435" s="127"/>
      <c r="C7435" s="128" t="s">
        <v>695</v>
      </c>
      <c r="D7435" s="222">
        <v>43056</v>
      </c>
      <c r="E7435" s="127" t="s">
        <v>14273</v>
      </c>
      <c r="F7435" s="127" t="s">
        <v>1375</v>
      </c>
      <c r="G7435" s="127">
        <v>15569374</v>
      </c>
      <c r="H7435" s="127"/>
      <c r="I7435" s="131" t="s">
        <v>16691</v>
      </c>
      <c r="J7435" s="127"/>
      <c r="K7435" s="127"/>
      <c r="L7435" s="127"/>
      <c r="M7435" s="127"/>
      <c r="N7435" s="246">
        <v>592132.1</v>
      </c>
      <c r="O7435" s="246">
        <v>0</v>
      </c>
      <c r="P7435" s="127" t="s">
        <v>1334</v>
      </c>
    </row>
    <row r="7436" spans="1:16" ht="76.5" hidden="1">
      <c r="A7436" s="127">
        <v>25</v>
      </c>
      <c r="B7436" s="127"/>
      <c r="C7436" s="128" t="s">
        <v>695</v>
      </c>
      <c r="D7436" s="222">
        <v>43056</v>
      </c>
      <c r="E7436" s="127" t="s">
        <v>14274</v>
      </c>
      <c r="F7436" s="127" t="s">
        <v>1375</v>
      </c>
      <c r="G7436" s="127">
        <v>15569407</v>
      </c>
      <c r="H7436" s="127"/>
      <c r="I7436" s="131" t="s">
        <v>16692</v>
      </c>
      <c r="J7436" s="127"/>
      <c r="K7436" s="127"/>
      <c r="L7436" s="127"/>
      <c r="M7436" s="127"/>
      <c r="N7436" s="246">
        <v>599999.93999999994</v>
      </c>
      <c r="O7436" s="246">
        <v>0</v>
      </c>
      <c r="P7436" s="127" t="s">
        <v>1334</v>
      </c>
    </row>
    <row r="7437" spans="1:16" ht="76.5" hidden="1">
      <c r="A7437" s="127">
        <v>25</v>
      </c>
      <c r="B7437" s="127"/>
      <c r="C7437" s="128" t="s">
        <v>695</v>
      </c>
      <c r="D7437" s="222">
        <v>43056</v>
      </c>
      <c r="E7437" s="127" t="s">
        <v>14275</v>
      </c>
      <c r="F7437" s="127" t="s">
        <v>1375</v>
      </c>
      <c r="G7437" s="127">
        <v>15569411</v>
      </c>
      <c r="H7437" s="127"/>
      <c r="I7437" s="131" t="s">
        <v>16693</v>
      </c>
      <c r="J7437" s="127"/>
      <c r="K7437" s="127"/>
      <c r="L7437" s="127"/>
      <c r="M7437" s="127"/>
      <c r="N7437" s="246">
        <v>101999.81</v>
      </c>
      <c r="O7437" s="246">
        <v>0</v>
      </c>
      <c r="P7437" s="127" t="s">
        <v>1334</v>
      </c>
    </row>
    <row r="7438" spans="1:16" ht="76.5" hidden="1">
      <c r="A7438" s="127">
        <v>25</v>
      </c>
      <c r="B7438" s="127"/>
      <c r="C7438" s="128" t="s">
        <v>695</v>
      </c>
      <c r="D7438" s="222">
        <v>43056</v>
      </c>
      <c r="E7438" s="127" t="s">
        <v>14276</v>
      </c>
      <c r="F7438" s="127" t="s">
        <v>1375</v>
      </c>
      <c r="G7438" s="127">
        <v>15569413</v>
      </c>
      <c r="H7438" s="127"/>
      <c r="I7438" s="131" t="s">
        <v>16694</v>
      </c>
      <c r="J7438" s="127"/>
      <c r="K7438" s="127"/>
      <c r="L7438" s="127"/>
      <c r="M7438" s="127"/>
      <c r="N7438" s="246">
        <v>105998.77</v>
      </c>
      <c r="O7438" s="246">
        <v>0</v>
      </c>
      <c r="P7438" s="127" t="s">
        <v>1334</v>
      </c>
    </row>
    <row r="7439" spans="1:16" ht="76.5" hidden="1">
      <c r="A7439" s="127">
        <v>25</v>
      </c>
      <c r="B7439" s="127"/>
      <c r="C7439" s="128" t="s">
        <v>695</v>
      </c>
      <c r="D7439" s="222">
        <v>43056</v>
      </c>
      <c r="E7439" s="127" t="s">
        <v>14277</v>
      </c>
      <c r="F7439" s="127" t="s">
        <v>1375</v>
      </c>
      <c r="G7439" s="127">
        <v>15569460</v>
      </c>
      <c r="H7439" s="127"/>
      <c r="I7439" s="131" t="s">
        <v>16695</v>
      </c>
      <c r="J7439" s="127"/>
      <c r="K7439" s="127"/>
      <c r="L7439" s="127"/>
      <c r="M7439" s="127"/>
      <c r="N7439" s="246">
        <v>101999.81</v>
      </c>
      <c r="O7439" s="246">
        <v>0</v>
      </c>
      <c r="P7439" s="127" t="s">
        <v>1334</v>
      </c>
    </row>
    <row r="7440" spans="1:16" ht="76.5" hidden="1">
      <c r="A7440" s="127">
        <v>25</v>
      </c>
      <c r="B7440" s="127"/>
      <c r="C7440" s="128" t="s">
        <v>695</v>
      </c>
      <c r="D7440" s="222">
        <v>43056</v>
      </c>
      <c r="E7440" s="127" t="s">
        <v>14278</v>
      </c>
      <c r="F7440" s="127" t="s">
        <v>1375</v>
      </c>
      <c r="G7440" s="127">
        <v>15569463</v>
      </c>
      <c r="H7440" s="127"/>
      <c r="I7440" s="131" t="s">
        <v>16696</v>
      </c>
      <c r="J7440" s="127"/>
      <c r="K7440" s="127"/>
      <c r="L7440" s="127"/>
      <c r="M7440" s="127"/>
      <c r="N7440" s="246">
        <v>289293.75</v>
      </c>
      <c r="O7440" s="246">
        <v>0</v>
      </c>
      <c r="P7440" s="127" t="s">
        <v>1334</v>
      </c>
    </row>
    <row r="7441" spans="1:16" ht="76.5" hidden="1">
      <c r="A7441" s="127">
        <v>25</v>
      </c>
      <c r="B7441" s="127"/>
      <c r="C7441" s="128" t="s">
        <v>695</v>
      </c>
      <c r="D7441" s="222">
        <v>43056</v>
      </c>
      <c r="E7441" s="127" t="s">
        <v>14279</v>
      </c>
      <c r="F7441" s="127" t="s">
        <v>1375</v>
      </c>
      <c r="G7441" s="127">
        <v>15555887</v>
      </c>
      <c r="H7441" s="127"/>
      <c r="I7441" s="131" t="s">
        <v>16697</v>
      </c>
      <c r="J7441" s="127"/>
      <c r="K7441" s="127"/>
      <c r="L7441" s="127"/>
      <c r="M7441" s="127"/>
      <c r="N7441" s="246">
        <v>179765</v>
      </c>
      <c r="O7441" s="246">
        <v>0</v>
      </c>
      <c r="P7441" s="127" t="s">
        <v>1334</v>
      </c>
    </row>
    <row r="7442" spans="1:16" ht="76.5" hidden="1">
      <c r="A7442" s="127">
        <v>25</v>
      </c>
      <c r="B7442" s="127"/>
      <c r="C7442" s="128" t="s">
        <v>695</v>
      </c>
      <c r="D7442" s="222">
        <v>43056</v>
      </c>
      <c r="E7442" s="127" t="s">
        <v>14280</v>
      </c>
      <c r="F7442" s="127" t="s">
        <v>1375</v>
      </c>
      <c r="G7442" s="127">
        <v>15555890</v>
      </c>
      <c r="H7442" s="127"/>
      <c r="I7442" s="131" t="s">
        <v>16698</v>
      </c>
      <c r="J7442" s="127"/>
      <c r="K7442" s="127"/>
      <c r="L7442" s="127"/>
      <c r="M7442" s="127"/>
      <c r="N7442" s="246">
        <v>199223.22</v>
      </c>
      <c r="O7442" s="246">
        <v>0</v>
      </c>
      <c r="P7442" s="127" t="s">
        <v>1334</v>
      </c>
    </row>
    <row r="7443" spans="1:16" ht="76.5" hidden="1">
      <c r="A7443" s="127">
        <v>25</v>
      </c>
      <c r="B7443" s="127"/>
      <c r="C7443" s="128" t="s">
        <v>695</v>
      </c>
      <c r="D7443" s="222">
        <v>43056</v>
      </c>
      <c r="E7443" s="127" t="s">
        <v>14281</v>
      </c>
      <c r="F7443" s="127" t="s">
        <v>1375</v>
      </c>
      <c r="G7443" s="127">
        <v>15555888</v>
      </c>
      <c r="H7443" s="127"/>
      <c r="I7443" s="131" t="s">
        <v>16699</v>
      </c>
      <c r="J7443" s="127"/>
      <c r="K7443" s="127"/>
      <c r="L7443" s="127"/>
      <c r="M7443" s="127"/>
      <c r="N7443" s="246">
        <v>220645.1</v>
      </c>
      <c r="O7443" s="246">
        <v>0</v>
      </c>
      <c r="P7443" s="127" t="s">
        <v>1334</v>
      </c>
    </row>
    <row r="7444" spans="1:16" ht="76.5" hidden="1">
      <c r="A7444" s="127">
        <v>25</v>
      </c>
      <c r="B7444" s="127"/>
      <c r="C7444" s="128" t="s">
        <v>695</v>
      </c>
      <c r="D7444" s="222">
        <v>43056</v>
      </c>
      <c r="E7444" s="127" t="s">
        <v>14282</v>
      </c>
      <c r="F7444" s="127" t="s">
        <v>1375</v>
      </c>
      <c r="G7444" s="127">
        <v>15570258</v>
      </c>
      <c r="H7444" s="127"/>
      <c r="I7444" s="131" t="s">
        <v>16700</v>
      </c>
      <c r="J7444" s="127"/>
      <c r="K7444" s="127"/>
      <c r="L7444" s="127"/>
      <c r="M7444" s="127"/>
      <c r="N7444" s="246">
        <v>172486.23</v>
      </c>
      <c r="O7444" s="246">
        <v>0</v>
      </c>
      <c r="P7444" s="127" t="s">
        <v>1334</v>
      </c>
    </row>
    <row r="7445" spans="1:16" ht="76.5" hidden="1">
      <c r="A7445" s="127">
        <v>25</v>
      </c>
      <c r="B7445" s="127"/>
      <c r="C7445" s="128" t="s">
        <v>695</v>
      </c>
      <c r="D7445" s="222">
        <v>43056</v>
      </c>
      <c r="E7445" s="127" t="s">
        <v>14283</v>
      </c>
      <c r="F7445" s="127" t="s">
        <v>1375</v>
      </c>
      <c r="G7445" s="127">
        <v>15570259</v>
      </c>
      <c r="H7445" s="127"/>
      <c r="I7445" s="131" t="s">
        <v>16701</v>
      </c>
      <c r="J7445" s="127"/>
      <c r="K7445" s="127"/>
      <c r="L7445" s="127"/>
      <c r="M7445" s="127"/>
      <c r="N7445" s="246">
        <v>85681.57</v>
      </c>
      <c r="O7445" s="246">
        <v>0</v>
      </c>
      <c r="P7445" s="127" t="s">
        <v>1334</v>
      </c>
    </row>
    <row r="7446" spans="1:16" ht="76.5" hidden="1">
      <c r="A7446" s="127">
        <v>25</v>
      </c>
      <c r="B7446" s="127"/>
      <c r="C7446" s="128" t="s">
        <v>695</v>
      </c>
      <c r="D7446" s="222">
        <v>43056</v>
      </c>
      <c r="E7446" s="127" t="s">
        <v>14284</v>
      </c>
      <c r="F7446" s="127" t="s">
        <v>1375</v>
      </c>
      <c r="G7446" s="127">
        <v>15570260</v>
      </c>
      <c r="H7446" s="127"/>
      <c r="I7446" s="131" t="s">
        <v>16702</v>
      </c>
      <c r="J7446" s="127"/>
      <c r="K7446" s="127"/>
      <c r="L7446" s="127"/>
      <c r="M7446" s="127"/>
      <c r="N7446" s="246">
        <v>123275</v>
      </c>
      <c r="O7446" s="246">
        <v>0</v>
      </c>
      <c r="P7446" s="127" t="s">
        <v>1334</v>
      </c>
    </row>
    <row r="7447" spans="1:16" ht="76.5" hidden="1">
      <c r="A7447" s="127">
        <v>25</v>
      </c>
      <c r="B7447" s="127"/>
      <c r="C7447" s="128" t="s">
        <v>695</v>
      </c>
      <c r="D7447" s="222">
        <v>43056</v>
      </c>
      <c r="E7447" s="127" t="s">
        <v>14285</v>
      </c>
      <c r="F7447" s="127" t="s">
        <v>1375</v>
      </c>
      <c r="G7447" s="127">
        <v>15569555</v>
      </c>
      <c r="H7447" s="127"/>
      <c r="I7447" s="131" t="s">
        <v>16703</v>
      </c>
      <c r="J7447" s="127"/>
      <c r="K7447" s="127"/>
      <c r="L7447" s="127"/>
      <c r="M7447" s="127"/>
      <c r="N7447" s="246">
        <v>600000</v>
      </c>
      <c r="O7447" s="246">
        <v>0</v>
      </c>
      <c r="P7447" s="127" t="s">
        <v>1334</v>
      </c>
    </row>
    <row r="7448" spans="1:16" ht="76.5" hidden="1">
      <c r="A7448" s="127">
        <v>25</v>
      </c>
      <c r="B7448" s="127"/>
      <c r="C7448" s="128" t="s">
        <v>695</v>
      </c>
      <c r="D7448" s="222">
        <v>43056</v>
      </c>
      <c r="E7448" s="127" t="s">
        <v>14286</v>
      </c>
      <c r="F7448" s="127" t="s">
        <v>1375</v>
      </c>
      <c r="G7448" s="127">
        <v>15555898</v>
      </c>
      <c r="H7448" s="127"/>
      <c r="I7448" s="131" t="s">
        <v>16704</v>
      </c>
      <c r="J7448" s="127"/>
      <c r="K7448" s="127"/>
      <c r="L7448" s="127"/>
      <c r="M7448" s="127"/>
      <c r="N7448" s="246">
        <v>3569693.96</v>
      </c>
      <c r="O7448" s="246">
        <v>0</v>
      </c>
      <c r="P7448" s="127" t="s">
        <v>1334</v>
      </c>
    </row>
    <row r="7449" spans="1:16" ht="63.75" hidden="1">
      <c r="A7449" s="127">
        <v>16</v>
      </c>
      <c r="B7449" s="127"/>
      <c r="C7449" s="128" t="s">
        <v>693</v>
      </c>
      <c r="D7449" s="222">
        <v>43056</v>
      </c>
      <c r="E7449" s="127" t="s">
        <v>14287</v>
      </c>
      <c r="F7449" s="127" t="s">
        <v>1261</v>
      </c>
      <c r="G7449" s="127">
        <v>3602</v>
      </c>
      <c r="H7449" s="127"/>
      <c r="I7449" s="131" t="s">
        <v>16705</v>
      </c>
      <c r="J7449" s="127"/>
      <c r="K7449" s="127"/>
      <c r="L7449" s="127"/>
      <c r="M7449" s="127"/>
      <c r="N7449" s="246">
        <v>123.8</v>
      </c>
      <c r="O7449" s="246">
        <v>0</v>
      </c>
      <c r="P7449" s="127" t="s">
        <v>1334</v>
      </c>
    </row>
    <row r="7450" spans="1:16" ht="63.75" hidden="1">
      <c r="A7450" s="127">
        <v>16</v>
      </c>
      <c r="B7450" s="127"/>
      <c r="C7450" s="128" t="s">
        <v>693</v>
      </c>
      <c r="D7450" s="222">
        <v>43056</v>
      </c>
      <c r="E7450" s="127" t="s">
        <v>14288</v>
      </c>
      <c r="F7450" s="127" t="s">
        <v>15</v>
      </c>
      <c r="G7450" s="127">
        <v>3602</v>
      </c>
      <c r="H7450" s="127"/>
      <c r="I7450" s="131" t="s">
        <v>16706</v>
      </c>
      <c r="J7450" s="127"/>
      <c r="K7450" s="127"/>
      <c r="L7450" s="127"/>
      <c r="M7450" s="127"/>
      <c r="N7450" s="246">
        <v>275.42</v>
      </c>
      <c r="O7450" s="246">
        <v>0</v>
      </c>
      <c r="P7450" s="127" t="s">
        <v>1334</v>
      </c>
    </row>
    <row r="7451" spans="1:16" ht="63.75" hidden="1">
      <c r="A7451" s="127">
        <v>513</v>
      </c>
      <c r="B7451" s="127"/>
      <c r="C7451" s="128" t="s">
        <v>201</v>
      </c>
      <c r="D7451" s="222">
        <v>43056</v>
      </c>
      <c r="E7451" s="127" t="s">
        <v>14289</v>
      </c>
      <c r="F7451" s="127" t="s">
        <v>15</v>
      </c>
      <c r="G7451" s="127">
        <v>597490</v>
      </c>
      <c r="H7451" s="127"/>
      <c r="I7451" s="131" t="s">
        <v>16707</v>
      </c>
      <c r="J7451" s="127"/>
      <c r="K7451" s="127"/>
      <c r="L7451" s="127"/>
      <c r="M7451" s="127"/>
      <c r="N7451" s="246">
        <v>50</v>
      </c>
      <c r="O7451" s="246">
        <v>0</v>
      </c>
      <c r="P7451" s="127" t="s">
        <v>1334</v>
      </c>
    </row>
    <row r="7452" spans="1:16" ht="102" hidden="1">
      <c r="A7452" s="127">
        <v>10</v>
      </c>
      <c r="B7452" s="127"/>
      <c r="C7452" s="128" t="s">
        <v>691</v>
      </c>
      <c r="D7452" s="222">
        <v>43056</v>
      </c>
      <c r="E7452" s="127" t="s">
        <v>14290</v>
      </c>
      <c r="F7452" s="127" t="s">
        <v>15</v>
      </c>
      <c r="G7452" s="127">
        <v>3625</v>
      </c>
      <c r="H7452" s="127"/>
      <c r="I7452" s="131" t="s">
        <v>16708</v>
      </c>
      <c r="J7452" s="127"/>
      <c r="K7452" s="127"/>
      <c r="L7452" s="127"/>
      <c r="M7452" s="127"/>
      <c r="N7452" s="246">
        <v>308.76</v>
      </c>
      <c r="O7452" s="246">
        <v>0</v>
      </c>
      <c r="P7452" s="127" t="s">
        <v>1334</v>
      </c>
    </row>
    <row r="7453" spans="1:16" ht="76.5" hidden="1">
      <c r="A7453" s="127">
        <v>15</v>
      </c>
      <c r="B7453" s="127"/>
      <c r="C7453" s="128" t="s">
        <v>692</v>
      </c>
      <c r="D7453" s="222">
        <v>43056</v>
      </c>
      <c r="E7453" s="127" t="s">
        <v>14291</v>
      </c>
      <c r="F7453" s="127" t="s">
        <v>15</v>
      </c>
      <c r="G7453" s="127">
        <v>3624</v>
      </c>
      <c r="H7453" s="127"/>
      <c r="I7453" s="131" t="s">
        <v>16709</v>
      </c>
      <c r="J7453" s="127"/>
      <c r="K7453" s="127"/>
      <c r="L7453" s="127"/>
      <c r="M7453" s="127"/>
      <c r="N7453" s="246">
        <v>1071.45</v>
      </c>
      <c r="O7453" s="246">
        <v>0</v>
      </c>
      <c r="P7453" s="127" t="s">
        <v>1334</v>
      </c>
    </row>
    <row r="7454" spans="1:16" ht="51" hidden="1">
      <c r="A7454" s="127">
        <v>513</v>
      </c>
      <c r="B7454" s="127"/>
      <c r="C7454" s="128" t="s">
        <v>201</v>
      </c>
      <c r="D7454" s="222">
        <v>43056</v>
      </c>
      <c r="E7454" s="127" t="s">
        <v>14292</v>
      </c>
      <c r="F7454" s="127" t="s">
        <v>15</v>
      </c>
      <c r="G7454" s="127">
        <v>598067</v>
      </c>
      <c r="H7454" s="127"/>
      <c r="I7454" s="131" t="s">
        <v>16710</v>
      </c>
      <c r="J7454" s="127"/>
      <c r="K7454" s="127"/>
      <c r="L7454" s="127"/>
      <c r="M7454" s="127"/>
      <c r="N7454" s="246">
        <v>50</v>
      </c>
      <c r="O7454" s="246">
        <v>0</v>
      </c>
      <c r="P7454" s="127" t="s">
        <v>1334</v>
      </c>
    </row>
    <row r="7455" spans="1:16" ht="51" hidden="1">
      <c r="A7455" s="127">
        <v>513</v>
      </c>
      <c r="B7455" s="127"/>
      <c r="C7455" s="128" t="s">
        <v>201</v>
      </c>
      <c r="D7455" s="222">
        <v>43056</v>
      </c>
      <c r="E7455" s="127" t="s">
        <v>14293</v>
      </c>
      <c r="F7455" s="127" t="s">
        <v>15</v>
      </c>
      <c r="G7455" s="127">
        <v>598069</v>
      </c>
      <c r="H7455" s="127"/>
      <c r="I7455" s="131" t="s">
        <v>16711</v>
      </c>
      <c r="J7455" s="127"/>
      <c r="K7455" s="127"/>
      <c r="L7455" s="127"/>
      <c r="M7455" s="127"/>
      <c r="N7455" s="246">
        <v>50</v>
      </c>
      <c r="O7455" s="246">
        <v>0</v>
      </c>
      <c r="P7455" s="127" t="s">
        <v>1334</v>
      </c>
    </row>
    <row r="7456" spans="1:16" ht="51" hidden="1">
      <c r="A7456" s="127">
        <v>513</v>
      </c>
      <c r="B7456" s="127"/>
      <c r="C7456" s="128" t="s">
        <v>201</v>
      </c>
      <c r="D7456" s="222">
        <v>43056</v>
      </c>
      <c r="E7456" s="127" t="s">
        <v>14294</v>
      </c>
      <c r="F7456" s="127" t="s">
        <v>15</v>
      </c>
      <c r="G7456" s="127">
        <v>598071</v>
      </c>
      <c r="H7456" s="127"/>
      <c r="I7456" s="131" t="s">
        <v>16712</v>
      </c>
      <c r="J7456" s="127"/>
      <c r="K7456" s="127"/>
      <c r="L7456" s="127"/>
      <c r="M7456" s="127"/>
      <c r="N7456" s="246">
        <v>50</v>
      </c>
      <c r="O7456" s="246">
        <v>0</v>
      </c>
      <c r="P7456" s="127" t="s">
        <v>1334</v>
      </c>
    </row>
    <row r="7457" spans="1:16" ht="51" hidden="1">
      <c r="A7457" s="127">
        <v>513</v>
      </c>
      <c r="B7457" s="127"/>
      <c r="C7457" s="128" t="s">
        <v>201</v>
      </c>
      <c r="D7457" s="222">
        <v>43056</v>
      </c>
      <c r="E7457" s="127" t="s">
        <v>14295</v>
      </c>
      <c r="F7457" s="127" t="s">
        <v>15</v>
      </c>
      <c r="G7457" s="127">
        <v>598075</v>
      </c>
      <c r="H7457" s="127"/>
      <c r="I7457" s="131" t="s">
        <v>16713</v>
      </c>
      <c r="J7457" s="127"/>
      <c r="K7457" s="127"/>
      <c r="L7457" s="127"/>
      <c r="M7457" s="127"/>
      <c r="N7457" s="246">
        <v>50</v>
      </c>
      <c r="O7457" s="246">
        <v>0</v>
      </c>
      <c r="P7457" s="127" t="s">
        <v>1334</v>
      </c>
    </row>
    <row r="7458" spans="1:16" ht="51" hidden="1">
      <c r="A7458" s="127">
        <v>513</v>
      </c>
      <c r="B7458" s="127"/>
      <c r="C7458" s="128" t="s">
        <v>201</v>
      </c>
      <c r="D7458" s="222">
        <v>43056</v>
      </c>
      <c r="E7458" s="127" t="s">
        <v>14296</v>
      </c>
      <c r="F7458" s="127" t="s">
        <v>15</v>
      </c>
      <c r="G7458" s="127">
        <v>598077</v>
      </c>
      <c r="H7458" s="127"/>
      <c r="I7458" s="131" t="s">
        <v>16712</v>
      </c>
      <c r="J7458" s="127"/>
      <c r="K7458" s="127"/>
      <c r="L7458" s="127"/>
      <c r="M7458" s="127"/>
      <c r="N7458" s="246">
        <v>50</v>
      </c>
      <c r="O7458" s="246">
        <v>0</v>
      </c>
      <c r="P7458" s="127" t="s">
        <v>1334</v>
      </c>
    </row>
    <row r="7459" spans="1:16" ht="51" hidden="1">
      <c r="A7459" s="127">
        <v>513</v>
      </c>
      <c r="B7459" s="127"/>
      <c r="C7459" s="128" t="s">
        <v>201</v>
      </c>
      <c r="D7459" s="222">
        <v>43056</v>
      </c>
      <c r="E7459" s="127" t="s">
        <v>14297</v>
      </c>
      <c r="F7459" s="127" t="s">
        <v>15</v>
      </c>
      <c r="G7459" s="127">
        <v>598079</v>
      </c>
      <c r="H7459" s="127"/>
      <c r="I7459" s="131" t="s">
        <v>16712</v>
      </c>
      <c r="J7459" s="127"/>
      <c r="K7459" s="127"/>
      <c r="L7459" s="127"/>
      <c r="M7459" s="127"/>
      <c r="N7459" s="246">
        <v>50</v>
      </c>
      <c r="O7459" s="246">
        <v>0</v>
      </c>
      <c r="P7459" s="127" t="s">
        <v>1334</v>
      </c>
    </row>
    <row r="7460" spans="1:16" ht="63.75" hidden="1">
      <c r="A7460" s="127" t="s">
        <v>621</v>
      </c>
      <c r="B7460" s="127"/>
      <c r="C7460" s="128" t="s">
        <v>715</v>
      </c>
      <c r="D7460" s="222">
        <v>43056</v>
      </c>
      <c r="E7460" s="127" t="s">
        <v>14298</v>
      </c>
      <c r="F7460" s="127" t="s">
        <v>11</v>
      </c>
      <c r="G7460" s="127">
        <v>9996</v>
      </c>
      <c r="H7460" s="127"/>
      <c r="I7460" s="131" t="s">
        <v>16714</v>
      </c>
      <c r="J7460" s="127"/>
      <c r="K7460" s="127"/>
      <c r="L7460" s="127"/>
      <c r="M7460" s="127"/>
      <c r="N7460" s="246">
        <v>2550.1999999999998</v>
      </c>
      <c r="O7460" s="246">
        <v>0</v>
      </c>
      <c r="P7460" s="127" t="s">
        <v>1334</v>
      </c>
    </row>
    <row r="7461" spans="1:16" ht="51" hidden="1">
      <c r="A7461" s="127">
        <v>513</v>
      </c>
      <c r="B7461" s="127"/>
      <c r="C7461" s="128" t="s">
        <v>201</v>
      </c>
      <c r="D7461" s="222">
        <v>43056</v>
      </c>
      <c r="E7461" s="127" t="s">
        <v>14299</v>
      </c>
      <c r="F7461" s="127" t="s">
        <v>15</v>
      </c>
      <c r="G7461" s="127">
        <v>598093</v>
      </c>
      <c r="H7461" s="127"/>
      <c r="I7461" s="131" t="s">
        <v>10379</v>
      </c>
      <c r="J7461" s="127"/>
      <c r="K7461" s="127"/>
      <c r="L7461" s="127"/>
      <c r="M7461" s="127"/>
      <c r="N7461" s="246">
        <v>50</v>
      </c>
      <c r="O7461" s="246">
        <v>0</v>
      </c>
      <c r="P7461" s="127" t="s">
        <v>1334</v>
      </c>
    </row>
    <row r="7462" spans="1:16" ht="51" hidden="1">
      <c r="A7462" s="127">
        <v>513</v>
      </c>
      <c r="B7462" s="127"/>
      <c r="C7462" s="128" t="s">
        <v>201</v>
      </c>
      <c r="D7462" s="222">
        <v>43056</v>
      </c>
      <c r="E7462" s="127" t="s">
        <v>14300</v>
      </c>
      <c r="F7462" s="127" t="s">
        <v>15</v>
      </c>
      <c r="G7462" s="127">
        <v>598301</v>
      </c>
      <c r="H7462" s="127"/>
      <c r="I7462" s="131" t="s">
        <v>16715</v>
      </c>
      <c r="J7462" s="127"/>
      <c r="K7462" s="127"/>
      <c r="L7462" s="127"/>
      <c r="M7462" s="127"/>
      <c r="N7462" s="246">
        <v>50</v>
      </c>
      <c r="O7462" s="246">
        <v>0</v>
      </c>
      <c r="P7462" s="127" t="s">
        <v>1334</v>
      </c>
    </row>
    <row r="7463" spans="1:16" ht="51" hidden="1">
      <c r="A7463" s="127" t="s">
        <v>621</v>
      </c>
      <c r="B7463" s="127"/>
      <c r="C7463" s="128" t="s">
        <v>715</v>
      </c>
      <c r="D7463" s="222">
        <v>43056</v>
      </c>
      <c r="E7463" s="127" t="s">
        <v>14301</v>
      </c>
      <c r="F7463" s="127" t="s">
        <v>11</v>
      </c>
      <c r="G7463" s="127">
        <v>598304</v>
      </c>
      <c r="H7463" s="127"/>
      <c r="I7463" s="131" t="s">
        <v>16716</v>
      </c>
      <c r="J7463" s="127"/>
      <c r="K7463" s="127"/>
      <c r="L7463" s="127"/>
      <c r="M7463" s="127"/>
      <c r="N7463" s="246">
        <v>351.63</v>
      </c>
      <c r="O7463" s="246">
        <v>0</v>
      </c>
      <c r="P7463" s="127" t="s">
        <v>1334</v>
      </c>
    </row>
    <row r="7464" spans="1:16" ht="76.5" hidden="1">
      <c r="A7464" s="127">
        <v>513</v>
      </c>
      <c r="B7464" s="127"/>
      <c r="C7464" s="128" t="s">
        <v>201</v>
      </c>
      <c r="D7464" s="222">
        <v>43056</v>
      </c>
      <c r="E7464" s="127" t="s">
        <v>14302</v>
      </c>
      <c r="F7464" s="127" t="s">
        <v>1375</v>
      </c>
      <c r="G7464" s="127">
        <v>15569554</v>
      </c>
      <c r="H7464" s="127"/>
      <c r="I7464" s="131" t="s">
        <v>16717</v>
      </c>
      <c r="J7464" s="127"/>
      <c r="K7464" s="127"/>
      <c r="L7464" s="127"/>
      <c r="M7464" s="127"/>
      <c r="N7464" s="246">
        <v>59807.8</v>
      </c>
      <c r="O7464" s="246">
        <v>0</v>
      </c>
      <c r="P7464" s="127" t="s">
        <v>1334</v>
      </c>
    </row>
    <row r="7465" spans="1:16" ht="76.5" hidden="1">
      <c r="A7465" s="127">
        <v>513</v>
      </c>
      <c r="B7465" s="127"/>
      <c r="C7465" s="128" t="s">
        <v>201</v>
      </c>
      <c r="D7465" s="222">
        <v>43056</v>
      </c>
      <c r="E7465" s="127" t="s">
        <v>14303</v>
      </c>
      <c r="F7465" s="127" t="s">
        <v>1375</v>
      </c>
      <c r="G7465" s="127">
        <v>15569565</v>
      </c>
      <c r="H7465" s="127"/>
      <c r="I7465" s="131" t="s">
        <v>16718</v>
      </c>
      <c r="J7465" s="127"/>
      <c r="K7465" s="127"/>
      <c r="L7465" s="127"/>
      <c r="M7465" s="127"/>
      <c r="N7465" s="246">
        <v>194270.4</v>
      </c>
      <c r="O7465" s="246">
        <v>0</v>
      </c>
      <c r="P7465" s="127" t="s">
        <v>1334</v>
      </c>
    </row>
    <row r="7466" spans="1:16" ht="76.5" hidden="1">
      <c r="A7466" s="127">
        <v>513</v>
      </c>
      <c r="B7466" s="127"/>
      <c r="C7466" s="128" t="s">
        <v>201</v>
      </c>
      <c r="D7466" s="222">
        <v>43056</v>
      </c>
      <c r="E7466" s="127" t="s">
        <v>14304</v>
      </c>
      <c r="F7466" s="127" t="s">
        <v>1375</v>
      </c>
      <c r="G7466" s="127">
        <v>15569566</v>
      </c>
      <c r="H7466" s="127"/>
      <c r="I7466" s="131" t="s">
        <v>16719</v>
      </c>
      <c r="J7466" s="127"/>
      <c r="K7466" s="127"/>
      <c r="L7466" s="127"/>
      <c r="M7466" s="127"/>
      <c r="N7466" s="246">
        <v>42487.8</v>
      </c>
      <c r="O7466" s="246">
        <v>0</v>
      </c>
      <c r="P7466" s="127" t="s">
        <v>1334</v>
      </c>
    </row>
    <row r="7467" spans="1:16" ht="76.5" hidden="1">
      <c r="A7467" s="127">
        <v>513</v>
      </c>
      <c r="B7467" s="127"/>
      <c r="C7467" s="128" t="s">
        <v>201</v>
      </c>
      <c r="D7467" s="222">
        <v>43056</v>
      </c>
      <c r="E7467" s="127" t="s">
        <v>14305</v>
      </c>
      <c r="F7467" s="127" t="s">
        <v>1375</v>
      </c>
      <c r="G7467" s="127">
        <v>15569579</v>
      </c>
      <c r="H7467" s="127"/>
      <c r="I7467" s="131" t="s">
        <v>16720</v>
      </c>
      <c r="J7467" s="127"/>
      <c r="K7467" s="127"/>
      <c r="L7467" s="127"/>
      <c r="M7467" s="127"/>
      <c r="N7467" s="246">
        <v>42492.800000000003</v>
      </c>
      <c r="O7467" s="246">
        <v>0</v>
      </c>
      <c r="P7467" s="127" t="s">
        <v>1334</v>
      </c>
    </row>
    <row r="7468" spans="1:16" ht="76.5" hidden="1">
      <c r="A7468" s="127">
        <v>513</v>
      </c>
      <c r="B7468" s="127"/>
      <c r="C7468" s="128" t="s">
        <v>201</v>
      </c>
      <c r="D7468" s="222">
        <v>43056</v>
      </c>
      <c r="E7468" s="127" t="s">
        <v>14306</v>
      </c>
      <c r="F7468" s="127" t="s">
        <v>1375</v>
      </c>
      <c r="G7468" s="127">
        <v>15570275</v>
      </c>
      <c r="H7468" s="127"/>
      <c r="I7468" s="131" t="s">
        <v>16721</v>
      </c>
      <c r="J7468" s="127"/>
      <c r="K7468" s="127"/>
      <c r="L7468" s="127"/>
      <c r="M7468" s="127"/>
      <c r="N7468" s="246">
        <v>45915.6</v>
      </c>
      <c r="O7468" s="246">
        <v>0</v>
      </c>
      <c r="P7468" s="127" t="s">
        <v>1334</v>
      </c>
    </row>
    <row r="7469" spans="1:16" ht="76.5" hidden="1">
      <c r="A7469" s="127">
        <v>513</v>
      </c>
      <c r="B7469" s="127"/>
      <c r="C7469" s="128" t="s">
        <v>201</v>
      </c>
      <c r="D7469" s="222">
        <v>43056</v>
      </c>
      <c r="E7469" s="127" t="s">
        <v>14307</v>
      </c>
      <c r="F7469" s="127" t="s">
        <v>1375</v>
      </c>
      <c r="G7469" s="127">
        <v>15569756</v>
      </c>
      <c r="H7469" s="127"/>
      <c r="I7469" s="131" t="s">
        <v>16722</v>
      </c>
      <c r="J7469" s="127"/>
      <c r="K7469" s="127"/>
      <c r="L7469" s="127"/>
      <c r="M7469" s="127"/>
      <c r="N7469" s="246">
        <v>7047.8</v>
      </c>
      <c r="O7469" s="246">
        <v>0</v>
      </c>
      <c r="P7469" s="127" t="s">
        <v>1334</v>
      </c>
    </row>
    <row r="7470" spans="1:16" ht="76.5" hidden="1">
      <c r="A7470" s="127">
        <v>513</v>
      </c>
      <c r="B7470" s="127"/>
      <c r="C7470" s="128" t="s">
        <v>201</v>
      </c>
      <c r="D7470" s="222">
        <v>43056</v>
      </c>
      <c r="E7470" s="127" t="s">
        <v>14308</v>
      </c>
      <c r="F7470" s="127" t="s">
        <v>1375</v>
      </c>
      <c r="G7470" s="127">
        <v>15569775</v>
      </c>
      <c r="H7470" s="127"/>
      <c r="I7470" s="131" t="s">
        <v>16723</v>
      </c>
      <c r="J7470" s="127"/>
      <c r="K7470" s="127"/>
      <c r="L7470" s="127"/>
      <c r="M7470" s="127"/>
      <c r="N7470" s="246">
        <v>14080</v>
      </c>
      <c r="O7470" s="246">
        <v>0</v>
      </c>
      <c r="P7470" s="127" t="s">
        <v>1334</v>
      </c>
    </row>
    <row r="7471" spans="1:16" ht="76.5" hidden="1">
      <c r="A7471" s="127">
        <v>513</v>
      </c>
      <c r="B7471" s="127"/>
      <c r="C7471" s="128" t="s">
        <v>201</v>
      </c>
      <c r="D7471" s="222">
        <v>43056</v>
      </c>
      <c r="E7471" s="127" t="s">
        <v>14309</v>
      </c>
      <c r="F7471" s="127" t="s">
        <v>1375</v>
      </c>
      <c r="G7471" s="127">
        <v>15569790</v>
      </c>
      <c r="H7471" s="127"/>
      <c r="I7471" s="131" t="s">
        <v>16724</v>
      </c>
      <c r="J7471" s="127"/>
      <c r="K7471" s="127"/>
      <c r="L7471" s="127"/>
      <c r="M7471" s="127"/>
      <c r="N7471" s="246">
        <v>21138.6</v>
      </c>
      <c r="O7471" s="246">
        <v>0</v>
      </c>
      <c r="P7471" s="127" t="s">
        <v>1334</v>
      </c>
    </row>
    <row r="7472" spans="1:16" ht="76.5" hidden="1">
      <c r="A7472" s="127">
        <v>513</v>
      </c>
      <c r="B7472" s="127"/>
      <c r="C7472" s="128" t="s">
        <v>201</v>
      </c>
      <c r="D7472" s="222">
        <v>43056</v>
      </c>
      <c r="E7472" s="127" t="s">
        <v>14310</v>
      </c>
      <c r="F7472" s="127" t="s">
        <v>1375</v>
      </c>
      <c r="G7472" s="127">
        <v>15572497</v>
      </c>
      <c r="H7472" s="127"/>
      <c r="I7472" s="131" t="s">
        <v>16724</v>
      </c>
      <c r="J7472" s="127"/>
      <c r="K7472" s="127"/>
      <c r="L7472" s="127"/>
      <c r="M7472" s="127"/>
      <c r="N7472" s="246">
        <v>7052.6</v>
      </c>
      <c r="O7472" s="246">
        <v>0</v>
      </c>
      <c r="P7472" s="127" t="s">
        <v>1334</v>
      </c>
    </row>
    <row r="7473" spans="1:16" ht="76.5" hidden="1">
      <c r="A7473" s="127">
        <v>513</v>
      </c>
      <c r="B7473" s="127"/>
      <c r="C7473" s="128" t="s">
        <v>201</v>
      </c>
      <c r="D7473" s="222">
        <v>43056</v>
      </c>
      <c r="E7473" s="127" t="s">
        <v>14311</v>
      </c>
      <c r="F7473" s="127" t="s">
        <v>1375</v>
      </c>
      <c r="G7473" s="127">
        <v>15569811</v>
      </c>
      <c r="H7473" s="127"/>
      <c r="I7473" s="131" t="s">
        <v>16725</v>
      </c>
      <c r="J7473" s="127"/>
      <c r="K7473" s="127"/>
      <c r="L7473" s="127"/>
      <c r="M7473" s="127"/>
      <c r="N7473" s="246">
        <v>20127.8</v>
      </c>
      <c r="O7473" s="246">
        <v>0</v>
      </c>
      <c r="P7473" s="127" t="s">
        <v>1334</v>
      </c>
    </row>
    <row r="7474" spans="1:16" ht="63.75" hidden="1">
      <c r="A7474" s="127">
        <v>70</v>
      </c>
      <c r="B7474" s="127"/>
      <c r="C7474" s="128" t="s">
        <v>706</v>
      </c>
      <c r="D7474" s="222">
        <v>43056</v>
      </c>
      <c r="E7474" s="127" t="s">
        <v>14312</v>
      </c>
      <c r="F7474" s="127" t="s">
        <v>1375</v>
      </c>
      <c r="G7474" s="127">
        <v>15569365</v>
      </c>
      <c r="H7474" s="127"/>
      <c r="I7474" s="131" t="s">
        <v>16726</v>
      </c>
      <c r="J7474" s="127"/>
      <c r="K7474" s="127"/>
      <c r="L7474" s="127"/>
      <c r="M7474" s="127"/>
      <c r="N7474" s="246">
        <v>109250</v>
      </c>
      <c r="O7474" s="246">
        <v>0</v>
      </c>
      <c r="P7474" s="127" t="s">
        <v>1334</v>
      </c>
    </row>
    <row r="7475" spans="1:16" ht="63.75" hidden="1">
      <c r="A7475" s="127">
        <v>70</v>
      </c>
      <c r="B7475" s="127"/>
      <c r="C7475" s="128" t="s">
        <v>706</v>
      </c>
      <c r="D7475" s="222">
        <v>43056</v>
      </c>
      <c r="E7475" s="127" t="s">
        <v>14313</v>
      </c>
      <c r="F7475" s="127" t="s">
        <v>1375</v>
      </c>
      <c r="G7475" s="127">
        <v>15569367</v>
      </c>
      <c r="H7475" s="127"/>
      <c r="I7475" s="131" t="s">
        <v>16726</v>
      </c>
      <c r="J7475" s="127"/>
      <c r="K7475" s="127"/>
      <c r="L7475" s="127"/>
      <c r="M7475" s="127"/>
      <c r="N7475" s="246">
        <v>1143.2</v>
      </c>
      <c r="O7475" s="246">
        <v>0</v>
      </c>
      <c r="P7475" s="127" t="s">
        <v>1334</v>
      </c>
    </row>
    <row r="7476" spans="1:16" ht="76.5" hidden="1">
      <c r="A7476" s="127">
        <v>70</v>
      </c>
      <c r="B7476" s="127"/>
      <c r="C7476" s="128" t="s">
        <v>706</v>
      </c>
      <c r="D7476" s="222">
        <v>43056</v>
      </c>
      <c r="E7476" s="127" t="s">
        <v>14314</v>
      </c>
      <c r="F7476" s="127" t="s">
        <v>1375</v>
      </c>
      <c r="G7476" s="127">
        <v>15569789</v>
      </c>
      <c r="H7476" s="127"/>
      <c r="I7476" s="131" t="s">
        <v>16727</v>
      </c>
      <c r="J7476" s="127"/>
      <c r="K7476" s="127"/>
      <c r="L7476" s="127"/>
      <c r="M7476" s="127"/>
      <c r="N7476" s="246">
        <v>7277.06</v>
      </c>
      <c r="O7476" s="246">
        <v>0</v>
      </c>
      <c r="P7476" s="127" t="s">
        <v>1334</v>
      </c>
    </row>
    <row r="7477" spans="1:16" ht="76.5" hidden="1">
      <c r="A7477" s="127">
        <v>70</v>
      </c>
      <c r="B7477" s="127"/>
      <c r="C7477" s="128" t="s">
        <v>706</v>
      </c>
      <c r="D7477" s="222">
        <v>43056</v>
      </c>
      <c r="E7477" s="127" t="s">
        <v>14315</v>
      </c>
      <c r="F7477" s="127" t="s">
        <v>1375</v>
      </c>
      <c r="G7477" s="127">
        <v>15569812</v>
      </c>
      <c r="H7477" s="127"/>
      <c r="I7477" s="131" t="s">
        <v>16727</v>
      </c>
      <c r="J7477" s="127"/>
      <c r="K7477" s="127"/>
      <c r="L7477" s="127"/>
      <c r="M7477" s="127"/>
      <c r="N7477" s="246">
        <v>2000</v>
      </c>
      <c r="O7477" s="246">
        <v>0</v>
      </c>
      <c r="P7477" s="127" t="s">
        <v>1334</v>
      </c>
    </row>
    <row r="7478" spans="1:16" ht="76.5" hidden="1">
      <c r="A7478" s="127">
        <v>70</v>
      </c>
      <c r="B7478" s="127"/>
      <c r="C7478" s="128" t="s">
        <v>706</v>
      </c>
      <c r="D7478" s="222">
        <v>43056</v>
      </c>
      <c r="E7478" s="127" t="s">
        <v>14316</v>
      </c>
      <c r="F7478" s="127" t="s">
        <v>1375</v>
      </c>
      <c r="G7478" s="127">
        <v>15569842</v>
      </c>
      <c r="H7478" s="127"/>
      <c r="I7478" s="131" t="s">
        <v>16727</v>
      </c>
      <c r="J7478" s="127"/>
      <c r="K7478" s="127"/>
      <c r="L7478" s="127"/>
      <c r="M7478" s="127"/>
      <c r="N7478" s="246">
        <v>16936.04</v>
      </c>
      <c r="O7478" s="246">
        <v>0</v>
      </c>
      <c r="P7478" s="127" t="s">
        <v>1334</v>
      </c>
    </row>
    <row r="7479" spans="1:16" ht="51" hidden="1">
      <c r="A7479" s="127">
        <v>10</v>
      </c>
      <c r="B7479" s="127"/>
      <c r="C7479" s="128" t="s">
        <v>691</v>
      </c>
      <c r="D7479" s="222">
        <v>43059</v>
      </c>
      <c r="E7479" s="127" t="s">
        <v>14317</v>
      </c>
      <c r="F7479" s="127" t="s">
        <v>6</v>
      </c>
      <c r="G7479" s="127">
        <v>598781</v>
      </c>
      <c r="H7479" s="127"/>
      <c r="I7479" s="131" t="s">
        <v>16728</v>
      </c>
      <c r="J7479" s="127"/>
      <c r="K7479" s="127"/>
      <c r="L7479" s="127"/>
      <c r="M7479" s="127"/>
      <c r="N7479" s="246">
        <v>0</v>
      </c>
      <c r="O7479" s="246">
        <v>66953.600000000006</v>
      </c>
      <c r="P7479" s="127" t="s">
        <v>1334</v>
      </c>
    </row>
    <row r="7480" spans="1:16" ht="63.75" hidden="1">
      <c r="A7480" s="127" t="s">
        <v>620</v>
      </c>
      <c r="B7480" s="127"/>
      <c r="C7480" s="128" t="s">
        <v>714</v>
      </c>
      <c r="D7480" s="222">
        <v>43059</v>
      </c>
      <c r="E7480" s="127" t="s">
        <v>14318</v>
      </c>
      <c r="F7480" s="127" t="s">
        <v>6</v>
      </c>
      <c r="G7480" s="127">
        <v>909371</v>
      </c>
      <c r="H7480" s="127"/>
      <c r="I7480" s="131" t="s">
        <v>16729</v>
      </c>
      <c r="J7480" s="127"/>
      <c r="K7480" s="127"/>
      <c r="L7480" s="127"/>
      <c r="M7480" s="127"/>
      <c r="N7480" s="246">
        <v>0</v>
      </c>
      <c r="O7480" s="246">
        <v>184869.38</v>
      </c>
      <c r="P7480" s="127" t="s">
        <v>1334</v>
      </c>
    </row>
    <row r="7481" spans="1:16" ht="63.75" hidden="1">
      <c r="A7481" s="127">
        <v>573</v>
      </c>
      <c r="B7481" s="127"/>
      <c r="C7481" s="128" t="s">
        <v>850</v>
      </c>
      <c r="D7481" s="222">
        <v>43059</v>
      </c>
      <c r="E7481" s="127" t="s">
        <v>14319</v>
      </c>
      <c r="F7481" s="127" t="s">
        <v>6</v>
      </c>
      <c r="G7481" s="127">
        <v>909479</v>
      </c>
      <c r="H7481" s="127"/>
      <c r="I7481" s="131" t="s">
        <v>16730</v>
      </c>
      <c r="J7481" s="127"/>
      <c r="K7481" s="127"/>
      <c r="L7481" s="127"/>
      <c r="M7481" s="127"/>
      <c r="N7481" s="246">
        <v>0</v>
      </c>
      <c r="O7481" s="246">
        <v>1000000</v>
      </c>
      <c r="P7481" s="127" t="s">
        <v>1334</v>
      </c>
    </row>
    <row r="7482" spans="1:16" ht="76.5" hidden="1">
      <c r="A7482" s="127" t="s">
        <v>621</v>
      </c>
      <c r="B7482" s="127"/>
      <c r="C7482" s="128" t="s">
        <v>715</v>
      </c>
      <c r="D7482" s="222">
        <v>43059</v>
      </c>
      <c r="E7482" s="127" t="s">
        <v>14320</v>
      </c>
      <c r="F7482" s="127" t="s">
        <v>6</v>
      </c>
      <c r="G7482" s="127">
        <v>909482</v>
      </c>
      <c r="H7482" s="127"/>
      <c r="I7482" s="131" t="s">
        <v>16731</v>
      </c>
      <c r="J7482" s="127"/>
      <c r="K7482" s="127"/>
      <c r="L7482" s="127"/>
      <c r="M7482" s="127"/>
      <c r="N7482" s="246">
        <v>0</v>
      </c>
      <c r="O7482" s="246">
        <v>12000</v>
      </c>
      <c r="P7482" s="127" t="s">
        <v>1334</v>
      </c>
    </row>
    <row r="7483" spans="1:16" ht="63.75" hidden="1">
      <c r="A7483" s="127">
        <v>25</v>
      </c>
      <c r="B7483" s="127"/>
      <c r="C7483" s="128" t="s">
        <v>695</v>
      </c>
      <c r="D7483" s="222">
        <v>43059</v>
      </c>
      <c r="E7483" s="127" t="s">
        <v>14321</v>
      </c>
      <c r="F7483" s="127" t="s">
        <v>6</v>
      </c>
      <c r="G7483" s="127">
        <v>904544</v>
      </c>
      <c r="H7483" s="127"/>
      <c r="I7483" s="131" t="s">
        <v>16732</v>
      </c>
      <c r="J7483" s="127"/>
      <c r="K7483" s="127"/>
      <c r="L7483" s="127"/>
      <c r="M7483" s="127"/>
      <c r="N7483" s="246">
        <v>0</v>
      </c>
      <c r="O7483" s="246">
        <v>140302.04999999999</v>
      </c>
      <c r="P7483" s="127" t="s">
        <v>1334</v>
      </c>
    </row>
    <row r="7484" spans="1:16" ht="76.5" hidden="1">
      <c r="A7484" s="127">
        <v>16</v>
      </c>
      <c r="B7484" s="127"/>
      <c r="C7484" s="128" t="s">
        <v>693</v>
      </c>
      <c r="D7484" s="222">
        <v>43059</v>
      </c>
      <c r="E7484" s="127" t="s">
        <v>14322</v>
      </c>
      <c r="F7484" s="127" t="s">
        <v>13</v>
      </c>
      <c r="G7484" s="127">
        <v>904561</v>
      </c>
      <c r="H7484" s="127"/>
      <c r="I7484" s="131" t="s">
        <v>16733</v>
      </c>
      <c r="J7484" s="127"/>
      <c r="K7484" s="127"/>
      <c r="L7484" s="127"/>
      <c r="M7484" s="127"/>
      <c r="N7484" s="246">
        <v>102.73</v>
      </c>
      <c r="O7484" s="246">
        <v>0</v>
      </c>
      <c r="P7484" s="127" t="s">
        <v>1334</v>
      </c>
    </row>
    <row r="7485" spans="1:16" ht="76.5" hidden="1">
      <c r="A7485" s="127">
        <v>16</v>
      </c>
      <c r="B7485" s="127"/>
      <c r="C7485" s="128" t="s">
        <v>693</v>
      </c>
      <c r="D7485" s="222">
        <v>43059</v>
      </c>
      <c r="E7485" s="127" t="s">
        <v>14323</v>
      </c>
      <c r="F7485" s="127" t="s">
        <v>11</v>
      </c>
      <c r="G7485" s="127">
        <v>904561</v>
      </c>
      <c r="H7485" s="127"/>
      <c r="I7485" s="131" t="s">
        <v>16734</v>
      </c>
      <c r="J7485" s="127"/>
      <c r="K7485" s="127"/>
      <c r="L7485" s="127"/>
      <c r="M7485" s="127"/>
      <c r="N7485" s="246">
        <v>50</v>
      </c>
      <c r="O7485" s="246">
        <v>0</v>
      </c>
      <c r="P7485" s="127" t="s">
        <v>1334</v>
      </c>
    </row>
    <row r="7486" spans="1:16" ht="76.5" hidden="1">
      <c r="A7486" s="127">
        <v>513</v>
      </c>
      <c r="B7486" s="127"/>
      <c r="C7486" s="128" t="s">
        <v>201</v>
      </c>
      <c r="D7486" s="222">
        <v>43059</v>
      </c>
      <c r="E7486" s="127" t="s">
        <v>14324</v>
      </c>
      <c r="F7486" s="127" t="s">
        <v>11</v>
      </c>
      <c r="G7486" s="127">
        <v>904566</v>
      </c>
      <c r="H7486" s="127"/>
      <c r="I7486" s="131" t="s">
        <v>16735</v>
      </c>
      <c r="J7486" s="127"/>
      <c r="K7486" s="127"/>
      <c r="L7486" s="127"/>
      <c r="M7486" s="127"/>
      <c r="N7486" s="246">
        <v>270</v>
      </c>
      <c r="O7486" s="246">
        <v>0</v>
      </c>
      <c r="P7486" s="127" t="s">
        <v>1334</v>
      </c>
    </row>
    <row r="7487" spans="1:16" ht="63.75" hidden="1">
      <c r="A7487" s="127">
        <v>197</v>
      </c>
      <c r="B7487" s="127"/>
      <c r="C7487" s="128" t="s">
        <v>755</v>
      </c>
      <c r="D7487" s="222">
        <v>43059</v>
      </c>
      <c r="E7487" s="127" t="s">
        <v>14325</v>
      </c>
      <c r="F7487" s="127" t="s">
        <v>13</v>
      </c>
      <c r="G7487" s="127">
        <v>904570</v>
      </c>
      <c r="H7487" s="127"/>
      <c r="I7487" s="131" t="s">
        <v>16736</v>
      </c>
      <c r="J7487" s="127"/>
      <c r="K7487" s="127"/>
      <c r="L7487" s="127"/>
      <c r="M7487" s="127"/>
      <c r="N7487" s="246">
        <v>55.21</v>
      </c>
      <c r="O7487" s="246">
        <v>0</v>
      </c>
      <c r="P7487" s="127" t="s">
        <v>1334</v>
      </c>
    </row>
    <row r="7488" spans="1:16" ht="63.75" hidden="1">
      <c r="A7488" s="127">
        <v>197</v>
      </c>
      <c r="B7488" s="127"/>
      <c r="C7488" s="128" t="s">
        <v>755</v>
      </c>
      <c r="D7488" s="222">
        <v>43059</v>
      </c>
      <c r="E7488" s="127" t="s">
        <v>14326</v>
      </c>
      <c r="F7488" s="127" t="s">
        <v>11</v>
      </c>
      <c r="G7488" s="127">
        <v>904570</v>
      </c>
      <c r="H7488" s="127"/>
      <c r="I7488" s="131" t="s">
        <v>16737</v>
      </c>
      <c r="J7488" s="127"/>
      <c r="K7488" s="127"/>
      <c r="L7488" s="127"/>
      <c r="M7488" s="127"/>
      <c r="N7488" s="246">
        <v>50</v>
      </c>
      <c r="O7488" s="246">
        <v>0</v>
      </c>
      <c r="P7488" s="127" t="s">
        <v>1334</v>
      </c>
    </row>
    <row r="7489" spans="1:16" ht="63.75" hidden="1">
      <c r="A7489" s="127">
        <v>222</v>
      </c>
      <c r="B7489" s="127"/>
      <c r="C7489" s="128" t="s">
        <v>765</v>
      </c>
      <c r="D7489" s="222">
        <v>43059</v>
      </c>
      <c r="E7489" s="127" t="s">
        <v>14327</v>
      </c>
      <c r="F7489" s="127" t="s">
        <v>13</v>
      </c>
      <c r="G7489" s="127">
        <v>904571</v>
      </c>
      <c r="H7489" s="127"/>
      <c r="I7489" s="131" t="s">
        <v>16738</v>
      </c>
      <c r="J7489" s="127"/>
      <c r="K7489" s="127"/>
      <c r="L7489" s="127"/>
      <c r="M7489" s="127"/>
      <c r="N7489" s="246">
        <v>123.26</v>
      </c>
      <c r="O7489" s="246">
        <v>0</v>
      </c>
      <c r="P7489" s="127" t="s">
        <v>1334</v>
      </c>
    </row>
    <row r="7490" spans="1:16" ht="63.75" hidden="1">
      <c r="A7490" s="127">
        <v>222</v>
      </c>
      <c r="B7490" s="127"/>
      <c r="C7490" s="128" t="s">
        <v>765</v>
      </c>
      <c r="D7490" s="222">
        <v>43059</v>
      </c>
      <c r="E7490" s="127" t="s">
        <v>14328</v>
      </c>
      <c r="F7490" s="127" t="s">
        <v>11</v>
      </c>
      <c r="G7490" s="127">
        <v>904571</v>
      </c>
      <c r="H7490" s="127"/>
      <c r="I7490" s="131" t="s">
        <v>16739</v>
      </c>
      <c r="J7490" s="127"/>
      <c r="K7490" s="127"/>
      <c r="L7490" s="127"/>
      <c r="M7490" s="127"/>
      <c r="N7490" s="246">
        <v>50</v>
      </c>
      <c r="O7490" s="246">
        <v>0</v>
      </c>
      <c r="P7490" s="127" t="s">
        <v>1334</v>
      </c>
    </row>
    <row r="7491" spans="1:16" ht="63.75" hidden="1">
      <c r="A7491" s="127">
        <v>20</v>
      </c>
      <c r="B7491" s="127"/>
      <c r="C7491" s="128" t="s">
        <v>694</v>
      </c>
      <c r="D7491" s="222">
        <v>43059</v>
      </c>
      <c r="E7491" s="127" t="s">
        <v>14329</v>
      </c>
      <c r="F7491" s="127" t="s">
        <v>13</v>
      </c>
      <c r="G7491" s="127">
        <v>904577</v>
      </c>
      <c r="H7491" s="127"/>
      <c r="I7491" s="131" t="s">
        <v>16740</v>
      </c>
      <c r="J7491" s="127"/>
      <c r="K7491" s="127"/>
      <c r="L7491" s="127"/>
      <c r="M7491" s="127"/>
      <c r="N7491" s="246">
        <v>82.13</v>
      </c>
      <c r="O7491" s="246">
        <v>0</v>
      </c>
      <c r="P7491" s="127" t="s">
        <v>1334</v>
      </c>
    </row>
    <row r="7492" spans="1:16" ht="63.75" hidden="1">
      <c r="A7492" s="127">
        <v>20</v>
      </c>
      <c r="B7492" s="127"/>
      <c r="C7492" s="128" t="s">
        <v>694</v>
      </c>
      <c r="D7492" s="222">
        <v>43059</v>
      </c>
      <c r="E7492" s="127" t="s">
        <v>14330</v>
      </c>
      <c r="F7492" s="127" t="s">
        <v>11</v>
      </c>
      <c r="G7492" s="127">
        <v>904577</v>
      </c>
      <c r="H7492" s="127"/>
      <c r="I7492" s="131" t="s">
        <v>16741</v>
      </c>
      <c r="J7492" s="127"/>
      <c r="K7492" s="127"/>
      <c r="L7492" s="127"/>
      <c r="M7492" s="127"/>
      <c r="N7492" s="246">
        <v>50</v>
      </c>
      <c r="O7492" s="246">
        <v>0</v>
      </c>
      <c r="P7492" s="127" t="s">
        <v>1334</v>
      </c>
    </row>
    <row r="7493" spans="1:16" ht="76.5" hidden="1">
      <c r="A7493" s="127">
        <v>16</v>
      </c>
      <c r="B7493" s="127"/>
      <c r="C7493" s="128" t="s">
        <v>693</v>
      </c>
      <c r="D7493" s="222">
        <v>43059</v>
      </c>
      <c r="E7493" s="127" t="s">
        <v>14331</v>
      </c>
      <c r="F7493" s="127" t="s">
        <v>13</v>
      </c>
      <c r="G7493" s="127">
        <v>904582</v>
      </c>
      <c r="H7493" s="127"/>
      <c r="I7493" s="131" t="s">
        <v>16742</v>
      </c>
      <c r="J7493" s="127"/>
      <c r="K7493" s="127"/>
      <c r="L7493" s="127"/>
      <c r="M7493" s="127"/>
      <c r="N7493" s="246">
        <v>41.06</v>
      </c>
      <c r="O7493" s="246">
        <v>0</v>
      </c>
      <c r="P7493" s="127" t="s">
        <v>1334</v>
      </c>
    </row>
    <row r="7494" spans="1:16" ht="63.75" hidden="1">
      <c r="A7494" s="127">
        <v>16</v>
      </c>
      <c r="B7494" s="127"/>
      <c r="C7494" s="128" t="s">
        <v>693</v>
      </c>
      <c r="D7494" s="222">
        <v>43059</v>
      </c>
      <c r="E7494" s="127" t="s">
        <v>14332</v>
      </c>
      <c r="F7494" s="127" t="s">
        <v>11</v>
      </c>
      <c r="G7494" s="127">
        <v>904582</v>
      </c>
      <c r="H7494" s="127"/>
      <c r="I7494" s="131" t="s">
        <v>16743</v>
      </c>
      <c r="J7494" s="127"/>
      <c r="K7494" s="127"/>
      <c r="L7494" s="127"/>
      <c r="M7494" s="127"/>
      <c r="N7494" s="246">
        <v>50</v>
      </c>
      <c r="O7494" s="246">
        <v>0</v>
      </c>
      <c r="P7494" s="127" t="s">
        <v>1334</v>
      </c>
    </row>
    <row r="7495" spans="1:16" ht="51" hidden="1">
      <c r="A7495" s="127">
        <v>117</v>
      </c>
      <c r="B7495" s="127"/>
      <c r="C7495" s="128" t="s">
        <v>723</v>
      </c>
      <c r="D7495" s="222">
        <v>43059</v>
      </c>
      <c r="E7495" s="127" t="s">
        <v>14333</v>
      </c>
      <c r="F7495" s="127" t="s">
        <v>11</v>
      </c>
      <c r="G7495" s="127">
        <v>904584</v>
      </c>
      <c r="H7495" s="127"/>
      <c r="I7495" s="131" t="s">
        <v>16744</v>
      </c>
      <c r="J7495" s="127"/>
      <c r="K7495" s="127"/>
      <c r="L7495" s="127"/>
      <c r="M7495" s="127"/>
      <c r="N7495" s="246">
        <v>50</v>
      </c>
      <c r="O7495" s="246">
        <v>0</v>
      </c>
      <c r="P7495" s="127" t="s">
        <v>1334</v>
      </c>
    </row>
    <row r="7496" spans="1:16" ht="38.25" hidden="1">
      <c r="A7496" s="127">
        <v>117</v>
      </c>
      <c r="B7496" s="127"/>
      <c r="C7496" s="128" t="s">
        <v>723</v>
      </c>
      <c r="D7496" s="222">
        <v>43059</v>
      </c>
      <c r="E7496" s="127" t="s">
        <v>14334</v>
      </c>
      <c r="F7496" s="127" t="s">
        <v>11</v>
      </c>
      <c r="G7496" s="127">
        <v>904585</v>
      </c>
      <c r="H7496" s="127"/>
      <c r="I7496" s="131" t="s">
        <v>16745</v>
      </c>
      <c r="J7496" s="127"/>
      <c r="K7496" s="127"/>
      <c r="L7496" s="127"/>
      <c r="M7496" s="127"/>
      <c r="N7496" s="246">
        <v>50</v>
      </c>
      <c r="O7496" s="246">
        <v>0</v>
      </c>
      <c r="P7496" s="127" t="s">
        <v>1334</v>
      </c>
    </row>
    <row r="7497" spans="1:16" ht="63.75" hidden="1">
      <c r="A7497" s="127" t="s">
        <v>621</v>
      </c>
      <c r="B7497" s="127"/>
      <c r="C7497" s="128" t="s">
        <v>715</v>
      </c>
      <c r="D7497" s="222">
        <v>43059</v>
      </c>
      <c r="E7497" s="127" t="s">
        <v>14335</v>
      </c>
      <c r="F7497" s="127" t="s">
        <v>11</v>
      </c>
      <c r="G7497" s="127">
        <v>9992</v>
      </c>
      <c r="H7497" s="127"/>
      <c r="I7497" s="131" t="s">
        <v>16746</v>
      </c>
      <c r="J7497" s="127"/>
      <c r="K7497" s="127"/>
      <c r="L7497" s="127"/>
      <c r="M7497" s="127"/>
      <c r="N7497" s="246">
        <v>18664.34</v>
      </c>
      <c r="O7497" s="246">
        <v>0</v>
      </c>
      <c r="P7497" s="127" t="s">
        <v>1334</v>
      </c>
    </row>
    <row r="7498" spans="1:16" ht="63.75" hidden="1">
      <c r="A7498" s="127" t="s">
        <v>621</v>
      </c>
      <c r="B7498" s="127"/>
      <c r="C7498" s="128" t="s">
        <v>715</v>
      </c>
      <c r="D7498" s="222">
        <v>43059</v>
      </c>
      <c r="E7498" s="127" t="s">
        <v>14336</v>
      </c>
      <c r="F7498" s="127" t="s">
        <v>11</v>
      </c>
      <c r="G7498" s="127">
        <v>10000</v>
      </c>
      <c r="H7498" s="127"/>
      <c r="I7498" s="131" t="s">
        <v>16747</v>
      </c>
      <c r="J7498" s="127"/>
      <c r="K7498" s="127"/>
      <c r="L7498" s="127"/>
      <c r="M7498" s="127"/>
      <c r="N7498" s="246">
        <v>750.13</v>
      </c>
      <c r="O7498" s="246">
        <v>0</v>
      </c>
      <c r="P7498" s="127" t="s">
        <v>1334</v>
      </c>
    </row>
    <row r="7499" spans="1:16" ht="76.5" hidden="1">
      <c r="A7499" s="127">
        <v>16</v>
      </c>
      <c r="B7499" s="127"/>
      <c r="C7499" s="128" t="s">
        <v>693</v>
      </c>
      <c r="D7499" s="222">
        <v>43059</v>
      </c>
      <c r="E7499" s="127" t="s">
        <v>14337</v>
      </c>
      <c r="F7499" s="127" t="s">
        <v>1261</v>
      </c>
      <c r="G7499" s="127">
        <v>3601</v>
      </c>
      <c r="H7499" s="127"/>
      <c r="I7499" s="131" t="s">
        <v>16748</v>
      </c>
      <c r="J7499" s="127"/>
      <c r="K7499" s="127"/>
      <c r="L7499" s="127"/>
      <c r="M7499" s="127"/>
      <c r="N7499" s="246">
        <v>458.11</v>
      </c>
      <c r="O7499" s="246">
        <v>0</v>
      </c>
      <c r="P7499" s="127" t="s">
        <v>1334</v>
      </c>
    </row>
    <row r="7500" spans="1:16" ht="63.75" hidden="1">
      <c r="A7500" s="127">
        <v>16</v>
      </c>
      <c r="B7500" s="127"/>
      <c r="C7500" s="128" t="s">
        <v>693</v>
      </c>
      <c r="D7500" s="222">
        <v>43059</v>
      </c>
      <c r="E7500" s="127" t="s">
        <v>14338</v>
      </c>
      <c r="F7500" s="127" t="s">
        <v>15</v>
      </c>
      <c r="G7500" s="127">
        <v>3601</v>
      </c>
      <c r="H7500" s="127"/>
      <c r="I7500" s="131" t="s">
        <v>16749</v>
      </c>
      <c r="J7500" s="127"/>
      <c r="K7500" s="127"/>
      <c r="L7500" s="127"/>
      <c r="M7500" s="127"/>
      <c r="N7500" s="246">
        <v>290.24</v>
      </c>
      <c r="O7500" s="246">
        <v>0</v>
      </c>
      <c r="P7500" s="127" t="s">
        <v>1334</v>
      </c>
    </row>
    <row r="7501" spans="1:16" ht="76.5" hidden="1">
      <c r="A7501" s="127">
        <v>16</v>
      </c>
      <c r="B7501" s="127"/>
      <c r="C7501" s="128" t="s">
        <v>693</v>
      </c>
      <c r="D7501" s="222">
        <v>43059</v>
      </c>
      <c r="E7501" s="127" t="s">
        <v>14339</v>
      </c>
      <c r="F7501" s="127" t="s">
        <v>1261</v>
      </c>
      <c r="G7501" s="127">
        <v>3600</v>
      </c>
      <c r="H7501" s="127"/>
      <c r="I7501" s="131" t="s">
        <v>16750</v>
      </c>
      <c r="J7501" s="127"/>
      <c r="K7501" s="127"/>
      <c r="L7501" s="127"/>
      <c r="M7501" s="127"/>
      <c r="N7501" s="246">
        <v>553.14</v>
      </c>
      <c r="O7501" s="246">
        <v>0</v>
      </c>
      <c r="P7501" s="127" t="s">
        <v>1334</v>
      </c>
    </row>
    <row r="7502" spans="1:16" ht="76.5" hidden="1">
      <c r="A7502" s="127">
        <v>16</v>
      </c>
      <c r="B7502" s="127"/>
      <c r="C7502" s="128" t="s">
        <v>693</v>
      </c>
      <c r="D7502" s="222">
        <v>43059</v>
      </c>
      <c r="E7502" s="127" t="s">
        <v>14340</v>
      </c>
      <c r="F7502" s="127" t="s">
        <v>15</v>
      </c>
      <c r="G7502" s="127">
        <v>3600</v>
      </c>
      <c r="H7502" s="127"/>
      <c r="I7502" s="131" t="s">
        <v>16751</v>
      </c>
      <c r="J7502" s="127"/>
      <c r="K7502" s="127"/>
      <c r="L7502" s="127"/>
      <c r="M7502" s="127"/>
      <c r="N7502" s="246">
        <v>294.49</v>
      </c>
      <c r="O7502" s="246">
        <v>0</v>
      </c>
      <c r="P7502" s="127" t="s">
        <v>1334</v>
      </c>
    </row>
    <row r="7503" spans="1:16" ht="51" hidden="1">
      <c r="A7503" s="127">
        <v>10</v>
      </c>
      <c r="B7503" s="127"/>
      <c r="C7503" s="128" t="s">
        <v>691</v>
      </c>
      <c r="D7503" s="222">
        <v>43059</v>
      </c>
      <c r="E7503" s="127" t="s">
        <v>14341</v>
      </c>
      <c r="F7503" s="127" t="s">
        <v>15</v>
      </c>
      <c r="G7503" s="127">
        <v>598782</v>
      </c>
      <c r="H7503" s="127"/>
      <c r="I7503" s="131" t="s">
        <v>16752</v>
      </c>
      <c r="J7503" s="127"/>
      <c r="K7503" s="127"/>
      <c r="L7503" s="127"/>
      <c r="M7503" s="127"/>
      <c r="N7503" s="246">
        <v>50</v>
      </c>
      <c r="O7503" s="246">
        <v>0</v>
      </c>
      <c r="P7503" s="127" t="s">
        <v>1334</v>
      </c>
    </row>
    <row r="7504" spans="1:16" ht="63.75" hidden="1">
      <c r="A7504" s="127">
        <v>513</v>
      </c>
      <c r="B7504" s="127"/>
      <c r="C7504" s="128" t="s">
        <v>201</v>
      </c>
      <c r="D7504" s="222">
        <v>43059</v>
      </c>
      <c r="E7504" s="127" t="s">
        <v>14342</v>
      </c>
      <c r="F7504" s="127" t="s">
        <v>15</v>
      </c>
      <c r="G7504" s="127">
        <v>598783</v>
      </c>
      <c r="H7504" s="127"/>
      <c r="I7504" s="131" t="s">
        <v>16753</v>
      </c>
      <c r="J7504" s="127"/>
      <c r="K7504" s="127"/>
      <c r="L7504" s="127"/>
      <c r="M7504" s="127"/>
      <c r="N7504" s="246">
        <v>1403</v>
      </c>
      <c r="O7504" s="246">
        <v>0</v>
      </c>
      <c r="P7504" s="127" t="s">
        <v>1334</v>
      </c>
    </row>
    <row r="7505" spans="1:16" ht="51" hidden="1">
      <c r="A7505" s="127">
        <v>513</v>
      </c>
      <c r="B7505" s="127"/>
      <c r="C7505" s="128" t="s">
        <v>201</v>
      </c>
      <c r="D7505" s="222">
        <v>43059</v>
      </c>
      <c r="E7505" s="127" t="s">
        <v>14343</v>
      </c>
      <c r="F7505" s="127" t="s">
        <v>15</v>
      </c>
      <c r="G7505" s="127">
        <v>599473</v>
      </c>
      <c r="H7505" s="127"/>
      <c r="I7505" s="131" t="s">
        <v>16754</v>
      </c>
      <c r="J7505" s="127"/>
      <c r="K7505" s="127"/>
      <c r="L7505" s="127"/>
      <c r="M7505" s="127"/>
      <c r="N7505" s="246">
        <v>50</v>
      </c>
      <c r="O7505" s="246">
        <v>0</v>
      </c>
      <c r="P7505" s="127" t="s">
        <v>1334</v>
      </c>
    </row>
    <row r="7506" spans="1:16" ht="51" hidden="1">
      <c r="A7506" s="127">
        <v>513</v>
      </c>
      <c r="B7506" s="127"/>
      <c r="C7506" s="128" t="s">
        <v>201</v>
      </c>
      <c r="D7506" s="222">
        <v>43059</v>
      </c>
      <c r="E7506" s="127" t="s">
        <v>14344</v>
      </c>
      <c r="F7506" s="127" t="s">
        <v>15</v>
      </c>
      <c r="G7506" s="127">
        <v>599479</v>
      </c>
      <c r="H7506" s="127"/>
      <c r="I7506" s="131" t="s">
        <v>16755</v>
      </c>
      <c r="J7506" s="127"/>
      <c r="K7506" s="127"/>
      <c r="L7506" s="127"/>
      <c r="M7506" s="127"/>
      <c r="N7506" s="246">
        <v>50</v>
      </c>
      <c r="O7506" s="246">
        <v>0</v>
      </c>
      <c r="P7506" s="127" t="s">
        <v>1334</v>
      </c>
    </row>
    <row r="7507" spans="1:16" ht="76.5" hidden="1">
      <c r="A7507" s="127">
        <v>287</v>
      </c>
      <c r="B7507" s="127"/>
      <c r="C7507" s="128" t="s">
        <v>791</v>
      </c>
      <c r="D7507" s="222">
        <v>43059</v>
      </c>
      <c r="E7507" s="127" t="s">
        <v>14345</v>
      </c>
      <c r="F7507" s="127" t="s">
        <v>11</v>
      </c>
      <c r="G7507" s="127">
        <v>599486</v>
      </c>
      <c r="H7507" s="127"/>
      <c r="I7507" s="131" t="s">
        <v>16756</v>
      </c>
      <c r="J7507" s="127"/>
      <c r="K7507" s="127"/>
      <c r="L7507" s="127"/>
      <c r="M7507" s="127"/>
      <c r="N7507" s="246">
        <v>50</v>
      </c>
      <c r="O7507" s="246">
        <v>0</v>
      </c>
      <c r="P7507" s="127" t="s">
        <v>1334</v>
      </c>
    </row>
    <row r="7508" spans="1:16" ht="76.5" hidden="1">
      <c r="A7508" s="127">
        <v>16</v>
      </c>
      <c r="B7508" s="127"/>
      <c r="C7508" s="128" t="s">
        <v>693</v>
      </c>
      <c r="D7508" s="222">
        <v>43059</v>
      </c>
      <c r="E7508" s="127" t="s">
        <v>14346</v>
      </c>
      <c r="F7508" s="127" t="s">
        <v>1261</v>
      </c>
      <c r="G7508" s="127">
        <v>3604</v>
      </c>
      <c r="H7508" s="127"/>
      <c r="I7508" s="131" t="s">
        <v>16757</v>
      </c>
      <c r="J7508" s="127"/>
      <c r="K7508" s="127"/>
      <c r="L7508" s="127"/>
      <c r="M7508" s="127"/>
      <c r="N7508" s="246">
        <v>553.14</v>
      </c>
      <c r="O7508" s="246">
        <v>0</v>
      </c>
      <c r="P7508" s="127" t="s">
        <v>1334</v>
      </c>
    </row>
    <row r="7509" spans="1:16" ht="63.75" hidden="1">
      <c r="A7509" s="127">
        <v>16</v>
      </c>
      <c r="B7509" s="127"/>
      <c r="C7509" s="128" t="s">
        <v>693</v>
      </c>
      <c r="D7509" s="222">
        <v>43059</v>
      </c>
      <c r="E7509" s="127" t="s">
        <v>14347</v>
      </c>
      <c r="F7509" s="127" t="s">
        <v>15</v>
      </c>
      <c r="G7509" s="127">
        <v>3604</v>
      </c>
      <c r="H7509" s="127"/>
      <c r="I7509" s="131" t="s">
        <v>16758</v>
      </c>
      <c r="J7509" s="127"/>
      <c r="K7509" s="127"/>
      <c r="L7509" s="127"/>
      <c r="M7509" s="127"/>
      <c r="N7509" s="246">
        <v>294.49</v>
      </c>
      <c r="O7509" s="246">
        <v>0</v>
      </c>
      <c r="P7509" s="127" t="s">
        <v>1334</v>
      </c>
    </row>
    <row r="7510" spans="1:16" ht="76.5" hidden="1">
      <c r="A7510" s="127">
        <v>25</v>
      </c>
      <c r="B7510" s="127"/>
      <c r="C7510" s="128" t="s">
        <v>695</v>
      </c>
      <c r="D7510" s="222">
        <v>43059</v>
      </c>
      <c r="E7510" s="127" t="s">
        <v>14348</v>
      </c>
      <c r="F7510" s="127" t="s">
        <v>1375</v>
      </c>
      <c r="G7510" s="127">
        <v>15585641</v>
      </c>
      <c r="H7510" s="127"/>
      <c r="I7510" s="131" t="s">
        <v>16759</v>
      </c>
      <c r="J7510" s="127"/>
      <c r="K7510" s="127"/>
      <c r="L7510" s="127"/>
      <c r="M7510" s="127"/>
      <c r="N7510" s="246">
        <v>467193.86</v>
      </c>
      <c r="O7510" s="246">
        <v>0</v>
      </c>
      <c r="P7510" s="127" t="s">
        <v>1334</v>
      </c>
    </row>
    <row r="7511" spans="1:16" ht="76.5" hidden="1">
      <c r="A7511" s="127">
        <v>25</v>
      </c>
      <c r="B7511" s="127"/>
      <c r="C7511" s="128" t="s">
        <v>695</v>
      </c>
      <c r="D7511" s="222">
        <v>43059</v>
      </c>
      <c r="E7511" s="127" t="s">
        <v>14349</v>
      </c>
      <c r="F7511" s="127" t="s">
        <v>1375</v>
      </c>
      <c r="G7511" s="127">
        <v>15604059</v>
      </c>
      <c r="H7511" s="127"/>
      <c r="I7511" s="131" t="s">
        <v>16760</v>
      </c>
      <c r="J7511" s="127"/>
      <c r="K7511" s="127"/>
      <c r="L7511" s="127"/>
      <c r="M7511" s="127"/>
      <c r="N7511" s="246">
        <v>387548.27</v>
      </c>
      <c r="O7511" s="246">
        <v>0</v>
      </c>
      <c r="P7511" s="127" t="s">
        <v>1334</v>
      </c>
    </row>
    <row r="7512" spans="1:16" ht="76.5" hidden="1">
      <c r="A7512" s="127">
        <v>25</v>
      </c>
      <c r="B7512" s="127"/>
      <c r="C7512" s="128" t="s">
        <v>695</v>
      </c>
      <c r="D7512" s="222">
        <v>43059</v>
      </c>
      <c r="E7512" s="127" t="s">
        <v>14350</v>
      </c>
      <c r="F7512" s="127" t="s">
        <v>1375</v>
      </c>
      <c r="G7512" s="127">
        <v>15604060</v>
      </c>
      <c r="H7512" s="127"/>
      <c r="I7512" s="131" t="s">
        <v>16761</v>
      </c>
      <c r="J7512" s="127"/>
      <c r="K7512" s="127"/>
      <c r="L7512" s="127"/>
      <c r="M7512" s="127"/>
      <c r="N7512" s="246">
        <v>189541.72</v>
      </c>
      <c r="O7512" s="246">
        <v>0</v>
      </c>
      <c r="P7512" s="127" t="s">
        <v>1334</v>
      </c>
    </row>
    <row r="7513" spans="1:16" ht="76.5" hidden="1">
      <c r="A7513" s="127">
        <v>25</v>
      </c>
      <c r="B7513" s="127"/>
      <c r="C7513" s="128" t="s">
        <v>695</v>
      </c>
      <c r="D7513" s="222">
        <v>43059</v>
      </c>
      <c r="E7513" s="127" t="s">
        <v>14351</v>
      </c>
      <c r="F7513" s="127" t="s">
        <v>1375</v>
      </c>
      <c r="G7513" s="127">
        <v>15603867</v>
      </c>
      <c r="H7513" s="127"/>
      <c r="I7513" s="131" t="s">
        <v>16762</v>
      </c>
      <c r="J7513" s="127"/>
      <c r="K7513" s="127"/>
      <c r="L7513" s="127"/>
      <c r="M7513" s="127"/>
      <c r="N7513" s="246">
        <v>489669.5</v>
      </c>
      <c r="O7513" s="246">
        <v>0</v>
      </c>
      <c r="P7513" s="127" t="s">
        <v>1334</v>
      </c>
    </row>
    <row r="7514" spans="1:16" ht="76.5" hidden="1">
      <c r="A7514" s="127">
        <v>25</v>
      </c>
      <c r="B7514" s="127"/>
      <c r="C7514" s="128" t="s">
        <v>695</v>
      </c>
      <c r="D7514" s="222">
        <v>43059</v>
      </c>
      <c r="E7514" s="127" t="s">
        <v>14352</v>
      </c>
      <c r="F7514" s="127" t="s">
        <v>1375</v>
      </c>
      <c r="G7514" s="127">
        <v>15604061</v>
      </c>
      <c r="H7514" s="127"/>
      <c r="I7514" s="131" t="s">
        <v>16763</v>
      </c>
      <c r="J7514" s="127"/>
      <c r="K7514" s="127"/>
      <c r="L7514" s="127"/>
      <c r="M7514" s="127"/>
      <c r="N7514" s="246">
        <v>122395.65</v>
      </c>
      <c r="O7514" s="246">
        <v>0</v>
      </c>
      <c r="P7514" s="127" t="s">
        <v>1334</v>
      </c>
    </row>
    <row r="7515" spans="1:16" ht="76.5" hidden="1">
      <c r="A7515" s="127">
        <v>25</v>
      </c>
      <c r="B7515" s="127"/>
      <c r="C7515" s="128" t="s">
        <v>695</v>
      </c>
      <c r="D7515" s="222">
        <v>43059</v>
      </c>
      <c r="E7515" s="127" t="s">
        <v>14353</v>
      </c>
      <c r="F7515" s="127" t="s">
        <v>1375</v>
      </c>
      <c r="G7515" s="127">
        <v>15604062</v>
      </c>
      <c r="H7515" s="127"/>
      <c r="I7515" s="131" t="s">
        <v>16764</v>
      </c>
      <c r="J7515" s="127"/>
      <c r="K7515" s="127"/>
      <c r="L7515" s="127"/>
      <c r="M7515" s="127"/>
      <c r="N7515" s="246">
        <v>147808.10999999999</v>
      </c>
      <c r="O7515" s="246">
        <v>0</v>
      </c>
      <c r="P7515" s="127" t="s">
        <v>1334</v>
      </c>
    </row>
    <row r="7516" spans="1:16" ht="76.5" hidden="1">
      <c r="A7516" s="127">
        <v>25</v>
      </c>
      <c r="B7516" s="127"/>
      <c r="C7516" s="128" t="s">
        <v>695</v>
      </c>
      <c r="D7516" s="222">
        <v>43059</v>
      </c>
      <c r="E7516" s="127" t="s">
        <v>14354</v>
      </c>
      <c r="F7516" s="127" t="s">
        <v>1375</v>
      </c>
      <c r="G7516" s="127">
        <v>15604063</v>
      </c>
      <c r="H7516" s="127"/>
      <c r="I7516" s="131" t="s">
        <v>16765</v>
      </c>
      <c r="J7516" s="127"/>
      <c r="K7516" s="127"/>
      <c r="L7516" s="127"/>
      <c r="M7516" s="127"/>
      <c r="N7516" s="246">
        <v>117247.63</v>
      </c>
      <c r="O7516" s="246">
        <v>0</v>
      </c>
      <c r="P7516" s="127" t="s">
        <v>1334</v>
      </c>
    </row>
    <row r="7517" spans="1:16" ht="63.75" hidden="1">
      <c r="A7517" s="127">
        <v>10</v>
      </c>
      <c r="B7517" s="127"/>
      <c r="C7517" s="128" t="s">
        <v>691</v>
      </c>
      <c r="D7517" s="222">
        <v>43060</v>
      </c>
      <c r="E7517" s="127" t="s">
        <v>14355</v>
      </c>
      <c r="F7517" s="127" t="s">
        <v>6</v>
      </c>
      <c r="G7517" s="127">
        <v>600249</v>
      </c>
      <c r="H7517" s="127"/>
      <c r="I7517" s="131" t="s">
        <v>16766</v>
      </c>
      <c r="J7517" s="127"/>
      <c r="K7517" s="127"/>
      <c r="L7517" s="127"/>
      <c r="M7517" s="127"/>
      <c r="N7517" s="246">
        <v>0</v>
      </c>
      <c r="O7517" s="246">
        <v>146743.84</v>
      </c>
      <c r="P7517" s="127" t="s">
        <v>1334</v>
      </c>
    </row>
    <row r="7518" spans="1:16" ht="51" hidden="1">
      <c r="A7518" s="127">
        <v>340</v>
      </c>
      <c r="B7518" s="127"/>
      <c r="C7518" s="128" t="s">
        <v>815</v>
      </c>
      <c r="D7518" s="222">
        <v>43060</v>
      </c>
      <c r="E7518" s="127" t="s">
        <v>14356</v>
      </c>
      <c r="F7518" s="127" t="s">
        <v>6</v>
      </c>
      <c r="G7518" s="127">
        <v>600796</v>
      </c>
      <c r="H7518" s="127"/>
      <c r="I7518" s="131" t="s">
        <v>16767</v>
      </c>
      <c r="J7518" s="127"/>
      <c r="K7518" s="127"/>
      <c r="L7518" s="127"/>
      <c r="M7518" s="127"/>
      <c r="N7518" s="246">
        <v>0</v>
      </c>
      <c r="O7518" s="246">
        <v>18974.759999999998</v>
      </c>
      <c r="P7518" s="127" t="s">
        <v>1334</v>
      </c>
    </row>
    <row r="7519" spans="1:16" ht="51" hidden="1">
      <c r="A7519" s="127">
        <v>340</v>
      </c>
      <c r="B7519" s="127"/>
      <c r="C7519" s="128" t="s">
        <v>815</v>
      </c>
      <c r="D7519" s="222">
        <v>43060</v>
      </c>
      <c r="E7519" s="127" t="s">
        <v>14357</v>
      </c>
      <c r="F7519" s="127" t="s">
        <v>6</v>
      </c>
      <c r="G7519" s="127">
        <v>600798</v>
      </c>
      <c r="H7519" s="127"/>
      <c r="I7519" s="131" t="s">
        <v>16768</v>
      </c>
      <c r="J7519" s="127"/>
      <c r="K7519" s="127"/>
      <c r="L7519" s="127"/>
      <c r="M7519" s="127"/>
      <c r="N7519" s="246">
        <v>0</v>
      </c>
      <c r="O7519" s="246">
        <v>80858.820000000007</v>
      </c>
      <c r="P7519" s="127" t="s">
        <v>1334</v>
      </c>
    </row>
    <row r="7520" spans="1:16" ht="89.25" hidden="1">
      <c r="A7520" s="127" t="s">
        <v>620</v>
      </c>
      <c r="B7520" s="127"/>
      <c r="C7520" s="128" t="s">
        <v>714</v>
      </c>
      <c r="D7520" s="222">
        <v>43060</v>
      </c>
      <c r="E7520" s="127" t="s">
        <v>14358</v>
      </c>
      <c r="F7520" s="127" t="s">
        <v>1375</v>
      </c>
      <c r="G7520" s="127">
        <v>15590429</v>
      </c>
      <c r="H7520" s="127"/>
      <c r="I7520" s="131" t="s">
        <v>16769</v>
      </c>
      <c r="J7520" s="127"/>
      <c r="K7520" s="127"/>
      <c r="L7520" s="127"/>
      <c r="M7520" s="127"/>
      <c r="N7520" s="246">
        <v>0</v>
      </c>
      <c r="O7520" s="243">
        <v>3061</v>
      </c>
      <c r="P7520" s="127" t="s">
        <v>17184</v>
      </c>
    </row>
    <row r="7521" spans="1:16" ht="76.5" hidden="1">
      <c r="A7521" s="127" t="s">
        <v>620</v>
      </c>
      <c r="B7521" s="127"/>
      <c r="C7521" s="128" t="s">
        <v>714</v>
      </c>
      <c r="D7521" s="222">
        <v>43060</v>
      </c>
      <c r="E7521" s="127" t="s">
        <v>14359</v>
      </c>
      <c r="F7521" s="127" t="s">
        <v>1375</v>
      </c>
      <c r="G7521" s="127">
        <v>15603346</v>
      </c>
      <c r="H7521" s="127"/>
      <c r="I7521" s="131" t="s">
        <v>16770</v>
      </c>
      <c r="J7521" s="127"/>
      <c r="K7521" s="127"/>
      <c r="L7521" s="127"/>
      <c r="M7521" s="127"/>
      <c r="N7521" s="246">
        <v>0</v>
      </c>
      <c r="O7521" s="246">
        <v>333499</v>
      </c>
      <c r="P7521" s="127" t="s">
        <v>1334</v>
      </c>
    </row>
    <row r="7522" spans="1:16" ht="51" hidden="1">
      <c r="A7522" s="127">
        <v>342</v>
      </c>
      <c r="B7522" s="127"/>
      <c r="C7522" s="128" t="s">
        <v>817</v>
      </c>
      <c r="D7522" s="222">
        <v>43060</v>
      </c>
      <c r="E7522" s="127" t="s">
        <v>14360</v>
      </c>
      <c r="F7522" s="127" t="s">
        <v>6</v>
      </c>
      <c r="G7522" s="127">
        <v>909937</v>
      </c>
      <c r="H7522" s="127"/>
      <c r="I7522" s="131" t="s">
        <v>8260</v>
      </c>
      <c r="J7522" s="127"/>
      <c r="K7522" s="127"/>
      <c r="L7522" s="127"/>
      <c r="M7522" s="127"/>
      <c r="N7522" s="246">
        <v>0</v>
      </c>
      <c r="O7522" s="246">
        <v>263803.28999999998</v>
      </c>
      <c r="P7522" s="127" t="s">
        <v>1334</v>
      </c>
    </row>
    <row r="7523" spans="1:16" ht="76.5" hidden="1">
      <c r="A7523" s="127">
        <v>25</v>
      </c>
      <c r="B7523" s="127"/>
      <c r="C7523" s="128" t="s">
        <v>695</v>
      </c>
      <c r="D7523" s="222">
        <v>43060</v>
      </c>
      <c r="E7523" s="127" t="s">
        <v>14361</v>
      </c>
      <c r="F7523" s="127" t="s">
        <v>1375</v>
      </c>
      <c r="G7523" s="127">
        <v>15607326</v>
      </c>
      <c r="H7523" s="127"/>
      <c r="I7523" s="131" t="s">
        <v>10519</v>
      </c>
      <c r="J7523" s="127"/>
      <c r="K7523" s="127"/>
      <c r="L7523" s="127"/>
      <c r="M7523" s="127"/>
      <c r="N7523" s="246">
        <v>534475.30000000005</v>
      </c>
      <c r="O7523" s="246">
        <v>0</v>
      </c>
      <c r="P7523" s="127" t="s">
        <v>1334</v>
      </c>
    </row>
    <row r="7524" spans="1:16" ht="76.5" hidden="1">
      <c r="A7524" s="127">
        <v>25</v>
      </c>
      <c r="B7524" s="127"/>
      <c r="C7524" s="128" t="s">
        <v>695</v>
      </c>
      <c r="D7524" s="222">
        <v>43060</v>
      </c>
      <c r="E7524" s="127" t="s">
        <v>14362</v>
      </c>
      <c r="F7524" s="127" t="s">
        <v>1375</v>
      </c>
      <c r="G7524" s="127">
        <v>15607268</v>
      </c>
      <c r="H7524" s="127"/>
      <c r="I7524" s="131" t="s">
        <v>16771</v>
      </c>
      <c r="J7524" s="127"/>
      <c r="K7524" s="127"/>
      <c r="L7524" s="127"/>
      <c r="M7524" s="127"/>
      <c r="N7524" s="246">
        <v>99815.83</v>
      </c>
      <c r="O7524" s="246">
        <v>0</v>
      </c>
      <c r="P7524" s="127" t="s">
        <v>1334</v>
      </c>
    </row>
    <row r="7525" spans="1:16" ht="76.5" hidden="1">
      <c r="A7525" s="127">
        <v>25</v>
      </c>
      <c r="B7525" s="127"/>
      <c r="C7525" s="128" t="s">
        <v>695</v>
      </c>
      <c r="D7525" s="222">
        <v>43060</v>
      </c>
      <c r="E7525" s="127" t="s">
        <v>14363</v>
      </c>
      <c r="F7525" s="127" t="s">
        <v>1375</v>
      </c>
      <c r="G7525" s="127">
        <v>15607257</v>
      </c>
      <c r="H7525" s="127"/>
      <c r="I7525" s="131" t="s">
        <v>16772</v>
      </c>
      <c r="J7525" s="127"/>
      <c r="K7525" s="127"/>
      <c r="L7525" s="127"/>
      <c r="M7525" s="127"/>
      <c r="N7525" s="246">
        <v>154398.26999999999</v>
      </c>
      <c r="O7525" s="246">
        <v>0</v>
      </c>
      <c r="P7525" s="127" t="s">
        <v>1334</v>
      </c>
    </row>
    <row r="7526" spans="1:16" ht="76.5" hidden="1">
      <c r="A7526" s="127">
        <v>25</v>
      </c>
      <c r="B7526" s="127"/>
      <c r="C7526" s="128" t="s">
        <v>695</v>
      </c>
      <c r="D7526" s="222">
        <v>43060</v>
      </c>
      <c r="E7526" s="127" t="s">
        <v>14364</v>
      </c>
      <c r="F7526" s="127" t="s">
        <v>1375</v>
      </c>
      <c r="G7526" s="127">
        <v>15607211</v>
      </c>
      <c r="H7526" s="127"/>
      <c r="I7526" s="131" t="s">
        <v>16773</v>
      </c>
      <c r="J7526" s="127"/>
      <c r="K7526" s="127"/>
      <c r="L7526" s="127"/>
      <c r="M7526" s="127"/>
      <c r="N7526" s="246">
        <v>1495174.3</v>
      </c>
      <c r="O7526" s="246">
        <v>0</v>
      </c>
      <c r="P7526" s="127" t="s">
        <v>1334</v>
      </c>
    </row>
    <row r="7527" spans="1:16" ht="76.5" hidden="1">
      <c r="A7527" s="127">
        <v>25</v>
      </c>
      <c r="B7527" s="127"/>
      <c r="C7527" s="128" t="s">
        <v>695</v>
      </c>
      <c r="D7527" s="222">
        <v>43060</v>
      </c>
      <c r="E7527" s="127" t="s">
        <v>14365</v>
      </c>
      <c r="F7527" s="127" t="s">
        <v>1375</v>
      </c>
      <c r="G7527" s="127">
        <v>15606969</v>
      </c>
      <c r="H7527" s="127"/>
      <c r="I7527" s="131" t="s">
        <v>16774</v>
      </c>
      <c r="J7527" s="127"/>
      <c r="K7527" s="127"/>
      <c r="L7527" s="127"/>
      <c r="M7527" s="127"/>
      <c r="N7527" s="246">
        <v>2143629.9300000002</v>
      </c>
      <c r="O7527" s="246">
        <v>0</v>
      </c>
      <c r="P7527" s="127" t="s">
        <v>1334</v>
      </c>
    </row>
    <row r="7528" spans="1:16" ht="76.5" hidden="1">
      <c r="A7528" s="127">
        <v>25</v>
      </c>
      <c r="B7528" s="127"/>
      <c r="C7528" s="128" t="s">
        <v>695</v>
      </c>
      <c r="D7528" s="222">
        <v>43060</v>
      </c>
      <c r="E7528" s="127" t="s">
        <v>14366</v>
      </c>
      <c r="F7528" s="127" t="s">
        <v>1375</v>
      </c>
      <c r="G7528" s="127">
        <v>15605962</v>
      </c>
      <c r="H7528" s="127"/>
      <c r="I7528" s="131" t="s">
        <v>16775</v>
      </c>
      <c r="J7528" s="127"/>
      <c r="K7528" s="127"/>
      <c r="L7528" s="127"/>
      <c r="M7528" s="127"/>
      <c r="N7528" s="246">
        <v>528777.43000000005</v>
      </c>
      <c r="O7528" s="246">
        <v>0</v>
      </c>
      <c r="P7528" s="127" t="s">
        <v>1334</v>
      </c>
    </row>
    <row r="7529" spans="1:16" ht="76.5" hidden="1">
      <c r="A7529" s="127">
        <v>25</v>
      </c>
      <c r="B7529" s="127"/>
      <c r="C7529" s="128" t="s">
        <v>695</v>
      </c>
      <c r="D7529" s="222">
        <v>43060</v>
      </c>
      <c r="E7529" s="127" t="s">
        <v>14367</v>
      </c>
      <c r="F7529" s="127" t="s">
        <v>1375</v>
      </c>
      <c r="G7529" s="127">
        <v>15605506</v>
      </c>
      <c r="H7529" s="127"/>
      <c r="I7529" s="131" t="s">
        <v>16776</v>
      </c>
      <c r="J7529" s="127"/>
      <c r="K7529" s="127"/>
      <c r="L7529" s="127"/>
      <c r="M7529" s="127"/>
      <c r="N7529" s="246">
        <v>125041.64</v>
      </c>
      <c r="O7529" s="246">
        <v>0</v>
      </c>
      <c r="P7529" s="127" t="s">
        <v>1334</v>
      </c>
    </row>
    <row r="7530" spans="1:16" ht="76.5" hidden="1">
      <c r="A7530" s="127">
        <v>25</v>
      </c>
      <c r="B7530" s="127"/>
      <c r="C7530" s="128" t="s">
        <v>695</v>
      </c>
      <c r="D7530" s="222">
        <v>43060</v>
      </c>
      <c r="E7530" s="127" t="s">
        <v>14368</v>
      </c>
      <c r="F7530" s="127" t="s">
        <v>1375</v>
      </c>
      <c r="G7530" s="127">
        <v>15604056</v>
      </c>
      <c r="H7530" s="127"/>
      <c r="I7530" s="131" t="s">
        <v>16777</v>
      </c>
      <c r="J7530" s="127"/>
      <c r="K7530" s="127"/>
      <c r="L7530" s="127"/>
      <c r="M7530" s="127"/>
      <c r="N7530" s="246">
        <v>264513.39</v>
      </c>
      <c r="O7530" s="246">
        <v>0</v>
      </c>
      <c r="P7530" s="127" t="s">
        <v>1334</v>
      </c>
    </row>
    <row r="7531" spans="1:16" ht="89.25" hidden="1">
      <c r="A7531" s="127">
        <v>586</v>
      </c>
      <c r="B7531" s="127"/>
      <c r="C7531" s="128" t="s">
        <v>223</v>
      </c>
      <c r="D7531" s="222">
        <v>43060</v>
      </c>
      <c r="E7531" s="127" t="s">
        <v>14369</v>
      </c>
      <c r="F7531" s="127" t="s">
        <v>11</v>
      </c>
      <c r="G7531" s="127">
        <v>904607</v>
      </c>
      <c r="H7531" s="127"/>
      <c r="I7531" s="131" t="s">
        <v>16778</v>
      </c>
      <c r="J7531" s="127"/>
      <c r="K7531" s="127"/>
      <c r="L7531" s="127"/>
      <c r="M7531" s="127"/>
      <c r="N7531" s="246">
        <v>308.95999999999998</v>
      </c>
      <c r="O7531" s="246">
        <v>0</v>
      </c>
      <c r="P7531" s="127" t="s">
        <v>1334</v>
      </c>
    </row>
    <row r="7532" spans="1:16" ht="76.5" hidden="1">
      <c r="A7532" s="127">
        <v>117</v>
      </c>
      <c r="B7532" s="127"/>
      <c r="C7532" s="128" t="s">
        <v>723</v>
      </c>
      <c r="D7532" s="222">
        <v>43060</v>
      </c>
      <c r="E7532" s="127" t="s">
        <v>14370</v>
      </c>
      <c r="F7532" s="127" t="s">
        <v>11</v>
      </c>
      <c r="G7532" s="127">
        <v>904645</v>
      </c>
      <c r="H7532" s="127"/>
      <c r="I7532" s="131" t="s">
        <v>16779</v>
      </c>
      <c r="J7532" s="127"/>
      <c r="K7532" s="127"/>
      <c r="L7532" s="127"/>
      <c r="M7532" s="127"/>
      <c r="N7532" s="246">
        <v>50</v>
      </c>
      <c r="O7532" s="246">
        <v>0</v>
      </c>
      <c r="P7532" s="127" t="s">
        <v>1334</v>
      </c>
    </row>
    <row r="7533" spans="1:16" ht="76.5" hidden="1">
      <c r="A7533" s="127">
        <v>513</v>
      </c>
      <c r="B7533" s="127"/>
      <c r="C7533" s="128" t="s">
        <v>201</v>
      </c>
      <c r="D7533" s="222">
        <v>43060</v>
      </c>
      <c r="E7533" s="127" t="s">
        <v>14371</v>
      </c>
      <c r="F7533" s="127" t="s">
        <v>11</v>
      </c>
      <c r="G7533" s="127">
        <v>904646</v>
      </c>
      <c r="H7533" s="127"/>
      <c r="I7533" s="131" t="s">
        <v>16780</v>
      </c>
      <c r="J7533" s="127"/>
      <c r="K7533" s="127"/>
      <c r="L7533" s="127"/>
      <c r="M7533" s="127"/>
      <c r="N7533" s="246">
        <v>3151.2</v>
      </c>
      <c r="O7533" s="246">
        <v>0</v>
      </c>
      <c r="P7533" s="127" t="s">
        <v>1334</v>
      </c>
    </row>
    <row r="7534" spans="1:16" ht="51" hidden="1">
      <c r="A7534" s="127">
        <v>117</v>
      </c>
      <c r="B7534" s="127"/>
      <c r="C7534" s="128" t="s">
        <v>723</v>
      </c>
      <c r="D7534" s="222">
        <v>43060</v>
      </c>
      <c r="E7534" s="127" t="s">
        <v>14372</v>
      </c>
      <c r="F7534" s="127" t="s">
        <v>11</v>
      </c>
      <c r="G7534" s="127">
        <v>904670</v>
      </c>
      <c r="H7534" s="127"/>
      <c r="I7534" s="131" t="s">
        <v>16781</v>
      </c>
      <c r="J7534" s="127"/>
      <c r="K7534" s="127"/>
      <c r="L7534" s="127"/>
      <c r="M7534" s="127"/>
      <c r="N7534" s="246">
        <v>50</v>
      </c>
      <c r="O7534" s="246">
        <v>0</v>
      </c>
      <c r="P7534" s="127" t="s">
        <v>1334</v>
      </c>
    </row>
    <row r="7535" spans="1:16" ht="38.25" hidden="1">
      <c r="A7535" s="127">
        <v>117</v>
      </c>
      <c r="B7535" s="127"/>
      <c r="C7535" s="128" t="s">
        <v>723</v>
      </c>
      <c r="D7535" s="222">
        <v>43060</v>
      </c>
      <c r="E7535" s="127" t="s">
        <v>14373</v>
      </c>
      <c r="F7535" s="127" t="s">
        <v>11</v>
      </c>
      <c r="G7535" s="127">
        <v>904688</v>
      </c>
      <c r="H7535" s="127"/>
      <c r="I7535" s="131" t="s">
        <v>16782</v>
      </c>
      <c r="J7535" s="127"/>
      <c r="K7535" s="127"/>
      <c r="L7535" s="127"/>
      <c r="M7535" s="127"/>
      <c r="N7535" s="246">
        <v>50</v>
      </c>
      <c r="O7535" s="246">
        <v>0</v>
      </c>
      <c r="P7535" s="127" t="s">
        <v>1334</v>
      </c>
    </row>
    <row r="7536" spans="1:16" ht="38.25" hidden="1">
      <c r="A7536" s="127">
        <v>117</v>
      </c>
      <c r="B7536" s="127"/>
      <c r="C7536" s="128" t="s">
        <v>723</v>
      </c>
      <c r="D7536" s="222">
        <v>43060</v>
      </c>
      <c r="E7536" s="127" t="s">
        <v>14374</v>
      </c>
      <c r="F7536" s="127" t="s">
        <v>11</v>
      </c>
      <c r="G7536" s="127">
        <v>904690</v>
      </c>
      <c r="H7536" s="127"/>
      <c r="I7536" s="131" t="s">
        <v>16783</v>
      </c>
      <c r="J7536" s="127"/>
      <c r="K7536" s="127"/>
      <c r="L7536" s="127"/>
      <c r="M7536" s="127"/>
      <c r="N7536" s="246">
        <v>50</v>
      </c>
      <c r="O7536" s="246">
        <v>0</v>
      </c>
      <c r="P7536" s="127" t="s">
        <v>1334</v>
      </c>
    </row>
    <row r="7537" spans="1:16" ht="89.25" hidden="1">
      <c r="A7537" s="127">
        <v>683</v>
      </c>
      <c r="B7537" s="127"/>
      <c r="C7537" s="128" t="s">
        <v>869</v>
      </c>
      <c r="D7537" s="222">
        <v>43060</v>
      </c>
      <c r="E7537" s="127" t="s">
        <v>14375</v>
      </c>
      <c r="F7537" s="127" t="s">
        <v>15</v>
      </c>
      <c r="G7537" s="127">
        <v>3634</v>
      </c>
      <c r="H7537" s="127"/>
      <c r="I7537" s="131" t="s">
        <v>16784</v>
      </c>
      <c r="J7537" s="127"/>
      <c r="K7537" s="127"/>
      <c r="L7537" s="127"/>
      <c r="M7537" s="127"/>
      <c r="N7537" s="246">
        <v>1470.5</v>
      </c>
      <c r="O7537" s="246">
        <v>0</v>
      </c>
      <c r="P7537" s="127" t="s">
        <v>1334</v>
      </c>
    </row>
    <row r="7538" spans="1:16" ht="76.5" hidden="1">
      <c r="A7538" s="127">
        <v>513</v>
      </c>
      <c r="B7538" s="127"/>
      <c r="C7538" s="128" t="s">
        <v>201</v>
      </c>
      <c r="D7538" s="222">
        <v>43060</v>
      </c>
      <c r="E7538" s="127" t="s">
        <v>14376</v>
      </c>
      <c r="F7538" s="127" t="s">
        <v>15</v>
      </c>
      <c r="G7538" s="127">
        <v>3641</v>
      </c>
      <c r="H7538" s="127"/>
      <c r="I7538" s="131" t="s">
        <v>16785</v>
      </c>
      <c r="J7538" s="127"/>
      <c r="K7538" s="127"/>
      <c r="L7538" s="127"/>
      <c r="M7538" s="127"/>
      <c r="N7538" s="246">
        <v>50</v>
      </c>
      <c r="O7538" s="246">
        <v>0</v>
      </c>
      <c r="P7538" s="127" t="s">
        <v>1334</v>
      </c>
    </row>
    <row r="7539" spans="1:16" ht="76.5" hidden="1">
      <c r="A7539" s="127">
        <v>287</v>
      </c>
      <c r="B7539" s="127"/>
      <c r="C7539" s="128" t="s">
        <v>791</v>
      </c>
      <c r="D7539" s="222">
        <v>43060</v>
      </c>
      <c r="E7539" s="127" t="s">
        <v>14377</v>
      </c>
      <c r="F7539" s="127" t="s">
        <v>11</v>
      </c>
      <c r="G7539" s="127">
        <v>600124</v>
      </c>
      <c r="H7539" s="127"/>
      <c r="I7539" s="131" t="s">
        <v>16786</v>
      </c>
      <c r="J7539" s="127"/>
      <c r="K7539" s="127"/>
      <c r="L7539" s="127"/>
      <c r="M7539" s="127"/>
      <c r="N7539" s="246">
        <v>50</v>
      </c>
      <c r="O7539" s="246">
        <v>0</v>
      </c>
      <c r="P7539" s="127" t="s">
        <v>1334</v>
      </c>
    </row>
    <row r="7540" spans="1:16" ht="76.5" hidden="1">
      <c r="A7540" s="127">
        <v>291</v>
      </c>
      <c r="B7540" s="127"/>
      <c r="C7540" s="128" t="s">
        <v>795</v>
      </c>
      <c r="D7540" s="222">
        <v>43060</v>
      </c>
      <c r="E7540" s="127" t="s">
        <v>14378</v>
      </c>
      <c r="F7540" s="127" t="s">
        <v>11</v>
      </c>
      <c r="G7540" s="127">
        <v>600125</v>
      </c>
      <c r="H7540" s="127"/>
      <c r="I7540" s="131" t="s">
        <v>16787</v>
      </c>
      <c r="J7540" s="127"/>
      <c r="K7540" s="127"/>
      <c r="L7540" s="127"/>
      <c r="M7540" s="127"/>
      <c r="N7540" s="246">
        <v>50</v>
      </c>
      <c r="O7540" s="246">
        <v>0</v>
      </c>
      <c r="P7540" s="127" t="s">
        <v>1334</v>
      </c>
    </row>
    <row r="7541" spans="1:16" ht="63.75" hidden="1">
      <c r="A7541" s="127">
        <v>287</v>
      </c>
      <c r="B7541" s="127"/>
      <c r="C7541" s="128" t="s">
        <v>791</v>
      </c>
      <c r="D7541" s="222">
        <v>43060</v>
      </c>
      <c r="E7541" s="127" t="s">
        <v>14379</v>
      </c>
      <c r="F7541" s="127" t="s">
        <v>11</v>
      </c>
      <c r="G7541" s="127">
        <v>600126</v>
      </c>
      <c r="H7541" s="127"/>
      <c r="I7541" s="131" t="s">
        <v>16788</v>
      </c>
      <c r="J7541" s="127"/>
      <c r="K7541" s="127"/>
      <c r="L7541" s="127"/>
      <c r="M7541" s="127"/>
      <c r="N7541" s="246">
        <v>50</v>
      </c>
      <c r="O7541" s="246">
        <v>0</v>
      </c>
      <c r="P7541" s="127" t="s">
        <v>1334</v>
      </c>
    </row>
    <row r="7542" spans="1:16" ht="63.75" hidden="1">
      <c r="A7542" s="127">
        <v>287</v>
      </c>
      <c r="B7542" s="127"/>
      <c r="C7542" s="128" t="s">
        <v>791</v>
      </c>
      <c r="D7542" s="222">
        <v>43060</v>
      </c>
      <c r="E7542" s="127" t="s">
        <v>14380</v>
      </c>
      <c r="F7542" s="127" t="s">
        <v>11</v>
      </c>
      <c r="G7542" s="127">
        <v>600127</v>
      </c>
      <c r="H7542" s="127"/>
      <c r="I7542" s="131" t="s">
        <v>16789</v>
      </c>
      <c r="J7542" s="127"/>
      <c r="K7542" s="127"/>
      <c r="L7542" s="127"/>
      <c r="M7542" s="127"/>
      <c r="N7542" s="246">
        <v>50</v>
      </c>
      <c r="O7542" s="246">
        <v>0</v>
      </c>
      <c r="P7542" s="127" t="s">
        <v>1334</v>
      </c>
    </row>
    <row r="7543" spans="1:16" ht="63.75" hidden="1">
      <c r="A7543" s="127">
        <v>16</v>
      </c>
      <c r="B7543" s="127"/>
      <c r="C7543" s="128" t="s">
        <v>693</v>
      </c>
      <c r="D7543" s="222">
        <v>43060</v>
      </c>
      <c r="E7543" s="127" t="s">
        <v>14381</v>
      </c>
      <c r="F7543" s="127" t="s">
        <v>15</v>
      </c>
      <c r="G7543" s="127">
        <v>3629</v>
      </c>
      <c r="H7543" s="127"/>
      <c r="I7543" s="131" t="s">
        <v>16790</v>
      </c>
      <c r="J7543" s="127"/>
      <c r="K7543" s="127"/>
      <c r="L7543" s="127"/>
      <c r="M7543" s="127"/>
      <c r="N7543" s="246">
        <v>272.39999999999998</v>
      </c>
      <c r="O7543" s="246">
        <v>0</v>
      </c>
      <c r="P7543" s="127" t="s">
        <v>1334</v>
      </c>
    </row>
    <row r="7544" spans="1:16" ht="102" hidden="1">
      <c r="A7544" s="127">
        <v>41</v>
      </c>
      <c r="B7544" s="127"/>
      <c r="C7544" s="128" t="s">
        <v>698</v>
      </c>
      <c r="D7544" s="222">
        <v>43060</v>
      </c>
      <c r="E7544" s="127" t="s">
        <v>14382</v>
      </c>
      <c r="F7544" s="127" t="s">
        <v>15</v>
      </c>
      <c r="G7544" s="127">
        <v>3635</v>
      </c>
      <c r="H7544" s="127"/>
      <c r="I7544" s="131" t="s">
        <v>16791</v>
      </c>
      <c r="J7544" s="127"/>
      <c r="K7544" s="127"/>
      <c r="L7544" s="127"/>
      <c r="M7544" s="127"/>
      <c r="N7544" s="246">
        <v>284.82</v>
      </c>
      <c r="O7544" s="246">
        <v>0</v>
      </c>
      <c r="P7544" s="127" t="s">
        <v>1334</v>
      </c>
    </row>
    <row r="7545" spans="1:16" ht="102" hidden="1">
      <c r="A7545" s="127">
        <v>132</v>
      </c>
      <c r="B7545" s="127"/>
      <c r="C7545" s="128" t="s">
        <v>729</v>
      </c>
      <c r="D7545" s="222">
        <v>43060</v>
      </c>
      <c r="E7545" s="127" t="s">
        <v>14383</v>
      </c>
      <c r="F7545" s="127" t="s">
        <v>15</v>
      </c>
      <c r="G7545" s="127">
        <v>3633</v>
      </c>
      <c r="H7545" s="127"/>
      <c r="I7545" s="131" t="s">
        <v>16792</v>
      </c>
      <c r="J7545" s="127"/>
      <c r="K7545" s="127"/>
      <c r="L7545" s="127"/>
      <c r="M7545" s="127"/>
      <c r="N7545" s="246">
        <v>872.72</v>
      </c>
      <c r="O7545" s="246">
        <v>0</v>
      </c>
      <c r="P7545" s="127" t="s">
        <v>1334</v>
      </c>
    </row>
    <row r="7546" spans="1:16" ht="63.75" hidden="1">
      <c r="A7546" s="127">
        <v>513</v>
      </c>
      <c r="B7546" s="127"/>
      <c r="C7546" s="128" t="s">
        <v>201</v>
      </c>
      <c r="D7546" s="222">
        <v>43060</v>
      </c>
      <c r="E7546" s="127" t="s">
        <v>14384</v>
      </c>
      <c r="F7546" s="127" t="s">
        <v>15</v>
      </c>
      <c r="G7546" s="127">
        <v>600248</v>
      </c>
      <c r="H7546" s="127"/>
      <c r="I7546" s="131" t="s">
        <v>16793</v>
      </c>
      <c r="J7546" s="127"/>
      <c r="K7546" s="127"/>
      <c r="L7546" s="127"/>
      <c r="M7546" s="127"/>
      <c r="N7546" s="246">
        <v>50</v>
      </c>
      <c r="O7546" s="246">
        <v>0</v>
      </c>
      <c r="P7546" s="127" t="s">
        <v>1334</v>
      </c>
    </row>
    <row r="7547" spans="1:16" ht="63.75" hidden="1">
      <c r="A7547" s="127">
        <v>10</v>
      </c>
      <c r="B7547" s="127"/>
      <c r="C7547" s="128" t="s">
        <v>691</v>
      </c>
      <c r="D7547" s="222">
        <v>43060</v>
      </c>
      <c r="E7547" s="127" t="s">
        <v>14385</v>
      </c>
      <c r="F7547" s="127" t="s">
        <v>15</v>
      </c>
      <c r="G7547" s="127">
        <v>600250</v>
      </c>
      <c r="H7547" s="127"/>
      <c r="I7547" s="131" t="s">
        <v>16794</v>
      </c>
      <c r="J7547" s="127"/>
      <c r="K7547" s="127"/>
      <c r="L7547" s="127"/>
      <c r="M7547" s="127"/>
      <c r="N7547" s="246">
        <v>50</v>
      </c>
      <c r="O7547" s="246">
        <v>0</v>
      </c>
      <c r="P7547" s="127" t="s">
        <v>1334</v>
      </c>
    </row>
    <row r="7548" spans="1:16" ht="89.25" hidden="1">
      <c r="A7548" s="127">
        <v>376</v>
      </c>
      <c r="B7548" s="127"/>
      <c r="C7548" s="128" t="s">
        <v>1276</v>
      </c>
      <c r="D7548" s="222">
        <v>43060</v>
      </c>
      <c r="E7548" s="127" t="s">
        <v>14386</v>
      </c>
      <c r="F7548" s="127" t="s">
        <v>15</v>
      </c>
      <c r="G7548" s="127">
        <v>3643</v>
      </c>
      <c r="H7548" s="127"/>
      <c r="I7548" s="131" t="s">
        <v>16795</v>
      </c>
      <c r="J7548" s="127"/>
      <c r="K7548" s="127"/>
      <c r="L7548" s="127"/>
      <c r="M7548" s="127"/>
      <c r="N7548" s="246">
        <v>496.24</v>
      </c>
      <c r="O7548" s="246">
        <v>0</v>
      </c>
      <c r="P7548" s="127" t="s">
        <v>1334</v>
      </c>
    </row>
    <row r="7549" spans="1:16" ht="102" hidden="1">
      <c r="A7549" s="127">
        <v>244</v>
      </c>
      <c r="B7549" s="127"/>
      <c r="C7549" s="128" t="s">
        <v>772</v>
      </c>
      <c r="D7549" s="222">
        <v>43060</v>
      </c>
      <c r="E7549" s="127" t="s">
        <v>14387</v>
      </c>
      <c r="F7549" s="127" t="s">
        <v>15</v>
      </c>
      <c r="G7549" s="127">
        <v>3644</v>
      </c>
      <c r="H7549" s="127"/>
      <c r="I7549" s="131" t="s">
        <v>16796</v>
      </c>
      <c r="J7549" s="127"/>
      <c r="K7549" s="127"/>
      <c r="L7549" s="127"/>
      <c r="M7549" s="127"/>
      <c r="N7549" s="246">
        <v>466.4</v>
      </c>
      <c r="O7549" s="246">
        <v>0</v>
      </c>
      <c r="P7549" s="127" t="s">
        <v>1334</v>
      </c>
    </row>
    <row r="7550" spans="1:16" ht="89.25">
      <c r="A7550" s="127">
        <v>35</v>
      </c>
      <c r="B7550" s="127"/>
      <c r="C7550" s="128" t="s">
        <v>697</v>
      </c>
      <c r="D7550" s="222">
        <v>43060</v>
      </c>
      <c r="E7550" s="127" t="s">
        <v>14388</v>
      </c>
      <c r="F7550" s="127" t="s">
        <v>15</v>
      </c>
      <c r="G7550" s="127">
        <v>3639</v>
      </c>
      <c r="H7550" s="127"/>
      <c r="I7550" s="131" t="s">
        <v>16797</v>
      </c>
      <c r="J7550" s="127"/>
      <c r="K7550" s="127"/>
      <c r="L7550" s="127"/>
      <c r="M7550" s="127"/>
      <c r="N7550" s="246">
        <v>295.11</v>
      </c>
      <c r="O7550" s="246">
        <v>0</v>
      </c>
      <c r="P7550" s="127" t="s">
        <v>1334</v>
      </c>
    </row>
    <row r="7551" spans="1:16" ht="102" hidden="1">
      <c r="A7551" s="127">
        <v>513</v>
      </c>
      <c r="B7551" s="127"/>
      <c r="C7551" s="128" t="s">
        <v>201</v>
      </c>
      <c r="D7551" s="222">
        <v>43060</v>
      </c>
      <c r="E7551" s="127" t="s">
        <v>14389</v>
      </c>
      <c r="F7551" s="127" t="s">
        <v>15</v>
      </c>
      <c r="G7551" s="127">
        <v>3640</v>
      </c>
      <c r="H7551" s="127"/>
      <c r="I7551" s="131" t="s">
        <v>16798</v>
      </c>
      <c r="J7551" s="127"/>
      <c r="K7551" s="127"/>
      <c r="L7551" s="127"/>
      <c r="M7551" s="127"/>
      <c r="N7551" s="246">
        <v>341.76</v>
      </c>
      <c r="O7551" s="246">
        <v>0</v>
      </c>
      <c r="P7551" s="127" t="s">
        <v>1334</v>
      </c>
    </row>
    <row r="7552" spans="1:16" ht="89.25" hidden="1">
      <c r="A7552" s="127">
        <v>513</v>
      </c>
      <c r="B7552" s="127"/>
      <c r="C7552" s="128" t="s">
        <v>201</v>
      </c>
      <c r="D7552" s="222">
        <v>43060</v>
      </c>
      <c r="E7552" s="127" t="s">
        <v>14390</v>
      </c>
      <c r="F7552" s="127" t="s">
        <v>15</v>
      </c>
      <c r="G7552" s="127">
        <v>3642</v>
      </c>
      <c r="H7552" s="127"/>
      <c r="I7552" s="131" t="s">
        <v>16799</v>
      </c>
      <c r="J7552" s="127"/>
      <c r="K7552" s="127"/>
      <c r="L7552" s="127"/>
      <c r="M7552" s="127"/>
      <c r="N7552" s="246">
        <v>6158.28</v>
      </c>
      <c r="O7552" s="246">
        <v>0</v>
      </c>
      <c r="P7552" s="127" t="s">
        <v>1334</v>
      </c>
    </row>
    <row r="7553" spans="1:16" ht="63.75" hidden="1">
      <c r="A7553" s="127">
        <v>513</v>
      </c>
      <c r="B7553" s="127"/>
      <c r="C7553" s="128" t="s">
        <v>201</v>
      </c>
      <c r="D7553" s="222">
        <v>43060</v>
      </c>
      <c r="E7553" s="127" t="s">
        <v>14391</v>
      </c>
      <c r="F7553" s="127" t="s">
        <v>15</v>
      </c>
      <c r="G7553" s="127">
        <v>600449</v>
      </c>
      <c r="H7553" s="127"/>
      <c r="I7553" s="131" t="s">
        <v>16800</v>
      </c>
      <c r="J7553" s="127"/>
      <c r="K7553" s="127"/>
      <c r="L7553" s="127"/>
      <c r="M7553" s="127"/>
      <c r="N7553" s="246">
        <v>50</v>
      </c>
      <c r="O7553" s="246">
        <v>0</v>
      </c>
      <c r="P7553" s="127" t="s">
        <v>1334</v>
      </c>
    </row>
    <row r="7554" spans="1:16" ht="63.75" hidden="1">
      <c r="A7554" s="127">
        <v>513</v>
      </c>
      <c r="B7554" s="127"/>
      <c r="C7554" s="128" t="s">
        <v>201</v>
      </c>
      <c r="D7554" s="222">
        <v>43060</v>
      </c>
      <c r="E7554" s="127" t="s">
        <v>14392</v>
      </c>
      <c r="F7554" s="127" t="s">
        <v>15</v>
      </c>
      <c r="G7554" s="127">
        <v>600792</v>
      </c>
      <c r="H7554" s="127"/>
      <c r="I7554" s="131" t="s">
        <v>16801</v>
      </c>
      <c r="J7554" s="127"/>
      <c r="K7554" s="127"/>
      <c r="L7554" s="127"/>
      <c r="M7554" s="127"/>
      <c r="N7554" s="246">
        <v>50</v>
      </c>
      <c r="O7554" s="246">
        <v>0</v>
      </c>
      <c r="P7554" s="127" t="s">
        <v>1334</v>
      </c>
    </row>
    <row r="7555" spans="1:16" ht="38.25" hidden="1">
      <c r="A7555" s="127">
        <v>340</v>
      </c>
      <c r="B7555" s="127"/>
      <c r="C7555" s="128" t="s">
        <v>815</v>
      </c>
      <c r="D7555" s="222">
        <v>43060</v>
      </c>
      <c r="E7555" s="127" t="s">
        <v>14393</v>
      </c>
      <c r="F7555" s="127" t="s">
        <v>15</v>
      </c>
      <c r="G7555" s="127">
        <v>600797</v>
      </c>
      <c r="H7555" s="127"/>
      <c r="I7555" s="131" t="s">
        <v>16802</v>
      </c>
      <c r="J7555" s="127"/>
      <c r="K7555" s="127"/>
      <c r="L7555" s="127"/>
      <c r="M7555" s="127"/>
      <c r="N7555" s="246">
        <v>50</v>
      </c>
      <c r="O7555" s="246">
        <v>0</v>
      </c>
      <c r="P7555" s="127" t="s">
        <v>1334</v>
      </c>
    </row>
    <row r="7556" spans="1:16" ht="38.25" hidden="1">
      <c r="A7556" s="127">
        <v>340</v>
      </c>
      <c r="B7556" s="127"/>
      <c r="C7556" s="128" t="s">
        <v>815</v>
      </c>
      <c r="D7556" s="222">
        <v>43060</v>
      </c>
      <c r="E7556" s="127" t="s">
        <v>14394</v>
      </c>
      <c r="F7556" s="127" t="s">
        <v>15</v>
      </c>
      <c r="G7556" s="127">
        <v>600799</v>
      </c>
      <c r="H7556" s="127"/>
      <c r="I7556" s="131" t="s">
        <v>16802</v>
      </c>
      <c r="J7556" s="127"/>
      <c r="K7556" s="127"/>
      <c r="L7556" s="127"/>
      <c r="M7556" s="127"/>
      <c r="N7556" s="246">
        <v>50</v>
      </c>
      <c r="O7556" s="246">
        <v>0</v>
      </c>
      <c r="P7556" s="127" t="s">
        <v>1334</v>
      </c>
    </row>
    <row r="7557" spans="1:16" ht="76.5" hidden="1">
      <c r="A7557" s="127">
        <v>25</v>
      </c>
      <c r="B7557" s="127"/>
      <c r="C7557" s="128" t="s">
        <v>695</v>
      </c>
      <c r="D7557" s="222">
        <v>43060</v>
      </c>
      <c r="E7557" s="127" t="s">
        <v>14395</v>
      </c>
      <c r="F7557" s="127" t="s">
        <v>1375</v>
      </c>
      <c r="G7557" s="127">
        <v>15604057</v>
      </c>
      <c r="H7557" s="127"/>
      <c r="I7557" s="131" t="s">
        <v>16803</v>
      </c>
      <c r="J7557" s="127"/>
      <c r="K7557" s="127"/>
      <c r="L7557" s="127"/>
      <c r="M7557" s="127"/>
      <c r="N7557" s="246">
        <v>47921.73</v>
      </c>
      <c r="O7557" s="246">
        <v>0</v>
      </c>
      <c r="P7557" s="127" t="s">
        <v>1334</v>
      </c>
    </row>
    <row r="7558" spans="1:16" ht="76.5" hidden="1">
      <c r="A7558" s="127">
        <v>25</v>
      </c>
      <c r="B7558" s="127"/>
      <c r="C7558" s="128" t="s">
        <v>695</v>
      </c>
      <c r="D7558" s="222">
        <v>43060</v>
      </c>
      <c r="E7558" s="127" t="s">
        <v>14396</v>
      </c>
      <c r="F7558" s="127" t="s">
        <v>1375</v>
      </c>
      <c r="G7558" s="127">
        <v>15604017</v>
      </c>
      <c r="H7558" s="127"/>
      <c r="I7558" s="131" t="s">
        <v>16804</v>
      </c>
      <c r="J7558" s="127"/>
      <c r="K7558" s="127"/>
      <c r="L7558" s="127"/>
      <c r="M7558" s="127"/>
      <c r="N7558" s="246">
        <v>61054.6</v>
      </c>
      <c r="O7558" s="246">
        <v>0</v>
      </c>
      <c r="P7558" s="127" t="s">
        <v>1334</v>
      </c>
    </row>
    <row r="7559" spans="1:16" ht="76.5" hidden="1">
      <c r="A7559" s="127">
        <v>25</v>
      </c>
      <c r="B7559" s="127"/>
      <c r="C7559" s="128" t="s">
        <v>695</v>
      </c>
      <c r="D7559" s="222">
        <v>43060</v>
      </c>
      <c r="E7559" s="127" t="s">
        <v>14397</v>
      </c>
      <c r="F7559" s="127" t="s">
        <v>1375</v>
      </c>
      <c r="G7559" s="127">
        <v>15604015</v>
      </c>
      <c r="H7559" s="127"/>
      <c r="I7559" s="131" t="s">
        <v>16805</v>
      </c>
      <c r="J7559" s="127"/>
      <c r="K7559" s="127"/>
      <c r="L7559" s="127"/>
      <c r="M7559" s="127"/>
      <c r="N7559" s="246">
        <v>156248.04999999999</v>
      </c>
      <c r="O7559" s="246">
        <v>0</v>
      </c>
      <c r="P7559" s="127" t="s">
        <v>1334</v>
      </c>
    </row>
    <row r="7560" spans="1:16" ht="76.5" hidden="1">
      <c r="A7560" s="127">
        <v>25</v>
      </c>
      <c r="B7560" s="127"/>
      <c r="C7560" s="128" t="s">
        <v>695</v>
      </c>
      <c r="D7560" s="222">
        <v>43060</v>
      </c>
      <c r="E7560" s="127" t="s">
        <v>14398</v>
      </c>
      <c r="F7560" s="127" t="s">
        <v>1375</v>
      </c>
      <c r="G7560" s="127">
        <v>15604001</v>
      </c>
      <c r="H7560" s="127"/>
      <c r="I7560" s="131" t="s">
        <v>16806</v>
      </c>
      <c r="J7560" s="127"/>
      <c r="K7560" s="127"/>
      <c r="L7560" s="127"/>
      <c r="M7560" s="127"/>
      <c r="N7560" s="246">
        <v>750007.6</v>
      </c>
      <c r="O7560" s="246">
        <v>0</v>
      </c>
      <c r="P7560" s="127" t="s">
        <v>1334</v>
      </c>
    </row>
    <row r="7561" spans="1:16" ht="76.5" hidden="1">
      <c r="A7561" s="127">
        <v>25</v>
      </c>
      <c r="B7561" s="127"/>
      <c r="C7561" s="128" t="s">
        <v>695</v>
      </c>
      <c r="D7561" s="222">
        <v>43060</v>
      </c>
      <c r="E7561" s="127" t="s">
        <v>14399</v>
      </c>
      <c r="F7561" s="127" t="s">
        <v>1375</v>
      </c>
      <c r="G7561" s="127">
        <v>15603983</v>
      </c>
      <c r="H7561" s="127"/>
      <c r="I7561" s="131" t="s">
        <v>16807</v>
      </c>
      <c r="J7561" s="127"/>
      <c r="K7561" s="127"/>
      <c r="L7561" s="127"/>
      <c r="M7561" s="127"/>
      <c r="N7561" s="246">
        <v>1449131.47</v>
      </c>
      <c r="O7561" s="246">
        <v>0</v>
      </c>
      <c r="P7561" s="127" t="s">
        <v>1334</v>
      </c>
    </row>
    <row r="7562" spans="1:16" ht="76.5" hidden="1">
      <c r="A7562" s="127">
        <v>25</v>
      </c>
      <c r="B7562" s="127"/>
      <c r="C7562" s="128" t="s">
        <v>695</v>
      </c>
      <c r="D7562" s="222">
        <v>43060</v>
      </c>
      <c r="E7562" s="127" t="s">
        <v>14400</v>
      </c>
      <c r="F7562" s="127" t="s">
        <v>1375</v>
      </c>
      <c r="G7562" s="127">
        <v>15603967</v>
      </c>
      <c r="H7562" s="127"/>
      <c r="I7562" s="131" t="s">
        <v>16808</v>
      </c>
      <c r="J7562" s="127"/>
      <c r="K7562" s="127"/>
      <c r="L7562" s="127"/>
      <c r="M7562" s="127"/>
      <c r="N7562" s="246">
        <v>600909.51</v>
      </c>
      <c r="O7562" s="246">
        <v>0</v>
      </c>
      <c r="P7562" s="127" t="s">
        <v>1334</v>
      </c>
    </row>
    <row r="7563" spans="1:16" ht="76.5" hidden="1">
      <c r="A7563" s="127">
        <v>25</v>
      </c>
      <c r="B7563" s="127"/>
      <c r="C7563" s="128" t="s">
        <v>695</v>
      </c>
      <c r="D7563" s="222">
        <v>43060</v>
      </c>
      <c r="E7563" s="127" t="s">
        <v>14401</v>
      </c>
      <c r="F7563" s="127" t="s">
        <v>1375</v>
      </c>
      <c r="G7563" s="127">
        <v>15603982</v>
      </c>
      <c r="H7563" s="127"/>
      <c r="I7563" s="131" t="s">
        <v>16809</v>
      </c>
      <c r="J7563" s="127"/>
      <c r="K7563" s="127"/>
      <c r="L7563" s="127"/>
      <c r="M7563" s="127"/>
      <c r="N7563" s="246">
        <v>600909.51</v>
      </c>
      <c r="O7563" s="246">
        <v>0</v>
      </c>
      <c r="P7563" s="127" t="s">
        <v>1334</v>
      </c>
    </row>
    <row r="7564" spans="1:16" ht="76.5" hidden="1">
      <c r="A7564" s="127">
        <v>513</v>
      </c>
      <c r="B7564" s="127"/>
      <c r="C7564" s="128" t="s">
        <v>201</v>
      </c>
      <c r="D7564" s="222">
        <v>43060</v>
      </c>
      <c r="E7564" s="127" t="s">
        <v>14402</v>
      </c>
      <c r="F7564" s="127" t="s">
        <v>1375</v>
      </c>
      <c r="G7564" s="127">
        <v>15572502</v>
      </c>
      <c r="H7564" s="127"/>
      <c r="I7564" s="131" t="s">
        <v>16810</v>
      </c>
      <c r="J7564" s="127"/>
      <c r="K7564" s="127"/>
      <c r="L7564" s="127"/>
      <c r="M7564" s="127"/>
      <c r="N7564" s="246">
        <v>74212.399999999994</v>
      </c>
      <c r="O7564" s="246">
        <v>0</v>
      </c>
      <c r="P7564" s="127" t="s">
        <v>1334</v>
      </c>
    </row>
    <row r="7565" spans="1:16" ht="76.5" hidden="1">
      <c r="A7565" s="127">
        <v>25</v>
      </c>
      <c r="B7565" s="127"/>
      <c r="C7565" s="128" t="s">
        <v>695</v>
      </c>
      <c r="D7565" s="222">
        <v>43060</v>
      </c>
      <c r="E7565" s="127" t="s">
        <v>14403</v>
      </c>
      <c r="F7565" s="127" t="s">
        <v>1375</v>
      </c>
      <c r="G7565" s="127">
        <v>15603877</v>
      </c>
      <c r="H7565" s="127"/>
      <c r="I7565" s="131" t="s">
        <v>16811</v>
      </c>
      <c r="J7565" s="127"/>
      <c r="K7565" s="127"/>
      <c r="L7565" s="127"/>
      <c r="M7565" s="127"/>
      <c r="N7565" s="246">
        <v>417881.04</v>
      </c>
      <c r="O7565" s="246">
        <v>0</v>
      </c>
      <c r="P7565" s="127" t="s">
        <v>1334</v>
      </c>
    </row>
    <row r="7566" spans="1:16" ht="76.5" hidden="1">
      <c r="A7566" s="127">
        <v>25</v>
      </c>
      <c r="B7566" s="127"/>
      <c r="C7566" s="128" t="s">
        <v>695</v>
      </c>
      <c r="D7566" s="222">
        <v>43060</v>
      </c>
      <c r="E7566" s="127" t="s">
        <v>14404</v>
      </c>
      <c r="F7566" s="127" t="s">
        <v>1375</v>
      </c>
      <c r="G7566" s="127">
        <v>15603898</v>
      </c>
      <c r="H7566" s="127"/>
      <c r="I7566" s="131" t="s">
        <v>16812</v>
      </c>
      <c r="J7566" s="127"/>
      <c r="K7566" s="127"/>
      <c r="L7566" s="127"/>
      <c r="M7566" s="127"/>
      <c r="N7566" s="246">
        <v>1452671.24</v>
      </c>
      <c r="O7566" s="246">
        <v>0</v>
      </c>
      <c r="P7566" s="127" t="s">
        <v>1334</v>
      </c>
    </row>
    <row r="7567" spans="1:16" ht="76.5" hidden="1">
      <c r="A7567" s="127">
        <v>25</v>
      </c>
      <c r="B7567" s="127"/>
      <c r="C7567" s="128" t="s">
        <v>695</v>
      </c>
      <c r="D7567" s="222">
        <v>43060</v>
      </c>
      <c r="E7567" s="127" t="s">
        <v>14405</v>
      </c>
      <c r="F7567" s="127" t="s">
        <v>1375</v>
      </c>
      <c r="G7567" s="127">
        <v>15603866</v>
      </c>
      <c r="H7567" s="127"/>
      <c r="I7567" s="131" t="s">
        <v>16813</v>
      </c>
      <c r="J7567" s="127"/>
      <c r="K7567" s="127"/>
      <c r="L7567" s="127"/>
      <c r="M7567" s="127"/>
      <c r="N7567" s="246">
        <v>771150.77</v>
      </c>
      <c r="O7567" s="246">
        <v>0</v>
      </c>
      <c r="P7567" s="127" t="s">
        <v>1334</v>
      </c>
    </row>
    <row r="7568" spans="1:16" ht="76.5" hidden="1">
      <c r="A7568" s="127">
        <v>25</v>
      </c>
      <c r="B7568" s="127"/>
      <c r="C7568" s="128" t="s">
        <v>695</v>
      </c>
      <c r="D7568" s="222">
        <v>43060</v>
      </c>
      <c r="E7568" s="127" t="s">
        <v>14406</v>
      </c>
      <c r="F7568" s="127" t="s">
        <v>1375</v>
      </c>
      <c r="G7568" s="127">
        <v>15603862</v>
      </c>
      <c r="H7568" s="127"/>
      <c r="I7568" s="131" t="s">
        <v>16814</v>
      </c>
      <c r="J7568" s="127"/>
      <c r="K7568" s="127"/>
      <c r="L7568" s="127"/>
      <c r="M7568" s="127"/>
      <c r="N7568" s="246">
        <v>138028.13</v>
      </c>
      <c r="O7568" s="246">
        <v>0</v>
      </c>
      <c r="P7568" s="127" t="s">
        <v>1334</v>
      </c>
    </row>
    <row r="7569" spans="1:16" ht="76.5" hidden="1">
      <c r="A7569" s="127">
        <v>25</v>
      </c>
      <c r="B7569" s="127"/>
      <c r="C7569" s="128" t="s">
        <v>695</v>
      </c>
      <c r="D7569" s="222">
        <v>43060</v>
      </c>
      <c r="E7569" s="127" t="s">
        <v>14407</v>
      </c>
      <c r="F7569" s="127" t="s">
        <v>1375</v>
      </c>
      <c r="G7569" s="127">
        <v>15603837</v>
      </c>
      <c r="H7569" s="127"/>
      <c r="I7569" s="131" t="s">
        <v>16815</v>
      </c>
      <c r="J7569" s="127"/>
      <c r="K7569" s="127"/>
      <c r="L7569" s="127"/>
      <c r="M7569" s="127"/>
      <c r="N7569" s="246">
        <v>104020.4</v>
      </c>
      <c r="O7569" s="246">
        <v>0</v>
      </c>
      <c r="P7569" s="127" t="s">
        <v>1334</v>
      </c>
    </row>
    <row r="7570" spans="1:16" ht="76.5" hidden="1">
      <c r="A7570" s="127">
        <v>25</v>
      </c>
      <c r="B7570" s="127"/>
      <c r="C7570" s="128" t="s">
        <v>695</v>
      </c>
      <c r="D7570" s="222">
        <v>43060</v>
      </c>
      <c r="E7570" s="127" t="s">
        <v>14408</v>
      </c>
      <c r="F7570" s="127" t="s">
        <v>1375</v>
      </c>
      <c r="G7570" s="127">
        <v>15603712</v>
      </c>
      <c r="H7570" s="127"/>
      <c r="I7570" s="131" t="s">
        <v>16816</v>
      </c>
      <c r="J7570" s="127"/>
      <c r="K7570" s="127"/>
      <c r="L7570" s="127"/>
      <c r="M7570" s="127"/>
      <c r="N7570" s="246">
        <v>254553.17</v>
      </c>
      <c r="O7570" s="246">
        <v>0</v>
      </c>
      <c r="P7570" s="127" t="s">
        <v>1334</v>
      </c>
    </row>
    <row r="7571" spans="1:16" ht="76.5" hidden="1">
      <c r="A7571" s="127">
        <v>25</v>
      </c>
      <c r="B7571" s="127"/>
      <c r="C7571" s="128" t="s">
        <v>695</v>
      </c>
      <c r="D7571" s="222">
        <v>43060</v>
      </c>
      <c r="E7571" s="127" t="s">
        <v>14409</v>
      </c>
      <c r="F7571" s="127" t="s">
        <v>1375</v>
      </c>
      <c r="G7571" s="127">
        <v>15586562</v>
      </c>
      <c r="H7571" s="127"/>
      <c r="I7571" s="131" t="s">
        <v>16817</v>
      </c>
      <c r="J7571" s="127"/>
      <c r="K7571" s="127"/>
      <c r="L7571" s="127"/>
      <c r="M7571" s="127"/>
      <c r="N7571" s="246">
        <v>488625.79</v>
      </c>
      <c r="O7571" s="246">
        <v>0</v>
      </c>
      <c r="P7571" s="127" t="s">
        <v>1334</v>
      </c>
    </row>
    <row r="7572" spans="1:16" ht="76.5" hidden="1">
      <c r="A7572" s="127">
        <v>25</v>
      </c>
      <c r="B7572" s="127"/>
      <c r="C7572" s="128" t="s">
        <v>695</v>
      </c>
      <c r="D7572" s="222">
        <v>43060</v>
      </c>
      <c r="E7572" s="127" t="s">
        <v>14410</v>
      </c>
      <c r="F7572" s="127" t="s">
        <v>1375</v>
      </c>
      <c r="G7572" s="127">
        <v>15586519</v>
      </c>
      <c r="H7572" s="127"/>
      <c r="I7572" s="131" t="s">
        <v>16818</v>
      </c>
      <c r="J7572" s="127"/>
      <c r="K7572" s="127"/>
      <c r="L7572" s="127"/>
      <c r="M7572" s="127"/>
      <c r="N7572" s="246">
        <v>3920320.22</v>
      </c>
      <c r="O7572" s="246">
        <v>0</v>
      </c>
      <c r="P7572" s="127" t="s">
        <v>1334</v>
      </c>
    </row>
    <row r="7573" spans="1:16" ht="63.75" hidden="1">
      <c r="A7573" s="127">
        <v>10</v>
      </c>
      <c r="B7573" s="127"/>
      <c r="C7573" s="128" t="s">
        <v>691</v>
      </c>
      <c r="D7573" s="222">
        <v>43061</v>
      </c>
      <c r="E7573" s="127" t="s">
        <v>14411</v>
      </c>
      <c r="F7573" s="127" t="s">
        <v>6</v>
      </c>
      <c r="G7573" s="127">
        <v>600874</v>
      </c>
      <c r="H7573" s="127"/>
      <c r="I7573" s="131" t="s">
        <v>16819</v>
      </c>
      <c r="J7573" s="127"/>
      <c r="K7573" s="127"/>
      <c r="L7573" s="127"/>
      <c r="M7573" s="127"/>
      <c r="N7573" s="246">
        <v>0</v>
      </c>
      <c r="O7573" s="246">
        <v>9569.7000000000007</v>
      </c>
      <c r="P7573" s="127" t="s">
        <v>1334</v>
      </c>
    </row>
    <row r="7574" spans="1:16" ht="76.5" hidden="1">
      <c r="A7574" s="127">
        <v>10</v>
      </c>
      <c r="B7574" s="127"/>
      <c r="C7574" s="128" t="s">
        <v>691</v>
      </c>
      <c r="D7574" s="222">
        <v>43061</v>
      </c>
      <c r="E7574" s="127" t="s">
        <v>14412</v>
      </c>
      <c r="F7574" s="127" t="s">
        <v>6</v>
      </c>
      <c r="G7574" s="127">
        <v>600896</v>
      </c>
      <c r="H7574" s="127"/>
      <c r="I7574" s="131" t="s">
        <v>16820</v>
      </c>
      <c r="J7574" s="127"/>
      <c r="K7574" s="127"/>
      <c r="L7574" s="127"/>
      <c r="M7574" s="127"/>
      <c r="N7574" s="246">
        <v>0</v>
      </c>
      <c r="O7574" s="246">
        <v>8952.2999999999993</v>
      </c>
      <c r="P7574" s="127" t="s">
        <v>1334</v>
      </c>
    </row>
    <row r="7575" spans="1:16" ht="76.5" hidden="1">
      <c r="A7575" s="127">
        <v>41</v>
      </c>
      <c r="B7575" s="127"/>
      <c r="C7575" s="128" t="s">
        <v>698</v>
      </c>
      <c r="D7575" s="222">
        <v>43061</v>
      </c>
      <c r="E7575" s="127" t="s">
        <v>14413</v>
      </c>
      <c r="F7575" s="127" t="s">
        <v>1375</v>
      </c>
      <c r="G7575" s="127">
        <v>15603893</v>
      </c>
      <c r="H7575" s="127"/>
      <c r="I7575" s="131" t="s">
        <v>16821</v>
      </c>
      <c r="J7575" s="127"/>
      <c r="K7575" s="127"/>
      <c r="L7575" s="127"/>
      <c r="M7575" s="127"/>
      <c r="N7575" s="246">
        <v>0</v>
      </c>
      <c r="O7575" s="246">
        <v>47373.77</v>
      </c>
      <c r="P7575" s="127" t="s">
        <v>1334</v>
      </c>
    </row>
    <row r="7576" spans="1:16" ht="76.5" hidden="1">
      <c r="A7576" s="127">
        <v>373</v>
      </c>
      <c r="B7576" s="127"/>
      <c r="C7576" s="128" t="s">
        <v>1273</v>
      </c>
      <c r="D7576" s="222">
        <v>43061</v>
      </c>
      <c r="E7576" s="127" t="s">
        <v>14414</v>
      </c>
      <c r="F7576" s="127" t="s">
        <v>1375</v>
      </c>
      <c r="G7576" s="127">
        <v>15621331</v>
      </c>
      <c r="H7576" s="127"/>
      <c r="I7576" s="131" t="s">
        <v>16822</v>
      </c>
      <c r="J7576" s="127"/>
      <c r="K7576" s="127"/>
      <c r="L7576" s="127"/>
      <c r="M7576" s="127"/>
      <c r="N7576" s="246">
        <v>0</v>
      </c>
      <c r="O7576" s="246">
        <v>275681.44</v>
      </c>
      <c r="P7576" s="127" t="s">
        <v>1334</v>
      </c>
    </row>
    <row r="7577" spans="1:16" ht="51" hidden="1">
      <c r="A7577" s="127">
        <v>340</v>
      </c>
      <c r="B7577" s="127"/>
      <c r="C7577" s="128" t="s">
        <v>815</v>
      </c>
      <c r="D7577" s="222">
        <v>43061</v>
      </c>
      <c r="E7577" s="127" t="s">
        <v>14415</v>
      </c>
      <c r="F7577" s="127" t="s">
        <v>6</v>
      </c>
      <c r="G7577" s="127">
        <v>910271</v>
      </c>
      <c r="H7577" s="127"/>
      <c r="I7577" s="131" t="s">
        <v>16823</v>
      </c>
      <c r="J7577" s="127"/>
      <c r="K7577" s="127"/>
      <c r="L7577" s="127"/>
      <c r="M7577" s="127"/>
      <c r="N7577" s="246">
        <v>0</v>
      </c>
      <c r="O7577" s="246">
        <v>24.53</v>
      </c>
      <c r="P7577" s="127" t="s">
        <v>1334</v>
      </c>
    </row>
    <row r="7578" spans="1:16" ht="89.25" hidden="1">
      <c r="A7578" s="127" t="s">
        <v>621</v>
      </c>
      <c r="B7578" s="127"/>
      <c r="C7578" s="128" t="s">
        <v>715</v>
      </c>
      <c r="D7578" s="222">
        <v>43061</v>
      </c>
      <c r="E7578" s="127" t="s">
        <v>14416</v>
      </c>
      <c r="F7578" s="127" t="s">
        <v>6</v>
      </c>
      <c r="G7578" s="127">
        <v>904760</v>
      </c>
      <c r="H7578" s="127"/>
      <c r="I7578" s="131" t="s">
        <v>16824</v>
      </c>
      <c r="J7578" s="127"/>
      <c r="K7578" s="127"/>
      <c r="L7578" s="127"/>
      <c r="M7578" s="127"/>
      <c r="N7578" s="246">
        <v>0</v>
      </c>
      <c r="O7578" s="246">
        <v>51115162.729999997</v>
      </c>
      <c r="P7578" s="127" t="s">
        <v>1334</v>
      </c>
    </row>
    <row r="7579" spans="1:16" ht="76.5" hidden="1">
      <c r="A7579" s="127">
        <v>25</v>
      </c>
      <c r="B7579" s="127"/>
      <c r="C7579" s="128" t="s">
        <v>695</v>
      </c>
      <c r="D7579" s="222">
        <v>43061</v>
      </c>
      <c r="E7579" s="127" t="s">
        <v>14417</v>
      </c>
      <c r="F7579" s="127" t="s">
        <v>1375</v>
      </c>
      <c r="G7579" s="127">
        <v>15621290</v>
      </c>
      <c r="H7579" s="127"/>
      <c r="I7579" s="131" t="s">
        <v>16825</v>
      </c>
      <c r="J7579" s="127"/>
      <c r="K7579" s="127"/>
      <c r="L7579" s="127"/>
      <c r="M7579" s="127"/>
      <c r="N7579" s="246">
        <v>1098149.6200000001</v>
      </c>
      <c r="O7579" s="246">
        <v>0</v>
      </c>
      <c r="P7579" s="127" t="s">
        <v>1334</v>
      </c>
    </row>
    <row r="7580" spans="1:16" ht="76.5" hidden="1">
      <c r="A7580" s="127">
        <v>25</v>
      </c>
      <c r="B7580" s="127"/>
      <c r="C7580" s="128" t="s">
        <v>695</v>
      </c>
      <c r="D7580" s="222">
        <v>43061</v>
      </c>
      <c r="E7580" s="127" t="s">
        <v>14418</v>
      </c>
      <c r="F7580" s="127" t="s">
        <v>1375</v>
      </c>
      <c r="G7580" s="127">
        <v>15621259</v>
      </c>
      <c r="H7580" s="127"/>
      <c r="I7580" s="131" t="s">
        <v>16826</v>
      </c>
      <c r="J7580" s="127"/>
      <c r="K7580" s="127"/>
      <c r="L7580" s="127"/>
      <c r="M7580" s="127"/>
      <c r="N7580" s="246">
        <v>1598885.42</v>
      </c>
      <c r="O7580" s="246">
        <v>0</v>
      </c>
      <c r="P7580" s="127" t="s">
        <v>1334</v>
      </c>
    </row>
    <row r="7581" spans="1:16" ht="76.5" hidden="1">
      <c r="A7581" s="127">
        <v>25</v>
      </c>
      <c r="B7581" s="127"/>
      <c r="C7581" s="128" t="s">
        <v>695</v>
      </c>
      <c r="D7581" s="222">
        <v>43061</v>
      </c>
      <c r="E7581" s="127" t="s">
        <v>14419</v>
      </c>
      <c r="F7581" s="127" t="s">
        <v>1375</v>
      </c>
      <c r="G7581" s="127">
        <v>15621246</v>
      </c>
      <c r="H7581" s="127"/>
      <c r="I7581" s="131" t="s">
        <v>16827</v>
      </c>
      <c r="J7581" s="127"/>
      <c r="K7581" s="127"/>
      <c r="L7581" s="127"/>
      <c r="M7581" s="127"/>
      <c r="N7581" s="246">
        <v>1022198.9</v>
      </c>
      <c r="O7581" s="246">
        <v>0</v>
      </c>
      <c r="P7581" s="127" t="s">
        <v>1334</v>
      </c>
    </row>
    <row r="7582" spans="1:16" ht="76.5" hidden="1">
      <c r="A7582" s="127">
        <v>25</v>
      </c>
      <c r="B7582" s="127"/>
      <c r="C7582" s="128" t="s">
        <v>695</v>
      </c>
      <c r="D7582" s="222">
        <v>43061</v>
      </c>
      <c r="E7582" s="127" t="s">
        <v>14420</v>
      </c>
      <c r="F7582" s="127" t="s">
        <v>1375</v>
      </c>
      <c r="G7582" s="127">
        <v>15621240</v>
      </c>
      <c r="H7582" s="127"/>
      <c r="I7582" s="131" t="s">
        <v>16828</v>
      </c>
      <c r="J7582" s="127"/>
      <c r="K7582" s="127"/>
      <c r="L7582" s="127"/>
      <c r="M7582" s="127"/>
      <c r="N7582" s="246">
        <v>550749.4</v>
      </c>
      <c r="O7582" s="246">
        <v>0</v>
      </c>
      <c r="P7582" s="127" t="s">
        <v>1334</v>
      </c>
    </row>
    <row r="7583" spans="1:16" ht="76.5" hidden="1">
      <c r="A7583" s="127">
        <v>25</v>
      </c>
      <c r="B7583" s="127"/>
      <c r="C7583" s="128" t="s">
        <v>695</v>
      </c>
      <c r="D7583" s="222">
        <v>43061</v>
      </c>
      <c r="E7583" s="127" t="s">
        <v>14421</v>
      </c>
      <c r="F7583" s="127" t="s">
        <v>1375</v>
      </c>
      <c r="G7583" s="127">
        <v>15621100</v>
      </c>
      <c r="H7583" s="127"/>
      <c r="I7583" s="131" t="s">
        <v>16829</v>
      </c>
      <c r="J7583" s="127"/>
      <c r="K7583" s="127"/>
      <c r="L7583" s="127"/>
      <c r="M7583" s="127"/>
      <c r="N7583" s="246">
        <v>209500.53</v>
      </c>
      <c r="O7583" s="246">
        <v>0</v>
      </c>
      <c r="P7583" s="127" t="s">
        <v>1334</v>
      </c>
    </row>
    <row r="7584" spans="1:16" ht="76.5" hidden="1">
      <c r="A7584" s="127" t="s">
        <v>621</v>
      </c>
      <c r="B7584" s="127"/>
      <c r="C7584" s="128" t="s">
        <v>715</v>
      </c>
      <c r="D7584" s="222">
        <v>43061</v>
      </c>
      <c r="E7584" s="127" t="s">
        <v>14422</v>
      </c>
      <c r="F7584" s="127" t="s">
        <v>11</v>
      </c>
      <c r="G7584" s="127">
        <v>904706</v>
      </c>
      <c r="H7584" s="127"/>
      <c r="I7584" s="131" t="s">
        <v>16830</v>
      </c>
      <c r="J7584" s="127"/>
      <c r="K7584" s="127"/>
      <c r="L7584" s="127"/>
      <c r="M7584" s="127"/>
      <c r="N7584" s="246">
        <v>3315.57</v>
      </c>
      <c r="O7584" s="246">
        <v>0</v>
      </c>
      <c r="P7584" s="127" t="s">
        <v>1334</v>
      </c>
    </row>
    <row r="7585" spans="1:16" ht="76.5" hidden="1">
      <c r="A7585" s="127" t="s">
        <v>621</v>
      </c>
      <c r="B7585" s="127"/>
      <c r="C7585" s="128" t="s">
        <v>715</v>
      </c>
      <c r="D7585" s="222">
        <v>43061</v>
      </c>
      <c r="E7585" s="127" t="s">
        <v>14423</v>
      </c>
      <c r="F7585" s="127" t="s">
        <v>11</v>
      </c>
      <c r="G7585" s="127">
        <v>904713</v>
      </c>
      <c r="H7585" s="127"/>
      <c r="I7585" s="131" t="s">
        <v>16831</v>
      </c>
      <c r="J7585" s="127"/>
      <c r="K7585" s="127"/>
      <c r="L7585" s="127"/>
      <c r="M7585" s="127"/>
      <c r="N7585" s="246">
        <v>6704.54</v>
      </c>
      <c r="O7585" s="246">
        <v>0</v>
      </c>
      <c r="P7585" s="127" t="s">
        <v>1334</v>
      </c>
    </row>
    <row r="7586" spans="1:16" ht="63.75" hidden="1">
      <c r="A7586" s="127" t="s">
        <v>621</v>
      </c>
      <c r="B7586" s="127"/>
      <c r="C7586" s="128" t="s">
        <v>715</v>
      </c>
      <c r="D7586" s="222">
        <v>43061</v>
      </c>
      <c r="E7586" s="127" t="s">
        <v>14424</v>
      </c>
      <c r="F7586" s="127" t="s">
        <v>11</v>
      </c>
      <c r="G7586" s="127">
        <v>904717</v>
      </c>
      <c r="H7586" s="127"/>
      <c r="I7586" s="131" t="s">
        <v>16832</v>
      </c>
      <c r="J7586" s="127"/>
      <c r="K7586" s="127"/>
      <c r="L7586" s="127"/>
      <c r="M7586" s="127"/>
      <c r="N7586" s="246">
        <v>407.06</v>
      </c>
      <c r="O7586" s="246">
        <v>0</v>
      </c>
      <c r="P7586" s="127" t="s">
        <v>1334</v>
      </c>
    </row>
    <row r="7587" spans="1:16" ht="76.5" hidden="1">
      <c r="A7587" s="127">
        <v>117</v>
      </c>
      <c r="B7587" s="127"/>
      <c r="C7587" s="128" t="s">
        <v>723</v>
      </c>
      <c r="D7587" s="222">
        <v>43061</v>
      </c>
      <c r="E7587" s="127" t="s">
        <v>14425</v>
      </c>
      <c r="F7587" s="127" t="s">
        <v>11</v>
      </c>
      <c r="G7587" s="127">
        <v>904758</v>
      </c>
      <c r="H7587" s="127"/>
      <c r="I7587" s="131" t="s">
        <v>16833</v>
      </c>
      <c r="J7587" s="127"/>
      <c r="K7587" s="127"/>
      <c r="L7587" s="127"/>
      <c r="M7587" s="127"/>
      <c r="N7587" s="246">
        <v>50</v>
      </c>
      <c r="O7587" s="246">
        <v>0</v>
      </c>
      <c r="P7587" s="127" t="s">
        <v>1334</v>
      </c>
    </row>
    <row r="7588" spans="1:16" ht="89.25" hidden="1">
      <c r="A7588" s="127" t="s">
        <v>623</v>
      </c>
      <c r="B7588" s="127"/>
      <c r="C7588" s="128" t="s">
        <v>716</v>
      </c>
      <c r="D7588" s="222">
        <v>43061</v>
      </c>
      <c r="E7588" s="127" t="s">
        <v>14426</v>
      </c>
      <c r="F7588" s="127" t="s">
        <v>13</v>
      </c>
      <c r="G7588" s="127">
        <v>904768</v>
      </c>
      <c r="H7588" s="127"/>
      <c r="I7588" s="131" t="s">
        <v>16834</v>
      </c>
      <c r="J7588" s="127"/>
      <c r="K7588" s="127"/>
      <c r="L7588" s="127"/>
      <c r="M7588" s="127"/>
      <c r="N7588" s="246">
        <v>25024696</v>
      </c>
      <c r="O7588" s="246">
        <v>0</v>
      </c>
      <c r="P7588" s="127" t="s">
        <v>1334</v>
      </c>
    </row>
    <row r="7589" spans="1:16" ht="89.25" hidden="1">
      <c r="A7589" s="127" t="s">
        <v>623</v>
      </c>
      <c r="B7589" s="127"/>
      <c r="C7589" s="128" t="s">
        <v>716</v>
      </c>
      <c r="D7589" s="222">
        <v>43061</v>
      </c>
      <c r="E7589" s="127" t="s">
        <v>14427</v>
      </c>
      <c r="F7589" s="127" t="s">
        <v>11</v>
      </c>
      <c r="G7589" s="127">
        <v>904768</v>
      </c>
      <c r="H7589" s="127"/>
      <c r="I7589" s="131" t="s">
        <v>16835</v>
      </c>
      <c r="J7589" s="127"/>
      <c r="K7589" s="127"/>
      <c r="L7589" s="127"/>
      <c r="M7589" s="127"/>
      <c r="N7589" s="246">
        <v>50</v>
      </c>
      <c r="O7589" s="246">
        <v>0</v>
      </c>
      <c r="P7589" s="127" t="s">
        <v>1334</v>
      </c>
    </row>
    <row r="7590" spans="1:16" ht="63.75" hidden="1">
      <c r="A7590" s="127">
        <v>132</v>
      </c>
      <c r="B7590" s="127"/>
      <c r="C7590" s="128" t="s">
        <v>729</v>
      </c>
      <c r="D7590" s="222">
        <v>43061</v>
      </c>
      <c r="E7590" s="127" t="s">
        <v>14428</v>
      </c>
      <c r="F7590" s="127" t="s">
        <v>11</v>
      </c>
      <c r="G7590" s="127">
        <v>904779</v>
      </c>
      <c r="H7590" s="127"/>
      <c r="I7590" s="131" t="s">
        <v>16836</v>
      </c>
      <c r="J7590" s="127"/>
      <c r="K7590" s="127"/>
      <c r="L7590" s="127"/>
      <c r="M7590" s="127"/>
      <c r="N7590" s="246">
        <v>270</v>
      </c>
      <c r="O7590" s="246">
        <v>0</v>
      </c>
      <c r="P7590" s="127" t="s">
        <v>1334</v>
      </c>
    </row>
    <row r="7591" spans="1:16" ht="51" hidden="1">
      <c r="A7591" s="127">
        <v>117</v>
      </c>
      <c r="B7591" s="127"/>
      <c r="C7591" s="128" t="s">
        <v>723</v>
      </c>
      <c r="D7591" s="222">
        <v>43061</v>
      </c>
      <c r="E7591" s="127" t="s">
        <v>14429</v>
      </c>
      <c r="F7591" s="127" t="s">
        <v>11</v>
      </c>
      <c r="G7591" s="127">
        <v>904780</v>
      </c>
      <c r="H7591" s="127"/>
      <c r="I7591" s="131" t="s">
        <v>16837</v>
      </c>
      <c r="J7591" s="127"/>
      <c r="K7591" s="127"/>
      <c r="L7591" s="127"/>
      <c r="M7591" s="127"/>
      <c r="N7591" s="246">
        <v>50</v>
      </c>
      <c r="O7591" s="246">
        <v>0</v>
      </c>
      <c r="P7591" s="127" t="s">
        <v>1334</v>
      </c>
    </row>
    <row r="7592" spans="1:16" ht="51" hidden="1">
      <c r="A7592" s="127">
        <v>117</v>
      </c>
      <c r="B7592" s="127"/>
      <c r="C7592" s="128" t="s">
        <v>723</v>
      </c>
      <c r="D7592" s="222">
        <v>43061</v>
      </c>
      <c r="E7592" s="127" t="s">
        <v>14430</v>
      </c>
      <c r="F7592" s="127" t="s">
        <v>11</v>
      </c>
      <c r="G7592" s="127">
        <v>904781</v>
      </c>
      <c r="H7592" s="127"/>
      <c r="I7592" s="131" t="s">
        <v>16838</v>
      </c>
      <c r="J7592" s="127"/>
      <c r="K7592" s="127"/>
      <c r="L7592" s="127"/>
      <c r="M7592" s="127"/>
      <c r="N7592" s="246">
        <v>50</v>
      </c>
      <c r="O7592" s="246">
        <v>0</v>
      </c>
      <c r="P7592" s="127" t="s">
        <v>1334</v>
      </c>
    </row>
    <row r="7593" spans="1:16" ht="63.75" hidden="1">
      <c r="A7593" s="127">
        <v>378</v>
      </c>
      <c r="B7593" s="127"/>
      <c r="C7593" s="128" t="s">
        <v>1278</v>
      </c>
      <c r="D7593" s="222">
        <v>43061</v>
      </c>
      <c r="E7593" s="127" t="s">
        <v>14431</v>
      </c>
      <c r="F7593" s="127" t="s">
        <v>11</v>
      </c>
      <c r="G7593" s="127">
        <v>904796</v>
      </c>
      <c r="H7593" s="127"/>
      <c r="I7593" s="131" t="s">
        <v>16839</v>
      </c>
      <c r="J7593" s="127"/>
      <c r="K7593" s="127"/>
      <c r="L7593" s="127"/>
      <c r="M7593" s="127"/>
      <c r="N7593" s="246">
        <v>50</v>
      </c>
      <c r="O7593" s="246">
        <v>0</v>
      </c>
      <c r="P7593" s="127" t="s">
        <v>1334</v>
      </c>
    </row>
    <row r="7594" spans="1:16" ht="25.5" hidden="1">
      <c r="A7594" s="127" t="s">
        <v>621</v>
      </c>
      <c r="B7594" s="127"/>
      <c r="C7594" s="128" t="s">
        <v>715</v>
      </c>
      <c r="D7594" s="222">
        <v>43061</v>
      </c>
      <c r="E7594" s="127" t="s">
        <v>14432</v>
      </c>
      <c r="F7594" s="127" t="s">
        <v>13</v>
      </c>
      <c r="G7594" s="127">
        <v>46387</v>
      </c>
      <c r="H7594" s="127"/>
      <c r="I7594" s="131" t="s">
        <v>2399</v>
      </c>
      <c r="J7594" s="127"/>
      <c r="K7594" s="127"/>
      <c r="L7594" s="127"/>
      <c r="M7594" s="127"/>
      <c r="N7594" s="246">
        <v>192.94</v>
      </c>
      <c r="O7594" s="246">
        <v>0</v>
      </c>
      <c r="P7594" s="127" t="s">
        <v>1334</v>
      </c>
    </row>
    <row r="7595" spans="1:16" ht="25.5" hidden="1">
      <c r="A7595" s="127" t="s">
        <v>621</v>
      </c>
      <c r="B7595" s="127"/>
      <c r="C7595" s="128" t="s">
        <v>715</v>
      </c>
      <c r="D7595" s="222">
        <v>43061</v>
      </c>
      <c r="E7595" s="127" t="s">
        <v>14433</v>
      </c>
      <c r="F7595" s="127" t="s">
        <v>13</v>
      </c>
      <c r="G7595" s="127">
        <v>46390</v>
      </c>
      <c r="H7595" s="127"/>
      <c r="I7595" s="131" t="s">
        <v>2399</v>
      </c>
      <c r="J7595" s="127"/>
      <c r="K7595" s="127"/>
      <c r="L7595" s="127"/>
      <c r="M7595" s="127"/>
      <c r="N7595" s="246">
        <v>8.59</v>
      </c>
      <c r="O7595" s="246">
        <v>0</v>
      </c>
      <c r="P7595" s="127" t="s">
        <v>1334</v>
      </c>
    </row>
    <row r="7596" spans="1:16" ht="51" hidden="1">
      <c r="A7596" s="127" t="s">
        <v>620</v>
      </c>
      <c r="B7596" s="127"/>
      <c r="C7596" s="128" t="s">
        <v>714</v>
      </c>
      <c r="D7596" s="222">
        <v>43061</v>
      </c>
      <c r="E7596" s="127" t="s">
        <v>14434</v>
      </c>
      <c r="F7596" s="127" t="s">
        <v>13</v>
      </c>
      <c r="G7596" s="127">
        <v>46391</v>
      </c>
      <c r="H7596" s="127"/>
      <c r="I7596" s="131" t="s">
        <v>2402</v>
      </c>
      <c r="J7596" s="127"/>
      <c r="K7596" s="127"/>
      <c r="L7596" s="127"/>
      <c r="M7596" s="127"/>
      <c r="N7596" s="246">
        <v>50</v>
      </c>
      <c r="O7596" s="246">
        <v>0</v>
      </c>
      <c r="P7596" s="127" t="s">
        <v>1334</v>
      </c>
    </row>
    <row r="7597" spans="1:16" ht="76.5" hidden="1">
      <c r="A7597" s="127">
        <v>16</v>
      </c>
      <c r="B7597" s="127"/>
      <c r="C7597" s="128" t="s">
        <v>693</v>
      </c>
      <c r="D7597" s="222">
        <v>43061</v>
      </c>
      <c r="E7597" s="127" t="s">
        <v>14435</v>
      </c>
      <c r="F7597" s="127" t="s">
        <v>1261</v>
      </c>
      <c r="G7597" s="127">
        <v>3628</v>
      </c>
      <c r="H7597" s="127"/>
      <c r="I7597" s="131" t="s">
        <v>16840</v>
      </c>
      <c r="J7597" s="127"/>
      <c r="K7597" s="127"/>
      <c r="L7597" s="127"/>
      <c r="M7597" s="127"/>
      <c r="N7597" s="246">
        <v>46.33</v>
      </c>
      <c r="O7597" s="246">
        <v>0</v>
      </c>
      <c r="P7597" s="127" t="s">
        <v>1334</v>
      </c>
    </row>
    <row r="7598" spans="1:16" ht="63.75" hidden="1">
      <c r="A7598" s="127">
        <v>16</v>
      </c>
      <c r="B7598" s="127"/>
      <c r="C7598" s="128" t="s">
        <v>693</v>
      </c>
      <c r="D7598" s="222">
        <v>43061</v>
      </c>
      <c r="E7598" s="127" t="s">
        <v>14436</v>
      </c>
      <c r="F7598" s="127" t="s">
        <v>15</v>
      </c>
      <c r="G7598" s="127">
        <v>3628</v>
      </c>
      <c r="H7598" s="127"/>
      <c r="I7598" s="131" t="s">
        <v>16841</v>
      </c>
      <c r="J7598" s="127"/>
      <c r="K7598" s="127"/>
      <c r="L7598" s="127"/>
      <c r="M7598" s="127"/>
      <c r="N7598" s="246">
        <v>274.45999999999998</v>
      </c>
      <c r="O7598" s="246">
        <v>0</v>
      </c>
      <c r="P7598" s="127" t="s">
        <v>1334</v>
      </c>
    </row>
    <row r="7599" spans="1:16" ht="89.25" hidden="1">
      <c r="A7599" s="127">
        <v>10</v>
      </c>
      <c r="B7599" s="127"/>
      <c r="C7599" s="128" t="s">
        <v>691</v>
      </c>
      <c r="D7599" s="222">
        <v>43061</v>
      </c>
      <c r="E7599" s="127" t="s">
        <v>14437</v>
      </c>
      <c r="F7599" s="127" t="s">
        <v>15</v>
      </c>
      <c r="G7599" s="127">
        <v>3636</v>
      </c>
      <c r="H7599" s="127"/>
      <c r="I7599" s="131" t="s">
        <v>16842</v>
      </c>
      <c r="J7599" s="127"/>
      <c r="K7599" s="127"/>
      <c r="L7599" s="127"/>
      <c r="M7599" s="127"/>
      <c r="N7599" s="246">
        <v>486.98</v>
      </c>
      <c r="O7599" s="246">
        <v>0</v>
      </c>
      <c r="P7599" s="127" t="s">
        <v>1334</v>
      </c>
    </row>
    <row r="7600" spans="1:16" ht="102" hidden="1">
      <c r="A7600" s="127">
        <v>197</v>
      </c>
      <c r="B7600" s="127"/>
      <c r="C7600" s="128" t="s">
        <v>755</v>
      </c>
      <c r="D7600" s="222">
        <v>43061</v>
      </c>
      <c r="E7600" s="127" t="s">
        <v>14438</v>
      </c>
      <c r="F7600" s="127" t="s">
        <v>1261</v>
      </c>
      <c r="G7600" s="127">
        <v>3646</v>
      </c>
      <c r="H7600" s="127"/>
      <c r="I7600" s="131" t="s">
        <v>16843</v>
      </c>
      <c r="J7600" s="127"/>
      <c r="K7600" s="127"/>
      <c r="L7600" s="127"/>
      <c r="M7600" s="127"/>
      <c r="N7600" s="246">
        <v>666.79</v>
      </c>
      <c r="O7600" s="246">
        <v>0</v>
      </c>
      <c r="P7600" s="127" t="s">
        <v>1334</v>
      </c>
    </row>
    <row r="7601" spans="1:16" ht="89.25" hidden="1">
      <c r="A7601" s="127">
        <v>197</v>
      </c>
      <c r="B7601" s="127"/>
      <c r="C7601" s="128" t="s">
        <v>755</v>
      </c>
      <c r="D7601" s="222">
        <v>43061</v>
      </c>
      <c r="E7601" s="127" t="s">
        <v>14439</v>
      </c>
      <c r="F7601" s="127" t="s">
        <v>15</v>
      </c>
      <c r="G7601" s="127">
        <v>3646</v>
      </c>
      <c r="H7601" s="127"/>
      <c r="I7601" s="131" t="s">
        <v>16844</v>
      </c>
      <c r="J7601" s="127"/>
      <c r="K7601" s="127"/>
      <c r="L7601" s="127"/>
      <c r="M7601" s="127"/>
      <c r="N7601" s="246">
        <v>315.27999999999997</v>
      </c>
      <c r="O7601" s="246">
        <v>0</v>
      </c>
      <c r="P7601" s="127" t="s">
        <v>1334</v>
      </c>
    </row>
    <row r="7602" spans="1:16" ht="63.75" hidden="1">
      <c r="A7602" s="127">
        <v>10</v>
      </c>
      <c r="B7602" s="127"/>
      <c r="C7602" s="128" t="s">
        <v>691</v>
      </c>
      <c r="D7602" s="222">
        <v>43061</v>
      </c>
      <c r="E7602" s="127" t="s">
        <v>14440</v>
      </c>
      <c r="F7602" s="127" t="s">
        <v>15</v>
      </c>
      <c r="G7602" s="127">
        <v>600875</v>
      </c>
      <c r="H7602" s="127"/>
      <c r="I7602" s="131" t="s">
        <v>16845</v>
      </c>
      <c r="J7602" s="127"/>
      <c r="K7602" s="127"/>
      <c r="L7602" s="127"/>
      <c r="M7602" s="127"/>
      <c r="N7602" s="246">
        <v>50</v>
      </c>
      <c r="O7602" s="246">
        <v>0</v>
      </c>
      <c r="P7602" s="127" t="s">
        <v>1334</v>
      </c>
    </row>
    <row r="7603" spans="1:16" ht="63.75" hidden="1">
      <c r="A7603" s="127" t="s">
        <v>621</v>
      </c>
      <c r="B7603" s="127"/>
      <c r="C7603" s="128" t="s">
        <v>715</v>
      </c>
      <c r="D7603" s="222">
        <v>43061</v>
      </c>
      <c r="E7603" s="127" t="s">
        <v>14441</v>
      </c>
      <c r="F7603" s="127" t="s">
        <v>11</v>
      </c>
      <c r="G7603" s="127">
        <v>9977</v>
      </c>
      <c r="H7603" s="127"/>
      <c r="I7603" s="131" t="s">
        <v>16846</v>
      </c>
      <c r="J7603" s="127"/>
      <c r="K7603" s="127"/>
      <c r="L7603" s="127"/>
      <c r="M7603" s="127"/>
      <c r="N7603" s="246">
        <v>5691.66</v>
      </c>
      <c r="O7603" s="246">
        <v>0</v>
      </c>
      <c r="P7603" s="127" t="s">
        <v>1334</v>
      </c>
    </row>
    <row r="7604" spans="1:16" ht="63.75" hidden="1">
      <c r="A7604" s="127" t="s">
        <v>621</v>
      </c>
      <c r="B7604" s="127"/>
      <c r="C7604" s="128" t="s">
        <v>715</v>
      </c>
      <c r="D7604" s="222">
        <v>43061</v>
      </c>
      <c r="E7604" s="127" t="s">
        <v>14442</v>
      </c>
      <c r="F7604" s="127" t="s">
        <v>11</v>
      </c>
      <c r="G7604" s="127">
        <v>9985</v>
      </c>
      <c r="H7604" s="127"/>
      <c r="I7604" s="131" t="s">
        <v>16847</v>
      </c>
      <c r="J7604" s="127"/>
      <c r="K7604" s="127"/>
      <c r="L7604" s="127"/>
      <c r="M7604" s="127"/>
      <c r="N7604" s="246">
        <v>1042.44</v>
      </c>
      <c r="O7604" s="246">
        <v>0</v>
      </c>
      <c r="P7604" s="127" t="s">
        <v>1334</v>
      </c>
    </row>
    <row r="7605" spans="1:16" ht="102" hidden="1">
      <c r="A7605" s="127">
        <v>513</v>
      </c>
      <c r="B7605" s="127"/>
      <c r="C7605" s="128" t="s">
        <v>201</v>
      </c>
      <c r="D7605" s="222">
        <v>43061</v>
      </c>
      <c r="E7605" s="127" t="s">
        <v>14443</v>
      </c>
      <c r="F7605" s="127" t="s">
        <v>15</v>
      </c>
      <c r="G7605" s="127">
        <v>3648</v>
      </c>
      <c r="H7605" s="127"/>
      <c r="I7605" s="131" t="s">
        <v>16848</v>
      </c>
      <c r="J7605" s="127"/>
      <c r="K7605" s="127"/>
      <c r="L7605" s="127"/>
      <c r="M7605" s="127"/>
      <c r="N7605" s="246">
        <v>50</v>
      </c>
      <c r="O7605" s="246">
        <v>0</v>
      </c>
      <c r="P7605" s="127" t="s">
        <v>1334</v>
      </c>
    </row>
    <row r="7606" spans="1:16" ht="63.75" hidden="1">
      <c r="A7606" s="127" t="s">
        <v>621</v>
      </c>
      <c r="B7606" s="127"/>
      <c r="C7606" s="128" t="s">
        <v>715</v>
      </c>
      <c r="D7606" s="222">
        <v>43061</v>
      </c>
      <c r="E7606" s="127" t="s">
        <v>14444</v>
      </c>
      <c r="F7606" s="127" t="s">
        <v>11</v>
      </c>
      <c r="G7606" s="127">
        <v>10169</v>
      </c>
      <c r="H7606" s="127"/>
      <c r="I7606" s="131" t="s">
        <v>16849</v>
      </c>
      <c r="J7606" s="127"/>
      <c r="K7606" s="127"/>
      <c r="L7606" s="127"/>
      <c r="M7606" s="127"/>
      <c r="N7606" s="246">
        <v>12796.22</v>
      </c>
      <c r="O7606" s="246">
        <v>0</v>
      </c>
      <c r="P7606" s="127" t="s">
        <v>1334</v>
      </c>
    </row>
    <row r="7607" spans="1:16" ht="63.75" hidden="1">
      <c r="A7607" s="127">
        <v>10</v>
      </c>
      <c r="B7607" s="127"/>
      <c r="C7607" s="128" t="s">
        <v>691</v>
      </c>
      <c r="D7607" s="222">
        <v>43061</v>
      </c>
      <c r="E7607" s="127" t="s">
        <v>14445</v>
      </c>
      <c r="F7607" s="127" t="s">
        <v>15</v>
      </c>
      <c r="G7607" s="127">
        <v>600897</v>
      </c>
      <c r="H7607" s="127"/>
      <c r="I7607" s="131" t="s">
        <v>16850</v>
      </c>
      <c r="J7607" s="127"/>
      <c r="K7607" s="127"/>
      <c r="L7607" s="127"/>
      <c r="M7607" s="127"/>
      <c r="N7607" s="246">
        <v>50</v>
      </c>
      <c r="O7607" s="246">
        <v>0</v>
      </c>
      <c r="P7607" s="127" t="s">
        <v>1334</v>
      </c>
    </row>
    <row r="7608" spans="1:16" ht="76.5" hidden="1">
      <c r="A7608" s="127" t="s">
        <v>621</v>
      </c>
      <c r="B7608" s="127"/>
      <c r="C7608" s="128" t="s">
        <v>715</v>
      </c>
      <c r="D7608" s="222">
        <v>43061</v>
      </c>
      <c r="E7608" s="127" t="s">
        <v>14446</v>
      </c>
      <c r="F7608" s="127" t="s">
        <v>11</v>
      </c>
      <c r="G7608" s="127">
        <v>601454</v>
      </c>
      <c r="H7608" s="127"/>
      <c r="I7608" s="131" t="s">
        <v>16851</v>
      </c>
      <c r="J7608" s="127"/>
      <c r="K7608" s="127"/>
      <c r="L7608" s="127"/>
      <c r="M7608" s="127"/>
      <c r="N7608" s="246">
        <v>50</v>
      </c>
      <c r="O7608" s="246">
        <v>0</v>
      </c>
      <c r="P7608" s="127" t="s">
        <v>1334</v>
      </c>
    </row>
    <row r="7609" spans="1:16" ht="76.5" hidden="1">
      <c r="A7609" s="127" t="s">
        <v>621</v>
      </c>
      <c r="B7609" s="127"/>
      <c r="C7609" s="128" t="s">
        <v>715</v>
      </c>
      <c r="D7609" s="222">
        <v>43061</v>
      </c>
      <c r="E7609" s="127" t="s">
        <v>14447</v>
      </c>
      <c r="F7609" s="127" t="s">
        <v>11</v>
      </c>
      <c r="G7609" s="127">
        <v>601455</v>
      </c>
      <c r="H7609" s="127"/>
      <c r="I7609" s="131" t="s">
        <v>16852</v>
      </c>
      <c r="J7609" s="127"/>
      <c r="K7609" s="127"/>
      <c r="L7609" s="127"/>
      <c r="M7609" s="127"/>
      <c r="N7609" s="246">
        <v>50</v>
      </c>
      <c r="O7609" s="246">
        <v>0</v>
      </c>
      <c r="P7609" s="127" t="s">
        <v>1334</v>
      </c>
    </row>
    <row r="7610" spans="1:16" ht="76.5" hidden="1">
      <c r="A7610" s="127">
        <v>25</v>
      </c>
      <c r="B7610" s="127"/>
      <c r="C7610" s="128" t="s">
        <v>695</v>
      </c>
      <c r="D7610" s="222">
        <v>43061</v>
      </c>
      <c r="E7610" s="127" t="s">
        <v>14448</v>
      </c>
      <c r="F7610" s="127" t="s">
        <v>1375</v>
      </c>
      <c r="G7610" s="127">
        <v>15607322</v>
      </c>
      <c r="H7610" s="127"/>
      <c r="I7610" s="131" t="s">
        <v>16853</v>
      </c>
      <c r="J7610" s="127"/>
      <c r="K7610" s="127"/>
      <c r="L7610" s="127"/>
      <c r="M7610" s="127"/>
      <c r="N7610" s="246">
        <v>96625.67</v>
      </c>
      <c r="O7610" s="246">
        <v>0</v>
      </c>
      <c r="P7610" s="127" t="s">
        <v>1334</v>
      </c>
    </row>
    <row r="7611" spans="1:16" ht="76.5" hidden="1">
      <c r="A7611" s="127">
        <v>25</v>
      </c>
      <c r="B7611" s="127"/>
      <c r="C7611" s="128" t="s">
        <v>695</v>
      </c>
      <c r="D7611" s="222">
        <v>43061</v>
      </c>
      <c r="E7611" s="127" t="s">
        <v>14449</v>
      </c>
      <c r="F7611" s="127" t="s">
        <v>1375</v>
      </c>
      <c r="G7611" s="127">
        <v>15607325</v>
      </c>
      <c r="H7611" s="127"/>
      <c r="I7611" s="131" t="s">
        <v>16854</v>
      </c>
      <c r="J7611" s="127"/>
      <c r="K7611" s="127"/>
      <c r="L7611" s="127"/>
      <c r="M7611" s="127"/>
      <c r="N7611" s="246">
        <v>537221.93999999994</v>
      </c>
      <c r="O7611" s="246">
        <v>0</v>
      </c>
      <c r="P7611" s="127" t="s">
        <v>1334</v>
      </c>
    </row>
    <row r="7612" spans="1:16" ht="76.5" hidden="1">
      <c r="A7612" s="127">
        <v>25</v>
      </c>
      <c r="B7612" s="127"/>
      <c r="C7612" s="128" t="s">
        <v>695</v>
      </c>
      <c r="D7612" s="222">
        <v>43061</v>
      </c>
      <c r="E7612" s="127" t="s">
        <v>14450</v>
      </c>
      <c r="F7612" s="127" t="s">
        <v>1375</v>
      </c>
      <c r="G7612" s="127">
        <v>15621045</v>
      </c>
      <c r="H7612" s="127"/>
      <c r="I7612" s="131" t="s">
        <v>16855</v>
      </c>
      <c r="J7612" s="127"/>
      <c r="K7612" s="127"/>
      <c r="L7612" s="127"/>
      <c r="M7612" s="127"/>
      <c r="N7612" s="246">
        <v>501674.36</v>
      </c>
      <c r="O7612" s="246">
        <v>0</v>
      </c>
      <c r="P7612" s="127" t="s">
        <v>1334</v>
      </c>
    </row>
    <row r="7613" spans="1:16" ht="76.5" hidden="1">
      <c r="A7613" s="127">
        <v>25</v>
      </c>
      <c r="B7613" s="127"/>
      <c r="C7613" s="128" t="s">
        <v>695</v>
      </c>
      <c r="D7613" s="222">
        <v>43061</v>
      </c>
      <c r="E7613" s="127" t="s">
        <v>14451</v>
      </c>
      <c r="F7613" s="127" t="s">
        <v>1375</v>
      </c>
      <c r="G7613" s="127">
        <v>15621038</v>
      </c>
      <c r="H7613" s="127"/>
      <c r="I7613" s="131" t="s">
        <v>16856</v>
      </c>
      <c r="J7613" s="127"/>
      <c r="K7613" s="127"/>
      <c r="L7613" s="127"/>
      <c r="M7613" s="127"/>
      <c r="N7613" s="246">
        <v>266303.43</v>
      </c>
      <c r="O7613" s="246">
        <v>0</v>
      </c>
      <c r="P7613" s="127" t="s">
        <v>1334</v>
      </c>
    </row>
    <row r="7614" spans="1:16" ht="76.5" hidden="1">
      <c r="A7614" s="127">
        <v>25</v>
      </c>
      <c r="B7614" s="127"/>
      <c r="C7614" s="128" t="s">
        <v>695</v>
      </c>
      <c r="D7614" s="222">
        <v>43061</v>
      </c>
      <c r="E7614" s="127" t="s">
        <v>14452</v>
      </c>
      <c r="F7614" s="127" t="s">
        <v>1375</v>
      </c>
      <c r="G7614" s="127">
        <v>15621036</v>
      </c>
      <c r="H7614" s="127"/>
      <c r="I7614" s="131" t="s">
        <v>16857</v>
      </c>
      <c r="J7614" s="127"/>
      <c r="K7614" s="127"/>
      <c r="L7614" s="127"/>
      <c r="M7614" s="127"/>
      <c r="N7614" s="246">
        <v>163050.22</v>
      </c>
      <c r="O7614" s="246">
        <v>0</v>
      </c>
      <c r="P7614" s="127" t="s">
        <v>1334</v>
      </c>
    </row>
    <row r="7615" spans="1:16" ht="76.5" hidden="1">
      <c r="A7615" s="127">
        <v>25</v>
      </c>
      <c r="B7615" s="127"/>
      <c r="C7615" s="128" t="s">
        <v>695</v>
      </c>
      <c r="D7615" s="222">
        <v>43061</v>
      </c>
      <c r="E7615" s="127" t="s">
        <v>14453</v>
      </c>
      <c r="F7615" s="127" t="s">
        <v>1375</v>
      </c>
      <c r="G7615" s="127">
        <v>15621026</v>
      </c>
      <c r="H7615" s="127"/>
      <c r="I7615" s="131" t="s">
        <v>16858</v>
      </c>
      <c r="J7615" s="127"/>
      <c r="K7615" s="127"/>
      <c r="L7615" s="127"/>
      <c r="M7615" s="127"/>
      <c r="N7615" s="246">
        <v>167995.94</v>
      </c>
      <c r="O7615" s="246">
        <v>0</v>
      </c>
      <c r="P7615" s="127" t="s">
        <v>1334</v>
      </c>
    </row>
    <row r="7616" spans="1:16" ht="76.5" hidden="1">
      <c r="A7616" s="127">
        <v>25</v>
      </c>
      <c r="B7616" s="127"/>
      <c r="C7616" s="128" t="s">
        <v>695</v>
      </c>
      <c r="D7616" s="222">
        <v>43061</v>
      </c>
      <c r="E7616" s="127" t="s">
        <v>14454</v>
      </c>
      <c r="F7616" s="127" t="s">
        <v>1375</v>
      </c>
      <c r="G7616" s="127">
        <v>15621020</v>
      </c>
      <c r="H7616" s="127"/>
      <c r="I7616" s="131" t="s">
        <v>16859</v>
      </c>
      <c r="J7616" s="127"/>
      <c r="K7616" s="127"/>
      <c r="L7616" s="127"/>
      <c r="M7616" s="127"/>
      <c r="N7616" s="246">
        <v>1118411.8500000001</v>
      </c>
      <c r="O7616" s="246">
        <v>0</v>
      </c>
      <c r="P7616" s="127" t="s">
        <v>1334</v>
      </c>
    </row>
    <row r="7617" spans="1:16" ht="76.5" hidden="1">
      <c r="A7617" s="127">
        <v>25</v>
      </c>
      <c r="B7617" s="127"/>
      <c r="C7617" s="128" t="s">
        <v>695</v>
      </c>
      <c r="D7617" s="222">
        <v>43061</v>
      </c>
      <c r="E7617" s="127" t="s">
        <v>14455</v>
      </c>
      <c r="F7617" s="127" t="s">
        <v>1375</v>
      </c>
      <c r="G7617" s="127">
        <v>15621016</v>
      </c>
      <c r="H7617" s="127"/>
      <c r="I7617" s="131" t="s">
        <v>16860</v>
      </c>
      <c r="J7617" s="127"/>
      <c r="K7617" s="127"/>
      <c r="L7617" s="127"/>
      <c r="M7617" s="127"/>
      <c r="N7617" s="246">
        <v>754669.3</v>
      </c>
      <c r="O7617" s="246">
        <v>0</v>
      </c>
      <c r="P7617" s="127" t="s">
        <v>1334</v>
      </c>
    </row>
    <row r="7618" spans="1:16" ht="76.5" hidden="1">
      <c r="A7618" s="127">
        <v>25</v>
      </c>
      <c r="B7618" s="127"/>
      <c r="C7618" s="128" t="s">
        <v>695</v>
      </c>
      <c r="D7618" s="222">
        <v>43061</v>
      </c>
      <c r="E7618" s="127" t="s">
        <v>14456</v>
      </c>
      <c r="F7618" s="127" t="s">
        <v>1375</v>
      </c>
      <c r="G7618" s="127">
        <v>15621006</v>
      </c>
      <c r="H7618" s="127"/>
      <c r="I7618" s="131" t="s">
        <v>16861</v>
      </c>
      <c r="J7618" s="127"/>
      <c r="K7618" s="127"/>
      <c r="L7618" s="127"/>
      <c r="M7618" s="127"/>
      <c r="N7618" s="246">
        <v>905071.26</v>
      </c>
      <c r="O7618" s="246">
        <v>0</v>
      </c>
      <c r="P7618" s="127" t="s">
        <v>1334</v>
      </c>
    </row>
    <row r="7619" spans="1:16" ht="76.5" hidden="1">
      <c r="A7619" s="127">
        <v>25</v>
      </c>
      <c r="B7619" s="127"/>
      <c r="C7619" s="128" t="s">
        <v>695</v>
      </c>
      <c r="D7619" s="222">
        <v>43061</v>
      </c>
      <c r="E7619" s="127" t="s">
        <v>14457</v>
      </c>
      <c r="F7619" s="127" t="s">
        <v>1375</v>
      </c>
      <c r="G7619" s="127">
        <v>15621003</v>
      </c>
      <c r="H7619" s="127"/>
      <c r="I7619" s="131" t="s">
        <v>16862</v>
      </c>
      <c r="J7619" s="127"/>
      <c r="K7619" s="127"/>
      <c r="L7619" s="127"/>
      <c r="M7619" s="127"/>
      <c r="N7619" s="246">
        <v>214734.16</v>
      </c>
      <c r="O7619" s="246">
        <v>0</v>
      </c>
      <c r="P7619" s="127" t="s">
        <v>1334</v>
      </c>
    </row>
    <row r="7620" spans="1:16" ht="76.5" hidden="1">
      <c r="A7620" s="127">
        <v>25</v>
      </c>
      <c r="B7620" s="127"/>
      <c r="C7620" s="128" t="s">
        <v>695</v>
      </c>
      <c r="D7620" s="222">
        <v>43061</v>
      </c>
      <c r="E7620" s="127" t="s">
        <v>14458</v>
      </c>
      <c r="F7620" s="127" t="s">
        <v>1375</v>
      </c>
      <c r="G7620" s="127">
        <v>15621001</v>
      </c>
      <c r="H7620" s="127"/>
      <c r="I7620" s="131" t="s">
        <v>16863</v>
      </c>
      <c r="J7620" s="127"/>
      <c r="K7620" s="127"/>
      <c r="L7620" s="127"/>
      <c r="M7620" s="127"/>
      <c r="N7620" s="246">
        <v>30422.83</v>
      </c>
      <c r="O7620" s="246">
        <v>0</v>
      </c>
      <c r="P7620" s="127" t="s">
        <v>1334</v>
      </c>
    </row>
    <row r="7621" spans="1:16" ht="76.5" hidden="1">
      <c r="A7621" s="127">
        <v>25</v>
      </c>
      <c r="B7621" s="127"/>
      <c r="C7621" s="128" t="s">
        <v>695</v>
      </c>
      <c r="D7621" s="222">
        <v>43061</v>
      </c>
      <c r="E7621" s="127" t="s">
        <v>14459</v>
      </c>
      <c r="F7621" s="127" t="s">
        <v>1375</v>
      </c>
      <c r="G7621" s="127">
        <v>15620996</v>
      </c>
      <c r="H7621" s="127"/>
      <c r="I7621" s="131" t="s">
        <v>16864</v>
      </c>
      <c r="J7621" s="127"/>
      <c r="K7621" s="127"/>
      <c r="L7621" s="127"/>
      <c r="M7621" s="127"/>
      <c r="N7621" s="246">
        <v>308066.8</v>
      </c>
      <c r="O7621" s="246">
        <v>0</v>
      </c>
      <c r="P7621" s="127" t="s">
        <v>1334</v>
      </c>
    </row>
    <row r="7622" spans="1:16" ht="76.5" hidden="1">
      <c r="A7622" s="127">
        <v>25</v>
      </c>
      <c r="B7622" s="127"/>
      <c r="C7622" s="128" t="s">
        <v>695</v>
      </c>
      <c r="D7622" s="222">
        <v>43061</v>
      </c>
      <c r="E7622" s="127" t="s">
        <v>14460</v>
      </c>
      <c r="F7622" s="127" t="s">
        <v>1375</v>
      </c>
      <c r="G7622" s="127">
        <v>15620991</v>
      </c>
      <c r="H7622" s="127"/>
      <c r="I7622" s="131" t="s">
        <v>16865</v>
      </c>
      <c r="J7622" s="127"/>
      <c r="K7622" s="127"/>
      <c r="L7622" s="127"/>
      <c r="M7622" s="127"/>
      <c r="N7622" s="246">
        <v>489669.5</v>
      </c>
      <c r="O7622" s="246">
        <v>0</v>
      </c>
      <c r="P7622" s="127" t="s">
        <v>1334</v>
      </c>
    </row>
    <row r="7623" spans="1:16" ht="76.5" hidden="1">
      <c r="A7623" s="127">
        <v>25</v>
      </c>
      <c r="B7623" s="127"/>
      <c r="C7623" s="128" t="s">
        <v>695</v>
      </c>
      <c r="D7623" s="222">
        <v>43061</v>
      </c>
      <c r="E7623" s="127" t="s">
        <v>14461</v>
      </c>
      <c r="F7623" s="127" t="s">
        <v>1375</v>
      </c>
      <c r="G7623" s="127">
        <v>15620897</v>
      </c>
      <c r="H7623" s="127"/>
      <c r="I7623" s="131" t="s">
        <v>16866</v>
      </c>
      <c r="J7623" s="127"/>
      <c r="K7623" s="127"/>
      <c r="L7623" s="127"/>
      <c r="M7623" s="127"/>
      <c r="N7623" s="246">
        <v>143134.17000000001</v>
      </c>
      <c r="O7623" s="246">
        <v>0</v>
      </c>
      <c r="P7623" s="127" t="s">
        <v>1334</v>
      </c>
    </row>
    <row r="7624" spans="1:16" ht="76.5" hidden="1">
      <c r="A7624" s="127">
        <v>25</v>
      </c>
      <c r="B7624" s="127"/>
      <c r="C7624" s="128" t="s">
        <v>695</v>
      </c>
      <c r="D7624" s="222">
        <v>43061</v>
      </c>
      <c r="E7624" s="127" t="s">
        <v>14462</v>
      </c>
      <c r="F7624" s="127" t="s">
        <v>1375</v>
      </c>
      <c r="G7624" s="127">
        <v>15620449</v>
      </c>
      <c r="H7624" s="127"/>
      <c r="I7624" s="131" t="s">
        <v>16867</v>
      </c>
      <c r="J7624" s="127"/>
      <c r="K7624" s="127"/>
      <c r="L7624" s="127"/>
      <c r="M7624" s="127"/>
      <c r="N7624" s="246">
        <v>123914.13</v>
      </c>
      <c r="O7624" s="246">
        <v>0</v>
      </c>
      <c r="P7624" s="127" t="s">
        <v>1334</v>
      </c>
    </row>
    <row r="7625" spans="1:16" ht="76.5" hidden="1">
      <c r="A7625" s="127">
        <v>25</v>
      </c>
      <c r="B7625" s="127"/>
      <c r="C7625" s="128" t="s">
        <v>695</v>
      </c>
      <c r="D7625" s="222">
        <v>43061</v>
      </c>
      <c r="E7625" s="127" t="s">
        <v>14463</v>
      </c>
      <c r="F7625" s="127" t="s">
        <v>1375</v>
      </c>
      <c r="G7625" s="127">
        <v>15620417</v>
      </c>
      <c r="H7625" s="127"/>
      <c r="I7625" s="131" t="s">
        <v>16868</v>
      </c>
      <c r="J7625" s="127"/>
      <c r="K7625" s="127"/>
      <c r="L7625" s="127"/>
      <c r="M7625" s="127"/>
      <c r="N7625" s="246">
        <v>48758.239999999998</v>
      </c>
      <c r="O7625" s="246">
        <v>0</v>
      </c>
      <c r="P7625" s="127" t="s">
        <v>1334</v>
      </c>
    </row>
    <row r="7626" spans="1:16" ht="76.5" hidden="1">
      <c r="A7626" s="127">
        <v>25</v>
      </c>
      <c r="B7626" s="127"/>
      <c r="C7626" s="128" t="s">
        <v>695</v>
      </c>
      <c r="D7626" s="222">
        <v>43061</v>
      </c>
      <c r="E7626" s="127" t="s">
        <v>14464</v>
      </c>
      <c r="F7626" s="127" t="s">
        <v>1375</v>
      </c>
      <c r="G7626" s="127">
        <v>15620230</v>
      </c>
      <c r="H7626" s="127"/>
      <c r="I7626" s="131" t="s">
        <v>16869</v>
      </c>
      <c r="J7626" s="127"/>
      <c r="K7626" s="127"/>
      <c r="L7626" s="127"/>
      <c r="M7626" s="127"/>
      <c r="N7626" s="246">
        <v>485995.89</v>
      </c>
      <c r="O7626" s="246">
        <v>0</v>
      </c>
      <c r="P7626" s="127" t="s">
        <v>1334</v>
      </c>
    </row>
    <row r="7627" spans="1:16" ht="76.5" hidden="1">
      <c r="A7627" s="127">
        <v>25</v>
      </c>
      <c r="B7627" s="127"/>
      <c r="C7627" s="128" t="s">
        <v>695</v>
      </c>
      <c r="D7627" s="222">
        <v>43061</v>
      </c>
      <c r="E7627" s="127" t="s">
        <v>14465</v>
      </c>
      <c r="F7627" s="127" t="s">
        <v>1375</v>
      </c>
      <c r="G7627" s="127">
        <v>15607330</v>
      </c>
      <c r="H7627" s="127"/>
      <c r="I7627" s="131" t="s">
        <v>16870</v>
      </c>
      <c r="J7627" s="127"/>
      <c r="K7627" s="127"/>
      <c r="L7627" s="127"/>
      <c r="M7627" s="127"/>
      <c r="N7627" s="246">
        <v>418881.61</v>
      </c>
      <c r="O7627" s="246">
        <v>0</v>
      </c>
      <c r="P7627" s="127" t="s">
        <v>1334</v>
      </c>
    </row>
    <row r="7628" spans="1:16" ht="76.5" hidden="1">
      <c r="A7628" s="127">
        <v>25</v>
      </c>
      <c r="B7628" s="127"/>
      <c r="C7628" s="128" t="s">
        <v>695</v>
      </c>
      <c r="D7628" s="222">
        <v>43061</v>
      </c>
      <c r="E7628" s="127" t="s">
        <v>14466</v>
      </c>
      <c r="F7628" s="127" t="s">
        <v>1375</v>
      </c>
      <c r="G7628" s="127">
        <v>15607329</v>
      </c>
      <c r="H7628" s="127"/>
      <c r="I7628" s="131" t="s">
        <v>16871</v>
      </c>
      <c r="J7628" s="127"/>
      <c r="K7628" s="127"/>
      <c r="L7628" s="127"/>
      <c r="M7628" s="127"/>
      <c r="N7628" s="246">
        <v>169317.09</v>
      </c>
      <c r="O7628" s="246">
        <v>0</v>
      </c>
      <c r="P7628" s="127" t="s">
        <v>1334</v>
      </c>
    </row>
    <row r="7629" spans="1:16" ht="76.5" hidden="1">
      <c r="A7629" s="127">
        <v>25</v>
      </c>
      <c r="B7629" s="127"/>
      <c r="C7629" s="128" t="s">
        <v>695</v>
      </c>
      <c r="D7629" s="222">
        <v>43061</v>
      </c>
      <c r="E7629" s="127" t="s">
        <v>14467</v>
      </c>
      <c r="F7629" s="127" t="s">
        <v>1375</v>
      </c>
      <c r="G7629" s="127">
        <v>15607327</v>
      </c>
      <c r="H7629" s="127"/>
      <c r="I7629" s="131" t="s">
        <v>16872</v>
      </c>
      <c r="J7629" s="127"/>
      <c r="K7629" s="127"/>
      <c r="L7629" s="127"/>
      <c r="M7629" s="127"/>
      <c r="N7629" s="246">
        <v>534175.30000000005</v>
      </c>
      <c r="O7629" s="246">
        <v>0</v>
      </c>
      <c r="P7629" s="127" t="s">
        <v>1334</v>
      </c>
    </row>
    <row r="7630" spans="1:16" ht="76.5" hidden="1">
      <c r="A7630" s="127">
        <v>25</v>
      </c>
      <c r="B7630" s="127"/>
      <c r="C7630" s="128" t="s">
        <v>695</v>
      </c>
      <c r="D7630" s="222">
        <v>43061</v>
      </c>
      <c r="E7630" s="127" t="s">
        <v>14468</v>
      </c>
      <c r="F7630" s="127" t="s">
        <v>1375</v>
      </c>
      <c r="G7630" s="127">
        <v>15621391</v>
      </c>
      <c r="H7630" s="127"/>
      <c r="I7630" s="131" t="s">
        <v>16873</v>
      </c>
      <c r="J7630" s="127"/>
      <c r="K7630" s="127"/>
      <c r="L7630" s="127"/>
      <c r="M7630" s="127"/>
      <c r="N7630" s="246">
        <v>810750.36</v>
      </c>
      <c r="O7630" s="246">
        <v>0</v>
      </c>
      <c r="P7630" s="127" t="s">
        <v>1334</v>
      </c>
    </row>
    <row r="7631" spans="1:16" ht="76.5" hidden="1">
      <c r="A7631" s="127">
        <v>25</v>
      </c>
      <c r="B7631" s="127"/>
      <c r="C7631" s="128" t="s">
        <v>695</v>
      </c>
      <c r="D7631" s="222">
        <v>43061</v>
      </c>
      <c r="E7631" s="127" t="s">
        <v>14469</v>
      </c>
      <c r="F7631" s="127" t="s">
        <v>1375</v>
      </c>
      <c r="G7631" s="127">
        <v>15621387</v>
      </c>
      <c r="H7631" s="127"/>
      <c r="I7631" s="131" t="s">
        <v>16874</v>
      </c>
      <c r="J7631" s="127"/>
      <c r="K7631" s="127"/>
      <c r="L7631" s="127"/>
      <c r="M7631" s="127"/>
      <c r="N7631" s="246">
        <v>299271.53999999998</v>
      </c>
      <c r="O7631" s="246">
        <v>0</v>
      </c>
      <c r="P7631" s="127" t="s">
        <v>1334</v>
      </c>
    </row>
    <row r="7632" spans="1:16" ht="76.5" hidden="1">
      <c r="A7632" s="127">
        <v>25</v>
      </c>
      <c r="B7632" s="127"/>
      <c r="C7632" s="128" t="s">
        <v>695</v>
      </c>
      <c r="D7632" s="222">
        <v>43061</v>
      </c>
      <c r="E7632" s="127" t="s">
        <v>14470</v>
      </c>
      <c r="F7632" s="127" t="s">
        <v>1375</v>
      </c>
      <c r="G7632" s="127">
        <v>15621364</v>
      </c>
      <c r="H7632" s="127"/>
      <c r="I7632" s="131" t="s">
        <v>16875</v>
      </c>
      <c r="J7632" s="127"/>
      <c r="K7632" s="127"/>
      <c r="L7632" s="127"/>
      <c r="M7632" s="127"/>
      <c r="N7632" s="246">
        <v>444711.53</v>
      </c>
      <c r="O7632" s="246">
        <v>0</v>
      </c>
      <c r="P7632" s="127" t="s">
        <v>1334</v>
      </c>
    </row>
    <row r="7633" spans="1:16" ht="76.5" hidden="1">
      <c r="A7633" s="127">
        <v>25</v>
      </c>
      <c r="B7633" s="127"/>
      <c r="C7633" s="128" t="s">
        <v>695</v>
      </c>
      <c r="D7633" s="222">
        <v>43061</v>
      </c>
      <c r="E7633" s="127" t="s">
        <v>14471</v>
      </c>
      <c r="F7633" s="127" t="s">
        <v>1375</v>
      </c>
      <c r="G7633" s="127">
        <v>15621343</v>
      </c>
      <c r="H7633" s="127"/>
      <c r="I7633" s="131" t="s">
        <v>16876</v>
      </c>
      <c r="J7633" s="127"/>
      <c r="K7633" s="127"/>
      <c r="L7633" s="127"/>
      <c r="M7633" s="127"/>
      <c r="N7633" s="246">
        <v>3157988.59</v>
      </c>
      <c r="O7633" s="246">
        <v>0</v>
      </c>
      <c r="P7633" s="127" t="s">
        <v>1334</v>
      </c>
    </row>
    <row r="7634" spans="1:16" ht="76.5" hidden="1">
      <c r="A7634" s="127">
        <v>25</v>
      </c>
      <c r="B7634" s="127"/>
      <c r="C7634" s="128" t="s">
        <v>695</v>
      </c>
      <c r="D7634" s="222">
        <v>43061</v>
      </c>
      <c r="E7634" s="127" t="s">
        <v>14472</v>
      </c>
      <c r="F7634" s="127" t="s">
        <v>1375</v>
      </c>
      <c r="G7634" s="127">
        <v>15621337</v>
      </c>
      <c r="H7634" s="127"/>
      <c r="I7634" s="131" t="s">
        <v>16877</v>
      </c>
      <c r="J7634" s="127"/>
      <c r="K7634" s="127"/>
      <c r="L7634" s="127"/>
      <c r="M7634" s="127"/>
      <c r="N7634" s="246">
        <v>343973.09</v>
      </c>
      <c r="O7634" s="246">
        <v>0</v>
      </c>
      <c r="P7634" s="127" t="s">
        <v>1334</v>
      </c>
    </row>
    <row r="7635" spans="1:16" ht="76.5" hidden="1">
      <c r="A7635" s="127">
        <v>25</v>
      </c>
      <c r="B7635" s="127"/>
      <c r="C7635" s="128" t="s">
        <v>695</v>
      </c>
      <c r="D7635" s="222">
        <v>43061</v>
      </c>
      <c r="E7635" s="127" t="s">
        <v>14473</v>
      </c>
      <c r="F7635" s="127" t="s">
        <v>1375</v>
      </c>
      <c r="G7635" s="127">
        <v>15621323</v>
      </c>
      <c r="H7635" s="127"/>
      <c r="I7635" s="131" t="s">
        <v>16878</v>
      </c>
      <c r="J7635" s="127"/>
      <c r="K7635" s="127"/>
      <c r="L7635" s="127"/>
      <c r="M7635" s="127"/>
      <c r="N7635" s="246">
        <v>19160.55</v>
      </c>
      <c r="O7635" s="246">
        <v>0</v>
      </c>
      <c r="P7635" s="127" t="s">
        <v>1334</v>
      </c>
    </row>
    <row r="7636" spans="1:16" ht="76.5" hidden="1">
      <c r="A7636" s="127">
        <v>25</v>
      </c>
      <c r="B7636" s="127"/>
      <c r="C7636" s="128" t="s">
        <v>695</v>
      </c>
      <c r="D7636" s="222">
        <v>43061</v>
      </c>
      <c r="E7636" s="127" t="s">
        <v>14474</v>
      </c>
      <c r="F7636" s="127" t="s">
        <v>1375</v>
      </c>
      <c r="G7636" s="127">
        <v>15621327</v>
      </c>
      <c r="H7636" s="127"/>
      <c r="I7636" s="131" t="s">
        <v>16879</v>
      </c>
      <c r="J7636" s="127"/>
      <c r="K7636" s="127"/>
      <c r="L7636" s="127"/>
      <c r="M7636" s="127"/>
      <c r="N7636" s="246">
        <v>674870.86</v>
      </c>
      <c r="O7636" s="246">
        <v>0</v>
      </c>
      <c r="P7636" s="127" t="s">
        <v>1334</v>
      </c>
    </row>
    <row r="7637" spans="1:16" ht="76.5" hidden="1">
      <c r="A7637" s="127">
        <v>25</v>
      </c>
      <c r="B7637" s="127"/>
      <c r="C7637" s="128" t="s">
        <v>695</v>
      </c>
      <c r="D7637" s="222">
        <v>43061</v>
      </c>
      <c r="E7637" s="127" t="s">
        <v>14475</v>
      </c>
      <c r="F7637" s="127" t="s">
        <v>1375</v>
      </c>
      <c r="G7637" s="127">
        <v>15621321</v>
      </c>
      <c r="H7637" s="127"/>
      <c r="I7637" s="131" t="s">
        <v>16880</v>
      </c>
      <c r="J7637" s="127"/>
      <c r="K7637" s="127"/>
      <c r="L7637" s="127"/>
      <c r="M7637" s="127"/>
      <c r="N7637" s="246">
        <v>215254.26</v>
      </c>
      <c r="O7637" s="246">
        <v>0</v>
      </c>
      <c r="P7637" s="127" t="s">
        <v>1334</v>
      </c>
    </row>
    <row r="7638" spans="1:16" ht="76.5" hidden="1">
      <c r="A7638" s="127">
        <v>25</v>
      </c>
      <c r="B7638" s="127"/>
      <c r="C7638" s="128" t="s">
        <v>695</v>
      </c>
      <c r="D7638" s="222">
        <v>43061</v>
      </c>
      <c r="E7638" s="127" t="s">
        <v>14476</v>
      </c>
      <c r="F7638" s="127" t="s">
        <v>1375</v>
      </c>
      <c r="G7638" s="127">
        <v>15621297</v>
      </c>
      <c r="H7638" s="127"/>
      <c r="I7638" s="131" t="s">
        <v>16881</v>
      </c>
      <c r="J7638" s="127"/>
      <c r="K7638" s="127"/>
      <c r="L7638" s="127"/>
      <c r="M7638" s="127"/>
      <c r="N7638" s="246">
        <v>583350.39</v>
      </c>
      <c r="O7638" s="246">
        <v>0</v>
      </c>
      <c r="P7638" s="127" t="s">
        <v>1334</v>
      </c>
    </row>
    <row r="7639" spans="1:16" ht="76.5" hidden="1">
      <c r="A7639" s="127">
        <v>25</v>
      </c>
      <c r="B7639" s="127"/>
      <c r="C7639" s="128" t="s">
        <v>695</v>
      </c>
      <c r="D7639" s="222">
        <v>43061</v>
      </c>
      <c r="E7639" s="127" t="s">
        <v>14477</v>
      </c>
      <c r="F7639" s="127" t="s">
        <v>1375</v>
      </c>
      <c r="G7639" s="127">
        <v>15621296</v>
      </c>
      <c r="H7639" s="127"/>
      <c r="I7639" s="131" t="s">
        <v>16882</v>
      </c>
      <c r="J7639" s="127"/>
      <c r="K7639" s="127"/>
      <c r="L7639" s="127"/>
      <c r="M7639" s="127"/>
      <c r="N7639" s="246">
        <v>180295.75</v>
      </c>
      <c r="O7639" s="246">
        <v>0</v>
      </c>
      <c r="P7639" s="127" t="s">
        <v>1334</v>
      </c>
    </row>
    <row r="7640" spans="1:16" ht="76.5" hidden="1">
      <c r="A7640" s="127">
        <v>373</v>
      </c>
      <c r="B7640" s="127"/>
      <c r="C7640" s="128" t="s">
        <v>1273</v>
      </c>
      <c r="D7640" s="222">
        <v>43062</v>
      </c>
      <c r="E7640" s="127" t="s">
        <v>14478</v>
      </c>
      <c r="F7640" s="127" t="s">
        <v>1375</v>
      </c>
      <c r="G7640" s="127">
        <v>15657218</v>
      </c>
      <c r="H7640" s="127"/>
      <c r="I7640" s="131" t="s">
        <v>16883</v>
      </c>
      <c r="J7640" s="127"/>
      <c r="K7640" s="127"/>
      <c r="L7640" s="127"/>
      <c r="M7640" s="127"/>
      <c r="N7640" s="246">
        <v>0</v>
      </c>
      <c r="O7640" s="246">
        <v>28785380.219999999</v>
      </c>
      <c r="P7640" s="127" t="s">
        <v>1334</v>
      </c>
    </row>
    <row r="7641" spans="1:16" ht="76.5" hidden="1">
      <c r="A7641" s="127">
        <v>25</v>
      </c>
      <c r="B7641" s="127"/>
      <c r="C7641" s="128" t="s">
        <v>695</v>
      </c>
      <c r="D7641" s="222">
        <v>43062</v>
      </c>
      <c r="E7641" s="127" t="s">
        <v>14479</v>
      </c>
      <c r="F7641" s="127" t="s">
        <v>1375</v>
      </c>
      <c r="G7641" s="127">
        <v>15626088</v>
      </c>
      <c r="H7641" s="127"/>
      <c r="I7641" s="131" t="s">
        <v>16884</v>
      </c>
      <c r="J7641" s="127"/>
      <c r="K7641" s="127"/>
      <c r="L7641" s="127"/>
      <c r="M7641" s="127"/>
      <c r="N7641" s="246">
        <v>104729.79</v>
      </c>
      <c r="O7641" s="246">
        <v>0</v>
      </c>
      <c r="P7641" s="127" t="s">
        <v>1334</v>
      </c>
    </row>
    <row r="7642" spans="1:16" ht="76.5" hidden="1">
      <c r="A7642" s="127">
        <v>25</v>
      </c>
      <c r="B7642" s="127"/>
      <c r="C7642" s="128" t="s">
        <v>695</v>
      </c>
      <c r="D7642" s="222">
        <v>43062</v>
      </c>
      <c r="E7642" s="127" t="s">
        <v>14480</v>
      </c>
      <c r="F7642" s="127" t="s">
        <v>1375</v>
      </c>
      <c r="G7642" s="127">
        <v>15621458</v>
      </c>
      <c r="H7642" s="127"/>
      <c r="I7642" s="131" t="s">
        <v>16885</v>
      </c>
      <c r="J7642" s="127"/>
      <c r="K7642" s="127"/>
      <c r="L7642" s="127"/>
      <c r="M7642" s="127"/>
      <c r="N7642" s="246">
        <v>108895.49</v>
      </c>
      <c r="O7642" s="246">
        <v>0</v>
      </c>
      <c r="P7642" s="127" t="s">
        <v>1334</v>
      </c>
    </row>
    <row r="7643" spans="1:16" ht="89.25" hidden="1">
      <c r="A7643" s="127">
        <v>132</v>
      </c>
      <c r="B7643" s="127"/>
      <c r="C7643" s="128" t="s">
        <v>729</v>
      </c>
      <c r="D7643" s="222">
        <v>43062</v>
      </c>
      <c r="E7643" s="127" t="s">
        <v>14481</v>
      </c>
      <c r="F7643" s="127" t="s">
        <v>11</v>
      </c>
      <c r="G7643" s="127">
        <v>904869</v>
      </c>
      <c r="H7643" s="127"/>
      <c r="I7643" s="131" t="s">
        <v>16886</v>
      </c>
      <c r="J7643" s="127"/>
      <c r="K7643" s="127"/>
      <c r="L7643" s="127"/>
      <c r="M7643" s="127"/>
      <c r="N7643" s="246">
        <v>5552.2</v>
      </c>
      <c r="O7643" s="246">
        <v>0</v>
      </c>
      <c r="P7643" s="127" t="s">
        <v>1334</v>
      </c>
    </row>
    <row r="7644" spans="1:16" ht="76.5" hidden="1">
      <c r="A7644" s="127">
        <v>513</v>
      </c>
      <c r="B7644" s="127"/>
      <c r="C7644" s="128" t="s">
        <v>201</v>
      </c>
      <c r="D7644" s="222">
        <v>43062</v>
      </c>
      <c r="E7644" s="127" t="s">
        <v>14482</v>
      </c>
      <c r="F7644" s="127" t="s">
        <v>15</v>
      </c>
      <c r="G7644" s="127">
        <v>601980</v>
      </c>
      <c r="H7644" s="127"/>
      <c r="I7644" s="131" t="s">
        <v>16887</v>
      </c>
      <c r="J7644" s="127"/>
      <c r="K7644" s="127"/>
      <c r="L7644" s="127"/>
      <c r="M7644" s="127"/>
      <c r="N7644" s="246">
        <v>50</v>
      </c>
      <c r="O7644" s="246">
        <v>0</v>
      </c>
      <c r="P7644" s="127" t="s">
        <v>1334</v>
      </c>
    </row>
    <row r="7645" spans="1:16" ht="102" hidden="1">
      <c r="A7645" s="127">
        <v>513</v>
      </c>
      <c r="B7645" s="127"/>
      <c r="C7645" s="128" t="s">
        <v>201</v>
      </c>
      <c r="D7645" s="222">
        <v>43062</v>
      </c>
      <c r="E7645" s="127" t="s">
        <v>14483</v>
      </c>
      <c r="F7645" s="127" t="s">
        <v>15</v>
      </c>
      <c r="G7645" s="127">
        <v>3666</v>
      </c>
      <c r="H7645" s="127"/>
      <c r="I7645" s="131" t="s">
        <v>16888</v>
      </c>
      <c r="J7645" s="127"/>
      <c r="K7645" s="127"/>
      <c r="L7645" s="127"/>
      <c r="M7645" s="127"/>
      <c r="N7645" s="246">
        <v>50</v>
      </c>
      <c r="O7645" s="246">
        <v>0</v>
      </c>
      <c r="P7645" s="127" t="s">
        <v>1334</v>
      </c>
    </row>
    <row r="7646" spans="1:16" ht="76.5" hidden="1">
      <c r="A7646" s="127">
        <v>25</v>
      </c>
      <c r="B7646" s="127"/>
      <c r="C7646" s="128" t="s">
        <v>695</v>
      </c>
      <c r="D7646" s="222">
        <v>43062</v>
      </c>
      <c r="E7646" s="127" t="s">
        <v>14484</v>
      </c>
      <c r="F7646" s="127" t="s">
        <v>1375</v>
      </c>
      <c r="G7646" s="127">
        <v>15626102</v>
      </c>
      <c r="H7646" s="127"/>
      <c r="I7646" s="131" t="s">
        <v>16889</v>
      </c>
      <c r="J7646" s="127"/>
      <c r="K7646" s="127"/>
      <c r="L7646" s="127"/>
      <c r="M7646" s="127"/>
      <c r="N7646" s="246">
        <v>153867.91</v>
      </c>
      <c r="O7646" s="246">
        <v>0</v>
      </c>
      <c r="P7646" s="127" t="s">
        <v>1334</v>
      </c>
    </row>
    <row r="7647" spans="1:16" ht="76.5" hidden="1">
      <c r="A7647" s="127">
        <v>25</v>
      </c>
      <c r="B7647" s="127"/>
      <c r="C7647" s="128" t="s">
        <v>695</v>
      </c>
      <c r="D7647" s="222">
        <v>43062</v>
      </c>
      <c r="E7647" s="127" t="s">
        <v>14485</v>
      </c>
      <c r="F7647" s="127" t="s">
        <v>1375</v>
      </c>
      <c r="G7647" s="127">
        <v>15626101</v>
      </c>
      <c r="H7647" s="127"/>
      <c r="I7647" s="131" t="s">
        <v>16890</v>
      </c>
      <c r="J7647" s="127"/>
      <c r="K7647" s="127"/>
      <c r="L7647" s="127"/>
      <c r="M7647" s="127"/>
      <c r="N7647" s="246">
        <v>365283.86</v>
      </c>
      <c r="O7647" s="246">
        <v>0</v>
      </c>
      <c r="P7647" s="127" t="s">
        <v>1334</v>
      </c>
    </row>
    <row r="7648" spans="1:16" ht="76.5" hidden="1">
      <c r="A7648" s="127">
        <v>25</v>
      </c>
      <c r="B7648" s="127"/>
      <c r="C7648" s="128" t="s">
        <v>695</v>
      </c>
      <c r="D7648" s="222">
        <v>43062</v>
      </c>
      <c r="E7648" s="127" t="s">
        <v>14486</v>
      </c>
      <c r="F7648" s="127" t="s">
        <v>1375</v>
      </c>
      <c r="G7648" s="127">
        <v>15626099</v>
      </c>
      <c r="H7648" s="127"/>
      <c r="I7648" s="131" t="s">
        <v>16891</v>
      </c>
      <c r="J7648" s="127"/>
      <c r="K7648" s="127"/>
      <c r="L7648" s="127"/>
      <c r="M7648" s="127"/>
      <c r="N7648" s="246">
        <v>785437.31</v>
      </c>
      <c r="O7648" s="246">
        <v>0</v>
      </c>
      <c r="P7648" s="127" t="s">
        <v>1334</v>
      </c>
    </row>
    <row r="7649" spans="1:16" ht="76.5" hidden="1">
      <c r="A7649" s="127">
        <v>25</v>
      </c>
      <c r="B7649" s="127"/>
      <c r="C7649" s="128" t="s">
        <v>695</v>
      </c>
      <c r="D7649" s="222">
        <v>43062</v>
      </c>
      <c r="E7649" s="127" t="s">
        <v>14487</v>
      </c>
      <c r="F7649" s="127" t="s">
        <v>1375</v>
      </c>
      <c r="G7649" s="127">
        <v>15626097</v>
      </c>
      <c r="H7649" s="127"/>
      <c r="I7649" s="131" t="s">
        <v>16892</v>
      </c>
      <c r="J7649" s="127"/>
      <c r="K7649" s="127"/>
      <c r="L7649" s="127"/>
      <c r="M7649" s="127"/>
      <c r="N7649" s="246">
        <v>138550.34</v>
      </c>
      <c r="O7649" s="246">
        <v>0</v>
      </c>
      <c r="P7649" s="127" t="s">
        <v>1334</v>
      </c>
    </row>
    <row r="7650" spans="1:16" ht="76.5" hidden="1">
      <c r="A7650" s="127">
        <v>25</v>
      </c>
      <c r="B7650" s="127"/>
      <c r="C7650" s="128" t="s">
        <v>695</v>
      </c>
      <c r="D7650" s="222">
        <v>43062</v>
      </c>
      <c r="E7650" s="127" t="s">
        <v>14488</v>
      </c>
      <c r="F7650" s="127" t="s">
        <v>1375</v>
      </c>
      <c r="G7650" s="127">
        <v>15626095</v>
      </c>
      <c r="H7650" s="127"/>
      <c r="I7650" s="131" t="s">
        <v>16893</v>
      </c>
      <c r="J7650" s="127"/>
      <c r="K7650" s="127"/>
      <c r="L7650" s="127"/>
      <c r="M7650" s="127"/>
      <c r="N7650" s="246">
        <v>48580.42</v>
      </c>
      <c r="O7650" s="246">
        <v>0</v>
      </c>
      <c r="P7650" s="127" t="s">
        <v>1334</v>
      </c>
    </row>
    <row r="7651" spans="1:16" ht="76.5" hidden="1">
      <c r="A7651" s="127">
        <v>25</v>
      </c>
      <c r="B7651" s="127"/>
      <c r="C7651" s="128" t="s">
        <v>695</v>
      </c>
      <c r="D7651" s="222">
        <v>43062</v>
      </c>
      <c r="E7651" s="127" t="s">
        <v>14489</v>
      </c>
      <c r="F7651" s="127" t="s">
        <v>1375</v>
      </c>
      <c r="G7651" s="127">
        <v>15626094</v>
      </c>
      <c r="H7651" s="127"/>
      <c r="I7651" s="131" t="s">
        <v>16892</v>
      </c>
      <c r="J7651" s="127"/>
      <c r="K7651" s="127"/>
      <c r="L7651" s="127"/>
      <c r="M7651" s="127"/>
      <c r="N7651" s="246">
        <v>132071.95000000001</v>
      </c>
      <c r="O7651" s="246">
        <v>0</v>
      </c>
      <c r="P7651" s="127" t="s">
        <v>1334</v>
      </c>
    </row>
    <row r="7652" spans="1:16" ht="76.5" hidden="1">
      <c r="A7652" s="127">
        <v>25</v>
      </c>
      <c r="B7652" s="127"/>
      <c r="C7652" s="128" t="s">
        <v>695</v>
      </c>
      <c r="D7652" s="222">
        <v>43062</v>
      </c>
      <c r="E7652" s="127" t="s">
        <v>14490</v>
      </c>
      <c r="F7652" s="127" t="s">
        <v>1375</v>
      </c>
      <c r="G7652" s="127">
        <v>15626092</v>
      </c>
      <c r="H7652" s="127"/>
      <c r="I7652" s="131" t="s">
        <v>16894</v>
      </c>
      <c r="J7652" s="127"/>
      <c r="K7652" s="127"/>
      <c r="L7652" s="127"/>
      <c r="M7652" s="127"/>
      <c r="N7652" s="246">
        <v>96808.27</v>
      </c>
      <c r="O7652" s="246">
        <v>0</v>
      </c>
      <c r="P7652" s="127" t="s">
        <v>1334</v>
      </c>
    </row>
    <row r="7653" spans="1:16" ht="76.5" hidden="1">
      <c r="A7653" s="127">
        <v>25</v>
      </c>
      <c r="B7653" s="127"/>
      <c r="C7653" s="128" t="s">
        <v>695</v>
      </c>
      <c r="D7653" s="222">
        <v>43062</v>
      </c>
      <c r="E7653" s="127" t="s">
        <v>14491</v>
      </c>
      <c r="F7653" s="127" t="s">
        <v>1375</v>
      </c>
      <c r="G7653" s="127">
        <v>15626089</v>
      </c>
      <c r="H7653" s="127"/>
      <c r="I7653" s="131" t="s">
        <v>16895</v>
      </c>
      <c r="J7653" s="127"/>
      <c r="K7653" s="127"/>
      <c r="L7653" s="127"/>
      <c r="M7653" s="127"/>
      <c r="N7653" s="246">
        <v>101839.58</v>
      </c>
      <c r="O7653" s="246">
        <v>0</v>
      </c>
      <c r="P7653" s="127" t="s">
        <v>1334</v>
      </c>
    </row>
    <row r="7654" spans="1:16" ht="76.5" hidden="1">
      <c r="A7654" s="127">
        <v>25</v>
      </c>
      <c r="B7654" s="127"/>
      <c r="C7654" s="128" t="s">
        <v>695</v>
      </c>
      <c r="D7654" s="222">
        <v>43062</v>
      </c>
      <c r="E7654" s="127" t="s">
        <v>14492</v>
      </c>
      <c r="F7654" s="127" t="s">
        <v>1375</v>
      </c>
      <c r="G7654" s="127">
        <v>15626087</v>
      </c>
      <c r="H7654" s="127"/>
      <c r="I7654" s="131" t="s">
        <v>16896</v>
      </c>
      <c r="J7654" s="127"/>
      <c r="K7654" s="127"/>
      <c r="L7654" s="127"/>
      <c r="M7654" s="127"/>
      <c r="N7654" s="246">
        <v>519268.14</v>
      </c>
      <c r="O7654" s="246">
        <v>0</v>
      </c>
      <c r="P7654" s="127" t="s">
        <v>1334</v>
      </c>
    </row>
    <row r="7655" spans="1:16" ht="76.5" hidden="1">
      <c r="A7655" s="127">
        <v>25</v>
      </c>
      <c r="B7655" s="127"/>
      <c r="C7655" s="128" t="s">
        <v>695</v>
      </c>
      <c r="D7655" s="222">
        <v>43062</v>
      </c>
      <c r="E7655" s="127" t="s">
        <v>14493</v>
      </c>
      <c r="F7655" s="127" t="s">
        <v>1375</v>
      </c>
      <c r="G7655" s="127">
        <v>15626086</v>
      </c>
      <c r="H7655" s="127"/>
      <c r="I7655" s="131" t="s">
        <v>16897</v>
      </c>
      <c r="J7655" s="127"/>
      <c r="K7655" s="127"/>
      <c r="L7655" s="127"/>
      <c r="M7655" s="127"/>
      <c r="N7655" s="246">
        <v>6000000</v>
      </c>
      <c r="O7655" s="246">
        <v>0</v>
      </c>
      <c r="P7655" s="127" t="s">
        <v>1334</v>
      </c>
    </row>
    <row r="7656" spans="1:16" ht="76.5" hidden="1">
      <c r="A7656" s="127">
        <v>25</v>
      </c>
      <c r="B7656" s="127"/>
      <c r="C7656" s="128" t="s">
        <v>695</v>
      </c>
      <c r="D7656" s="222">
        <v>43062</v>
      </c>
      <c r="E7656" s="127" t="s">
        <v>14494</v>
      </c>
      <c r="F7656" s="127" t="s">
        <v>1375</v>
      </c>
      <c r="G7656" s="127">
        <v>15639416</v>
      </c>
      <c r="H7656" s="127"/>
      <c r="I7656" s="131" t="s">
        <v>16898</v>
      </c>
      <c r="J7656" s="127"/>
      <c r="K7656" s="127"/>
      <c r="L7656" s="127"/>
      <c r="M7656" s="127"/>
      <c r="N7656" s="246">
        <v>1065208.8799999999</v>
      </c>
      <c r="O7656" s="246">
        <v>0</v>
      </c>
      <c r="P7656" s="127" t="s">
        <v>1334</v>
      </c>
    </row>
    <row r="7657" spans="1:16" ht="76.5" hidden="1">
      <c r="A7657" s="127">
        <v>25</v>
      </c>
      <c r="B7657" s="127"/>
      <c r="C7657" s="128" t="s">
        <v>695</v>
      </c>
      <c r="D7657" s="222">
        <v>43062</v>
      </c>
      <c r="E7657" s="127" t="s">
        <v>14495</v>
      </c>
      <c r="F7657" s="127" t="s">
        <v>1375</v>
      </c>
      <c r="G7657" s="127">
        <v>15643757</v>
      </c>
      <c r="H7657" s="127"/>
      <c r="I7657" s="131" t="s">
        <v>16899</v>
      </c>
      <c r="J7657" s="127"/>
      <c r="K7657" s="127"/>
      <c r="L7657" s="127"/>
      <c r="M7657" s="127"/>
      <c r="N7657" s="246">
        <v>383290.53</v>
      </c>
      <c r="O7657" s="246">
        <v>0</v>
      </c>
      <c r="P7657" s="127" t="s">
        <v>1334</v>
      </c>
    </row>
    <row r="7658" spans="1:16" ht="76.5" hidden="1">
      <c r="A7658" s="127">
        <v>25</v>
      </c>
      <c r="B7658" s="127"/>
      <c r="C7658" s="128" t="s">
        <v>695</v>
      </c>
      <c r="D7658" s="222">
        <v>43062</v>
      </c>
      <c r="E7658" s="127" t="s">
        <v>14496</v>
      </c>
      <c r="F7658" s="127" t="s">
        <v>1375</v>
      </c>
      <c r="G7658" s="127">
        <v>15639425</v>
      </c>
      <c r="H7658" s="127"/>
      <c r="I7658" s="131" t="s">
        <v>16900</v>
      </c>
      <c r="J7658" s="127"/>
      <c r="K7658" s="127"/>
      <c r="L7658" s="127"/>
      <c r="M7658" s="127"/>
      <c r="N7658" s="246">
        <v>230632.69</v>
      </c>
      <c r="O7658" s="246">
        <v>0</v>
      </c>
      <c r="P7658" s="127" t="s">
        <v>1334</v>
      </c>
    </row>
    <row r="7659" spans="1:16" ht="76.5" hidden="1">
      <c r="A7659" s="127">
        <v>25</v>
      </c>
      <c r="B7659" s="127"/>
      <c r="C7659" s="128" t="s">
        <v>695</v>
      </c>
      <c r="D7659" s="222">
        <v>43062</v>
      </c>
      <c r="E7659" s="127" t="s">
        <v>14497</v>
      </c>
      <c r="F7659" s="127" t="s">
        <v>1375</v>
      </c>
      <c r="G7659" s="127">
        <v>15626107</v>
      </c>
      <c r="H7659" s="127"/>
      <c r="I7659" s="131" t="s">
        <v>16901</v>
      </c>
      <c r="J7659" s="127"/>
      <c r="K7659" s="127"/>
      <c r="L7659" s="127"/>
      <c r="M7659" s="127"/>
      <c r="N7659" s="246">
        <v>979127.82</v>
      </c>
      <c r="O7659" s="246">
        <v>0</v>
      </c>
      <c r="P7659" s="127" t="s">
        <v>1334</v>
      </c>
    </row>
    <row r="7660" spans="1:16" ht="76.5" hidden="1">
      <c r="A7660" s="127">
        <v>25</v>
      </c>
      <c r="B7660" s="127"/>
      <c r="C7660" s="128" t="s">
        <v>695</v>
      </c>
      <c r="D7660" s="222">
        <v>43062</v>
      </c>
      <c r="E7660" s="127" t="s">
        <v>14498</v>
      </c>
      <c r="F7660" s="127" t="s">
        <v>1375</v>
      </c>
      <c r="G7660" s="127">
        <v>15626106</v>
      </c>
      <c r="H7660" s="127"/>
      <c r="I7660" s="131" t="s">
        <v>16902</v>
      </c>
      <c r="J7660" s="127"/>
      <c r="K7660" s="127"/>
      <c r="L7660" s="127"/>
      <c r="M7660" s="127"/>
      <c r="N7660" s="246">
        <v>1521666.8</v>
      </c>
      <c r="O7660" s="246">
        <v>0</v>
      </c>
      <c r="P7660" s="127" t="s">
        <v>1334</v>
      </c>
    </row>
    <row r="7661" spans="1:16" ht="76.5" hidden="1">
      <c r="A7661" s="127">
        <v>25</v>
      </c>
      <c r="B7661" s="127"/>
      <c r="C7661" s="128" t="s">
        <v>695</v>
      </c>
      <c r="D7661" s="222">
        <v>43062</v>
      </c>
      <c r="E7661" s="127" t="s">
        <v>14499</v>
      </c>
      <c r="F7661" s="127" t="s">
        <v>1375</v>
      </c>
      <c r="G7661" s="127">
        <v>15626105</v>
      </c>
      <c r="H7661" s="127"/>
      <c r="I7661" s="131" t="s">
        <v>16903</v>
      </c>
      <c r="J7661" s="127"/>
      <c r="K7661" s="127"/>
      <c r="L7661" s="127"/>
      <c r="M7661" s="127"/>
      <c r="N7661" s="246">
        <v>694934.7</v>
      </c>
      <c r="O7661" s="246">
        <v>0</v>
      </c>
      <c r="P7661" s="127" t="s">
        <v>1334</v>
      </c>
    </row>
    <row r="7662" spans="1:16" ht="76.5" hidden="1">
      <c r="A7662" s="127">
        <v>25</v>
      </c>
      <c r="B7662" s="127"/>
      <c r="C7662" s="128" t="s">
        <v>695</v>
      </c>
      <c r="D7662" s="222">
        <v>43062</v>
      </c>
      <c r="E7662" s="127" t="s">
        <v>14500</v>
      </c>
      <c r="F7662" s="127" t="s">
        <v>1375</v>
      </c>
      <c r="G7662" s="127">
        <v>15626103</v>
      </c>
      <c r="H7662" s="127"/>
      <c r="I7662" s="131" t="s">
        <v>16904</v>
      </c>
      <c r="J7662" s="127"/>
      <c r="K7662" s="127"/>
      <c r="L7662" s="127"/>
      <c r="M7662" s="127"/>
      <c r="N7662" s="246">
        <v>93366.44</v>
      </c>
      <c r="O7662" s="246">
        <v>0</v>
      </c>
      <c r="P7662" s="127" t="s">
        <v>1334</v>
      </c>
    </row>
    <row r="7663" spans="1:16" ht="76.5" hidden="1">
      <c r="A7663" s="127">
        <v>25</v>
      </c>
      <c r="B7663" s="127"/>
      <c r="C7663" s="128" t="s">
        <v>695</v>
      </c>
      <c r="D7663" s="222">
        <v>43062</v>
      </c>
      <c r="E7663" s="127" t="s">
        <v>14501</v>
      </c>
      <c r="F7663" s="127" t="s">
        <v>1375</v>
      </c>
      <c r="G7663" s="127">
        <v>15621762</v>
      </c>
      <c r="H7663" s="127"/>
      <c r="I7663" s="131" t="s">
        <v>16905</v>
      </c>
      <c r="J7663" s="127"/>
      <c r="K7663" s="127"/>
      <c r="L7663" s="127"/>
      <c r="M7663" s="127"/>
      <c r="N7663" s="246">
        <v>468976.55</v>
      </c>
      <c r="O7663" s="246">
        <v>0</v>
      </c>
      <c r="P7663" s="127" t="s">
        <v>1334</v>
      </c>
    </row>
    <row r="7664" spans="1:16" ht="76.5" hidden="1">
      <c r="A7664" s="127">
        <v>25</v>
      </c>
      <c r="B7664" s="127"/>
      <c r="C7664" s="128" t="s">
        <v>695</v>
      </c>
      <c r="D7664" s="222">
        <v>43062</v>
      </c>
      <c r="E7664" s="127" t="s">
        <v>14502</v>
      </c>
      <c r="F7664" s="127" t="s">
        <v>1375</v>
      </c>
      <c r="G7664" s="127">
        <v>15626085</v>
      </c>
      <c r="H7664" s="127"/>
      <c r="I7664" s="131" t="s">
        <v>16906</v>
      </c>
      <c r="J7664" s="127"/>
      <c r="K7664" s="127"/>
      <c r="L7664" s="127"/>
      <c r="M7664" s="127"/>
      <c r="N7664" s="246">
        <v>767656.5</v>
      </c>
      <c r="O7664" s="246">
        <v>0</v>
      </c>
      <c r="P7664" s="127" t="s">
        <v>1334</v>
      </c>
    </row>
    <row r="7665" spans="1:16" ht="76.5" hidden="1">
      <c r="A7665" s="127">
        <v>25</v>
      </c>
      <c r="B7665" s="127"/>
      <c r="C7665" s="128" t="s">
        <v>695</v>
      </c>
      <c r="D7665" s="222">
        <v>43062</v>
      </c>
      <c r="E7665" s="127" t="s">
        <v>14503</v>
      </c>
      <c r="F7665" s="127" t="s">
        <v>1375</v>
      </c>
      <c r="G7665" s="127">
        <v>15623000</v>
      </c>
      <c r="H7665" s="127"/>
      <c r="I7665" s="131" t="s">
        <v>16907</v>
      </c>
      <c r="J7665" s="127"/>
      <c r="K7665" s="127"/>
      <c r="L7665" s="127"/>
      <c r="M7665" s="127"/>
      <c r="N7665" s="246">
        <v>229826.9</v>
      </c>
      <c r="O7665" s="246">
        <v>0</v>
      </c>
      <c r="P7665" s="127" t="s">
        <v>1334</v>
      </c>
    </row>
    <row r="7666" spans="1:16" ht="76.5" hidden="1">
      <c r="A7666" s="127">
        <v>25</v>
      </c>
      <c r="B7666" s="127"/>
      <c r="C7666" s="128" t="s">
        <v>695</v>
      </c>
      <c r="D7666" s="222">
        <v>43062</v>
      </c>
      <c r="E7666" s="127" t="s">
        <v>14504</v>
      </c>
      <c r="F7666" s="127" t="s">
        <v>1375</v>
      </c>
      <c r="G7666" s="127">
        <v>15622281</v>
      </c>
      <c r="H7666" s="127"/>
      <c r="I7666" s="131" t="s">
        <v>16908</v>
      </c>
      <c r="J7666" s="127"/>
      <c r="K7666" s="127"/>
      <c r="L7666" s="127"/>
      <c r="M7666" s="127"/>
      <c r="N7666" s="246">
        <v>624782.1</v>
      </c>
      <c r="O7666" s="246">
        <v>0</v>
      </c>
      <c r="P7666" s="127" t="s">
        <v>1334</v>
      </c>
    </row>
    <row r="7667" spans="1:16" ht="76.5" hidden="1">
      <c r="A7667" s="127">
        <v>25</v>
      </c>
      <c r="B7667" s="127"/>
      <c r="C7667" s="128" t="s">
        <v>695</v>
      </c>
      <c r="D7667" s="222">
        <v>43062</v>
      </c>
      <c r="E7667" s="127" t="s">
        <v>14505</v>
      </c>
      <c r="F7667" s="127" t="s">
        <v>1375</v>
      </c>
      <c r="G7667" s="127">
        <v>15621907</v>
      </c>
      <c r="H7667" s="127"/>
      <c r="I7667" s="131" t="s">
        <v>16909</v>
      </c>
      <c r="J7667" s="127"/>
      <c r="K7667" s="127"/>
      <c r="L7667" s="127"/>
      <c r="M7667" s="127"/>
      <c r="N7667" s="246">
        <v>180722.93</v>
      </c>
      <c r="O7667" s="246">
        <v>0</v>
      </c>
      <c r="P7667" s="127" t="s">
        <v>1334</v>
      </c>
    </row>
    <row r="7668" spans="1:16" ht="76.5" hidden="1">
      <c r="A7668" s="127">
        <v>25</v>
      </c>
      <c r="B7668" s="127"/>
      <c r="C7668" s="128" t="s">
        <v>695</v>
      </c>
      <c r="D7668" s="222">
        <v>43062</v>
      </c>
      <c r="E7668" s="127" t="s">
        <v>14506</v>
      </c>
      <c r="F7668" s="127" t="s">
        <v>1375</v>
      </c>
      <c r="G7668" s="127">
        <v>15621882</v>
      </c>
      <c r="H7668" s="127"/>
      <c r="I7668" s="131" t="s">
        <v>16910</v>
      </c>
      <c r="J7668" s="127"/>
      <c r="K7668" s="127"/>
      <c r="L7668" s="127"/>
      <c r="M7668" s="127"/>
      <c r="N7668" s="246">
        <v>115016.33</v>
      </c>
      <c r="O7668" s="246">
        <v>0</v>
      </c>
      <c r="P7668" s="127" t="s">
        <v>1334</v>
      </c>
    </row>
    <row r="7669" spans="1:16" ht="76.5" hidden="1">
      <c r="A7669" s="127">
        <v>25</v>
      </c>
      <c r="B7669" s="127"/>
      <c r="C7669" s="128" t="s">
        <v>695</v>
      </c>
      <c r="D7669" s="222">
        <v>43062</v>
      </c>
      <c r="E7669" s="127" t="s">
        <v>14507</v>
      </c>
      <c r="F7669" s="127" t="s">
        <v>1375</v>
      </c>
      <c r="G7669" s="127">
        <v>15621859</v>
      </c>
      <c r="H7669" s="127"/>
      <c r="I7669" s="131" t="s">
        <v>16911</v>
      </c>
      <c r="J7669" s="127"/>
      <c r="K7669" s="127"/>
      <c r="L7669" s="127"/>
      <c r="M7669" s="127"/>
      <c r="N7669" s="246">
        <v>427332.42</v>
      </c>
      <c r="O7669" s="246">
        <v>0</v>
      </c>
      <c r="P7669" s="127" t="s">
        <v>1334</v>
      </c>
    </row>
    <row r="7670" spans="1:16" ht="76.5" hidden="1">
      <c r="A7670" s="127">
        <v>25</v>
      </c>
      <c r="B7670" s="127"/>
      <c r="C7670" s="128" t="s">
        <v>695</v>
      </c>
      <c r="D7670" s="222">
        <v>43062</v>
      </c>
      <c r="E7670" s="127" t="s">
        <v>14508</v>
      </c>
      <c r="F7670" s="127" t="s">
        <v>1375</v>
      </c>
      <c r="G7670" s="127">
        <v>15621857</v>
      </c>
      <c r="H7670" s="127"/>
      <c r="I7670" s="131" t="s">
        <v>16912</v>
      </c>
      <c r="J7670" s="127"/>
      <c r="K7670" s="127"/>
      <c r="L7670" s="127"/>
      <c r="M7670" s="127"/>
      <c r="N7670" s="246">
        <v>696605.37</v>
      </c>
      <c r="O7670" s="246">
        <v>0</v>
      </c>
      <c r="P7670" s="127" t="s">
        <v>1334</v>
      </c>
    </row>
    <row r="7671" spans="1:16" ht="76.5" hidden="1">
      <c r="A7671" s="127">
        <v>25</v>
      </c>
      <c r="B7671" s="127"/>
      <c r="C7671" s="128" t="s">
        <v>695</v>
      </c>
      <c r="D7671" s="222">
        <v>43062</v>
      </c>
      <c r="E7671" s="127" t="s">
        <v>14509</v>
      </c>
      <c r="F7671" s="127" t="s">
        <v>1375</v>
      </c>
      <c r="G7671" s="127">
        <v>15621844</v>
      </c>
      <c r="H7671" s="127"/>
      <c r="I7671" s="131" t="s">
        <v>16913</v>
      </c>
      <c r="J7671" s="127"/>
      <c r="K7671" s="127"/>
      <c r="L7671" s="127"/>
      <c r="M7671" s="127"/>
      <c r="N7671" s="246">
        <v>352123.52</v>
      </c>
      <c r="O7671" s="246">
        <v>0</v>
      </c>
      <c r="P7671" s="127" t="s">
        <v>1334</v>
      </c>
    </row>
    <row r="7672" spans="1:16" ht="76.5" hidden="1">
      <c r="A7672" s="127">
        <v>25</v>
      </c>
      <c r="B7672" s="127"/>
      <c r="C7672" s="128" t="s">
        <v>695</v>
      </c>
      <c r="D7672" s="222">
        <v>43062</v>
      </c>
      <c r="E7672" s="127" t="s">
        <v>14510</v>
      </c>
      <c r="F7672" s="127" t="s">
        <v>1375</v>
      </c>
      <c r="G7672" s="127">
        <v>15626096</v>
      </c>
      <c r="H7672" s="127"/>
      <c r="I7672" s="131" t="s">
        <v>16914</v>
      </c>
      <c r="J7672" s="127"/>
      <c r="K7672" s="127"/>
      <c r="L7672" s="127"/>
      <c r="M7672" s="127"/>
      <c r="N7672" s="246">
        <v>228697.72</v>
      </c>
      <c r="O7672" s="246">
        <v>0</v>
      </c>
      <c r="P7672" s="127" t="s">
        <v>1334</v>
      </c>
    </row>
    <row r="7673" spans="1:16" ht="76.5" hidden="1">
      <c r="A7673" s="127">
        <v>25</v>
      </c>
      <c r="B7673" s="127"/>
      <c r="C7673" s="128" t="s">
        <v>695</v>
      </c>
      <c r="D7673" s="222">
        <v>43062</v>
      </c>
      <c r="E7673" s="127" t="s">
        <v>14511</v>
      </c>
      <c r="F7673" s="127" t="s">
        <v>1375</v>
      </c>
      <c r="G7673" s="127">
        <v>15607328</v>
      </c>
      <c r="H7673" s="127"/>
      <c r="I7673" s="131" t="s">
        <v>16915</v>
      </c>
      <c r="J7673" s="127"/>
      <c r="K7673" s="127"/>
      <c r="L7673" s="127"/>
      <c r="M7673" s="127"/>
      <c r="N7673" s="246">
        <v>410201.55</v>
      </c>
      <c r="O7673" s="246">
        <v>0</v>
      </c>
      <c r="P7673" s="127" t="s">
        <v>1334</v>
      </c>
    </row>
    <row r="7674" spans="1:16" ht="63.75" hidden="1">
      <c r="A7674" s="127">
        <v>25</v>
      </c>
      <c r="B7674" s="127"/>
      <c r="C7674" s="128" t="s">
        <v>695</v>
      </c>
      <c r="D7674" s="222">
        <v>43062</v>
      </c>
      <c r="E7674" s="127" t="s">
        <v>14512</v>
      </c>
      <c r="F7674" s="127" t="s">
        <v>1375</v>
      </c>
      <c r="G7674" s="127">
        <v>15621263</v>
      </c>
      <c r="H7674" s="127"/>
      <c r="I7674" s="131" t="s">
        <v>16916</v>
      </c>
      <c r="J7674" s="127"/>
      <c r="K7674" s="127"/>
      <c r="L7674" s="127"/>
      <c r="M7674" s="127"/>
      <c r="N7674" s="246">
        <v>1507557.35</v>
      </c>
      <c r="O7674" s="246">
        <v>0</v>
      </c>
      <c r="P7674" s="127" t="s">
        <v>1334</v>
      </c>
    </row>
    <row r="7675" spans="1:16" ht="76.5" hidden="1">
      <c r="A7675" s="127">
        <v>25</v>
      </c>
      <c r="B7675" s="127"/>
      <c r="C7675" s="128" t="s">
        <v>695</v>
      </c>
      <c r="D7675" s="222">
        <v>43062</v>
      </c>
      <c r="E7675" s="127" t="s">
        <v>14513</v>
      </c>
      <c r="F7675" s="127" t="s">
        <v>1375</v>
      </c>
      <c r="G7675" s="127">
        <v>15625827</v>
      </c>
      <c r="H7675" s="127"/>
      <c r="I7675" s="131" t="s">
        <v>16917</v>
      </c>
      <c r="J7675" s="127"/>
      <c r="K7675" s="127"/>
      <c r="L7675" s="127"/>
      <c r="M7675" s="127"/>
      <c r="N7675" s="246">
        <v>2369803.63</v>
      </c>
      <c r="O7675" s="246">
        <v>0</v>
      </c>
      <c r="P7675" s="127" t="s">
        <v>1334</v>
      </c>
    </row>
    <row r="7676" spans="1:16" ht="76.5" hidden="1">
      <c r="A7676" s="127">
        <v>25</v>
      </c>
      <c r="B7676" s="127"/>
      <c r="C7676" s="128" t="s">
        <v>695</v>
      </c>
      <c r="D7676" s="222">
        <v>43062</v>
      </c>
      <c r="E7676" s="127" t="s">
        <v>14514</v>
      </c>
      <c r="F7676" s="127" t="s">
        <v>1375</v>
      </c>
      <c r="G7676" s="127">
        <v>15621763</v>
      </c>
      <c r="H7676" s="127"/>
      <c r="I7676" s="131" t="s">
        <v>16918</v>
      </c>
      <c r="J7676" s="127"/>
      <c r="K7676" s="127"/>
      <c r="L7676" s="127"/>
      <c r="M7676" s="127"/>
      <c r="N7676" s="246">
        <v>94607.03</v>
      </c>
      <c r="O7676" s="246">
        <v>0</v>
      </c>
      <c r="P7676" s="127" t="s">
        <v>1334</v>
      </c>
    </row>
    <row r="7677" spans="1:16" ht="76.5" hidden="1">
      <c r="A7677" s="127">
        <v>25</v>
      </c>
      <c r="B7677" s="127"/>
      <c r="C7677" s="128" t="s">
        <v>695</v>
      </c>
      <c r="D7677" s="222">
        <v>43062</v>
      </c>
      <c r="E7677" s="127" t="s">
        <v>14515</v>
      </c>
      <c r="F7677" s="127" t="s">
        <v>1375</v>
      </c>
      <c r="G7677" s="127">
        <v>15621761</v>
      </c>
      <c r="H7677" s="127"/>
      <c r="I7677" s="131" t="s">
        <v>16919</v>
      </c>
      <c r="J7677" s="127"/>
      <c r="K7677" s="127"/>
      <c r="L7677" s="127"/>
      <c r="M7677" s="127"/>
      <c r="N7677" s="246">
        <v>725045.93</v>
      </c>
      <c r="O7677" s="246">
        <v>0</v>
      </c>
      <c r="P7677" s="127" t="s">
        <v>1334</v>
      </c>
    </row>
    <row r="7678" spans="1:16" ht="76.5" hidden="1">
      <c r="A7678" s="127">
        <v>25</v>
      </c>
      <c r="B7678" s="127"/>
      <c r="C7678" s="128" t="s">
        <v>695</v>
      </c>
      <c r="D7678" s="222">
        <v>43062</v>
      </c>
      <c r="E7678" s="127" t="s">
        <v>14516</v>
      </c>
      <c r="F7678" s="127" t="s">
        <v>1375</v>
      </c>
      <c r="G7678" s="127">
        <v>15621760</v>
      </c>
      <c r="H7678" s="127"/>
      <c r="I7678" s="131" t="s">
        <v>16920</v>
      </c>
      <c r="J7678" s="127"/>
      <c r="K7678" s="127"/>
      <c r="L7678" s="127"/>
      <c r="M7678" s="127"/>
      <c r="N7678" s="246">
        <v>486964.54</v>
      </c>
      <c r="O7678" s="246">
        <v>0</v>
      </c>
      <c r="P7678" s="127" t="s">
        <v>1334</v>
      </c>
    </row>
    <row r="7679" spans="1:16" ht="76.5" hidden="1">
      <c r="A7679" s="127">
        <v>25</v>
      </c>
      <c r="B7679" s="127"/>
      <c r="C7679" s="128" t="s">
        <v>695</v>
      </c>
      <c r="D7679" s="222">
        <v>43062</v>
      </c>
      <c r="E7679" s="127" t="s">
        <v>14517</v>
      </c>
      <c r="F7679" s="127" t="s">
        <v>1375</v>
      </c>
      <c r="G7679" s="127">
        <v>15621758</v>
      </c>
      <c r="H7679" s="127"/>
      <c r="I7679" s="131" t="s">
        <v>16921</v>
      </c>
      <c r="J7679" s="127"/>
      <c r="K7679" s="127"/>
      <c r="L7679" s="127"/>
      <c r="M7679" s="127"/>
      <c r="N7679" s="246">
        <v>1672372.47</v>
      </c>
      <c r="O7679" s="246">
        <v>0</v>
      </c>
      <c r="P7679" s="127" t="s">
        <v>1334</v>
      </c>
    </row>
    <row r="7680" spans="1:16" ht="76.5" hidden="1">
      <c r="A7680" s="127">
        <v>25</v>
      </c>
      <c r="B7680" s="127"/>
      <c r="C7680" s="128" t="s">
        <v>695</v>
      </c>
      <c r="D7680" s="222">
        <v>43062</v>
      </c>
      <c r="E7680" s="127" t="s">
        <v>14518</v>
      </c>
      <c r="F7680" s="127" t="s">
        <v>1375</v>
      </c>
      <c r="G7680" s="127">
        <v>15626093</v>
      </c>
      <c r="H7680" s="127"/>
      <c r="I7680" s="131" t="s">
        <v>16922</v>
      </c>
      <c r="J7680" s="127"/>
      <c r="K7680" s="127"/>
      <c r="L7680" s="127"/>
      <c r="M7680" s="127"/>
      <c r="N7680" s="246">
        <v>1004816.33</v>
      </c>
      <c r="O7680" s="246">
        <v>0</v>
      </c>
      <c r="P7680" s="127" t="s">
        <v>1334</v>
      </c>
    </row>
    <row r="7681" spans="1:16" ht="76.5" hidden="1">
      <c r="A7681" s="127">
        <v>25</v>
      </c>
      <c r="B7681" s="127"/>
      <c r="C7681" s="128" t="s">
        <v>695</v>
      </c>
      <c r="D7681" s="222">
        <v>43062</v>
      </c>
      <c r="E7681" s="127" t="s">
        <v>14519</v>
      </c>
      <c r="F7681" s="127" t="s">
        <v>1375</v>
      </c>
      <c r="G7681" s="127">
        <v>15626091</v>
      </c>
      <c r="H7681" s="127"/>
      <c r="I7681" s="131" t="s">
        <v>16923</v>
      </c>
      <c r="J7681" s="127"/>
      <c r="K7681" s="127"/>
      <c r="L7681" s="127"/>
      <c r="M7681" s="127"/>
      <c r="N7681" s="246">
        <v>377056.94</v>
      </c>
      <c r="O7681" s="246">
        <v>0</v>
      </c>
      <c r="P7681" s="127" t="s">
        <v>1334</v>
      </c>
    </row>
    <row r="7682" spans="1:16" ht="76.5" hidden="1">
      <c r="A7682" s="127">
        <v>25</v>
      </c>
      <c r="B7682" s="127"/>
      <c r="C7682" s="128" t="s">
        <v>695</v>
      </c>
      <c r="D7682" s="222">
        <v>43062</v>
      </c>
      <c r="E7682" s="127" t="s">
        <v>14520</v>
      </c>
      <c r="F7682" s="127" t="s">
        <v>1375</v>
      </c>
      <c r="G7682" s="127">
        <v>15626090</v>
      </c>
      <c r="H7682" s="127"/>
      <c r="I7682" s="131" t="s">
        <v>16924</v>
      </c>
      <c r="J7682" s="127"/>
      <c r="K7682" s="127"/>
      <c r="L7682" s="127"/>
      <c r="M7682" s="127"/>
      <c r="N7682" s="246">
        <v>472118.7</v>
      </c>
      <c r="O7682" s="246">
        <v>0</v>
      </c>
      <c r="P7682" s="127" t="s">
        <v>1334</v>
      </c>
    </row>
    <row r="7683" spans="1:16" ht="63.75" hidden="1">
      <c r="A7683" s="127">
        <v>10</v>
      </c>
      <c r="B7683" s="127"/>
      <c r="C7683" s="128" t="s">
        <v>691</v>
      </c>
      <c r="D7683" s="222">
        <v>43063</v>
      </c>
      <c r="E7683" s="127" t="s">
        <v>14521</v>
      </c>
      <c r="F7683" s="127" t="s">
        <v>6</v>
      </c>
      <c r="G7683" s="127">
        <v>603343</v>
      </c>
      <c r="H7683" s="127"/>
      <c r="I7683" s="131" t="s">
        <v>16925</v>
      </c>
      <c r="J7683" s="127"/>
      <c r="K7683" s="127"/>
      <c r="L7683" s="127"/>
      <c r="M7683" s="127"/>
      <c r="N7683" s="246">
        <v>0</v>
      </c>
      <c r="O7683" s="246">
        <v>13459.32</v>
      </c>
      <c r="P7683" s="127" t="s">
        <v>1334</v>
      </c>
    </row>
    <row r="7684" spans="1:16" ht="51" hidden="1">
      <c r="A7684" s="127">
        <v>340</v>
      </c>
      <c r="B7684" s="127"/>
      <c r="C7684" s="128" t="s">
        <v>815</v>
      </c>
      <c r="D7684" s="222">
        <v>43063</v>
      </c>
      <c r="E7684" s="127" t="s">
        <v>14522</v>
      </c>
      <c r="F7684" s="127" t="s">
        <v>6</v>
      </c>
      <c r="G7684" s="127">
        <v>603345</v>
      </c>
      <c r="H7684" s="127"/>
      <c r="I7684" s="131" t="s">
        <v>16926</v>
      </c>
      <c r="J7684" s="127"/>
      <c r="K7684" s="127"/>
      <c r="L7684" s="127"/>
      <c r="M7684" s="127"/>
      <c r="N7684" s="246">
        <v>0</v>
      </c>
      <c r="O7684" s="246">
        <v>6565.02</v>
      </c>
      <c r="P7684" s="127" t="s">
        <v>1334</v>
      </c>
    </row>
    <row r="7685" spans="1:16" ht="63.75" hidden="1">
      <c r="A7685" s="127" t="s">
        <v>621</v>
      </c>
      <c r="B7685" s="127"/>
      <c r="C7685" s="128" t="s">
        <v>715</v>
      </c>
      <c r="D7685" s="222">
        <v>43063</v>
      </c>
      <c r="E7685" s="127" t="s">
        <v>14523</v>
      </c>
      <c r="F7685" s="127" t="s">
        <v>6</v>
      </c>
      <c r="G7685" s="127">
        <v>603793</v>
      </c>
      <c r="H7685" s="127"/>
      <c r="I7685" s="131" t="s">
        <v>16927</v>
      </c>
      <c r="J7685" s="127"/>
      <c r="K7685" s="127"/>
      <c r="L7685" s="127"/>
      <c r="M7685" s="127"/>
      <c r="N7685" s="246">
        <v>0</v>
      </c>
      <c r="O7685" s="246">
        <v>1159373.49</v>
      </c>
      <c r="P7685" s="127" t="s">
        <v>1334</v>
      </c>
    </row>
    <row r="7686" spans="1:16" ht="63.75" hidden="1">
      <c r="A7686" s="127" t="s">
        <v>621</v>
      </c>
      <c r="B7686" s="127"/>
      <c r="C7686" s="128" t="s">
        <v>715</v>
      </c>
      <c r="D7686" s="222">
        <v>43063</v>
      </c>
      <c r="E7686" s="127" t="s">
        <v>14524</v>
      </c>
      <c r="F7686" s="127" t="s">
        <v>6</v>
      </c>
      <c r="G7686" s="127">
        <v>603796</v>
      </c>
      <c r="H7686" s="127"/>
      <c r="I7686" s="131" t="s">
        <v>16928</v>
      </c>
      <c r="J7686" s="127"/>
      <c r="K7686" s="127"/>
      <c r="L7686" s="127"/>
      <c r="M7686" s="127"/>
      <c r="N7686" s="246">
        <v>0</v>
      </c>
      <c r="O7686" s="246">
        <v>533315.85</v>
      </c>
      <c r="P7686" s="127" t="s">
        <v>1334</v>
      </c>
    </row>
    <row r="7687" spans="1:16" ht="51" hidden="1">
      <c r="A7687" s="127" t="s">
        <v>623</v>
      </c>
      <c r="B7687" s="127"/>
      <c r="C7687" s="128" t="s">
        <v>716</v>
      </c>
      <c r="D7687" s="222">
        <v>43063</v>
      </c>
      <c r="E7687" s="127" t="s">
        <v>14525</v>
      </c>
      <c r="F7687" s="127" t="s">
        <v>1260</v>
      </c>
      <c r="G7687" s="127">
        <v>15657467</v>
      </c>
      <c r="H7687" s="127"/>
      <c r="I7687" s="131" t="s">
        <v>16929</v>
      </c>
      <c r="J7687" s="127"/>
      <c r="K7687" s="127"/>
      <c r="L7687" s="127"/>
      <c r="M7687" s="127"/>
      <c r="N7687" s="246">
        <v>0</v>
      </c>
      <c r="O7687" s="246">
        <v>758385.54</v>
      </c>
      <c r="P7687" s="127" t="s">
        <v>1334</v>
      </c>
    </row>
    <row r="7688" spans="1:16" ht="76.5" hidden="1">
      <c r="A7688" s="127" t="s">
        <v>620</v>
      </c>
      <c r="B7688" s="127"/>
      <c r="C7688" s="128" t="s">
        <v>714</v>
      </c>
      <c r="D7688" s="222">
        <v>43063</v>
      </c>
      <c r="E7688" s="127" t="s">
        <v>14526</v>
      </c>
      <c r="F7688" s="127" t="s">
        <v>1375</v>
      </c>
      <c r="G7688" s="127">
        <v>15661839</v>
      </c>
      <c r="H7688" s="127"/>
      <c r="I7688" s="131" t="s">
        <v>16930</v>
      </c>
      <c r="J7688" s="127"/>
      <c r="K7688" s="127"/>
      <c r="L7688" s="127"/>
      <c r="M7688" s="127"/>
      <c r="N7688" s="246">
        <v>0</v>
      </c>
      <c r="O7688" s="246">
        <v>2362974</v>
      </c>
      <c r="P7688" s="127" t="s">
        <v>1334</v>
      </c>
    </row>
    <row r="7689" spans="1:16" ht="76.5" hidden="1">
      <c r="A7689" s="127" t="s">
        <v>621</v>
      </c>
      <c r="B7689" s="127"/>
      <c r="C7689" s="128" t="s">
        <v>715</v>
      </c>
      <c r="D7689" s="222">
        <v>43063</v>
      </c>
      <c r="E7689" s="127" t="s">
        <v>14527</v>
      </c>
      <c r="F7689" s="127" t="s">
        <v>6</v>
      </c>
      <c r="G7689" s="127">
        <v>911456</v>
      </c>
      <c r="H7689" s="127"/>
      <c r="I7689" s="131" t="s">
        <v>16931</v>
      </c>
      <c r="J7689" s="127"/>
      <c r="K7689" s="127"/>
      <c r="L7689" s="127"/>
      <c r="M7689" s="127"/>
      <c r="N7689" s="246">
        <v>0</v>
      </c>
      <c r="O7689" s="246">
        <v>140000</v>
      </c>
      <c r="P7689" s="127" t="s">
        <v>1334</v>
      </c>
    </row>
    <row r="7690" spans="1:16" ht="63.75" hidden="1">
      <c r="A7690" s="127">
        <v>117</v>
      </c>
      <c r="B7690" s="127"/>
      <c r="C7690" s="128" t="s">
        <v>723</v>
      </c>
      <c r="D7690" s="222">
        <v>43063</v>
      </c>
      <c r="E7690" s="127" t="s">
        <v>14528</v>
      </c>
      <c r="F7690" s="127" t="s">
        <v>11</v>
      </c>
      <c r="G7690" s="127">
        <v>905028</v>
      </c>
      <c r="H7690" s="127"/>
      <c r="I7690" s="131" t="s">
        <v>16932</v>
      </c>
      <c r="J7690" s="127"/>
      <c r="K7690" s="127"/>
      <c r="L7690" s="127"/>
      <c r="M7690" s="127"/>
      <c r="N7690" s="246">
        <v>50</v>
      </c>
      <c r="O7690" s="246">
        <v>0</v>
      </c>
      <c r="P7690" s="127" t="s">
        <v>1334</v>
      </c>
    </row>
    <row r="7691" spans="1:16" ht="76.5" hidden="1">
      <c r="A7691" s="127">
        <v>25</v>
      </c>
      <c r="B7691" s="127"/>
      <c r="C7691" s="128" t="s">
        <v>695</v>
      </c>
      <c r="D7691" s="222">
        <v>43063</v>
      </c>
      <c r="E7691" s="127" t="s">
        <v>14529</v>
      </c>
      <c r="F7691" s="127" t="s">
        <v>1375</v>
      </c>
      <c r="G7691" s="127">
        <v>15639431</v>
      </c>
      <c r="H7691" s="127"/>
      <c r="I7691" s="131" t="s">
        <v>16933</v>
      </c>
      <c r="J7691" s="127"/>
      <c r="K7691" s="127"/>
      <c r="L7691" s="127"/>
      <c r="M7691" s="127"/>
      <c r="N7691" s="246">
        <v>1751835.4</v>
      </c>
      <c r="O7691" s="246">
        <v>0</v>
      </c>
      <c r="P7691" s="127" t="s">
        <v>1334</v>
      </c>
    </row>
    <row r="7692" spans="1:16" ht="76.5" hidden="1">
      <c r="A7692" s="127">
        <v>25</v>
      </c>
      <c r="B7692" s="127"/>
      <c r="C7692" s="128" t="s">
        <v>695</v>
      </c>
      <c r="D7692" s="222">
        <v>43063</v>
      </c>
      <c r="E7692" s="127" t="s">
        <v>14530</v>
      </c>
      <c r="F7692" s="127" t="s">
        <v>1375</v>
      </c>
      <c r="G7692" s="127">
        <v>15626104</v>
      </c>
      <c r="H7692" s="127"/>
      <c r="I7692" s="131" t="s">
        <v>16934</v>
      </c>
      <c r="J7692" s="127"/>
      <c r="K7692" s="127"/>
      <c r="L7692" s="127"/>
      <c r="M7692" s="127"/>
      <c r="N7692" s="246">
        <v>243478.6</v>
      </c>
      <c r="O7692" s="246">
        <v>0</v>
      </c>
      <c r="P7692" s="127" t="s">
        <v>1334</v>
      </c>
    </row>
    <row r="7693" spans="1:16" ht="76.5" hidden="1">
      <c r="A7693" s="127">
        <v>25</v>
      </c>
      <c r="B7693" s="127"/>
      <c r="C7693" s="128" t="s">
        <v>695</v>
      </c>
      <c r="D7693" s="222">
        <v>43063</v>
      </c>
      <c r="E7693" s="127" t="s">
        <v>14531</v>
      </c>
      <c r="F7693" s="127" t="s">
        <v>1375</v>
      </c>
      <c r="G7693" s="127">
        <v>15643790</v>
      </c>
      <c r="H7693" s="127"/>
      <c r="I7693" s="131" t="s">
        <v>16935</v>
      </c>
      <c r="J7693" s="127"/>
      <c r="K7693" s="127"/>
      <c r="L7693" s="127"/>
      <c r="M7693" s="127"/>
      <c r="N7693" s="246">
        <v>2576307.9900000002</v>
      </c>
      <c r="O7693" s="246">
        <v>0</v>
      </c>
      <c r="P7693" s="127" t="s">
        <v>1334</v>
      </c>
    </row>
    <row r="7694" spans="1:16" ht="76.5" hidden="1">
      <c r="A7694" s="127">
        <v>25</v>
      </c>
      <c r="B7694" s="127"/>
      <c r="C7694" s="128" t="s">
        <v>695</v>
      </c>
      <c r="D7694" s="222">
        <v>43063</v>
      </c>
      <c r="E7694" s="127" t="s">
        <v>14532</v>
      </c>
      <c r="F7694" s="127" t="s">
        <v>1375</v>
      </c>
      <c r="G7694" s="127">
        <v>15639514</v>
      </c>
      <c r="H7694" s="127"/>
      <c r="I7694" s="131" t="s">
        <v>16936</v>
      </c>
      <c r="J7694" s="127"/>
      <c r="K7694" s="127"/>
      <c r="L7694" s="127"/>
      <c r="M7694" s="127"/>
      <c r="N7694" s="246">
        <v>714581.11</v>
      </c>
      <c r="O7694" s="246">
        <v>0</v>
      </c>
      <c r="P7694" s="127" t="s">
        <v>1334</v>
      </c>
    </row>
    <row r="7695" spans="1:16" ht="76.5" hidden="1">
      <c r="A7695" s="127">
        <v>25</v>
      </c>
      <c r="B7695" s="127"/>
      <c r="C7695" s="128" t="s">
        <v>695</v>
      </c>
      <c r="D7695" s="222">
        <v>43063</v>
      </c>
      <c r="E7695" s="127" t="s">
        <v>14533</v>
      </c>
      <c r="F7695" s="127" t="s">
        <v>1375</v>
      </c>
      <c r="G7695" s="127">
        <v>15639651</v>
      </c>
      <c r="H7695" s="127"/>
      <c r="I7695" s="131" t="s">
        <v>16937</v>
      </c>
      <c r="J7695" s="127"/>
      <c r="K7695" s="127"/>
      <c r="L7695" s="127"/>
      <c r="M7695" s="127"/>
      <c r="N7695" s="246">
        <v>993663.22</v>
      </c>
      <c r="O7695" s="246">
        <v>0</v>
      </c>
      <c r="P7695" s="127" t="s">
        <v>1334</v>
      </c>
    </row>
    <row r="7696" spans="1:16" ht="76.5" hidden="1">
      <c r="A7696" s="127">
        <v>25</v>
      </c>
      <c r="B7696" s="127"/>
      <c r="C7696" s="128" t="s">
        <v>695</v>
      </c>
      <c r="D7696" s="222">
        <v>43063</v>
      </c>
      <c r="E7696" s="127" t="s">
        <v>14534</v>
      </c>
      <c r="F7696" s="127" t="s">
        <v>1375</v>
      </c>
      <c r="G7696" s="127">
        <v>15639515</v>
      </c>
      <c r="H7696" s="127"/>
      <c r="I7696" s="131" t="s">
        <v>16938</v>
      </c>
      <c r="J7696" s="127"/>
      <c r="K7696" s="127"/>
      <c r="L7696" s="127"/>
      <c r="M7696" s="127"/>
      <c r="N7696" s="246">
        <v>215248.59</v>
      </c>
      <c r="O7696" s="246">
        <v>0</v>
      </c>
      <c r="P7696" s="127" t="s">
        <v>1334</v>
      </c>
    </row>
    <row r="7697" spans="1:16" ht="76.5" hidden="1">
      <c r="A7697" s="127">
        <v>25</v>
      </c>
      <c r="B7697" s="127"/>
      <c r="C7697" s="128" t="s">
        <v>695</v>
      </c>
      <c r="D7697" s="222">
        <v>43063</v>
      </c>
      <c r="E7697" s="127" t="s">
        <v>14535</v>
      </c>
      <c r="F7697" s="127" t="s">
        <v>1375</v>
      </c>
      <c r="G7697" s="127">
        <v>15639521</v>
      </c>
      <c r="H7697" s="127"/>
      <c r="I7697" s="131" t="s">
        <v>16939</v>
      </c>
      <c r="J7697" s="127"/>
      <c r="K7697" s="127"/>
      <c r="L7697" s="127"/>
      <c r="M7697" s="127"/>
      <c r="N7697" s="246">
        <v>344867.6</v>
      </c>
      <c r="O7697" s="246">
        <v>0</v>
      </c>
      <c r="P7697" s="127" t="s">
        <v>1334</v>
      </c>
    </row>
    <row r="7698" spans="1:16" ht="76.5" hidden="1">
      <c r="A7698" s="127">
        <v>25</v>
      </c>
      <c r="B7698" s="127"/>
      <c r="C7698" s="128" t="s">
        <v>695</v>
      </c>
      <c r="D7698" s="222">
        <v>43063</v>
      </c>
      <c r="E7698" s="127" t="s">
        <v>14536</v>
      </c>
      <c r="F7698" s="127" t="s">
        <v>1375</v>
      </c>
      <c r="G7698" s="127">
        <v>15626100</v>
      </c>
      <c r="H7698" s="127"/>
      <c r="I7698" s="131" t="s">
        <v>16940</v>
      </c>
      <c r="J7698" s="127"/>
      <c r="K7698" s="127"/>
      <c r="L7698" s="127"/>
      <c r="M7698" s="127"/>
      <c r="N7698" s="246">
        <v>1238660.1599999999</v>
      </c>
      <c r="O7698" s="246">
        <v>0</v>
      </c>
      <c r="P7698" s="127" t="s">
        <v>1334</v>
      </c>
    </row>
    <row r="7699" spans="1:16" ht="76.5" hidden="1">
      <c r="A7699" s="127">
        <v>25</v>
      </c>
      <c r="B7699" s="127"/>
      <c r="C7699" s="128" t="s">
        <v>695</v>
      </c>
      <c r="D7699" s="222">
        <v>43063</v>
      </c>
      <c r="E7699" s="127" t="s">
        <v>14537</v>
      </c>
      <c r="F7699" s="127" t="s">
        <v>1375</v>
      </c>
      <c r="G7699" s="127">
        <v>15640192</v>
      </c>
      <c r="H7699" s="127"/>
      <c r="I7699" s="131" t="s">
        <v>16941</v>
      </c>
      <c r="J7699" s="127"/>
      <c r="K7699" s="127"/>
      <c r="L7699" s="127"/>
      <c r="M7699" s="127"/>
      <c r="N7699" s="246">
        <v>3290475.77</v>
      </c>
      <c r="O7699" s="246">
        <v>0</v>
      </c>
      <c r="P7699" s="127" t="s">
        <v>1334</v>
      </c>
    </row>
    <row r="7700" spans="1:16" ht="76.5" hidden="1">
      <c r="A7700" s="127">
        <v>25</v>
      </c>
      <c r="B7700" s="127"/>
      <c r="C7700" s="128" t="s">
        <v>695</v>
      </c>
      <c r="D7700" s="222">
        <v>43063</v>
      </c>
      <c r="E7700" s="127" t="s">
        <v>14538</v>
      </c>
      <c r="F7700" s="127" t="s">
        <v>1375</v>
      </c>
      <c r="G7700" s="127">
        <v>15640303</v>
      </c>
      <c r="H7700" s="127"/>
      <c r="I7700" s="131" t="s">
        <v>16942</v>
      </c>
      <c r="J7700" s="127"/>
      <c r="K7700" s="127"/>
      <c r="L7700" s="127"/>
      <c r="M7700" s="127"/>
      <c r="N7700" s="246">
        <v>536849.87</v>
      </c>
      <c r="O7700" s="246">
        <v>0</v>
      </c>
      <c r="P7700" s="127" t="s">
        <v>1334</v>
      </c>
    </row>
    <row r="7701" spans="1:16" ht="76.5" hidden="1">
      <c r="A7701" s="127">
        <v>25</v>
      </c>
      <c r="B7701" s="127"/>
      <c r="C7701" s="128" t="s">
        <v>695</v>
      </c>
      <c r="D7701" s="222">
        <v>43063</v>
      </c>
      <c r="E7701" s="127" t="s">
        <v>14539</v>
      </c>
      <c r="F7701" s="127" t="s">
        <v>1375</v>
      </c>
      <c r="G7701" s="127">
        <v>15640775</v>
      </c>
      <c r="H7701" s="127"/>
      <c r="I7701" s="131" t="s">
        <v>16943</v>
      </c>
      <c r="J7701" s="127"/>
      <c r="K7701" s="127"/>
      <c r="L7701" s="127"/>
      <c r="M7701" s="127"/>
      <c r="N7701" s="246">
        <v>466367.98</v>
      </c>
      <c r="O7701" s="246">
        <v>0</v>
      </c>
      <c r="P7701" s="127" t="s">
        <v>1334</v>
      </c>
    </row>
    <row r="7702" spans="1:16" ht="76.5" hidden="1">
      <c r="A7702" s="127">
        <v>25</v>
      </c>
      <c r="B7702" s="127"/>
      <c r="C7702" s="128" t="s">
        <v>695</v>
      </c>
      <c r="D7702" s="222">
        <v>43063</v>
      </c>
      <c r="E7702" s="127" t="s">
        <v>14540</v>
      </c>
      <c r="F7702" s="127" t="s">
        <v>1375</v>
      </c>
      <c r="G7702" s="127">
        <v>15640892</v>
      </c>
      <c r="H7702" s="127"/>
      <c r="I7702" s="131" t="s">
        <v>16944</v>
      </c>
      <c r="J7702" s="127"/>
      <c r="K7702" s="127"/>
      <c r="L7702" s="127"/>
      <c r="M7702" s="127"/>
      <c r="N7702" s="246">
        <v>202196.32</v>
      </c>
      <c r="O7702" s="246">
        <v>0</v>
      </c>
      <c r="P7702" s="127" t="s">
        <v>1334</v>
      </c>
    </row>
    <row r="7703" spans="1:16" ht="76.5" hidden="1">
      <c r="A7703" s="127">
        <v>25</v>
      </c>
      <c r="B7703" s="127"/>
      <c r="C7703" s="128" t="s">
        <v>695</v>
      </c>
      <c r="D7703" s="222">
        <v>43063</v>
      </c>
      <c r="E7703" s="127" t="s">
        <v>14541</v>
      </c>
      <c r="F7703" s="127" t="s">
        <v>1375</v>
      </c>
      <c r="G7703" s="127">
        <v>15640893</v>
      </c>
      <c r="H7703" s="127"/>
      <c r="I7703" s="131" t="s">
        <v>16945</v>
      </c>
      <c r="J7703" s="127"/>
      <c r="K7703" s="127"/>
      <c r="L7703" s="127"/>
      <c r="M7703" s="127"/>
      <c r="N7703" s="246">
        <v>88428.92</v>
      </c>
      <c r="O7703" s="246">
        <v>0</v>
      </c>
      <c r="P7703" s="127" t="s">
        <v>1334</v>
      </c>
    </row>
    <row r="7704" spans="1:16" ht="76.5" hidden="1">
      <c r="A7704" s="127">
        <v>25</v>
      </c>
      <c r="B7704" s="127"/>
      <c r="C7704" s="128" t="s">
        <v>695</v>
      </c>
      <c r="D7704" s="222">
        <v>43063</v>
      </c>
      <c r="E7704" s="127" t="s">
        <v>14542</v>
      </c>
      <c r="F7704" s="127" t="s">
        <v>1375</v>
      </c>
      <c r="G7704" s="127">
        <v>15641129</v>
      </c>
      <c r="H7704" s="127"/>
      <c r="I7704" s="131" t="s">
        <v>16946</v>
      </c>
      <c r="J7704" s="127"/>
      <c r="K7704" s="127"/>
      <c r="L7704" s="127"/>
      <c r="M7704" s="127"/>
      <c r="N7704" s="246">
        <v>273052.84000000003</v>
      </c>
      <c r="O7704" s="246">
        <v>0</v>
      </c>
      <c r="P7704" s="127" t="s">
        <v>1334</v>
      </c>
    </row>
    <row r="7705" spans="1:16" ht="76.5" hidden="1">
      <c r="A7705" s="127">
        <v>25</v>
      </c>
      <c r="B7705" s="127"/>
      <c r="C7705" s="128" t="s">
        <v>695</v>
      </c>
      <c r="D7705" s="222">
        <v>43063</v>
      </c>
      <c r="E7705" s="127" t="s">
        <v>14543</v>
      </c>
      <c r="F7705" s="127" t="s">
        <v>1375</v>
      </c>
      <c r="G7705" s="127">
        <v>15641595</v>
      </c>
      <c r="H7705" s="127"/>
      <c r="I7705" s="131" t="s">
        <v>16947</v>
      </c>
      <c r="J7705" s="127"/>
      <c r="K7705" s="127"/>
      <c r="L7705" s="127"/>
      <c r="M7705" s="127"/>
      <c r="N7705" s="246">
        <v>1903453.45</v>
      </c>
      <c r="O7705" s="246">
        <v>0</v>
      </c>
      <c r="P7705" s="127" t="s">
        <v>1334</v>
      </c>
    </row>
    <row r="7706" spans="1:16" ht="76.5" hidden="1">
      <c r="A7706" s="127">
        <v>25</v>
      </c>
      <c r="B7706" s="127"/>
      <c r="C7706" s="128" t="s">
        <v>695</v>
      </c>
      <c r="D7706" s="222">
        <v>43063</v>
      </c>
      <c r="E7706" s="127" t="s">
        <v>14544</v>
      </c>
      <c r="F7706" s="127" t="s">
        <v>1375</v>
      </c>
      <c r="G7706" s="127">
        <v>15642420</v>
      </c>
      <c r="H7706" s="127"/>
      <c r="I7706" s="131" t="s">
        <v>16948</v>
      </c>
      <c r="J7706" s="127"/>
      <c r="K7706" s="127"/>
      <c r="L7706" s="127"/>
      <c r="M7706" s="127"/>
      <c r="N7706" s="246">
        <v>475799.34</v>
      </c>
      <c r="O7706" s="246">
        <v>0</v>
      </c>
      <c r="P7706" s="127" t="s">
        <v>1334</v>
      </c>
    </row>
    <row r="7707" spans="1:16" ht="76.5" hidden="1">
      <c r="A7707" s="127">
        <v>25</v>
      </c>
      <c r="B7707" s="127"/>
      <c r="C7707" s="128" t="s">
        <v>695</v>
      </c>
      <c r="D7707" s="222">
        <v>43063</v>
      </c>
      <c r="E7707" s="127" t="s">
        <v>14545</v>
      </c>
      <c r="F7707" s="127" t="s">
        <v>1375</v>
      </c>
      <c r="G7707" s="127">
        <v>15643628</v>
      </c>
      <c r="H7707" s="127"/>
      <c r="I7707" s="131" t="s">
        <v>16949</v>
      </c>
      <c r="J7707" s="127"/>
      <c r="K7707" s="127"/>
      <c r="L7707" s="127"/>
      <c r="M7707" s="127"/>
      <c r="N7707" s="246">
        <v>16703.310000000001</v>
      </c>
      <c r="O7707" s="246">
        <v>0</v>
      </c>
      <c r="P7707" s="127" t="s">
        <v>1334</v>
      </c>
    </row>
    <row r="7708" spans="1:16" ht="76.5" hidden="1">
      <c r="A7708" s="127">
        <v>25</v>
      </c>
      <c r="B7708" s="127"/>
      <c r="C7708" s="128" t="s">
        <v>695</v>
      </c>
      <c r="D7708" s="222">
        <v>43063</v>
      </c>
      <c r="E7708" s="127" t="s">
        <v>14546</v>
      </c>
      <c r="F7708" s="127" t="s">
        <v>1375</v>
      </c>
      <c r="G7708" s="127">
        <v>15643791</v>
      </c>
      <c r="H7708" s="127"/>
      <c r="I7708" s="131" t="s">
        <v>16950</v>
      </c>
      <c r="J7708" s="127"/>
      <c r="K7708" s="127"/>
      <c r="L7708" s="127"/>
      <c r="M7708" s="127"/>
      <c r="N7708" s="246">
        <v>532714.72</v>
      </c>
      <c r="O7708" s="246">
        <v>0</v>
      </c>
      <c r="P7708" s="127" t="s">
        <v>1334</v>
      </c>
    </row>
    <row r="7709" spans="1:16" ht="63.75" hidden="1">
      <c r="A7709" s="127">
        <v>70</v>
      </c>
      <c r="B7709" s="127"/>
      <c r="C7709" s="128" t="s">
        <v>706</v>
      </c>
      <c r="D7709" s="222">
        <v>43063</v>
      </c>
      <c r="E7709" s="127" t="s">
        <v>14547</v>
      </c>
      <c r="F7709" s="127" t="s">
        <v>1375</v>
      </c>
      <c r="G7709" s="127">
        <v>15661848</v>
      </c>
      <c r="H7709" s="127"/>
      <c r="I7709" s="131" t="s">
        <v>16951</v>
      </c>
      <c r="J7709" s="127"/>
      <c r="K7709" s="127"/>
      <c r="L7709" s="127"/>
      <c r="M7709" s="127"/>
      <c r="N7709" s="246">
        <v>22484.05</v>
      </c>
      <c r="O7709" s="246">
        <v>0</v>
      </c>
      <c r="P7709" s="127" t="s">
        <v>1334</v>
      </c>
    </row>
    <row r="7710" spans="1:16" ht="63.75" hidden="1">
      <c r="A7710" s="127">
        <v>132</v>
      </c>
      <c r="B7710" s="127"/>
      <c r="C7710" s="128" t="s">
        <v>729</v>
      </c>
      <c r="D7710" s="222">
        <v>43063</v>
      </c>
      <c r="E7710" s="127" t="s">
        <v>14548</v>
      </c>
      <c r="F7710" s="127" t="s">
        <v>11</v>
      </c>
      <c r="G7710" s="127">
        <v>904916</v>
      </c>
      <c r="H7710" s="127"/>
      <c r="I7710" s="131" t="s">
        <v>16952</v>
      </c>
      <c r="J7710" s="127"/>
      <c r="K7710" s="127"/>
      <c r="L7710" s="127"/>
      <c r="M7710" s="127"/>
      <c r="N7710" s="246">
        <v>270</v>
      </c>
      <c r="O7710" s="246">
        <v>0</v>
      </c>
      <c r="P7710" s="127" t="s">
        <v>1334</v>
      </c>
    </row>
    <row r="7711" spans="1:16" ht="63.75" hidden="1">
      <c r="A7711" s="127" t="s">
        <v>621</v>
      </c>
      <c r="B7711" s="127"/>
      <c r="C7711" s="128" t="s">
        <v>715</v>
      </c>
      <c r="D7711" s="222">
        <v>43063</v>
      </c>
      <c r="E7711" s="127" t="s">
        <v>14549</v>
      </c>
      <c r="F7711" s="127" t="s">
        <v>11</v>
      </c>
      <c r="G7711" s="127">
        <v>10199</v>
      </c>
      <c r="H7711" s="127"/>
      <c r="I7711" s="131" t="s">
        <v>16953</v>
      </c>
      <c r="J7711" s="127"/>
      <c r="K7711" s="127"/>
      <c r="L7711" s="127"/>
      <c r="M7711" s="127"/>
      <c r="N7711" s="246">
        <v>2463.69</v>
      </c>
      <c r="O7711" s="246">
        <v>0</v>
      </c>
      <c r="P7711" s="127" t="s">
        <v>1334</v>
      </c>
    </row>
    <row r="7712" spans="1:16" ht="63.75" hidden="1">
      <c r="A7712" s="127" t="s">
        <v>621</v>
      </c>
      <c r="B7712" s="127"/>
      <c r="C7712" s="128" t="s">
        <v>715</v>
      </c>
      <c r="D7712" s="222">
        <v>43063</v>
      </c>
      <c r="E7712" s="127" t="s">
        <v>14550</v>
      </c>
      <c r="F7712" s="127" t="s">
        <v>11</v>
      </c>
      <c r="G7712" s="127">
        <v>10020</v>
      </c>
      <c r="H7712" s="127"/>
      <c r="I7712" s="131" t="s">
        <v>16954</v>
      </c>
      <c r="J7712" s="127"/>
      <c r="K7712" s="127"/>
      <c r="L7712" s="127"/>
      <c r="M7712" s="127"/>
      <c r="N7712" s="246">
        <v>352.8</v>
      </c>
      <c r="O7712" s="246">
        <v>0</v>
      </c>
      <c r="P7712" s="127" t="s">
        <v>1334</v>
      </c>
    </row>
    <row r="7713" spans="1:16" ht="63.75" hidden="1">
      <c r="A7713" s="127" t="s">
        <v>621</v>
      </c>
      <c r="B7713" s="127"/>
      <c r="C7713" s="128" t="s">
        <v>715</v>
      </c>
      <c r="D7713" s="222">
        <v>43063</v>
      </c>
      <c r="E7713" s="127" t="s">
        <v>14551</v>
      </c>
      <c r="F7713" s="127" t="s">
        <v>11</v>
      </c>
      <c r="G7713" s="127">
        <v>10019</v>
      </c>
      <c r="H7713" s="127"/>
      <c r="I7713" s="131" t="s">
        <v>16955</v>
      </c>
      <c r="J7713" s="127"/>
      <c r="K7713" s="127"/>
      <c r="L7713" s="127"/>
      <c r="M7713" s="127"/>
      <c r="N7713" s="246">
        <v>366.73</v>
      </c>
      <c r="O7713" s="246">
        <v>0</v>
      </c>
      <c r="P7713" s="127" t="s">
        <v>1334</v>
      </c>
    </row>
    <row r="7714" spans="1:16" ht="63.75" hidden="1">
      <c r="A7714" s="127" t="s">
        <v>621</v>
      </c>
      <c r="B7714" s="127"/>
      <c r="C7714" s="128" t="s">
        <v>715</v>
      </c>
      <c r="D7714" s="222">
        <v>43063</v>
      </c>
      <c r="E7714" s="127" t="s">
        <v>14552</v>
      </c>
      <c r="F7714" s="127" t="s">
        <v>11</v>
      </c>
      <c r="G7714" s="127">
        <v>9975</v>
      </c>
      <c r="H7714" s="127"/>
      <c r="I7714" s="131" t="s">
        <v>16956</v>
      </c>
      <c r="J7714" s="127"/>
      <c r="K7714" s="127"/>
      <c r="L7714" s="127"/>
      <c r="M7714" s="127"/>
      <c r="N7714" s="246">
        <v>319.39</v>
      </c>
      <c r="O7714" s="246">
        <v>0</v>
      </c>
      <c r="P7714" s="127" t="s">
        <v>1334</v>
      </c>
    </row>
    <row r="7715" spans="1:16" ht="102" hidden="1">
      <c r="A7715" s="127">
        <v>249</v>
      </c>
      <c r="B7715" s="127"/>
      <c r="C7715" s="128" t="s">
        <v>776</v>
      </c>
      <c r="D7715" s="222">
        <v>43063</v>
      </c>
      <c r="E7715" s="127" t="s">
        <v>14553</v>
      </c>
      <c r="F7715" s="127" t="s">
        <v>15</v>
      </c>
      <c r="G7715" s="127">
        <v>3664</v>
      </c>
      <c r="H7715" s="127"/>
      <c r="I7715" s="131" t="s">
        <v>16957</v>
      </c>
      <c r="J7715" s="127"/>
      <c r="K7715" s="127"/>
      <c r="L7715" s="127"/>
      <c r="M7715" s="127"/>
      <c r="N7715" s="246">
        <v>4740.7299999999996</v>
      </c>
      <c r="O7715" s="246">
        <v>0</v>
      </c>
      <c r="P7715" s="127" t="s">
        <v>1334</v>
      </c>
    </row>
    <row r="7716" spans="1:16" ht="63.75" hidden="1">
      <c r="A7716" s="127" t="s">
        <v>621</v>
      </c>
      <c r="B7716" s="127"/>
      <c r="C7716" s="128" t="s">
        <v>715</v>
      </c>
      <c r="D7716" s="222">
        <v>43063</v>
      </c>
      <c r="E7716" s="127" t="s">
        <v>14554</v>
      </c>
      <c r="F7716" s="127" t="s">
        <v>11</v>
      </c>
      <c r="G7716" s="127">
        <v>9973</v>
      </c>
      <c r="H7716" s="127"/>
      <c r="I7716" s="131" t="s">
        <v>16958</v>
      </c>
      <c r="J7716" s="127"/>
      <c r="K7716" s="127"/>
      <c r="L7716" s="127"/>
      <c r="M7716" s="127"/>
      <c r="N7716" s="246">
        <v>2184.63</v>
      </c>
      <c r="O7716" s="246">
        <v>0</v>
      </c>
      <c r="P7716" s="127" t="s">
        <v>1334</v>
      </c>
    </row>
    <row r="7717" spans="1:16" ht="102" hidden="1">
      <c r="A7717" s="127">
        <v>249</v>
      </c>
      <c r="B7717" s="127"/>
      <c r="C7717" s="128" t="s">
        <v>776</v>
      </c>
      <c r="D7717" s="222">
        <v>43063</v>
      </c>
      <c r="E7717" s="127" t="s">
        <v>14555</v>
      </c>
      <c r="F7717" s="127" t="s">
        <v>15</v>
      </c>
      <c r="G7717" s="127">
        <v>3665</v>
      </c>
      <c r="H7717" s="127"/>
      <c r="I7717" s="131" t="s">
        <v>16959</v>
      </c>
      <c r="J7717" s="127"/>
      <c r="K7717" s="127"/>
      <c r="L7717" s="127"/>
      <c r="M7717" s="127"/>
      <c r="N7717" s="246">
        <v>1682.13</v>
      </c>
      <c r="O7717" s="246">
        <v>0</v>
      </c>
      <c r="P7717" s="127" t="s">
        <v>1334</v>
      </c>
    </row>
    <row r="7718" spans="1:16" ht="89.25" hidden="1">
      <c r="A7718" s="127">
        <v>25</v>
      </c>
      <c r="B7718" s="127"/>
      <c r="C7718" s="128" t="s">
        <v>695</v>
      </c>
      <c r="D7718" s="222">
        <v>43063</v>
      </c>
      <c r="E7718" s="127" t="s">
        <v>14556</v>
      </c>
      <c r="F7718" s="127" t="s">
        <v>15</v>
      </c>
      <c r="G7718" s="127">
        <v>3659</v>
      </c>
      <c r="H7718" s="127"/>
      <c r="I7718" s="131" t="s">
        <v>16960</v>
      </c>
      <c r="J7718" s="127"/>
      <c r="K7718" s="127"/>
      <c r="L7718" s="127"/>
      <c r="M7718" s="127"/>
      <c r="N7718" s="246">
        <v>438</v>
      </c>
      <c r="O7718" s="246">
        <v>0</v>
      </c>
      <c r="P7718" s="127" t="s">
        <v>1334</v>
      </c>
    </row>
    <row r="7719" spans="1:16" ht="89.25" hidden="1">
      <c r="A7719" s="127">
        <v>25</v>
      </c>
      <c r="B7719" s="127"/>
      <c r="C7719" s="128" t="s">
        <v>695</v>
      </c>
      <c r="D7719" s="222">
        <v>43063</v>
      </c>
      <c r="E7719" s="127" t="s">
        <v>14557</v>
      </c>
      <c r="F7719" s="127" t="s">
        <v>15</v>
      </c>
      <c r="G7719" s="127">
        <v>3658</v>
      </c>
      <c r="H7719" s="127"/>
      <c r="I7719" s="131" t="s">
        <v>16961</v>
      </c>
      <c r="J7719" s="127"/>
      <c r="K7719" s="127"/>
      <c r="L7719" s="127"/>
      <c r="M7719" s="127"/>
      <c r="N7719" s="246">
        <v>493.84</v>
      </c>
      <c r="O7719" s="246">
        <v>0</v>
      </c>
      <c r="P7719" s="127" t="s">
        <v>1334</v>
      </c>
    </row>
    <row r="7720" spans="1:16" ht="102" hidden="1">
      <c r="A7720" s="127">
        <v>25</v>
      </c>
      <c r="B7720" s="127"/>
      <c r="C7720" s="128" t="s">
        <v>695</v>
      </c>
      <c r="D7720" s="222">
        <v>43063</v>
      </c>
      <c r="E7720" s="127" t="s">
        <v>14558</v>
      </c>
      <c r="F7720" s="127" t="s">
        <v>15</v>
      </c>
      <c r="G7720" s="127">
        <v>3657</v>
      </c>
      <c r="H7720" s="127"/>
      <c r="I7720" s="131" t="s">
        <v>16962</v>
      </c>
      <c r="J7720" s="127"/>
      <c r="K7720" s="127"/>
      <c r="L7720" s="127"/>
      <c r="M7720" s="127"/>
      <c r="N7720" s="246">
        <v>348.48</v>
      </c>
      <c r="O7720" s="246">
        <v>0</v>
      </c>
      <c r="P7720" s="127" t="s">
        <v>1334</v>
      </c>
    </row>
    <row r="7721" spans="1:16" ht="63.75" hidden="1">
      <c r="A7721" s="127">
        <v>513</v>
      </c>
      <c r="B7721" s="127"/>
      <c r="C7721" s="128" t="s">
        <v>201</v>
      </c>
      <c r="D7721" s="222">
        <v>43063</v>
      </c>
      <c r="E7721" s="127" t="s">
        <v>14559</v>
      </c>
      <c r="F7721" s="127" t="s">
        <v>15</v>
      </c>
      <c r="G7721" s="127">
        <v>603342</v>
      </c>
      <c r="H7721" s="127"/>
      <c r="I7721" s="131" t="s">
        <v>16963</v>
      </c>
      <c r="J7721" s="127"/>
      <c r="K7721" s="127"/>
      <c r="L7721" s="127"/>
      <c r="M7721" s="127"/>
      <c r="N7721" s="246">
        <v>50</v>
      </c>
      <c r="O7721" s="246">
        <v>0</v>
      </c>
      <c r="P7721" s="127" t="s">
        <v>1334</v>
      </c>
    </row>
    <row r="7722" spans="1:16" ht="63.75" hidden="1">
      <c r="A7722" s="127">
        <v>10</v>
      </c>
      <c r="B7722" s="127"/>
      <c r="C7722" s="128" t="s">
        <v>691</v>
      </c>
      <c r="D7722" s="222">
        <v>43063</v>
      </c>
      <c r="E7722" s="127" t="s">
        <v>14560</v>
      </c>
      <c r="F7722" s="127" t="s">
        <v>15</v>
      </c>
      <c r="G7722" s="127">
        <v>603344</v>
      </c>
      <c r="H7722" s="127"/>
      <c r="I7722" s="131" t="s">
        <v>16964</v>
      </c>
      <c r="J7722" s="127"/>
      <c r="K7722" s="127"/>
      <c r="L7722" s="127"/>
      <c r="M7722" s="127"/>
      <c r="N7722" s="246">
        <v>50</v>
      </c>
      <c r="O7722" s="246">
        <v>0</v>
      </c>
      <c r="P7722" s="127" t="s">
        <v>1334</v>
      </c>
    </row>
    <row r="7723" spans="1:16" ht="38.25" hidden="1">
      <c r="A7723" s="127">
        <v>340</v>
      </c>
      <c r="B7723" s="127"/>
      <c r="C7723" s="128" t="s">
        <v>815</v>
      </c>
      <c r="D7723" s="222">
        <v>43063</v>
      </c>
      <c r="E7723" s="127" t="s">
        <v>14561</v>
      </c>
      <c r="F7723" s="127" t="s">
        <v>15</v>
      </c>
      <c r="G7723" s="127">
        <v>603346</v>
      </c>
      <c r="H7723" s="127"/>
      <c r="I7723" s="131" t="s">
        <v>16965</v>
      </c>
      <c r="J7723" s="127"/>
      <c r="K7723" s="127"/>
      <c r="L7723" s="127"/>
      <c r="M7723" s="127"/>
      <c r="N7723" s="246">
        <v>50</v>
      </c>
      <c r="O7723" s="246">
        <v>0</v>
      </c>
      <c r="P7723" s="127" t="s">
        <v>1334</v>
      </c>
    </row>
    <row r="7724" spans="1:16" ht="76.5" hidden="1">
      <c r="A7724" s="127">
        <v>16</v>
      </c>
      <c r="B7724" s="127"/>
      <c r="C7724" s="128" t="s">
        <v>693</v>
      </c>
      <c r="D7724" s="222">
        <v>43063</v>
      </c>
      <c r="E7724" s="127" t="s">
        <v>14562</v>
      </c>
      <c r="F7724" s="127" t="s">
        <v>1261</v>
      </c>
      <c r="G7724" s="127">
        <v>3660</v>
      </c>
      <c r="H7724" s="127"/>
      <c r="I7724" s="131" t="s">
        <v>16966</v>
      </c>
      <c r="J7724" s="127"/>
      <c r="K7724" s="127"/>
      <c r="L7724" s="127"/>
      <c r="M7724" s="127"/>
      <c r="N7724" s="246">
        <v>434.22</v>
      </c>
      <c r="O7724" s="246">
        <v>0</v>
      </c>
      <c r="P7724" s="127" t="s">
        <v>1334</v>
      </c>
    </row>
    <row r="7725" spans="1:16" ht="63.75" hidden="1">
      <c r="A7725" s="127">
        <v>16</v>
      </c>
      <c r="B7725" s="127"/>
      <c r="C7725" s="128" t="s">
        <v>693</v>
      </c>
      <c r="D7725" s="222">
        <v>43063</v>
      </c>
      <c r="E7725" s="127" t="s">
        <v>14563</v>
      </c>
      <c r="F7725" s="127" t="s">
        <v>15</v>
      </c>
      <c r="G7725" s="127">
        <v>3660</v>
      </c>
      <c r="H7725" s="127"/>
      <c r="I7725" s="131" t="s">
        <v>16967</v>
      </c>
      <c r="J7725" s="127"/>
      <c r="K7725" s="127"/>
      <c r="L7725" s="127"/>
      <c r="M7725" s="127"/>
      <c r="N7725" s="246">
        <v>293.39</v>
      </c>
      <c r="O7725" s="246">
        <v>0</v>
      </c>
      <c r="P7725" s="127" t="s">
        <v>1334</v>
      </c>
    </row>
    <row r="7726" spans="1:16" ht="51" hidden="1">
      <c r="A7726" s="127">
        <v>513</v>
      </c>
      <c r="B7726" s="127"/>
      <c r="C7726" s="128" t="s">
        <v>201</v>
      </c>
      <c r="D7726" s="222">
        <v>43063</v>
      </c>
      <c r="E7726" s="127" t="s">
        <v>14564</v>
      </c>
      <c r="F7726" s="127" t="s">
        <v>15</v>
      </c>
      <c r="G7726" s="127">
        <v>603464</v>
      </c>
      <c r="H7726" s="127"/>
      <c r="I7726" s="131" t="s">
        <v>10379</v>
      </c>
      <c r="J7726" s="127"/>
      <c r="K7726" s="127"/>
      <c r="L7726" s="127"/>
      <c r="M7726" s="127"/>
      <c r="N7726" s="246">
        <v>50</v>
      </c>
      <c r="O7726" s="246">
        <v>0</v>
      </c>
      <c r="P7726" s="127" t="s">
        <v>1334</v>
      </c>
    </row>
    <row r="7727" spans="1:16" ht="51" hidden="1">
      <c r="A7727" s="127">
        <v>513</v>
      </c>
      <c r="B7727" s="127"/>
      <c r="C7727" s="128" t="s">
        <v>201</v>
      </c>
      <c r="D7727" s="222">
        <v>43063</v>
      </c>
      <c r="E7727" s="127" t="s">
        <v>14565</v>
      </c>
      <c r="F7727" s="127" t="s">
        <v>15</v>
      </c>
      <c r="G7727" s="127">
        <v>603466</v>
      </c>
      <c r="H7727" s="127"/>
      <c r="I7727" s="131" t="s">
        <v>10377</v>
      </c>
      <c r="J7727" s="127"/>
      <c r="K7727" s="127"/>
      <c r="L7727" s="127"/>
      <c r="M7727" s="127"/>
      <c r="N7727" s="246">
        <v>50</v>
      </c>
      <c r="O7727" s="246">
        <v>0</v>
      </c>
      <c r="P7727" s="127" t="s">
        <v>1334</v>
      </c>
    </row>
    <row r="7728" spans="1:16" ht="102" hidden="1">
      <c r="A7728" s="127">
        <v>244</v>
      </c>
      <c r="B7728" s="127"/>
      <c r="C7728" s="128" t="s">
        <v>772</v>
      </c>
      <c r="D7728" s="222">
        <v>43063</v>
      </c>
      <c r="E7728" s="127" t="s">
        <v>14566</v>
      </c>
      <c r="F7728" s="127" t="s">
        <v>15</v>
      </c>
      <c r="G7728" s="127">
        <v>3679</v>
      </c>
      <c r="H7728" s="127"/>
      <c r="I7728" s="131" t="s">
        <v>16968</v>
      </c>
      <c r="J7728" s="127"/>
      <c r="K7728" s="127"/>
      <c r="L7728" s="127"/>
      <c r="M7728" s="127"/>
      <c r="N7728" s="246">
        <v>413.24</v>
      </c>
      <c r="O7728" s="246">
        <v>0</v>
      </c>
      <c r="P7728" s="127" t="s">
        <v>1334</v>
      </c>
    </row>
    <row r="7729" spans="1:16" ht="102" hidden="1">
      <c r="A7729" s="127">
        <v>244</v>
      </c>
      <c r="B7729" s="127"/>
      <c r="C7729" s="128" t="s">
        <v>772</v>
      </c>
      <c r="D7729" s="222">
        <v>43063</v>
      </c>
      <c r="E7729" s="127" t="s">
        <v>14567</v>
      </c>
      <c r="F7729" s="127" t="s">
        <v>15</v>
      </c>
      <c r="G7729" s="127">
        <v>3678</v>
      </c>
      <c r="H7729" s="127"/>
      <c r="I7729" s="131" t="s">
        <v>16969</v>
      </c>
      <c r="J7729" s="127"/>
      <c r="K7729" s="127"/>
      <c r="L7729" s="127"/>
      <c r="M7729" s="127"/>
      <c r="N7729" s="246">
        <v>619.11</v>
      </c>
      <c r="O7729" s="246">
        <v>0</v>
      </c>
      <c r="P7729" s="127" t="s">
        <v>1334</v>
      </c>
    </row>
    <row r="7730" spans="1:16" ht="102" hidden="1">
      <c r="A7730" s="127">
        <v>244</v>
      </c>
      <c r="B7730" s="127"/>
      <c r="C7730" s="128" t="s">
        <v>772</v>
      </c>
      <c r="D7730" s="222">
        <v>43063</v>
      </c>
      <c r="E7730" s="127" t="s">
        <v>14568</v>
      </c>
      <c r="F7730" s="127" t="s">
        <v>15</v>
      </c>
      <c r="G7730" s="127">
        <v>3677</v>
      </c>
      <c r="H7730" s="127"/>
      <c r="I7730" s="131" t="s">
        <v>16970</v>
      </c>
      <c r="J7730" s="127"/>
      <c r="K7730" s="127"/>
      <c r="L7730" s="127"/>
      <c r="M7730" s="127"/>
      <c r="N7730" s="246">
        <v>1299</v>
      </c>
      <c r="O7730" s="246">
        <v>0</v>
      </c>
      <c r="P7730" s="127" t="s">
        <v>1334</v>
      </c>
    </row>
    <row r="7731" spans="1:16" ht="102" hidden="1">
      <c r="A7731" s="127">
        <v>224</v>
      </c>
      <c r="B7731" s="127"/>
      <c r="C7731" s="128" t="s">
        <v>120</v>
      </c>
      <c r="D7731" s="222">
        <v>43063</v>
      </c>
      <c r="E7731" s="127" t="s">
        <v>14569</v>
      </c>
      <c r="F7731" s="127" t="s">
        <v>15</v>
      </c>
      <c r="G7731" s="127">
        <v>3676</v>
      </c>
      <c r="H7731" s="127"/>
      <c r="I7731" s="131" t="s">
        <v>16971</v>
      </c>
      <c r="J7731" s="127"/>
      <c r="K7731" s="127"/>
      <c r="L7731" s="127"/>
      <c r="M7731" s="127"/>
      <c r="N7731" s="246">
        <v>277.27</v>
      </c>
      <c r="O7731" s="246">
        <v>0</v>
      </c>
      <c r="P7731" s="127" t="s">
        <v>1334</v>
      </c>
    </row>
    <row r="7732" spans="1:16" ht="63.75" hidden="1">
      <c r="A7732" s="127" t="s">
        <v>621</v>
      </c>
      <c r="B7732" s="127"/>
      <c r="C7732" s="128" t="s">
        <v>715</v>
      </c>
      <c r="D7732" s="222">
        <v>43063</v>
      </c>
      <c r="E7732" s="127" t="s">
        <v>14570</v>
      </c>
      <c r="F7732" s="127" t="s">
        <v>11</v>
      </c>
      <c r="G7732" s="127">
        <v>10040</v>
      </c>
      <c r="H7732" s="127"/>
      <c r="I7732" s="131" t="s">
        <v>16972</v>
      </c>
      <c r="J7732" s="127"/>
      <c r="K7732" s="127"/>
      <c r="L7732" s="127"/>
      <c r="M7732" s="127"/>
      <c r="N7732" s="246">
        <v>1225.5999999999999</v>
      </c>
      <c r="O7732" s="246">
        <v>0</v>
      </c>
      <c r="P7732" s="127" t="s">
        <v>1334</v>
      </c>
    </row>
    <row r="7733" spans="1:16" ht="63.75" hidden="1">
      <c r="A7733" s="127" t="s">
        <v>621</v>
      </c>
      <c r="B7733" s="127"/>
      <c r="C7733" s="128" t="s">
        <v>715</v>
      </c>
      <c r="D7733" s="222">
        <v>43063</v>
      </c>
      <c r="E7733" s="127" t="s">
        <v>14571</v>
      </c>
      <c r="F7733" s="127" t="s">
        <v>11</v>
      </c>
      <c r="G7733" s="127">
        <v>10007</v>
      </c>
      <c r="H7733" s="127"/>
      <c r="I7733" s="131" t="s">
        <v>16973</v>
      </c>
      <c r="J7733" s="127"/>
      <c r="K7733" s="127"/>
      <c r="L7733" s="127"/>
      <c r="M7733" s="127"/>
      <c r="N7733" s="246">
        <v>860.99</v>
      </c>
      <c r="O7733" s="246">
        <v>0</v>
      </c>
      <c r="P7733" s="127" t="s">
        <v>1334</v>
      </c>
    </row>
    <row r="7734" spans="1:16" ht="102" hidden="1">
      <c r="A7734" s="127">
        <v>513</v>
      </c>
      <c r="B7734" s="127"/>
      <c r="C7734" s="128" t="s">
        <v>201</v>
      </c>
      <c r="D7734" s="222">
        <v>43063</v>
      </c>
      <c r="E7734" s="127" t="s">
        <v>14572</v>
      </c>
      <c r="F7734" s="127" t="s">
        <v>15</v>
      </c>
      <c r="G7734" s="127">
        <v>3674</v>
      </c>
      <c r="H7734" s="127"/>
      <c r="I7734" s="131" t="s">
        <v>16974</v>
      </c>
      <c r="J7734" s="127"/>
      <c r="K7734" s="127"/>
      <c r="L7734" s="127"/>
      <c r="M7734" s="127"/>
      <c r="N7734" s="246">
        <v>39081.620000000003</v>
      </c>
      <c r="O7734" s="246">
        <v>0</v>
      </c>
      <c r="P7734" s="127" t="s">
        <v>1334</v>
      </c>
    </row>
    <row r="7735" spans="1:16" ht="63.75" hidden="1">
      <c r="A7735" s="127">
        <v>16</v>
      </c>
      <c r="B7735" s="127"/>
      <c r="C7735" s="128" t="s">
        <v>693</v>
      </c>
      <c r="D7735" s="222">
        <v>43063</v>
      </c>
      <c r="E7735" s="127" t="s">
        <v>14573</v>
      </c>
      <c r="F7735" s="127" t="s">
        <v>1261</v>
      </c>
      <c r="G7735" s="127">
        <v>3662</v>
      </c>
      <c r="H7735" s="127"/>
      <c r="I7735" s="131" t="s">
        <v>16975</v>
      </c>
      <c r="J7735" s="127"/>
      <c r="K7735" s="127"/>
      <c r="L7735" s="127"/>
      <c r="M7735" s="127"/>
      <c r="N7735" s="246">
        <v>737.87</v>
      </c>
      <c r="O7735" s="246">
        <v>0</v>
      </c>
      <c r="P7735" s="127" t="s">
        <v>1334</v>
      </c>
    </row>
    <row r="7736" spans="1:16" ht="63.75" hidden="1">
      <c r="A7736" s="127">
        <v>16</v>
      </c>
      <c r="B7736" s="127"/>
      <c r="C7736" s="128" t="s">
        <v>693</v>
      </c>
      <c r="D7736" s="222">
        <v>43063</v>
      </c>
      <c r="E7736" s="127" t="s">
        <v>14574</v>
      </c>
      <c r="F7736" s="127" t="s">
        <v>15</v>
      </c>
      <c r="G7736" s="127">
        <v>3662</v>
      </c>
      <c r="H7736" s="127"/>
      <c r="I7736" s="131" t="s">
        <v>16976</v>
      </c>
      <c r="J7736" s="127"/>
      <c r="K7736" s="127"/>
      <c r="L7736" s="127"/>
      <c r="M7736" s="127"/>
      <c r="N7736" s="246">
        <v>307.04000000000002</v>
      </c>
      <c r="O7736" s="246">
        <v>0</v>
      </c>
      <c r="P7736" s="127" t="s">
        <v>1334</v>
      </c>
    </row>
    <row r="7737" spans="1:16" ht="63.75" hidden="1">
      <c r="A7737" s="127">
        <v>16</v>
      </c>
      <c r="B7737" s="127"/>
      <c r="C7737" s="128" t="s">
        <v>693</v>
      </c>
      <c r="D7737" s="222">
        <v>43063</v>
      </c>
      <c r="E7737" s="127" t="s">
        <v>14575</v>
      </c>
      <c r="F7737" s="127" t="s">
        <v>1261</v>
      </c>
      <c r="G7737" s="127">
        <v>3663</v>
      </c>
      <c r="H7737" s="127"/>
      <c r="I7737" s="131" t="s">
        <v>16977</v>
      </c>
      <c r="J7737" s="127"/>
      <c r="K7737" s="127"/>
      <c r="L7737" s="127"/>
      <c r="M7737" s="127"/>
      <c r="N7737" s="246">
        <v>737.87</v>
      </c>
      <c r="O7737" s="246">
        <v>0</v>
      </c>
      <c r="P7737" s="127" t="s">
        <v>1334</v>
      </c>
    </row>
    <row r="7738" spans="1:16" ht="63.75" hidden="1">
      <c r="A7738" s="127">
        <v>16</v>
      </c>
      <c r="B7738" s="127"/>
      <c r="C7738" s="128" t="s">
        <v>693</v>
      </c>
      <c r="D7738" s="222">
        <v>43063</v>
      </c>
      <c r="E7738" s="127" t="s">
        <v>14576</v>
      </c>
      <c r="F7738" s="127" t="s">
        <v>15</v>
      </c>
      <c r="G7738" s="127">
        <v>3663</v>
      </c>
      <c r="H7738" s="127"/>
      <c r="I7738" s="131" t="s">
        <v>16978</v>
      </c>
      <c r="J7738" s="127"/>
      <c r="K7738" s="127"/>
      <c r="L7738" s="127"/>
      <c r="M7738" s="127"/>
      <c r="N7738" s="246">
        <v>307.04000000000002</v>
      </c>
      <c r="O7738" s="246">
        <v>0</v>
      </c>
      <c r="P7738" s="127" t="s">
        <v>1334</v>
      </c>
    </row>
    <row r="7739" spans="1:16" ht="102" hidden="1">
      <c r="A7739" s="127">
        <v>197</v>
      </c>
      <c r="B7739" s="127"/>
      <c r="C7739" s="128" t="s">
        <v>755</v>
      </c>
      <c r="D7739" s="222">
        <v>43063</v>
      </c>
      <c r="E7739" s="127" t="s">
        <v>14577</v>
      </c>
      <c r="F7739" s="127" t="s">
        <v>1261</v>
      </c>
      <c r="G7739" s="127">
        <v>3632</v>
      </c>
      <c r="H7739" s="127"/>
      <c r="I7739" s="131" t="s">
        <v>16979</v>
      </c>
      <c r="J7739" s="127"/>
      <c r="K7739" s="127"/>
      <c r="L7739" s="127"/>
      <c r="M7739" s="127"/>
      <c r="N7739" s="246">
        <v>23044.53</v>
      </c>
      <c r="O7739" s="246">
        <v>0</v>
      </c>
      <c r="P7739" s="127" t="s">
        <v>1334</v>
      </c>
    </row>
    <row r="7740" spans="1:16" ht="89.25" hidden="1">
      <c r="A7740" s="127">
        <v>197</v>
      </c>
      <c r="B7740" s="127"/>
      <c r="C7740" s="128" t="s">
        <v>755</v>
      </c>
      <c r="D7740" s="222">
        <v>43063</v>
      </c>
      <c r="E7740" s="127" t="s">
        <v>14578</v>
      </c>
      <c r="F7740" s="127" t="s">
        <v>15</v>
      </c>
      <c r="G7740" s="127">
        <v>3632</v>
      </c>
      <c r="H7740" s="127"/>
      <c r="I7740" s="131" t="s">
        <v>16980</v>
      </c>
      <c r="J7740" s="127"/>
      <c r="K7740" s="127"/>
      <c r="L7740" s="127"/>
      <c r="M7740" s="127"/>
      <c r="N7740" s="246">
        <v>1512.69</v>
      </c>
      <c r="O7740" s="246">
        <v>0</v>
      </c>
      <c r="P7740" s="127" t="s">
        <v>1334</v>
      </c>
    </row>
    <row r="7741" spans="1:16" ht="63.75" hidden="1">
      <c r="A7741" s="127">
        <v>16</v>
      </c>
      <c r="B7741" s="127"/>
      <c r="C7741" s="128" t="s">
        <v>693</v>
      </c>
      <c r="D7741" s="222">
        <v>43063</v>
      </c>
      <c r="E7741" s="127" t="s">
        <v>14579</v>
      </c>
      <c r="F7741" s="127" t="s">
        <v>1261</v>
      </c>
      <c r="G7741" s="127">
        <v>3661</v>
      </c>
      <c r="H7741" s="127"/>
      <c r="I7741" s="131" t="s">
        <v>16981</v>
      </c>
      <c r="J7741" s="127"/>
      <c r="K7741" s="127"/>
      <c r="L7741" s="127"/>
      <c r="M7741" s="127"/>
      <c r="N7741" s="246">
        <v>130.99</v>
      </c>
      <c r="O7741" s="246">
        <v>0</v>
      </c>
      <c r="P7741" s="127" t="s">
        <v>1334</v>
      </c>
    </row>
    <row r="7742" spans="1:16" ht="63.75" hidden="1">
      <c r="A7742" s="127">
        <v>16</v>
      </c>
      <c r="B7742" s="127"/>
      <c r="C7742" s="128" t="s">
        <v>693</v>
      </c>
      <c r="D7742" s="222">
        <v>43063</v>
      </c>
      <c r="E7742" s="127" t="s">
        <v>14580</v>
      </c>
      <c r="F7742" s="127" t="s">
        <v>15</v>
      </c>
      <c r="G7742" s="127">
        <v>3661</v>
      </c>
      <c r="H7742" s="127"/>
      <c r="I7742" s="131" t="s">
        <v>16982</v>
      </c>
      <c r="J7742" s="127"/>
      <c r="K7742" s="127"/>
      <c r="L7742" s="127"/>
      <c r="M7742" s="127"/>
      <c r="N7742" s="246">
        <v>276.24</v>
      </c>
      <c r="O7742" s="246">
        <v>0</v>
      </c>
      <c r="P7742" s="127" t="s">
        <v>1334</v>
      </c>
    </row>
    <row r="7743" spans="1:16" ht="51" hidden="1">
      <c r="A7743" s="127">
        <v>513</v>
      </c>
      <c r="B7743" s="127"/>
      <c r="C7743" s="128" t="s">
        <v>201</v>
      </c>
      <c r="D7743" s="222">
        <v>43063</v>
      </c>
      <c r="E7743" s="127" t="s">
        <v>14581</v>
      </c>
      <c r="F7743" s="127" t="s">
        <v>15</v>
      </c>
      <c r="G7743" s="127">
        <v>603802</v>
      </c>
      <c r="H7743" s="127"/>
      <c r="I7743" s="131" t="s">
        <v>10425</v>
      </c>
      <c r="J7743" s="127"/>
      <c r="K7743" s="127"/>
      <c r="L7743" s="127"/>
      <c r="M7743" s="127"/>
      <c r="N7743" s="246">
        <v>50</v>
      </c>
      <c r="O7743" s="246">
        <v>0</v>
      </c>
      <c r="P7743" s="127" t="s">
        <v>1334</v>
      </c>
    </row>
    <row r="7744" spans="1:16" ht="51" hidden="1">
      <c r="A7744" s="127">
        <v>513</v>
      </c>
      <c r="B7744" s="127"/>
      <c r="C7744" s="128" t="s">
        <v>201</v>
      </c>
      <c r="D7744" s="222">
        <v>43063</v>
      </c>
      <c r="E7744" s="127" t="s">
        <v>14582</v>
      </c>
      <c r="F7744" s="127" t="s">
        <v>15</v>
      </c>
      <c r="G7744" s="127">
        <v>603804</v>
      </c>
      <c r="H7744" s="127"/>
      <c r="I7744" s="131" t="s">
        <v>10425</v>
      </c>
      <c r="J7744" s="127"/>
      <c r="K7744" s="127"/>
      <c r="L7744" s="127"/>
      <c r="M7744" s="127"/>
      <c r="N7744" s="246">
        <v>50</v>
      </c>
      <c r="O7744" s="246">
        <v>0</v>
      </c>
      <c r="P7744" s="127" t="s">
        <v>1334</v>
      </c>
    </row>
    <row r="7745" spans="1:16" ht="51" hidden="1">
      <c r="A7745" s="127">
        <v>513</v>
      </c>
      <c r="B7745" s="127"/>
      <c r="C7745" s="128" t="s">
        <v>201</v>
      </c>
      <c r="D7745" s="222">
        <v>43063</v>
      </c>
      <c r="E7745" s="127" t="s">
        <v>14583</v>
      </c>
      <c r="F7745" s="127" t="s">
        <v>15</v>
      </c>
      <c r="G7745" s="127">
        <v>603806</v>
      </c>
      <c r="H7745" s="127"/>
      <c r="I7745" s="131" t="s">
        <v>16983</v>
      </c>
      <c r="J7745" s="127"/>
      <c r="K7745" s="127"/>
      <c r="L7745" s="127"/>
      <c r="M7745" s="127"/>
      <c r="N7745" s="246">
        <v>50</v>
      </c>
      <c r="O7745" s="246">
        <v>0</v>
      </c>
      <c r="P7745" s="127" t="s">
        <v>1334</v>
      </c>
    </row>
    <row r="7746" spans="1:16" ht="51" hidden="1">
      <c r="A7746" s="127">
        <v>513</v>
      </c>
      <c r="B7746" s="127"/>
      <c r="C7746" s="128" t="s">
        <v>201</v>
      </c>
      <c r="D7746" s="222">
        <v>43063</v>
      </c>
      <c r="E7746" s="127" t="s">
        <v>14584</v>
      </c>
      <c r="F7746" s="127" t="s">
        <v>15</v>
      </c>
      <c r="G7746" s="127">
        <v>603810</v>
      </c>
      <c r="H7746" s="127"/>
      <c r="I7746" s="131" t="s">
        <v>16984</v>
      </c>
      <c r="J7746" s="127"/>
      <c r="K7746" s="127"/>
      <c r="L7746" s="127"/>
      <c r="M7746" s="127"/>
      <c r="N7746" s="246">
        <v>50</v>
      </c>
      <c r="O7746" s="246">
        <v>0</v>
      </c>
      <c r="P7746" s="127" t="s">
        <v>1334</v>
      </c>
    </row>
    <row r="7747" spans="1:16" ht="51" hidden="1">
      <c r="A7747" s="127">
        <v>513</v>
      </c>
      <c r="B7747" s="127"/>
      <c r="C7747" s="128" t="s">
        <v>201</v>
      </c>
      <c r="D7747" s="222">
        <v>43063</v>
      </c>
      <c r="E7747" s="127" t="s">
        <v>14585</v>
      </c>
      <c r="F7747" s="127" t="s">
        <v>15</v>
      </c>
      <c r="G7747" s="127">
        <v>603952</v>
      </c>
      <c r="H7747" s="127"/>
      <c r="I7747" s="131" t="s">
        <v>9758</v>
      </c>
      <c r="J7747" s="127"/>
      <c r="K7747" s="127"/>
      <c r="L7747" s="127"/>
      <c r="M7747" s="127"/>
      <c r="N7747" s="246">
        <v>50</v>
      </c>
      <c r="O7747" s="246">
        <v>0</v>
      </c>
      <c r="P7747" s="127" t="s">
        <v>1334</v>
      </c>
    </row>
    <row r="7748" spans="1:16" ht="76.5" hidden="1">
      <c r="A7748" s="127">
        <v>25</v>
      </c>
      <c r="B7748" s="127"/>
      <c r="C7748" s="128" t="s">
        <v>695</v>
      </c>
      <c r="D7748" s="222">
        <v>43063</v>
      </c>
      <c r="E7748" s="127" t="s">
        <v>14586</v>
      </c>
      <c r="F7748" s="127" t="s">
        <v>1375</v>
      </c>
      <c r="G7748" s="127">
        <v>15640894</v>
      </c>
      <c r="H7748" s="127"/>
      <c r="I7748" s="131" t="s">
        <v>16985</v>
      </c>
      <c r="J7748" s="127"/>
      <c r="K7748" s="127"/>
      <c r="L7748" s="127"/>
      <c r="M7748" s="127"/>
      <c r="N7748" s="246">
        <v>626479.85</v>
      </c>
      <c r="O7748" s="246">
        <v>0</v>
      </c>
      <c r="P7748" s="127" t="s">
        <v>1334</v>
      </c>
    </row>
    <row r="7749" spans="1:16" ht="76.5" hidden="1">
      <c r="A7749" s="127">
        <v>25</v>
      </c>
      <c r="B7749" s="127"/>
      <c r="C7749" s="128" t="s">
        <v>695</v>
      </c>
      <c r="D7749" s="222">
        <v>43063</v>
      </c>
      <c r="E7749" s="127" t="s">
        <v>14587</v>
      </c>
      <c r="F7749" s="127" t="s">
        <v>1375</v>
      </c>
      <c r="G7749" s="127">
        <v>15661840</v>
      </c>
      <c r="H7749" s="127"/>
      <c r="I7749" s="131" t="s">
        <v>16986</v>
      </c>
      <c r="J7749" s="127"/>
      <c r="K7749" s="127"/>
      <c r="L7749" s="127"/>
      <c r="M7749" s="127"/>
      <c r="N7749" s="246">
        <v>6000000</v>
      </c>
      <c r="O7749" s="246">
        <v>0</v>
      </c>
      <c r="P7749" s="127" t="s">
        <v>1334</v>
      </c>
    </row>
    <row r="7750" spans="1:16" ht="76.5" hidden="1">
      <c r="A7750" s="127">
        <v>25</v>
      </c>
      <c r="B7750" s="127"/>
      <c r="C7750" s="128" t="s">
        <v>695</v>
      </c>
      <c r="D7750" s="222">
        <v>43063</v>
      </c>
      <c r="E7750" s="127" t="s">
        <v>14588</v>
      </c>
      <c r="F7750" s="127" t="s">
        <v>1375</v>
      </c>
      <c r="G7750" s="127">
        <v>15661841</v>
      </c>
      <c r="H7750" s="127"/>
      <c r="I7750" s="131" t="s">
        <v>16987</v>
      </c>
      <c r="J7750" s="127"/>
      <c r="K7750" s="127"/>
      <c r="L7750" s="127"/>
      <c r="M7750" s="127"/>
      <c r="N7750" s="246">
        <v>5934922.2999999998</v>
      </c>
      <c r="O7750" s="246">
        <v>0</v>
      </c>
      <c r="P7750" s="127" t="s">
        <v>1334</v>
      </c>
    </row>
    <row r="7751" spans="1:16" ht="76.5" hidden="1">
      <c r="A7751" s="127">
        <v>25</v>
      </c>
      <c r="B7751" s="127"/>
      <c r="C7751" s="128" t="s">
        <v>695</v>
      </c>
      <c r="D7751" s="222">
        <v>43063</v>
      </c>
      <c r="E7751" s="127" t="s">
        <v>14589</v>
      </c>
      <c r="F7751" s="127" t="s">
        <v>1375</v>
      </c>
      <c r="G7751" s="127">
        <v>15657346</v>
      </c>
      <c r="H7751" s="127"/>
      <c r="I7751" s="131" t="s">
        <v>16988</v>
      </c>
      <c r="J7751" s="127"/>
      <c r="K7751" s="127"/>
      <c r="L7751" s="127"/>
      <c r="M7751" s="127"/>
      <c r="N7751" s="246">
        <v>739230.68</v>
      </c>
      <c r="O7751" s="246">
        <v>0</v>
      </c>
      <c r="P7751" s="127" t="s">
        <v>1334</v>
      </c>
    </row>
    <row r="7752" spans="1:16" ht="76.5" hidden="1">
      <c r="A7752" s="127">
        <v>25</v>
      </c>
      <c r="B7752" s="127"/>
      <c r="C7752" s="128" t="s">
        <v>695</v>
      </c>
      <c r="D7752" s="222">
        <v>43063</v>
      </c>
      <c r="E7752" s="127" t="s">
        <v>14590</v>
      </c>
      <c r="F7752" s="127" t="s">
        <v>1375</v>
      </c>
      <c r="G7752" s="127">
        <v>15661842</v>
      </c>
      <c r="H7752" s="127"/>
      <c r="I7752" s="131" t="s">
        <v>16989</v>
      </c>
      <c r="J7752" s="127"/>
      <c r="K7752" s="127"/>
      <c r="L7752" s="127"/>
      <c r="M7752" s="127"/>
      <c r="N7752" s="246">
        <v>204196.89</v>
      </c>
      <c r="O7752" s="246">
        <v>0</v>
      </c>
      <c r="P7752" s="127" t="s">
        <v>1334</v>
      </c>
    </row>
    <row r="7753" spans="1:16" ht="76.5" hidden="1">
      <c r="A7753" s="127">
        <v>25</v>
      </c>
      <c r="B7753" s="127"/>
      <c r="C7753" s="128" t="s">
        <v>695</v>
      </c>
      <c r="D7753" s="222">
        <v>43063</v>
      </c>
      <c r="E7753" s="127" t="s">
        <v>14591</v>
      </c>
      <c r="F7753" s="127" t="s">
        <v>1375</v>
      </c>
      <c r="G7753" s="127">
        <v>15661830</v>
      </c>
      <c r="H7753" s="127"/>
      <c r="I7753" s="131" t="s">
        <v>16990</v>
      </c>
      <c r="J7753" s="127"/>
      <c r="K7753" s="127"/>
      <c r="L7753" s="127"/>
      <c r="M7753" s="127"/>
      <c r="N7753" s="246">
        <v>159578.20000000001</v>
      </c>
      <c r="O7753" s="246">
        <v>0</v>
      </c>
      <c r="P7753" s="127" t="s">
        <v>1334</v>
      </c>
    </row>
    <row r="7754" spans="1:16" ht="76.5" hidden="1">
      <c r="A7754" s="127">
        <v>25</v>
      </c>
      <c r="B7754" s="127"/>
      <c r="C7754" s="128" t="s">
        <v>695</v>
      </c>
      <c r="D7754" s="222">
        <v>43063</v>
      </c>
      <c r="E7754" s="127" t="s">
        <v>14592</v>
      </c>
      <c r="F7754" s="127" t="s">
        <v>1375</v>
      </c>
      <c r="G7754" s="127">
        <v>15657420</v>
      </c>
      <c r="H7754" s="127"/>
      <c r="I7754" s="131" t="s">
        <v>16991</v>
      </c>
      <c r="J7754" s="127"/>
      <c r="K7754" s="127"/>
      <c r="L7754" s="127"/>
      <c r="M7754" s="127"/>
      <c r="N7754" s="246">
        <v>201140.8</v>
      </c>
      <c r="O7754" s="246">
        <v>0</v>
      </c>
      <c r="P7754" s="127" t="s">
        <v>1334</v>
      </c>
    </row>
    <row r="7755" spans="1:16" ht="76.5" hidden="1">
      <c r="A7755" s="127">
        <v>25</v>
      </c>
      <c r="B7755" s="127"/>
      <c r="C7755" s="128" t="s">
        <v>695</v>
      </c>
      <c r="D7755" s="222">
        <v>43063</v>
      </c>
      <c r="E7755" s="127" t="s">
        <v>14593</v>
      </c>
      <c r="F7755" s="127" t="s">
        <v>1375</v>
      </c>
      <c r="G7755" s="127">
        <v>15657426</v>
      </c>
      <c r="H7755" s="127"/>
      <c r="I7755" s="131" t="s">
        <v>16992</v>
      </c>
      <c r="J7755" s="127"/>
      <c r="K7755" s="127"/>
      <c r="L7755" s="127"/>
      <c r="M7755" s="127"/>
      <c r="N7755" s="246">
        <v>398859.2</v>
      </c>
      <c r="O7755" s="246">
        <v>0</v>
      </c>
      <c r="P7755" s="127" t="s">
        <v>1334</v>
      </c>
    </row>
    <row r="7756" spans="1:16" ht="51" hidden="1">
      <c r="A7756" s="127" t="s">
        <v>623</v>
      </c>
      <c r="B7756" s="127"/>
      <c r="C7756" s="128" t="s">
        <v>716</v>
      </c>
      <c r="D7756" s="222">
        <v>43066</v>
      </c>
      <c r="E7756" s="127" t="s">
        <v>14594</v>
      </c>
      <c r="F7756" s="127" t="s">
        <v>1260</v>
      </c>
      <c r="G7756" s="127">
        <v>15676628</v>
      </c>
      <c r="H7756" s="127"/>
      <c r="I7756" s="131" t="s">
        <v>16993</v>
      </c>
      <c r="J7756" s="127"/>
      <c r="K7756" s="127"/>
      <c r="L7756" s="127"/>
      <c r="M7756" s="127"/>
      <c r="N7756" s="246">
        <v>0</v>
      </c>
      <c r="O7756" s="246">
        <v>147439.10999999999</v>
      </c>
      <c r="P7756" s="127" t="s">
        <v>1334</v>
      </c>
    </row>
    <row r="7757" spans="1:16" ht="63.75" hidden="1">
      <c r="A7757" s="127" t="s">
        <v>623</v>
      </c>
      <c r="B7757" s="127"/>
      <c r="C7757" s="128" t="s">
        <v>716</v>
      </c>
      <c r="D7757" s="222">
        <v>43066</v>
      </c>
      <c r="E7757" s="127" t="s">
        <v>14595</v>
      </c>
      <c r="F7757" s="127" t="s">
        <v>1260</v>
      </c>
      <c r="G7757" s="127">
        <v>15676629</v>
      </c>
      <c r="H7757" s="127"/>
      <c r="I7757" s="131" t="s">
        <v>16994</v>
      </c>
      <c r="J7757" s="127"/>
      <c r="K7757" s="127"/>
      <c r="L7757" s="127"/>
      <c r="M7757" s="127"/>
      <c r="N7757" s="246">
        <v>0</v>
      </c>
      <c r="O7757" s="246">
        <v>6591.05</v>
      </c>
      <c r="P7757" s="127" t="s">
        <v>1334</v>
      </c>
    </row>
    <row r="7758" spans="1:16" ht="76.5" hidden="1">
      <c r="A7758" s="127" t="s">
        <v>621</v>
      </c>
      <c r="B7758" s="127"/>
      <c r="C7758" s="128" t="s">
        <v>715</v>
      </c>
      <c r="D7758" s="222">
        <v>43066</v>
      </c>
      <c r="E7758" s="127" t="s">
        <v>14596</v>
      </c>
      <c r="F7758" s="127" t="s">
        <v>6</v>
      </c>
      <c r="G7758" s="127">
        <v>912146</v>
      </c>
      <c r="H7758" s="127"/>
      <c r="I7758" s="131" t="s">
        <v>16995</v>
      </c>
      <c r="J7758" s="127"/>
      <c r="K7758" s="127"/>
      <c r="L7758" s="127"/>
      <c r="M7758" s="127"/>
      <c r="N7758" s="246">
        <v>0</v>
      </c>
      <c r="O7758" s="246">
        <v>14000</v>
      </c>
      <c r="P7758" s="127" t="s">
        <v>1334</v>
      </c>
    </row>
    <row r="7759" spans="1:16" ht="63.75" hidden="1">
      <c r="A7759" s="127">
        <v>150</v>
      </c>
      <c r="B7759" s="127"/>
      <c r="C7759" s="128" t="s">
        <v>94</v>
      </c>
      <c r="D7759" s="222">
        <v>43066</v>
      </c>
      <c r="E7759" s="127" t="s">
        <v>14597</v>
      </c>
      <c r="F7759" s="127" t="s">
        <v>6</v>
      </c>
      <c r="G7759" s="127">
        <v>905171</v>
      </c>
      <c r="H7759" s="127"/>
      <c r="I7759" s="131" t="s">
        <v>16996</v>
      </c>
      <c r="J7759" s="127"/>
      <c r="K7759" s="127"/>
      <c r="L7759" s="127"/>
      <c r="M7759" s="127"/>
      <c r="N7759" s="246">
        <v>0</v>
      </c>
      <c r="O7759" s="246">
        <v>234140.96</v>
      </c>
      <c r="P7759" s="127" t="s">
        <v>1334</v>
      </c>
    </row>
    <row r="7760" spans="1:16" ht="76.5" hidden="1">
      <c r="A7760" s="127">
        <v>25</v>
      </c>
      <c r="B7760" s="127"/>
      <c r="C7760" s="128" t="s">
        <v>695</v>
      </c>
      <c r="D7760" s="222">
        <v>43066</v>
      </c>
      <c r="E7760" s="127" t="s">
        <v>14598</v>
      </c>
      <c r="F7760" s="127" t="s">
        <v>1375</v>
      </c>
      <c r="G7760" s="127">
        <v>15661838</v>
      </c>
      <c r="H7760" s="127"/>
      <c r="I7760" s="131" t="s">
        <v>16997</v>
      </c>
      <c r="J7760" s="127"/>
      <c r="K7760" s="127"/>
      <c r="L7760" s="127"/>
      <c r="M7760" s="127"/>
      <c r="N7760" s="246">
        <v>600000</v>
      </c>
      <c r="O7760" s="246">
        <v>0</v>
      </c>
      <c r="P7760" s="127" t="s">
        <v>1334</v>
      </c>
    </row>
    <row r="7761" spans="1:16" ht="76.5" hidden="1">
      <c r="A7761" s="127">
        <v>25</v>
      </c>
      <c r="B7761" s="127"/>
      <c r="C7761" s="128" t="s">
        <v>695</v>
      </c>
      <c r="D7761" s="222">
        <v>43066</v>
      </c>
      <c r="E7761" s="127" t="s">
        <v>14599</v>
      </c>
      <c r="F7761" s="127" t="s">
        <v>1375</v>
      </c>
      <c r="G7761" s="127">
        <v>15657397</v>
      </c>
      <c r="H7761" s="127"/>
      <c r="I7761" s="131" t="s">
        <v>16998</v>
      </c>
      <c r="J7761" s="127"/>
      <c r="K7761" s="127"/>
      <c r="L7761" s="127"/>
      <c r="M7761" s="127"/>
      <c r="N7761" s="246">
        <v>252325.51</v>
      </c>
      <c r="O7761" s="246">
        <v>0</v>
      </c>
      <c r="P7761" s="127" t="s">
        <v>1334</v>
      </c>
    </row>
    <row r="7762" spans="1:16" ht="76.5" hidden="1">
      <c r="A7762" s="127">
        <v>25</v>
      </c>
      <c r="B7762" s="127"/>
      <c r="C7762" s="128" t="s">
        <v>695</v>
      </c>
      <c r="D7762" s="222">
        <v>43066</v>
      </c>
      <c r="E7762" s="127" t="s">
        <v>14600</v>
      </c>
      <c r="F7762" s="127" t="s">
        <v>1375</v>
      </c>
      <c r="G7762" s="127">
        <v>15657400</v>
      </c>
      <c r="H7762" s="127"/>
      <c r="I7762" s="131" t="s">
        <v>16999</v>
      </c>
      <c r="J7762" s="127"/>
      <c r="K7762" s="127"/>
      <c r="L7762" s="127"/>
      <c r="M7762" s="127"/>
      <c r="N7762" s="246">
        <v>387199.6</v>
      </c>
      <c r="O7762" s="246">
        <v>0</v>
      </c>
      <c r="P7762" s="127" t="s">
        <v>1334</v>
      </c>
    </row>
    <row r="7763" spans="1:16" ht="76.5" hidden="1">
      <c r="A7763" s="127">
        <v>25</v>
      </c>
      <c r="B7763" s="127"/>
      <c r="C7763" s="128" t="s">
        <v>695</v>
      </c>
      <c r="D7763" s="222">
        <v>43066</v>
      </c>
      <c r="E7763" s="127" t="s">
        <v>14601</v>
      </c>
      <c r="F7763" s="127" t="s">
        <v>1375</v>
      </c>
      <c r="G7763" s="127">
        <v>15657634</v>
      </c>
      <c r="H7763" s="127"/>
      <c r="I7763" s="131" t="s">
        <v>17000</v>
      </c>
      <c r="J7763" s="127"/>
      <c r="K7763" s="127"/>
      <c r="L7763" s="127"/>
      <c r="M7763" s="127"/>
      <c r="N7763" s="246">
        <v>625980.72</v>
      </c>
      <c r="O7763" s="246">
        <v>0</v>
      </c>
      <c r="P7763" s="127" t="s">
        <v>1334</v>
      </c>
    </row>
    <row r="7764" spans="1:16" ht="76.5" hidden="1">
      <c r="A7764" s="127">
        <v>25</v>
      </c>
      <c r="B7764" s="127"/>
      <c r="C7764" s="128" t="s">
        <v>695</v>
      </c>
      <c r="D7764" s="222">
        <v>43066</v>
      </c>
      <c r="E7764" s="127" t="s">
        <v>14602</v>
      </c>
      <c r="F7764" s="127" t="s">
        <v>1375</v>
      </c>
      <c r="G7764" s="127">
        <v>15661347</v>
      </c>
      <c r="H7764" s="127"/>
      <c r="I7764" s="131" t="s">
        <v>17001</v>
      </c>
      <c r="J7764" s="127"/>
      <c r="K7764" s="127"/>
      <c r="L7764" s="127"/>
      <c r="M7764" s="127"/>
      <c r="N7764" s="246">
        <v>297559.51</v>
      </c>
      <c r="O7764" s="246">
        <v>0</v>
      </c>
      <c r="P7764" s="127" t="s">
        <v>1334</v>
      </c>
    </row>
    <row r="7765" spans="1:16" ht="76.5" hidden="1">
      <c r="A7765" s="127">
        <v>25</v>
      </c>
      <c r="B7765" s="127"/>
      <c r="C7765" s="128" t="s">
        <v>695</v>
      </c>
      <c r="D7765" s="222">
        <v>43066</v>
      </c>
      <c r="E7765" s="127" t="s">
        <v>14603</v>
      </c>
      <c r="F7765" s="127" t="s">
        <v>1375</v>
      </c>
      <c r="G7765" s="127">
        <v>15661348</v>
      </c>
      <c r="H7765" s="127"/>
      <c r="I7765" s="131" t="s">
        <v>17002</v>
      </c>
      <c r="J7765" s="127"/>
      <c r="K7765" s="127"/>
      <c r="L7765" s="127"/>
      <c r="M7765" s="127"/>
      <c r="N7765" s="246">
        <v>185860.75</v>
      </c>
      <c r="O7765" s="246">
        <v>0</v>
      </c>
      <c r="P7765" s="127" t="s">
        <v>1334</v>
      </c>
    </row>
    <row r="7766" spans="1:16" ht="76.5" hidden="1">
      <c r="A7766" s="127">
        <v>25</v>
      </c>
      <c r="B7766" s="127"/>
      <c r="C7766" s="128" t="s">
        <v>695</v>
      </c>
      <c r="D7766" s="222">
        <v>43066</v>
      </c>
      <c r="E7766" s="127" t="s">
        <v>14604</v>
      </c>
      <c r="F7766" s="127" t="s">
        <v>1375</v>
      </c>
      <c r="G7766" s="127">
        <v>15657334</v>
      </c>
      <c r="H7766" s="127"/>
      <c r="I7766" s="131" t="s">
        <v>17003</v>
      </c>
      <c r="J7766" s="127"/>
      <c r="K7766" s="127"/>
      <c r="L7766" s="127"/>
      <c r="M7766" s="127"/>
      <c r="N7766" s="246">
        <v>124626.72</v>
      </c>
      <c r="O7766" s="246">
        <v>0</v>
      </c>
      <c r="P7766" s="127" t="s">
        <v>1334</v>
      </c>
    </row>
    <row r="7767" spans="1:16" ht="76.5" hidden="1">
      <c r="A7767" s="127">
        <v>25</v>
      </c>
      <c r="B7767" s="127"/>
      <c r="C7767" s="128" t="s">
        <v>695</v>
      </c>
      <c r="D7767" s="222">
        <v>43066</v>
      </c>
      <c r="E7767" s="127" t="s">
        <v>14605</v>
      </c>
      <c r="F7767" s="127" t="s">
        <v>1375</v>
      </c>
      <c r="G7767" s="127">
        <v>15657324</v>
      </c>
      <c r="H7767" s="127"/>
      <c r="I7767" s="131" t="s">
        <v>17004</v>
      </c>
      <c r="J7767" s="127"/>
      <c r="K7767" s="127"/>
      <c r="L7767" s="127"/>
      <c r="M7767" s="127"/>
      <c r="N7767" s="246">
        <v>612967.65</v>
      </c>
      <c r="O7767" s="246">
        <v>0</v>
      </c>
      <c r="P7767" s="127" t="s">
        <v>1334</v>
      </c>
    </row>
    <row r="7768" spans="1:16" ht="76.5" hidden="1">
      <c r="A7768" s="127">
        <v>25</v>
      </c>
      <c r="B7768" s="127"/>
      <c r="C7768" s="128" t="s">
        <v>695</v>
      </c>
      <c r="D7768" s="222">
        <v>43066</v>
      </c>
      <c r="E7768" s="127" t="s">
        <v>14606</v>
      </c>
      <c r="F7768" s="127" t="s">
        <v>1375</v>
      </c>
      <c r="G7768" s="127">
        <v>15657216</v>
      </c>
      <c r="H7768" s="127"/>
      <c r="I7768" s="131" t="s">
        <v>17005</v>
      </c>
      <c r="J7768" s="127"/>
      <c r="K7768" s="127"/>
      <c r="L7768" s="127"/>
      <c r="M7768" s="127"/>
      <c r="N7768" s="246">
        <v>328065.93</v>
      </c>
      <c r="O7768" s="246">
        <v>0</v>
      </c>
      <c r="P7768" s="127" t="s">
        <v>1334</v>
      </c>
    </row>
    <row r="7769" spans="1:16" ht="76.5" hidden="1">
      <c r="A7769" s="127">
        <v>25</v>
      </c>
      <c r="B7769" s="127"/>
      <c r="C7769" s="128" t="s">
        <v>695</v>
      </c>
      <c r="D7769" s="222">
        <v>43066</v>
      </c>
      <c r="E7769" s="127" t="s">
        <v>14607</v>
      </c>
      <c r="F7769" s="127" t="s">
        <v>1375</v>
      </c>
      <c r="G7769" s="127">
        <v>15657300</v>
      </c>
      <c r="H7769" s="127"/>
      <c r="I7769" s="131" t="s">
        <v>17006</v>
      </c>
      <c r="J7769" s="127"/>
      <c r="K7769" s="127"/>
      <c r="L7769" s="127"/>
      <c r="M7769" s="127"/>
      <c r="N7769" s="246">
        <v>162753.16</v>
      </c>
      <c r="O7769" s="246">
        <v>0</v>
      </c>
      <c r="P7769" s="127" t="s">
        <v>1334</v>
      </c>
    </row>
    <row r="7770" spans="1:16" ht="76.5" hidden="1">
      <c r="A7770" s="127">
        <v>25</v>
      </c>
      <c r="B7770" s="127"/>
      <c r="C7770" s="128" t="s">
        <v>695</v>
      </c>
      <c r="D7770" s="222">
        <v>43066</v>
      </c>
      <c r="E7770" s="127" t="s">
        <v>14608</v>
      </c>
      <c r="F7770" s="127" t="s">
        <v>1375</v>
      </c>
      <c r="G7770" s="127">
        <v>15674703</v>
      </c>
      <c r="H7770" s="127"/>
      <c r="I7770" s="131" t="s">
        <v>17007</v>
      </c>
      <c r="J7770" s="127"/>
      <c r="K7770" s="127"/>
      <c r="L7770" s="127"/>
      <c r="M7770" s="127"/>
      <c r="N7770" s="246">
        <v>289463.56</v>
      </c>
      <c r="O7770" s="246">
        <v>0</v>
      </c>
      <c r="P7770" s="127" t="s">
        <v>1334</v>
      </c>
    </row>
    <row r="7771" spans="1:16" ht="76.5" hidden="1">
      <c r="A7771" s="127">
        <v>25</v>
      </c>
      <c r="B7771" s="127"/>
      <c r="C7771" s="128" t="s">
        <v>695</v>
      </c>
      <c r="D7771" s="222">
        <v>43066</v>
      </c>
      <c r="E7771" s="127" t="s">
        <v>14609</v>
      </c>
      <c r="F7771" s="127" t="s">
        <v>1375</v>
      </c>
      <c r="G7771" s="127">
        <v>15674906</v>
      </c>
      <c r="H7771" s="127"/>
      <c r="I7771" s="131" t="s">
        <v>17008</v>
      </c>
      <c r="J7771" s="127"/>
      <c r="K7771" s="127"/>
      <c r="L7771" s="127"/>
      <c r="M7771" s="127"/>
      <c r="N7771" s="246">
        <v>587123.85</v>
      </c>
      <c r="O7771" s="246">
        <v>0</v>
      </c>
      <c r="P7771" s="127" t="s">
        <v>1334</v>
      </c>
    </row>
    <row r="7772" spans="1:16" ht="76.5" hidden="1">
      <c r="A7772" s="127">
        <v>25</v>
      </c>
      <c r="B7772" s="127"/>
      <c r="C7772" s="128" t="s">
        <v>695</v>
      </c>
      <c r="D7772" s="222">
        <v>43066</v>
      </c>
      <c r="E7772" s="127" t="s">
        <v>14610</v>
      </c>
      <c r="F7772" s="127" t="s">
        <v>1375</v>
      </c>
      <c r="G7772" s="127">
        <v>15384535</v>
      </c>
      <c r="H7772" s="127"/>
      <c r="I7772" s="131" t="s">
        <v>17009</v>
      </c>
      <c r="J7772" s="127"/>
      <c r="K7772" s="127"/>
      <c r="L7772" s="127"/>
      <c r="M7772" s="127"/>
      <c r="N7772" s="246">
        <v>431010.86</v>
      </c>
      <c r="O7772" s="246">
        <v>0</v>
      </c>
      <c r="P7772" s="127" t="s">
        <v>1334</v>
      </c>
    </row>
    <row r="7773" spans="1:16" ht="76.5" hidden="1">
      <c r="A7773" s="127">
        <v>25</v>
      </c>
      <c r="B7773" s="127"/>
      <c r="C7773" s="128" t="s">
        <v>695</v>
      </c>
      <c r="D7773" s="222">
        <v>43066</v>
      </c>
      <c r="E7773" s="127" t="s">
        <v>14611</v>
      </c>
      <c r="F7773" s="127" t="s">
        <v>1375</v>
      </c>
      <c r="G7773" s="127">
        <v>15674696</v>
      </c>
      <c r="H7773" s="127"/>
      <c r="I7773" s="131" t="s">
        <v>17010</v>
      </c>
      <c r="J7773" s="127"/>
      <c r="K7773" s="127"/>
      <c r="L7773" s="127"/>
      <c r="M7773" s="127"/>
      <c r="N7773" s="246">
        <v>290616.57</v>
      </c>
      <c r="O7773" s="246">
        <v>0</v>
      </c>
      <c r="P7773" s="127" t="s">
        <v>1334</v>
      </c>
    </row>
    <row r="7774" spans="1:16" ht="76.5" hidden="1">
      <c r="A7774" s="127">
        <v>25</v>
      </c>
      <c r="B7774" s="127"/>
      <c r="C7774" s="128" t="s">
        <v>695</v>
      </c>
      <c r="D7774" s="222">
        <v>43066</v>
      </c>
      <c r="E7774" s="127" t="s">
        <v>14612</v>
      </c>
      <c r="F7774" s="127" t="s">
        <v>1375</v>
      </c>
      <c r="G7774" s="127">
        <v>15674702</v>
      </c>
      <c r="H7774" s="127"/>
      <c r="I7774" s="131" t="s">
        <v>17011</v>
      </c>
      <c r="J7774" s="127"/>
      <c r="K7774" s="127"/>
      <c r="L7774" s="127"/>
      <c r="M7774" s="127"/>
      <c r="N7774" s="246">
        <v>885233.52</v>
      </c>
      <c r="O7774" s="246">
        <v>0</v>
      </c>
      <c r="P7774" s="127" t="s">
        <v>1334</v>
      </c>
    </row>
    <row r="7775" spans="1:16" ht="76.5" hidden="1">
      <c r="A7775" s="127">
        <v>25</v>
      </c>
      <c r="B7775" s="127"/>
      <c r="C7775" s="128" t="s">
        <v>695</v>
      </c>
      <c r="D7775" s="222">
        <v>43066</v>
      </c>
      <c r="E7775" s="127" t="s">
        <v>14613</v>
      </c>
      <c r="F7775" s="127" t="s">
        <v>1375</v>
      </c>
      <c r="G7775" s="127">
        <v>15657419</v>
      </c>
      <c r="H7775" s="127"/>
      <c r="I7775" s="131" t="s">
        <v>17012</v>
      </c>
      <c r="J7775" s="127"/>
      <c r="K7775" s="127"/>
      <c r="L7775" s="127"/>
      <c r="M7775" s="127"/>
      <c r="N7775" s="246">
        <v>856652.2</v>
      </c>
      <c r="O7775" s="246">
        <v>0</v>
      </c>
      <c r="P7775" s="127" t="s">
        <v>1334</v>
      </c>
    </row>
    <row r="7776" spans="1:16" ht="76.5" hidden="1">
      <c r="A7776" s="127">
        <v>25</v>
      </c>
      <c r="B7776" s="127"/>
      <c r="C7776" s="128" t="s">
        <v>695</v>
      </c>
      <c r="D7776" s="222">
        <v>43066</v>
      </c>
      <c r="E7776" s="127" t="s">
        <v>14614</v>
      </c>
      <c r="F7776" s="127" t="s">
        <v>1375</v>
      </c>
      <c r="G7776" s="127">
        <v>15674699</v>
      </c>
      <c r="H7776" s="127"/>
      <c r="I7776" s="131" t="s">
        <v>17013</v>
      </c>
      <c r="J7776" s="127"/>
      <c r="K7776" s="127"/>
      <c r="L7776" s="127"/>
      <c r="M7776" s="127"/>
      <c r="N7776" s="246">
        <v>1898190.76</v>
      </c>
      <c r="O7776" s="246">
        <v>0</v>
      </c>
      <c r="P7776" s="127" t="s">
        <v>1334</v>
      </c>
    </row>
    <row r="7777" spans="1:16" ht="76.5" hidden="1">
      <c r="A7777" s="127">
        <v>25</v>
      </c>
      <c r="B7777" s="127"/>
      <c r="C7777" s="128" t="s">
        <v>695</v>
      </c>
      <c r="D7777" s="222">
        <v>43066</v>
      </c>
      <c r="E7777" s="127" t="s">
        <v>14615</v>
      </c>
      <c r="F7777" s="127" t="s">
        <v>1375</v>
      </c>
      <c r="G7777" s="127">
        <v>15674698</v>
      </c>
      <c r="H7777" s="127"/>
      <c r="I7777" s="131" t="s">
        <v>17014</v>
      </c>
      <c r="J7777" s="127"/>
      <c r="K7777" s="127"/>
      <c r="L7777" s="127"/>
      <c r="M7777" s="127"/>
      <c r="N7777" s="246">
        <v>166522.29999999999</v>
      </c>
      <c r="O7777" s="246">
        <v>0</v>
      </c>
      <c r="P7777" s="127" t="s">
        <v>1334</v>
      </c>
    </row>
    <row r="7778" spans="1:16" ht="76.5" hidden="1">
      <c r="A7778" s="127">
        <v>25</v>
      </c>
      <c r="B7778" s="127"/>
      <c r="C7778" s="128" t="s">
        <v>695</v>
      </c>
      <c r="D7778" s="222">
        <v>43066</v>
      </c>
      <c r="E7778" s="127" t="s">
        <v>14616</v>
      </c>
      <c r="F7778" s="127" t="s">
        <v>1375</v>
      </c>
      <c r="G7778" s="127">
        <v>15661847</v>
      </c>
      <c r="H7778" s="127"/>
      <c r="I7778" s="131" t="s">
        <v>17015</v>
      </c>
      <c r="J7778" s="127"/>
      <c r="K7778" s="127"/>
      <c r="L7778" s="127"/>
      <c r="M7778" s="127"/>
      <c r="N7778" s="246">
        <v>271638.37</v>
      </c>
      <c r="O7778" s="246">
        <v>0</v>
      </c>
      <c r="P7778" s="127" t="s">
        <v>1334</v>
      </c>
    </row>
    <row r="7779" spans="1:16" ht="76.5" hidden="1">
      <c r="A7779" s="127">
        <v>25</v>
      </c>
      <c r="B7779" s="127"/>
      <c r="C7779" s="128" t="s">
        <v>695</v>
      </c>
      <c r="D7779" s="222">
        <v>43066</v>
      </c>
      <c r="E7779" s="127" t="s">
        <v>14617</v>
      </c>
      <c r="F7779" s="127" t="s">
        <v>1375</v>
      </c>
      <c r="G7779" s="127">
        <v>15661846</v>
      </c>
      <c r="H7779" s="127"/>
      <c r="I7779" s="131" t="s">
        <v>17016</v>
      </c>
      <c r="J7779" s="127"/>
      <c r="K7779" s="127"/>
      <c r="L7779" s="127"/>
      <c r="M7779" s="127"/>
      <c r="N7779" s="246">
        <v>1476298.17</v>
      </c>
      <c r="O7779" s="246">
        <v>0</v>
      </c>
      <c r="P7779" s="127" t="s">
        <v>1334</v>
      </c>
    </row>
    <row r="7780" spans="1:16" ht="76.5" hidden="1">
      <c r="A7780" s="127">
        <v>25</v>
      </c>
      <c r="B7780" s="127"/>
      <c r="C7780" s="128" t="s">
        <v>695</v>
      </c>
      <c r="D7780" s="222">
        <v>43066</v>
      </c>
      <c r="E7780" s="127" t="s">
        <v>14618</v>
      </c>
      <c r="F7780" s="127" t="s">
        <v>1375</v>
      </c>
      <c r="G7780" s="127">
        <v>15661845</v>
      </c>
      <c r="H7780" s="127"/>
      <c r="I7780" s="131" t="s">
        <v>17017</v>
      </c>
      <c r="J7780" s="127"/>
      <c r="K7780" s="127"/>
      <c r="L7780" s="127"/>
      <c r="M7780" s="127"/>
      <c r="N7780" s="246">
        <v>78695.61</v>
      </c>
      <c r="O7780" s="246">
        <v>0</v>
      </c>
      <c r="P7780" s="127" t="s">
        <v>1334</v>
      </c>
    </row>
    <row r="7781" spans="1:16" ht="76.5" hidden="1">
      <c r="A7781" s="127">
        <v>25</v>
      </c>
      <c r="B7781" s="127"/>
      <c r="C7781" s="128" t="s">
        <v>695</v>
      </c>
      <c r="D7781" s="222">
        <v>43066</v>
      </c>
      <c r="E7781" s="127" t="s">
        <v>14619</v>
      </c>
      <c r="F7781" s="127" t="s">
        <v>1375</v>
      </c>
      <c r="G7781" s="127">
        <v>15626108</v>
      </c>
      <c r="H7781" s="127"/>
      <c r="I7781" s="131" t="s">
        <v>17018</v>
      </c>
      <c r="J7781" s="127"/>
      <c r="K7781" s="127"/>
      <c r="L7781" s="127"/>
      <c r="M7781" s="127"/>
      <c r="N7781" s="246">
        <v>249376.19</v>
      </c>
      <c r="O7781" s="246">
        <v>0</v>
      </c>
      <c r="P7781" s="127" t="s">
        <v>1334</v>
      </c>
    </row>
    <row r="7782" spans="1:16" ht="76.5" hidden="1">
      <c r="A7782" s="127">
        <v>25</v>
      </c>
      <c r="B7782" s="127"/>
      <c r="C7782" s="128" t="s">
        <v>695</v>
      </c>
      <c r="D7782" s="222">
        <v>43066</v>
      </c>
      <c r="E7782" s="127" t="s">
        <v>14620</v>
      </c>
      <c r="F7782" s="127" t="s">
        <v>1375</v>
      </c>
      <c r="G7782" s="127">
        <v>15679558</v>
      </c>
      <c r="H7782" s="127"/>
      <c r="I7782" s="131" t="s">
        <v>17019</v>
      </c>
      <c r="J7782" s="127"/>
      <c r="K7782" s="127"/>
      <c r="L7782" s="127"/>
      <c r="M7782" s="127"/>
      <c r="N7782" s="246">
        <v>1358717.67</v>
      </c>
      <c r="O7782" s="246">
        <v>0</v>
      </c>
      <c r="P7782" s="127" t="s">
        <v>1334</v>
      </c>
    </row>
    <row r="7783" spans="1:16" ht="76.5" hidden="1">
      <c r="A7783" s="127">
        <v>25</v>
      </c>
      <c r="B7783" s="127"/>
      <c r="C7783" s="128" t="s">
        <v>695</v>
      </c>
      <c r="D7783" s="222">
        <v>43066</v>
      </c>
      <c r="E7783" s="127" t="s">
        <v>14621</v>
      </c>
      <c r="F7783" s="127" t="s">
        <v>1375</v>
      </c>
      <c r="G7783" s="127">
        <v>15675171</v>
      </c>
      <c r="H7783" s="127"/>
      <c r="I7783" s="131" t="s">
        <v>17020</v>
      </c>
      <c r="J7783" s="127"/>
      <c r="K7783" s="127"/>
      <c r="L7783" s="127"/>
      <c r="M7783" s="127"/>
      <c r="N7783" s="246">
        <v>102366.12</v>
      </c>
      <c r="O7783" s="246">
        <v>0</v>
      </c>
      <c r="P7783" s="127" t="s">
        <v>1334</v>
      </c>
    </row>
    <row r="7784" spans="1:16" ht="76.5" hidden="1">
      <c r="A7784" s="127">
        <v>25</v>
      </c>
      <c r="B7784" s="127"/>
      <c r="C7784" s="128" t="s">
        <v>695</v>
      </c>
      <c r="D7784" s="222">
        <v>43066</v>
      </c>
      <c r="E7784" s="127" t="s">
        <v>14622</v>
      </c>
      <c r="F7784" s="127" t="s">
        <v>1375</v>
      </c>
      <c r="G7784" s="127">
        <v>15675141</v>
      </c>
      <c r="H7784" s="127"/>
      <c r="I7784" s="131" t="s">
        <v>17021</v>
      </c>
      <c r="J7784" s="127"/>
      <c r="K7784" s="127"/>
      <c r="L7784" s="127"/>
      <c r="M7784" s="127"/>
      <c r="N7784" s="246">
        <v>1279332.07</v>
      </c>
      <c r="O7784" s="246">
        <v>0</v>
      </c>
      <c r="P7784" s="127" t="s">
        <v>1334</v>
      </c>
    </row>
    <row r="7785" spans="1:16" ht="76.5" hidden="1">
      <c r="A7785" s="127">
        <v>25</v>
      </c>
      <c r="B7785" s="127"/>
      <c r="C7785" s="128" t="s">
        <v>695</v>
      </c>
      <c r="D7785" s="222">
        <v>43066</v>
      </c>
      <c r="E7785" s="127" t="s">
        <v>14623</v>
      </c>
      <c r="F7785" s="127" t="s">
        <v>1375</v>
      </c>
      <c r="G7785" s="127">
        <v>15675140</v>
      </c>
      <c r="H7785" s="127"/>
      <c r="I7785" s="131" t="s">
        <v>17022</v>
      </c>
      <c r="J7785" s="127"/>
      <c r="K7785" s="127"/>
      <c r="L7785" s="127"/>
      <c r="M7785" s="127"/>
      <c r="N7785" s="246">
        <v>46588.79</v>
      </c>
      <c r="O7785" s="246">
        <v>0</v>
      </c>
      <c r="P7785" s="127" t="s">
        <v>1334</v>
      </c>
    </row>
    <row r="7786" spans="1:16" ht="76.5" hidden="1">
      <c r="A7786" s="127">
        <v>25</v>
      </c>
      <c r="B7786" s="127"/>
      <c r="C7786" s="128" t="s">
        <v>695</v>
      </c>
      <c r="D7786" s="222">
        <v>43066</v>
      </c>
      <c r="E7786" s="127" t="s">
        <v>14624</v>
      </c>
      <c r="F7786" s="127" t="s">
        <v>1375</v>
      </c>
      <c r="G7786" s="127">
        <v>15674966</v>
      </c>
      <c r="H7786" s="127"/>
      <c r="I7786" s="131" t="s">
        <v>17023</v>
      </c>
      <c r="J7786" s="127"/>
      <c r="K7786" s="127"/>
      <c r="L7786" s="127"/>
      <c r="M7786" s="127"/>
      <c r="N7786" s="246">
        <v>577384.07999999996</v>
      </c>
      <c r="O7786" s="246">
        <v>0</v>
      </c>
      <c r="P7786" s="127" t="s">
        <v>1334</v>
      </c>
    </row>
    <row r="7787" spans="1:16" ht="76.5" hidden="1">
      <c r="A7787" s="127">
        <v>25</v>
      </c>
      <c r="B7787" s="127"/>
      <c r="C7787" s="128" t="s">
        <v>695</v>
      </c>
      <c r="D7787" s="222">
        <v>43066</v>
      </c>
      <c r="E7787" s="127" t="s">
        <v>14625</v>
      </c>
      <c r="F7787" s="127" t="s">
        <v>1375</v>
      </c>
      <c r="G7787" s="127">
        <v>15674928</v>
      </c>
      <c r="H7787" s="127"/>
      <c r="I7787" s="131" t="s">
        <v>17024</v>
      </c>
      <c r="J7787" s="127"/>
      <c r="K7787" s="127"/>
      <c r="L7787" s="127"/>
      <c r="M7787" s="127"/>
      <c r="N7787" s="246">
        <v>221184.1</v>
      </c>
      <c r="O7787" s="246">
        <v>0</v>
      </c>
      <c r="P7787" s="127" t="s">
        <v>1334</v>
      </c>
    </row>
    <row r="7788" spans="1:16" ht="76.5" hidden="1">
      <c r="A7788" s="127">
        <v>25</v>
      </c>
      <c r="B7788" s="127"/>
      <c r="C7788" s="128" t="s">
        <v>695</v>
      </c>
      <c r="D7788" s="222">
        <v>43066</v>
      </c>
      <c r="E7788" s="127" t="s">
        <v>14626</v>
      </c>
      <c r="F7788" s="127" t="s">
        <v>1375</v>
      </c>
      <c r="G7788" s="127">
        <v>15674909</v>
      </c>
      <c r="H7788" s="127"/>
      <c r="I7788" s="131" t="s">
        <v>17025</v>
      </c>
      <c r="J7788" s="127"/>
      <c r="K7788" s="127"/>
      <c r="L7788" s="127"/>
      <c r="M7788" s="127"/>
      <c r="N7788" s="246">
        <v>169065.24</v>
      </c>
      <c r="O7788" s="246">
        <v>0</v>
      </c>
      <c r="P7788" s="127" t="s">
        <v>1334</v>
      </c>
    </row>
    <row r="7789" spans="1:16" ht="38.25" hidden="1">
      <c r="A7789" s="127">
        <v>117</v>
      </c>
      <c r="B7789" s="127"/>
      <c r="C7789" s="128" t="s">
        <v>723</v>
      </c>
      <c r="D7789" s="222">
        <v>43066</v>
      </c>
      <c r="E7789" s="127" t="s">
        <v>14627</v>
      </c>
      <c r="F7789" s="127" t="s">
        <v>11</v>
      </c>
      <c r="G7789" s="127">
        <v>905126</v>
      </c>
      <c r="H7789" s="127"/>
      <c r="I7789" s="131" t="s">
        <v>17026</v>
      </c>
      <c r="J7789" s="127"/>
      <c r="K7789" s="127"/>
      <c r="L7789" s="127"/>
      <c r="M7789" s="127"/>
      <c r="N7789" s="246">
        <v>50</v>
      </c>
      <c r="O7789" s="246">
        <v>0</v>
      </c>
      <c r="P7789" s="127" t="s">
        <v>1334</v>
      </c>
    </row>
    <row r="7790" spans="1:16" ht="89.25" hidden="1">
      <c r="A7790" s="127">
        <v>132</v>
      </c>
      <c r="B7790" s="127"/>
      <c r="C7790" s="128" t="s">
        <v>729</v>
      </c>
      <c r="D7790" s="222">
        <v>43066</v>
      </c>
      <c r="E7790" s="127" t="s">
        <v>14628</v>
      </c>
      <c r="F7790" s="127" t="s">
        <v>11</v>
      </c>
      <c r="G7790" s="127">
        <v>905294</v>
      </c>
      <c r="H7790" s="127"/>
      <c r="I7790" s="131" t="s">
        <v>17027</v>
      </c>
      <c r="J7790" s="127"/>
      <c r="K7790" s="127"/>
      <c r="L7790" s="127"/>
      <c r="M7790" s="127"/>
      <c r="N7790" s="246">
        <v>4520.5200000000004</v>
      </c>
      <c r="O7790" s="246">
        <v>0</v>
      </c>
      <c r="P7790" s="127" t="s">
        <v>1334</v>
      </c>
    </row>
    <row r="7791" spans="1:16" ht="51" hidden="1">
      <c r="A7791" s="127" t="s">
        <v>621</v>
      </c>
      <c r="B7791" s="127"/>
      <c r="C7791" s="128" t="s">
        <v>715</v>
      </c>
      <c r="D7791" s="222">
        <v>43066</v>
      </c>
      <c r="E7791" s="127" t="s">
        <v>14629</v>
      </c>
      <c r="F7791" s="127" t="s">
        <v>11</v>
      </c>
      <c r="G7791" s="127">
        <v>9965</v>
      </c>
      <c r="H7791" s="127"/>
      <c r="I7791" s="131" t="s">
        <v>17028</v>
      </c>
      <c r="J7791" s="127"/>
      <c r="K7791" s="127"/>
      <c r="L7791" s="127"/>
      <c r="M7791" s="127"/>
      <c r="N7791" s="246">
        <v>9987.8799999999992</v>
      </c>
      <c r="O7791" s="246">
        <v>0</v>
      </c>
      <c r="P7791" s="127" t="s">
        <v>1334</v>
      </c>
    </row>
    <row r="7792" spans="1:16" ht="51" hidden="1">
      <c r="A7792" s="127" t="s">
        <v>621</v>
      </c>
      <c r="B7792" s="127"/>
      <c r="C7792" s="128" t="s">
        <v>715</v>
      </c>
      <c r="D7792" s="222">
        <v>43066</v>
      </c>
      <c r="E7792" s="127" t="s">
        <v>14630</v>
      </c>
      <c r="F7792" s="127" t="s">
        <v>11</v>
      </c>
      <c r="G7792" s="127">
        <v>9966</v>
      </c>
      <c r="H7792" s="127"/>
      <c r="I7792" s="131" t="s">
        <v>17029</v>
      </c>
      <c r="J7792" s="127"/>
      <c r="K7792" s="127"/>
      <c r="L7792" s="127"/>
      <c r="M7792" s="127"/>
      <c r="N7792" s="246">
        <v>398.28</v>
      </c>
      <c r="O7792" s="246">
        <v>0</v>
      </c>
      <c r="P7792" s="127" t="s">
        <v>1334</v>
      </c>
    </row>
    <row r="7793" spans="1:16" ht="63.75" hidden="1">
      <c r="A7793" s="127" t="s">
        <v>621</v>
      </c>
      <c r="B7793" s="127"/>
      <c r="C7793" s="128" t="s">
        <v>715</v>
      </c>
      <c r="D7793" s="222">
        <v>43066</v>
      </c>
      <c r="E7793" s="127" t="s">
        <v>14631</v>
      </c>
      <c r="F7793" s="127" t="s">
        <v>11</v>
      </c>
      <c r="G7793" s="127">
        <v>9962</v>
      </c>
      <c r="H7793" s="127"/>
      <c r="I7793" s="131" t="s">
        <v>17030</v>
      </c>
      <c r="J7793" s="127"/>
      <c r="K7793" s="127"/>
      <c r="L7793" s="127"/>
      <c r="M7793" s="127"/>
      <c r="N7793" s="246">
        <v>1507.82</v>
      </c>
      <c r="O7793" s="246">
        <v>0</v>
      </c>
      <c r="P7793" s="127" t="s">
        <v>1334</v>
      </c>
    </row>
    <row r="7794" spans="1:16" ht="51" hidden="1">
      <c r="A7794" s="127" t="s">
        <v>621</v>
      </c>
      <c r="B7794" s="127"/>
      <c r="C7794" s="128" t="s">
        <v>715</v>
      </c>
      <c r="D7794" s="222">
        <v>43066</v>
      </c>
      <c r="E7794" s="127" t="s">
        <v>14632</v>
      </c>
      <c r="F7794" s="127" t="s">
        <v>11</v>
      </c>
      <c r="G7794" s="127">
        <v>9964</v>
      </c>
      <c r="H7794" s="127"/>
      <c r="I7794" s="131" t="s">
        <v>17031</v>
      </c>
      <c r="J7794" s="127"/>
      <c r="K7794" s="127"/>
      <c r="L7794" s="127"/>
      <c r="M7794" s="127"/>
      <c r="N7794" s="246">
        <v>288.8</v>
      </c>
      <c r="O7794" s="246">
        <v>0</v>
      </c>
      <c r="P7794" s="127" t="s">
        <v>1334</v>
      </c>
    </row>
    <row r="7795" spans="1:16" ht="63.75" hidden="1">
      <c r="A7795" s="127" t="s">
        <v>621</v>
      </c>
      <c r="B7795" s="127"/>
      <c r="C7795" s="128" t="s">
        <v>715</v>
      </c>
      <c r="D7795" s="222">
        <v>43066</v>
      </c>
      <c r="E7795" s="127" t="s">
        <v>14633</v>
      </c>
      <c r="F7795" s="127" t="s">
        <v>11</v>
      </c>
      <c r="G7795" s="127">
        <v>10021</v>
      </c>
      <c r="H7795" s="127"/>
      <c r="I7795" s="131" t="s">
        <v>17032</v>
      </c>
      <c r="J7795" s="127"/>
      <c r="K7795" s="127"/>
      <c r="L7795" s="127"/>
      <c r="M7795" s="127"/>
      <c r="N7795" s="246">
        <v>2598.08</v>
      </c>
      <c r="O7795" s="246">
        <v>0</v>
      </c>
      <c r="P7795" s="127" t="s">
        <v>1334</v>
      </c>
    </row>
    <row r="7796" spans="1:16" ht="63.75" hidden="1">
      <c r="A7796" s="127">
        <v>16</v>
      </c>
      <c r="B7796" s="127"/>
      <c r="C7796" s="128" t="s">
        <v>693</v>
      </c>
      <c r="D7796" s="222">
        <v>43066</v>
      </c>
      <c r="E7796" s="127" t="s">
        <v>14634</v>
      </c>
      <c r="F7796" s="127" t="s">
        <v>1261</v>
      </c>
      <c r="G7796" s="127">
        <v>3670</v>
      </c>
      <c r="H7796" s="127"/>
      <c r="I7796" s="131" t="s">
        <v>17033</v>
      </c>
      <c r="J7796" s="127"/>
      <c r="K7796" s="127"/>
      <c r="L7796" s="127"/>
      <c r="M7796" s="127"/>
      <c r="N7796" s="246">
        <v>1038.5899999999999</v>
      </c>
      <c r="O7796" s="246">
        <v>0</v>
      </c>
      <c r="P7796" s="127" t="s">
        <v>1334</v>
      </c>
    </row>
    <row r="7797" spans="1:16" ht="63.75" hidden="1">
      <c r="A7797" s="127">
        <v>16</v>
      </c>
      <c r="B7797" s="127"/>
      <c r="C7797" s="128" t="s">
        <v>693</v>
      </c>
      <c r="D7797" s="222">
        <v>43066</v>
      </c>
      <c r="E7797" s="127" t="s">
        <v>14635</v>
      </c>
      <c r="F7797" s="127" t="s">
        <v>15</v>
      </c>
      <c r="G7797" s="127">
        <v>3670</v>
      </c>
      <c r="H7797" s="127"/>
      <c r="I7797" s="131" t="s">
        <v>17034</v>
      </c>
      <c r="J7797" s="127"/>
      <c r="K7797" s="127"/>
      <c r="L7797" s="127"/>
      <c r="M7797" s="127"/>
      <c r="N7797" s="246">
        <v>304.3</v>
      </c>
      <c r="O7797" s="246">
        <v>0</v>
      </c>
      <c r="P7797" s="127" t="s">
        <v>1334</v>
      </c>
    </row>
    <row r="7798" spans="1:16" ht="102" hidden="1">
      <c r="A7798" s="127">
        <v>197</v>
      </c>
      <c r="B7798" s="127"/>
      <c r="C7798" s="128" t="s">
        <v>755</v>
      </c>
      <c r="D7798" s="222">
        <v>43066</v>
      </c>
      <c r="E7798" s="127" t="s">
        <v>14636</v>
      </c>
      <c r="F7798" s="127" t="s">
        <v>1261</v>
      </c>
      <c r="G7798" s="127">
        <v>3675</v>
      </c>
      <c r="H7798" s="127"/>
      <c r="I7798" s="131" t="s">
        <v>17035</v>
      </c>
      <c r="J7798" s="127"/>
      <c r="K7798" s="127"/>
      <c r="L7798" s="127"/>
      <c r="M7798" s="127"/>
      <c r="N7798" s="246">
        <v>987.59</v>
      </c>
      <c r="O7798" s="246">
        <v>0</v>
      </c>
      <c r="P7798" s="127" t="s">
        <v>1334</v>
      </c>
    </row>
    <row r="7799" spans="1:16" ht="89.25" hidden="1">
      <c r="A7799" s="127">
        <v>197</v>
      </c>
      <c r="B7799" s="127"/>
      <c r="C7799" s="128" t="s">
        <v>755</v>
      </c>
      <c r="D7799" s="222">
        <v>43066</v>
      </c>
      <c r="E7799" s="127" t="s">
        <v>14637</v>
      </c>
      <c r="F7799" s="127" t="s">
        <v>15</v>
      </c>
      <c r="G7799" s="127">
        <v>3675</v>
      </c>
      <c r="H7799" s="127"/>
      <c r="I7799" s="131" t="s">
        <v>17036</v>
      </c>
      <c r="J7799" s="127"/>
      <c r="K7799" s="127"/>
      <c r="L7799" s="127"/>
      <c r="M7799" s="127"/>
      <c r="N7799" s="246">
        <v>310.89</v>
      </c>
      <c r="O7799" s="246">
        <v>0</v>
      </c>
      <c r="P7799" s="127" t="s">
        <v>1334</v>
      </c>
    </row>
    <row r="7800" spans="1:16" ht="63.75" hidden="1">
      <c r="A7800" s="127" t="s">
        <v>621</v>
      </c>
      <c r="B7800" s="127"/>
      <c r="C7800" s="128" t="s">
        <v>715</v>
      </c>
      <c r="D7800" s="222">
        <v>43066</v>
      </c>
      <c r="E7800" s="127" t="s">
        <v>14638</v>
      </c>
      <c r="F7800" s="127" t="s">
        <v>11</v>
      </c>
      <c r="G7800" s="127">
        <v>10205</v>
      </c>
      <c r="H7800" s="127"/>
      <c r="I7800" s="131" t="s">
        <v>17037</v>
      </c>
      <c r="J7800" s="127"/>
      <c r="K7800" s="127"/>
      <c r="L7800" s="127"/>
      <c r="M7800" s="127"/>
      <c r="N7800" s="246">
        <v>9137.44</v>
      </c>
      <c r="O7800" s="246">
        <v>0</v>
      </c>
      <c r="P7800" s="127" t="s">
        <v>1334</v>
      </c>
    </row>
    <row r="7801" spans="1:16" ht="76.5" hidden="1">
      <c r="A7801" s="127">
        <v>513</v>
      </c>
      <c r="B7801" s="127"/>
      <c r="C7801" s="128" t="s">
        <v>201</v>
      </c>
      <c r="D7801" s="222">
        <v>43066</v>
      </c>
      <c r="E7801" s="127" t="s">
        <v>14639</v>
      </c>
      <c r="F7801" s="127" t="s">
        <v>15</v>
      </c>
      <c r="G7801" s="127">
        <v>604252</v>
      </c>
      <c r="H7801" s="127"/>
      <c r="I7801" s="131" t="s">
        <v>17038</v>
      </c>
      <c r="J7801" s="127"/>
      <c r="K7801" s="127"/>
      <c r="L7801" s="127"/>
      <c r="M7801" s="127"/>
      <c r="N7801" s="246">
        <v>50</v>
      </c>
      <c r="O7801" s="246">
        <v>0</v>
      </c>
      <c r="P7801" s="127" t="s">
        <v>1334</v>
      </c>
    </row>
    <row r="7802" spans="1:16" ht="63.75" hidden="1">
      <c r="A7802" s="127" t="s">
        <v>621</v>
      </c>
      <c r="B7802" s="127"/>
      <c r="C7802" s="128" t="s">
        <v>715</v>
      </c>
      <c r="D7802" s="222">
        <v>43066</v>
      </c>
      <c r="E7802" s="127" t="s">
        <v>14640</v>
      </c>
      <c r="F7802" s="127" t="s">
        <v>11</v>
      </c>
      <c r="G7802" s="127">
        <v>10046</v>
      </c>
      <c r="H7802" s="127"/>
      <c r="I7802" s="131" t="s">
        <v>17039</v>
      </c>
      <c r="J7802" s="127"/>
      <c r="K7802" s="127"/>
      <c r="L7802" s="127"/>
      <c r="M7802" s="127"/>
      <c r="N7802" s="246">
        <v>2862.6</v>
      </c>
      <c r="O7802" s="246">
        <v>0</v>
      </c>
      <c r="P7802" s="127" t="s">
        <v>1334</v>
      </c>
    </row>
    <row r="7803" spans="1:16" ht="51" hidden="1">
      <c r="A7803" s="127" t="s">
        <v>621</v>
      </c>
      <c r="B7803" s="127"/>
      <c r="C7803" s="128" t="s">
        <v>715</v>
      </c>
      <c r="D7803" s="222">
        <v>43066</v>
      </c>
      <c r="E7803" s="127" t="s">
        <v>14641</v>
      </c>
      <c r="F7803" s="127" t="s">
        <v>11</v>
      </c>
      <c r="G7803" s="127">
        <v>10023</v>
      </c>
      <c r="H7803" s="127"/>
      <c r="I7803" s="131" t="s">
        <v>17040</v>
      </c>
      <c r="J7803" s="127"/>
      <c r="K7803" s="127"/>
      <c r="L7803" s="127"/>
      <c r="M7803" s="127"/>
      <c r="N7803" s="246">
        <v>306.29000000000002</v>
      </c>
      <c r="O7803" s="246">
        <v>0</v>
      </c>
      <c r="P7803" s="127" t="s">
        <v>1334</v>
      </c>
    </row>
    <row r="7804" spans="1:16" ht="63.75" hidden="1">
      <c r="A7804" s="127" t="s">
        <v>621</v>
      </c>
      <c r="B7804" s="127"/>
      <c r="C7804" s="128" t="s">
        <v>715</v>
      </c>
      <c r="D7804" s="222">
        <v>43066</v>
      </c>
      <c r="E7804" s="127" t="s">
        <v>14642</v>
      </c>
      <c r="F7804" s="127" t="s">
        <v>11</v>
      </c>
      <c r="G7804" s="127">
        <v>10047</v>
      </c>
      <c r="H7804" s="127"/>
      <c r="I7804" s="131" t="s">
        <v>17041</v>
      </c>
      <c r="J7804" s="127"/>
      <c r="K7804" s="127"/>
      <c r="L7804" s="127"/>
      <c r="M7804" s="127"/>
      <c r="N7804" s="246">
        <v>871.14</v>
      </c>
      <c r="O7804" s="246">
        <v>0</v>
      </c>
      <c r="P7804" s="127" t="s">
        <v>1334</v>
      </c>
    </row>
    <row r="7805" spans="1:16" ht="51" hidden="1">
      <c r="A7805" s="127" t="s">
        <v>621</v>
      </c>
      <c r="B7805" s="127"/>
      <c r="C7805" s="128" t="s">
        <v>715</v>
      </c>
      <c r="D7805" s="222">
        <v>43066</v>
      </c>
      <c r="E7805" s="127" t="s">
        <v>14643</v>
      </c>
      <c r="F7805" s="127" t="s">
        <v>11</v>
      </c>
      <c r="G7805" s="127">
        <v>10029</v>
      </c>
      <c r="H7805" s="127"/>
      <c r="I7805" s="131" t="s">
        <v>17042</v>
      </c>
      <c r="J7805" s="127"/>
      <c r="K7805" s="127"/>
      <c r="L7805" s="127"/>
      <c r="M7805" s="127"/>
      <c r="N7805" s="246">
        <v>278.99</v>
      </c>
      <c r="O7805" s="246">
        <v>0</v>
      </c>
      <c r="P7805" s="127" t="s">
        <v>1334</v>
      </c>
    </row>
    <row r="7806" spans="1:16" ht="63.75" hidden="1">
      <c r="A7806" s="127" t="s">
        <v>621</v>
      </c>
      <c r="B7806" s="127"/>
      <c r="C7806" s="128" t="s">
        <v>715</v>
      </c>
      <c r="D7806" s="222">
        <v>43066</v>
      </c>
      <c r="E7806" s="127" t="s">
        <v>14644</v>
      </c>
      <c r="F7806" s="127" t="s">
        <v>11</v>
      </c>
      <c r="G7806" s="127">
        <v>10056</v>
      </c>
      <c r="H7806" s="127"/>
      <c r="I7806" s="131" t="s">
        <v>17043</v>
      </c>
      <c r="J7806" s="127"/>
      <c r="K7806" s="127"/>
      <c r="L7806" s="127"/>
      <c r="M7806" s="127"/>
      <c r="N7806" s="246">
        <v>694.98</v>
      </c>
      <c r="O7806" s="246">
        <v>0</v>
      </c>
      <c r="P7806" s="127" t="s">
        <v>1334</v>
      </c>
    </row>
    <row r="7807" spans="1:16" ht="51" hidden="1">
      <c r="A7807" s="127" t="s">
        <v>621</v>
      </c>
      <c r="B7807" s="127"/>
      <c r="C7807" s="128" t="s">
        <v>715</v>
      </c>
      <c r="D7807" s="222">
        <v>43066</v>
      </c>
      <c r="E7807" s="127" t="s">
        <v>14645</v>
      </c>
      <c r="F7807" s="127" t="s">
        <v>11</v>
      </c>
      <c r="G7807" s="127">
        <v>10048</v>
      </c>
      <c r="H7807" s="127"/>
      <c r="I7807" s="131" t="s">
        <v>17044</v>
      </c>
      <c r="J7807" s="127"/>
      <c r="K7807" s="127"/>
      <c r="L7807" s="127"/>
      <c r="M7807" s="127"/>
      <c r="N7807" s="246">
        <v>276.86</v>
      </c>
      <c r="O7807" s="246">
        <v>0</v>
      </c>
      <c r="P7807" s="127" t="s">
        <v>1334</v>
      </c>
    </row>
    <row r="7808" spans="1:16" ht="63.75" hidden="1">
      <c r="A7808" s="127" t="s">
        <v>621</v>
      </c>
      <c r="B7808" s="127"/>
      <c r="C7808" s="128" t="s">
        <v>715</v>
      </c>
      <c r="D7808" s="222">
        <v>43066</v>
      </c>
      <c r="E7808" s="127" t="s">
        <v>14646</v>
      </c>
      <c r="F7808" s="127" t="s">
        <v>11</v>
      </c>
      <c r="G7808" s="127">
        <v>10053</v>
      </c>
      <c r="H7808" s="127"/>
      <c r="I7808" s="131" t="s">
        <v>17045</v>
      </c>
      <c r="J7808" s="127"/>
      <c r="K7808" s="127"/>
      <c r="L7808" s="127"/>
      <c r="M7808" s="127"/>
      <c r="N7808" s="246">
        <v>314.73</v>
      </c>
      <c r="O7808" s="246">
        <v>0</v>
      </c>
      <c r="P7808" s="127" t="s">
        <v>1334</v>
      </c>
    </row>
    <row r="7809" spans="1:16" ht="51" hidden="1">
      <c r="A7809" s="127" t="s">
        <v>621</v>
      </c>
      <c r="B7809" s="127"/>
      <c r="C7809" s="128" t="s">
        <v>715</v>
      </c>
      <c r="D7809" s="222">
        <v>43066</v>
      </c>
      <c r="E7809" s="127" t="s">
        <v>14647</v>
      </c>
      <c r="F7809" s="127" t="s">
        <v>11</v>
      </c>
      <c r="G7809" s="127">
        <v>10006</v>
      </c>
      <c r="H7809" s="127"/>
      <c r="I7809" s="131" t="s">
        <v>17046</v>
      </c>
      <c r="J7809" s="127"/>
      <c r="K7809" s="127"/>
      <c r="L7809" s="127"/>
      <c r="M7809" s="127"/>
      <c r="N7809" s="246">
        <v>315.41000000000003</v>
      </c>
      <c r="O7809" s="246">
        <v>0</v>
      </c>
      <c r="P7809" s="127" t="s">
        <v>1334</v>
      </c>
    </row>
    <row r="7810" spans="1:16" ht="63.75" hidden="1">
      <c r="A7810" s="127" t="s">
        <v>621</v>
      </c>
      <c r="B7810" s="127"/>
      <c r="C7810" s="128" t="s">
        <v>715</v>
      </c>
      <c r="D7810" s="222">
        <v>43066</v>
      </c>
      <c r="E7810" s="127" t="s">
        <v>14648</v>
      </c>
      <c r="F7810" s="127" t="s">
        <v>11</v>
      </c>
      <c r="G7810" s="127">
        <v>10005</v>
      </c>
      <c r="H7810" s="127"/>
      <c r="I7810" s="131" t="s">
        <v>17047</v>
      </c>
      <c r="J7810" s="127"/>
      <c r="K7810" s="127"/>
      <c r="L7810" s="127"/>
      <c r="M7810" s="127"/>
      <c r="N7810" s="246">
        <v>3636.27</v>
      </c>
      <c r="O7810" s="246">
        <v>0</v>
      </c>
      <c r="P7810" s="127" t="s">
        <v>1334</v>
      </c>
    </row>
    <row r="7811" spans="1:16" ht="51" hidden="1">
      <c r="A7811" s="127" t="s">
        <v>621</v>
      </c>
      <c r="B7811" s="127"/>
      <c r="C7811" s="128" t="s">
        <v>715</v>
      </c>
      <c r="D7811" s="222">
        <v>43066</v>
      </c>
      <c r="E7811" s="127" t="s">
        <v>14649</v>
      </c>
      <c r="F7811" s="127" t="s">
        <v>11</v>
      </c>
      <c r="G7811" s="127">
        <v>10214</v>
      </c>
      <c r="H7811" s="127"/>
      <c r="I7811" s="131" t="s">
        <v>17048</v>
      </c>
      <c r="J7811" s="127"/>
      <c r="K7811" s="127"/>
      <c r="L7811" s="127"/>
      <c r="M7811" s="127"/>
      <c r="N7811" s="246">
        <v>306.22000000000003</v>
      </c>
      <c r="O7811" s="246">
        <v>0</v>
      </c>
      <c r="P7811" s="127" t="s">
        <v>1334</v>
      </c>
    </row>
    <row r="7812" spans="1:16" ht="63.75" hidden="1">
      <c r="A7812" s="127" t="s">
        <v>621</v>
      </c>
      <c r="B7812" s="127"/>
      <c r="C7812" s="128" t="s">
        <v>715</v>
      </c>
      <c r="D7812" s="222">
        <v>43066</v>
      </c>
      <c r="E7812" s="127" t="s">
        <v>14650</v>
      </c>
      <c r="F7812" s="127" t="s">
        <v>11</v>
      </c>
      <c r="G7812" s="127">
        <v>10210</v>
      </c>
      <c r="H7812" s="127"/>
      <c r="I7812" s="131" t="s">
        <v>17049</v>
      </c>
      <c r="J7812" s="127"/>
      <c r="K7812" s="127"/>
      <c r="L7812" s="127"/>
      <c r="M7812" s="127"/>
      <c r="N7812" s="246">
        <v>2909.25</v>
      </c>
      <c r="O7812" s="246">
        <v>0</v>
      </c>
      <c r="P7812" s="127" t="s">
        <v>1334</v>
      </c>
    </row>
    <row r="7813" spans="1:16" ht="89.25" hidden="1">
      <c r="A7813" s="127">
        <v>10</v>
      </c>
      <c r="B7813" s="127"/>
      <c r="C7813" s="128" t="s">
        <v>691</v>
      </c>
      <c r="D7813" s="222">
        <v>43066</v>
      </c>
      <c r="E7813" s="127" t="s">
        <v>14651</v>
      </c>
      <c r="F7813" s="127" t="s">
        <v>15</v>
      </c>
      <c r="G7813" s="127">
        <v>3681</v>
      </c>
      <c r="H7813" s="127"/>
      <c r="I7813" s="131" t="s">
        <v>17050</v>
      </c>
      <c r="J7813" s="127"/>
      <c r="K7813" s="127"/>
      <c r="L7813" s="127"/>
      <c r="M7813" s="127"/>
      <c r="N7813" s="246">
        <v>640.23</v>
      </c>
      <c r="O7813" s="246">
        <v>0</v>
      </c>
      <c r="P7813" s="127" t="s">
        <v>1334</v>
      </c>
    </row>
    <row r="7814" spans="1:16" ht="76.5" hidden="1">
      <c r="A7814" s="127">
        <v>10</v>
      </c>
      <c r="B7814" s="127"/>
      <c r="C7814" s="128" t="s">
        <v>691</v>
      </c>
      <c r="D7814" s="222">
        <v>43066</v>
      </c>
      <c r="E7814" s="127" t="s">
        <v>14652</v>
      </c>
      <c r="F7814" s="127" t="s">
        <v>15</v>
      </c>
      <c r="G7814" s="127">
        <v>3682</v>
      </c>
      <c r="H7814" s="127"/>
      <c r="I7814" s="131" t="s">
        <v>17051</v>
      </c>
      <c r="J7814" s="127"/>
      <c r="K7814" s="127"/>
      <c r="L7814" s="127"/>
      <c r="M7814" s="127"/>
      <c r="N7814" s="246">
        <v>323.02999999999997</v>
      </c>
      <c r="O7814" s="246">
        <v>0</v>
      </c>
      <c r="P7814" s="127" t="s">
        <v>1334</v>
      </c>
    </row>
    <row r="7815" spans="1:16" ht="89.25" hidden="1">
      <c r="A7815" s="127">
        <v>10</v>
      </c>
      <c r="B7815" s="127"/>
      <c r="C7815" s="128" t="s">
        <v>691</v>
      </c>
      <c r="D7815" s="222">
        <v>43066</v>
      </c>
      <c r="E7815" s="127" t="s">
        <v>14653</v>
      </c>
      <c r="F7815" s="127" t="s">
        <v>15</v>
      </c>
      <c r="G7815" s="127">
        <v>3680</v>
      </c>
      <c r="H7815" s="127"/>
      <c r="I7815" s="131" t="s">
        <v>17052</v>
      </c>
      <c r="J7815" s="127"/>
      <c r="K7815" s="127"/>
      <c r="L7815" s="127"/>
      <c r="M7815" s="127"/>
      <c r="N7815" s="246">
        <v>508.45</v>
      </c>
      <c r="O7815" s="246">
        <v>0</v>
      </c>
      <c r="P7815" s="127" t="s">
        <v>1334</v>
      </c>
    </row>
    <row r="7816" spans="1:16" ht="102" hidden="1">
      <c r="A7816" s="127">
        <v>513</v>
      </c>
      <c r="B7816" s="127"/>
      <c r="C7816" s="128" t="s">
        <v>201</v>
      </c>
      <c r="D7816" s="222">
        <v>43066</v>
      </c>
      <c r="E7816" s="127" t="s">
        <v>14654</v>
      </c>
      <c r="F7816" s="127" t="s">
        <v>15</v>
      </c>
      <c r="G7816" s="127">
        <v>3687</v>
      </c>
      <c r="H7816" s="127"/>
      <c r="I7816" s="131" t="s">
        <v>17053</v>
      </c>
      <c r="J7816" s="127"/>
      <c r="K7816" s="127"/>
      <c r="L7816" s="127"/>
      <c r="M7816" s="127"/>
      <c r="N7816" s="246">
        <v>10142.5</v>
      </c>
      <c r="O7816" s="246">
        <v>0</v>
      </c>
      <c r="P7816" s="127" t="s">
        <v>1334</v>
      </c>
    </row>
    <row r="7817" spans="1:16" ht="51" hidden="1">
      <c r="A7817" s="127">
        <v>16</v>
      </c>
      <c r="B7817" s="127"/>
      <c r="C7817" s="128" t="s">
        <v>693</v>
      </c>
      <c r="D7817" s="222">
        <v>43066</v>
      </c>
      <c r="E7817" s="127" t="s">
        <v>14655</v>
      </c>
      <c r="F7817" s="127" t="s">
        <v>15</v>
      </c>
      <c r="G7817" s="127">
        <v>3685</v>
      </c>
      <c r="H7817" s="127"/>
      <c r="I7817" s="131" t="s">
        <v>17054</v>
      </c>
      <c r="J7817" s="127"/>
      <c r="K7817" s="127"/>
      <c r="L7817" s="127"/>
      <c r="M7817" s="127"/>
      <c r="N7817" s="246">
        <v>294.97000000000003</v>
      </c>
      <c r="O7817" s="246">
        <v>0</v>
      </c>
      <c r="P7817" s="127" t="s">
        <v>1334</v>
      </c>
    </row>
    <row r="7818" spans="1:16" ht="102" hidden="1">
      <c r="A7818" s="127">
        <v>513</v>
      </c>
      <c r="B7818" s="127"/>
      <c r="C7818" s="128" t="s">
        <v>201</v>
      </c>
      <c r="D7818" s="222">
        <v>43066</v>
      </c>
      <c r="E7818" s="127" t="s">
        <v>14656</v>
      </c>
      <c r="F7818" s="127" t="s">
        <v>15</v>
      </c>
      <c r="G7818" s="127">
        <v>3686</v>
      </c>
      <c r="H7818" s="127"/>
      <c r="I7818" s="131" t="s">
        <v>17055</v>
      </c>
      <c r="J7818" s="127"/>
      <c r="K7818" s="127"/>
      <c r="L7818" s="127"/>
      <c r="M7818" s="127"/>
      <c r="N7818" s="246">
        <v>347.45</v>
      </c>
      <c r="O7818" s="246">
        <v>0</v>
      </c>
      <c r="P7818" s="127" t="s">
        <v>1334</v>
      </c>
    </row>
    <row r="7819" spans="1:16" ht="63.75" hidden="1">
      <c r="A7819" s="127">
        <v>287</v>
      </c>
      <c r="B7819" s="127"/>
      <c r="C7819" s="128" t="s">
        <v>791</v>
      </c>
      <c r="D7819" s="222">
        <v>43066</v>
      </c>
      <c r="E7819" s="127" t="s">
        <v>14657</v>
      </c>
      <c r="F7819" s="127" t="s">
        <v>11</v>
      </c>
      <c r="G7819" s="127">
        <v>604351</v>
      </c>
      <c r="H7819" s="127"/>
      <c r="I7819" s="131" t="s">
        <v>17056</v>
      </c>
      <c r="J7819" s="127"/>
      <c r="K7819" s="127"/>
      <c r="L7819" s="127"/>
      <c r="M7819" s="127"/>
      <c r="N7819" s="246">
        <v>50</v>
      </c>
      <c r="O7819" s="246">
        <v>0</v>
      </c>
      <c r="P7819" s="127" t="s">
        <v>1334</v>
      </c>
    </row>
    <row r="7820" spans="1:16" ht="63.75" hidden="1">
      <c r="A7820" s="127">
        <v>287</v>
      </c>
      <c r="B7820" s="127"/>
      <c r="C7820" s="128" t="s">
        <v>791</v>
      </c>
      <c r="D7820" s="222">
        <v>43066</v>
      </c>
      <c r="E7820" s="127" t="s">
        <v>14658</v>
      </c>
      <c r="F7820" s="127" t="s">
        <v>11</v>
      </c>
      <c r="G7820" s="127">
        <v>604352</v>
      </c>
      <c r="H7820" s="127"/>
      <c r="I7820" s="131" t="s">
        <v>17057</v>
      </c>
      <c r="J7820" s="127"/>
      <c r="K7820" s="127"/>
      <c r="L7820" s="127"/>
      <c r="M7820" s="127"/>
      <c r="N7820" s="246">
        <v>50</v>
      </c>
      <c r="O7820" s="246">
        <v>0</v>
      </c>
      <c r="P7820" s="127" t="s">
        <v>1334</v>
      </c>
    </row>
    <row r="7821" spans="1:16" ht="63.75" hidden="1">
      <c r="A7821" s="127">
        <v>287</v>
      </c>
      <c r="B7821" s="127"/>
      <c r="C7821" s="128" t="s">
        <v>791</v>
      </c>
      <c r="D7821" s="222">
        <v>43066</v>
      </c>
      <c r="E7821" s="127" t="s">
        <v>14659</v>
      </c>
      <c r="F7821" s="127" t="s">
        <v>11</v>
      </c>
      <c r="G7821" s="127">
        <v>604353</v>
      </c>
      <c r="H7821" s="127"/>
      <c r="I7821" s="131" t="s">
        <v>17058</v>
      </c>
      <c r="J7821" s="127"/>
      <c r="K7821" s="127"/>
      <c r="L7821" s="127"/>
      <c r="M7821" s="127"/>
      <c r="N7821" s="246">
        <v>50</v>
      </c>
      <c r="O7821" s="246">
        <v>0</v>
      </c>
      <c r="P7821" s="127" t="s">
        <v>1334</v>
      </c>
    </row>
    <row r="7822" spans="1:16" ht="63.75" hidden="1">
      <c r="A7822" s="127">
        <v>287</v>
      </c>
      <c r="B7822" s="127"/>
      <c r="C7822" s="128" t="s">
        <v>791</v>
      </c>
      <c r="D7822" s="222">
        <v>43066</v>
      </c>
      <c r="E7822" s="127" t="s">
        <v>14660</v>
      </c>
      <c r="F7822" s="127" t="s">
        <v>11</v>
      </c>
      <c r="G7822" s="127">
        <v>604354</v>
      </c>
      <c r="H7822" s="127"/>
      <c r="I7822" s="131" t="s">
        <v>17059</v>
      </c>
      <c r="J7822" s="127"/>
      <c r="K7822" s="127"/>
      <c r="L7822" s="127"/>
      <c r="M7822" s="127"/>
      <c r="N7822" s="246">
        <v>50</v>
      </c>
      <c r="O7822" s="246">
        <v>0</v>
      </c>
      <c r="P7822" s="127" t="s">
        <v>1334</v>
      </c>
    </row>
    <row r="7823" spans="1:16" ht="76.5" hidden="1">
      <c r="A7823" s="127">
        <v>291</v>
      </c>
      <c r="B7823" s="127"/>
      <c r="C7823" s="128" t="s">
        <v>795</v>
      </c>
      <c r="D7823" s="222">
        <v>43066</v>
      </c>
      <c r="E7823" s="127" t="s">
        <v>14661</v>
      </c>
      <c r="F7823" s="127" t="s">
        <v>11</v>
      </c>
      <c r="G7823" s="127">
        <v>604389</v>
      </c>
      <c r="H7823" s="127"/>
      <c r="I7823" s="131" t="s">
        <v>17060</v>
      </c>
      <c r="J7823" s="127"/>
      <c r="K7823" s="127"/>
      <c r="L7823" s="127"/>
      <c r="M7823" s="127"/>
      <c r="N7823" s="246">
        <v>50</v>
      </c>
      <c r="O7823" s="246">
        <v>0</v>
      </c>
      <c r="P7823" s="127" t="s">
        <v>1334</v>
      </c>
    </row>
    <row r="7824" spans="1:16" ht="76.5" hidden="1">
      <c r="A7824" s="127">
        <v>25</v>
      </c>
      <c r="B7824" s="127"/>
      <c r="C7824" s="128" t="s">
        <v>695</v>
      </c>
      <c r="D7824" s="222">
        <v>43066</v>
      </c>
      <c r="E7824" s="127" t="s">
        <v>14662</v>
      </c>
      <c r="F7824" s="127" t="s">
        <v>1375</v>
      </c>
      <c r="G7824" s="127">
        <v>15657350</v>
      </c>
      <c r="H7824" s="127"/>
      <c r="I7824" s="131" t="s">
        <v>17061</v>
      </c>
      <c r="J7824" s="127"/>
      <c r="K7824" s="127"/>
      <c r="L7824" s="127"/>
      <c r="M7824" s="127"/>
      <c r="N7824" s="246">
        <v>1739492.73</v>
      </c>
      <c r="O7824" s="246">
        <v>0</v>
      </c>
      <c r="P7824" s="127" t="s">
        <v>1334</v>
      </c>
    </row>
    <row r="7825" spans="1:16" ht="76.5" hidden="1">
      <c r="A7825" s="127">
        <v>25</v>
      </c>
      <c r="B7825" s="127"/>
      <c r="C7825" s="128" t="s">
        <v>695</v>
      </c>
      <c r="D7825" s="222">
        <v>43066</v>
      </c>
      <c r="E7825" s="127" t="s">
        <v>14663</v>
      </c>
      <c r="F7825" s="127" t="s">
        <v>1375</v>
      </c>
      <c r="G7825" s="127">
        <v>15657348</v>
      </c>
      <c r="H7825" s="127"/>
      <c r="I7825" s="131" t="s">
        <v>17062</v>
      </c>
      <c r="J7825" s="127"/>
      <c r="K7825" s="127"/>
      <c r="L7825" s="127"/>
      <c r="M7825" s="127"/>
      <c r="N7825" s="246">
        <v>285216.53000000003</v>
      </c>
      <c r="O7825" s="246">
        <v>0</v>
      </c>
      <c r="P7825" s="127" t="s">
        <v>1334</v>
      </c>
    </row>
    <row r="7826" spans="1:16" ht="76.5" hidden="1">
      <c r="A7826" s="127">
        <v>25</v>
      </c>
      <c r="B7826" s="127"/>
      <c r="C7826" s="128" t="s">
        <v>695</v>
      </c>
      <c r="D7826" s="222">
        <v>43066</v>
      </c>
      <c r="E7826" s="127" t="s">
        <v>14664</v>
      </c>
      <c r="F7826" s="127" t="s">
        <v>1375</v>
      </c>
      <c r="G7826" s="127">
        <v>15657345</v>
      </c>
      <c r="H7826" s="127"/>
      <c r="I7826" s="131" t="s">
        <v>17063</v>
      </c>
      <c r="J7826" s="127"/>
      <c r="K7826" s="127"/>
      <c r="L7826" s="127"/>
      <c r="M7826" s="127"/>
      <c r="N7826" s="246">
        <v>213128.74</v>
      </c>
      <c r="O7826" s="246">
        <v>0</v>
      </c>
      <c r="P7826" s="127" t="s">
        <v>1334</v>
      </c>
    </row>
    <row r="7827" spans="1:16" ht="76.5" hidden="1">
      <c r="A7827" s="127">
        <v>25</v>
      </c>
      <c r="B7827" s="127"/>
      <c r="C7827" s="128" t="s">
        <v>695</v>
      </c>
      <c r="D7827" s="222">
        <v>43066</v>
      </c>
      <c r="E7827" s="127" t="s">
        <v>14665</v>
      </c>
      <c r="F7827" s="127" t="s">
        <v>1375</v>
      </c>
      <c r="G7827" s="127">
        <v>15657336</v>
      </c>
      <c r="H7827" s="127"/>
      <c r="I7827" s="131" t="s">
        <v>17064</v>
      </c>
      <c r="J7827" s="127"/>
      <c r="K7827" s="127"/>
      <c r="L7827" s="127"/>
      <c r="M7827" s="127"/>
      <c r="N7827" s="246">
        <v>243066.78</v>
      </c>
      <c r="O7827" s="246">
        <v>0</v>
      </c>
      <c r="P7827" s="127" t="s">
        <v>1334</v>
      </c>
    </row>
    <row r="7828" spans="1:16" ht="76.5" hidden="1">
      <c r="A7828" s="127">
        <v>25</v>
      </c>
      <c r="B7828" s="127"/>
      <c r="C7828" s="128" t="s">
        <v>695</v>
      </c>
      <c r="D7828" s="222">
        <v>43066</v>
      </c>
      <c r="E7828" s="127" t="s">
        <v>14666</v>
      </c>
      <c r="F7828" s="127" t="s">
        <v>1375</v>
      </c>
      <c r="G7828" s="127">
        <v>15657338</v>
      </c>
      <c r="H7828" s="127"/>
      <c r="I7828" s="131" t="s">
        <v>17065</v>
      </c>
      <c r="J7828" s="127"/>
      <c r="K7828" s="127"/>
      <c r="L7828" s="127"/>
      <c r="M7828" s="127"/>
      <c r="N7828" s="246">
        <v>919167.72</v>
      </c>
      <c r="O7828" s="246">
        <v>0</v>
      </c>
      <c r="P7828" s="127" t="s">
        <v>1334</v>
      </c>
    </row>
    <row r="7829" spans="1:16" ht="76.5" hidden="1">
      <c r="A7829" s="127">
        <v>25</v>
      </c>
      <c r="B7829" s="127"/>
      <c r="C7829" s="128" t="s">
        <v>695</v>
      </c>
      <c r="D7829" s="222">
        <v>43066</v>
      </c>
      <c r="E7829" s="127" t="s">
        <v>14667</v>
      </c>
      <c r="F7829" s="127" t="s">
        <v>1375</v>
      </c>
      <c r="G7829" s="127">
        <v>15657339</v>
      </c>
      <c r="H7829" s="127"/>
      <c r="I7829" s="131" t="s">
        <v>17066</v>
      </c>
      <c r="J7829" s="127"/>
      <c r="K7829" s="127"/>
      <c r="L7829" s="127"/>
      <c r="M7829" s="127"/>
      <c r="N7829" s="246">
        <v>441335.05</v>
      </c>
      <c r="O7829" s="246">
        <v>0</v>
      </c>
      <c r="P7829" s="127" t="s">
        <v>1334</v>
      </c>
    </row>
    <row r="7830" spans="1:16" ht="76.5" hidden="1">
      <c r="A7830" s="127">
        <v>25</v>
      </c>
      <c r="B7830" s="127"/>
      <c r="C7830" s="128" t="s">
        <v>695</v>
      </c>
      <c r="D7830" s="222">
        <v>43066</v>
      </c>
      <c r="E7830" s="127" t="s">
        <v>14668</v>
      </c>
      <c r="F7830" s="127" t="s">
        <v>1375</v>
      </c>
      <c r="G7830" s="127">
        <v>15657347</v>
      </c>
      <c r="H7830" s="127"/>
      <c r="I7830" s="131" t="s">
        <v>17067</v>
      </c>
      <c r="J7830" s="127"/>
      <c r="K7830" s="127"/>
      <c r="L7830" s="127"/>
      <c r="M7830" s="127"/>
      <c r="N7830" s="246">
        <v>1355729.15</v>
      </c>
      <c r="O7830" s="246">
        <v>0</v>
      </c>
      <c r="P7830" s="127" t="s">
        <v>1334</v>
      </c>
    </row>
    <row r="7831" spans="1:16" ht="76.5" hidden="1">
      <c r="A7831" s="127">
        <v>25</v>
      </c>
      <c r="B7831" s="127"/>
      <c r="C7831" s="128" t="s">
        <v>695</v>
      </c>
      <c r="D7831" s="222">
        <v>43066</v>
      </c>
      <c r="E7831" s="127" t="s">
        <v>14669</v>
      </c>
      <c r="F7831" s="127" t="s">
        <v>1375</v>
      </c>
      <c r="G7831" s="127">
        <v>15657349</v>
      </c>
      <c r="H7831" s="127"/>
      <c r="I7831" s="131" t="s">
        <v>17068</v>
      </c>
      <c r="J7831" s="127"/>
      <c r="K7831" s="127"/>
      <c r="L7831" s="127"/>
      <c r="M7831" s="127"/>
      <c r="N7831" s="246">
        <v>1449131.47</v>
      </c>
      <c r="O7831" s="246">
        <v>0</v>
      </c>
      <c r="P7831" s="127" t="s">
        <v>1334</v>
      </c>
    </row>
    <row r="7832" spans="1:16" ht="76.5" hidden="1">
      <c r="A7832" s="127">
        <v>25</v>
      </c>
      <c r="B7832" s="127"/>
      <c r="C7832" s="128" t="s">
        <v>695</v>
      </c>
      <c r="D7832" s="222">
        <v>43066</v>
      </c>
      <c r="E7832" s="127" t="s">
        <v>14670</v>
      </c>
      <c r="F7832" s="127" t="s">
        <v>1375</v>
      </c>
      <c r="G7832" s="127">
        <v>15661238</v>
      </c>
      <c r="H7832" s="127"/>
      <c r="I7832" s="131" t="s">
        <v>17069</v>
      </c>
      <c r="J7832" s="127"/>
      <c r="K7832" s="127"/>
      <c r="L7832" s="127"/>
      <c r="M7832" s="127"/>
      <c r="N7832" s="246">
        <v>223298.43</v>
      </c>
      <c r="O7832" s="246">
        <v>0</v>
      </c>
      <c r="P7832" s="127" t="s">
        <v>1334</v>
      </c>
    </row>
    <row r="7833" spans="1:16" ht="76.5" hidden="1">
      <c r="A7833" s="127">
        <v>25</v>
      </c>
      <c r="B7833" s="127"/>
      <c r="C7833" s="128" t="s">
        <v>695</v>
      </c>
      <c r="D7833" s="222">
        <v>43066</v>
      </c>
      <c r="E7833" s="127" t="s">
        <v>14671</v>
      </c>
      <c r="F7833" s="127" t="s">
        <v>1375</v>
      </c>
      <c r="G7833" s="127">
        <v>15658000</v>
      </c>
      <c r="H7833" s="127"/>
      <c r="I7833" s="131" t="s">
        <v>17070</v>
      </c>
      <c r="J7833" s="127"/>
      <c r="K7833" s="127"/>
      <c r="L7833" s="127"/>
      <c r="M7833" s="127"/>
      <c r="N7833" s="246">
        <v>299999.94</v>
      </c>
      <c r="O7833" s="246">
        <v>0</v>
      </c>
      <c r="P7833" s="127" t="s">
        <v>1334</v>
      </c>
    </row>
    <row r="7834" spans="1:16" ht="76.5" hidden="1">
      <c r="A7834" s="127">
        <v>25</v>
      </c>
      <c r="B7834" s="127"/>
      <c r="C7834" s="128" t="s">
        <v>695</v>
      </c>
      <c r="D7834" s="222">
        <v>43066</v>
      </c>
      <c r="E7834" s="127" t="s">
        <v>14672</v>
      </c>
      <c r="F7834" s="127" t="s">
        <v>1375</v>
      </c>
      <c r="G7834" s="127">
        <v>15657722</v>
      </c>
      <c r="H7834" s="127"/>
      <c r="I7834" s="131" t="s">
        <v>17071</v>
      </c>
      <c r="J7834" s="127"/>
      <c r="K7834" s="127"/>
      <c r="L7834" s="127"/>
      <c r="M7834" s="127"/>
      <c r="N7834" s="246">
        <v>306426.45</v>
      </c>
      <c r="O7834" s="246">
        <v>0</v>
      </c>
      <c r="P7834" s="127" t="s">
        <v>1334</v>
      </c>
    </row>
    <row r="7835" spans="1:16" ht="76.5" hidden="1">
      <c r="A7835" s="127">
        <v>25</v>
      </c>
      <c r="B7835" s="127"/>
      <c r="C7835" s="128" t="s">
        <v>695</v>
      </c>
      <c r="D7835" s="222">
        <v>43066</v>
      </c>
      <c r="E7835" s="127" t="s">
        <v>14673</v>
      </c>
      <c r="F7835" s="127" t="s">
        <v>1375</v>
      </c>
      <c r="G7835" s="127">
        <v>15657673</v>
      </c>
      <c r="H7835" s="127"/>
      <c r="I7835" s="131" t="s">
        <v>17072</v>
      </c>
      <c r="J7835" s="127"/>
      <c r="K7835" s="127"/>
      <c r="L7835" s="127"/>
      <c r="M7835" s="127"/>
      <c r="N7835" s="246">
        <v>282443.55</v>
      </c>
      <c r="O7835" s="246">
        <v>0</v>
      </c>
      <c r="P7835" s="127" t="s">
        <v>1334</v>
      </c>
    </row>
    <row r="7836" spans="1:16" ht="76.5" hidden="1">
      <c r="A7836" s="127">
        <v>25</v>
      </c>
      <c r="B7836" s="127"/>
      <c r="C7836" s="128" t="s">
        <v>695</v>
      </c>
      <c r="D7836" s="222">
        <v>43066</v>
      </c>
      <c r="E7836" s="127" t="s">
        <v>14674</v>
      </c>
      <c r="F7836" s="127" t="s">
        <v>1375</v>
      </c>
      <c r="G7836" s="127">
        <v>15657629</v>
      </c>
      <c r="H7836" s="127"/>
      <c r="I7836" s="131" t="s">
        <v>17073</v>
      </c>
      <c r="J7836" s="127"/>
      <c r="K7836" s="127"/>
      <c r="L7836" s="127"/>
      <c r="M7836" s="127"/>
      <c r="N7836" s="246">
        <v>152663.38</v>
      </c>
      <c r="O7836" s="246">
        <v>0</v>
      </c>
      <c r="P7836" s="127" t="s">
        <v>1334</v>
      </c>
    </row>
    <row r="7837" spans="1:16" ht="76.5" hidden="1">
      <c r="A7837" s="127">
        <v>25</v>
      </c>
      <c r="B7837" s="127"/>
      <c r="C7837" s="128" t="s">
        <v>695</v>
      </c>
      <c r="D7837" s="222">
        <v>43066</v>
      </c>
      <c r="E7837" s="127" t="s">
        <v>14675</v>
      </c>
      <c r="F7837" s="127" t="s">
        <v>1375</v>
      </c>
      <c r="G7837" s="127">
        <v>15621851</v>
      </c>
      <c r="H7837" s="127"/>
      <c r="I7837" s="131" t="s">
        <v>17074</v>
      </c>
      <c r="J7837" s="127"/>
      <c r="K7837" s="127"/>
      <c r="L7837" s="127"/>
      <c r="M7837" s="127"/>
      <c r="N7837" s="246">
        <v>49194.21</v>
      </c>
      <c r="O7837" s="246">
        <v>0</v>
      </c>
      <c r="P7837" s="127" t="s">
        <v>1334</v>
      </c>
    </row>
    <row r="7838" spans="1:16" ht="76.5" hidden="1">
      <c r="A7838" s="127">
        <v>25</v>
      </c>
      <c r="B7838" s="127"/>
      <c r="C7838" s="128" t="s">
        <v>695</v>
      </c>
      <c r="D7838" s="222">
        <v>43066</v>
      </c>
      <c r="E7838" s="127" t="s">
        <v>14676</v>
      </c>
      <c r="F7838" s="127" t="s">
        <v>1375</v>
      </c>
      <c r="G7838" s="127">
        <v>15657374</v>
      </c>
      <c r="H7838" s="127"/>
      <c r="I7838" s="131" t="s">
        <v>17075</v>
      </c>
      <c r="J7838" s="127"/>
      <c r="K7838" s="127"/>
      <c r="L7838" s="127"/>
      <c r="M7838" s="127"/>
      <c r="N7838" s="246">
        <v>416964.93</v>
      </c>
      <c r="O7838" s="246">
        <v>0</v>
      </c>
      <c r="P7838" s="127" t="s">
        <v>1334</v>
      </c>
    </row>
    <row r="7839" spans="1:16" ht="51" hidden="1">
      <c r="A7839" s="127">
        <v>340</v>
      </c>
      <c r="B7839" s="127"/>
      <c r="C7839" s="128" t="s">
        <v>815</v>
      </c>
      <c r="D7839" s="222">
        <v>43067</v>
      </c>
      <c r="E7839" s="127" t="s">
        <v>14677</v>
      </c>
      <c r="F7839" s="127" t="s">
        <v>6</v>
      </c>
      <c r="G7839" s="127">
        <v>604820</v>
      </c>
      <c r="H7839" s="127"/>
      <c r="I7839" s="131" t="s">
        <v>17076</v>
      </c>
      <c r="J7839" s="127"/>
      <c r="K7839" s="127"/>
      <c r="L7839" s="127"/>
      <c r="M7839" s="127"/>
      <c r="N7839" s="246">
        <v>0</v>
      </c>
      <c r="O7839" s="246">
        <v>36175.660000000003</v>
      </c>
      <c r="P7839" s="127" t="s">
        <v>1334</v>
      </c>
    </row>
    <row r="7840" spans="1:16" ht="51" hidden="1">
      <c r="A7840" s="127">
        <v>342</v>
      </c>
      <c r="B7840" s="127"/>
      <c r="C7840" s="128" t="s">
        <v>817</v>
      </c>
      <c r="D7840" s="222">
        <v>43067</v>
      </c>
      <c r="E7840" s="127" t="s">
        <v>14678</v>
      </c>
      <c r="F7840" s="127" t="s">
        <v>6</v>
      </c>
      <c r="G7840" s="127">
        <v>912760</v>
      </c>
      <c r="H7840" s="127"/>
      <c r="I7840" s="131" t="s">
        <v>8260</v>
      </c>
      <c r="J7840" s="127"/>
      <c r="K7840" s="127"/>
      <c r="L7840" s="127"/>
      <c r="M7840" s="127"/>
      <c r="N7840" s="246">
        <v>0</v>
      </c>
      <c r="O7840" s="246">
        <v>849541.9</v>
      </c>
      <c r="P7840" s="127" t="s">
        <v>1334</v>
      </c>
    </row>
    <row r="7841" spans="1:16" ht="63.75" hidden="1">
      <c r="A7841" s="127">
        <v>222</v>
      </c>
      <c r="B7841" s="127"/>
      <c r="C7841" s="128" t="s">
        <v>765</v>
      </c>
      <c r="D7841" s="222">
        <v>43067</v>
      </c>
      <c r="E7841" s="127" t="s">
        <v>14679</v>
      </c>
      <c r="F7841" s="127" t="s">
        <v>6</v>
      </c>
      <c r="G7841" s="127">
        <v>905498</v>
      </c>
      <c r="H7841" s="127"/>
      <c r="I7841" s="131" t="s">
        <v>17077</v>
      </c>
      <c r="J7841" s="127"/>
      <c r="K7841" s="127"/>
      <c r="L7841" s="127"/>
      <c r="M7841" s="127"/>
      <c r="N7841" s="246">
        <v>0</v>
      </c>
      <c r="O7841" s="246">
        <v>11120714.1</v>
      </c>
      <c r="P7841" s="127" t="s">
        <v>1334</v>
      </c>
    </row>
    <row r="7842" spans="1:16" ht="76.5" hidden="1">
      <c r="A7842" s="127">
        <v>203</v>
      </c>
      <c r="B7842" s="127"/>
      <c r="C7842" s="128" t="s">
        <v>758</v>
      </c>
      <c r="D7842" s="222">
        <v>43067</v>
      </c>
      <c r="E7842" s="127" t="s">
        <v>14680</v>
      </c>
      <c r="F7842" s="127" t="s">
        <v>1375</v>
      </c>
      <c r="G7842" s="127">
        <v>15692970</v>
      </c>
      <c r="H7842" s="127"/>
      <c r="I7842" s="131" t="s">
        <v>17078</v>
      </c>
      <c r="J7842" s="127"/>
      <c r="K7842" s="127"/>
      <c r="L7842" s="127"/>
      <c r="M7842" s="127"/>
      <c r="N7842" s="246">
        <v>1529</v>
      </c>
      <c r="O7842" s="246">
        <v>0</v>
      </c>
      <c r="P7842" s="127" t="s">
        <v>1334</v>
      </c>
    </row>
    <row r="7843" spans="1:16" ht="76.5" hidden="1">
      <c r="A7843" s="127">
        <v>340</v>
      </c>
      <c r="B7843" s="127"/>
      <c r="C7843" s="128" t="s">
        <v>815</v>
      </c>
      <c r="D7843" s="222">
        <v>43067</v>
      </c>
      <c r="E7843" s="127" t="s">
        <v>14681</v>
      </c>
      <c r="F7843" s="127" t="s">
        <v>1375</v>
      </c>
      <c r="G7843" s="127">
        <v>15692980</v>
      </c>
      <c r="H7843" s="127"/>
      <c r="I7843" s="131" t="s">
        <v>17079</v>
      </c>
      <c r="J7843" s="127"/>
      <c r="K7843" s="127"/>
      <c r="L7843" s="127"/>
      <c r="M7843" s="127"/>
      <c r="N7843" s="246">
        <v>12564</v>
      </c>
      <c r="O7843" s="246">
        <v>0</v>
      </c>
      <c r="P7843" s="127" t="s">
        <v>1334</v>
      </c>
    </row>
    <row r="7844" spans="1:16" ht="76.5" hidden="1">
      <c r="A7844" s="127">
        <v>340</v>
      </c>
      <c r="B7844" s="127"/>
      <c r="C7844" s="128" t="s">
        <v>815</v>
      </c>
      <c r="D7844" s="222">
        <v>43067</v>
      </c>
      <c r="E7844" s="127" t="s">
        <v>14682</v>
      </c>
      <c r="F7844" s="127" t="s">
        <v>1375</v>
      </c>
      <c r="G7844" s="127">
        <v>15692982</v>
      </c>
      <c r="H7844" s="127"/>
      <c r="I7844" s="131" t="s">
        <v>17080</v>
      </c>
      <c r="J7844" s="127"/>
      <c r="K7844" s="127"/>
      <c r="L7844" s="127"/>
      <c r="M7844" s="127"/>
      <c r="N7844" s="246">
        <v>5462</v>
      </c>
      <c r="O7844" s="246">
        <v>0</v>
      </c>
      <c r="P7844" s="127" t="s">
        <v>1334</v>
      </c>
    </row>
    <row r="7845" spans="1:16" ht="63.75" hidden="1">
      <c r="A7845" s="127">
        <v>132</v>
      </c>
      <c r="B7845" s="127"/>
      <c r="C7845" s="128" t="s">
        <v>729</v>
      </c>
      <c r="D7845" s="222">
        <v>43067</v>
      </c>
      <c r="E7845" s="127" t="s">
        <v>14683</v>
      </c>
      <c r="F7845" s="127" t="s">
        <v>11</v>
      </c>
      <c r="G7845" s="127">
        <v>905374</v>
      </c>
      <c r="H7845" s="127"/>
      <c r="I7845" s="131" t="s">
        <v>17081</v>
      </c>
      <c r="J7845" s="127"/>
      <c r="K7845" s="127"/>
      <c r="L7845" s="127"/>
      <c r="M7845" s="127"/>
      <c r="N7845" s="246">
        <v>270</v>
      </c>
      <c r="O7845" s="246">
        <v>0</v>
      </c>
      <c r="P7845" s="127" t="s">
        <v>1334</v>
      </c>
    </row>
    <row r="7846" spans="1:16" ht="63.75" hidden="1">
      <c r="A7846" s="127">
        <v>117</v>
      </c>
      <c r="B7846" s="127"/>
      <c r="C7846" s="128" t="s">
        <v>723</v>
      </c>
      <c r="D7846" s="222">
        <v>43067</v>
      </c>
      <c r="E7846" s="127" t="s">
        <v>14684</v>
      </c>
      <c r="F7846" s="127" t="s">
        <v>11</v>
      </c>
      <c r="G7846" s="127">
        <v>905548</v>
      </c>
      <c r="H7846" s="127"/>
      <c r="I7846" s="131" t="s">
        <v>17082</v>
      </c>
      <c r="J7846" s="127"/>
      <c r="K7846" s="127"/>
      <c r="L7846" s="127"/>
      <c r="M7846" s="127"/>
      <c r="N7846" s="246">
        <v>50</v>
      </c>
      <c r="O7846" s="246">
        <v>0</v>
      </c>
      <c r="P7846" s="127" t="s">
        <v>1334</v>
      </c>
    </row>
    <row r="7847" spans="1:16" ht="51" hidden="1">
      <c r="A7847" s="127">
        <v>117</v>
      </c>
      <c r="B7847" s="127"/>
      <c r="C7847" s="128" t="s">
        <v>723</v>
      </c>
      <c r="D7847" s="222">
        <v>43067</v>
      </c>
      <c r="E7847" s="127" t="s">
        <v>14685</v>
      </c>
      <c r="F7847" s="127" t="s">
        <v>11</v>
      </c>
      <c r="G7847" s="127">
        <v>905574</v>
      </c>
      <c r="H7847" s="127"/>
      <c r="I7847" s="131" t="s">
        <v>17083</v>
      </c>
      <c r="J7847" s="127"/>
      <c r="K7847" s="127"/>
      <c r="L7847" s="127"/>
      <c r="M7847" s="127"/>
      <c r="N7847" s="246">
        <v>50</v>
      </c>
      <c r="O7847" s="246">
        <v>0</v>
      </c>
      <c r="P7847" s="127" t="s">
        <v>1334</v>
      </c>
    </row>
    <row r="7848" spans="1:16" ht="63.75" hidden="1">
      <c r="A7848" s="127" t="s">
        <v>621</v>
      </c>
      <c r="B7848" s="127"/>
      <c r="C7848" s="128" t="s">
        <v>715</v>
      </c>
      <c r="D7848" s="222">
        <v>43067</v>
      </c>
      <c r="E7848" s="127" t="s">
        <v>14686</v>
      </c>
      <c r="F7848" s="127" t="s">
        <v>11</v>
      </c>
      <c r="G7848" s="127">
        <v>10012</v>
      </c>
      <c r="H7848" s="127"/>
      <c r="I7848" s="131" t="s">
        <v>17084</v>
      </c>
      <c r="J7848" s="127"/>
      <c r="K7848" s="127"/>
      <c r="L7848" s="127"/>
      <c r="M7848" s="127"/>
      <c r="N7848" s="246">
        <v>20208.11</v>
      </c>
      <c r="O7848" s="246">
        <v>0</v>
      </c>
      <c r="P7848" s="127" t="s">
        <v>1334</v>
      </c>
    </row>
    <row r="7849" spans="1:16" ht="63.75" hidden="1">
      <c r="A7849" s="127" t="s">
        <v>621</v>
      </c>
      <c r="B7849" s="127"/>
      <c r="C7849" s="128" t="s">
        <v>715</v>
      </c>
      <c r="D7849" s="222">
        <v>43067</v>
      </c>
      <c r="E7849" s="127" t="s">
        <v>14687</v>
      </c>
      <c r="F7849" s="127" t="s">
        <v>11</v>
      </c>
      <c r="G7849" s="127">
        <v>10011</v>
      </c>
      <c r="H7849" s="127"/>
      <c r="I7849" s="131" t="s">
        <v>17085</v>
      </c>
      <c r="J7849" s="127"/>
      <c r="K7849" s="127"/>
      <c r="L7849" s="127"/>
      <c r="M7849" s="127"/>
      <c r="N7849" s="246">
        <v>921.15</v>
      </c>
      <c r="O7849" s="246">
        <v>0</v>
      </c>
      <c r="P7849" s="127" t="s">
        <v>1334</v>
      </c>
    </row>
    <row r="7850" spans="1:16" ht="51" hidden="1">
      <c r="A7850" s="127">
        <v>513</v>
      </c>
      <c r="B7850" s="127"/>
      <c r="C7850" s="128" t="s">
        <v>201</v>
      </c>
      <c r="D7850" s="222">
        <v>43067</v>
      </c>
      <c r="E7850" s="127" t="s">
        <v>14688</v>
      </c>
      <c r="F7850" s="127" t="s">
        <v>15</v>
      </c>
      <c r="G7850" s="127">
        <v>604807</v>
      </c>
      <c r="H7850" s="127"/>
      <c r="I7850" s="131" t="s">
        <v>17086</v>
      </c>
      <c r="J7850" s="127"/>
      <c r="K7850" s="127"/>
      <c r="L7850" s="127"/>
      <c r="M7850" s="127"/>
      <c r="N7850" s="246">
        <v>50</v>
      </c>
      <c r="O7850" s="246">
        <v>0</v>
      </c>
      <c r="P7850" s="127" t="s">
        <v>1334</v>
      </c>
    </row>
    <row r="7851" spans="1:16" ht="51" hidden="1">
      <c r="A7851" s="127">
        <v>340</v>
      </c>
      <c r="B7851" s="127"/>
      <c r="C7851" s="128" t="s">
        <v>815</v>
      </c>
      <c r="D7851" s="222">
        <v>43067</v>
      </c>
      <c r="E7851" s="127" t="s">
        <v>14689</v>
      </c>
      <c r="F7851" s="127" t="s">
        <v>15</v>
      </c>
      <c r="G7851" s="127">
        <v>604821</v>
      </c>
      <c r="H7851" s="127"/>
      <c r="I7851" s="131" t="s">
        <v>17087</v>
      </c>
      <c r="J7851" s="127"/>
      <c r="K7851" s="127"/>
      <c r="L7851" s="127"/>
      <c r="M7851" s="127"/>
      <c r="N7851" s="246">
        <v>50</v>
      </c>
      <c r="O7851" s="246">
        <v>0</v>
      </c>
      <c r="P7851" s="127" t="s">
        <v>1334</v>
      </c>
    </row>
    <row r="7852" spans="1:16" ht="63.75" hidden="1">
      <c r="A7852" s="127">
        <v>16</v>
      </c>
      <c r="B7852" s="127"/>
      <c r="C7852" s="128" t="s">
        <v>693</v>
      </c>
      <c r="D7852" s="222">
        <v>43067</v>
      </c>
      <c r="E7852" s="127" t="s">
        <v>14690</v>
      </c>
      <c r="F7852" s="127" t="s">
        <v>1261</v>
      </c>
      <c r="G7852" s="127">
        <v>3684</v>
      </c>
      <c r="H7852" s="127"/>
      <c r="I7852" s="131" t="s">
        <v>17088</v>
      </c>
      <c r="J7852" s="127"/>
      <c r="K7852" s="127"/>
      <c r="L7852" s="127"/>
      <c r="M7852" s="127"/>
      <c r="N7852" s="246">
        <v>844.27</v>
      </c>
      <c r="O7852" s="246">
        <v>0</v>
      </c>
      <c r="P7852" s="127" t="s">
        <v>1334</v>
      </c>
    </row>
    <row r="7853" spans="1:16" ht="63.75" hidden="1">
      <c r="A7853" s="127">
        <v>16</v>
      </c>
      <c r="B7853" s="127"/>
      <c r="C7853" s="128" t="s">
        <v>693</v>
      </c>
      <c r="D7853" s="222">
        <v>43067</v>
      </c>
      <c r="E7853" s="127" t="s">
        <v>14691</v>
      </c>
      <c r="F7853" s="127" t="s">
        <v>15</v>
      </c>
      <c r="G7853" s="127">
        <v>3684</v>
      </c>
      <c r="H7853" s="127"/>
      <c r="I7853" s="131" t="s">
        <v>17089</v>
      </c>
      <c r="J7853" s="127"/>
      <c r="K7853" s="127"/>
      <c r="L7853" s="127"/>
      <c r="M7853" s="127"/>
      <c r="N7853" s="246">
        <v>309.17</v>
      </c>
      <c r="O7853" s="246">
        <v>0</v>
      </c>
      <c r="P7853" s="127" t="s">
        <v>1334</v>
      </c>
    </row>
    <row r="7854" spans="1:16" ht="63.75" hidden="1">
      <c r="A7854" s="127">
        <v>513</v>
      </c>
      <c r="B7854" s="127"/>
      <c r="C7854" s="128" t="s">
        <v>201</v>
      </c>
      <c r="D7854" s="222">
        <v>43067</v>
      </c>
      <c r="E7854" s="127" t="s">
        <v>14692</v>
      </c>
      <c r="F7854" s="127" t="s">
        <v>15</v>
      </c>
      <c r="G7854" s="127">
        <v>604827</v>
      </c>
      <c r="H7854" s="127"/>
      <c r="I7854" s="131" t="s">
        <v>17090</v>
      </c>
      <c r="J7854" s="127"/>
      <c r="K7854" s="127"/>
      <c r="L7854" s="127"/>
      <c r="M7854" s="127"/>
      <c r="N7854" s="246">
        <v>50</v>
      </c>
      <c r="O7854" s="246">
        <v>0</v>
      </c>
      <c r="P7854" s="127" t="s">
        <v>1334</v>
      </c>
    </row>
    <row r="7855" spans="1:16" ht="89.25" hidden="1">
      <c r="A7855" s="127">
        <v>10</v>
      </c>
      <c r="B7855" s="127"/>
      <c r="C7855" s="128" t="s">
        <v>691</v>
      </c>
      <c r="D7855" s="222">
        <v>43067</v>
      </c>
      <c r="E7855" s="127" t="s">
        <v>14693</v>
      </c>
      <c r="F7855" s="127" t="s">
        <v>15</v>
      </c>
      <c r="G7855" s="127">
        <v>3694</v>
      </c>
      <c r="H7855" s="127"/>
      <c r="I7855" s="131" t="s">
        <v>17091</v>
      </c>
      <c r="J7855" s="127"/>
      <c r="K7855" s="127"/>
      <c r="L7855" s="127"/>
      <c r="M7855" s="127"/>
      <c r="N7855" s="246">
        <v>529.1</v>
      </c>
      <c r="O7855" s="246">
        <v>0</v>
      </c>
      <c r="P7855" s="127" t="s">
        <v>1334</v>
      </c>
    </row>
    <row r="7856" spans="1:16" ht="102" hidden="1">
      <c r="A7856" s="127">
        <v>10</v>
      </c>
      <c r="B7856" s="127"/>
      <c r="C7856" s="128" t="s">
        <v>691</v>
      </c>
      <c r="D7856" s="222">
        <v>43067</v>
      </c>
      <c r="E7856" s="127" t="s">
        <v>14694</v>
      </c>
      <c r="F7856" s="127" t="s">
        <v>15</v>
      </c>
      <c r="G7856" s="127">
        <v>3695</v>
      </c>
      <c r="H7856" s="127"/>
      <c r="I7856" s="131" t="s">
        <v>17092</v>
      </c>
      <c r="J7856" s="127"/>
      <c r="K7856" s="127"/>
      <c r="L7856" s="127"/>
      <c r="M7856" s="127"/>
      <c r="N7856" s="246">
        <v>374.27</v>
      </c>
      <c r="O7856" s="246">
        <v>0</v>
      </c>
      <c r="P7856" s="127" t="s">
        <v>1334</v>
      </c>
    </row>
    <row r="7857" spans="1:16" ht="76.5" hidden="1">
      <c r="A7857" s="127">
        <v>10</v>
      </c>
      <c r="B7857" s="127"/>
      <c r="C7857" s="128" t="s">
        <v>691</v>
      </c>
      <c r="D7857" s="222">
        <v>43067</v>
      </c>
      <c r="E7857" s="127" t="s">
        <v>14695</v>
      </c>
      <c r="F7857" s="127" t="s">
        <v>15</v>
      </c>
      <c r="G7857" s="127">
        <v>3696</v>
      </c>
      <c r="H7857" s="127"/>
      <c r="I7857" s="131" t="s">
        <v>17093</v>
      </c>
      <c r="J7857" s="127"/>
      <c r="K7857" s="127"/>
      <c r="L7857" s="127"/>
      <c r="M7857" s="127"/>
      <c r="N7857" s="246">
        <v>295.86</v>
      </c>
      <c r="O7857" s="246">
        <v>0</v>
      </c>
      <c r="P7857" s="127" t="s">
        <v>1334</v>
      </c>
    </row>
    <row r="7858" spans="1:16" ht="51" hidden="1">
      <c r="A7858" s="127">
        <v>16</v>
      </c>
      <c r="B7858" s="127"/>
      <c r="C7858" s="128" t="s">
        <v>693</v>
      </c>
      <c r="D7858" s="222">
        <v>43067</v>
      </c>
      <c r="E7858" s="127" t="s">
        <v>14696</v>
      </c>
      <c r="F7858" s="127" t="s">
        <v>15</v>
      </c>
      <c r="G7858" s="127">
        <v>3698</v>
      </c>
      <c r="H7858" s="127"/>
      <c r="I7858" s="131" t="s">
        <v>17094</v>
      </c>
      <c r="J7858" s="127"/>
      <c r="K7858" s="127"/>
      <c r="L7858" s="127"/>
      <c r="M7858" s="127"/>
      <c r="N7858" s="246">
        <v>349.58</v>
      </c>
      <c r="O7858" s="246">
        <v>0</v>
      </c>
      <c r="P7858" s="127" t="s">
        <v>1334</v>
      </c>
    </row>
    <row r="7859" spans="1:16" ht="51" hidden="1">
      <c r="A7859" s="127">
        <v>16</v>
      </c>
      <c r="B7859" s="127"/>
      <c r="C7859" s="128" t="s">
        <v>693</v>
      </c>
      <c r="D7859" s="222">
        <v>43067</v>
      </c>
      <c r="E7859" s="127" t="s">
        <v>14697</v>
      </c>
      <c r="F7859" s="127" t="s">
        <v>15</v>
      </c>
      <c r="G7859" s="127">
        <v>3699</v>
      </c>
      <c r="H7859" s="127"/>
      <c r="I7859" s="131" t="s">
        <v>17095</v>
      </c>
      <c r="J7859" s="127"/>
      <c r="K7859" s="127"/>
      <c r="L7859" s="127"/>
      <c r="M7859" s="127"/>
      <c r="N7859" s="246">
        <v>313.01</v>
      </c>
      <c r="O7859" s="246">
        <v>0</v>
      </c>
      <c r="P7859" s="127" t="s">
        <v>1334</v>
      </c>
    </row>
    <row r="7860" spans="1:16" ht="89.25" hidden="1">
      <c r="A7860" s="127">
        <v>310</v>
      </c>
      <c r="B7860" s="127"/>
      <c r="C7860" s="128" t="s">
        <v>808</v>
      </c>
      <c r="D7860" s="222">
        <v>43067</v>
      </c>
      <c r="E7860" s="127" t="s">
        <v>14698</v>
      </c>
      <c r="F7860" s="127" t="s">
        <v>15</v>
      </c>
      <c r="G7860" s="127">
        <v>3703</v>
      </c>
      <c r="H7860" s="127"/>
      <c r="I7860" s="131" t="s">
        <v>17096</v>
      </c>
      <c r="J7860" s="127"/>
      <c r="K7860" s="127"/>
      <c r="L7860" s="127"/>
      <c r="M7860" s="127"/>
      <c r="N7860" s="246">
        <v>272.06</v>
      </c>
      <c r="O7860" s="246">
        <v>0</v>
      </c>
      <c r="P7860" s="127" t="s">
        <v>1334</v>
      </c>
    </row>
    <row r="7861" spans="1:16" ht="63.75" hidden="1">
      <c r="A7861" s="127">
        <v>513</v>
      </c>
      <c r="B7861" s="127"/>
      <c r="C7861" s="128" t="s">
        <v>201</v>
      </c>
      <c r="D7861" s="222">
        <v>43067</v>
      </c>
      <c r="E7861" s="127" t="s">
        <v>14699</v>
      </c>
      <c r="F7861" s="127" t="s">
        <v>15</v>
      </c>
      <c r="G7861" s="127">
        <v>605756</v>
      </c>
      <c r="H7861" s="127"/>
      <c r="I7861" s="131" t="s">
        <v>10234</v>
      </c>
      <c r="J7861" s="127"/>
      <c r="K7861" s="127"/>
      <c r="L7861" s="127"/>
      <c r="M7861" s="127"/>
      <c r="N7861" s="246">
        <v>50</v>
      </c>
      <c r="O7861" s="246">
        <v>0</v>
      </c>
      <c r="P7861" s="127" t="s">
        <v>1334</v>
      </c>
    </row>
    <row r="7862" spans="1:16" ht="76.5" hidden="1">
      <c r="A7862" s="127">
        <v>25</v>
      </c>
      <c r="B7862" s="127"/>
      <c r="C7862" s="128" t="s">
        <v>695</v>
      </c>
      <c r="D7862" s="222">
        <v>43067</v>
      </c>
      <c r="E7862" s="127" t="s">
        <v>14700</v>
      </c>
      <c r="F7862" s="127" t="s">
        <v>1375</v>
      </c>
      <c r="G7862" s="127">
        <v>15675158</v>
      </c>
      <c r="H7862" s="127"/>
      <c r="I7862" s="131" t="s">
        <v>17097</v>
      </c>
      <c r="J7862" s="127"/>
      <c r="K7862" s="127"/>
      <c r="L7862" s="127"/>
      <c r="M7862" s="127"/>
      <c r="N7862" s="246">
        <v>25608.44</v>
      </c>
      <c r="O7862" s="246">
        <v>0</v>
      </c>
      <c r="P7862" s="127" t="s">
        <v>1334</v>
      </c>
    </row>
    <row r="7863" spans="1:16" ht="76.5" hidden="1">
      <c r="A7863" s="127">
        <v>25</v>
      </c>
      <c r="B7863" s="127"/>
      <c r="C7863" s="128" t="s">
        <v>695</v>
      </c>
      <c r="D7863" s="222">
        <v>43067</v>
      </c>
      <c r="E7863" s="127" t="s">
        <v>14701</v>
      </c>
      <c r="F7863" s="127" t="s">
        <v>1375</v>
      </c>
      <c r="G7863" s="127">
        <v>15674929</v>
      </c>
      <c r="H7863" s="127"/>
      <c r="I7863" s="131" t="s">
        <v>17098</v>
      </c>
      <c r="J7863" s="127"/>
      <c r="K7863" s="127"/>
      <c r="L7863" s="127"/>
      <c r="M7863" s="127"/>
      <c r="N7863" s="246">
        <v>1019235.62</v>
      </c>
      <c r="O7863" s="246">
        <v>0</v>
      </c>
      <c r="P7863" s="127" t="s">
        <v>1334</v>
      </c>
    </row>
    <row r="7864" spans="1:16" ht="76.5" hidden="1">
      <c r="A7864" s="127">
        <v>25</v>
      </c>
      <c r="B7864" s="127"/>
      <c r="C7864" s="128" t="s">
        <v>695</v>
      </c>
      <c r="D7864" s="222">
        <v>43067</v>
      </c>
      <c r="E7864" s="127" t="s">
        <v>14702</v>
      </c>
      <c r="F7864" s="127" t="s">
        <v>1375</v>
      </c>
      <c r="G7864" s="127">
        <v>15657259</v>
      </c>
      <c r="H7864" s="127"/>
      <c r="I7864" s="131" t="s">
        <v>10709</v>
      </c>
      <c r="J7864" s="127"/>
      <c r="K7864" s="127"/>
      <c r="L7864" s="127"/>
      <c r="M7864" s="127"/>
      <c r="N7864" s="246">
        <v>336580.04</v>
      </c>
      <c r="O7864" s="246">
        <v>0</v>
      </c>
      <c r="P7864" s="127" t="s">
        <v>1334</v>
      </c>
    </row>
    <row r="7865" spans="1:16" ht="76.5" hidden="1">
      <c r="A7865" s="127">
        <v>25</v>
      </c>
      <c r="B7865" s="127"/>
      <c r="C7865" s="128" t="s">
        <v>695</v>
      </c>
      <c r="D7865" s="222">
        <v>43067</v>
      </c>
      <c r="E7865" s="127" t="s">
        <v>14703</v>
      </c>
      <c r="F7865" s="127" t="s">
        <v>1375</v>
      </c>
      <c r="G7865" s="127">
        <v>15657232</v>
      </c>
      <c r="H7865" s="127"/>
      <c r="I7865" s="131" t="s">
        <v>17099</v>
      </c>
      <c r="J7865" s="127"/>
      <c r="K7865" s="127"/>
      <c r="L7865" s="127"/>
      <c r="M7865" s="127"/>
      <c r="N7865" s="246">
        <v>93508.07</v>
      </c>
      <c r="O7865" s="246">
        <v>0</v>
      </c>
      <c r="P7865" s="127" t="s">
        <v>1334</v>
      </c>
    </row>
    <row r="7866" spans="1:16" ht="76.5" hidden="1">
      <c r="A7866" s="127">
        <v>25</v>
      </c>
      <c r="B7866" s="127"/>
      <c r="C7866" s="128" t="s">
        <v>695</v>
      </c>
      <c r="D7866" s="222">
        <v>43067</v>
      </c>
      <c r="E7866" s="127" t="s">
        <v>14704</v>
      </c>
      <c r="F7866" s="127" t="s">
        <v>1375</v>
      </c>
      <c r="G7866" s="127">
        <v>15676631</v>
      </c>
      <c r="H7866" s="127"/>
      <c r="I7866" s="131" t="s">
        <v>17100</v>
      </c>
      <c r="J7866" s="127"/>
      <c r="K7866" s="127"/>
      <c r="L7866" s="127"/>
      <c r="M7866" s="127"/>
      <c r="N7866" s="246">
        <v>418800.33</v>
      </c>
      <c r="O7866" s="246">
        <v>0</v>
      </c>
      <c r="P7866" s="127" t="s">
        <v>1334</v>
      </c>
    </row>
    <row r="7867" spans="1:16" ht="76.5" hidden="1">
      <c r="A7867" s="127">
        <v>25</v>
      </c>
      <c r="B7867" s="127"/>
      <c r="C7867" s="128" t="s">
        <v>695</v>
      </c>
      <c r="D7867" s="222">
        <v>43067</v>
      </c>
      <c r="E7867" s="127" t="s">
        <v>14705</v>
      </c>
      <c r="F7867" s="127" t="s">
        <v>1375</v>
      </c>
      <c r="G7867" s="127">
        <v>15692979</v>
      </c>
      <c r="H7867" s="127"/>
      <c r="I7867" s="131" t="s">
        <v>17101</v>
      </c>
      <c r="J7867" s="127"/>
      <c r="K7867" s="127"/>
      <c r="L7867" s="127"/>
      <c r="M7867" s="127"/>
      <c r="N7867" s="246">
        <v>476279.02</v>
      </c>
      <c r="O7867" s="246">
        <v>0</v>
      </c>
      <c r="P7867" s="127" t="s">
        <v>1334</v>
      </c>
    </row>
    <row r="7868" spans="1:16" ht="76.5" hidden="1">
      <c r="A7868" s="127">
        <v>25</v>
      </c>
      <c r="B7868" s="127"/>
      <c r="C7868" s="128" t="s">
        <v>695</v>
      </c>
      <c r="D7868" s="222">
        <v>43067</v>
      </c>
      <c r="E7868" s="127" t="s">
        <v>14706</v>
      </c>
      <c r="F7868" s="127" t="s">
        <v>1375</v>
      </c>
      <c r="G7868" s="127">
        <v>15692977</v>
      </c>
      <c r="H7868" s="127"/>
      <c r="I7868" s="131" t="s">
        <v>17102</v>
      </c>
      <c r="J7868" s="127"/>
      <c r="K7868" s="127"/>
      <c r="L7868" s="127"/>
      <c r="M7868" s="127"/>
      <c r="N7868" s="246">
        <v>48441.74</v>
      </c>
      <c r="O7868" s="246">
        <v>0</v>
      </c>
      <c r="P7868" s="127" t="s">
        <v>1334</v>
      </c>
    </row>
    <row r="7869" spans="1:16" ht="76.5" hidden="1">
      <c r="A7869" s="127">
        <v>25</v>
      </c>
      <c r="B7869" s="127"/>
      <c r="C7869" s="128" t="s">
        <v>695</v>
      </c>
      <c r="D7869" s="222">
        <v>43067</v>
      </c>
      <c r="E7869" s="127" t="s">
        <v>14707</v>
      </c>
      <c r="F7869" s="127" t="s">
        <v>1375</v>
      </c>
      <c r="G7869" s="127">
        <v>15692971</v>
      </c>
      <c r="H7869" s="127"/>
      <c r="I7869" s="131" t="s">
        <v>17103</v>
      </c>
      <c r="J7869" s="127"/>
      <c r="K7869" s="127"/>
      <c r="L7869" s="127"/>
      <c r="M7869" s="127"/>
      <c r="N7869" s="246">
        <v>1457505.16</v>
      </c>
      <c r="O7869" s="246">
        <v>0</v>
      </c>
      <c r="P7869" s="127" t="s">
        <v>1334</v>
      </c>
    </row>
    <row r="7870" spans="1:16" ht="76.5" hidden="1">
      <c r="A7870" s="127">
        <v>25</v>
      </c>
      <c r="B7870" s="127"/>
      <c r="C7870" s="128" t="s">
        <v>695</v>
      </c>
      <c r="D7870" s="222">
        <v>43067</v>
      </c>
      <c r="E7870" s="127" t="s">
        <v>14708</v>
      </c>
      <c r="F7870" s="127" t="s">
        <v>1375</v>
      </c>
      <c r="G7870" s="127">
        <v>15692866</v>
      </c>
      <c r="H7870" s="127"/>
      <c r="I7870" s="131" t="s">
        <v>17104</v>
      </c>
      <c r="J7870" s="127"/>
      <c r="K7870" s="127"/>
      <c r="L7870" s="127"/>
      <c r="M7870" s="127"/>
      <c r="N7870" s="246">
        <v>691121.25</v>
      </c>
      <c r="O7870" s="246">
        <v>0</v>
      </c>
      <c r="P7870" s="127" t="s">
        <v>1334</v>
      </c>
    </row>
    <row r="7871" spans="1:16" ht="76.5" hidden="1">
      <c r="A7871" s="127">
        <v>25</v>
      </c>
      <c r="B7871" s="127"/>
      <c r="C7871" s="128" t="s">
        <v>695</v>
      </c>
      <c r="D7871" s="222">
        <v>43067</v>
      </c>
      <c r="E7871" s="127" t="s">
        <v>14709</v>
      </c>
      <c r="F7871" s="127" t="s">
        <v>1375</v>
      </c>
      <c r="G7871" s="127">
        <v>15692858</v>
      </c>
      <c r="H7871" s="127"/>
      <c r="I7871" s="131" t="s">
        <v>17105</v>
      </c>
      <c r="J7871" s="127"/>
      <c r="K7871" s="127"/>
      <c r="L7871" s="127"/>
      <c r="M7871" s="127"/>
      <c r="N7871" s="246">
        <v>801339.91</v>
      </c>
      <c r="O7871" s="246">
        <v>0</v>
      </c>
      <c r="P7871" s="127" t="s">
        <v>1334</v>
      </c>
    </row>
    <row r="7872" spans="1:16" ht="76.5" hidden="1">
      <c r="A7872" s="127">
        <v>25</v>
      </c>
      <c r="B7872" s="127"/>
      <c r="C7872" s="128" t="s">
        <v>695</v>
      </c>
      <c r="D7872" s="222">
        <v>43067</v>
      </c>
      <c r="E7872" s="127" t="s">
        <v>14710</v>
      </c>
      <c r="F7872" s="127" t="s">
        <v>1375</v>
      </c>
      <c r="G7872" s="127">
        <v>15692852</v>
      </c>
      <c r="H7872" s="127"/>
      <c r="I7872" s="131" t="s">
        <v>17106</v>
      </c>
      <c r="J7872" s="127"/>
      <c r="K7872" s="127"/>
      <c r="L7872" s="127"/>
      <c r="M7872" s="127"/>
      <c r="N7872" s="246">
        <v>3321647.2</v>
      </c>
      <c r="O7872" s="246">
        <v>0</v>
      </c>
      <c r="P7872" s="127" t="s">
        <v>1334</v>
      </c>
    </row>
    <row r="7873" spans="1:16" ht="76.5" hidden="1">
      <c r="A7873" s="127">
        <v>25</v>
      </c>
      <c r="B7873" s="127"/>
      <c r="C7873" s="128" t="s">
        <v>695</v>
      </c>
      <c r="D7873" s="222">
        <v>43067</v>
      </c>
      <c r="E7873" s="127" t="s">
        <v>14711</v>
      </c>
      <c r="F7873" s="127" t="s">
        <v>1375</v>
      </c>
      <c r="G7873" s="127">
        <v>15692849</v>
      </c>
      <c r="H7873" s="127"/>
      <c r="I7873" s="131" t="s">
        <v>17107</v>
      </c>
      <c r="J7873" s="127"/>
      <c r="K7873" s="127"/>
      <c r="L7873" s="127"/>
      <c r="M7873" s="127"/>
      <c r="N7873" s="246">
        <v>775325.71</v>
      </c>
      <c r="O7873" s="246">
        <v>0</v>
      </c>
      <c r="P7873" s="127" t="s">
        <v>1334</v>
      </c>
    </row>
    <row r="7874" spans="1:16" ht="76.5" hidden="1">
      <c r="A7874" s="127">
        <v>572</v>
      </c>
      <c r="B7874" s="127"/>
      <c r="C7874" s="128" t="s">
        <v>849</v>
      </c>
      <c r="D7874" s="222">
        <v>43067</v>
      </c>
      <c r="E7874" s="127" t="s">
        <v>14712</v>
      </c>
      <c r="F7874" s="127" t="s">
        <v>1375</v>
      </c>
      <c r="G7874" s="127">
        <v>15694643</v>
      </c>
      <c r="H7874" s="127"/>
      <c r="I7874" s="131" t="s">
        <v>17108</v>
      </c>
      <c r="J7874" s="127"/>
      <c r="K7874" s="127"/>
      <c r="L7874" s="127"/>
      <c r="M7874" s="127"/>
      <c r="N7874" s="246">
        <v>1000</v>
      </c>
      <c r="O7874" s="246">
        <v>0</v>
      </c>
      <c r="P7874" s="127" t="s">
        <v>1334</v>
      </c>
    </row>
    <row r="7875" spans="1:16" ht="76.5" hidden="1">
      <c r="A7875" s="127">
        <v>25</v>
      </c>
      <c r="B7875" s="127"/>
      <c r="C7875" s="128" t="s">
        <v>695</v>
      </c>
      <c r="D7875" s="222">
        <v>43067</v>
      </c>
      <c r="E7875" s="127" t="s">
        <v>14713</v>
      </c>
      <c r="F7875" s="127" t="s">
        <v>1375</v>
      </c>
      <c r="G7875" s="127">
        <v>15693050</v>
      </c>
      <c r="H7875" s="127"/>
      <c r="I7875" s="131" t="s">
        <v>17109</v>
      </c>
      <c r="J7875" s="127"/>
      <c r="K7875" s="127"/>
      <c r="L7875" s="127"/>
      <c r="M7875" s="127"/>
      <c r="N7875" s="246">
        <v>248330.42</v>
      </c>
      <c r="O7875" s="246">
        <v>0</v>
      </c>
      <c r="P7875" s="127" t="s">
        <v>1334</v>
      </c>
    </row>
    <row r="7876" spans="1:16" ht="76.5" hidden="1">
      <c r="A7876" s="127">
        <v>25</v>
      </c>
      <c r="B7876" s="127"/>
      <c r="C7876" s="128" t="s">
        <v>695</v>
      </c>
      <c r="D7876" s="222">
        <v>43067</v>
      </c>
      <c r="E7876" s="127" t="s">
        <v>14714</v>
      </c>
      <c r="F7876" s="127" t="s">
        <v>1375</v>
      </c>
      <c r="G7876" s="127">
        <v>15693008</v>
      </c>
      <c r="H7876" s="127"/>
      <c r="I7876" s="131" t="s">
        <v>17110</v>
      </c>
      <c r="J7876" s="127"/>
      <c r="K7876" s="127"/>
      <c r="L7876" s="127"/>
      <c r="M7876" s="127"/>
      <c r="N7876" s="246">
        <v>308294.40999999997</v>
      </c>
      <c r="O7876" s="246">
        <v>0</v>
      </c>
      <c r="P7876" s="127" t="s">
        <v>1334</v>
      </c>
    </row>
    <row r="7877" spans="1:16" ht="76.5" hidden="1">
      <c r="A7877" s="127">
        <v>25</v>
      </c>
      <c r="B7877" s="127"/>
      <c r="C7877" s="128" t="s">
        <v>695</v>
      </c>
      <c r="D7877" s="222">
        <v>43067</v>
      </c>
      <c r="E7877" s="127" t="s">
        <v>14715</v>
      </c>
      <c r="F7877" s="127" t="s">
        <v>1375</v>
      </c>
      <c r="G7877" s="127">
        <v>15693003</v>
      </c>
      <c r="H7877" s="127"/>
      <c r="I7877" s="131" t="s">
        <v>17111</v>
      </c>
      <c r="J7877" s="127"/>
      <c r="K7877" s="127"/>
      <c r="L7877" s="127"/>
      <c r="M7877" s="127"/>
      <c r="N7877" s="246">
        <v>1300568.97</v>
      </c>
      <c r="O7877" s="246">
        <v>0</v>
      </c>
      <c r="P7877" s="127" t="s">
        <v>1334</v>
      </c>
    </row>
    <row r="7878" spans="1:16" ht="76.5" hidden="1">
      <c r="A7878" s="127">
        <v>25</v>
      </c>
      <c r="B7878" s="127"/>
      <c r="C7878" s="128" t="s">
        <v>695</v>
      </c>
      <c r="D7878" s="222">
        <v>43067</v>
      </c>
      <c r="E7878" s="127" t="s">
        <v>14716</v>
      </c>
      <c r="F7878" s="127" t="s">
        <v>1375</v>
      </c>
      <c r="G7878" s="127">
        <v>15692997</v>
      </c>
      <c r="H7878" s="127"/>
      <c r="I7878" s="131" t="s">
        <v>17112</v>
      </c>
      <c r="J7878" s="127"/>
      <c r="K7878" s="127"/>
      <c r="L7878" s="127"/>
      <c r="M7878" s="127"/>
      <c r="N7878" s="246">
        <v>275882.48</v>
      </c>
      <c r="O7878" s="246">
        <v>0</v>
      </c>
      <c r="P7878" s="127" t="s">
        <v>1334</v>
      </c>
    </row>
    <row r="7879" spans="1:16" ht="76.5" hidden="1">
      <c r="A7879" s="127">
        <v>25</v>
      </c>
      <c r="B7879" s="127"/>
      <c r="C7879" s="128" t="s">
        <v>695</v>
      </c>
      <c r="D7879" s="222">
        <v>43067</v>
      </c>
      <c r="E7879" s="127" t="s">
        <v>14717</v>
      </c>
      <c r="F7879" s="127" t="s">
        <v>1375</v>
      </c>
      <c r="G7879" s="127">
        <v>15692988</v>
      </c>
      <c r="H7879" s="127"/>
      <c r="I7879" s="131" t="s">
        <v>17113</v>
      </c>
      <c r="J7879" s="127"/>
      <c r="K7879" s="127"/>
      <c r="L7879" s="127"/>
      <c r="M7879" s="127"/>
      <c r="N7879" s="246">
        <v>632983.18000000005</v>
      </c>
      <c r="O7879" s="246">
        <v>0</v>
      </c>
      <c r="P7879" s="127" t="s">
        <v>1334</v>
      </c>
    </row>
    <row r="7880" spans="1:16" ht="76.5" hidden="1">
      <c r="A7880" s="127">
        <v>25</v>
      </c>
      <c r="B7880" s="127"/>
      <c r="C7880" s="128" t="s">
        <v>695</v>
      </c>
      <c r="D7880" s="222">
        <v>43067</v>
      </c>
      <c r="E7880" s="127" t="s">
        <v>14718</v>
      </c>
      <c r="F7880" s="127" t="s">
        <v>1375</v>
      </c>
      <c r="G7880" s="127">
        <v>15692987</v>
      </c>
      <c r="H7880" s="127"/>
      <c r="I7880" s="131" t="s">
        <v>17114</v>
      </c>
      <c r="J7880" s="127"/>
      <c r="K7880" s="127"/>
      <c r="L7880" s="127"/>
      <c r="M7880" s="127"/>
      <c r="N7880" s="246">
        <v>91476.66</v>
      </c>
      <c r="O7880" s="246">
        <v>0</v>
      </c>
      <c r="P7880" s="127" t="s">
        <v>1334</v>
      </c>
    </row>
    <row r="7881" spans="1:16" ht="76.5" hidden="1">
      <c r="A7881" s="127">
        <v>25</v>
      </c>
      <c r="B7881" s="127"/>
      <c r="C7881" s="128" t="s">
        <v>695</v>
      </c>
      <c r="D7881" s="222">
        <v>43067</v>
      </c>
      <c r="E7881" s="127" t="s">
        <v>14719</v>
      </c>
      <c r="F7881" s="127" t="s">
        <v>1375</v>
      </c>
      <c r="G7881" s="127">
        <v>15692983</v>
      </c>
      <c r="H7881" s="127"/>
      <c r="I7881" s="131" t="s">
        <v>17115</v>
      </c>
      <c r="J7881" s="127"/>
      <c r="K7881" s="127"/>
      <c r="L7881" s="127"/>
      <c r="M7881" s="127"/>
      <c r="N7881" s="246">
        <v>497547.83</v>
      </c>
      <c r="O7881" s="246">
        <v>0</v>
      </c>
      <c r="P7881" s="127" t="s">
        <v>1334</v>
      </c>
    </row>
    <row r="7882" spans="1:16" ht="76.5" hidden="1">
      <c r="A7882" s="127">
        <v>25</v>
      </c>
      <c r="B7882" s="127"/>
      <c r="C7882" s="128" t="s">
        <v>695</v>
      </c>
      <c r="D7882" s="222">
        <v>43067</v>
      </c>
      <c r="E7882" s="127" t="s">
        <v>14720</v>
      </c>
      <c r="F7882" s="127" t="s">
        <v>1375</v>
      </c>
      <c r="G7882" s="127">
        <v>15692981</v>
      </c>
      <c r="H7882" s="127"/>
      <c r="I7882" s="131" t="s">
        <v>17116</v>
      </c>
      <c r="J7882" s="127"/>
      <c r="K7882" s="127"/>
      <c r="L7882" s="127"/>
      <c r="M7882" s="127"/>
      <c r="N7882" s="246">
        <v>278710.65999999997</v>
      </c>
      <c r="O7882" s="246">
        <v>0</v>
      </c>
      <c r="P7882" s="127" t="s">
        <v>1334</v>
      </c>
    </row>
    <row r="7883" spans="1:16" ht="76.5">
      <c r="A7883" s="127">
        <v>35</v>
      </c>
      <c r="B7883" s="127"/>
      <c r="C7883" s="128" t="s">
        <v>697</v>
      </c>
      <c r="D7883" s="222">
        <v>43067</v>
      </c>
      <c r="E7883" s="127" t="s">
        <v>14721</v>
      </c>
      <c r="F7883" s="127" t="s">
        <v>1375</v>
      </c>
      <c r="G7883" s="127">
        <v>15692854</v>
      </c>
      <c r="H7883" s="127"/>
      <c r="I7883" s="131" t="s">
        <v>17117</v>
      </c>
      <c r="J7883" s="127"/>
      <c r="K7883" s="127"/>
      <c r="L7883" s="127"/>
      <c r="M7883" s="127"/>
      <c r="N7883" s="246">
        <v>360</v>
      </c>
      <c r="O7883" s="246">
        <v>0</v>
      </c>
      <c r="P7883" s="127" t="s">
        <v>1334</v>
      </c>
    </row>
    <row r="7884" spans="1:16" ht="76.5" hidden="1">
      <c r="A7884" s="127">
        <v>373</v>
      </c>
      <c r="B7884" s="127"/>
      <c r="C7884" s="128" t="s">
        <v>1273</v>
      </c>
      <c r="D7884" s="222">
        <v>43068</v>
      </c>
      <c r="E7884" s="127" t="s">
        <v>14722</v>
      </c>
      <c r="F7884" s="127" t="s">
        <v>1375</v>
      </c>
      <c r="G7884" s="127">
        <v>15715954</v>
      </c>
      <c r="H7884" s="127"/>
      <c r="I7884" s="131" t="s">
        <v>17118</v>
      </c>
      <c r="J7884" s="127"/>
      <c r="K7884" s="127"/>
      <c r="L7884" s="127"/>
      <c r="M7884" s="127"/>
      <c r="N7884" s="246">
        <v>0</v>
      </c>
      <c r="O7884" s="246">
        <v>28082061.190000001</v>
      </c>
      <c r="P7884" s="127" t="s">
        <v>1334</v>
      </c>
    </row>
    <row r="7885" spans="1:16" ht="76.5" hidden="1">
      <c r="A7885" s="127">
        <v>373</v>
      </c>
      <c r="B7885" s="127"/>
      <c r="C7885" s="128" t="s">
        <v>1273</v>
      </c>
      <c r="D7885" s="222">
        <v>43068</v>
      </c>
      <c r="E7885" s="127" t="s">
        <v>14723</v>
      </c>
      <c r="F7885" s="127" t="s">
        <v>1375</v>
      </c>
      <c r="G7885" s="127">
        <v>15715955</v>
      </c>
      <c r="H7885" s="127"/>
      <c r="I7885" s="131" t="s">
        <v>17119</v>
      </c>
      <c r="J7885" s="127"/>
      <c r="K7885" s="127"/>
      <c r="L7885" s="127"/>
      <c r="M7885" s="127"/>
      <c r="N7885" s="246">
        <v>0</v>
      </c>
      <c r="O7885" s="246">
        <v>1298842.33</v>
      </c>
      <c r="P7885" s="127" t="s">
        <v>1334</v>
      </c>
    </row>
    <row r="7886" spans="1:16" ht="51" hidden="1">
      <c r="A7886" s="127" t="s">
        <v>623</v>
      </c>
      <c r="B7886" s="127"/>
      <c r="C7886" s="128" t="s">
        <v>716</v>
      </c>
      <c r="D7886" s="222">
        <v>43068</v>
      </c>
      <c r="E7886" s="127" t="s">
        <v>14724</v>
      </c>
      <c r="F7886" s="127" t="s">
        <v>1260</v>
      </c>
      <c r="G7886" s="127">
        <v>15715996</v>
      </c>
      <c r="H7886" s="127"/>
      <c r="I7886" s="131" t="s">
        <v>17120</v>
      </c>
      <c r="J7886" s="127"/>
      <c r="K7886" s="127"/>
      <c r="L7886" s="127"/>
      <c r="M7886" s="127"/>
      <c r="N7886" s="246">
        <v>0</v>
      </c>
      <c r="O7886" s="246">
        <v>50957.08</v>
      </c>
      <c r="P7886" s="127" t="s">
        <v>1334</v>
      </c>
    </row>
    <row r="7887" spans="1:16" ht="38.25" hidden="1">
      <c r="A7887" s="127">
        <v>10</v>
      </c>
      <c r="B7887" s="127"/>
      <c r="C7887" s="128" t="s">
        <v>691</v>
      </c>
      <c r="D7887" s="222">
        <v>43068</v>
      </c>
      <c r="E7887" s="127" t="s">
        <v>14725</v>
      </c>
      <c r="F7887" s="127" t="s">
        <v>6</v>
      </c>
      <c r="G7887" s="127">
        <v>912863</v>
      </c>
      <c r="H7887" s="127"/>
      <c r="I7887" s="131" t="s">
        <v>17121</v>
      </c>
      <c r="J7887" s="127"/>
      <c r="K7887" s="127"/>
      <c r="L7887" s="127"/>
      <c r="M7887" s="127"/>
      <c r="N7887" s="246">
        <v>0</v>
      </c>
      <c r="O7887" s="246">
        <v>5003000</v>
      </c>
      <c r="P7887" s="127" t="s">
        <v>1334</v>
      </c>
    </row>
    <row r="7888" spans="1:16" ht="51" hidden="1">
      <c r="A7888" s="127">
        <v>10</v>
      </c>
      <c r="B7888" s="127"/>
      <c r="C7888" s="128" t="s">
        <v>691</v>
      </c>
      <c r="D7888" s="222">
        <v>43068</v>
      </c>
      <c r="E7888" s="127" t="s">
        <v>14726</v>
      </c>
      <c r="F7888" s="127" t="s">
        <v>6</v>
      </c>
      <c r="G7888" s="127">
        <v>913004</v>
      </c>
      <c r="H7888" s="127"/>
      <c r="I7888" s="131" t="s">
        <v>17122</v>
      </c>
      <c r="J7888" s="127"/>
      <c r="K7888" s="127"/>
      <c r="L7888" s="127"/>
      <c r="M7888" s="127"/>
      <c r="N7888" s="246">
        <v>0</v>
      </c>
      <c r="O7888" s="246">
        <v>2419176.34</v>
      </c>
      <c r="P7888" s="127" t="s">
        <v>1334</v>
      </c>
    </row>
    <row r="7889" spans="1:16" hidden="1">
      <c r="A7889" s="127" t="s">
        <v>1806</v>
      </c>
      <c r="B7889" s="127"/>
      <c r="C7889" s="128" t="s">
        <v>1806</v>
      </c>
      <c r="D7889" s="222">
        <v>43068</v>
      </c>
      <c r="E7889" s="127" t="s">
        <v>14727</v>
      </c>
      <c r="F7889" s="127" t="s">
        <v>13</v>
      </c>
      <c r="G7889" s="127">
        <v>376691</v>
      </c>
      <c r="H7889" s="127"/>
      <c r="I7889" s="131" t="s">
        <v>10851</v>
      </c>
      <c r="J7889" s="127"/>
      <c r="K7889" s="127"/>
      <c r="L7889" s="127"/>
      <c r="M7889" s="127"/>
      <c r="N7889" s="246">
        <v>3805.52</v>
      </c>
      <c r="O7889" s="246">
        <v>0</v>
      </c>
      <c r="P7889" s="127" t="s">
        <v>1334</v>
      </c>
    </row>
    <row r="7890" spans="1:16" hidden="1">
      <c r="A7890" s="127" t="s">
        <v>1806</v>
      </c>
      <c r="B7890" s="127"/>
      <c r="C7890" s="128" t="s">
        <v>1806</v>
      </c>
      <c r="D7890" s="222">
        <v>43068</v>
      </c>
      <c r="E7890" s="127" t="s">
        <v>14728</v>
      </c>
      <c r="F7890" s="127" t="s">
        <v>13</v>
      </c>
      <c r="G7890" s="127">
        <v>376693</v>
      </c>
      <c r="H7890" s="127"/>
      <c r="I7890" s="131" t="s">
        <v>10851</v>
      </c>
      <c r="J7890" s="127"/>
      <c r="K7890" s="127"/>
      <c r="L7890" s="127"/>
      <c r="M7890" s="127"/>
      <c r="N7890" s="246">
        <v>5995.02</v>
      </c>
      <c r="O7890" s="246">
        <v>0</v>
      </c>
      <c r="P7890" s="127" t="s">
        <v>1334</v>
      </c>
    </row>
    <row r="7891" spans="1:16" hidden="1">
      <c r="A7891" s="127" t="s">
        <v>1806</v>
      </c>
      <c r="B7891" s="127"/>
      <c r="C7891" s="128" t="s">
        <v>1806</v>
      </c>
      <c r="D7891" s="222">
        <v>43068</v>
      </c>
      <c r="E7891" s="127" t="s">
        <v>14729</v>
      </c>
      <c r="F7891" s="127" t="s">
        <v>13</v>
      </c>
      <c r="G7891" s="127">
        <v>376695</v>
      </c>
      <c r="H7891" s="127"/>
      <c r="I7891" s="131" t="s">
        <v>10851</v>
      </c>
      <c r="J7891" s="127"/>
      <c r="K7891" s="127"/>
      <c r="L7891" s="127"/>
      <c r="M7891" s="127"/>
      <c r="N7891" s="246">
        <v>29574.63</v>
      </c>
      <c r="O7891" s="246">
        <v>0</v>
      </c>
      <c r="P7891" s="127" t="s">
        <v>1334</v>
      </c>
    </row>
    <row r="7892" spans="1:16" hidden="1">
      <c r="A7892" s="127" t="s">
        <v>1806</v>
      </c>
      <c r="B7892" s="127"/>
      <c r="C7892" s="128" t="s">
        <v>1806</v>
      </c>
      <c r="D7892" s="222">
        <v>43068</v>
      </c>
      <c r="E7892" s="127" t="s">
        <v>14730</v>
      </c>
      <c r="F7892" s="127" t="s">
        <v>13</v>
      </c>
      <c r="G7892" s="127">
        <v>376697</v>
      </c>
      <c r="H7892" s="127"/>
      <c r="I7892" s="131" t="s">
        <v>10851</v>
      </c>
      <c r="J7892" s="127"/>
      <c r="K7892" s="127"/>
      <c r="L7892" s="127"/>
      <c r="M7892" s="127"/>
      <c r="N7892" s="246">
        <v>46589.9</v>
      </c>
      <c r="O7892" s="246">
        <v>0</v>
      </c>
      <c r="P7892" s="127" t="s">
        <v>1334</v>
      </c>
    </row>
    <row r="7893" spans="1:16" hidden="1">
      <c r="A7893" s="127" t="s">
        <v>1806</v>
      </c>
      <c r="B7893" s="127"/>
      <c r="C7893" s="128" t="s">
        <v>1806</v>
      </c>
      <c r="D7893" s="222">
        <v>43068</v>
      </c>
      <c r="E7893" s="127" t="s">
        <v>14731</v>
      </c>
      <c r="F7893" s="127" t="s">
        <v>13</v>
      </c>
      <c r="G7893" s="127">
        <v>376699</v>
      </c>
      <c r="H7893" s="127"/>
      <c r="I7893" s="131" t="s">
        <v>10851</v>
      </c>
      <c r="J7893" s="127"/>
      <c r="K7893" s="127"/>
      <c r="L7893" s="127"/>
      <c r="M7893" s="127"/>
      <c r="N7893" s="246">
        <v>55638.03</v>
      </c>
      <c r="O7893" s="246">
        <v>0</v>
      </c>
      <c r="P7893" s="127" t="s">
        <v>1334</v>
      </c>
    </row>
    <row r="7894" spans="1:16" hidden="1">
      <c r="A7894" s="127" t="s">
        <v>1806</v>
      </c>
      <c r="B7894" s="127"/>
      <c r="C7894" s="128" t="s">
        <v>1806</v>
      </c>
      <c r="D7894" s="222">
        <v>43068</v>
      </c>
      <c r="E7894" s="127" t="s">
        <v>14732</v>
      </c>
      <c r="F7894" s="127" t="s">
        <v>13</v>
      </c>
      <c r="G7894" s="127">
        <v>376701</v>
      </c>
      <c r="H7894" s="127"/>
      <c r="I7894" s="131" t="s">
        <v>10851</v>
      </c>
      <c r="J7894" s="127"/>
      <c r="K7894" s="127"/>
      <c r="L7894" s="127"/>
      <c r="M7894" s="127"/>
      <c r="N7894" s="246">
        <v>15916.92</v>
      </c>
      <c r="O7894" s="246">
        <v>0</v>
      </c>
      <c r="P7894" s="127" t="s">
        <v>1334</v>
      </c>
    </row>
    <row r="7895" spans="1:16" hidden="1">
      <c r="A7895" s="127" t="s">
        <v>1806</v>
      </c>
      <c r="B7895" s="127"/>
      <c r="C7895" s="128" t="s">
        <v>1806</v>
      </c>
      <c r="D7895" s="222">
        <v>43068</v>
      </c>
      <c r="E7895" s="127" t="s">
        <v>14733</v>
      </c>
      <c r="F7895" s="127" t="s">
        <v>13</v>
      </c>
      <c r="G7895" s="127">
        <v>376703</v>
      </c>
      <c r="H7895" s="127"/>
      <c r="I7895" s="131" t="s">
        <v>10851</v>
      </c>
      <c r="J7895" s="127"/>
      <c r="K7895" s="127"/>
      <c r="L7895" s="127"/>
      <c r="M7895" s="127"/>
      <c r="N7895" s="246">
        <v>35322.76</v>
      </c>
      <c r="O7895" s="246">
        <v>0</v>
      </c>
      <c r="P7895" s="127" t="s">
        <v>1334</v>
      </c>
    </row>
    <row r="7896" spans="1:16" hidden="1">
      <c r="A7896" s="127" t="s">
        <v>1806</v>
      </c>
      <c r="B7896" s="127"/>
      <c r="C7896" s="128" t="s">
        <v>1806</v>
      </c>
      <c r="D7896" s="222">
        <v>43068</v>
      </c>
      <c r="E7896" s="127" t="s">
        <v>14734</v>
      </c>
      <c r="F7896" s="127" t="s">
        <v>13</v>
      </c>
      <c r="G7896" s="127">
        <v>376705</v>
      </c>
      <c r="H7896" s="127"/>
      <c r="I7896" s="131" t="s">
        <v>10851</v>
      </c>
      <c r="J7896" s="127"/>
      <c r="K7896" s="127"/>
      <c r="L7896" s="127"/>
      <c r="M7896" s="127"/>
      <c r="N7896" s="246">
        <v>46589.9</v>
      </c>
      <c r="O7896" s="246">
        <v>0</v>
      </c>
      <c r="P7896" s="127" t="s">
        <v>1334</v>
      </c>
    </row>
    <row r="7897" spans="1:16" hidden="1">
      <c r="A7897" s="127" t="s">
        <v>1806</v>
      </c>
      <c r="B7897" s="127"/>
      <c r="C7897" s="128" t="s">
        <v>1806</v>
      </c>
      <c r="D7897" s="222">
        <v>43068</v>
      </c>
      <c r="E7897" s="127" t="s">
        <v>14735</v>
      </c>
      <c r="F7897" s="127" t="s">
        <v>13</v>
      </c>
      <c r="G7897" s="127">
        <v>376707</v>
      </c>
      <c r="H7897" s="127"/>
      <c r="I7897" s="131" t="s">
        <v>10851</v>
      </c>
      <c r="J7897" s="127"/>
      <c r="K7897" s="127"/>
      <c r="L7897" s="127"/>
      <c r="M7897" s="127"/>
      <c r="N7897" s="246">
        <v>46589.9</v>
      </c>
      <c r="O7897" s="246">
        <v>0</v>
      </c>
      <c r="P7897" s="127" t="s">
        <v>1334</v>
      </c>
    </row>
    <row r="7898" spans="1:16" hidden="1">
      <c r="A7898" s="127" t="s">
        <v>1806</v>
      </c>
      <c r="B7898" s="127"/>
      <c r="C7898" s="128" t="s">
        <v>1806</v>
      </c>
      <c r="D7898" s="222">
        <v>43068</v>
      </c>
      <c r="E7898" s="127" t="s">
        <v>14736</v>
      </c>
      <c r="F7898" s="127" t="s">
        <v>13</v>
      </c>
      <c r="G7898" s="127">
        <v>376709</v>
      </c>
      <c r="H7898" s="127"/>
      <c r="I7898" s="131" t="s">
        <v>10851</v>
      </c>
      <c r="J7898" s="127"/>
      <c r="K7898" s="127"/>
      <c r="L7898" s="127"/>
      <c r="M7898" s="127"/>
      <c r="N7898" s="246">
        <v>46589.9</v>
      </c>
      <c r="O7898" s="246">
        <v>0</v>
      </c>
      <c r="P7898" s="127" t="s">
        <v>1334</v>
      </c>
    </row>
    <row r="7899" spans="1:16" hidden="1">
      <c r="A7899" s="127" t="s">
        <v>1806</v>
      </c>
      <c r="B7899" s="127"/>
      <c r="C7899" s="128" t="s">
        <v>1806</v>
      </c>
      <c r="D7899" s="222">
        <v>43068</v>
      </c>
      <c r="E7899" s="127" t="s">
        <v>14737</v>
      </c>
      <c r="F7899" s="127" t="s">
        <v>13</v>
      </c>
      <c r="G7899" s="127">
        <v>376711</v>
      </c>
      <c r="H7899" s="127"/>
      <c r="I7899" s="131" t="s">
        <v>10851</v>
      </c>
      <c r="J7899" s="127"/>
      <c r="K7899" s="127"/>
      <c r="L7899" s="127"/>
      <c r="M7899" s="127"/>
      <c r="N7899" s="246">
        <v>46589.9</v>
      </c>
      <c r="O7899" s="246">
        <v>0</v>
      </c>
      <c r="P7899" s="127" t="s">
        <v>1334</v>
      </c>
    </row>
    <row r="7900" spans="1:16" hidden="1">
      <c r="A7900" s="127" t="s">
        <v>1806</v>
      </c>
      <c r="B7900" s="127"/>
      <c r="C7900" s="128" t="s">
        <v>1806</v>
      </c>
      <c r="D7900" s="222">
        <v>43068</v>
      </c>
      <c r="E7900" s="127" t="s">
        <v>14738</v>
      </c>
      <c r="F7900" s="127" t="s">
        <v>13</v>
      </c>
      <c r="G7900" s="127">
        <v>376713</v>
      </c>
      <c r="H7900" s="127"/>
      <c r="I7900" s="131" t="s">
        <v>10851</v>
      </c>
      <c r="J7900" s="127"/>
      <c r="K7900" s="127"/>
      <c r="L7900" s="127"/>
      <c r="M7900" s="127"/>
      <c r="N7900" s="246">
        <v>4545.16</v>
      </c>
      <c r="O7900" s="246">
        <v>0</v>
      </c>
      <c r="P7900" s="127" t="s">
        <v>1334</v>
      </c>
    </row>
    <row r="7901" spans="1:16" hidden="1">
      <c r="A7901" s="127" t="s">
        <v>1806</v>
      </c>
      <c r="B7901" s="127"/>
      <c r="C7901" s="128" t="s">
        <v>1806</v>
      </c>
      <c r="D7901" s="222">
        <v>43068</v>
      </c>
      <c r="E7901" s="127" t="s">
        <v>14739</v>
      </c>
      <c r="F7901" s="127" t="s">
        <v>13</v>
      </c>
      <c r="G7901" s="127">
        <v>376715</v>
      </c>
      <c r="H7901" s="127"/>
      <c r="I7901" s="131" t="s">
        <v>10851</v>
      </c>
      <c r="J7901" s="127"/>
      <c r="K7901" s="127"/>
      <c r="L7901" s="127"/>
      <c r="M7901" s="127"/>
      <c r="N7901" s="246">
        <v>5625.41</v>
      </c>
      <c r="O7901" s="246">
        <v>0</v>
      </c>
      <c r="P7901" s="127" t="s">
        <v>1334</v>
      </c>
    </row>
    <row r="7902" spans="1:16" hidden="1">
      <c r="A7902" s="127" t="s">
        <v>1806</v>
      </c>
      <c r="B7902" s="127"/>
      <c r="C7902" s="128" t="s">
        <v>1806</v>
      </c>
      <c r="D7902" s="222">
        <v>43068</v>
      </c>
      <c r="E7902" s="127" t="s">
        <v>14740</v>
      </c>
      <c r="F7902" s="127" t="s">
        <v>13</v>
      </c>
      <c r="G7902" s="127">
        <v>376717</v>
      </c>
      <c r="H7902" s="127"/>
      <c r="I7902" s="131" t="s">
        <v>10851</v>
      </c>
      <c r="J7902" s="127"/>
      <c r="K7902" s="127"/>
      <c r="L7902" s="127"/>
      <c r="M7902" s="127"/>
      <c r="N7902" s="246">
        <v>2189.44</v>
      </c>
      <c r="O7902" s="246">
        <v>0</v>
      </c>
      <c r="P7902" s="127" t="s">
        <v>1334</v>
      </c>
    </row>
    <row r="7903" spans="1:16" hidden="1">
      <c r="A7903" s="127" t="s">
        <v>1806</v>
      </c>
      <c r="B7903" s="127"/>
      <c r="C7903" s="128" t="s">
        <v>1806</v>
      </c>
      <c r="D7903" s="222">
        <v>43068</v>
      </c>
      <c r="E7903" s="127" t="s">
        <v>14741</v>
      </c>
      <c r="F7903" s="127" t="s">
        <v>13</v>
      </c>
      <c r="G7903" s="127">
        <v>376719</v>
      </c>
      <c r="H7903" s="127"/>
      <c r="I7903" s="131" t="s">
        <v>10851</v>
      </c>
      <c r="J7903" s="127"/>
      <c r="K7903" s="127"/>
      <c r="L7903" s="127"/>
      <c r="M7903" s="127"/>
      <c r="N7903" s="246">
        <v>6194.99</v>
      </c>
      <c r="O7903" s="246">
        <v>0</v>
      </c>
      <c r="P7903" s="127" t="s">
        <v>1334</v>
      </c>
    </row>
    <row r="7904" spans="1:16" hidden="1">
      <c r="A7904" s="127" t="s">
        <v>1806</v>
      </c>
      <c r="B7904" s="127"/>
      <c r="C7904" s="128" t="s">
        <v>1806</v>
      </c>
      <c r="D7904" s="222">
        <v>43068</v>
      </c>
      <c r="E7904" s="127" t="s">
        <v>14742</v>
      </c>
      <c r="F7904" s="127" t="s">
        <v>13</v>
      </c>
      <c r="G7904" s="127">
        <v>376721</v>
      </c>
      <c r="H7904" s="127"/>
      <c r="I7904" s="131" t="s">
        <v>10851</v>
      </c>
      <c r="J7904" s="127"/>
      <c r="K7904" s="127"/>
      <c r="L7904" s="127"/>
      <c r="M7904" s="127"/>
      <c r="N7904" s="246">
        <v>12860.44</v>
      </c>
      <c r="O7904" s="246">
        <v>0</v>
      </c>
      <c r="P7904" s="127" t="s">
        <v>1334</v>
      </c>
    </row>
    <row r="7905" spans="1:16" hidden="1">
      <c r="A7905" s="127" t="s">
        <v>1806</v>
      </c>
      <c r="B7905" s="127"/>
      <c r="C7905" s="128" t="s">
        <v>1806</v>
      </c>
      <c r="D7905" s="222">
        <v>43068</v>
      </c>
      <c r="E7905" s="127" t="s">
        <v>14743</v>
      </c>
      <c r="F7905" s="127" t="s">
        <v>13</v>
      </c>
      <c r="G7905" s="127">
        <v>376723</v>
      </c>
      <c r="H7905" s="127"/>
      <c r="I7905" s="131" t="s">
        <v>10851</v>
      </c>
      <c r="J7905" s="127"/>
      <c r="K7905" s="127"/>
      <c r="L7905" s="127"/>
      <c r="M7905" s="127"/>
      <c r="N7905" s="246">
        <v>17015.27</v>
      </c>
      <c r="O7905" s="246">
        <v>0</v>
      </c>
      <c r="P7905" s="127" t="s">
        <v>1334</v>
      </c>
    </row>
    <row r="7906" spans="1:16" hidden="1">
      <c r="A7906" s="127" t="s">
        <v>1806</v>
      </c>
      <c r="B7906" s="127"/>
      <c r="C7906" s="128" t="s">
        <v>1806</v>
      </c>
      <c r="D7906" s="222">
        <v>43068</v>
      </c>
      <c r="E7906" s="127" t="s">
        <v>14744</v>
      </c>
      <c r="F7906" s="127" t="s">
        <v>13</v>
      </c>
      <c r="G7906" s="127">
        <v>376725</v>
      </c>
      <c r="H7906" s="127"/>
      <c r="I7906" s="131" t="s">
        <v>10851</v>
      </c>
      <c r="J7906" s="127"/>
      <c r="K7906" s="127"/>
      <c r="L7906" s="127"/>
      <c r="M7906" s="127"/>
      <c r="N7906" s="246">
        <v>43717.68</v>
      </c>
      <c r="O7906" s="246">
        <v>0</v>
      </c>
      <c r="P7906" s="127" t="s">
        <v>1334</v>
      </c>
    </row>
    <row r="7907" spans="1:16" hidden="1">
      <c r="A7907" s="127" t="s">
        <v>1806</v>
      </c>
      <c r="B7907" s="127"/>
      <c r="C7907" s="128" t="s">
        <v>1806</v>
      </c>
      <c r="D7907" s="222">
        <v>43068</v>
      </c>
      <c r="E7907" s="127" t="s">
        <v>14745</v>
      </c>
      <c r="F7907" s="127" t="s">
        <v>13</v>
      </c>
      <c r="G7907" s="127">
        <v>376728</v>
      </c>
      <c r="H7907" s="127"/>
      <c r="I7907" s="131" t="s">
        <v>10851</v>
      </c>
      <c r="J7907" s="127"/>
      <c r="K7907" s="127"/>
      <c r="L7907" s="127"/>
      <c r="M7907" s="127"/>
      <c r="N7907" s="246">
        <v>16962.650000000001</v>
      </c>
      <c r="O7907" s="246">
        <v>0</v>
      </c>
      <c r="P7907" s="127" t="s">
        <v>1334</v>
      </c>
    </row>
    <row r="7908" spans="1:16" hidden="1">
      <c r="A7908" s="127" t="s">
        <v>1806</v>
      </c>
      <c r="B7908" s="127"/>
      <c r="C7908" s="128" t="s">
        <v>1806</v>
      </c>
      <c r="D7908" s="222">
        <v>43068</v>
      </c>
      <c r="E7908" s="127" t="s">
        <v>14746</v>
      </c>
      <c r="F7908" s="127" t="s">
        <v>13</v>
      </c>
      <c r="G7908" s="127">
        <v>376730</v>
      </c>
      <c r="H7908" s="127"/>
      <c r="I7908" s="131" t="s">
        <v>10851</v>
      </c>
      <c r="J7908" s="127"/>
      <c r="K7908" s="127"/>
      <c r="L7908" s="127"/>
      <c r="M7908" s="127"/>
      <c r="N7908" s="246">
        <v>16962.650000000001</v>
      </c>
      <c r="O7908" s="246">
        <v>0</v>
      </c>
      <c r="P7908" s="127" t="s">
        <v>1334</v>
      </c>
    </row>
    <row r="7909" spans="1:16" hidden="1">
      <c r="A7909" s="127" t="s">
        <v>1806</v>
      </c>
      <c r="B7909" s="127"/>
      <c r="C7909" s="128" t="s">
        <v>1806</v>
      </c>
      <c r="D7909" s="222">
        <v>43068</v>
      </c>
      <c r="E7909" s="127" t="s">
        <v>14747</v>
      </c>
      <c r="F7909" s="127" t="s">
        <v>13</v>
      </c>
      <c r="G7909" s="127">
        <v>376732</v>
      </c>
      <c r="H7909" s="127"/>
      <c r="I7909" s="131" t="s">
        <v>10851</v>
      </c>
      <c r="J7909" s="127"/>
      <c r="K7909" s="127"/>
      <c r="L7909" s="127"/>
      <c r="M7909" s="127"/>
      <c r="N7909" s="246">
        <v>16962.650000000001</v>
      </c>
      <c r="O7909" s="246">
        <v>0</v>
      </c>
      <c r="P7909" s="127" t="s">
        <v>1334</v>
      </c>
    </row>
    <row r="7910" spans="1:16" hidden="1">
      <c r="A7910" s="127" t="s">
        <v>1806</v>
      </c>
      <c r="B7910" s="127"/>
      <c r="C7910" s="128" t="s">
        <v>1806</v>
      </c>
      <c r="D7910" s="222">
        <v>43068</v>
      </c>
      <c r="E7910" s="127" t="s">
        <v>14748</v>
      </c>
      <c r="F7910" s="127" t="s">
        <v>13</v>
      </c>
      <c r="G7910" s="127">
        <v>376734</v>
      </c>
      <c r="H7910" s="127"/>
      <c r="I7910" s="131" t="s">
        <v>10851</v>
      </c>
      <c r="J7910" s="127"/>
      <c r="K7910" s="127"/>
      <c r="L7910" s="127"/>
      <c r="M7910" s="127"/>
      <c r="N7910" s="246">
        <v>321189.11</v>
      </c>
      <c r="O7910" s="246">
        <v>0</v>
      </c>
      <c r="P7910" s="127" t="s">
        <v>1334</v>
      </c>
    </row>
    <row r="7911" spans="1:16" hidden="1">
      <c r="A7911" s="127" t="s">
        <v>1806</v>
      </c>
      <c r="B7911" s="127"/>
      <c r="C7911" s="128" t="s">
        <v>1806</v>
      </c>
      <c r="D7911" s="222">
        <v>43068</v>
      </c>
      <c r="E7911" s="127" t="s">
        <v>14749</v>
      </c>
      <c r="F7911" s="127" t="s">
        <v>13</v>
      </c>
      <c r="G7911" s="127">
        <v>376736</v>
      </c>
      <c r="H7911" s="127"/>
      <c r="I7911" s="131" t="s">
        <v>10851</v>
      </c>
      <c r="J7911" s="127"/>
      <c r="K7911" s="127"/>
      <c r="L7911" s="127"/>
      <c r="M7911" s="127"/>
      <c r="N7911" s="246">
        <v>6365.05</v>
      </c>
      <c r="O7911" s="246">
        <v>0</v>
      </c>
      <c r="P7911" s="127" t="s">
        <v>1334</v>
      </c>
    </row>
    <row r="7912" spans="1:16" hidden="1">
      <c r="A7912" s="127" t="s">
        <v>1806</v>
      </c>
      <c r="B7912" s="127"/>
      <c r="C7912" s="128" t="s">
        <v>1806</v>
      </c>
      <c r="D7912" s="222">
        <v>43068</v>
      </c>
      <c r="E7912" s="127" t="s">
        <v>14750</v>
      </c>
      <c r="F7912" s="127" t="s">
        <v>13</v>
      </c>
      <c r="G7912" s="127">
        <v>376738</v>
      </c>
      <c r="H7912" s="127"/>
      <c r="I7912" s="131" t="s">
        <v>10851</v>
      </c>
      <c r="J7912" s="127"/>
      <c r="K7912" s="127"/>
      <c r="L7912" s="127"/>
      <c r="M7912" s="127"/>
      <c r="N7912" s="246">
        <v>369.55</v>
      </c>
      <c r="O7912" s="246">
        <v>0</v>
      </c>
      <c r="P7912" s="127" t="s">
        <v>1334</v>
      </c>
    </row>
    <row r="7913" spans="1:16" hidden="1">
      <c r="A7913" s="127" t="s">
        <v>1806</v>
      </c>
      <c r="B7913" s="127"/>
      <c r="C7913" s="128" t="s">
        <v>1806</v>
      </c>
      <c r="D7913" s="222">
        <v>43068</v>
      </c>
      <c r="E7913" s="127" t="s">
        <v>14751</v>
      </c>
      <c r="F7913" s="127" t="s">
        <v>13</v>
      </c>
      <c r="G7913" s="127">
        <v>376740</v>
      </c>
      <c r="H7913" s="127"/>
      <c r="I7913" s="131" t="s">
        <v>10851</v>
      </c>
      <c r="J7913" s="127"/>
      <c r="K7913" s="127"/>
      <c r="L7913" s="127"/>
      <c r="M7913" s="127"/>
      <c r="N7913" s="246">
        <v>1449.79</v>
      </c>
      <c r="O7913" s="246">
        <v>0</v>
      </c>
      <c r="P7913" s="127" t="s">
        <v>1334</v>
      </c>
    </row>
    <row r="7914" spans="1:16" hidden="1">
      <c r="A7914" s="127" t="s">
        <v>1806</v>
      </c>
      <c r="B7914" s="127"/>
      <c r="C7914" s="128" t="s">
        <v>1806</v>
      </c>
      <c r="D7914" s="222">
        <v>43068</v>
      </c>
      <c r="E7914" s="127" t="s">
        <v>14752</v>
      </c>
      <c r="F7914" s="127" t="s">
        <v>13</v>
      </c>
      <c r="G7914" s="127">
        <v>376742</v>
      </c>
      <c r="H7914" s="127"/>
      <c r="I7914" s="131" t="s">
        <v>10851</v>
      </c>
      <c r="J7914" s="127"/>
      <c r="K7914" s="127"/>
      <c r="L7914" s="127"/>
      <c r="M7914" s="127"/>
      <c r="N7914" s="246">
        <v>5995.02</v>
      </c>
      <c r="O7914" s="246">
        <v>0</v>
      </c>
      <c r="P7914" s="127" t="s">
        <v>1334</v>
      </c>
    </row>
    <row r="7915" spans="1:16" hidden="1">
      <c r="A7915" s="127" t="s">
        <v>1806</v>
      </c>
      <c r="B7915" s="127"/>
      <c r="C7915" s="128" t="s">
        <v>1806</v>
      </c>
      <c r="D7915" s="222">
        <v>43068</v>
      </c>
      <c r="E7915" s="127" t="s">
        <v>14753</v>
      </c>
      <c r="F7915" s="127" t="s">
        <v>13</v>
      </c>
      <c r="G7915" s="127">
        <v>376563</v>
      </c>
      <c r="H7915" s="127"/>
      <c r="I7915" s="131" t="s">
        <v>10851</v>
      </c>
      <c r="J7915" s="127"/>
      <c r="K7915" s="127"/>
      <c r="L7915" s="127"/>
      <c r="M7915" s="127"/>
      <c r="N7915" s="246">
        <v>5995.02</v>
      </c>
      <c r="O7915" s="246">
        <v>0</v>
      </c>
      <c r="P7915" s="127" t="s">
        <v>1334</v>
      </c>
    </row>
    <row r="7916" spans="1:16" hidden="1">
      <c r="A7916" s="127" t="s">
        <v>1806</v>
      </c>
      <c r="B7916" s="127"/>
      <c r="C7916" s="128" t="s">
        <v>1806</v>
      </c>
      <c r="D7916" s="222">
        <v>43068</v>
      </c>
      <c r="E7916" s="127" t="s">
        <v>14754</v>
      </c>
      <c r="F7916" s="127" t="s">
        <v>13</v>
      </c>
      <c r="G7916" s="127">
        <v>376565</v>
      </c>
      <c r="H7916" s="127"/>
      <c r="I7916" s="131" t="s">
        <v>10851</v>
      </c>
      <c r="J7916" s="127"/>
      <c r="K7916" s="127"/>
      <c r="L7916" s="127"/>
      <c r="M7916" s="127"/>
      <c r="N7916" s="246">
        <v>5995.02</v>
      </c>
      <c r="O7916" s="246">
        <v>0</v>
      </c>
      <c r="P7916" s="127" t="s">
        <v>1334</v>
      </c>
    </row>
    <row r="7917" spans="1:16" hidden="1">
      <c r="A7917" s="127" t="s">
        <v>1806</v>
      </c>
      <c r="B7917" s="127"/>
      <c r="C7917" s="128" t="s">
        <v>1806</v>
      </c>
      <c r="D7917" s="222">
        <v>43068</v>
      </c>
      <c r="E7917" s="127" t="s">
        <v>14755</v>
      </c>
      <c r="F7917" s="127" t="s">
        <v>13</v>
      </c>
      <c r="G7917" s="127">
        <v>376567</v>
      </c>
      <c r="H7917" s="127"/>
      <c r="I7917" s="131" t="s">
        <v>10851</v>
      </c>
      <c r="J7917" s="127"/>
      <c r="K7917" s="127"/>
      <c r="L7917" s="127"/>
      <c r="M7917" s="127"/>
      <c r="N7917" s="246">
        <v>5995.02</v>
      </c>
      <c r="O7917" s="246">
        <v>0</v>
      </c>
      <c r="P7917" s="127" t="s">
        <v>1334</v>
      </c>
    </row>
    <row r="7918" spans="1:16" hidden="1">
      <c r="A7918" s="127" t="s">
        <v>1806</v>
      </c>
      <c r="B7918" s="127"/>
      <c r="C7918" s="128" t="s">
        <v>1806</v>
      </c>
      <c r="D7918" s="222">
        <v>43068</v>
      </c>
      <c r="E7918" s="127" t="s">
        <v>14756</v>
      </c>
      <c r="F7918" s="127" t="s">
        <v>13</v>
      </c>
      <c r="G7918" s="127">
        <v>376569</v>
      </c>
      <c r="H7918" s="127"/>
      <c r="I7918" s="131" t="s">
        <v>10851</v>
      </c>
      <c r="J7918" s="127"/>
      <c r="K7918" s="127"/>
      <c r="L7918" s="127"/>
      <c r="M7918" s="127"/>
      <c r="N7918" s="246">
        <v>49465.88</v>
      </c>
      <c r="O7918" s="246">
        <v>0</v>
      </c>
      <c r="P7918" s="127" t="s">
        <v>1334</v>
      </c>
    </row>
    <row r="7919" spans="1:16" hidden="1">
      <c r="A7919" s="127" t="s">
        <v>1806</v>
      </c>
      <c r="B7919" s="127"/>
      <c r="C7919" s="128" t="s">
        <v>1806</v>
      </c>
      <c r="D7919" s="222">
        <v>43068</v>
      </c>
      <c r="E7919" s="127" t="s">
        <v>14757</v>
      </c>
      <c r="F7919" s="127" t="s">
        <v>13</v>
      </c>
      <c r="G7919" s="127">
        <v>376571</v>
      </c>
      <c r="H7919" s="127"/>
      <c r="I7919" s="131" t="s">
        <v>10851</v>
      </c>
      <c r="J7919" s="127"/>
      <c r="K7919" s="127"/>
      <c r="L7919" s="127"/>
      <c r="M7919" s="127"/>
      <c r="N7919" s="246">
        <v>2872.14</v>
      </c>
      <c r="O7919" s="246">
        <v>0</v>
      </c>
      <c r="P7919" s="127" t="s">
        <v>1334</v>
      </c>
    </row>
    <row r="7920" spans="1:16" hidden="1">
      <c r="A7920" s="127" t="s">
        <v>1806</v>
      </c>
      <c r="B7920" s="127"/>
      <c r="C7920" s="128" t="s">
        <v>1806</v>
      </c>
      <c r="D7920" s="222">
        <v>43068</v>
      </c>
      <c r="E7920" s="127" t="s">
        <v>14758</v>
      </c>
      <c r="F7920" s="127" t="s">
        <v>13</v>
      </c>
      <c r="G7920" s="127">
        <v>376573</v>
      </c>
      <c r="H7920" s="127"/>
      <c r="I7920" s="131" t="s">
        <v>10851</v>
      </c>
      <c r="J7920" s="127"/>
      <c r="K7920" s="127"/>
      <c r="L7920" s="127"/>
      <c r="M7920" s="127"/>
      <c r="N7920" s="246">
        <v>11267.14</v>
      </c>
      <c r="O7920" s="246">
        <v>0</v>
      </c>
      <c r="P7920" s="127" t="s">
        <v>1334</v>
      </c>
    </row>
    <row r="7921" spans="1:16" hidden="1">
      <c r="A7921" s="127" t="s">
        <v>1806</v>
      </c>
      <c r="B7921" s="127"/>
      <c r="C7921" s="128" t="s">
        <v>1806</v>
      </c>
      <c r="D7921" s="222">
        <v>43068</v>
      </c>
      <c r="E7921" s="127" t="s">
        <v>14759</v>
      </c>
      <c r="F7921" s="127" t="s">
        <v>13</v>
      </c>
      <c r="G7921" s="127">
        <v>376575</v>
      </c>
      <c r="H7921" s="127"/>
      <c r="I7921" s="131" t="s">
        <v>10851</v>
      </c>
      <c r="J7921" s="127"/>
      <c r="K7921" s="127"/>
      <c r="L7921" s="127"/>
      <c r="M7921" s="127"/>
      <c r="N7921" s="246">
        <v>5919959.5199999996</v>
      </c>
      <c r="O7921" s="246">
        <v>0</v>
      </c>
      <c r="P7921" s="127" t="s">
        <v>1334</v>
      </c>
    </row>
    <row r="7922" spans="1:16" hidden="1">
      <c r="A7922" s="127" t="s">
        <v>1806</v>
      </c>
      <c r="B7922" s="127"/>
      <c r="C7922" s="128" t="s">
        <v>1806</v>
      </c>
      <c r="D7922" s="222">
        <v>43068</v>
      </c>
      <c r="E7922" s="127" t="s">
        <v>14760</v>
      </c>
      <c r="F7922" s="127" t="s">
        <v>13</v>
      </c>
      <c r="G7922" s="127">
        <v>376577</v>
      </c>
      <c r="H7922" s="127"/>
      <c r="I7922" s="131" t="s">
        <v>10851</v>
      </c>
      <c r="J7922" s="127"/>
      <c r="K7922" s="127"/>
      <c r="L7922" s="127"/>
      <c r="M7922" s="127"/>
      <c r="N7922" s="246">
        <v>5919959.5199999996</v>
      </c>
      <c r="O7922" s="246">
        <v>0</v>
      </c>
      <c r="P7922" s="127" t="s">
        <v>1334</v>
      </c>
    </row>
    <row r="7923" spans="1:16" hidden="1">
      <c r="A7923" s="127" t="s">
        <v>1806</v>
      </c>
      <c r="B7923" s="127"/>
      <c r="C7923" s="128" t="s">
        <v>1806</v>
      </c>
      <c r="D7923" s="222">
        <v>43068</v>
      </c>
      <c r="E7923" s="127" t="s">
        <v>14761</v>
      </c>
      <c r="F7923" s="127" t="s">
        <v>13</v>
      </c>
      <c r="G7923" s="127">
        <v>376579</v>
      </c>
      <c r="H7923" s="127"/>
      <c r="I7923" s="131" t="s">
        <v>10851</v>
      </c>
      <c r="J7923" s="127"/>
      <c r="K7923" s="127"/>
      <c r="L7923" s="127"/>
      <c r="M7923" s="127"/>
      <c r="N7923" s="246">
        <v>5919959.5199999996</v>
      </c>
      <c r="O7923" s="246">
        <v>0</v>
      </c>
      <c r="P7923" s="127" t="s">
        <v>1334</v>
      </c>
    </row>
    <row r="7924" spans="1:16" hidden="1">
      <c r="A7924" s="127" t="s">
        <v>1806</v>
      </c>
      <c r="B7924" s="127"/>
      <c r="C7924" s="128" t="s">
        <v>1806</v>
      </c>
      <c r="D7924" s="222">
        <v>43068</v>
      </c>
      <c r="E7924" s="127" t="s">
        <v>14762</v>
      </c>
      <c r="F7924" s="127" t="s">
        <v>13</v>
      </c>
      <c r="G7924" s="127">
        <v>376581</v>
      </c>
      <c r="H7924" s="127"/>
      <c r="I7924" s="131" t="s">
        <v>10851</v>
      </c>
      <c r="J7924" s="127"/>
      <c r="K7924" s="127"/>
      <c r="L7924" s="127"/>
      <c r="M7924" s="127"/>
      <c r="N7924" s="246">
        <v>16259864.17</v>
      </c>
      <c r="O7924" s="246">
        <v>0</v>
      </c>
      <c r="P7924" s="127" t="s">
        <v>1334</v>
      </c>
    </row>
    <row r="7925" spans="1:16" hidden="1">
      <c r="A7925" s="127" t="s">
        <v>1806</v>
      </c>
      <c r="B7925" s="127"/>
      <c r="C7925" s="128" t="s">
        <v>1806</v>
      </c>
      <c r="D7925" s="222">
        <v>43068</v>
      </c>
      <c r="E7925" s="127" t="s">
        <v>14763</v>
      </c>
      <c r="F7925" s="127" t="s">
        <v>13</v>
      </c>
      <c r="G7925" s="127">
        <v>376583</v>
      </c>
      <c r="H7925" s="127"/>
      <c r="I7925" s="131" t="s">
        <v>10851</v>
      </c>
      <c r="J7925" s="127"/>
      <c r="K7925" s="127"/>
      <c r="L7925" s="127"/>
      <c r="M7925" s="127"/>
      <c r="N7925" s="246">
        <v>16259864.17</v>
      </c>
      <c r="O7925" s="246">
        <v>0</v>
      </c>
      <c r="P7925" s="127" t="s">
        <v>1334</v>
      </c>
    </row>
    <row r="7926" spans="1:16" hidden="1">
      <c r="A7926" s="127" t="s">
        <v>1806</v>
      </c>
      <c r="B7926" s="127"/>
      <c r="C7926" s="128" t="s">
        <v>1806</v>
      </c>
      <c r="D7926" s="222">
        <v>43068</v>
      </c>
      <c r="E7926" s="127" t="s">
        <v>14764</v>
      </c>
      <c r="F7926" s="127" t="s">
        <v>13</v>
      </c>
      <c r="G7926" s="127">
        <v>376585</v>
      </c>
      <c r="H7926" s="127"/>
      <c r="I7926" s="131" t="s">
        <v>10851</v>
      </c>
      <c r="J7926" s="127"/>
      <c r="K7926" s="127"/>
      <c r="L7926" s="127"/>
      <c r="M7926" s="127"/>
      <c r="N7926" s="246">
        <v>16259864.17</v>
      </c>
      <c r="O7926" s="246">
        <v>0</v>
      </c>
      <c r="P7926" s="127" t="s">
        <v>1334</v>
      </c>
    </row>
    <row r="7927" spans="1:16" hidden="1">
      <c r="A7927" s="127" t="s">
        <v>1806</v>
      </c>
      <c r="B7927" s="127"/>
      <c r="C7927" s="128" t="s">
        <v>1806</v>
      </c>
      <c r="D7927" s="222">
        <v>43068</v>
      </c>
      <c r="E7927" s="127" t="s">
        <v>14765</v>
      </c>
      <c r="F7927" s="127" t="s">
        <v>13</v>
      </c>
      <c r="G7927" s="127">
        <v>376587</v>
      </c>
      <c r="H7927" s="127"/>
      <c r="I7927" s="131" t="s">
        <v>10851</v>
      </c>
      <c r="J7927" s="127"/>
      <c r="K7927" s="127"/>
      <c r="L7927" s="127"/>
      <c r="M7927" s="127"/>
      <c r="N7927" s="246">
        <v>16259864.17</v>
      </c>
      <c r="O7927" s="246">
        <v>0</v>
      </c>
      <c r="P7927" s="127" t="s">
        <v>1334</v>
      </c>
    </row>
    <row r="7928" spans="1:16" hidden="1">
      <c r="A7928" s="127" t="s">
        <v>1806</v>
      </c>
      <c r="B7928" s="127"/>
      <c r="C7928" s="128" t="s">
        <v>1806</v>
      </c>
      <c r="D7928" s="222">
        <v>43068</v>
      </c>
      <c r="E7928" s="127" t="s">
        <v>14766</v>
      </c>
      <c r="F7928" s="127" t="s">
        <v>13</v>
      </c>
      <c r="G7928" s="127">
        <v>376589</v>
      </c>
      <c r="H7928" s="127"/>
      <c r="I7928" s="131" t="s">
        <v>10851</v>
      </c>
      <c r="J7928" s="127"/>
      <c r="K7928" s="127"/>
      <c r="L7928" s="127"/>
      <c r="M7928" s="127"/>
      <c r="N7928" s="246">
        <v>16259864.17</v>
      </c>
      <c r="O7928" s="246">
        <v>0</v>
      </c>
      <c r="P7928" s="127" t="s">
        <v>1334</v>
      </c>
    </row>
    <row r="7929" spans="1:16" hidden="1">
      <c r="A7929" s="127" t="s">
        <v>1806</v>
      </c>
      <c r="B7929" s="127"/>
      <c r="C7929" s="128" t="s">
        <v>1806</v>
      </c>
      <c r="D7929" s="222">
        <v>43068</v>
      </c>
      <c r="E7929" s="127" t="s">
        <v>14767</v>
      </c>
      <c r="F7929" s="127" t="s">
        <v>13</v>
      </c>
      <c r="G7929" s="127">
        <v>376591</v>
      </c>
      <c r="H7929" s="127"/>
      <c r="I7929" s="131" t="s">
        <v>10851</v>
      </c>
      <c r="J7929" s="127"/>
      <c r="K7929" s="127"/>
      <c r="L7929" s="127"/>
      <c r="M7929" s="127"/>
      <c r="N7929" s="246">
        <v>2991502.15</v>
      </c>
      <c r="O7929" s="246">
        <v>0</v>
      </c>
      <c r="P7929" s="127" t="s">
        <v>1334</v>
      </c>
    </row>
    <row r="7930" spans="1:16" hidden="1">
      <c r="A7930" s="127" t="s">
        <v>1806</v>
      </c>
      <c r="B7930" s="127"/>
      <c r="C7930" s="128" t="s">
        <v>1806</v>
      </c>
      <c r="D7930" s="222">
        <v>43068</v>
      </c>
      <c r="E7930" s="127" t="s">
        <v>14768</v>
      </c>
      <c r="F7930" s="127" t="s">
        <v>13</v>
      </c>
      <c r="G7930" s="127">
        <v>376593</v>
      </c>
      <c r="H7930" s="127"/>
      <c r="I7930" s="131" t="s">
        <v>10851</v>
      </c>
      <c r="J7930" s="127"/>
      <c r="K7930" s="127"/>
      <c r="L7930" s="127"/>
      <c r="M7930" s="127"/>
      <c r="N7930" s="246">
        <v>2991502.15</v>
      </c>
      <c r="O7930" s="246">
        <v>0</v>
      </c>
      <c r="P7930" s="127" t="s">
        <v>1334</v>
      </c>
    </row>
    <row r="7931" spans="1:16" hidden="1">
      <c r="A7931" s="127" t="s">
        <v>1806</v>
      </c>
      <c r="B7931" s="127"/>
      <c r="C7931" s="128" t="s">
        <v>1806</v>
      </c>
      <c r="D7931" s="222">
        <v>43068</v>
      </c>
      <c r="E7931" s="127" t="s">
        <v>14769</v>
      </c>
      <c r="F7931" s="127" t="s">
        <v>13</v>
      </c>
      <c r="G7931" s="127">
        <v>376595</v>
      </c>
      <c r="H7931" s="127"/>
      <c r="I7931" s="131" t="s">
        <v>10851</v>
      </c>
      <c r="J7931" s="127"/>
      <c r="K7931" s="127"/>
      <c r="L7931" s="127"/>
      <c r="M7931" s="127"/>
      <c r="N7931" s="246">
        <v>2991502.15</v>
      </c>
      <c r="O7931" s="246">
        <v>0</v>
      </c>
      <c r="P7931" s="127" t="s">
        <v>1334</v>
      </c>
    </row>
    <row r="7932" spans="1:16" hidden="1">
      <c r="A7932" s="127" t="s">
        <v>1806</v>
      </c>
      <c r="B7932" s="127"/>
      <c r="C7932" s="128" t="s">
        <v>1806</v>
      </c>
      <c r="D7932" s="222">
        <v>43068</v>
      </c>
      <c r="E7932" s="127" t="s">
        <v>14770</v>
      </c>
      <c r="F7932" s="127" t="s">
        <v>13</v>
      </c>
      <c r="G7932" s="127">
        <v>376597</v>
      </c>
      <c r="H7932" s="127"/>
      <c r="I7932" s="131" t="s">
        <v>10851</v>
      </c>
      <c r="J7932" s="127"/>
      <c r="K7932" s="127"/>
      <c r="L7932" s="127"/>
      <c r="M7932" s="127"/>
      <c r="N7932" s="246">
        <v>2991502.15</v>
      </c>
      <c r="O7932" s="246">
        <v>0</v>
      </c>
      <c r="P7932" s="127" t="s">
        <v>1334</v>
      </c>
    </row>
    <row r="7933" spans="1:16" hidden="1">
      <c r="A7933" s="127" t="s">
        <v>1806</v>
      </c>
      <c r="B7933" s="127"/>
      <c r="C7933" s="128" t="s">
        <v>1806</v>
      </c>
      <c r="D7933" s="222">
        <v>43068</v>
      </c>
      <c r="E7933" s="127" t="s">
        <v>14771</v>
      </c>
      <c r="F7933" s="127" t="s">
        <v>13</v>
      </c>
      <c r="G7933" s="127">
        <v>376599</v>
      </c>
      <c r="H7933" s="127"/>
      <c r="I7933" s="131" t="s">
        <v>10851</v>
      </c>
      <c r="J7933" s="127"/>
      <c r="K7933" s="127"/>
      <c r="L7933" s="127"/>
      <c r="M7933" s="127"/>
      <c r="N7933" s="246">
        <v>2991502.15</v>
      </c>
      <c r="O7933" s="246">
        <v>0</v>
      </c>
      <c r="P7933" s="127" t="s">
        <v>1334</v>
      </c>
    </row>
    <row r="7934" spans="1:16" hidden="1">
      <c r="A7934" s="127" t="s">
        <v>1806</v>
      </c>
      <c r="B7934" s="127"/>
      <c r="C7934" s="128" t="s">
        <v>1806</v>
      </c>
      <c r="D7934" s="222">
        <v>43068</v>
      </c>
      <c r="E7934" s="127" t="s">
        <v>14772</v>
      </c>
      <c r="F7934" s="127" t="s">
        <v>13</v>
      </c>
      <c r="G7934" s="127">
        <v>376601</v>
      </c>
      <c r="H7934" s="127"/>
      <c r="I7934" s="131" t="s">
        <v>10851</v>
      </c>
      <c r="J7934" s="127"/>
      <c r="K7934" s="127"/>
      <c r="L7934" s="127"/>
      <c r="M7934" s="127"/>
      <c r="N7934" s="246">
        <v>1615146.32</v>
      </c>
      <c r="O7934" s="246">
        <v>0</v>
      </c>
      <c r="P7934" s="127" t="s">
        <v>1334</v>
      </c>
    </row>
    <row r="7935" spans="1:16" hidden="1">
      <c r="A7935" s="127" t="s">
        <v>1806</v>
      </c>
      <c r="B7935" s="127"/>
      <c r="C7935" s="128" t="s">
        <v>1806</v>
      </c>
      <c r="D7935" s="222">
        <v>43068</v>
      </c>
      <c r="E7935" s="127" t="s">
        <v>14773</v>
      </c>
      <c r="F7935" s="127" t="s">
        <v>13</v>
      </c>
      <c r="G7935" s="127">
        <v>376603</v>
      </c>
      <c r="H7935" s="127"/>
      <c r="I7935" s="131" t="s">
        <v>10851</v>
      </c>
      <c r="J7935" s="127"/>
      <c r="K7935" s="127"/>
      <c r="L7935" s="127"/>
      <c r="M7935" s="127"/>
      <c r="N7935" s="246">
        <v>156856.37</v>
      </c>
      <c r="O7935" s="246">
        <v>0</v>
      </c>
      <c r="P7935" s="127" t="s">
        <v>1334</v>
      </c>
    </row>
    <row r="7936" spans="1:16" hidden="1">
      <c r="A7936" s="127" t="s">
        <v>1806</v>
      </c>
      <c r="B7936" s="127"/>
      <c r="C7936" s="128" t="s">
        <v>1806</v>
      </c>
      <c r="D7936" s="222">
        <v>43068</v>
      </c>
      <c r="E7936" s="127" t="s">
        <v>14774</v>
      </c>
      <c r="F7936" s="127" t="s">
        <v>13</v>
      </c>
      <c r="G7936" s="127">
        <v>376605</v>
      </c>
      <c r="H7936" s="127"/>
      <c r="I7936" s="131" t="s">
        <v>10851</v>
      </c>
      <c r="J7936" s="127"/>
      <c r="K7936" s="127"/>
      <c r="L7936" s="127"/>
      <c r="M7936" s="127"/>
      <c r="N7936" s="246">
        <v>2701460.73</v>
      </c>
      <c r="O7936" s="246">
        <v>0</v>
      </c>
      <c r="P7936" s="127" t="s">
        <v>1334</v>
      </c>
    </row>
    <row r="7937" spans="1:16" hidden="1">
      <c r="A7937" s="127" t="s">
        <v>1806</v>
      </c>
      <c r="B7937" s="127"/>
      <c r="C7937" s="128" t="s">
        <v>1806</v>
      </c>
      <c r="D7937" s="222">
        <v>43068</v>
      </c>
      <c r="E7937" s="127" t="s">
        <v>14775</v>
      </c>
      <c r="F7937" s="127" t="s">
        <v>13</v>
      </c>
      <c r="G7937" s="127">
        <v>376607</v>
      </c>
      <c r="H7937" s="127"/>
      <c r="I7937" s="131" t="s">
        <v>10851</v>
      </c>
      <c r="J7937" s="127"/>
      <c r="K7937" s="127"/>
      <c r="L7937" s="127"/>
      <c r="M7937" s="127"/>
      <c r="N7937" s="246">
        <v>615326.91</v>
      </c>
      <c r="O7937" s="246">
        <v>0</v>
      </c>
      <c r="P7937" s="127" t="s">
        <v>1334</v>
      </c>
    </row>
    <row r="7938" spans="1:16" hidden="1">
      <c r="A7938" s="127" t="s">
        <v>1806</v>
      </c>
      <c r="B7938" s="127"/>
      <c r="C7938" s="128" t="s">
        <v>1806</v>
      </c>
      <c r="D7938" s="222">
        <v>43068</v>
      </c>
      <c r="E7938" s="127" t="s">
        <v>14776</v>
      </c>
      <c r="F7938" s="127" t="s">
        <v>13</v>
      </c>
      <c r="G7938" s="127">
        <v>376609</v>
      </c>
      <c r="H7938" s="127"/>
      <c r="I7938" s="131" t="s">
        <v>10851</v>
      </c>
      <c r="J7938" s="127"/>
      <c r="K7938" s="127"/>
      <c r="L7938" s="127"/>
      <c r="M7938" s="127"/>
      <c r="N7938" s="246">
        <v>4436189.0599999996</v>
      </c>
      <c r="O7938" s="246">
        <v>0</v>
      </c>
      <c r="P7938" s="127" t="s">
        <v>1334</v>
      </c>
    </row>
    <row r="7939" spans="1:16" hidden="1">
      <c r="A7939" s="127" t="s">
        <v>1806</v>
      </c>
      <c r="B7939" s="127"/>
      <c r="C7939" s="128" t="s">
        <v>1806</v>
      </c>
      <c r="D7939" s="222">
        <v>43068</v>
      </c>
      <c r="E7939" s="127" t="s">
        <v>14777</v>
      </c>
      <c r="F7939" s="127" t="s">
        <v>13</v>
      </c>
      <c r="G7939" s="127">
        <v>376611</v>
      </c>
      <c r="H7939" s="127"/>
      <c r="I7939" s="131" t="s">
        <v>10851</v>
      </c>
      <c r="J7939" s="127"/>
      <c r="K7939" s="127"/>
      <c r="L7939" s="127"/>
      <c r="M7939" s="127"/>
      <c r="N7939" s="246">
        <v>1690067.67</v>
      </c>
      <c r="O7939" s="246">
        <v>0</v>
      </c>
      <c r="P7939" s="127" t="s">
        <v>1334</v>
      </c>
    </row>
    <row r="7940" spans="1:16" hidden="1">
      <c r="A7940" s="127" t="s">
        <v>1806</v>
      </c>
      <c r="B7940" s="127"/>
      <c r="C7940" s="128" t="s">
        <v>1806</v>
      </c>
      <c r="D7940" s="222">
        <v>43068</v>
      </c>
      <c r="E7940" s="127" t="s">
        <v>14778</v>
      </c>
      <c r="F7940" s="127" t="s">
        <v>13</v>
      </c>
      <c r="G7940" s="127">
        <v>376613</v>
      </c>
      <c r="H7940" s="127"/>
      <c r="I7940" s="131" t="s">
        <v>10851</v>
      </c>
      <c r="J7940" s="127"/>
      <c r="K7940" s="127"/>
      <c r="L7940" s="127"/>
      <c r="M7940" s="127"/>
      <c r="N7940" s="246">
        <v>7419879.3099999996</v>
      </c>
      <c r="O7940" s="246">
        <v>0</v>
      </c>
      <c r="P7940" s="127" t="s">
        <v>1334</v>
      </c>
    </row>
    <row r="7941" spans="1:16" hidden="1">
      <c r="A7941" s="127" t="s">
        <v>1806</v>
      </c>
      <c r="B7941" s="127"/>
      <c r="C7941" s="128" t="s">
        <v>1806</v>
      </c>
      <c r="D7941" s="222">
        <v>43068</v>
      </c>
      <c r="E7941" s="127" t="s">
        <v>14779</v>
      </c>
      <c r="F7941" s="127" t="s">
        <v>13</v>
      </c>
      <c r="G7941" s="127">
        <v>376615</v>
      </c>
      <c r="H7941" s="127"/>
      <c r="I7941" s="131" t="s">
        <v>10851</v>
      </c>
      <c r="J7941" s="127"/>
      <c r="K7941" s="127"/>
      <c r="L7941" s="127"/>
      <c r="M7941" s="127"/>
      <c r="N7941" s="246">
        <v>430824.53</v>
      </c>
      <c r="O7941" s="246">
        <v>0</v>
      </c>
      <c r="P7941" s="127" t="s">
        <v>1334</v>
      </c>
    </row>
    <row r="7942" spans="1:16" hidden="1">
      <c r="A7942" s="127" t="s">
        <v>1806</v>
      </c>
      <c r="B7942" s="127"/>
      <c r="C7942" s="128" t="s">
        <v>1806</v>
      </c>
      <c r="D7942" s="222">
        <v>43068</v>
      </c>
      <c r="E7942" s="127" t="s">
        <v>14780</v>
      </c>
      <c r="F7942" s="127" t="s">
        <v>13</v>
      </c>
      <c r="G7942" s="127">
        <v>376617</v>
      </c>
      <c r="H7942" s="127"/>
      <c r="I7942" s="131" t="s">
        <v>10851</v>
      </c>
      <c r="J7942" s="127"/>
      <c r="K7942" s="127"/>
      <c r="L7942" s="127"/>
      <c r="M7942" s="127"/>
      <c r="N7942" s="246">
        <v>1431660.67</v>
      </c>
      <c r="O7942" s="246">
        <v>0</v>
      </c>
      <c r="P7942" s="127" t="s">
        <v>1334</v>
      </c>
    </row>
    <row r="7943" spans="1:16" hidden="1">
      <c r="A7943" s="127" t="s">
        <v>1806</v>
      </c>
      <c r="B7943" s="127"/>
      <c r="C7943" s="128" t="s">
        <v>1806</v>
      </c>
      <c r="D7943" s="222">
        <v>43068</v>
      </c>
      <c r="E7943" s="127" t="s">
        <v>14781</v>
      </c>
      <c r="F7943" s="127" t="s">
        <v>13</v>
      </c>
      <c r="G7943" s="127">
        <v>376619</v>
      </c>
      <c r="H7943" s="127"/>
      <c r="I7943" s="131" t="s">
        <v>10851</v>
      </c>
      <c r="J7943" s="127"/>
      <c r="K7943" s="127"/>
      <c r="L7943" s="127"/>
      <c r="M7943" s="127"/>
      <c r="N7943" s="246">
        <v>3757907.11</v>
      </c>
      <c r="O7943" s="246">
        <v>0</v>
      </c>
      <c r="P7943" s="127" t="s">
        <v>1334</v>
      </c>
    </row>
    <row r="7944" spans="1:16" hidden="1">
      <c r="A7944" s="127" t="s">
        <v>1806</v>
      </c>
      <c r="B7944" s="127"/>
      <c r="C7944" s="128" t="s">
        <v>1806</v>
      </c>
      <c r="D7944" s="222">
        <v>43068</v>
      </c>
      <c r="E7944" s="127" t="s">
        <v>14782</v>
      </c>
      <c r="F7944" s="127" t="s">
        <v>13</v>
      </c>
      <c r="G7944" s="127">
        <v>376621</v>
      </c>
      <c r="H7944" s="127"/>
      <c r="I7944" s="131" t="s">
        <v>10851</v>
      </c>
      <c r="J7944" s="127"/>
      <c r="K7944" s="127"/>
      <c r="L7944" s="127"/>
      <c r="M7944" s="127"/>
      <c r="N7944" s="246">
        <v>6285398.7199999997</v>
      </c>
      <c r="O7944" s="246">
        <v>0</v>
      </c>
      <c r="P7944" s="127" t="s">
        <v>1334</v>
      </c>
    </row>
    <row r="7945" spans="1:16" hidden="1">
      <c r="A7945" s="127" t="s">
        <v>1806</v>
      </c>
      <c r="B7945" s="127"/>
      <c r="C7945" s="128" t="s">
        <v>1806</v>
      </c>
      <c r="D7945" s="222">
        <v>43068</v>
      </c>
      <c r="E7945" s="127" t="s">
        <v>14783</v>
      </c>
      <c r="F7945" s="127" t="s">
        <v>13</v>
      </c>
      <c r="G7945" s="127">
        <v>376623</v>
      </c>
      <c r="H7945" s="127"/>
      <c r="I7945" s="131" t="s">
        <v>10851</v>
      </c>
      <c r="J7945" s="127"/>
      <c r="K7945" s="127"/>
      <c r="L7945" s="127"/>
      <c r="M7945" s="127"/>
      <c r="N7945" s="246">
        <v>364952.55</v>
      </c>
      <c r="O7945" s="246">
        <v>0</v>
      </c>
      <c r="P7945" s="127" t="s">
        <v>1334</v>
      </c>
    </row>
    <row r="7946" spans="1:16" hidden="1">
      <c r="A7946" s="127" t="s">
        <v>1806</v>
      </c>
      <c r="B7946" s="127"/>
      <c r="C7946" s="128" t="s">
        <v>1806</v>
      </c>
      <c r="D7946" s="222">
        <v>43068</v>
      </c>
      <c r="E7946" s="127" t="s">
        <v>14784</v>
      </c>
      <c r="F7946" s="127" t="s">
        <v>13</v>
      </c>
      <c r="G7946" s="127">
        <v>376625</v>
      </c>
      <c r="H7946" s="127"/>
      <c r="I7946" s="131" t="s">
        <v>10851</v>
      </c>
      <c r="J7946" s="127"/>
      <c r="K7946" s="127"/>
      <c r="L7946" s="127"/>
      <c r="M7946" s="127"/>
      <c r="N7946" s="246">
        <v>1002385.12</v>
      </c>
      <c r="O7946" s="246">
        <v>0</v>
      </c>
      <c r="P7946" s="127" t="s">
        <v>1334</v>
      </c>
    </row>
    <row r="7947" spans="1:16" hidden="1">
      <c r="A7947" s="127" t="s">
        <v>1806</v>
      </c>
      <c r="B7947" s="127"/>
      <c r="C7947" s="128" t="s">
        <v>1806</v>
      </c>
      <c r="D7947" s="222">
        <v>43068</v>
      </c>
      <c r="E7947" s="127" t="s">
        <v>14785</v>
      </c>
      <c r="F7947" s="127" t="s">
        <v>13</v>
      </c>
      <c r="G7947" s="127">
        <v>376627</v>
      </c>
      <c r="H7947" s="127"/>
      <c r="I7947" s="131" t="s">
        <v>10851</v>
      </c>
      <c r="J7947" s="127"/>
      <c r="K7947" s="127"/>
      <c r="L7947" s="127"/>
      <c r="M7947" s="127"/>
      <c r="N7947" s="246">
        <v>17263585.82</v>
      </c>
      <c r="O7947" s="246">
        <v>0</v>
      </c>
      <c r="P7947" s="127" t="s">
        <v>1334</v>
      </c>
    </row>
    <row r="7948" spans="1:16" hidden="1">
      <c r="A7948" s="127" t="s">
        <v>1806</v>
      </c>
      <c r="B7948" s="127"/>
      <c r="C7948" s="128" t="s">
        <v>1806</v>
      </c>
      <c r="D7948" s="222">
        <v>43068</v>
      </c>
      <c r="E7948" s="127" t="s">
        <v>14786</v>
      </c>
      <c r="F7948" s="127" t="s">
        <v>13</v>
      </c>
      <c r="G7948" s="127">
        <v>376629</v>
      </c>
      <c r="H7948" s="127"/>
      <c r="I7948" s="131" t="s">
        <v>10851</v>
      </c>
      <c r="J7948" s="127"/>
      <c r="K7948" s="127"/>
      <c r="L7948" s="127"/>
      <c r="M7948" s="127"/>
      <c r="N7948" s="246">
        <v>3932224.17</v>
      </c>
      <c r="O7948" s="246">
        <v>0</v>
      </c>
      <c r="P7948" s="127" t="s">
        <v>1334</v>
      </c>
    </row>
    <row r="7949" spans="1:16" hidden="1">
      <c r="A7949" s="127" t="s">
        <v>1806</v>
      </c>
      <c r="B7949" s="127"/>
      <c r="C7949" s="128" t="s">
        <v>1806</v>
      </c>
      <c r="D7949" s="222">
        <v>43068</v>
      </c>
      <c r="E7949" s="127" t="s">
        <v>14787</v>
      </c>
      <c r="F7949" s="127" t="s">
        <v>13</v>
      </c>
      <c r="G7949" s="127">
        <v>376631</v>
      </c>
      <c r="H7949" s="127"/>
      <c r="I7949" s="131" t="s">
        <v>10851</v>
      </c>
      <c r="J7949" s="127"/>
      <c r="K7949" s="127"/>
      <c r="L7949" s="127"/>
      <c r="M7949" s="127"/>
      <c r="N7949" s="246">
        <v>10321533.289999999</v>
      </c>
      <c r="O7949" s="246">
        <v>0</v>
      </c>
      <c r="P7949" s="127" t="s">
        <v>1334</v>
      </c>
    </row>
    <row r="7950" spans="1:16" hidden="1">
      <c r="A7950" s="127" t="s">
        <v>1806</v>
      </c>
      <c r="B7950" s="127"/>
      <c r="C7950" s="128" t="s">
        <v>1806</v>
      </c>
      <c r="D7950" s="222">
        <v>43068</v>
      </c>
      <c r="E7950" s="127" t="s">
        <v>14788</v>
      </c>
      <c r="F7950" s="127" t="s">
        <v>13</v>
      </c>
      <c r="G7950" s="127">
        <v>376633</v>
      </c>
      <c r="H7950" s="127"/>
      <c r="I7950" s="131" t="s">
        <v>10851</v>
      </c>
      <c r="J7950" s="127"/>
      <c r="K7950" s="127"/>
      <c r="L7950" s="127"/>
      <c r="M7950" s="127"/>
      <c r="N7950" s="246">
        <v>3176167.65</v>
      </c>
      <c r="O7950" s="246">
        <v>0</v>
      </c>
      <c r="P7950" s="127" t="s">
        <v>1334</v>
      </c>
    </row>
    <row r="7951" spans="1:16" hidden="1">
      <c r="A7951" s="127" t="s">
        <v>1806</v>
      </c>
      <c r="B7951" s="127"/>
      <c r="C7951" s="128" t="s">
        <v>1806</v>
      </c>
      <c r="D7951" s="222">
        <v>43068</v>
      </c>
      <c r="E7951" s="127" t="s">
        <v>14789</v>
      </c>
      <c r="F7951" s="127" t="s">
        <v>13</v>
      </c>
      <c r="G7951" s="127">
        <v>376635</v>
      </c>
      <c r="H7951" s="127"/>
      <c r="I7951" s="131" t="s">
        <v>10851</v>
      </c>
      <c r="J7951" s="127"/>
      <c r="K7951" s="127"/>
      <c r="L7951" s="127"/>
      <c r="M7951" s="127"/>
      <c r="N7951" s="246">
        <v>723453.61</v>
      </c>
      <c r="O7951" s="246">
        <v>0</v>
      </c>
      <c r="P7951" s="127" t="s">
        <v>1334</v>
      </c>
    </row>
    <row r="7952" spans="1:16" hidden="1">
      <c r="A7952" s="127" t="s">
        <v>1806</v>
      </c>
      <c r="B7952" s="127"/>
      <c r="C7952" s="128" t="s">
        <v>1806</v>
      </c>
      <c r="D7952" s="222">
        <v>43068</v>
      </c>
      <c r="E7952" s="127" t="s">
        <v>14790</v>
      </c>
      <c r="F7952" s="127" t="s">
        <v>13</v>
      </c>
      <c r="G7952" s="127">
        <v>376637</v>
      </c>
      <c r="H7952" s="127"/>
      <c r="I7952" s="131" t="s">
        <v>10851</v>
      </c>
      <c r="J7952" s="127"/>
      <c r="K7952" s="127"/>
      <c r="L7952" s="127"/>
      <c r="M7952" s="127"/>
      <c r="N7952" s="246">
        <v>184419.58</v>
      </c>
      <c r="O7952" s="246">
        <v>0</v>
      </c>
      <c r="P7952" s="127" t="s">
        <v>1334</v>
      </c>
    </row>
    <row r="7953" spans="1:16" hidden="1">
      <c r="A7953" s="127" t="s">
        <v>1806</v>
      </c>
      <c r="B7953" s="127"/>
      <c r="C7953" s="128" t="s">
        <v>1806</v>
      </c>
      <c r="D7953" s="222">
        <v>43068</v>
      </c>
      <c r="E7953" s="127" t="s">
        <v>14791</v>
      </c>
      <c r="F7953" s="127" t="s">
        <v>13</v>
      </c>
      <c r="G7953" s="127">
        <v>376639</v>
      </c>
      <c r="H7953" s="127"/>
      <c r="I7953" s="131" t="s">
        <v>10851</v>
      </c>
      <c r="J7953" s="127"/>
      <c r="K7953" s="127"/>
      <c r="L7953" s="127"/>
      <c r="M7953" s="127"/>
      <c r="N7953" s="246">
        <v>1898963.52</v>
      </c>
      <c r="O7953" s="246">
        <v>0</v>
      </c>
      <c r="P7953" s="127" t="s">
        <v>1334</v>
      </c>
    </row>
    <row r="7954" spans="1:16" hidden="1">
      <c r="A7954" s="127" t="s">
        <v>1806</v>
      </c>
      <c r="B7954" s="127"/>
      <c r="C7954" s="128" t="s">
        <v>1806</v>
      </c>
      <c r="D7954" s="222">
        <v>43068</v>
      </c>
      <c r="E7954" s="127" t="s">
        <v>14792</v>
      </c>
      <c r="F7954" s="127" t="s">
        <v>13</v>
      </c>
      <c r="G7954" s="127">
        <v>376641</v>
      </c>
      <c r="H7954" s="127"/>
      <c r="I7954" s="131" t="s">
        <v>10851</v>
      </c>
      <c r="J7954" s="127"/>
      <c r="K7954" s="127"/>
      <c r="L7954" s="127"/>
      <c r="M7954" s="127"/>
      <c r="N7954" s="246">
        <v>2387538.83</v>
      </c>
      <c r="O7954" s="246">
        <v>0</v>
      </c>
      <c r="P7954" s="127" t="s">
        <v>1334</v>
      </c>
    </row>
    <row r="7955" spans="1:16" hidden="1">
      <c r="A7955" s="127" t="s">
        <v>1806</v>
      </c>
      <c r="B7955" s="127"/>
      <c r="C7955" s="128" t="s">
        <v>1806</v>
      </c>
      <c r="D7955" s="222">
        <v>43068</v>
      </c>
      <c r="E7955" s="127" t="s">
        <v>14793</v>
      </c>
      <c r="F7955" s="127" t="s">
        <v>13</v>
      </c>
      <c r="G7955" s="127">
        <v>376643</v>
      </c>
      <c r="H7955" s="127"/>
      <c r="I7955" s="131" t="s">
        <v>10851</v>
      </c>
      <c r="J7955" s="127"/>
      <c r="K7955" s="127"/>
      <c r="L7955" s="127"/>
      <c r="M7955" s="127"/>
      <c r="N7955" s="246">
        <v>929248.88</v>
      </c>
      <c r="O7955" s="246">
        <v>0</v>
      </c>
      <c r="P7955" s="127" t="s">
        <v>1334</v>
      </c>
    </row>
    <row r="7956" spans="1:16" hidden="1">
      <c r="A7956" s="127" t="s">
        <v>1806</v>
      </c>
      <c r="B7956" s="127"/>
      <c r="C7956" s="128" t="s">
        <v>1806</v>
      </c>
      <c r="D7956" s="222">
        <v>43068</v>
      </c>
      <c r="E7956" s="127" t="s">
        <v>14794</v>
      </c>
      <c r="F7956" s="127" t="s">
        <v>13</v>
      </c>
      <c r="G7956" s="127">
        <v>376645</v>
      </c>
      <c r="H7956" s="127"/>
      <c r="I7956" s="131" t="s">
        <v>10851</v>
      </c>
      <c r="J7956" s="127"/>
      <c r="K7956" s="127"/>
      <c r="L7956" s="127"/>
      <c r="M7956" s="127"/>
      <c r="N7956" s="246">
        <v>1929068.29</v>
      </c>
      <c r="O7956" s="246">
        <v>0</v>
      </c>
      <c r="P7956" s="127" t="s">
        <v>1334</v>
      </c>
    </row>
    <row r="7957" spans="1:16" hidden="1">
      <c r="A7957" s="127" t="s">
        <v>1806</v>
      </c>
      <c r="B7957" s="127"/>
      <c r="C7957" s="128" t="s">
        <v>1806</v>
      </c>
      <c r="D7957" s="222">
        <v>43068</v>
      </c>
      <c r="E7957" s="127" t="s">
        <v>14795</v>
      </c>
      <c r="F7957" s="127" t="s">
        <v>13</v>
      </c>
      <c r="G7957" s="127">
        <v>376647</v>
      </c>
      <c r="H7957" s="127"/>
      <c r="I7957" s="131" t="s">
        <v>10851</v>
      </c>
      <c r="J7957" s="127"/>
      <c r="K7957" s="127"/>
      <c r="L7957" s="127"/>
      <c r="M7957" s="127"/>
      <c r="N7957" s="246">
        <v>5298412.6500000004</v>
      </c>
      <c r="O7957" s="246">
        <v>0</v>
      </c>
      <c r="P7957" s="127" t="s">
        <v>1334</v>
      </c>
    </row>
    <row r="7958" spans="1:16" hidden="1">
      <c r="A7958" s="127" t="s">
        <v>1806</v>
      </c>
      <c r="B7958" s="127"/>
      <c r="C7958" s="128" t="s">
        <v>1806</v>
      </c>
      <c r="D7958" s="222">
        <v>43068</v>
      </c>
      <c r="E7958" s="127" t="s">
        <v>14796</v>
      </c>
      <c r="F7958" s="127" t="s">
        <v>13</v>
      </c>
      <c r="G7958" s="127">
        <v>376649</v>
      </c>
      <c r="H7958" s="127"/>
      <c r="I7958" s="131" t="s">
        <v>10851</v>
      </c>
      <c r="J7958" s="127"/>
      <c r="K7958" s="127"/>
      <c r="L7958" s="127"/>
      <c r="M7958" s="127"/>
      <c r="N7958" s="246">
        <v>2552291.19</v>
      </c>
      <c r="O7958" s="246">
        <v>0</v>
      </c>
      <c r="P7958" s="127" t="s">
        <v>1334</v>
      </c>
    </row>
    <row r="7959" spans="1:16" hidden="1">
      <c r="A7959" s="127" t="s">
        <v>1806</v>
      </c>
      <c r="B7959" s="127"/>
      <c r="C7959" s="128" t="s">
        <v>1806</v>
      </c>
      <c r="D7959" s="222">
        <v>43068</v>
      </c>
      <c r="E7959" s="127" t="s">
        <v>14797</v>
      </c>
      <c r="F7959" s="127" t="s">
        <v>13</v>
      </c>
      <c r="G7959" s="127">
        <v>376651</v>
      </c>
      <c r="H7959" s="127"/>
      <c r="I7959" s="131" t="s">
        <v>10851</v>
      </c>
      <c r="J7959" s="127"/>
      <c r="K7959" s="127"/>
      <c r="L7959" s="127"/>
      <c r="M7959" s="127"/>
      <c r="N7959" s="246">
        <v>6557655.79</v>
      </c>
      <c r="O7959" s="246">
        <v>0</v>
      </c>
      <c r="P7959" s="127" t="s">
        <v>1334</v>
      </c>
    </row>
    <row r="7960" spans="1:16" hidden="1">
      <c r="A7960" s="127" t="s">
        <v>1806</v>
      </c>
      <c r="B7960" s="127"/>
      <c r="C7960" s="128" t="s">
        <v>1806</v>
      </c>
      <c r="D7960" s="222">
        <v>43068</v>
      </c>
      <c r="E7960" s="127" t="s">
        <v>14798</v>
      </c>
      <c r="F7960" s="127" t="s">
        <v>13</v>
      </c>
      <c r="G7960" s="127">
        <v>376653</v>
      </c>
      <c r="H7960" s="127"/>
      <c r="I7960" s="131" t="s">
        <v>10851</v>
      </c>
      <c r="J7960" s="127"/>
      <c r="K7960" s="127"/>
      <c r="L7960" s="127"/>
      <c r="M7960" s="127"/>
      <c r="N7960" s="246">
        <v>4488298.8499999996</v>
      </c>
      <c r="O7960" s="246">
        <v>0</v>
      </c>
      <c r="P7960" s="127" t="s">
        <v>1334</v>
      </c>
    </row>
    <row r="7961" spans="1:16" hidden="1">
      <c r="A7961" s="127" t="s">
        <v>1806</v>
      </c>
      <c r="B7961" s="127"/>
      <c r="C7961" s="128" t="s">
        <v>1806</v>
      </c>
      <c r="D7961" s="222">
        <v>43068</v>
      </c>
      <c r="E7961" s="127" t="s">
        <v>14799</v>
      </c>
      <c r="F7961" s="127" t="s">
        <v>13</v>
      </c>
      <c r="G7961" s="127">
        <v>376655</v>
      </c>
      <c r="H7961" s="127"/>
      <c r="I7961" s="131" t="s">
        <v>10851</v>
      </c>
      <c r="J7961" s="127"/>
      <c r="K7961" s="127"/>
      <c r="L7961" s="127"/>
      <c r="M7961" s="127"/>
      <c r="N7961" s="246">
        <v>5555006.9699999997</v>
      </c>
      <c r="O7961" s="246">
        <v>0</v>
      </c>
      <c r="P7961" s="127" t="s">
        <v>1334</v>
      </c>
    </row>
    <row r="7962" spans="1:16" hidden="1">
      <c r="A7962" s="127" t="s">
        <v>1806</v>
      </c>
      <c r="B7962" s="127"/>
      <c r="C7962" s="128" t="s">
        <v>1806</v>
      </c>
      <c r="D7962" s="222">
        <v>43068</v>
      </c>
      <c r="E7962" s="127" t="s">
        <v>14800</v>
      </c>
      <c r="F7962" s="127" t="s">
        <v>13</v>
      </c>
      <c r="G7962" s="127">
        <v>376657</v>
      </c>
      <c r="H7962" s="127"/>
      <c r="I7962" s="131" t="s">
        <v>10851</v>
      </c>
      <c r="J7962" s="127"/>
      <c r="K7962" s="127"/>
      <c r="L7962" s="127"/>
      <c r="M7962" s="127"/>
      <c r="N7962" s="246">
        <v>2162052.41</v>
      </c>
      <c r="O7962" s="246">
        <v>0</v>
      </c>
      <c r="P7962" s="127" t="s">
        <v>1334</v>
      </c>
    </row>
    <row r="7963" spans="1:16" hidden="1">
      <c r="A7963" s="127" t="s">
        <v>1806</v>
      </c>
      <c r="B7963" s="127"/>
      <c r="C7963" s="128" t="s">
        <v>1806</v>
      </c>
      <c r="D7963" s="222">
        <v>43068</v>
      </c>
      <c r="E7963" s="127" t="s">
        <v>14801</v>
      </c>
      <c r="F7963" s="127" t="s">
        <v>13</v>
      </c>
      <c r="G7963" s="127">
        <v>376659</v>
      </c>
      <c r="H7963" s="127"/>
      <c r="I7963" s="131" t="s">
        <v>10851</v>
      </c>
      <c r="J7963" s="127"/>
      <c r="K7963" s="127"/>
      <c r="L7963" s="127"/>
      <c r="M7963" s="127"/>
      <c r="N7963" s="246">
        <v>15257479.119999999</v>
      </c>
      <c r="O7963" s="246">
        <v>0</v>
      </c>
      <c r="P7963" s="127" t="s">
        <v>1334</v>
      </c>
    </row>
    <row r="7964" spans="1:16" hidden="1">
      <c r="A7964" s="127" t="s">
        <v>1806</v>
      </c>
      <c r="B7964" s="127"/>
      <c r="C7964" s="128" t="s">
        <v>1806</v>
      </c>
      <c r="D7964" s="222">
        <v>43068</v>
      </c>
      <c r="E7964" s="127" t="s">
        <v>14802</v>
      </c>
      <c r="F7964" s="127" t="s">
        <v>13</v>
      </c>
      <c r="G7964" s="127">
        <v>376661</v>
      </c>
      <c r="H7964" s="127"/>
      <c r="I7964" s="131" t="s">
        <v>10851</v>
      </c>
      <c r="J7964" s="127"/>
      <c r="K7964" s="127"/>
      <c r="L7964" s="127"/>
      <c r="M7964" s="127"/>
      <c r="N7964" s="246">
        <v>5938330.9400000004</v>
      </c>
      <c r="O7964" s="246">
        <v>0</v>
      </c>
      <c r="P7964" s="127" t="s">
        <v>1334</v>
      </c>
    </row>
    <row r="7965" spans="1:16" hidden="1">
      <c r="A7965" s="127" t="s">
        <v>1806</v>
      </c>
      <c r="B7965" s="127"/>
      <c r="C7965" s="128" t="s">
        <v>1806</v>
      </c>
      <c r="D7965" s="222">
        <v>43068</v>
      </c>
      <c r="E7965" s="127" t="s">
        <v>14803</v>
      </c>
      <c r="F7965" s="127" t="s">
        <v>13</v>
      </c>
      <c r="G7965" s="127">
        <v>376663</v>
      </c>
      <c r="H7965" s="127"/>
      <c r="I7965" s="131" t="s">
        <v>10851</v>
      </c>
      <c r="J7965" s="127"/>
      <c r="K7965" s="127"/>
      <c r="L7965" s="127"/>
      <c r="M7965" s="127"/>
      <c r="N7965" s="246">
        <v>12327640</v>
      </c>
      <c r="O7965" s="246">
        <v>0</v>
      </c>
      <c r="P7965" s="127" t="s">
        <v>1334</v>
      </c>
    </row>
    <row r="7966" spans="1:16" hidden="1">
      <c r="A7966" s="127" t="s">
        <v>1806</v>
      </c>
      <c r="B7966" s="127"/>
      <c r="C7966" s="128" t="s">
        <v>1806</v>
      </c>
      <c r="D7966" s="222">
        <v>43068</v>
      </c>
      <c r="E7966" s="127" t="s">
        <v>14804</v>
      </c>
      <c r="F7966" s="127" t="s">
        <v>13</v>
      </c>
      <c r="G7966" s="127">
        <v>376665</v>
      </c>
      <c r="H7966" s="127"/>
      <c r="I7966" s="131" t="s">
        <v>10851</v>
      </c>
      <c r="J7966" s="127"/>
      <c r="K7966" s="127"/>
      <c r="L7966" s="127"/>
      <c r="M7966" s="127"/>
      <c r="N7966" s="246">
        <v>2268048.6</v>
      </c>
      <c r="O7966" s="246">
        <v>0</v>
      </c>
      <c r="P7966" s="127" t="s">
        <v>1334</v>
      </c>
    </row>
    <row r="7967" spans="1:16" hidden="1">
      <c r="A7967" s="127" t="s">
        <v>1806</v>
      </c>
      <c r="B7967" s="127"/>
      <c r="C7967" s="128" t="s">
        <v>1806</v>
      </c>
      <c r="D7967" s="222">
        <v>43068</v>
      </c>
      <c r="E7967" s="127" t="s">
        <v>14805</v>
      </c>
      <c r="F7967" s="127" t="s">
        <v>13</v>
      </c>
      <c r="G7967" s="127">
        <v>376667</v>
      </c>
      <c r="H7967" s="127"/>
      <c r="I7967" s="131" t="s">
        <v>10851</v>
      </c>
      <c r="J7967" s="127"/>
      <c r="K7967" s="127"/>
      <c r="L7967" s="127"/>
      <c r="M7967" s="127"/>
      <c r="N7967" s="246">
        <v>2807082.57</v>
      </c>
      <c r="O7967" s="246">
        <v>0</v>
      </c>
      <c r="P7967" s="127" t="s">
        <v>1334</v>
      </c>
    </row>
    <row r="7968" spans="1:16" hidden="1">
      <c r="A7968" s="127" t="s">
        <v>1806</v>
      </c>
      <c r="B7968" s="127"/>
      <c r="C7968" s="128" t="s">
        <v>1806</v>
      </c>
      <c r="D7968" s="222">
        <v>43068</v>
      </c>
      <c r="E7968" s="127" t="s">
        <v>14806</v>
      </c>
      <c r="F7968" s="127" t="s">
        <v>13</v>
      </c>
      <c r="G7968" s="127">
        <v>376669</v>
      </c>
      <c r="H7968" s="127"/>
      <c r="I7968" s="131" t="s">
        <v>10851</v>
      </c>
      <c r="J7968" s="127"/>
      <c r="K7968" s="127"/>
      <c r="L7968" s="127"/>
      <c r="M7968" s="127"/>
      <c r="N7968" s="246">
        <v>1092538.6200000001</v>
      </c>
      <c r="O7968" s="246">
        <v>0</v>
      </c>
      <c r="P7968" s="127" t="s">
        <v>1334</v>
      </c>
    </row>
    <row r="7969" spans="1:16" hidden="1">
      <c r="A7969" s="127" t="s">
        <v>1806</v>
      </c>
      <c r="B7969" s="127"/>
      <c r="C7969" s="128" t="s">
        <v>1806</v>
      </c>
      <c r="D7969" s="222">
        <v>43068</v>
      </c>
      <c r="E7969" s="127" t="s">
        <v>14807</v>
      </c>
      <c r="F7969" s="127" t="s">
        <v>13</v>
      </c>
      <c r="G7969" s="127">
        <v>376671</v>
      </c>
      <c r="H7969" s="127"/>
      <c r="I7969" s="131" t="s">
        <v>10851</v>
      </c>
      <c r="J7969" s="127"/>
      <c r="K7969" s="127"/>
      <c r="L7969" s="127"/>
      <c r="M7969" s="127"/>
      <c r="N7969" s="246">
        <v>19417661.359999999</v>
      </c>
      <c r="O7969" s="246">
        <v>0</v>
      </c>
      <c r="P7969" s="127" t="s">
        <v>1334</v>
      </c>
    </row>
    <row r="7970" spans="1:16" hidden="1">
      <c r="A7970" s="127" t="s">
        <v>1806</v>
      </c>
      <c r="B7970" s="127"/>
      <c r="C7970" s="128" t="s">
        <v>1806</v>
      </c>
      <c r="D7970" s="222">
        <v>43068</v>
      </c>
      <c r="E7970" s="127" t="s">
        <v>14808</v>
      </c>
      <c r="F7970" s="127" t="s">
        <v>13</v>
      </c>
      <c r="G7970" s="127">
        <v>376673</v>
      </c>
      <c r="H7970" s="127"/>
      <c r="I7970" s="131" t="s">
        <v>10851</v>
      </c>
      <c r="J7970" s="127"/>
      <c r="K7970" s="127"/>
      <c r="L7970" s="127"/>
      <c r="M7970" s="127"/>
      <c r="N7970" s="246">
        <v>19038766.609999999</v>
      </c>
      <c r="O7970" s="246">
        <v>0</v>
      </c>
      <c r="P7970" s="127" t="s">
        <v>1334</v>
      </c>
    </row>
    <row r="7971" spans="1:16" hidden="1">
      <c r="A7971" s="127" t="s">
        <v>1806</v>
      </c>
      <c r="B7971" s="127"/>
      <c r="C7971" s="128" t="s">
        <v>1806</v>
      </c>
      <c r="D7971" s="222">
        <v>43068</v>
      </c>
      <c r="E7971" s="127" t="s">
        <v>14809</v>
      </c>
      <c r="F7971" s="127" t="s">
        <v>13</v>
      </c>
      <c r="G7971" s="127">
        <v>376675</v>
      </c>
      <c r="H7971" s="127"/>
      <c r="I7971" s="131" t="s">
        <v>10851</v>
      </c>
      <c r="J7971" s="127"/>
      <c r="K7971" s="127"/>
      <c r="L7971" s="127"/>
      <c r="M7971" s="127"/>
      <c r="N7971" s="246">
        <v>24414231.809999999</v>
      </c>
      <c r="O7971" s="246">
        <v>0</v>
      </c>
      <c r="P7971" s="127" t="s">
        <v>1334</v>
      </c>
    </row>
    <row r="7972" spans="1:16" hidden="1">
      <c r="A7972" s="127" t="s">
        <v>1806</v>
      </c>
      <c r="B7972" s="127"/>
      <c r="C7972" s="128" t="s">
        <v>1806</v>
      </c>
      <c r="D7972" s="222">
        <v>43068</v>
      </c>
      <c r="E7972" s="127" t="s">
        <v>14810</v>
      </c>
      <c r="F7972" s="127" t="s">
        <v>13</v>
      </c>
      <c r="G7972" s="127">
        <v>376677</v>
      </c>
      <c r="H7972" s="127"/>
      <c r="I7972" s="131" t="s">
        <v>10851</v>
      </c>
      <c r="J7972" s="127"/>
      <c r="K7972" s="127"/>
      <c r="L7972" s="127"/>
      <c r="M7972" s="127"/>
      <c r="N7972" s="246">
        <v>9403099.8900000006</v>
      </c>
      <c r="O7972" s="246">
        <v>0</v>
      </c>
      <c r="P7972" s="127" t="s">
        <v>1334</v>
      </c>
    </row>
    <row r="7973" spans="1:16" hidden="1">
      <c r="A7973" s="127" t="s">
        <v>1806</v>
      </c>
      <c r="B7973" s="127"/>
      <c r="C7973" s="128" t="s">
        <v>1806</v>
      </c>
      <c r="D7973" s="222">
        <v>43068</v>
      </c>
      <c r="E7973" s="127" t="s">
        <v>14811</v>
      </c>
      <c r="F7973" s="127" t="s">
        <v>13</v>
      </c>
      <c r="G7973" s="127">
        <v>376679</v>
      </c>
      <c r="H7973" s="127"/>
      <c r="I7973" s="131" t="s">
        <v>10851</v>
      </c>
      <c r="J7973" s="127"/>
      <c r="K7973" s="127"/>
      <c r="L7973" s="127"/>
      <c r="M7973" s="127"/>
      <c r="N7973" s="246">
        <v>112095002.81999999</v>
      </c>
      <c r="O7973" s="246">
        <v>0</v>
      </c>
      <c r="P7973" s="127" t="s">
        <v>1334</v>
      </c>
    </row>
    <row r="7974" spans="1:16" hidden="1">
      <c r="A7974" s="127" t="s">
        <v>1806</v>
      </c>
      <c r="B7974" s="127"/>
      <c r="C7974" s="128" t="s">
        <v>1806</v>
      </c>
      <c r="D7974" s="222">
        <v>43068</v>
      </c>
      <c r="E7974" s="127" t="s">
        <v>14812</v>
      </c>
      <c r="F7974" s="127" t="s">
        <v>13</v>
      </c>
      <c r="G7974" s="127">
        <v>376681</v>
      </c>
      <c r="H7974" s="127"/>
      <c r="I7974" s="131" t="s">
        <v>10851</v>
      </c>
      <c r="J7974" s="127"/>
      <c r="K7974" s="127"/>
      <c r="L7974" s="127"/>
      <c r="M7974" s="127"/>
      <c r="N7974" s="246">
        <v>48178368.18</v>
      </c>
      <c r="O7974" s="246">
        <v>0</v>
      </c>
      <c r="P7974" s="127" t="s">
        <v>1334</v>
      </c>
    </row>
    <row r="7975" spans="1:16" hidden="1">
      <c r="A7975" s="127" t="s">
        <v>1806</v>
      </c>
      <c r="B7975" s="127"/>
      <c r="C7975" s="128" t="s">
        <v>1806</v>
      </c>
      <c r="D7975" s="222">
        <v>43068</v>
      </c>
      <c r="E7975" s="127" t="s">
        <v>14813</v>
      </c>
      <c r="F7975" s="127" t="s">
        <v>13</v>
      </c>
      <c r="G7975" s="127">
        <v>376683</v>
      </c>
      <c r="H7975" s="127"/>
      <c r="I7975" s="131" t="s">
        <v>10851</v>
      </c>
      <c r="J7975" s="127"/>
      <c r="K7975" s="127"/>
      <c r="L7975" s="127"/>
      <c r="M7975" s="127"/>
      <c r="N7975" s="246">
        <v>8345699.7000000002</v>
      </c>
      <c r="O7975" s="246">
        <v>0</v>
      </c>
      <c r="P7975" s="127" t="s">
        <v>1334</v>
      </c>
    </row>
    <row r="7976" spans="1:16" hidden="1">
      <c r="A7976" s="127" t="s">
        <v>1806</v>
      </c>
      <c r="B7976" s="127"/>
      <c r="C7976" s="128" t="s">
        <v>1806</v>
      </c>
      <c r="D7976" s="222">
        <v>43068</v>
      </c>
      <c r="E7976" s="127" t="s">
        <v>14814</v>
      </c>
      <c r="F7976" s="127" t="s">
        <v>13</v>
      </c>
      <c r="G7976" s="127">
        <v>376685</v>
      </c>
      <c r="H7976" s="127"/>
      <c r="I7976" s="131" t="s">
        <v>10851</v>
      </c>
      <c r="J7976" s="127"/>
      <c r="K7976" s="127"/>
      <c r="L7976" s="127"/>
      <c r="M7976" s="127"/>
      <c r="N7976" s="246">
        <v>10767.66</v>
      </c>
      <c r="O7976" s="246">
        <v>0</v>
      </c>
      <c r="P7976" s="127" t="s">
        <v>1334</v>
      </c>
    </row>
    <row r="7977" spans="1:16" hidden="1">
      <c r="A7977" s="127" t="s">
        <v>1806</v>
      </c>
      <c r="B7977" s="127"/>
      <c r="C7977" s="128" t="s">
        <v>1806</v>
      </c>
      <c r="D7977" s="222">
        <v>43068</v>
      </c>
      <c r="E7977" s="127" t="s">
        <v>14815</v>
      </c>
      <c r="F7977" s="127" t="s">
        <v>13</v>
      </c>
      <c r="G7977" s="127">
        <v>376687</v>
      </c>
      <c r="H7977" s="127"/>
      <c r="I7977" s="131" t="s">
        <v>10851</v>
      </c>
      <c r="J7977" s="127"/>
      <c r="K7977" s="127"/>
      <c r="L7977" s="127"/>
      <c r="M7977" s="127"/>
      <c r="N7977" s="246">
        <v>4102.21</v>
      </c>
      <c r="O7977" s="246">
        <v>0</v>
      </c>
      <c r="P7977" s="127" t="s">
        <v>1334</v>
      </c>
    </row>
    <row r="7978" spans="1:16" hidden="1">
      <c r="A7978" s="127" t="s">
        <v>1806</v>
      </c>
      <c r="B7978" s="127"/>
      <c r="C7978" s="128" t="s">
        <v>1806</v>
      </c>
      <c r="D7978" s="222">
        <v>43068</v>
      </c>
      <c r="E7978" s="127" t="s">
        <v>14816</v>
      </c>
      <c r="F7978" s="127" t="s">
        <v>13</v>
      </c>
      <c r="G7978" s="127">
        <v>376689</v>
      </c>
      <c r="H7978" s="127"/>
      <c r="I7978" s="131" t="s">
        <v>10851</v>
      </c>
      <c r="J7978" s="127"/>
      <c r="K7978" s="127"/>
      <c r="L7978" s="127"/>
      <c r="M7978" s="127"/>
      <c r="N7978" s="246">
        <v>16962.650000000001</v>
      </c>
      <c r="O7978" s="246">
        <v>0</v>
      </c>
      <c r="P7978" s="127" t="s">
        <v>1334</v>
      </c>
    </row>
    <row r="7979" spans="1:16" ht="76.5" hidden="1">
      <c r="A7979" s="127">
        <v>25</v>
      </c>
      <c r="B7979" s="127"/>
      <c r="C7979" s="128" t="s">
        <v>695</v>
      </c>
      <c r="D7979" s="222">
        <v>43068</v>
      </c>
      <c r="E7979" s="127" t="s">
        <v>14817</v>
      </c>
      <c r="F7979" s="127" t="s">
        <v>1375</v>
      </c>
      <c r="G7979" s="127">
        <v>15715984</v>
      </c>
      <c r="H7979" s="127"/>
      <c r="I7979" s="131" t="s">
        <v>17123</v>
      </c>
      <c r="J7979" s="127"/>
      <c r="K7979" s="127"/>
      <c r="L7979" s="127"/>
      <c r="M7979" s="127"/>
      <c r="N7979" s="246">
        <v>47913.32</v>
      </c>
      <c r="O7979" s="246">
        <v>0</v>
      </c>
      <c r="P7979" s="127" t="s">
        <v>1334</v>
      </c>
    </row>
    <row r="7980" spans="1:16" ht="76.5" hidden="1">
      <c r="A7980" s="127">
        <v>25</v>
      </c>
      <c r="B7980" s="127"/>
      <c r="C7980" s="128" t="s">
        <v>695</v>
      </c>
      <c r="D7980" s="222">
        <v>43068</v>
      </c>
      <c r="E7980" s="127" t="s">
        <v>14818</v>
      </c>
      <c r="F7980" s="127" t="s">
        <v>1375</v>
      </c>
      <c r="G7980" s="127">
        <v>15715985</v>
      </c>
      <c r="H7980" s="127"/>
      <c r="I7980" s="131" t="s">
        <v>17124</v>
      </c>
      <c r="J7980" s="127"/>
      <c r="K7980" s="127"/>
      <c r="L7980" s="127"/>
      <c r="M7980" s="127"/>
      <c r="N7980" s="246">
        <v>116850.66</v>
      </c>
      <c r="O7980" s="246">
        <v>0</v>
      </c>
      <c r="P7980" s="127" t="s">
        <v>1334</v>
      </c>
    </row>
    <row r="7981" spans="1:16" ht="76.5" hidden="1">
      <c r="A7981" s="127">
        <v>25</v>
      </c>
      <c r="B7981" s="127"/>
      <c r="C7981" s="128" t="s">
        <v>695</v>
      </c>
      <c r="D7981" s="222">
        <v>43068</v>
      </c>
      <c r="E7981" s="127" t="s">
        <v>14819</v>
      </c>
      <c r="F7981" s="127" t="s">
        <v>1375</v>
      </c>
      <c r="G7981" s="127">
        <v>15715988</v>
      </c>
      <c r="H7981" s="127"/>
      <c r="I7981" s="131" t="s">
        <v>17125</v>
      </c>
      <c r="J7981" s="127"/>
      <c r="K7981" s="127"/>
      <c r="L7981" s="127"/>
      <c r="M7981" s="127"/>
      <c r="N7981" s="246">
        <v>3833.06</v>
      </c>
      <c r="O7981" s="246">
        <v>0</v>
      </c>
      <c r="P7981" s="127" t="s">
        <v>1334</v>
      </c>
    </row>
    <row r="7982" spans="1:16" ht="76.5" hidden="1">
      <c r="A7982" s="127">
        <v>25</v>
      </c>
      <c r="B7982" s="127"/>
      <c r="C7982" s="128" t="s">
        <v>695</v>
      </c>
      <c r="D7982" s="222">
        <v>43068</v>
      </c>
      <c r="E7982" s="127" t="s">
        <v>14820</v>
      </c>
      <c r="F7982" s="127" t="s">
        <v>1375</v>
      </c>
      <c r="G7982" s="127">
        <v>15715989</v>
      </c>
      <c r="H7982" s="127"/>
      <c r="I7982" s="131" t="s">
        <v>17126</v>
      </c>
      <c r="J7982" s="127"/>
      <c r="K7982" s="127"/>
      <c r="L7982" s="127"/>
      <c r="M7982" s="127"/>
      <c r="N7982" s="246">
        <v>299111.61</v>
      </c>
      <c r="O7982" s="246">
        <v>0</v>
      </c>
      <c r="P7982" s="127" t="s">
        <v>1334</v>
      </c>
    </row>
    <row r="7983" spans="1:16" ht="63.75" hidden="1">
      <c r="A7983" s="127">
        <v>25</v>
      </c>
      <c r="B7983" s="127"/>
      <c r="C7983" s="128" t="s">
        <v>695</v>
      </c>
      <c r="D7983" s="222">
        <v>43068</v>
      </c>
      <c r="E7983" s="127" t="s">
        <v>14821</v>
      </c>
      <c r="F7983" s="127" t="s">
        <v>1375</v>
      </c>
      <c r="G7983" s="127">
        <v>15715991</v>
      </c>
      <c r="H7983" s="127"/>
      <c r="I7983" s="131" t="s">
        <v>17127</v>
      </c>
      <c r="J7983" s="127"/>
      <c r="K7983" s="127"/>
      <c r="L7983" s="127"/>
      <c r="M7983" s="127"/>
      <c r="N7983" s="246">
        <v>193768.88</v>
      </c>
      <c r="O7983" s="246">
        <v>0</v>
      </c>
      <c r="P7983" s="127" t="s">
        <v>1334</v>
      </c>
    </row>
    <row r="7984" spans="1:16" ht="76.5" hidden="1">
      <c r="A7984" s="127">
        <v>25</v>
      </c>
      <c r="B7984" s="127"/>
      <c r="C7984" s="128" t="s">
        <v>695</v>
      </c>
      <c r="D7984" s="222">
        <v>43068</v>
      </c>
      <c r="E7984" s="127" t="s">
        <v>14822</v>
      </c>
      <c r="F7984" s="127" t="s">
        <v>1375</v>
      </c>
      <c r="G7984" s="127">
        <v>15710985</v>
      </c>
      <c r="H7984" s="127"/>
      <c r="I7984" s="131" t="s">
        <v>17128</v>
      </c>
      <c r="J7984" s="127"/>
      <c r="K7984" s="127"/>
      <c r="L7984" s="127"/>
      <c r="M7984" s="127"/>
      <c r="N7984" s="246">
        <v>1257363.2</v>
      </c>
      <c r="O7984" s="246">
        <v>0</v>
      </c>
      <c r="P7984" s="127" t="s">
        <v>1334</v>
      </c>
    </row>
    <row r="7985" spans="1:16" ht="76.5" hidden="1">
      <c r="A7985" s="127">
        <v>25</v>
      </c>
      <c r="B7985" s="127"/>
      <c r="C7985" s="128" t="s">
        <v>695</v>
      </c>
      <c r="D7985" s="222">
        <v>43068</v>
      </c>
      <c r="E7985" s="127" t="s">
        <v>14823</v>
      </c>
      <c r="F7985" s="127" t="s">
        <v>1375</v>
      </c>
      <c r="G7985" s="127">
        <v>15711054</v>
      </c>
      <c r="H7985" s="127"/>
      <c r="I7985" s="131" t="s">
        <v>17129</v>
      </c>
      <c r="J7985" s="127"/>
      <c r="K7985" s="127"/>
      <c r="L7985" s="127"/>
      <c r="M7985" s="127"/>
      <c r="N7985" s="246">
        <v>788551.06</v>
      </c>
      <c r="O7985" s="246">
        <v>0</v>
      </c>
      <c r="P7985" s="127" t="s">
        <v>1334</v>
      </c>
    </row>
    <row r="7986" spans="1:16" ht="76.5" hidden="1">
      <c r="A7986" s="127">
        <v>25</v>
      </c>
      <c r="B7986" s="127"/>
      <c r="C7986" s="128" t="s">
        <v>695</v>
      </c>
      <c r="D7986" s="222">
        <v>43068</v>
      </c>
      <c r="E7986" s="127" t="s">
        <v>14824</v>
      </c>
      <c r="F7986" s="127" t="s">
        <v>1375</v>
      </c>
      <c r="G7986" s="127">
        <v>15711068</v>
      </c>
      <c r="H7986" s="127"/>
      <c r="I7986" s="131" t="s">
        <v>17130</v>
      </c>
      <c r="J7986" s="127"/>
      <c r="K7986" s="127"/>
      <c r="L7986" s="127"/>
      <c r="M7986" s="127"/>
      <c r="N7986" s="246">
        <v>427890.93</v>
      </c>
      <c r="O7986" s="246">
        <v>0</v>
      </c>
      <c r="P7986" s="127" t="s">
        <v>1334</v>
      </c>
    </row>
    <row r="7987" spans="1:16" ht="76.5" hidden="1">
      <c r="A7987" s="127">
        <v>25</v>
      </c>
      <c r="B7987" s="127"/>
      <c r="C7987" s="128" t="s">
        <v>695</v>
      </c>
      <c r="D7987" s="222">
        <v>43068</v>
      </c>
      <c r="E7987" s="127" t="s">
        <v>14825</v>
      </c>
      <c r="F7987" s="127" t="s">
        <v>1375</v>
      </c>
      <c r="G7987" s="127">
        <v>15711070</v>
      </c>
      <c r="H7987" s="127"/>
      <c r="I7987" s="131" t="s">
        <v>17131</v>
      </c>
      <c r="J7987" s="127"/>
      <c r="K7987" s="127"/>
      <c r="L7987" s="127"/>
      <c r="M7987" s="127"/>
      <c r="N7987" s="246">
        <v>254641.57</v>
      </c>
      <c r="O7987" s="246">
        <v>0</v>
      </c>
      <c r="P7987" s="127" t="s">
        <v>1334</v>
      </c>
    </row>
    <row r="7988" spans="1:16" ht="76.5" hidden="1">
      <c r="A7988" s="127">
        <v>25</v>
      </c>
      <c r="B7988" s="127"/>
      <c r="C7988" s="128" t="s">
        <v>695</v>
      </c>
      <c r="D7988" s="222">
        <v>43068</v>
      </c>
      <c r="E7988" s="127" t="s">
        <v>14826</v>
      </c>
      <c r="F7988" s="127" t="s">
        <v>1375</v>
      </c>
      <c r="G7988" s="127">
        <v>15711082</v>
      </c>
      <c r="H7988" s="127"/>
      <c r="I7988" s="131" t="s">
        <v>17132</v>
      </c>
      <c r="J7988" s="127"/>
      <c r="K7988" s="127"/>
      <c r="L7988" s="127"/>
      <c r="M7988" s="127"/>
      <c r="N7988" s="246">
        <v>69832.67</v>
      </c>
      <c r="O7988" s="246">
        <v>0</v>
      </c>
      <c r="P7988" s="127" t="s">
        <v>1334</v>
      </c>
    </row>
    <row r="7989" spans="1:16" ht="76.5" hidden="1">
      <c r="A7989" s="127">
        <v>25</v>
      </c>
      <c r="B7989" s="127"/>
      <c r="C7989" s="128" t="s">
        <v>695</v>
      </c>
      <c r="D7989" s="222">
        <v>43068</v>
      </c>
      <c r="E7989" s="127" t="s">
        <v>14827</v>
      </c>
      <c r="F7989" s="127" t="s">
        <v>1375</v>
      </c>
      <c r="G7989" s="127">
        <v>15711231</v>
      </c>
      <c r="H7989" s="127"/>
      <c r="I7989" s="131" t="s">
        <v>17133</v>
      </c>
      <c r="J7989" s="127"/>
      <c r="K7989" s="127"/>
      <c r="L7989" s="127"/>
      <c r="M7989" s="127"/>
      <c r="N7989" s="246">
        <v>339752.53</v>
      </c>
      <c r="O7989" s="246">
        <v>0</v>
      </c>
      <c r="P7989" s="127" t="s">
        <v>1334</v>
      </c>
    </row>
    <row r="7990" spans="1:16" ht="76.5" hidden="1">
      <c r="A7990" s="127">
        <v>25</v>
      </c>
      <c r="B7990" s="127"/>
      <c r="C7990" s="128" t="s">
        <v>695</v>
      </c>
      <c r="D7990" s="222">
        <v>43068</v>
      </c>
      <c r="E7990" s="127" t="s">
        <v>14828</v>
      </c>
      <c r="F7990" s="127" t="s">
        <v>1375</v>
      </c>
      <c r="G7990" s="127">
        <v>15715787</v>
      </c>
      <c r="H7990" s="127"/>
      <c r="I7990" s="131" t="s">
        <v>17134</v>
      </c>
      <c r="J7990" s="127"/>
      <c r="K7990" s="127"/>
      <c r="L7990" s="127"/>
      <c r="M7990" s="127"/>
      <c r="N7990" s="246">
        <v>1006570.16</v>
      </c>
      <c r="O7990" s="246">
        <v>0</v>
      </c>
      <c r="P7990" s="127" t="s">
        <v>1334</v>
      </c>
    </row>
    <row r="7991" spans="1:16" ht="76.5" hidden="1">
      <c r="A7991" s="127">
        <v>513</v>
      </c>
      <c r="B7991" s="127"/>
      <c r="C7991" s="128" t="s">
        <v>201</v>
      </c>
      <c r="D7991" s="222">
        <v>43068</v>
      </c>
      <c r="E7991" s="127" t="s">
        <v>14829</v>
      </c>
      <c r="F7991" s="127" t="s">
        <v>1375</v>
      </c>
      <c r="G7991" s="127">
        <v>15710986</v>
      </c>
      <c r="H7991" s="127"/>
      <c r="I7991" s="131" t="s">
        <v>17135</v>
      </c>
      <c r="J7991" s="127"/>
      <c r="K7991" s="127"/>
      <c r="L7991" s="127"/>
      <c r="M7991" s="127"/>
      <c r="N7991" s="246">
        <v>334125.8</v>
      </c>
      <c r="O7991" s="246">
        <v>0</v>
      </c>
      <c r="P7991" s="127" t="s">
        <v>1334</v>
      </c>
    </row>
    <row r="7992" spans="1:16" ht="76.5" hidden="1">
      <c r="A7992" s="127">
        <v>513</v>
      </c>
      <c r="B7992" s="127"/>
      <c r="C7992" s="128" t="s">
        <v>201</v>
      </c>
      <c r="D7992" s="222">
        <v>43068</v>
      </c>
      <c r="E7992" s="127" t="s">
        <v>14830</v>
      </c>
      <c r="F7992" s="127" t="s">
        <v>1375</v>
      </c>
      <c r="G7992" s="127">
        <v>15710941</v>
      </c>
      <c r="H7992" s="127"/>
      <c r="I7992" s="131" t="s">
        <v>17136</v>
      </c>
      <c r="J7992" s="127"/>
      <c r="K7992" s="127"/>
      <c r="L7992" s="127"/>
      <c r="M7992" s="127"/>
      <c r="N7992" s="246">
        <v>446069.84</v>
      </c>
      <c r="O7992" s="246">
        <v>0</v>
      </c>
      <c r="P7992" s="127" t="s">
        <v>1334</v>
      </c>
    </row>
    <row r="7993" spans="1:16" ht="76.5" hidden="1">
      <c r="A7993" s="127">
        <v>70</v>
      </c>
      <c r="B7993" s="127"/>
      <c r="C7993" s="128" t="s">
        <v>706</v>
      </c>
      <c r="D7993" s="222">
        <v>43068</v>
      </c>
      <c r="E7993" s="127" t="s">
        <v>14831</v>
      </c>
      <c r="F7993" s="127" t="s">
        <v>1375</v>
      </c>
      <c r="G7993" s="127">
        <v>15729468</v>
      </c>
      <c r="H7993" s="127"/>
      <c r="I7993" s="131" t="s">
        <v>17137</v>
      </c>
      <c r="J7993" s="127"/>
      <c r="K7993" s="127"/>
      <c r="L7993" s="127"/>
      <c r="M7993" s="127"/>
      <c r="N7993" s="246">
        <v>19919.25</v>
      </c>
      <c r="O7993" s="246">
        <v>0</v>
      </c>
      <c r="P7993" s="127" t="s">
        <v>1334</v>
      </c>
    </row>
    <row r="7994" spans="1:16" ht="76.5" hidden="1">
      <c r="A7994" s="127">
        <v>20</v>
      </c>
      <c r="B7994" s="127"/>
      <c r="C7994" s="128" t="s">
        <v>694</v>
      </c>
      <c r="D7994" s="222">
        <v>43068</v>
      </c>
      <c r="E7994" s="127" t="s">
        <v>14832</v>
      </c>
      <c r="F7994" s="127" t="s">
        <v>11</v>
      </c>
      <c r="G7994" s="127">
        <v>905610</v>
      </c>
      <c r="H7994" s="127"/>
      <c r="I7994" s="131" t="s">
        <v>17138</v>
      </c>
      <c r="J7994" s="127"/>
      <c r="K7994" s="127"/>
      <c r="L7994" s="127"/>
      <c r="M7994" s="127"/>
      <c r="N7994" s="246">
        <v>270</v>
      </c>
      <c r="O7994" s="246">
        <v>0</v>
      </c>
      <c r="P7994" s="127" t="s">
        <v>1334</v>
      </c>
    </row>
    <row r="7995" spans="1:16" ht="51" hidden="1">
      <c r="A7995" s="127">
        <v>513</v>
      </c>
      <c r="B7995" s="127"/>
      <c r="C7995" s="128" t="s">
        <v>201</v>
      </c>
      <c r="D7995" s="222">
        <v>43068</v>
      </c>
      <c r="E7995" s="127" t="s">
        <v>14833</v>
      </c>
      <c r="F7995" s="127" t="s">
        <v>11</v>
      </c>
      <c r="G7995" s="127">
        <v>905645</v>
      </c>
      <c r="H7995" s="127"/>
      <c r="I7995" s="131" t="s">
        <v>17139</v>
      </c>
      <c r="J7995" s="127"/>
      <c r="K7995" s="127"/>
      <c r="L7995" s="127"/>
      <c r="M7995" s="127"/>
      <c r="N7995" s="246">
        <v>270</v>
      </c>
      <c r="O7995" s="246">
        <v>0</v>
      </c>
      <c r="P7995" s="127" t="s">
        <v>1334</v>
      </c>
    </row>
    <row r="7996" spans="1:16" ht="51" hidden="1">
      <c r="A7996" s="127">
        <v>117</v>
      </c>
      <c r="B7996" s="127"/>
      <c r="C7996" s="128" t="s">
        <v>723</v>
      </c>
      <c r="D7996" s="222">
        <v>43068</v>
      </c>
      <c r="E7996" s="127" t="s">
        <v>14834</v>
      </c>
      <c r="F7996" s="127" t="s">
        <v>11</v>
      </c>
      <c r="G7996" s="127">
        <v>905712</v>
      </c>
      <c r="H7996" s="127"/>
      <c r="I7996" s="131" t="s">
        <v>17140</v>
      </c>
      <c r="J7996" s="127"/>
      <c r="K7996" s="127"/>
      <c r="L7996" s="127"/>
      <c r="M7996" s="127"/>
      <c r="N7996" s="246">
        <v>50</v>
      </c>
      <c r="O7996" s="246">
        <v>0</v>
      </c>
      <c r="P7996" s="127" t="s">
        <v>1334</v>
      </c>
    </row>
    <row r="7997" spans="1:16" ht="51" hidden="1">
      <c r="A7997" s="127">
        <v>117</v>
      </c>
      <c r="B7997" s="127"/>
      <c r="C7997" s="128" t="s">
        <v>723</v>
      </c>
      <c r="D7997" s="222">
        <v>43068</v>
      </c>
      <c r="E7997" s="127" t="s">
        <v>14835</v>
      </c>
      <c r="F7997" s="127" t="s">
        <v>11</v>
      </c>
      <c r="G7997" s="127">
        <v>905739</v>
      </c>
      <c r="H7997" s="127"/>
      <c r="I7997" s="131" t="s">
        <v>17141</v>
      </c>
      <c r="J7997" s="127"/>
      <c r="K7997" s="127"/>
      <c r="L7997" s="127"/>
      <c r="M7997" s="127"/>
      <c r="N7997" s="246">
        <v>50</v>
      </c>
      <c r="O7997" s="246">
        <v>0</v>
      </c>
      <c r="P7997" s="127" t="s">
        <v>1334</v>
      </c>
    </row>
    <row r="7998" spans="1:16" ht="38.25" hidden="1">
      <c r="A7998" s="127">
        <v>117</v>
      </c>
      <c r="B7998" s="127"/>
      <c r="C7998" s="128" t="s">
        <v>723</v>
      </c>
      <c r="D7998" s="222">
        <v>43068</v>
      </c>
      <c r="E7998" s="127" t="s">
        <v>14836</v>
      </c>
      <c r="F7998" s="127" t="s">
        <v>11</v>
      </c>
      <c r="G7998" s="127">
        <v>905757</v>
      </c>
      <c r="H7998" s="127"/>
      <c r="I7998" s="131" t="s">
        <v>17142</v>
      </c>
      <c r="J7998" s="127"/>
      <c r="K7998" s="127"/>
      <c r="L7998" s="127"/>
      <c r="M7998" s="127"/>
      <c r="N7998" s="246">
        <v>50</v>
      </c>
      <c r="O7998" s="246">
        <v>0</v>
      </c>
      <c r="P7998" s="127" t="s">
        <v>1334</v>
      </c>
    </row>
    <row r="7999" spans="1:16" ht="51" hidden="1">
      <c r="A7999" s="127" t="s">
        <v>620</v>
      </c>
      <c r="B7999" s="127"/>
      <c r="C7999" s="128" t="s">
        <v>714</v>
      </c>
      <c r="D7999" s="222">
        <v>43068</v>
      </c>
      <c r="E7999" s="127" t="s">
        <v>14837</v>
      </c>
      <c r="F7999" s="127" t="s">
        <v>11</v>
      </c>
      <c r="G7999" s="127">
        <v>905760</v>
      </c>
      <c r="H7999" s="127"/>
      <c r="I7999" s="131" t="s">
        <v>17143</v>
      </c>
      <c r="J7999" s="127"/>
      <c r="K7999" s="127"/>
      <c r="L7999" s="127"/>
      <c r="M7999" s="127"/>
      <c r="N7999" s="246">
        <v>50</v>
      </c>
      <c r="O7999" s="246">
        <v>0</v>
      </c>
      <c r="P7999" s="127" t="s">
        <v>1334</v>
      </c>
    </row>
    <row r="8000" spans="1:16" hidden="1">
      <c r="A8000" s="127" t="s">
        <v>1806</v>
      </c>
      <c r="B8000" s="127"/>
      <c r="C8000" s="128" t="s">
        <v>1806</v>
      </c>
      <c r="D8000" s="222">
        <v>43068</v>
      </c>
      <c r="E8000" s="127" t="s">
        <v>14838</v>
      </c>
      <c r="F8000" s="127" t="s">
        <v>13</v>
      </c>
      <c r="G8000" s="127">
        <v>376533</v>
      </c>
      <c r="H8000" s="127"/>
      <c r="I8000" s="131" t="s">
        <v>10851</v>
      </c>
      <c r="J8000" s="127"/>
      <c r="K8000" s="127"/>
      <c r="L8000" s="127"/>
      <c r="M8000" s="127"/>
      <c r="N8000" s="246">
        <v>18009.759999999998</v>
      </c>
      <c r="O8000" s="246">
        <v>0</v>
      </c>
      <c r="P8000" s="127" t="s">
        <v>1334</v>
      </c>
    </row>
    <row r="8001" spans="1:16" hidden="1">
      <c r="A8001" s="127" t="s">
        <v>1806</v>
      </c>
      <c r="B8001" s="127"/>
      <c r="C8001" s="128" t="s">
        <v>1806</v>
      </c>
      <c r="D8001" s="222">
        <v>43068</v>
      </c>
      <c r="E8001" s="127" t="s">
        <v>14839</v>
      </c>
      <c r="F8001" s="127" t="s">
        <v>13</v>
      </c>
      <c r="G8001" s="127">
        <v>376535</v>
      </c>
      <c r="H8001" s="127"/>
      <c r="I8001" s="131" t="s">
        <v>10851</v>
      </c>
      <c r="J8001" s="127"/>
      <c r="K8001" s="127"/>
      <c r="L8001" s="127"/>
      <c r="M8001" s="127"/>
      <c r="N8001" s="246">
        <v>1045.74</v>
      </c>
      <c r="O8001" s="246">
        <v>0</v>
      </c>
      <c r="P8001" s="127" t="s">
        <v>1334</v>
      </c>
    </row>
    <row r="8002" spans="1:16" hidden="1">
      <c r="A8002" s="127" t="s">
        <v>1806</v>
      </c>
      <c r="B8002" s="127"/>
      <c r="C8002" s="128" t="s">
        <v>1806</v>
      </c>
      <c r="D8002" s="222">
        <v>43068</v>
      </c>
      <c r="E8002" s="127" t="s">
        <v>14840</v>
      </c>
      <c r="F8002" s="127" t="s">
        <v>13</v>
      </c>
      <c r="G8002" s="127">
        <v>376537</v>
      </c>
      <c r="H8002" s="127"/>
      <c r="I8002" s="131" t="s">
        <v>10851</v>
      </c>
      <c r="J8002" s="127"/>
      <c r="K8002" s="127"/>
      <c r="L8002" s="127"/>
      <c r="M8002" s="127"/>
      <c r="N8002" s="246">
        <v>16962.650000000001</v>
      </c>
      <c r="O8002" s="246">
        <v>0</v>
      </c>
      <c r="P8002" s="127" t="s">
        <v>1334</v>
      </c>
    </row>
    <row r="8003" spans="1:16" hidden="1">
      <c r="A8003" s="127" t="s">
        <v>1806</v>
      </c>
      <c r="B8003" s="127"/>
      <c r="C8003" s="128" t="s">
        <v>1806</v>
      </c>
      <c r="D8003" s="222">
        <v>43068</v>
      </c>
      <c r="E8003" s="127" t="s">
        <v>14841</v>
      </c>
      <c r="F8003" s="127" t="s">
        <v>13</v>
      </c>
      <c r="G8003" s="127">
        <v>376539</v>
      </c>
      <c r="H8003" s="127"/>
      <c r="I8003" s="131" t="s">
        <v>10851</v>
      </c>
      <c r="J8003" s="127"/>
      <c r="K8003" s="127"/>
      <c r="L8003" s="127"/>
      <c r="M8003" s="127"/>
      <c r="N8003" s="246">
        <v>2544395.2000000002</v>
      </c>
      <c r="O8003" s="246">
        <v>0</v>
      </c>
      <c r="P8003" s="127" t="s">
        <v>1334</v>
      </c>
    </row>
    <row r="8004" spans="1:16" hidden="1">
      <c r="A8004" s="127" t="s">
        <v>1806</v>
      </c>
      <c r="B8004" s="127"/>
      <c r="C8004" s="128" t="s">
        <v>1806</v>
      </c>
      <c r="D8004" s="222">
        <v>43068</v>
      </c>
      <c r="E8004" s="127" t="s">
        <v>14842</v>
      </c>
      <c r="F8004" s="127" t="s">
        <v>13</v>
      </c>
      <c r="G8004" s="127">
        <v>376541</v>
      </c>
      <c r="H8004" s="127"/>
      <c r="I8004" s="131" t="s">
        <v>10851</v>
      </c>
      <c r="J8004" s="127"/>
      <c r="K8004" s="127"/>
      <c r="L8004" s="127"/>
      <c r="M8004" s="127"/>
      <c r="N8004" s="246">
        <v>2544395.2000000002</v>
      </c>
      <c r="O8004" s="246">
        <v>0</v>
      </c>
      <c r="P8004" s="127" t="s">
        <v>1334</v>
      </c>
    </row>
    <row r="8005" spans="1:16" hidden="1">
      <c r="A8005" s="127" t="s">
        <v>1806</v>
      </c>
      <c r="B8005" s="127"/>
      <c r="C8005" s="128" t="s">
        <v>1806</v>
      </c>
      <c r="D8005" s="222">
        <v>43068</v>
      </c>
      <c r="E8005" s="127" t="s">
        <v>14843</v>
      </c>
      <c r="F8005" s="127" t="s">
        <v>13</v>
      </c>
      <c r="G8005" s="127">
        <v>376543</v>
      </c>
      <c r="H8005" s="127"/>
      <c r="I8005" s="131" t="s">
        <v>10851</v>
      </c>
      <c r="J8005" s="127"/>
      <c r="K8005" s="127"/>
      <c r="L8005" s="127"/>
      <c r="M8005" s="127"/>
      <c r="N8005" s="246">
        <v>2544395.2000000002</v>
      </c>
      <c r="O8005" s="246">
        <v>0</v>
      </c>
      <c r="P8005" s="127" t="s">
        <v>1334</v>
      </c>
    </row>
    <row r="8006" spans="1:16" hidden="1">
      <c r="A8006" s="127" t="s">
        <v>1806</v>
      </c>
      <c r="B8006" s="127"/>
      <c r="C8006" s="128" t="s">
        <v>1806</v>
      </c>
      <c r="D8006" s="222">
        <v>43068</v>
      </c>
      <c r="E8006" s="127" t="s">
        <v>14844</v>
      </c>
      <c r="F8006" s="127" t="s">
        <v>13</v>
      </c>
      <c r="G8006" s="127">
        <v>376545</v>
      </c>
      <c r="H8006" s="127"/>
      <c r="I8006" s="131" t="s">
        <v>10851</v>
      </c>
      <c r="J8006" s="127"/>
      <c r="K8006" s="127"/>
      <c r="L8006" s="127"/>
      <c r="M8006" s="127"/>
      <c r="N8006" s="246">
        <v>2544395.2000000002</v>
      </c>
      <c r="O8006" s="246">
        <v>0</v>
      </c>
      <c r="P8006" s="127" t="s">
        <v>1334</v>
      </c>
    </row>
    <row r="8007" spans="1:16" hidden="1">
      <c r="A8007" s="127" t="s">
        <v>1806</v>
      </c>
      <c r="B8007" s="127"/>
      <c r="C8007" s="128" t="s">
        <v>1806</v>
      </c>
      <c r="D8007" s="222">
        <v>43068</v>
      </c>
      <c r="E8007" s="127" t="s">
        <v>14845</v>
      </c>
      <c r="F8007" s="127" t="s">
        <v>13</v>
      </c>
      <c r="G8007" s="127">
        <v>376547</v>
      </c>
      <c r="H8007" s="127"/>
      <c r="I8007" s="131" t="s">
        <v>10851</v>
      </c>
      <c r="J8007" s="127"/>
      <c r="K8007" s="127"/>
      <c r="L8007" s="127"/>
      <c r="M8007" s="127"/>
      <c r="N8007" s="246">
        <v>2544395.2000000002</v>
      </c>
      <c r="O8007" s="246">
        <v>0</v>
      </c>
      <c r="P8007" s="127" t="s">
        <v>1334</v>
      </c>
    </row>
    <row r="8008" spans="1:16" hidden="1">
      <c r="A8008" s="127" t="s">
        <v>1806</v>
      </c>
      <c r="B8008" s="127"/>
      <c r="C8008" s="128" t="s">
        <v>1806</v>
      </c>
      <c r="D8008" s="222">
        <v>43068</v>
      </c>
      <c r="E8008" s="127" t="s">
        <v>14846</v>
      </c>
      <c r="F8008" s="127" t="s">
        <v>13</v>
      </c>
      <c r="G8008" s="127">
        <v>376549</v>
      </c>
      <c r="H8008" s="127"/>
      <c r="I8008" s="131" t="s">
        <v>10851</v>
      </c>
      <c r="J8008" s="127"/>
      <c r="K8008" s="127"/>
      <c r="L8008" s="127"/>
      <c r="M8008" s="127"/>
      <c r="N8008" s="246">
        <v>6988480.3200000003</v>
      </c>
      <c r="O8008" s="246">
        <v>0</v>
      </c>
      <c r="P8008" s="127" t="s">
        <v>1334</v>
      </c>
    </row>
    <row r="8009" spans="1:16" hidden="1">
      <c r="A8009" s="127" t="s">
        <v>1806</v>
      </c>
      <c r="B8009" s="127"/>
      <c r="C8009" s="128" t="s">
        <v>1806</v>
      </c>
      <c r="D8009" s="222">
        <v>43068</v>
      </c>
      <c r="E8009" s="127" t="s">
        <v>14847</v>
      </c>
      <c r="F8009" s="127" t="s">
        <v>13</v>
      </c>
      <c r="G8009" s="127">
        <v>376551</v>
      </c>
      <c r="H8009" s="127"/>
      <c r="I8009" s="131" t="s">
        <v>10851</v>
      </c>
      <c r="J8009" s="127"/>
      <c r="K8009" s="127"/>
      <c r="L8009" s="127"/>
      <c r="M8009" s="127"/>
      <c r="N8009" s="246">
        <v>6988480.3200000003</v>
      </c>
      <c r="O8009" s="246">
        <v>0</v>
      </c>
      <c r="P8009" s="127" t="s">
        <v>1334</v>
      </c>
    </row>
    <row r="8010" spans="1:16" hidden="1">
      <c r="A8010" s="127" t="s">
        <v>1806</v>
      </c>
      <c r="B8010" s="127"/>
      <c r="C8010" s="128" t="s">
        <v>1806</v>
      </c>
      <c r="D8010" s="222">
        <v>43068</v>
      </c>
      <c r="E8010" s="127" t="s">
        <v>14848</v>
      </c>
      <c r="F8010" s="127" t="s">
        <v>13</v>
      </c>
      <c r="G8010" s="127">
        <v>376553</v>
      </c>
      <c r="H8010" s="127"/>
      <c r="I8010" s="131" t="s">
        <v>10851</v>
      </c>
      <c r="J8010" s="127"/>
      <c r="K8010" s="127"/>
      <c r="L8010" s="127"/>
      <c r="M8010" s="127"/>
      <c r="N8010" s="246">
        <v>6988480.3200000003</v>
      </c>
      <c r="O8010" s="246">
        <v>0</v>
      </c>
      <c r="P8010" s="127" t="s">
        <v>1334</v>
      </c>
    </row>
    <row r="8011" spans="1:16" hidden="1">
      <c r="A8011" s="127" t="s">
        <v>1806</v>
      </c>
      <c r="B8011" s="127"/>
      <c r="C8011" s="128" t="s">
        <v>1806</v>
      </c>
      <c r="D8011" s="222">
        <v>43068</v>
      </c>
      <c r="E8011" s="127" t="s">
        <v>14849</v>
      </c>
      <c r="F8011" s="127" t="s">
        <v>13</v>
      </c>
      <c r="G8011" s="127">
        <v>376555</v>
      </c>
      <c r="H8011" s="127"/>
      <c r="I8011" s="131" t="s">
        <v>10851</v>
      </c>
      <c r="J8011" s="127"/>
      <c r="K8011" s="127"/>
      <c r="L8011" s="127"/>
      <c r="M8011" s="127"/>
      <c r="N8011" s="246">
        <v>6988480.3200000003</v>
      </c>
      <c r="O8011" s="246">
        <v>0</v>
      </c>
      <c r="P8011" s="127" t="s">
        <v>1334</v>
      </c>
    </row>
    <row r="8012" spans="1:16" hidden="1">
      <c r="A8012" s="127" t="s">
        <v>1806</v>
      </c>
      <c r="B8012" s="127"/>
      <c r="C8012" s="128" t="s">
        <v>1806</v>
      </c>
      <c r="D8012" s="222">
        <v>43068</v>
      </c>
      <c r="E8012" s="127" t="s">
        <v>14850</v>
      </c>
      <c r="F8012" s="127" t="s">
        <v>13</v>
      </c>
      <c r="G8012" s="127">
        <v>376557</v>
      </c>
      <c r="H8012" s="127"/>
      <c r="I8012" s="131" t="s">
        <v>10851</v>
      </c>
      <c r="J8012" s="127"/>
      <c r="K8012" s="127"/>
      <c r="L8012" s="127"/>
      <c r="M8012" s="127"/>
      <c r="N8012" s="246">
        <v>6988480.3200000003</v>
      </c>
      <c r="O8012" s="246">
        <v>0</v>
      </c>
      <c r="P8012" s="127" t="s">
        <v>1334</v>
      </c>
    </row>
    <row r="8013" spans="1:16" hidden="1">
      <c r="A8013" s="127" t="s">
        <v>1806</v>
      </c>
      <c r="B8013" s="127"/>
      <c r="C8013" s="128" t="s">
        <v>1806</v>
      </c>
      <c r="D8013" s="222">
        <v>43068</v>
      </c>
      <c r="E8013" s="127" t="s">
        <v>14851</v>
      </c>
      <c r="F8013" s="127" t="s">
        <v>13</v>
      </c>
      <c r="G8013" s="127">
        <v>376559</v>
      </c>
      <c r="H8013" s="127"/>
      <c r="I8013" s="131" t="s">
        <v>10851</v>
      </c>
      <c r="J8013" s="127"/>
      <c r="K8013" s="127"/>
      <c r="L8013" s="127"/>
      <c r="M8013" s="127"/>
      <c r="N8013" s="246">
        <v>5919959.5199999996</v>
      </c>
      <c r="O8013" s="246">
        <v>0</v>
      </c>
      <c r="P8013" s="127" t="s">
        <v>1334</v>
      </c>
    </row>
    <row r="8014" spans="1:16" hidden="1">
      <c r="A8014" s="127" t="s">
        <v>1806</v>
      </c>
      <c r="B8014" s="127"/>
      <c r="C8014" s="128" t="s">
        <v>1806</v>
      </c>
      <c r="D8014" s="222">
        <v>43068</v>
      </c>
      <c r="E8014" s="127" t="s">
        <v>14852</v>
      </c>
      <c r="F8014" s="127" t="s">
        <v>13</v>
      </c>
      <c r="G8014" s="127">
        <v>376561</v>
      </c>
      <c r="H8014" s="127"/>
      <c r="I8014" s="131" t="s">
        <v>10851</v>
      </c>
      <c r="J8014" s="127"/>
      <c r="K8014" s="127"/>
      <c r="L8014" s="127"/>
      <c r="M8014" s="127"/>
      <c r="N8014" s="246">
        <v>5919959.5199999996</v>
      </c>
      <c r="O8014" s="246">
        <v>0</v>
      </c>
      <c r="P8014" s="127" t="s">
        <v>1334</v>
      </c>
    </row>
    <row r="8015" spans="1:16" ht="63.75" hidden="1">
      <c r="A8015" s="127">
        <v>16</v>
      </c>
      <c r="B8015" s="127"/>
      <c r="C8015" s="128" t="s">
        <v>693</v>
      </c>
      <c r="D8015" s="222">
        <v>43068</v>
      </c>
      <c r="E8015" s="127" t="s">
        <v>14853</v>
      </c>
      <c r="F8015" s="127" t="s">
        <v>1261</v>
      </c>
      <c r="G8015" s="127">
        <v>3702</v>
      </c>
      <c r="H8015" s="127"/>
      <c r="I8015" s="131" t="s">
        <v>17144</v>
      </c>
      <c r="J8015" s="127"/>
      <c r="K8015" s="127"/>
      <c r="L8015" s="127"/>
      <c r="M8015" s="127"/>
      <c r="N8015" s="246">
        <v>25.49</v>
      </c>
      <c r="O8015" s="246">
        <v>0</v>
      </c>
      <c r="P8015" s="127" t="s">
        <v>1334</v>
      </c>
    </row>
    <row r="8016" spans="1:16" ht="63.75" hidden="1">
      <c r="A8016" s="127">
        <v>16</v>
      </c>
      <c r="B8016" s="127"/>
      <c r="C8016" s="128" t="s">
        <v>693</v>
      </c>
      <c r="D8016" s="222">
        <v>43068</v>
      </c>
      <c r="E8016" s="127" t="s">
        <v>14854</v>
      </c>
      <c r="F8016" s="127" t="s">
        <v>15</v>
      </c>
      <c r="G8016" s="127">
        <v>3702</v>
      </c>
      <c r="H8016" s="127"/>
      <c r="I8016" s="131" t="s">
        <v>17145</v>
      </c>
      <c r="J8016" s="127"/>
      <c r="K8016" s="127"/>
      <c r="L8016" s="127"/>
      <c r="M8016" s="127"/>
      <c r="N8016" s="246">
        <v>271.92</v>
      </c>
      <c r="O8016" s="246">
        <v>0</v>
      </c>
      <c r="P8016" s="127" t="s">
        <v>1334</v>
      </c>
    </row>
    <row r="8017" spans="1:16" ht="63.75" hidden="1">
      <c r="A8017" s="127">
        <v>16</v>
      </c>
      <c r="B8017" s="127"/>
      <c r="C8017" s="128" t="s">
        <v>693</v>
      </c>
      <c r="D8017" s="222">
        <v>43068</v>
      </c>
      <c r="E8017" s="127" t="s">
        <v>14855</v>
      </c>
      <c r="F8017" s="127" t="s">
        <v>1261</v>
      </c>
      <c r="G8017" s="127">
        <v>3701</v>
      </c>
      <c r="H8017" s="127"/>
      <c r="I8017" s="131" t="s">
        <v>17146</v>
      </c>
      <c r="J8017" s="127"/>
      <c r="K8017" s="127"/>
      <c r="L8017" s="127"/>
      <c r="M8017" s="127"/>
      <c r="N8017" s="246">
        <v>423.12</v>
      </c>
      <c r="O8017" s="246">
        <v>0</v>
      </c>
      <c r="P8017" s="127" t="s">
        <v>1334</v>
      </c>
    </row>
    <row r="8018" spans="1:16" ht="63.75" hidden="1">
      <c r="A8018" s="127">
        <v>16</v>
      </c>
      <c r="B8018" s="127"/>
      <c r="C8018" s="128" t="s">
        <v>693</v>
      </c>
      <c r="D8018" s="222">
        <v>43068</v>
      </c>
      <c r="E8018" s="127" t="s">
        <v>14856</v>
      </c>
      <c r="F8018" s="127" t="s">
        <v>15</v>
      </c>
      <c r="G8018" s="127">
        <v>3701</v>
      </c>
      <c r="H8018" s="127"/>
      <c r="I8018" s="131" t="s">
        <v>17147</v>
      </c>
      <c r="J8018" s="127"/>
      <c r="K8018" s="127"/>
      <c r="L8018" s="127"/>
      <c r="M8018" s="127"/>
      <c r="N8018" s="246">
        <v>301.42</v>
      </c>
      <c r="O8018" s="246">
        <v>0</v>
      </c>
      <c r="P8018" s="127" t="s">
        <v>1334</v>
      </c>
    </row>
    <row r="8019" spans="1:16" ht="76.5" hidden="1">
      <c r="A8019" s="127">
        <v>513</v>
      </c>
      <c r="B8019" s="127"/>
      <c r="C8019" s="128" t="s">
        <v>201</v>
      </c>
      <c r="D8019" s="222">
        <v>43068</v>
      </c>
      <c r="E8019" s="127" t="s">
        <v>14857</v>
      </c>
      <c r="F8019" s="127" t="s">
        <v>15</v>
      </c>
      <c r="G8019" s="127">
        <v>3711</v>
      </c>
      <c r="H8019" s="127"/>
      <c r="I8019" s="131" t="s">
        <v>17148</v>
      </c>
      <c r="J8019" s="127"/>
      <c r="K8019" s="127"/>
      <c r="L8019" s="127"/>
      <c r="M8019" s="127"/>
      <c r="N8019" s="246">
        <v>50</v>
      </c>
      <c r="O8019" s="246">
        <v>0</v>
      </c>
      <c r="P8019" s="127" t="s">
        <v>1334</v>
      </c>
    </row>
    <row r="8020" spans="1:16" ht="76.5" hidden="1">
      <c r="A8020" s="127">
        <v>513</v>
      </c>
      <c r="B8020" s="127"/>
      <c r="C8020" s="128" t="s">
        <v>201</v>
      </c>
      <c r="D8020" s="222">
        <v>43068</v>
      </c>
      <c r="E8020" s="127" t="s">
        <v>14858</v>
      </c>
      <c r="F8020" s="127" t="s">
        <v>15</v>
      </c>
      <c r="G8020" s="127">
        <v>3710</v>
      </c>
      <c r="H8020" s="127"/>
      <c r="I8020" s="131" t="s">
        <v>17149</v>
      </c>
      <c r="J8020" s="127"/>
      <c r="K8020" s="127"/>
      <c r="L8020" s="127"/>
      <c r="M8020" s="127"/>
      <c r="N8020" s="246">
        <v>50</v>
      </c>
      <c r="O8020" s="246">
        <v>0</v>
      </c>
      <c r="P8020" s="127" t="s">
        <v>1334</v>
      </c>
    </row>
    <row r="8021" spans="1:16" ht="102" hidden="1">
      <c r="A8021" s="127">
        <v>513</v>
      </c>
      <c r="B8021" s="127"/>
      <c r="C8021" s="128" t="s">
        <v>201</v>
      </c>
      <c r="D8021" s="222">
        <v>43068</v>
      </c>
      <c r="E8021" s="127" t="s">
        <v>14859</v>
      </c>
      <c r="F8021" s="127" t="s">
        <v>15</v>
      </c>
      <c r="G8021" s="127">
        <v>3725</v>
      </c>
      <c r="H8021" s="127"/>
      <c r="I8021" s="131" t="s">
        <v>17150</v>
      </c>
      <c r="J8021" s="127"/>
      <c r="K8021" s="127"/>
      <c r="L8021" s="127"/>
      <c r="M8021" s="127"/>
      <c r="N8021" s="246">
        <v>811.94</v>
      </c>
      <c r="O8021" s="246">
        <v>0</v>
      </c>
      <c r="P8021" s="127" t="s">
        <v>1334</v>
      </c>
    </row>
    <row r="8022" spans="1:16" ht="76.5" hidden="1">
      <c r="A8022" s="127">
        <v>513</v>
      </c>
      <c r="B8022" s="127"/>
      <c r="C8022" s="128" t="s">
        <v>201</v>
      </c>
      <c r="D8022" s="222">
        <v>43068</v>
      </c>
      <c r="E8022" s="127" t="s">
        <v>14860</v>
      </c>
      <c r="F8022" s="127" t="s">
        <v>15</v>
      </c>
      <c r="G8022" s="127">
        <v>3709</v>
      </c>
      <c r="H8022" s="127"/>
      <c r="I8022" s="131" t="s">
        <v>17151</v>
      </c>
      <c r="J8022" s="127"/>
      <c r="K8022" s="127"/>
      <c r="L8022" s="127"/>
      <c r="M8022" s="127"/>
      <c r="N8022" s="246">
        <v>50</v>
      </c>
      <c r="O8022" s="246">
        <v>0</v>
      </c>
      <c r="P8022" s="127" t="s">
        <v>1334</v>
      </c>
    </row>
    <row r="8023" spans="1:16" ht="51" hidden="1">
      <c r="A8023" s="127">
        <v>513</v>
      </c>
      <c r="B8023" s="127"/>
      <c r="C8023" s="128" t="s">
        <v>201</v>
      </c>
      <c r="D8023" s="222">
        <v>43068</v>
      </c>
      <c r="E8023" s="127" t="s">
        <v>14861</v>
      </c>
      <c r="F8023" s="127" t="s">
        <v>15</v>
      </c>
      <c r="G8023" s="127">
        <v>606581</v>
      </c>
      <c r="H8023" s="127"/>
      <c r="I8023" s="131" t="s">
        <v>10425</v>
      </c>
      <c r="J8023" s="127"/>
      <c r="K8023" s="127"/>
      <c r="L8023" s="127"/>
      <c r="M8023" s="127"/>
      <c r="N8023" s="246">
        <v>50</v>
      </c>
      <c r="O8023" s="246">
        <v>0</v>
      </c>
      <c r="P8023" s="127" t="s">
        <v>1334</v>
      </c>
    </row>
    <row r="8024" spans="1:16" ht="63.75" hidden="1">
      <c r="A8024" s="127">
        <v>16</v>
      </c>
      <c r="B8024" s="127"/>
      <c r="C8024" s="128" t="s">
        <v>693</v>
      </c>
      <c r="D8024" s="222">
        <v>43068</v>
      </c>
      <c r="E8024" s="127" t="s">
        <v>14862</v>
      </c>
      <c r="F8024" s="127" t="s">
        <v>1261</v>
      </c>
      <c r="G8024" s="127">
        <v>3700</v>
      </c>
      <c r="H8024" s="127"/>
      <c r="I8024" s="131" t="s">
        <v>17152</v>
      </c>
      <c r="J8024" s="127"/>
      <c r="K8024" s="127"/>
      <c r="L8024" s="127"/>
      <c r="M8024" s="127"/>
      <c r="N8024" s="246">
        <v>1091.1500000000001</v>
      </c>
      <c r="O8024" s="246">
        <v>0</v>
      </c>
      <c r="P8024" s="127" t="s">
        <v>1334</v>
      </c>
    </row>
    <row r="8025" spans="1:16" ht="63.75" hidden="1">
      <c r="A8025" s="127">
        <v>16</v>
      </c>
      <c r="B8025" s="127"/>
      <c r="C8025" s="128" t="s">
        <v>693</v>
      </c>
      <c r="D8025" s="222">
        <v>43068</v>
      </c>
      <c r="E8025" s="127" t="s">
        <v>14863</v>
      </c>
      <c r="F8025" s="127" t="s">
        <v>15</v>
      </c>
      <c r="G8025" s="127">
        <v>3700</v>
      </c>
      <c r="H8025" s="127"/>
      <c r="I8025" s="131" t="s">
        <v>17153</v>
      </c>
      <c r="J8025" s="127"/>
      <c r="K8025" s="127"/>
      <c r="L8025" s="127"/>
      <c r="M8025" s="127"/>
      <c r="N8025" s="246">
        <v>320.22000000000003</v>
      </c>
      <c r="O8025" s="246">
        <v>0</v>
      </c>
      <c r="P8025" s="127" t="s">
        <v>1334</v>
      </c>
    </row>
    <row r="8026" spans="1:16" ht="63.75" hidden="1">
      <c r="A8026" s="127">
        <v>16</v>
      </c>
      <c r="B8026" s="127"/>
      <c r="C8026" s="128" t="s">
        <v>693</v>
      </c>
      <c r="D8026" s="222">
        <v>43068</v>
      </c>
      <c r="E8026" s="127" t="s">
        <v>14864</v>
      </c>
      <c r="F8026" s="127" t="s">
        <v>1261</v>
      </c>
      <c r="G8026" s="127">
        <v>3683</v>
      </c>
      <c r="H8026" s="127"/>
      <c r="I8026" s="131" t="s">
        <v>17154</v>
      </c>
      <c r="J8026" s="127"/>
      <c r="K8026" s="127"/>
      <c r="L8026" s="127"/>
      <c r="M8026" s="127"/>
      <c r="N8026" s="246">
        <v>871.08</v>
      </c>
      <c r="O8026" s="246">
        <v>0</v>
      </c>
      <c r="P8026" s="127" t="s">
        <v>1334</v>
      </c>
    </row>
    <row r="8027" spans="1:16" ht="63.75" hidden="1">
      <c r="A8027" s="127">
        <v>16</v>
      </c>
      <c r="B8027" s="127"/>
      <c r="C8027" s="128" t="s">
        <v>693</v>
      </c>
      <c r="D8027" s="222">
        <v>43068</v>
      </c>
      <c r="E8027" s="127" t="s">
        <v>14865</v>
      </c>
      <c r="F8027" s="127" t="s">
        <v>15</v>
      </c>
      <c r="G8027" s="127">
        <v>3683</v>
      </c>
      <c r="H8027" s="127"/>
      <c r="I8027" s="131" t="s">
        <v>17155</v>
      </c>
      <c r="J8027" s="127"/>
      <c r="K8027" s="127"/>
      <c r="L8027" s="127"/>
      <c r="M8027" s="127"/>
      <c r="N8027" s="246">
        <v>316.37</v>
      </c>
      <c r="O8027" s="246">
        <v>0</v>
      </c>
      <c r="P8027" s="127" t="s">
        <v>1334</v>
      </c>
    </row>
    <row r="8028" spans="1:16" ht="76.5" hidden="1">
      <c r="A8028" s="127">
        <v>25</v>
      </c>
      <c r="B8028" s="127"/>
      <c r="C8028" s="128" t="s">
        <v>695</v>
      </c>
      <c r="D8028" s="222">
        <v>43068</v>
      </c>
      <c r="E8028" s="127" t="s">
        <v>14866</v>
      </c>
      <c r="F8028" s="127" t="s">
        <v>1375</v>
      </c>
      <c r="G8028" s="127">
        <v>15692855</v>
      </c>
      <c r="H8028" s="127"/>
      <c r="I8028" s="131" t="s">
        <v>17156</v>
      </c>
      <c r="J8028" s="127"/>
      <c r="K8028" s="127"/>
      <c r="L8028" s="127"/>
      <c r="M8028" s="127"/>
      <c r="N8028" s="246">
        <v>2124814.36</v>
      </c>
      <c r="O8028" s="246">
        <v>0</v>
      </c>
      <c r="P8028" s="127" t="s">
        <v>1334</v>
      </c>
    </row>
    <row r="8029" spans="1:16" ht="76.5" hidden="1">
      <c r="A8029" s="127">
        <v>25</v>
      </c>
      <c r="B8029" s="127"/>
      <c r="C8029" s="128" t="s">
        <v>695</v>
      </c>
      <c r="D8029" s="222">
        <v>43068</v>
      </c>
      <c r="E8029" s="127" t="s">
        <v>14867</v>
      </c>
      <c r="F8029" s="127" t="s">
        <v>1375</v>
      </c>
      <c r="G8029" s="127">
        <v>15715982</v>
      </c>
      <c r="H8029" s="127"/>
      <c r="I8029" s="131" t="s">
        <v>17157</v>
      </c>
      <c r="J8029" s="127"/>
      <c r="K8029" s="127"/>
      <c r="L8029" s="127"/>
      <c r="M8029" s="127"/>
      <c r="N8029" s="246">
        <v>299999.94</v>
      </c>
      <c r="O8029" s="246">
        <v>0</v>
      </c>
      <c r="P8029" s="127" t="s">
        <v>1334</v>
      </c>
    </row>
    <row r="8030" spans="1:16" ht="76.5" hidden="1">
      <c r="A8030" s="127">
        <v>373</v>
      </c>
      <c r="B8030" s="127"/>
      <c r="C8030" s="128" t="s">
        <v>1273</v>
      </c>
      <c r="D8030" s="222">
        <v>43069</v>
      </c>
      <c r="E8030" s="127" t="s">
        <v>14868</v>
      </c>
      <c r="F8030" s="127" t="s">
        <v>1375</v>
      </c>
      <c r="G8030" s="127">
        <v>15753745</v>
      </c>
      <c r="H8030" s="127"/>
      <c r="I8030" s="131" t="s">
        <v>17158</v>
      </c>
      <c r="J8030" s="127"/>
      <c r="K8030" s="127"/>
      <c r="L8030" s="127"/>
      <c r="M8030" s="127"/>
      <c r="N8030" s="246">
        <v>0</v>
      </c>
      <c r="O8030" s="246">
        <v>7878488.2000000002</v>
      </c>
      <c r="P8030" s="127" t="s">
        <v>1334</v>
      </c>
    </row>
    <row r="8031" spans="1:16" ht="51" hidden="1">
      <c r="A8031" s="127">
        <v>340</v>
      </c>
      <c r="B8031" s="127"/>
      <c r="C8031" s="128" t="s">
        <v>815</v>
      </c>
      <c r="D8031" s="222">
        <v>43069</v>
      </c>
      <c r="E8031" s="127" t="s">
        <v>14869</v>
      </c>
      <c r="F8031" s="127" t="s">
        <v>6</v>
      </c>
      <c r="G8031" s="127">
        <v>913740</v>
      </c>
      <c r="H8031" s="127"/>
      <c r="I8031" s="131" t="s">
        <v>17159</v>
      </c>
      <c r="J8031" s="127"/>
      <c r="K8031" s="127"/>
      <c r="L8031" s="127"/>
      <c r="M8031" s="127"/>
      <c r="N8031" s="246">
        <v>0</v>
      </c>
      <c r="O8031" s="246">
        <v>1528.47</v>
      </c>
      <c r="P8031" s="127" t="s">
        <v>1334</v>
      </c>
    </row>
    <row r="8032" spans="1:16" ht="89.25" hidden="1">
      <c r="A8032" s="127">
        <v>25</v>
      </c>
      <c r="B8032" s="127"/>
      <c r="C8032" s="128" t="s">
        <v>695</v>
      </c>
      <c r="D8032" s="222">
        <v>43069</v>
      </c>
      <c r="E8032" s="127" t="s">
        <v>14870</v>
      </c>
      <c r="F8032" s="127" t="s">
        <v>6</v>
      </c>
      <c r="G8032" s="127">
        <v>905911</v>
      </c>
      <c r="H8032" s="127"/>
      <c r="I8032" s="131" t="s">
        <v>17160</v>
      </c>
      <c r="J8032" s="127"/>
      <c r="K8032" s="127"/>
      <c r="L8032" s="127"/>
      <c r="M8032" s="127"/>
      <c r="N8032" s="246">
        <v>0</v>
      </c>
      <c r="O8032" s="246">
        <v>125217.69</v>
      </c>
      <c r="P8032" s="127" t="s">
        <v>1334</v>
      </c>
    </row>
    <row r="8033" spans="1:16" ht="76.5" hidden="1">
      <c r="A8033" s="127">
        <v>41</v>
      </c>
      <c r="B8033" s="127"/>
      <c r="C8033" s="128" t="s">
        <v>698</v>
      </c>
      <c r="D8033" s="222">
        <v>43069</v>
      </c>
      <c r="E8033" s="127" t="s">
        <v>14871</v>
      </c>
      <c r="F8033" s="127" t="s">
        <v>1375</v>
      </c>
      <c r="G8033" s="127">
        <v>15735239</v>
      </c>
      <c r="H8033" s="127"/>
      <c r="I8033" s="131" t="s">
        <v>17161</v>
      </c>
      <c r="J8033" s="127"/>
      <c r="K8033" s="127"/>
      <c r="L8033" s="127"/>
      <c r="M8033" s="127"/>
      <c r="N8033" s="246">
        <v>3480</v>
      </c>
      <c r="O8033" s="246">
        <v>0</v>
      </c>
      <c r="P8033" s="127" t="s">
        <v>1334</v>
      </c>
    </row>
    <row r="8034" spans="1:16" ht="38.25" hidden="1">
      <c r="A8034" s="127">
        <v>117</v>
      </c>
      <c r="B8034" s="127"/>
      <c r="C8034" s="128" t="s">
        <v>723</v>
      </c>
      <c r="D8034" s="222">
        <v>43069</v>
      </c>
      <c r="E8034" s="127" t="s">
        <v>14872</v>
      </c>
      <c r="F8034" s="127" t="s">
        <v>11</v>
      </c>
      <c r="G8034" s="127">
        <v>905880</v>
      </c>
      <c r="H8034" s="127"/>
      <c r="I8034" s="131" t="s">
        <v>17162</v>
      </c>
      <c r="J8034" s="127"/>
      <c r="K8034" s="127"/>
      <c r="L8034" s="127"/>
      <c r="M8034" s="127"/>
      <c r="N8034" s="246">
        <v>50</v>
      </c>
      <c r="O8034" s="246">
        <v>0</v>
      </c>
      <c r="P8034" s="127" t="s">
        <v>1334</v>
      </c>
    </row>
    <row r="8035" spans="1:16" ht="76.5" hidden="1">
      <c r="A8035" s="127" t="s">
        <v>620</v>
      </c>
      <c r="B8035" s="127"/>
      <c r="C8035" s="128" t="s">
        <v>714</v>
      </c>
      <c r="D8035" s="222">
        <v>43069</v>
      </c>
      <c r="E8035" s="127" t="s">
        <v>14873</v>
      </c>
      <c r="F8035" s="127" t="s">
        <v>13</v>
      </c>
      <c r="G8035" s="127">
        <v>905971</v>
      </c>
      <c r="H8035" s="127"/>
      <c r="I8035" s="131" t="s">
        <v>17163</v>
      </c>
      <c r="J8035" s="127"/>
      <c r="K8035" s="127"/>
      <c r="L8035" s="127"/>
      <c r="M8035" s="127"/>
      <c r="N8035" s="246">
        <v>3934912.5</v>
      </c>
      <c r="O8035" s="246">
        <v>0</v>
      </c>
      <c r="P8035" s="127" t="s">
        <v>1334</v>
      </c>
    </row>
    <row r="8036" spans="1:16" ht="76.5" hidden="1">
      <c r="A8036" s="127" t="s">
        <v>620</v>
      </c>
      <c r="B8036" s="127"/>
      <c r="C8036" s="128" t="s">
        <v>714</v>
      </c>
      <c r="D8036" s="222">
        <v>43069</v>
      </c>
      <c r="E8036" s="127" t="s">
        <v>14874</v>
      </c>
      <c r="F8036" s="127" t="s">
        <v>11</v>
      </c>
      <c r="G8036" s="127">
        <v>905971</v>
      </c>
      <c r="H8036" s="127"/>
      <c r="I8036" s="131" t="s">
        <v>17164</v>
      </c>
      <c r="J8036" s="127"/>
      <c r="K8036" s="127"/>
      <c r="L8036" s="127"/>
      <c r="M8036" s="127"/>
      <c r="N8036" s="246">
        <v>50</v>
      </c>
      <c r="O8036" s="246">
        <v>0</v>
      </c>
      <c r="P8036" s="127" t="s">
        <v>1334</v>
      </c>
    </row>
    <row r="8037" spans="1:16" ht="38.25" hidden="1">
      <c r="A8037" s="127">
        <v>117</v>
      </c>
      <c r="B8037" s="127"/>
      <c r="C8037" s="128" t="s">
        <v>723</v>
      </c>
      <c r="D8037" s="222">
        <v>43069</v>
      </c>
      <c r="E8037" s="127" t="s">
        <v>14875</v>
      </c>
      <c r="F8037" s="127" t="s">
        <v>11</v>
      </c>
      <c r="G8037" s="127">
        <v>905980</v>
      </c>
      <c r="H8037" s="127"/>
      <c r="I8037" s="131" t="s">
        <v>17165</v>
      </c>
      <c r="J8037" s="127"/>
      <c r="K8037" s="127"/>
      <c r="L8037" s="127"/>
      <c r="M8037" s="127"/>
      <c r="N8037" s="246">
        <v>50</v>
      </c>
      <c r="O8037" s="246">
        <v>0</v>
      </c>
      <c r="P8037" s="127" t="s">
        <v>1334</v>
      </c>
    </row>
    <row r="8038" spans="1:16" ht="38.25" hidden="1">
      <c r="A8038" s="127">
        <v>117</v>
      </c>
      <c r="B8038" s="127"/>
      <c r="C8038" s="128" t="s">
        <v>723</v>
      </c>
      <c r="D8038" s="222">
        <v>43069</v>
      </c>
      <c r="E8038" s="127" t="s">
        <v>14876</v>
      </c>
      <c r="F8038" s="127" t="s">
        <v>11</v>
      </c>
      <c r="G8038" s="127">
        <v>905981</v>
      </c>
      <c r="H8038" s="127"/>
      <c r="I8038" s="131" t="s">
        <v>17166</v>
      </c>
      <c r="J8038" s="127"/>
      <c r="K8038" s="127"/>
      <c r="L8038" s="127"/>
      <c r="M8038" s="127"/>
      <c r="N8038" s="246">
        <v>50</v>
      </c>
      <c r="O8038" s="246">
        <v>0</v>
      </c>
      <c r="P8038" s="127" t="s">
        <v>1334</v>
      </c>
    </row>
    <row r="8039" spans="1:16" ht="38.25" hidden="1">
      <c r="A8039" s="127">
        <v>117</v>
      </c>
      <c r="B8039" s="127"/>
      <c r="C8039" s="128" t="s">
        <v>723</v>
      </c>
      <c r="D8039" s="222">
        <v>43069</v>
      </c>
      <c r="E8039" s="127" t="s">
        <v>14877</v>
      </c>
      <c r="F8039" s="127" t="s">
        <v>11</v>
      </c>
      <c r="G8039" s="127">
        <v>905982</v>
      </c>
      <c r="H8039" s="127"/>
      <c r="I8039" s="131" t="s">
        <v>17167</v>
      </c>
      <c r="J8039" s="127"/>
      <c r="K8039" s="127"/>
      <c r="L8039" s="127"/>
      <c r="M8039" s="127"/>
      <c r="N8039" s="246">
        <v>50</v>
      </c>
      <c r="O8039" s="246">
        <v>0</v>
      </c>
      <c r="P8039" s="127" t="s">
        <v>1334</v>
      </c>
    </row>
    <row r="8040" spans="1:16" ht="51" hidden="1">
      <c r="A8040" s="127">
        <v>117</v>
      </c>
      <c r="B8040" s="127"/>
      <c r="C8040" s="128" t="s">
        <v>723</v>
      </c>
      <c r="D8040" s="222">
        <v>43069</v>
      </c>
      <c r="E8040" s="127" t="s">
        <v>14878</v>
      </c>
      <c r="F8040" s="127" t="s">
        <v>11</v>
      </c>
      <c r="G8040" s="127">
        <v>905984</v>
      </c>
      <c r="H8040" s="127"/>
      <c r="I8040" s="131" t="s">
        <v>17168</v>
      </c>
      <c r="J8040" s="127"/>
      <c r="K8040" s="127"/>
      <c r="L8040" s="127"/>
      <c r="M8040" s="127"/>
      <c r="N8040" s="246">
        <v>50</v>
      </c>
      <c r="O8040" s="246">
        <v>0</v>
      </c>
      <c r="P8040" s="127" t="s">
        <v>1334</v>
      </c>
    </row>
    <row r="8041" spans="1:16" ht="63.75" hidden="1">
      <c r="A8041" s="127" t="s">
        <v>621</v>
      </c>
      <c r="B8041" s="127"/>
      <c r="C8041" s="128" t="s">
        <v>715</v>
      </c>
      <c r="D8041" s="222">
        <v>43069</v>
      </c>
      <c r="E8041" s="127" t="s">
        <v>14879</v>
      </c>
      <c r="F8041" s="127" t="s">
        <v>11</v>
      </c>
      <c r="G8041" s="127">
        <v>10108</v>
      </c>
      <c r="H8041" s="127"/>
      <c r="I8041" s="131" t="s">
        <v>17169</v>
      </c>
      <c r="J8041" s="127"/>
      <c r="K8041" s="127"/>
      <c r="L8041" s="127"/>
      <c r="M8041" s="127"/>
      <c r="N8041" s="246">
        <v>849.67</v>
      </c>
      <c r="O8041" s="246">
        <v>0</v>
      </c>
      <c r="P8041" s="127" t="s">
        <v>1334</v>
      </c>
    </row>
    <row r="8042" spans="1:16" ht="76.5" hidden="1">
      <c r="A8042" s="127">
        <v>513</v>
      </c>
      <c r="B8042" s="127"/>
      <c r="C8042" s="128" t="s">
        <v>201</v>
      </c>
      <c r="D8042" s="222">
        <v>43069</v>
      </c>
      <c r="E8042" s="127" t="s">
        <v>14880</v>
      </c>
      <c r="F8042" s="127" t="s">
        <v>15</v>
      </c>
      <c r="G8042" s="127">
        <v>607312</v>
      </c>
      <c r="H8042" s="127"/>
      <c r="I8042" s="131" t="s">
        <v>17170</v>
      </c>
      <c r="J8042" s="127"/>
      <c r="K8042" s="127"/>
      <c r="L8042" s="127"/>
      <c r="M8042" s="127"/>
      <c r="N8042" s="246">
        <v>50</v>
      </c>
      <c r="O8042" s="246">
        <v>0</v>
      </c>
      <c r="P8042" s="127" t="s">
        <v>1334</v>
      </c>
    </row>
    <row r="8043" spans="1:16" ht="63.75" hidden="1">
      <c r="A8043" s="127">
        <v>513</v>
      </c>
      <c r="B8043" s="127"/>
      <c r="C8043" s="128" t="s">
        <v>201</v>
      </c>
      <c r="D8043" s="222">
        <v>43069</v>
      </c>
      <c r="E8043" s="127" t="s">
        <v>14881</v>
      </c>
      <c r="F8043" s="127" t="s">
        <v>15</v>
      </c>
      <c r="G8043" s="127">
        <v>607317</v>
      </c>
      <c r="H8043" s="127"/>
      <c r="I8043" s="131" t="s">
        <v>17171</v>
      </c>
      <c r="J8043" s="127"/>
      <c r="K8043" s="127"/>
      <c r="L8043" s="127"/>
      <c r="M8043" s="127"/>
      <c r="N8043" s="246">
        <v>50</v>
      </c>
      <c r="O8043" s="246">
        <v>0</v>
      </c>
      <c r="P8043" s="127" t="s">
        <v>1334</v>
      </c>
    </row>
    <row r="8044" spans="1:16" ht="102" hidden="1">
      <c r="A8044" s="127">
        <v>47</v>
      </c>
      <c r="B8044" s="127"/>
      <c r="C8044" s="128" t="s">
        <v>700</v>
      </c>
      <c r="D8044" s="222">
        <v>43069</v>
      </c>
      <c r="E8044" s="127" t="s">
        <v>14882</v>
      </c>
      <c r="F8044" s="127" t="s">
        <v>15</v>
      </c>
      <c r="G8044" s="127">
        <v>3741</v>
      </c>
      <c r="H8044" s="127"/>
      <c r="I8044" s="131" t="s">
        <v>17172</v>
      </c>
      <c r="J8044" s="127"/>
      <c r="K8044" s="127"/>
      <c r="L8044" s="127"/>
      <c r="M8044" s="127"/>
      <c r="N8044" s="246">
        <v>1920.04</v>
      </c>
      <c r="O8044" s="246">
        <v>0</v>
      </c>
      <c r="P8044" s="127" t="s">
        <v>1334</v>
      </c>
    </row>
    <row r="8045" spans="1:16" ht="51" hidden="1">
      <c r="A8045" s="127">
        <v>16</v>
      </c>
      <c r="B8045" s="127"/>
      <c r="C8045" s="128" t="s">
        <v>693</v>
      </c>
      <c r="D8045" s="222">
        <v>43069</v>
      </c>
      <c r="E8045" s="127" t="s">
        <v>14883</v>
      </c>
      <c r="F8045" s="127" t="s">
        <v>15</v>
      </c>
      <c r="G8045" s="127">
        <v>3736</v>
      </c>
      <c r="H8045" s="127"/>
      <c r="I8045" s="131" t="s">
        <v>17173</v>
      </c>
      <c r="J8045" s="127"/>
      <c r="K8045" s="127"/>
      <c r="L8045" s="127"/>
      <c r="M8045" s="127"/>
      <c r="N8045" s="246">
        <v>276.24</v>
      </c>
      <c r="O8045" s="246">
        <v>0</v>
      </c>
      <c r="P8045" s="127" t="s">
        <v>1334</v>
      </c>
    </row>
    <row r="8046" spans="1:16" ht="63.75" hidden="1">
      <c r="A8046" s="127" t="s">
        <v>621</v>
      </c>
      <c r="B8046" s="127"/>
      <c r="C8046" s="128" t="s">
        <v>715</v>
      </c>
      <c r="D8046" s="222">
        <v>43069</v>
      </c>
      <c r="E8046" s="127" t="s">
        <v>14884</v>
      </c>
      <c r="F8046" s="127" t="s">
        <v>11</v>
      </c>
      <c r="G8046" s="127">
        <v>10218</v>
      </c>
      <c r="H8046" s="127"/>
      <c r="I8046" s="131" t="s">
        <v>17174</v>
      </c>
      <c r="J8046" s="127"/>
      <c r="K8046" s="127"/>
      <c r="L8046" s="127"/>
      <c r="M8046" s="127"/>
      <c r="N8046" s="246">
        <v>4028.59</v>
      </c>
      <c r="O8046" s="246">
        <v>0</v>
      </c>
      <c r="P8046" s="127" t="s">
        <v>1334</v>
      </c>
    </row>
    <row r="8047" spans="1:16" ht="89.25" hidden="1">
      <c r="A8047" s="127">
        <v>197</v>
      </c>
      <c r="B8047" s="127"/>
      <c r="C8047" s="128" t="s">
        <v>755</v>
      </c>
      <c r="D8047" s="222">
        <v>43069</v>
      </c>
      <c r="E8047" s="127" t="s">
        <v>14885</v>
      </c>
      <c r="F8047" s="127" t="s">
        <v>15</v>
      </c>
      <c r="G8047" s="127">
        <v>3737</v>
      </c>
      <c r="H8047" s="127"/>
      <c r="I8047" s="131" t="s">
        <v>17175</v>
      </c>
      <c r="J8047" s="127"/>
      <c r="K8047" s="127"/>
      <c r="L8047" s="127"/>
      <c r="M8047" s="127"/>
      <c r="N8047" s="246">
        <v>344.91</v>
      </c>
      <c r="O8047" s="246">
        <v>0</v>
      </c>
      <c r="P8047" s="127" t="s">
        <v>1334</v>
      </c>
    </row>
    <row r="8048" spans="1:16" ht="89.25" hidden="1">
      <c r="A8048" s="127">
        <v>340</v>
      </c>
      <c r="B8048" s="127"/>
      <c r="C8048" s="128" t="s">
        <v>815</v>
      </c>
      <c r="D8048" s="222">
        <v>43069</v>
      </c>
      <c r="E8048" s="127" t="s">
        <v>14886</v>
      </c>
      <c r="F8048" s="127" t="s">
        <v>15</v>
      </c>
      <c r="G8048" s="127">
        <v>3755</v>
      </c>
      <c r="H8048" s="127"/>
      <c r="I8048" s="131" t="s">
        <v>17176</v>
      </c>
      <c r="J8048" s="127"/>
      <c r="K8048" s="127"/>
      <c r="L8048" s="127"/>
      <c r="M8048" s="127"/>
      <c r="N8048" s="246">
        <v>301.35000000000002</v>
      </c>
      <c r="O8048" s="246">
        <v>0</v>
      </c>
      <c r="P8048" s="127" t="s">
        <v>1334</v>
      </c>
    </row>
    <row r="8049" spans="1:16" ht="89.25" hidden="1">
      <c r="A8049" s="127">
        <v>340</v>
      </c>
      <c r="B8049" s="127"/>
      <c r="C8049" s="128" t="s">
        <v>815</v>
      </c>
      <c r="D8049" s="222">
        <v>43069</v>
      </c>
      <c r="E8049" s="127" t="s">
        <v>14887</v>
      </c>
      <c r="F8049" s="127" t="s">
        <v>15</v>
      </c>
      <c r="G8049" s="127">
        <v>3754</v>
      </c>
      <c r="H8049" s="127"/>
      <c r="I8049" s="131" t="s">
        <v>17177</v>
      </c>
      <c r="J8049" s="127"/>
      <c r="K8049" s="127"/>
      <c r="L8049" s="127"/>
      <c r="M8049" s="127"/>
      <c r="N8049" s="246">
        <v>281.39</v>
      </c>
      <c r="O8049" s="246">
        <v>0</v>
      </c>
      <c r="P8049" s="127" t="s">
        <v>1334</v>
      </c>
    </row>
    <row r="8050" spans="1:16" ht="89.25" hidden="1">
      <c r="A8050" s="127">
        <v>340</v>
      </c>
      <c r="B8050" s="127"/>
      <c r="C8050" s="128" t="s">
        <v>815</v>
      </c>
      <c r="D8050" s="222">
        <v>43069</v>
      </c>
      <c r="E8050" s="127" t="s">
        <v>14888</v>
      </c>
      <c r="F8050" s="127" t="s">
        <v>15</v>
      </c>
      <c r="G8050" s="127">
        <v>3753</v>
      </c>
      <c r="H8050" s="127"/>
      <c r="I8050" s="131" t="s">
        <v>17178</v>
      </c>
      <c r="J8050" s="127"/>
      <c r="K8050" s="127"/>
      <c r="L8050" s="127"/>
      <c r="M8050" s="127"/>
      <c r="N8050" s="246">
        <v>293.32</v>
      </c>
      <c r="O8050" s="246">
        <v>0</v>
      </c>
      <c r="P8050" s="127" t="s">
        <v>1334</v>
      </c>
    </row>
    <row r="8051" spans="1:16" ht="89.25" hidden="1">
      <c r="A8051" s="127">
        <v>25</v>
      </c>
      <c r="B8051" s="127"/>
      <c r="C8051" s="128" t="s">
        <v>695</v>
      </c>
      <c r="D8051" s="222">
        <v>43069</v>
      </c>
      <c r="E8051" s="127" t="s">
        <v>14889</v>
      </c>
      <c r="F8051" s="127" t="s">
        <v>15</v>
      </c>
      <c r="G8051" s="127">
        <v>3746</v>
      </c>
      <c r="H8051" s="127"/>
      <c r="I8051" s="131" t="s">
        <v>17179</v>
      </c>
      <c r="J8051" s="127"/>
      <c r="K8051" s="127"/>
      <c r="L8051" s="127"/>
      <c r="M8051" s="127"/>
      <c r="N8051" s="246">
        <v>304.85000000000002</v>
      </c>
      <c r="O8051" s="246">
        <v>0</v>
      </c>
      <c r="P8051" s="127" t="s">
        <v>1334</v>
      </c>
    </row>
    <row r="8052" spans="1:16" ht="89.25" hidden="1">
      <c r="A8052" s="127">
        <v>25</v>
      </c>
      <c r="B8052" s="127"/>
      <c r="C8052" s="128" t="s">
        <v>695</v>
      </c>
      <c r="D8052" s="222">
        <v>43069</v>
      </c>
      <c r="E8052" s="127" t="s">
        <v>14890</v>
      </c>
      <c r="F8052" s="127" t="s">
        <v>15</v>
      </c>
      <c r="G8052" s="127">
        <v>3745</v>
      </c>
      <c r="H8052" s="127"/>
      <c r="I8052" s="131" t="s">
        <v>17180</v>
      </c>
      <c r="J8052" s="127"/>
      <c r="K8052" s="127"/>
      <c r="L8052" s="127"/>
      <c r="M8052" s="127"/>
      <c r="N8052" s="246">
        <v>271.58</v>
      </c>
      <c r="O8052" s="246">
        <v>0</v>
      </c>
      <c r="P8052" s="127" t="s">
        <v>1334</v>
      </c>
    </row>
    <row r="8053" spans="1:16" ht="102" hidden="1">
      <c r="A8053" s="127">
        <v>513</v>
      </c>
      <c r="B8053" s="127"/>
      <c r="C8053" s="128" t="s">
        <v>201</v>
      </c>
      <c r="D8053" s="222">
        <v>43069</v>
      </c>
      <c r="E8053" s="127" t="s">
        <v>14891</v>
      </c>
      <c r="F8053" s="127" t="s">
        <v>15</v>
      </c>
      <c r="G8053" s="127">
        <v>3743</v>
      </c>
      <c r="H8053" s="127"/>
      <c r="I8053" s="131" t="s">
        <v>17181</v>
      </c>
      <c r="J8053" s="127"/>
      <c r="K8053" s="127"/>
      <c r="L8053" s="127"/>
      <c r="M8053" s="127"/>
      <c r="N8053" s="246">
        <v>570.13</v>
      </c>
      <c r="O8053" s="246">
        <v>0</v>
      </c>
      <c r="P8053" s="127" t="s">
        <v>1334</v>
      </c>
    </row>
    <row r="8054" spans="1:16" ht="89.25" hidden="1">
      <c r="A8054" s="127">
        <v>340</v>
      </c>
      <c r="B8054" s="127"/>
      <c r="C8054" s="128" t="s">
        <v>815</v>
      </c>
      <c r="D8054" s="222">
        <v>43069</v>
      </c>
      <c r="E8054" s="127" t="s">
        <v>14892</v>
      </c>
      <c r="F8054" s="127" t="s">
        <v>15</v>
      </c>
      <c r="G8054" s="127">
        <v>3751</v>
      </c>
      <c r="H8054" s="127"/>
      <c r="I8054" s="131" t="s">
        <v>17182</v>
      </c>
      <c r="J8054" s="127"/>
      <c r="K8054" s="127"/>
      <c r="L8054" s="127"/>
      <c r="M8054" s="127"/>
      <c r="N8054" s="246">
        <v>281.25</v>
      </c>
      <c r="O8054" s="246">
        <v>0</v>
      </c>
      <c r="P8054" s="127" t="s">
        <v>1334</v>
      </c>
    </row>
    <row r="8055" spans="1:16" ht="89.25" hidden="1">
      <c r="A8055" s="127">
        <v>340</v>
      </c>
      <c r="B8055" s="127"/>
      <c r="C8055" s="128" t="s">
        <v>815</v>
      </c>
      <c r="D8055" s="222">
        <v>43069</v>
      </c>
      <c r="E8055" s="127" t="s">
        <v>14893</v>
      </c>
      <c r="F8055" s="127" t="s">
        <v>15</v>
      </c>
      <c r="G8055" s="127">
        <v>3752</v>
      </c>
      <c r="H8055" s="127"/>
      <c r="I8055" s="131" t="s">
        <v>17183</v>
      </c>
      <c r="J8055" s="127"/>
      <c r="K8055" s="127"/>
      <c r="L8055" s="127"/>
      <c r="M8055" s="127"/>
      <c r="N8055" s="246">
        <v>301.35000000000002</v>
      </c>
      <c r="O8055" s="246">
        <v>0</v>
      </c>
      <c r="P8055" s="127" t="s">
        <v>1334</v>
      </c>
    </row>
    <row r="8056" spans="1:16" ht="51" hidden="1">
      <c r="A8056" s="127">
        <v>513</v>
      </c>
      <c r="B8056" s="127"/>
      <c r="C8056" s="128" t="s">
        <v>201</v>
      </c>
      <c r="D8056" s="222">
        <v>43069</v>
      </c>
      <c r="E8056" s="127" t="s">
        <v>14894</v>
      </c>
      <c r="F8056" s="127" t="s">
        <v>15</v>
      </c>
      <c r="G8056" s="127">
        <v>608388</v>
      </c>
      <c r="H8056" s="127"/>
      <c r="I8056" s="131" t="s">
        <v>10379</v>
      </c>
      <c r="J8056" s="127"/>
      <c r="K8056" s="127"/>
      <c r="L8056" s="127"/>
      <c r="M8056" s="127"/>
      <c r="N8056" s="246">
        <v>50</v>
      </c>
      <c r="O8056" s="246">
        <v>0</v>
      </c>
      <c r="P8056" s="127" t="s">
        <v>1334</v>
      </c>
    </row>
    <row r="8058" spans="1:16">
      <c r="I8058" s="323" t="s">
        <v>638</v>
      </c>
      <c r="J8058" s="323"/>
      <c r="K8058" s="323"/>
      <c r="L8058" s="323"/>
      <c r="M8058" s="323"/>
      <c r="N8058" s="230">
        <f>+SUBTOTAL(9,N10:N8056)</f>
        <v>6935.11</v>
      </c>
      <c r="O8058" s="230">
        <f>+SUBTOTAL(9,O10:O8056)</f>
        <v>37531390.700000003</v>
      </c>
    </row>
  </sheetData>
  <sheetProtection formatCells="0" formatColumns="0" formatRows="0" insertColumns="0" insertRows="0" insertHyperlinks="0" sort="0" autoFilter="0" pivotTables="0"/>
  <autoFilter ref="A8:P8056">
    <filterColumn colId="0">
      <filters>
        <filter val="35"/>
      </filters>
    </filterColumn>
  </autoFilter>
  <mergeCells count="20">
    <mergeCell ref="N8:N9"/>
    <mergeCell ref="O8:O9"/>
    <mergeCell ref="P8:P9"/>
    <mergeCell ref="J7:K7"/>
    <mergeCell ref="L7:M7"/>
    <mergeCell ref="N7:O7"/>
    <mergeCell ref="K8:K9"/>
    <mergeCell ref="L8:L9"/>
    <mergeCell ref="M8:M9"/>
    <mergeCell ref="A8:A9"/>
    <mergeCell ref="B8:B9"/>
    <mergeCell ref="C8:C9"/>
    <mergeCell ref="D8:D9"/>
    <mergeCell ref="E8:E9"/>
    <mergeCell ref="I8058:M8058"/>
    <mergeCell ref="F8:F9"/>
    <mergeCell ref="G8:G9"/>
    <mergeCell ref="H8:H9"/>
    <mergeCell ref="I8:I9"/>
    <mergeCell ref="J8:J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515"/>
  <sheetViews>
    <sheetView view="pageBreakPreview" zoomScaleNormal="100" zoomScaleSheetLayoutView="100" workbookViewId="0">
      <pane ySplit="9" topLeftCell="A507" activePane="bottomLeft" state="frozen"/>
      <selection activeCell="G12" sqref="G12:K12"/>
      <selection pane="bottomLeft" activeCell="M515" sqref="M515"/>
    </sheetView>
  </sheetViews>
  <sheetFormatPr baseColWidth="10" defaultRowHeight="12.75"/>
  <cols>
    <col min="1" max="1" width="7.140625" style="125" customWidth="1"/>
    <col min="2" max="2" width="4.140625" style="125" bestFit="1" customWidth="1"/>
    <col min="3" max="3" width="15.5703125" style="215" customWidth="1"/>
    <col min="4" max="4" width="12.28515625" style="251" bestFit="1" customWidth="1"/>
    <col min="5" max="5" width="12.140625" style="125" customWidth="1"/>
    <col min="6" max="6" width="9.42578125" style="125" customWidth="1"/>
    <col min="7" max="7" width="12.42578125" style="125" customWidth="1"/>
    <col min="8" max="8" width="50.28515625" style="132" customWidth="1"/>
    <col min="9" max="12" width="7.28515625" style="125" customWidth="1"/>
    <col min="13" max="15" width="14.42578125" style="226" customWidth="1"/>
    <col min="16" max="16" width="15.85546875" style="226" bestFit="1" customWidth="1"/>
    <col min="17" max="17" width="14.5703125" style="125" customWidth="1"/>
    <col min="18" max="16384" width="11.42578125" style="121"/>
  </cols>
  <sheetData>
    <row r="1" spans="1:17" s="135" customFormat="1">
      <c r="A1" s="234" t="s">
        <v>37</v>
      </c>
      <c r="B1" s="234"/>
      <c r="C1" s="234"/>
      <c r="D1" s="248"/>
      <c r="E1" s="234"/>
      <c r="F1" s="234"/>
      <c r="G1" s="234"/>
      <c r="H1" s="234"/>
      <c r="I1" s="234"/>
      <c r="J1" s="234"/>
      <c r="K1" s="134"/>
      <c r="L1" s="134"/>
      <c r="M1" s="229"/>
      <c r="N1" s="229"/>
      <c r="O1" s="229"/>
      <c r="P1" s="229"/>
      <c r="Q1" s="134"/>
    </row>
    <row r="2" spans="1:17" s="135" customFormat="1">
      <c r="A2" s="234" t="s">
        <v>12361</v>
      </c>
      <c r="B2" s="234"/>
      <c r="C2" s="234"/>
      <c r="D2" s="248"/>
      <c r="E2" s="234"/>
      <c r="F2" s="234"/>
      <c r="G2" s="234"/>
      <c r="H2" s="234"/>
      <c r="I2" s="234"/>
      <c r="J2" s="234"/>
      <c r="K2" s="134"/>
      <c r="L2" s="134"/>
      <c r="M2" s="229"/>
      <c r="N2" s="229"/>
      <c r="O2" s="229"/>
      <c r="P2" s="229"/>
      <c r="Q2" s="134"/>
    </row>
    <row r="3" spans="1:17" s="135" customFormat="1">
      <c r="A3" s="234" t="s">
        <v>39</v>
      </c>
      <c r="B3" s="234"/>
      <c r="C3" s="234"/>
      <c r="D3" s="248"/>
      <c r="E3" s="234"/>
      <c r="F3" s="234"/>
      <c r="G3" s="234"/>
      <c r="H3" s="234"/>
      <c r="I3" s="234"/>
      <c r="J3" s="234"/>
      <c r="K3" s="134"/>
      <c r="L3" s="134"/>
      <c r="M3" s="229"/>
      <c r="N3" s="229"/>
      <c r="O3" s="229"/>
      <c r="P3" s="229"/>
      <c r="Q3" s="134"/>
    </row>
    <row r="4" spans="1:17" s="135" customFormat="1">
      <c r="A4" s="234" t="str">
        <f>+'CUT MN'!A4</f>
        <v>DE ENERO A NOVIEMBRE</v>
      </c>
      <c r="B4" s="234"/>
      <c r="C4" s="234"/>
      <c r="D4" s="248"/>
      <c r="E4" s="234"/>
      <c r="F4" s="234"/>
      <c r="G4" s="234"/>
      <c r="H4" s="234"/>
      <c r="I4" s="234"/>
      <c r="J4" s="234"/>
      <c r="K4" s="134"/>
      <c r="L4" s="134"/>
      <c r="M4" s="229"/>
      <c r="N4" s="229"/>
      <c r="O4" s="229"/>
      <c r="P4" s="229"/>
      <c r="Q4" s="134"/>
    </row>
    <row r="5" spans="1:17" s="135" customFormat="1">
      <c r="A5" s="124" t="str">
        <f>+'CUT MN'!A5</f>
        <v>ACTUALIZADO AL : 4 de diciembre de 2017</v>
      </c>
      <c r="B5" s="124"/>
      <c r="C5" s="124"/>
      <c r="D5" s="249"/>
      <c r="E5" s="124"/>
      <c r="F5" s="124"/>
      <c r="G5" s="124"/>
      <c r="H5" s="124"/>
      <c r="I5" s="124"/>
      <c r="J5" s="124"/>
      <c r="K5" s="134"/>
      <c r="L5" s="134"/>
      <c r="M5" s="229"/>
      <c r="N5" s="229"/>
      <c r="O5" s="229"/>
      <c r="P5" s="229"/>
      <c r="Q5" s="134"/>
    </row>
    <row r="6" spans="1:17" s="135" customFormat="1">
      <c r="A6" s="124"/>
      <c r="B6" s="119"/>
      <c r="C6" s="119"/>
      <c r="D6" s="136"/>
      <c r="E6" s="119"/>
      <c r="F6" s="119"/>
      <c r="G6" s="119"/>
      <c r="H6" s="129"/>
      <c r="I6" s="120"/>
      <c r="J6" s="134"/>
      <c r="K6" s="134"/>
      <c r="L6" s="134"/>
      <c r="M6" s="229"/>
      <c r="N6" s="229"/>
      <c r="O6" s="229"/>
      <c r="P6" s="229"/>
      <c r="Q6" s="134"/>
    </row>
    <row r="7" spans="1:17">
      <c r="A7" s="126"/>
      <c r="B7" s="126"/>
      <c r="C7" s="214"/>
      <c r="D7" s="250"/>
      <c r="E7" s="126"/>
      <c r="F7" s="126"/>
      <c r="G7" s="126"/>
      <c r="H7" s="130"/>
      <c r="I7" s="325" t="s">
        <v>1665</v>
      </c>
      <c r="J7" s="325"/>
      <c r="K7" s="325" t="s">
        <v>1664</v>
      </c>
      <c r="L7" s="331"/>
      <c r="M7" s="329"/>
      <c r="N7" s="329"/>
      <c r="O7" s="332"/>
      <c r="P7" s="332"/>
      <c r="Q7" s="126"/>
    </row>
    <row r="8" spans="1:17" s="125" customFormat="1" ht="12" customHeight="1">
      <c r="A8" s="325" t="s">
        <v>1666</v>
      </c>
      <c r="B8" s="325" t="s">
        <v>1667</v>
      </c>
      <c r="C8" s="324" t="s">
        <v>1727</v>
      </c>
      <c r="D8" s="330" t="s">
        <v>1661</v>
      </c>
      <c r="E8" s="324" t="s">
        <v>1660</v>
      </c>
      <c r="F8" s="324" t="s">
        <v>1662</v>
      </c>
      <c r="G8" s="325" t="s">
        <v>1805</v>
      </c>
      <c r="H8" s="324" t="s">
        <v>1663</v>
      </c>
      <c r="I8" s="325" t="s">
        <v>1669</v>
      </c>
      <c r="J8" s="325" t="s">
        <v>1670</v>
      </c>
      <c r="K8" s="325" t="s">
        <v>1668</v>
      </c>
      <c r="L8" s="325" t="s">
        <v>1671</v>
      </c>
      <c r="M8" s="326" t="s">
        <v>1674</v>
      </c>
      <c r="N8" s="326" t="s">
        <v>1731</v>
      </c>
      <c r="O8" s="326" t="s">
        <v>1672</v>
      </c>
      <c r="P8" s="326" t="s">
        <v>1732</v>
      </c>
      <c r="Q8" s="324" t="s">
        <v>1730</v>
      </c>
    </row>
    <row r="9" spans="1:17" s="125" customFormat="1">
      <c r="A9" s="325"/>
      <c r="B9" s="325"/>
      <c r="C9" s="324"/>
      <c r="D9" s="330"/>
      <c r="E9" s="324"/>
      <c r="F9" s="324"/>
      <c r="G9" s="325"/>
      <c r="H9" s="324"/>
      <c r="I9" s="325"/>
      <c r="J9" s="325"/>
      <c r="K9" s="325"/>
      <c r="L9" s="325"/>
      <c r="M9" s="326"/>
      <c r="N9" s="326"/>
      <c r="O9" s="326"/>
      <c r="P9" s="326"/>
      <c r="Q9" s="324"/>
    </row>
    <row r="10" spans="1:17" ht="63.75">
      <c r="A10" s="127" t="s">
        <v>621</v>
      </c>
      <c r="B10" s="127"/>
      <c r="C10" s="128" t="s">
        <v>715</v>
      </c>
      <c r="D10" s="216">
        <v>42738</v>
      </c>
      <c r="E10" s="123" t="s">
        <v>20</v>
      </c>
      <c r="F10" s="123">
        <v>8705</v>
      </c>
      <c r="G10" s="127"/>
      <c r="H10" s="131" t="s">
        <v>1333</v>
      </c>
      <c r="I10" s="127"/>
      <c r="J10" s="127"/>
      <c r="K10" s="127"/>
      <c r="L10" s="127"/>
      <c r="M10" s="225">
        <v>825503.91</v>
      </c>
      <c r="N10" s="225">
        <v>0</v>
      </c>
      <c r="O10" s="225">
        <v>5662956.8200000003</v>
      </c>
      <c r="P10" s="225">
        <v>0</v>
      </c>
      <c r="Q10" s="127" t="s">
        <v>1334</v>
      </c>
    </row>
    <row r="11" spans="1:17" ht="63.75">
      <c r="A11" s="127">
        <v>47</v>
      </c>
      <c r="B11" s="127"/>
      <c r="C11" s="128" t="s">
        <v>700</v>
      </c>
      <c r="D11" s="216">
        <v>42741</v>
      </c>
      <c r="E11" s="123" t="s">
        <v>6</v>
      </c>
      <c r="F11" s="123">
        <v>876438</v>
      </c>
      <c r="G11" s="127"/>
      <c r="H11" s="131" t="s">
        <v>1335</v>
      </c>
      <c r="I11" s="127"/>
      <c r="J11" s="127"/>
      <c r="K11" s="127"/>
      <c r="L11" s="127"/>
      <c r="M11" s="225">
        <v>0</v>
      </c>
      <c r="N11" s="225">
        <v>1240865.31</v>
      </c>
      <c r="O11" s="225">
        <v>0</v>
      </c>
      <c r="P11" s="225">
        <v>8512336.0299999993</v>
      </c>
      <c r="Q11" s="127" t="s">
        <v>1334</v>
      </c>
    </row>
    <row r="12" spans="1:17" ht="51">
      <c r="A12" s="127">
        <v>47</v>
      </c>
      <c r="B12" s="127"/>
      <c r="C12" s="128" t="s">
        <v>700</v>
      </c>
      <c r="D12" s="216">
        <v>42741</v>
      </c>
      <c r="E12" s="123" t="s">
        <v>11</v>
      </c>
      <c r="F12" s="123">
        <v>876438</v>
      </c>
      <c r="G12" s="127"/>
      <c r="H12" s="131" t="s">
        <v>1336</v>
      </c>
      <c r="I12" s="127"/>
      <c r="J12" s="127"/>
      <c r="K12" s="127"/>
      <c r="L12" s="127"/>
      <c r="M12" s="225">
        <v>7.29</v>
      </c>
      <c r="N12" s="225">
        <v>0</v>
      </c>
      <c r="O12" s="225">
        <v>50.01</v>
      </c>
      <c r="P12" s="225">
        <v>0</v>
      </c>
      <c r="Q12" s="127" t="s">
        <v>1334</v>
      </c>
    </row>
    <row r="13" spans="1:17" ht="51">
      <c r="A13" s="127" t="s">
        <v>620</v>
      </c>
      <c r="B13" s="127"/>
      <c r="C13" s="128" t="s">
        <v>714</v>
      </c>
      <c r="D13" s="216">
        <v>42751</v>
      </c>
      <c r="E13" s="123" t="s">
        <v>23</v>
      </c>
      <c r="F13" s="123">
        <v>16459</v>
      </c>
      <c r="G13" s="127"/>
      <c r="H13" s="131" t="s">
        <v>1337</v>
      </c>
      <c r="I13" s="127"/>
      <c r="J13" s="127"/>
      <c r="K13" s="127"/>
      <c r="L13" s="127"/>
      <c r="M13" s="225">
        <v>0</v>
      </c>
      <c r="N13" s="225">
        <v>0</v>
      </c>
      <c r="O13" s="225">
        <v>0</v>
      </c>
      <c r="P13" s="225">
        <v>0.03</v>
      </c>
      <c r="Q13" s="127" t="s">
        <v>1334</v>
      </c>
    </row>
    <row r="14" spans="1:17" ht="63.75">
      <c r="A14" s="127" t="s">
        <v>621</v>
      </c>
      <c r="B14" s="127"/>
      <c r="C14" s="128" t="s">
        <v>715</v>
      </c>
      <c r="D14" s="216">
        <v>42751</v>
      </c>
      <c r="E14" s="123" t="s">
        <v>6</v>
      </c>
      <c r="F14" s="123">
        <v>356786</v>
      </c>
      <c r="G14" s="127"/>
      <c r="H14" s="131" t="s">
        <v>1338</v>
      </c>
      <c r="I14" s="127"/>
      <c r="J14" s="127"/>
      <c r="K14" s="127"/>
      <c r="L14" s="127"/>
      <c r="M14" s="225">
        <v>0</v>
      </c>
      <c r="N14" s="225">
        <v>87997.54</v>
      </c>
      <c r="O14" s="225">
        <v>0</v>
      </c>
      <c r="P14" s="225">
        <v>603663.12</v>
      </c>
      <c r="Q14" s="127" t="s">
        <v>1334</v>
      </c>
    </row>
    <row r="15" spans="1:17" ht="63.75">
      <c r="A15" s="127" t="s">
        <v>621</v>
      </c>
      <c r="B15" s="127"/>
      <c r="C15" s="128" t="s">
        <v>715</v>
      </c>
      <c r="D15" s="216">
        <v>42751</v>
      </c>
      <c r="E15" s="123" t="s">
        <v>6</v>
      </c>
      <c r="F15" s="123">
        <v>356787</v>
      </c>
      <c r="G15" s="127"/>
      <c r="H15" s="131" t="s">
        <v>1339</v>
      </c>
      <c r="I15" s="127"/>
      <c r="J15" s="127"/>
      <c r="K15" s="127"/>
      <c r="L15" s="127"/>
      <c r="M15" s="225">
        <v>0</v>
      </c>
      <c r="N15" s="225">
        <v>490.61</v>
      </c>
      <c r="O15" s="225">
        <v>0</v>
      </c>
      <c r="P15" s="225">
        <v>3365.58</v>
      </c>
      <c r="Q15" s="127" t="s">
        <v>1334</v>
      </c>
    </row>
    <row r="16" spans="1:17" ht="89.25">
      <c r="A16" s="127" t="s">
        <v>621</v>
      </c>
      <c r="B16" s="127"/>
      <c r="C16" s="128" t="s">
        <v>715</v>
      </c>
      <c r="D16" s="216">
        <v>42751</v>
      </c>
      <c r="E16" s="123" t="s">
        <v>6</v>
      </c>
      <c r="F16" s="123">
        <v>877115</v>
      </c>
      <c r="G16" s="127"/>
      <c r="H16" s="131" t="s">
        <v>1340</v>
      </c>
      <c r="I16" s="127"/>
      <c r="J16" s="127"/>
      <c r="K16" s="127"/>
      <c r="L16" s="127"/>
      <c r="M16" s="225">
        <v>0</v>
      </c>
      <c r="N16" s="225">
        <v>45516.01</v>
      </c>
      <c r="O16" s="225">
        <v>0</v>
      </c>
      <c r="P16" s="225">
        <v>312239.83</v>
      </c>
      <c r="Q16" s="127" t="s">
        <v>1334</v>
      </c>
    </row>
    <row r="17" spans="1:17" ht="51">
      <c r="A17" s="127" t="s">
        <v>621</v>
      </c>
      <c r="B17" s="127"/>
      <c r="C17" s="128" t="s">
        <v>715</v>
      </c>
      <c r="D17" s="216">
        <v>42751</v>
      </c>
      <c r="E17" s="123" t="s">
        <v>13</v>
      </c>
      <c r="F17" s="123">
        <v>877086</v>
      </c>
      <c r="G17" s="127"/>
      <c r="H17" s="131" t="s">
        <v>1341</v>
      </c>
      <c r="I17" s="127"/>
      <c r="J17" s="127"/>
      <c r="K17" s="127"/>
      <c r="L17" s="127"/>
      <c r="M17" s="225">
        <v>6.74</v>
      </c>
      <c r="N17" s="225">
        <v>0</v>
      </c>
      <c r="O17" s="225">
        <v>46.24</v>
      </c>
      <c r="P17" s="225">
        <v>0</v>
      </c>
      <c r="Q17" s="127" t="s">
        <v>1334</v>
      </c>
    </row>
    <row r="18" spans="1:17" ht="51">
      <c r="A18" s="127" t="s">
        <v>620</v>
      </c>
      <c r="B18" s="127"/>
      <c r="C18" s="128" t="s">
        <v>714</v>
      </c>
      <c r="D18" s="216">
        <v>42752</v>
      </c>
      <c r="E18" s="123" t="s">
        <v>23</v>
      </c>
      <c r="F18" s="123">
        <v>16464</v>
      </c>
      <c r="G18" s="127"/>
      <c r="H18" s="131" t="s">
        <v>1342</v>
      </c>
      <c r="I18" s="127"/>
      <c r="J18" s="127"/>
      <c r="K18" s="127"/>
      <c r="L18" s="127"/>
      <c r="M18" s="225">
        <v>0</v>
      </c>
      <c r="N18" s="225">
        <v>0</v>
      </c>
      <c r="O18" s="225">
        <v>0.01</v>
      </c>
      <c r="P18" s="225">
        <v>0</v>
      </c>
      <c r="Q18" s="127" t="s">
        <v>1334</v>
      </c>
    </row>
    <row r="19" spans="1:17" ht="51">
      <c r="A19" s="127" t="s">
        <v>620</v>
      </c>
      <c r="B19" s="127"/>
      <c r="C19" s="128" t="s">
        <v>714</v>
      </c>
      <c r="D19" s="216">
        <v>42753</v>
      </c>
      <c r="E19" s="123" t="s">
        <v>3</v>
      </c>
      <c r="F19" s="123">
        <v>1467262</v>
      </c>
      <c r="G19" s="127"/>
      <c r="H19" s="131" t="s">
        <v>1343</v>
      </c>
      <c r="I19" s="127"/>
      <c r="J19" s="127"/>
      <c r="K19" s="127"/>
      <c r="L19" s="127"/>
      <c r="M19" s="225">
        <v>0</v>
      </c>
      <c r="N19" s="225">
        <v>35.159999999999997</v>
      </c>
      <c r="O19" s="225">
        <v>0</v>
      </c>
      <c r="P19" s="225">
        <v>241.2</v>
      </c>
      <c r="Q19" s="127" t="s">
        <v>1334</v>
      </c>
    </row>
    <row r="20" spans="1:17" ht="51">
      <c r="A20" s="127" t="s">
        <v>621</v>
      </c>
      <c r="B20" s="127"/>
      <c r="C20" s="128" t="s">
        <v>715</v>
      </c>
      <c r="D20" s="216">
        <v>42754</v>
      </c>
      <c r="E20" s="123" t="s">
        <v>20</v>
      </c>
      <c r="F20" s="123">
        <v>8922</v>
      </c>
      <c r="G20" s="127"/>
      <c r="H20" s="131" t="s">
        <v>1344</v>
      </c>
      <c r="I20" s="127"/>
      <c r="J20" s="127"/>
      <c r="K20" s="127"/>
      <c r="L20" s="127"/>
      <c r="M20" s="225">
        <v>1821.11</v>
      </c>
      <c r="N20" s="225">
        <v>0</v>
      </c>
      <c r="O20" s="225">
        <v>12492.81</v>
      </c>
      <c r="P20" s="225">
        <v>0</v>
      </c>
      <c r="Q20" s="127" t="s">
        <v>1334</v>
      </c>
    </row>
    <row r="21" spans="1:17" ht="102">
      <c r="A21" s="127" t="s">
        <v>621</v>
      </c>
      <c r="B21" s="127"/>
      <c r="C21" s="128" t="s">
        <v>715</v>
      </c>
      <c r="D21" s="216">
        <v>42755</v>
      </c>
      <c r="E21" s="123" t="s">
        <v>13</v>
      </c>
      <c r="F21" s="123">
        <v>877550</v>
      </c>
      <c r="G21" s="127"/>
      <c r="H21" s="131" t="s">
        <v>1345</v>
      </c>
      <c r="I21" s="127"/>
      <c r="J21" s="127"/>
      <c r="K21" s="127"/>
      <c r="L21" s="127"/>
      <c r="M21" s="225">
        <v>20</v>
      </c>
      <c r="N21" s="225">
        <v>0</v>
      </c>
      <c r="O21" s="225">
        <v>137.19999999999999</v>
      </c>
      <c r="P21" s="225">
        <v>0</v>
      </c>
      <c r="Q21" s="127" t="s">
        <v>1334</v>
      </c>
    </row>
    <row r="22" spans="1:17" ht="51">
      <c r="A22" s="127" t="s">
        <v>620</v>
      </c>
      <c r="B22" s="127"/>
      <c r="C22" s="128" t="s">
        <v>714</v>
      </c>
      <c r="D22" s="216">
        <v>42761</v>
      </c>
      <c r="E22" s="123" t="s">
        <v>3</v>
      </c>
      <c r="F22" s="123">
        <v>1469588</v>
      </c>
      <c r="G22" s="127"/>
      <c r="H22" s="131" t="s">
        <v>1346</v>
      </c>
      <c r="I22" s="127"/>
      <c r="J22" s="127"/>
      <c r="K22" s="127"/>
      <c r="L22" s="127"/>
      <c r="M22" s="225">
        <v>0</v>
      </c>
      <c r="N22" s="225">
        <v>19927.54</v>
      </c>
      <c r="O22" s="225">
        <v>0</v>
      </c>
      <c r="P22" s="225">
        <v>136702.92000000001</v>
      </c>
      <c r="Q22" s="127" t="s">
        <v>1334</v>
      </c>
    </row>
    <row r="23" spans="1:17" ht="51">
      <c r="A23" s="127" t="s">
        <v>620</v>
      </c>
      <c r="B23" s="127"/>
      <c r="C23" s="128" t="s">
        <v>714</v>
      </c>
      <c r="D23" s="216">
        <v>42774</v>
      </c>
      <c r="E23" s="123" t="s">
        <v>23</v>
      </c>
      <c r="F23" s="123">
        <v>16527</v>
      </c>
      <c r="G23" s="127"/>
      <c r="H23" s="131" t="s">
        <v>1347</v>
      </c>
      <c r="I23" s="127"/>
      <c r="J23" s="127"/>
      <c r="K23" s="127"/>
      <c r="L23" s="127"/>
      <c r="M23" s="225">
        <v>0</v>
      </c>
      <c r="N23" s="225">
        <v>0</v>
      </c>
      <c r="O23" s="225">
        <v>0</v>
      </c>
      <c r="P23" s="225">
        <v>0.01</v>
      </c>
      <c r="Q23" s="127" t="s">
        <v>1334</v>
      </c>
    </row>
    <row r="24" spans="1:17" ht="63.75">
      <c r="A24" s="127">
        <v>86</v>
      </c>
      <c r="B24" s="127"/>
      <c r="C24" s="128" t="s">
        <v>711</v>
      </c>
      <c r="D24" s="216">
        <v>42774</v>
      </c>
      <c r="E24" s="123" t="s">
        <v>6</v>
      </c>
      <c r="F24" s="123">
        <v>879325</v>
      </c>
      <c r="G24" s="127"/>
      <c r="H24" s="131" t="s">
        <v>1348</v>
      </c>
      <c r="I24" s="127"/>
      <c r="J24" s="127"/>
      <c r="K24" s="127"/>
      <c r="L24" s="127"/>
      <c r="M24" s="225">
        <v>0</v>
      </c>
      <c r="N24" s="225">
        <v>79407.199999999997</v>
      </c>
      <c r="O24" s="225">
        <v>0</v>
      </c>
      <c r="P24" s="225">
        <v>544733.39</v>
      </c>
      <c r="Q24" s="127" t="s">
        <v>1334</v>
      </c>
    </row>
    <row r="25" spans="1:17" ht="63.75">
      <c r="A25" s="127" t="s">
        <v>621</v>
      </c>
      <c r="B25" s="127"/>
      <c r="C25" s="128" t="s">
        <v>715</v>
      </c>
      <c r="D25" s="216">
        <v>42774</v>
      </c>
      <c r="E25" s="123" t="s">
        <v>6</v>
      </c>
      <c r="F25" s="123">
        <v>374790</v>
      </c>
      <c r="G25" s="127"/>
      <c r="H25" s="131" t="s">
        <v>1349</v>
      </c>
      <c r="I25" s="127"/>
      <c r="J25" s="127"/>
      <c r="K25" s="127"/>
      <c r="L25" s="127"/>
      <c r="M25" s="225">
        <v>0</v>
      </c>
      <c r="N25" s="225">
        <v>183490.35</v>
      </c>
      <c r="O25" s="225">
        <v>0</v>
      </c>
      <c r="P25" s="225">
        <v>1258743.8</v>
      </c>
      <c r="Q25" s="127" t="s">
        <v>1334</v>
      </c>
    </row>
    <row r="26" spans="1:17" ht="63.75">
      <c r="A26" s="127" t="s">
        <v>621</v>
      </c>
      <c r="B26" s="127"/>
      <c r="C26" s="128" t="s">
        <v>715</v>
      </c>
      <c r="D26" s="216">
        <v>42774</v>
      </c>
      <c r="E26" s="123" t="s">
        <v>20</v>
      </c>
      <c r="F26" s="123">
        <v>8913</v>
      </c>
      <c r="G26" s="127"/>
      <c r="H26" s="131" t="s">
        <v>1350</v>
      </c>
      <c r="I26" s="127"/>
      <c r="J26" s="127"/>
      <c r="K26" s="127"/>
      <c r="L26" s="127"/>
      <c r="M26" s="225">
        <v>282315.34999999998</v>
      </c>
      <c r="N26" s="225">
        <v>0</v>
      </c>
      <c r="O26" s="225">
        <v>1936683.3</v>
      </c>
      <c r="P26" s="225">
        <v>0</v>
      </c>
      <c r="Q26" s="127" t="s">
        <v>1334</v>
      </c>
    </row>
    <row r="27" spans="1:17" ht="51">
      <c r="A27" s="127">
        <v>86</v>
      </c>
      <c r="B27" s="127"/>
      <c r="C27" s="128" t="s">
        <v>711</v>
      </c>
      <c r="D27" s="216">
        <v>42774</v>
      </c>
      <c r="E27" s="123" t="s">
        <v>11</v>
      </c>
      <c r="F27" s="123">
        <v>879325</v>
      </c>
      <c r="G27" s="127"/>
      <c r="H27" s="131" t="s">
        <v>1351</v>
      </c>
      <c r="I27" s="127"/>
      <c r="J27" s="127"/>
      <c r="K27" s="127"/>
      <c r="L27" s="127"/>
      <c r="M27" s="225">
        <v>7.29</v>
      </c>
      <c r="N27" s="225">
        <v>0</v>
      </c>
      <c r="O27" s="225">
        <v>50.01</v>
      </c>
      <c r="P27" s="225">
        <v>0</v>
      </c>
      <c r="Q27" s="127" t="s">
        <v>1334</v>
      </c>
    </row>
    <row r="28" spans="1:17" ht="51">
      <c r="A28" s="127" t="s">
        <v>620</v>
      </c>
      <c r="B28" s="127"/>
      <c r="C28" s="128" t="s">
        <v>714</v>
      </c>
      <c r="D28" s="216">
        <v>42775</v>
      </c>
      <c r="E28" s="123" t="s">
        <v>23</v>
      </c>
      <c r="F28" s="123">
        <v>16531</v>
      </c>
      <c r="G28" s="127"/>
      <c r="H28" s="131" t="s">
        <v>1352</v>
      </c>
      <c r="I28" s="127"/>
      <c r="J28" s="127"/>
      <c r="K28" s="127"/>
      <c r="L28" s="127"/>
      <c r="M28" s="225">
        <v>0</v>
      </c>
      <c r="N28" s="225">
        <v>0</v>
      </c>
      <c r="O28" s="225">
        <v>0.01</v>
      </c>
      <c r="P28" s="225">
        <v>0</v>
      </c>
      <c r="Q28" s="127" t="s">
        <v>1334</v>
      </c>
    </row>
    <row r="29" spans="1:17" ht="51">
      <c r="A29" s="127" t="s">
        <v>620</v>
      </c>
      <c r="B29" s="127"/>
      <c r="C29" s="128" t="s">
        <v>714</v>
      </c>
      <c r="D29" s="216">
        <v>42776</v>
      </c>
      <c r="E29" s="123" t="s">
        <v>23</v>
      </c>
      <c r="F29" s="123">
        <v>16537</v>
      </c>
      <c r="G29" s="127"/>
      <c r="H29" s="131" t="s">
        <v>1353</v>
      </c>
      <c r="I29" s="127"/>
      <c r="J29" s="127"/>
      <c r="K29" s="127"/>
      <c r="L29" s="127"/>
      <c r="M29" s="225">
        <v>0</v>
      </c>
      <c r="N29" s="225">
        <v>0</v>
      </c>
      <c r="O29" s="225">
        <v>0</v>
      </c>
      <c r="P29" s="225">
        <v>0.01</v>
      </c>
      <c r="Q29" s="127" t="s">
        <v>1334</v>
      </c>
    </row>
    <row r="30" spans="1:17" ht="89.25">
      <c r="A30" s="127">
        <v>10</v>
      </c>
      <c r="B30" s="127"/>
      <c r="C30" s="128" t="s">
        <v>691</v>
      </c>
      <c r="D30" s="216">
        <v>42781</v>
      </c>
      <c r="E30" s="123" t="s">
        <v>6</v>
      </c>
      <c r="F30" s="123">
        <v>1671</v>
      </c>
      <c r="G30" s="127"/>
      <c r="H30" s="131" t="s">
        <v>1354</v>
      </c>
      <c r="I30" s="127"/>
      <c r="J30" s="127"/>
      <c r="K30" s="127"/>
      <c r="L30" s="127"/>
      <c r="M30" s="225">
        <v>0</v>
      </c>
      <c r="N30" s="225">
        <v>46.69</v>
      </c>
      <c r="O30" s="225">
        <v>0</v>
      </c>
      <c r="P30" s="225">
        <v>320.29000000000002</v>
      </c>
      <c r="Q30" s="127" t="s">
        <v>1334</v>
      </c>
    </row>
    <row r="31" spans="1:17" ht="51">
      <c r="A31" s="127" t="s">
        <v>620</v>
      </c>
      <c r="B31" s="127"/>
      <c r="C31" s="128" t="s">
        <v>714</v>
      </c>
      <c r="D31" s="216">
        <v>42781</v>
      </c>
      <c r="E31" s="123" t="s">
        <v>23</v>
      </c>
      <c r="F31" s="123">
        <v>16549</v>
      </c>
      <c r="G31" s="127"/>
      <c r="H31" s="131" t="s">
        <v>1355</v>
      </c>
      <c r="I31" s="127"/>
      <c r="J31" s="127"/>
      <c r="K31" s="127"/>
      <c r="L31" s="127"/>
      <c r="M31" s="225">
        <v>0</v>
      </c>
      <c r="N31" s="225">
        <v>0</v>
      </c>
      <c r="O31" s="225">
        <v>0</v>
      </c>
      <c r="P31" s="225">
        <v>0.01</v>
      </c>
      <c r="Q31" s="127" t="s">
        <v>1334</v>
      </c>
    </row>
    <row r="32" spans="1:17" ht="51">
      <c r="A32" s="127" t="s">
        <v>621</v>
      </c>
      <c r="B32" s="127"/>
      <c r="C32" s="128" t="s">
        <v>715</v>
      </c>
      <c r="D32" s="216">
        <v>42781</v>
      </c>
      <c r="E32" s="123" t="s">
        <v>20</v>
      </c>
      <c r="F32" s="123">
        <v>8888</v>
      </c>
      <c r="G32" s="127"/>
      <c r="H32" s="131" t="s">
        <v>1356</v>
      </c>
      <c r="I32" s="127"/>
      <c r="J32" s="127"/>
      <c r="K32" s="127"/>
      <c r="L32" s="127"/>
      <c r="M32" s="225">
        <v>82.24</v>
      </c>
      <c r="N32" s="225">
        <v>0</v>
      </c>
      <c r="O32" s="225">
        <v>564.16999999999996</v>
      </c>
      <c r="P32" s="225">
        <v>0</v>
      </c>
      <c r="Q32" s="127" t="s">
        <v>1334</v>
      </c>
    </row>
    <row r="33" spans="1:17" ht="102">
      <c r="A33" s="127">
        <v>10</v>
      </c>
      <c r="B33" s="127"/>
      <c r="C33" s="128" t="s">
        <v>691</v>
      </c>
      <c r="D33" s="216">
        <v>42782</v>
      </c>
      <c r="E33" s="123" t="s">
        <v>1261</v>
      </c>
      <c r="F33" s="123">
        <v>1675</v>
      </c>
      <c r="G33" s="127"/>
      <c r="H33" s="131" t="s">
        <v>1357</v>
      </c>
      <c r="I33" s="127"/>
      <c r="J33" s="127"/>
      <c r="K33" s="127"/>
      <c r="L33" s="127"/>
      <c r="M33" s="225">
        <v>0.46</v>
      </c>
      <c r="N33" s="225">
        <v>0</v>
      </c>
      <c r="O33" s="225">
        <v>3.16</v>
      </c>
      <c r="P33" s="225">
        <v>0</v>
      </c>
      <c r="Q33" s="127" t="s">
        <v>1334</v>
      </c>
    </row>
    <row r="34" spans="1:17" ht="89.25">
      <c r="A34" s="127">
        <v>10</v>
      </c>
      <c r="B34" s="127"/>
      <c r="C34" s="128" t="s">
        <v>691</v>
      </c>
      <c r="D34" s="216">
        <v>42782</v>
      </c>
      <c r="E34" s="123" t="s">
        <v>1261</v>
      </c>
      <c r="F34" s="123">
        <v>1677</v>
      </c>
      <c r="G34" s="127"/>
      <c r="H34" s="131" t="s">
        <v>1358</v>
      </c>
      <c r="I34" s="127"/>
      <c r="J34" s="127"/>
      <c r="K34" s="127"/>
      <c r="L34" s="127"/>
      <c r="M34" s="225">
        <v>2.63</v>
      </c>
      <c r="N34" s="225">
        <v>0</v>
      </c>
      <c r="O34" s="225">
        <v>18.04</v>
      </c>
      <c r="P34" s="225">
        <v>0</v>
      </c>
      <c r="Q34" s="127" t="s">
        <v>1334</v>
      </c>
    </row>
    <row r="35" spans="1:17" ht="89.25">
      <c r="A35" s="127">
        <v>10</v>
      </c>
      <c r="B35" s="127"/>
      <c r="C35" s="128" t="s">
        <v>691</v>
      </c>
      <c r="D35" s="216">
        <v>42782</v>
      </c>
      <c r="E35" s="123" t="s">
        <v>1261</v>
      </c>
      <c r="F35" s="123">
        <v>1678</v>
      </c>
      <c r="G35" s="127"/>
      <c r="H35" s="131" t="s">
        <v>1359</v>
      </c>
      <c r="I35" s="127"/>
      <c r="J35" s="127"/>
      <c r="K35" s="127"/>
      <c r="L35" s="127"/>
      <c r="M35" s="225">
        <v>20.7</v>
      </c>
      <c r="N35" s="225">
        <v>0</v>
      </c>
      <c r="O35" s="225">
        <v>142</v>
      </c>
      <c r="P35" s="225">
        <v>0</v>
      </c>
      <c r="Q35" s="127" t="s">
        <v>1334</v>
      </c>
    </row>
    <row r="36" spans="1:17" ht="51">
      <c r="A36" s="127" t="s">
        <v>620</v>
      </c>
      <c r="B36" s="127"/>
      <c r="C36" s="128" t="s">
        <v>714</v>
      </c>
      <c r="D36" s="216">
        <v>42783</v>
      </c>
      <c r="E36" s="123" t="s">
        <v>23</v>
      </c>
      <c r="F36" s="123">
        <v>16557</v>
      </c>
      <c r="G36" s="127"/>
      <c r="H36" s="131" t="s">
        <v>1360</v>
      </c>
      <c r="I36" s="127"/>
      <c r="J36" s="127"/>
      <c r="K36" s="127"/>
      <c r="L36" s="127"/>
      <c r="M36" s="225">
        <v>0</v>
      </c>
      <c r="N36" s="225">
        <v>0</v>
      </c>
      <c r="O36" s="225">
        <v>0</v>
      </c>
      <c r="P36" s="225">
        <v>0.02</v>
      </c>
      <c r="Q36" s="127" t="s">
        <v>1334</v>
      </c>
    </row>
    <row r="37" spans="1:17" ht="51">
      <c r="A37" s="127" t="s">
        <v>621</v>
      </c>
      <c r="B37" s="127"/>
      <c r="C37" s="128" t="s">
        <v>715</v>
      </c>
      <c r="D37" s="216">
        <v>42783</v>
      </c>
      <c r="E37" s="123" t="s">
        <v>20</v>
      </c>
      <c r="F37" s="123">
        <v>9012</v>
      </c>
      <c r="G37" s="127"/>
      <c r="H37" s="131" t="s">
        <v>1361</v>
      </c>
      <c r="I37" s="127"/>
      <c r="J37" s="127"/>
      <c r="K37" s="127"/>
      <c r="L37" s="127"/>
      <c r="M37" s="225">
        <v>307688.89</v>
      </c>
      <c r="N37" s="225">
        <v>0</v>
      </c>
      <c r="O37" s="225">
        <v>2110745.79</v>
      </c>
      <c r="P37" s="225">
        <v>0</v>
      </c>
      <c r="Q37" s="127" t="s">
        <v>1334</v>
      </c>
    </row>
    <row r="38" spans="1:17" ht="51">
      <c r="A38" s="127" t="s">
        <v>620</v>
      </c>
      <c r="B38" s="127"/>
      <c r="C38" s="128" t="s">
        <v>714</v>
      </c>
      <c r="D38" s="216">
        <v>42786</v>
      </c>
      <c r="E38" s="123" t="s">
        <v>23</v>
      </c>
      <c r="F38" s="123">
        <v>16561</v>
      </c>
      <c r="G38" s="127"/>
      <c r="H38" s="131" t="s">
        <v>1362</v>
      </c>
      <c r="I38" s="127"/>
      <c r="J38" s="127"/>
      <c r="K38" s="127"/>
      <c r="L38" s="127"/>
      <c r="M38" s="225">
        <v>0</v>
      </c>
      <c r="N38" s="225">
        <v>0</v>
      </c>
      <c r="O38" s="225">
        <v>0</v>
      </c>
      <c r="P38" s="225">
        <v>0.01</v>
      </c>
      <c r="Q38" s="127" t="s">
        <v>1334</v>
      </c>
    </row>
    <row r="39" spans="1:17" ht="89.25">
      <c r="A39" s="127">
        <v>10</v>
      </c>
      <c r="B39" s="127"/>
      <c r="C39" s="128" t="s">
        <v>691</v>
      </c>
      <c r="D39" s="216">
        <v>42786</v>
      </c>
      <c r="E39" s="123" t="s">
        <v>1261</v>
      </c>
      <c r="F39" s="123">
        <v>1703</v>
      </c>
      <c r="G39" s="127"/>
      <c r="H39" s="131" t="s">
        <v>1363</v>
      </c>
      <c r="I39" s="127"/>
      <c r="J39" s="127"/>
      <c r="K39" s="127"/>
      <c r="L39" s="127"/>
      <c r="M39" s="225">
        <v>4.57</v>
      </c>
      <c r="N39" s="225">
        <v>0</v>
      </c>
      <c r="O39" s="225">
        <v>31.35</v>
      </c>
      <c r="P39" s="225">
        <v>0</v>
      </c>
      <c r="Q39" s="127" t="s">
        <v>1334</v>
      </c>
    </row>
    <row r="40" spans="1:17" ht="76.5">
      <c r="A40" s="127" t="s">
        <v>621</v>
      </c>
      <c r="B40" s="127"/>
      <c r="C40" s="128" t="s">
        <v>715</v>
      </c>
      <c r="D40" s="216">
        <v>42787</v>
      </c>
      <c r="E40" s="123" t="s">
        <v>6</v>
      </c>
      <c r="F40" s="123">
        <v>384791</v>
      </c>
      <c r="G40" s="127"/>
      <c r="H40" s="131" t="s">
        <v>1364</v>
      </c>
      <c r="I40" s="127"/>
      <c r="J40" s="127"/>
      <c r="K40" s="127"/>
      <c r="L40" s="127"/>
      <c r="M40" s="225">
        <v>0</v>
      </c>
      <c r="N40" s="225">
        <v>4062305</v>
      </c>
      <c r="O40" s="225">
        <v>0</v>
      </c>
      <c r="P40" s="225">
        <v>27867412.300000001</v>
      </c>
      <c r="Q40" s="127" t="s">
        <v>1334</v>
      </c>
    </row>
    <row r="41" spans="1:17" ht="102">
      <c r="A41" s="127">
        <v>10</v>
      </c>
      <c r="B41" s="127"/>
      <c r="C41" s="128" t="s">
        <v>691</v>
      </c>
      <c r="D41" s="216">
        <v>42787</v>
      </c>
      <c r="E41" s="123" t="s">
        <v>1261</v>
      </c>
      <c r="F41" s="123">
        <v>1721</v>
      </c>
      <c r="G41" s="127"/>
      <c r="H41" s="131" t="s">
        <v>1365</v>
      </c>
      <c r="I41" s="127"/>
      <c r="J41" s="127"/>
      <c r="K41" s="127"/>
      <c r="L41" s="127"/>
      <c r="M41" s="225">
        <v>12.78</v>
      </c>
      <c r="N41" s="225">
        <v>0</v>
      </c>
      <c r="O41" s="225">
        <v>87.67</v>
      </c>
      <c r="P41" s="225">
        <v>0</v>
      </c>
      <c r="Q41" s="127" t="s">
        <v>1334</v>
      </c>
    </row>
    <row r="42" spans="1:17" ht="76.5">
      <c r="A42" s="127" t="s">
        <v>621</v>
      </c>
      <c r="B42" s="127"/>
      <c r="C42" s="128" t="s">
        <v>715</v>
      </c>
      <c r="D42" s="216">
        <v>42787</v>
      </c>
      <c r="E42" s="123" t="s">
        <v>13</v>
      </c>
      <c r="F42" s="123">
        <v>880286</v>
      </c>
      <c r="G42" s="127"/>
      <c r="H42" s="131" t="s">
        <v>1366</v>
      </c>
      <c r="I42" s="127"/>
      <c r="J42" s="127"/>
      <c r="K42" s="127"/>
      <c r="L42" s="127"/>
      <c r="M42" s="225">
        <v>22.1</v>
      </c>
      <c r="N42" s="225">
        <v>0</v>
      </c>
      <c r="O42" s="225">
        <v>151.61000000000001</v>
      </c>
      <c r="P42" s="225">
        <v>0</v>
      </c>
      <c r="Q42" s="127" t="s">
        <v>1334</v>
      </c>
    </row>
    <row r="43" spans="1:17" ht="89.25">
      <c r="A43" s="127">
        <v>10</v>
      </c>
      <c r="B43" s="127"/>
      <c r="C43" s="128" t="s">
        <v>691</v>
      </c>
      <c r="D43" s="216">
        <v>42787</v>
      </c>
      <c r="E43" s="123" t="s">
        <v>1261</v>
      </c>
      <c r="F43" s="123">
        <v>1676</v>
      </c>
      <c r="G43" s="127"/>
      <c r="H43" s="131" t="s">
        <v>1367</v>
      </c>
      <c r="I43" s="127"/>
      <c r="J43" s="127"/>
      <c r="K43" s="127"/>
      <c r="L43" s="127"/>
      <c r="M43" s="225">
        <v>1269.1099999999999</v>
      </c>
      <c r="N43" s="225">
        <v>0</v>
      </c>
      <c r="O43" s="225">
        <v>8706.09</v>
      </c>
      <c r="P43" s="225">
        <v>0</v>
      </c>
      <c r="Q43" s="127" t="s">
        <v>1334</v>
      </c>
    </row>
    <row r="44" spans="1:17" ht="89.25">
      <c r="A44" s="127">
        <v>10</v>
      </c>
      <c r="B44" s="127"/>
      <c r="C44" s="128" t="s">
        <v>691</v>
      </c>
      <c r="D44" s="216">
        <v>42788</v>
      </c>
      <c r="E44" s="123" t="s">
        <v>6</v>
      </c>
      <c r="F44" s="123">
        <v>1723</v>
      </c>
      <c r="G44" s="127"/>
      <c r="H44" s="131" t="s">
        <v>1368</v>
      </c>
      <c r="I44" s="127"/>
      <c r="J44" s="127"/>
      <c r="K44" s="127"/>
      <c r="L44" s="127"/>
      <c r="M44" s="225">
        <v>0</v>
      </c>
      <c r="N44" s="225">
        <v>36.369999999999997</v>
      </c>
      <c r="O44" s="225">
        <v>0</v>
      </c>
      <c r="P44" s="225">
        <v>249.5</v>
      </c>
      <c r="Q44" s="127" t="s">
        <v>1334</v>
      </c>
    </row>
    <row r="45" spans="1:17" ht="51">
      <c r="A45" s="127" t="s">
        <v>620</v>
      </c>
      <c r="B45" s="127"/>
      <c r="C45" s="128" t="s">
        <v>714</v>
      </c>
      <c r="D45" s="216">
        <v>42789</v>
      </c>
      <c r="E45" s="123" t="s">
        <v>3</v>
      </c>
      <c r="F45" s="123">
        <v>1479012</v>
      </c>
      <c r="G45" s="127"/>
      <c r="H45" s="131" t="s">
        <v>1369</v>
      </c>
      <c r="I45" s="127"/>
      <c r="J45" s="127"/>
      <c r="K45" s="127"/>
      <c r="L45" s="127"/>
      <c r="M45" s="225">
        <v>0</v>
      </c>
      <c r="N45" s="225">
        <v>6737.44</v>
      </c>
      <c r="O45" s="225">
        <v>0</v>
      </c>
      <c r="P45" s="225">
        <v>46218.84</v>
      </c>
      <c r="Q45" s="127" t="s">
        <v>1334</v>
      </c>
    </row>
    <row r="46" spans="1:17" ht="51">
      <c r="A46" s="127" t="s">
        <v>620</v>
      </c>
      <c r="B46" s="127"/>
      <c r="C46" s="128" t="s">
        <v>714</v>
      </c>
      <c r="D46" s="216">
        <v>42790</v>
      </c>
      <c r="E46" s="123" t="s">
        <v>6</v>
      </c>
      <c r="F46" s="123">
        <v>880884</v>
      </c>
      <c r="G46" s="127"/>
      <c r="H46" s="131" t="s">
        <v>1370</v>
      </c>
      <c r="I46" s="127"/>
      <c r="J46" s="127"/>
      <c r="K46" s="127"/>
      <c r="L46" s="127"/>
      <c r="M46" s="225">
        <v>0</v>
      </c>
      <c r="N46" s="225">
        <v>74934500</v>
      </c>
      <c r="O46" s="225">
        <v>0</v>
      </c>
      <c r="P46" s="225">
        <v>514050670</v>
      </c>
      <c r="Q46" s="127" t="s">
        <v>1334</v>
      </c>
    </row>
    <row r="47" spans="1:17" ht="51">
      <c r="A47" s="127" t="s">
        <v>620</v>
      </c>
      <c r="B47" s="127"/>
      <c r="C47" s="128" t="s">
        <v>714</v>
      </c>
      <c r="D47" s="216">
        <v>42790</v>
      </c>
      <c r="E47" s="123" t="s">
        <v>6</v>
      </c>
      <c r="F47" s="123">
        <v>880886</v>
      </c>
      <c r="G47" s="127"/>
      <c r="H47" s="131" t="s">
        <v>1371</v>
      </c>
      <c r="I47" s="127"/>
      <c r="J47" s="127"/>
      <c r="K47" s="127"/>
      <c r="L47" s="127"/>
      <c r="M47" s="225">
        <v>0</v>
      </c>
      <c r="N47" s="225">
        <v>40065500</v>
      </c>
      <c r="O47" s="225">
        <v>0</v>
      </c>
      <c r="P47" s="225">
        <v>274849330</v>
      </c>
      <c r="Q47" s="127" t="s">
        <v>1334</v>
      </c>
    </row>
    <row r="48" spans="1:17" ht="51">
      <c r="A48" s="127" t="s">
        <v>620</v>
      </c>
      <c r="B48" s="127"/>
      <c r="C48" s="128" t="s">
        <v>714</v>
      </c>
      <c r="D48" s="216">
        <v>42795</v>
      </c>
      <c r="E48" s="123" t="s">
        <v>23</v>
      </c>
      <c r="F48" s="123">
        <v>16583</v>
      </c>
      <c r="G48" s="127"/>
      <c r="H48" s="131" t="s">
        <v>1372</v>
      </c>
      <c r="I48" s="127"/>
      <c r="J48" s="127"/>
      <c r="K48" s="127"/>
      <c r="L48" s="127"/>
      <c r="M48" s="225">
        <v>0</v>
      </c>
      <c r="N48" s="225">
        <v>0</v>
      </c>
      <c r="O48" s="225">
        <v>0</v>
      </c>
      <c r="P48" s="225">
        <v>0.01</v>
      </c>
      <c r="Q48" s="127" t="s">
        <v>1334</v>
      </c>
    </row>
    <row r="49" spans="1:17" ht="51">
      <c r="A49" s="127" t="s">
        <v>620</v>
      </c>
      <c r="B49" s="127"/>
      <c r="C49" s="128" t="s">
        <v>714</v>
      </c>
      <c r="D49" s="216">
        <v>42795</v>
      </c>
      <c r="E49" s="123" t="s">
        <v>6</v>
      </c>
      <c r="F49" s="123">
        <v>881017</v>
      </c>
      <c r="G49" s="127"/>
      <c r="H49" s="131" t="s">
        <v>1373</v>
      </c>
      <c r="I49" s="127"/>
      <c r="J49" s="127"/>
      <c r="K49" s="127"/>
      <c r="L49" s="127"/>
      <c r="M49" s="225">
        <v>0</v>
      </c>
      <c r="N49" s="225">
        <v>352</v>
      </c>
      <c r="O49" s="225">
        <v>0</v>
      </c>
      <c r="P49" s="225">
        <v>2414.7199999999998</v>
      </c>
      <c r="Q49" s="127" t="s">
        <v>1334</v>
      </c>
    </row>
    <row r="50" spans="1:17" ht="51">
      <c r="A50" s="127" t="s">
        <v>620</v>
      </c>
      <c r="B50" s="127"/>
      <c r="C50" s="128" t="s">
        <v>714</v>
      </c>
      <c r="D50" s="216">
        <v>42796</v>
      </c>
      <c r="E50" s="123" t="s">
        <v>23</v>
      </c>
      <c r="F50" s="123">
        <v>16588</v>
      </c>
      <c r="G50" s="127"/>
      <c r="H50" s="131" t="s">
        <v>1374</v>
      </c>
      <c r="I50" s="127"/>
      <c r="J50" s="127"/>
      <c r="K50" s="127"/>
      <c r="L50" s="127"/>
      <c r="M50" s="225">
        <v>0</v>
      </c>
      <c r="N50" s="225">
        <v>0</v>
      </c>
      <c r="O50" s="225">
        <v>0</v>
      </c>
      <c r="P50" s="225">
        <v>0.01</v>
      </c>
      <c r="Q50" s="127" t="s">
        <v>1334</v>
      </c>
    </row>
    <row r="51" spans="1:17" ht="51">
      <c r="A51" s="127" t="s">
        <v>620</v>
      </c>
      <c r="B51" s="127"/>
      <c r="C51" s="128" t="s">
        <v>714</v>
      </c>
      <c r="D51" s="216">
        <v>42796</v>
      </c>
      <c r="E51" s="123" t="s">
        <v>6</v>
      </c>
      <c r="F51" s="123">
        <v>69716</v>
      </c>
      <c r="G51" s="127"/>
      <c r="H51" s="131" t="s">
        <v>1308</v>
      </c>
      <c r="I51" s="127"/>
      <c r="J51" s="127"/>
      <c r="K51" s="127"/>
      <c r="L51" s="127"/>
      <c r="M51" s="225">
        <v>0</v>
      </c>
      <c r="N51" s="225">
        <v>10000</v>
      </c>
      <c r="O51" s="225">
        <v>0</v>
      </c>
      <c r="P51" s="225">
        <v>68600</v>
      </c>
      <c r="Q51" s="127" t="s">
        <v>1334</v>
      </c>
    </row>
    <row r="52" spans="1:17" ht="76.5">
      <c r="A52" s="127">
        <v>291</v>
      </c>
      <c r="B52" s="127"/>
      <c r="C52" s="128" t="s">
        <v>795</v>
      </c>
      <c r="D52" s="216">
        <v>42800</v>
      </c>
      <c r="E52" s="123" t="s">
        <v>1375</v>
      </c>
      <c r="F52" s="123">
        <v>12820876</v>
      </c>
      <c r="G52" s="127"/>
      <c r="H52" s="131" t="s">
        <v>1376</v>
      </c>
      <c r="I52" s="127"/>
      <c r="J52" s="127"/>
      <c r="K52" s="127"/>
      <c r="L52" s="127"/>
      <c r="M52" s="225">
        <v>1365000</v>
      </c>
      <c r="N52" s="225">
        <v>0</v>
      </c>
      <c r="O52" s="225">
        <v>9363900</v>
      </c>
      <c r="P52" s="225">
        <v>0</v>
      </c>
      <c r="Q52" s="127" t="s">
        <v>1334</v>
      </c>
    </row>
    <row r="53" spans="1:17" ht="51">
      <c r="A53" s="127" t="s">
        <v>620</v>
      </c>
      <c r="B53" s="127"/>
      <c r="C53" s="128" t="s">
        <v>714</v>
      </c>
      <c r="D53" s="216">
        <v>42801</v>
      </c>
      <c r="E53" s="123" t="s">
        <v>23</v>
      </c>
      <c r="F53" s="123">
        <v>16600</v>
      </c>
      <c r="G53" s="127"/>
      <c r="H53" s="131" t="s">
        <v>1377</v>
      </c>
      <c r="I53" s="127"/>
      <c r="J53" s="127"/>
      <c r="K53" s="127"/>
      <c r="L53" s="127"/>
      <c r="M53" s="225">
        <v>0</v>
      </c>
      <c r="N53" s="225">
        <v>0</v>
      </c>
      <c r="O53" s="225">
        <v>0</v>
      </c>
      <c r="P53" s="225">
        <v>0.01</v>
      </c>
      <c r="Q53" s="127" t="s">
        <v>1334</v>
      </c>
    </row>
    <row r="54" spans="1:17" ht="63.75">
      <c r="A54" s="127" t="s">
        <v>621</v>
      </c>
      <c r="B54" s="127"/>
      <c r="C54" s="128" t="s">
        <v>715</v>
      </c>
      <c r="D54" s="216">
        <v>42801</v>
      </c>
      <c r="E54" s="123" t="s">
        <v>6</v>
      </c>
      <c r="F54" s="123">
        <v>393669</v>
      </c>
      <c r="G54" s="127"/>
      <c r="H54" s="131" t="s">
        <v>1378</v>
      </c>
      <c r="I54" s="127"/>
      <c r="J54" s="127"/>
      <c r="K54" s="127"/>
      <c r="L54" s="127"/>
      <c r="M54" s="225">
        <v>0</v>
      </c>
      <c r="N54" s="225">
        <v>680165.28</v>
      </c>
      <c r="O54" s="225">
        <v>0</v>
      </c>
      <c r="P54" s="225">
        <v>4665933.82</v>
      </c>
      <c r="Q54" s="127" t="s">
        <v>1334</v>
      </c>
    </row>
    <row r="55" spans="1:17" ht="76.5">
      <c r="A55" s="127">
        <v>86</v>
      </c>
      <c r="B55" s="127"/>
      <c r="C55" s="128" t="s">
        <v>711</v>
      </c>
      <c r="D55" s="216">
        <v>42802</v>
      </c>
      <c r="E55" s="123" t="s">
        <v>6</v>
      </c>
      <c r="F55" s="123">
        <v>881498</v>
      </c>
      <c r="G55" s="127"/>
      <c r="H55" s="131" t="s">
        <v>1379</v>
      </c>
      <c r="I55" s="127"/>
      <c r="J55" s="127"/>
      <c r="K55" s="127"/>
      <c r="L55" s="127"/>
      <c r="M55" s="225">
        <v>0</v>
      </c>
      <c r="N55" s="225">
        <v>19000</v>
      </c>
      <c r="O55" s="225">
        <v>0</v>
      </c>
      <c r="P55" s="225">
        <v>130340</v>
      </c>
      <c r="Q55" s="127" t="s">
        <v>1334</v>
      </c>
    </row>
    <row r="56" spans="1:17" ht="63.75">
      <c r="A56" s="127" t="s">
        <v>621</v>
      </c>
      <c r="B56" s="127"/>
      <c r="C56" s="128" t="s">
        <v>715</v>
      </c>
      <c r="D56" s="216">
        <v>42807</v>
      </c>
      <c r="E56" s="123" t="s">
        <v>6</v>
      </c>
      <c r="F56" s="123">
        <v>398034</v>
      </c>
      <c r="G56" s="127"/>
      <c r="H56" s="131" t="s">
        <v>1380</v>
      </c>
      <c r="I56" s="127"/>
      <c r="J56" s="127"/>
      <c r="K56" s="127"/>
      <c r="L56" s="127"/>
      <c r="M56" s="225">
        <v>0</v>
      </c>
      <c r="N56" s="225">
        <v>175314.58</v>
      </c>
      <c r="O56" s="225">
        <v>0</v>
      </c>
      <c r="P56" s="225">
        <v>1202658.02</v>
      </c>
      <c r="Q56" s="127" t="s">
        <v>1334</v>
      </c>
    </row>
    <row r="57" spans="1:17" ht="51">
      <c r="A57" s="127" t="s">
        <v>620</v>
      </c>
      <c r="B57" s="127"/>
      <c r="C57" s="128" t="s">
        <v>714</v>
      </c>
      <c r="D57" s="216">
        <v>42809</v>
      </c>
      <c r="E57" s="123" t="s">
        <v>23</v>
      </c>
      <c r="F57" s="123">
        <v>16628</v>
      </c>
      <c r="G57" s="127"/>
      <c r="H57" s="131" t="s">
        <v>1381</v>
      </c>
      <c r="I57" s="127"/>
      <c r="J57" s="127"/>
      <c r="K57" s="127"/>
      <c r="L57" s="127"/>
      <c r="M57" s="225">
        <v>0</v>
      </c>
      <c r="N57" s="225">
        <v>0</v>
      </c>
      <c r="O57" s="225">
        <v>0.01</v>
      </c>
      <c r="P57" s="225">
        <v>0</v>
      </c>
      <c r="Q57" s="127" t="s">
        <v>1334</v>
      </c>
    </row>
    <row r="58" spans="1:17" ht="51">
      <c r="A58" s="127" t="s">
        <v>620</v>
      </c>
      <c r="B58" s="127"/>
      <c r="C58" s="128" t="s">
        <v>714</v>
      </c>
      <c r="D58" s="216">
        <v>42810</v>
      </c>
      <c r="E58" s="123" t="s">
        <v>23</v>
      </c>
      <c r="F58" s="123">
        <v>16632</v>
      </c>
      <c r="G58" s="127"/>
      <c r="H58" s="131" t="s">
        <v>1382</v>
      </c>
      <c r="I58" s="127"/>
      <c r="J58" s="127"/>
      <c r="K58" s="127"/>
      <c r="L58" s="127"/>
      <c r="M58" s="225">
        <v>0</v>
      </c>
      <c r="N58" s="225">
        <v>0</v>
      </c>
      <c r="O58" s="225">
        <v>0</v>
      </c>
      <c r="P58" s="225">
        <v>0.01</v>
      </c>
      <c r="Q58" s="127" t="s">
        <v>1334</v>
      </c>
    </row>
    <row r="59" spans="1:17" ht="51">
      <c r="A59" s="127" t="s">
        <v>621</v>
      </c>
      <c r="B59" s="127"/>
      <c r="C59" s="128" t="s">
        <v>715</v>
      </c>
      <c r="D59" s="216">
        <v>42810</v>
      </c>
      <c r="E59" s="123" t="s">
        <v>20</v>
      </c>
      <c r="F59" s="123">
        <v>9109</v>
      </c>
      <c r="G59" s="127"/>
      <c r="H59" s="131" t="s">
        <v>1383</v>
      </c>
      <c r="I59" s="127"/>
      <c r="J59" s="127"/>
      <c r="K59" s="127"/>
      <c r="L59" s="127"/>
      <c r="M59" s="225">
        <v>353627.15</v>
      </c>
      <c r="N59" s="225">
        <v>0</v>
      </c>
      <c r="O59" s="225">
        <v>2425882.25</v>
      </c>
      <c r="P59" s="225">
        <v>0</v>
      </c>
      <c r="Q59" s="127" t="s">
        <v>1334</v>
      </c>
    </row>
    <row r="60" spans="1:17" ht="51">
      <c r="A60" s="127" t="s">
        <v>621</v>
      </c>
      <c r="B60" s="127"/>
      <c r="C60" s="128" t="s">
        <v>715</v>
      </c>
      <c r="D60" s="216">
        <v>42814</v>
      </c>
      <c r="E60" s="123" t="s">
        <v>20</v>
      </c>
      <c r="F60" s="123">
        <v>9113</v>
      </c>
      <c r="G60" s="127"/>
      <c r="H60" s="131" t="s">
        <v>1384</v>
      </c>
      <c r="I60" s="127"/>
      <c r="J60" s="127"/>
      <c r="K60" s="127"/>
      <c r="L60" s="127"/>
      <c r="M60" s="225">
        <v>62419.51</v>
      </c>
      <c r="N60" s="225">
        <v>0</v>
      </c>
      <c r="O60" s="225">
        <v>428197.84</v>
      </c>
      <c r="P60" s="225">
        <v>0</v>
      </c>
      <c r="Q60" s="127" t="s">
        <v>1334</v>
      </c>
    </row>
    <row r="61" spans="1:17" ht="76.5">
      <c r="A61" s="127">
        <v>291</v>
      </c>
      <c r="B61" s="127"/>
      <c r="C61" s="128" t="s">
        <v>795</v>
      </c>
      <c r="D61" s="216">
        <v>42815</v>
      </c>
      <c r="E61" s="123" t="s">
        <v>1375</v>
      </c>
      <c r="F61" s="123">
        <v>12980501</v>
      </c>
      <c r="G61" s="127"/>
      <c r="H61" s="131" t="s">
        <v>1385</v>
      </c>
      <c r="I61" s="127"/>
      <c r="J61" s="127"/>
      <c r="K61" s="127"/>
      <c r="L61" s="127"/>
      <c r="M61" s="225">
        <v>0</v>
      </c>
      <c r="N61" s="225">
        <v>680427.87</v>
      </c>
      <c r="O61" s="225">
        <v>0</v>
      </c>
      <c r="P61" s="225">
        <v>4667735.1900000004</v>
      </c>
      <c r="Q61" s="127" t="s">
        <v>1334</v>
      </c>
    </row>
    <row r="62" spans="1:17" ht="76.5">
      <c r="A62" s="127" t="s">
        <v>621</v>
      </c>
      <c r="B62" s="127"/>
      <c r="C62" s="128" t="s">
        <v>715</v>
      </c>
      <c r="D62" s="216">
        <v>42815</v>
      </c>
      <c r="E62" s="123" t="s">
        <v>20</v>
      </c>
      <c r="F62" s="123">
        <v>9036</v>
      </c>
      <c r="G62" s="127"/>
      <c r="H62" s="131" t="s">
        <v>1386</v>
      </c>
      <c r="I62" s="127"/>
      <c r="J62" s="127"/>
      <c r="K62" s="127"/>
      <c r="L62" s="127"/>
      <c r="M62" s="225">
        <v>2174365.66</v>
      </c>
      <c r="N62" s="225">
        <v>0</v>
      </c>
      <c r="O62" s="225">
        <v>14916148.43</v>
      </c>
      <c r="P62" s="225">
        <v>0</v>
      </c>
      <c r="Q62" s="127" t="s">
        <v>1334</v>
      </c>
    </row>
    <row r="63" spans="1:17" ht="51">
      <c r="A63" s="127" t="s">
        <v>620</v>
      </c>
      <c r="B63" s="127"/>
      <c r="C63" s="128" t="s">
        <v>714</v>
      </c>
      <c r="D63" s="216">
        <v>42815</v>
      </c>
      <c r="E63" s="123" t="s">
        <v>23</v>
      </c>
      <c r="F63" s="123">
        <v>16645</v>
      </c>
      <c r="G63" s="127"/>
      <c r="H63" s="131" t="s">
        <v>1387</v>
      </c>
      <c r="I63" s="127"/>
      <c r="J63" s="127"/>
      <c r="K63" s="127"/>
      <c r="L63" s="127"/>
      <c r="M63" s="225">
        <v>0</v>
      </c>
      <c r="N63" s="225">
        <v>0</v>
      </c>
      <c r="O63" s="225">
        <v>0.01</v>
      </c>
      <c r="P63" s="225">
        <v>0</v>
      </c>
      <c r="Q63" s="127" t="s">
        <v>1334</v>
      </c>
    </row>
    <row r="64" spans="1:17" ht="51">
      <c r="A64" s="127" t="s">
        <v>621</v>
      </c>
      <c r="B64" s="127"/>
      <c r="C64" s="128" t="s">
        <v>715</v>
      </c>
      <c r="D64" s="216">
        <v>42816</v>
      </c>
      <c r="E64" s="123" t="s">
        <v>20</v>
      </c>
      <c r="F64" s="123">
        <v>9115</v>
      </c>
      <c r="G64" s="127"/>
      <c r="H64" s="131" t="s">
        <v>1388</v>
      </c>
      <c r="I64" s="127"/>
      <c r="J64" s="127"/>
      <c r="K64" s="127"/>
      <c r="L64" s="127"/>
      <c r="M64" s="225">
        <v>5431.03</v>
      </c>
      <c r="N64" s="225">
        <v>0</v>
      </c>
      <c r="O64" s="225">
        <v>37256.870000000003</v>
      </c>
      <c r="P64" s="225">
        <v>0</v>
      </c>
      <c r="Q64" s="127" t="s">
        <v>1334</v>
      </c>
    </row>
    <row r="65" spans="1:17" ht="63.75">
      <c r="A65" s="127" t="s">
        <v>621</v>
      </c>
      <c r="B65" s="127"/>
      <c r="C65" s="128" t="s">
        <v>715</v>
      </c>
      <c r="D65" s="216">
        <v>42817</v>
      </c>
      <c r="E65" s="123" t="s">
        <v>13</v>
      </c>
      <c r="F65" s="123">
        <v>882752</v>
      </c>
      <c r="G65" s="127"/>
      <c r="H65" s="131" t="s">
        <v>1389</v>
      </c>
      <c r="I65" s="127"/>
      <c r="J65" s="127"/>
      <c r="K65" s="127"/>
      <c r="L65" s="127"/>
      <c r="M65" s="225">
        <v>45.01</v>
      </c>
      <c r="N65" s="225">
        <v>0</v>
      </c>
      <c r="O65" s="225">
        <v>308.77</v>
      </c>
      <c r="P65" s="225">
        <v>0</v>
      </c>
      <c r="Q65" s="127" t="s">
        <v>1334</v>
      </c>
    </row>
    <row r="66" spans="1:17" ht="51">
      <c r="A66" s="127" t="s">
        <v>620</v>
      </c>
      <c r="B66" s="127"/>
      <c r="C66" s="128" t="s">
        <v>714</v>
      </c>
      <c r="D66" s="216">
        <v>42818</v>
      </c>
      <c r="E66" s="123" t="s">
        <v>23</v>
      </c>
      <c r="F66" s="123">
        <v>16659</v>
      </c>
      <c r="G66" s="127"/>
      <c r="H66" s="131" t="s">
        <v>1390</v>
      </c>
      <c r="I66" s="127"/>
      <c r="J66" s="127"/>
      <c r="K66" s="127"/>
      <c r="L66" s="127"/>
      <c r="M66" s="225">
        <v>0</v>
      </c>
      <c r="N66" s="225">
        <v>0</v>
      </c>
      <c r="O66" s="225">
        <v>0</v>
      </c>
      <c r="P66" s="225">
        <v>0.01</v>
      </c>
      <c r="Q66" s="127" t="s">
        <v>1334</v>
      </c>
    </row>
    <row r="67" spans="1:17" ht="76.5">
      <c r="A67" s="127" t="s">
        <v>621</v>
      </c>
      <c r="B67" s="127"/>
      <c r="C67" s="128" t="s">
        <v>715</v>
      </c>
      <c r="D67" s="216">
        <v>42818</v>
      </c>
      <c r="E67" s="123" t="s">
        <v>6</v>
      </c>
      <c r="F67" s="123">
        <v>407932</v>
      </c>
      <c r="G67" s="127"/>
      <c r="H67" s="131" t="s">
        <v>1391</v>
      </c>
      <c r="I67" s="127"/>
      <c r="J67" s="127"/>
      <c r="K67" s="127"/>
      <c r="L67" s="127"/>
      <c r="M67" s="225">
        <v>0</v>
      </c>
      <c r="N67" s="225">
        <v>756506.52</v>
      </c>
      <c r="O67" s="225">
        <v>0</v>
      </c>
      <c r="P67" s="225">
        <v>5189634.7300000004</v>
      </c>
      <c r="Q67" s="127" t="s">
        <v>1334</v>
      </c>
    </row>
    <row r="68" spans="1:17" ht="51">
      <c r="A68" s="127" t="s">
        <v>620</v>
      </c>
      <c r="B68" s="127"/>
      <c r="C68" s="128" t="s">
        <v>714</v>
      </c>
      <c r="D68" s="216">
        <v>42821</v>
      </c>
      <c r="E68" s="123" t="s">
        <v>6</v>
      </c>
      <c r="F68" s="123">
        <v>70045</v>
      </c>
      <c r="G68" s="127"/>
      <c r="H68" s="131" t="s">
        <v>1308</v>
      </c>
      <c r="I68" s="127"/>
      <c r="J68" s="127"/>
      <c r="K68" s="127"/>
      <c r="L68" s="127"/>
      <c r="M68" s="225">
        <v>0</v>
      </c>
      <c r="N68" s="225">
        <v>3</v>
      </c>
      <c r="O68" s="225">
        <v>0</v>
      </c>
      <c r="P68" s="225">
        <v>20.58</v>
      </c>
      <c r="Q68" s="127" t="s">
        <v>1334</v>
      </c>
    </row>
    <row r="69" spans="1:17" ht="51">
      <c r="A69" s="127">
        <v>35</v>
      </c>
      <c r="B69" s="127"/>
      <c r="C69" s="128" t="s">
        <v>697</v>
      </c>
      <c r="D69" s="216">
        <v>42821</v>
      </c>
      <c r="E69" s="123" t="s">
        <v>3</v>
      </c>
      <c r="F69" s="123">
        <v>1487634</v>
      </c>
      <c r="G69" s="127"/>
      <c r="H69" s="131" t="s">
        <v>1392</v>
      </c>
      <c r="I69" s="127"/>
      <c r="J69" s="127"/>
      <c r="K69" s="127"/>
      <c r="L69" s="127"/>
      <c r="M69" s="225">
        <v>0</v>
      </c>
      <c r="N69" s="225">
        <v>40000</v>
      </c>
      <c r="O69" s="225">
        <v>0</v>
      </c>
      <c r="P69" s="225">
        <v>274400</v>
      </c>
      <c r="Q69" s="127" t="s">
        <v>1334</v>
      </c>
    </row>
    <row r="70" spans="1:17" ht="51">
      <c r="A70" s="127" t="s">
        <v>621</v>
      </c>
      <c r="B70" s="127"/>
      <c r="C70" s="128" t="s">
        <v>715</v>
      </c>
      <c r="D70" s="216">
        <v>42821</v>
      </c>
      <c r="E70" s="123" t="s">
        <v>20</v>
      </c>
      <c r="F70" s="123">
        <v>9094</v>
      </c>
      <c r="G70" s="127"/>
      <c r="H70" s="131" t="s">
        <v>1393</v>
      </c>
      <c r="I70" s="127"/>
      <c r="J70" s="127"/>
      <c r="K70" s="127"/>
      <c r="L70" s="127"/>
      <c r="M70" s="225">
        <v>383645.04</v>
      </c>
      <c r="N70" s="225">
        <v>0</v>
      </c>
      <c r="O70" s="225">
        <v>2631804.9700000002</v>
      </c>
      <c r="P70" s="225">
        <v>0</v>
      </c>
      <c r="Q70" s="127" t="s">
        <v>1334</v>
      </c>
    </row>
    <row r="71" spans="1:17" ht="25.5">
      <c r="A71" s="127" t="s">
        <v>621</v>
      </c>
      <c r="B71" s="127"/>
      <c r="C71" s="128" t="s">
        <v>715</v>
      </c>
      <c r="D71" s="216">
        <v>42821</v>
      </c>
      <c r="E71" s="123" t="s">
        <v>13</v>
      </c>
      <c r="F71" s="123">
        <v>45736</v>
      </c>
      <c r="G71" s="127"/>
      <c r="H71" s="131" t="s">
        <v>1282</v>
      </c>
      <c r="I71" s="127"/>
      <c r="J71" s="127"/>
      <c r="K71" s="127"/>
      <c r="L71" s="127"/>
      <c r="M71" s="225">
        <v>4874.96</v>
      </c>
      <c r="N71" s="225">
        <v>0</v>
      </c>
      <c r="O71" s="225">
        <v>33442.230000000003</v>
      </c>
      <c r="P71" s="225">
        <v>0</v>
      </c>
      <c r="Q71" s="127" t="s">
        <v>1334</v>
      </c>
    </row>
    <row r="72" spans="1:17" ht="25.5">
      <c r="A72" s="127" t="s">
        <v>621</v>
      </c>
      <c r="B72" s="127"/>
      <c r="C72" s="128" t="s">
        <v>715</v>
      </c>
      <c r="D72" s="216">
        <v>42821</v>
      </c>
      <c r="E72" s="123" t="s">
        <v>13</v>
      </c>
      <c r="F72" s="123">
        <v>45733</v>
      </c>
      <c r="G72" s="127"/>
      <c r="H72" s="131" t="s">
        <v>1282</v>
      </c>
      <c r="I72" s="127"/>
      <c r="J72" s="127"/>
      <c r="K72" s="127"/>
      <c r="L72" s="127"/>
      <c r="M72" s="225">
        <v>80356.5</v>
      </c>
      <c r="N72" s="225">
        <v>0</v>
      </c>
      <c r="O72" s="225">
        <v>551245.59</v>
      </c>
      <c r="P72" s="225">
        <v>0</v>
      </c>
      <c r="Q72" s="127" t="s">
        <v>1334</v>
      </c>
    </row>
    <row r="73" spans="1:17" ht="63.75">
      <c r="A73" s="127">
        <v>86</v>
      </c>
      <c r="B73" s="127"/>
      <c r="C73" s="128" t="s">
        <v>711</v>
      </c>
      <c r="D73" s="216">
        <v>42823</v>
      </c>
      <c r="E73" s="123" t="s">
        <v>6</v>
      </c>
      <c r="F73" s="123">
        <v>883292</v>
      </c>
      <c r="G73" s="127"/>
      <c r="H73" s="131" t="s">
        <v>1394</v>
      </c>
      <c r="I73" s="127"/>
      <c r="J73" s="127"/>
      <c r="K73" s="127"/>
      <c r="L73" s="127"/>
      <c r="M73" s="225">
        <v>0</v>
      </c>
      <c r="N73" s="225">
        <v>286778.39</v>
      </c>
      <c r="O73" s="225">
        <v>0</v>
      </c>
      <c r="P73" s="225">
        <v>1967299.76</v>
      </c>
      <c r="Q73" s="127" t="s">
        <v>1334</v>
      </c>
    </row>
    <row r="74" spans="1:17" ht="63.75">
      <c r="A74" s="127">
        <v>86</v>
      </c>
      <c r="B74" s="127"/>
      <c r="C74" s="128" t="s">
        <v>711</v>
      </c>
      <c r="D74" s="216">
        <v>42823</v>
      </c>
      <c r="E74" s="123" t="s">
        <v>11</v>
      </c>
      <c r="F74" s="123">
        <v>883292</v>
      </c>
      <c r="G74" s="127"/>
      <c r="H74" s="131" t="s">
        <v>1395</v>
      </c>
      <c r="I74" s="127"/>
      <c r="J74" s="127"/>
      <c r="K74" s="127"/>
      <c r="L74" s="127"/>
      <c r="M74" s="225">
        <v>7.29</v>
      </c>
      <c r="N74" s="225">
        <v>0</v>
      </c>
      <c r="O74" s="225">
        <v>50.01</v>
      </c>
      <c r="P74" s="225">
        <v>0</v>
      </c>
      <c r="Q74" s="127" t="s">
        <v>1334</v>
      </c>
    </row>
    <row r="75" spans="1:17" ht="51">
      <c r="A75" s="127" t="s">
        <v>620</v>
      </c>
      <c r="B75" s="127"/>
      <c r="C75" s="128" t="s">
        <v>714</v>
      </c>
      <c r="D75" s="216">
        <v>42824</v>
      </c>
      <c r="E75" s="123" t="s">
        <v>3</v>
      </c>
      <c r="F75" s="123">
        <v>1488619</v>
      </c>
      <c r="G75" s="127"/>
      <c r="H75" s="131" t="s">
        <v>1396</v>
      </c>
      <c r="I75" s="127"/>
      <c r="J75" s="127"/>
      <c r="K75" s="127"/>
      <c r="L75" s="127"/>
      <c r="M75" s="225">
        <v>0</v>
      </c>
      <c r="N75" s="225">
        <v>6737.44</v>
      </c>
      <c r="O75" s="225">
        <v>0</v>
      </c>
      <c r="P75" s="225">
        <v>46218.84</v>
      </c>
      <c r="Q75" s="127" t="s">
        <v>1334</v>
      </c>
    </row>
    <row r="76" spans="1:17" ht="76.5">
      <c r="A76" s="127">
        <v>20</v>
      </c>
      <c r="B76" s="127"/>
      <c r="C76" s="128" t="s">
        <v>694</v>
      </c>
      <c r="D76" s="216">
        <v>42825</v>
      </c>
      <c r="E76" s="123" t="s">
        <v>6</v>
      </c>
      <c r="F76" s="123">
        <v>883648</v>
      </c>
      <c r="G76" s="127"/>
      <c r="H76" s="131" t="s">
        <v>1397</v>
      </c>
      <c r="I76" s="127"/>
      <c r="J76" s="127"/>
      <c r="K76" s="127"/>
      <c r="L76" s="127"/>
      <c r="M76" s="225">
        <v>0</v>
      </c>
      <c r="N76" s="225">
        <v>2116272.89</v>
      </c>
      <c r="O76" s="225">
        <v>0</v>
      </c>
      <c r="P76" s="225">
        <v>14517632.029999999</v>
      </c>
      <c r="Q76" s="127" t="s">
        <v>1334</v>
      </c>
    </row>
    <row r="77" spans="1:17" ht="89.25">
      <c r="A77" s="127" t="s">
        <v>620</v>
      </c>
      <c r="B77" s="127"/>
      <c r="C77" s="128" t="s">
        <v>714</v>
      </c>
      <c r="D77" s="216">
        <v>42825</v>
      </c>
      <c r="E77" s="123" t="s">
        <v>1261</v>
      </c>
      <c r="F77" s="123">
        <v>1964</v>
      </c>
      <c r="G77" s="127"/>
      <c r="H77" s="131" t="s">
        <v>1398</v>
      </c>
      <c r="I77" s="127"/>
      <c r="J77" s="127"/>
      <c r="K77" s="127"/>
      <c r="L77" s="127"/>
      <c r="M77" s="225">
        <v>23.99</v>
      </c>
      <c r="N77" s="225">
        <v>0</v>
      </c>
      <c r="O77" s="225">
        <v>164.57</v>
      </c>
      <c r="P77" s="225">
        <v>0</v>
      </c>
      <c r="Q77" s="127" t="s">
        <v>1334</v>
      </c>
    </row>
    <row r="78" spans="1:17" ht="51">
      <c r="A78" s="127" t="s">
        <v>620</v>
      </c>
      <c r="B78" s="127"/>
      <c r="C78" s="128" t="s">
        <v>714</v>
      </c>
      <c r="D78" s="216">
        <v>42828</v>
      </c>
      <c r="E78" s="123" t="s">
        <v>23</v>
      </c>
      <c r="F78" s="123">
        <v>16687</v>
      </c>
      <c r="G78" s="127"/>
      <c r="H78" s="131" t="s">
        <v>1406</v>
      </c>
      <c r="I78" s="127"/>
      <c r="J78" s="127"/>
      <c r="K78" s="127"/>
      <c r="L78" s="127"/>
      <c r="M78" s="225">
        <v>0</v>
      </c>
      <c r="N78" s="225">
        <v>0</v>
      </c>
      <c r="O78" s="225">
        <v>0</v>
      </c>
      <c r="P78" s="225">
        <v>0.01</v>
      </c>
      <c r="Q78" s="127" t="s">
        <v>1334</v>
      </c>
    </row>
    <row r="79" spans="1:17" ht="25.5">
      <c r="A79" s="127" t="s">
        <v>621</v>
      </c>
      <c r="B79" s="127"/>
      <c r="C79" s="128" t="s">
        <v>715</v>
      </c>
      <c r="D79" s="216">
        <v>42828</v>
      </c>
      <c r="E79" s="123" t="s">
        <v>13</v>
      </c>
      <c r="F79" s="123">
        <v>45764</v>
      </c>
      <c r="G79" s="127"/>
      <c r="H79" s="131" t="s">
        <v>1282</v>
      </c>
      <c r="I79" s="127"/>
      <c r="J79" s="127"/>
      <c r="K79" s="127"/>
      <c r="L79" s="127"/>
      <c r="M79" s="225">
        <v>1949.98</v>
      </c>
      <c r="N79" s="225">
        <v>0</v>
      </c>
      <c r="O79" s="225">
        <v>13376.86</v>
      </c>
      <c r="P79" s="225">
        <v>0</v>
      </c>
      <c r="Q79" s="127" t="s">
        <v>1334</v>
      </c>
    </row>
    <row r="80" spans="1:17" ht="25.5">
      <c r="A80" s="127" t="s">
        <v>621</v>
      </c>
      <c r="B80" s="127"/>
      <c r="C80" s="128" t="s">
        <v>715</v>
      </c>
      <c r="D80" s="216">
        <v>42828</v>
      </c>
      <c r="E80" s="123" t="s">
        <v>13</v>
      </c>
      <c r="F80" s="123">
        <v>45761</v>
      </c>
      <c r="G80" s="127"/>
      <c r="H80" s="131" t="s">
        <v>1282</v>
      </c>
      <c r="I80" s="127"/>
      <c r="J80" s="127"/>
      <c r="K80" s="127"/>
      <c r="L80" s="127"/>
      <c r="M80" s="225">
        <v>32142.6</v>
      </c>
      <c r="N80" s="225">
        <v>0</v>
      </c>
      <c r="O80" s="225">
        <v>220498.24</v>
      </c>
      <c r="P80" s="225">
        <v>0</v>
      </c>
      <c r="Q80" s="127" t="s">
        <v>1334</v>
      </c>
    </row>
    <row r="81" spans="1:17" ht="63.75">
      <c r="A81" s="127" t="s">
        <v>621</v>
      </c>
      <c r="B81" s="127"/>
      <c r="C81" s="128" t="s">
        <v>715</v>
      </c>
      <c r="D81" s="216">
        <v>42828</v>
      </c>
      <c r="E81" s="123" t="s">
        <v>20</v>
      </c>
      <c r="F81" s="123">
        <v>883827</v>
      </c>
      <c r="G81" s="127"/>
      <c r="H81" s="131" t="s">
        <v>1407</v>
      </c>
      <c r="I81" s="127"/>
      <c r="J81" s="127"/>
      <c r="K81" s="127"/>
      <c r="L81" s="127"/>
      <c r="M81" s="225">
        <v>34042.370000000003</v>
      </c>
      <c r="N81" s="225">
        <v>0</v>
      </c>
      <c r="O81" s="225">
        <v>233530.66</v>
      </c>
      <c r="P81" s="225">
        <v>0</v>
      </c>
      <c r="Q81" s="127" t="s">
        <v>1334</v>
      </c>
    </row>
    <row r="82" spans="1:17" ht="25.5">
      <c r="A82" s="127" t="s">
        <v>621</v>
      </c>
      <c r="B82" s="127"/>
      <c r="C82" s="128" t="s">
        <v>715</v>
      </c>
      <c r="D82" s="216">
        <v>42828</v>
      </c>
      <c r="E82" s="123" t="s">
        <v>13</v>
      </c>
      <c r="F82" s="123">
        <v>45755</v>
      </c>
      <c r="G82" s="127"/>
      <c r="H82" s="131" t="s">
        <v>1282</v>
      </c>
      <c r="I82" s="127"/>
      <c r="J82" s="127"/>
      <c r="K82" s="127"/>
      <c r="L82" s="127"/>
      <c r="M82" s="225">
        <v>32142.6</v>
      </c>
      <c r="N82" s="225">
        <v>0</v>
      </c>
      <c r="O82" s="225">
        <v>220498.24</v>
      </c>
      <c r="P82" s="225">
        <v>0</v>
      </c>
      <c r="Q82" s="127" t="s">
        <v>1334</v>
      </c>
    </row>
    <row r="83" spans="1:17" ht="25.5">
      <c r="A83" s="127" t="s">
        <v>621</v>
      </c>
      <c r="B83" s="127"/>
      <c r="C83" s="128" t="s">
        <v>715</v>
      </c>
      <c r="D83" s="216">
        <v>42828</v>
      </c>
      <c r="E83" s="123" t="s">
        <v>13</v>
      </c>
      <c r="F83" s="123">
        <v>45758</v>
      </c>
      <c r="G83" s="127"/>
      <c r="H83" s="131" t="s">
        <v>1282</v>
      </c>
      <c r="I83" s="127"/>
      <c r="J83" s="127"/>
      <c r="K83" s="127"/>
      <c r="L83" s="127"/>
      <c r="M83" s="225">
        <v>1949.98</v>
      </c>
      <c r="N83" s="225">
        <v>0</v>
      </c>
      <c r="O83" s="225">
        <v>13376.86</v>
      </c>
      <c r="P83" s="225">
        <v>0</v>
      </c>
      <c r="Q83" s="127" t="s">
        <v>1334</v>
      </c>
    </row>
    <row r="84" spans="1:17" ht="89.25">
      <c r="A84" s="127" t="s">
        <v>621</v>
      </c>
      <c r="B84" s="127"/>
      <c r="C84" s="128" t="s">
        <v>715</v>
      </c>
      <c r="D84" s="216">
        <v>42835</v>
      </c>
      <c r="E84" s="123" t="s">
        <v>6</v>
      </c>
      <c r="F84" s="123">
        <v>884646</v>
      </c>
      <c r="G84" s="127"/>
      <c r="H84" s="131" t="s">
        <v>1408</v>
      </c>
      <c r="I84" s="127"/>
      <c r="J84" s="127"/>
      <c r="K84" s="127"/>
      <c r="L84" s="127"/>
      <c r="M84" s="225">
        <v>0</v>
      </c>
      <c r="N84" s="225">
        <v>22850</v>
      </c>
      <c r="O84" s="225">
        <v>0</v>
      </c>
      <c r="P84" s="225">
        <v>156751</v>
      </c>
      <c r="Q84" s="127" t="s">
        <v>1334</v>
      </c>
    </row>
    <row r="85" spans="1:17" ht="51">
      <c r="A85" s="127" t="s">
        <v>620</v>
      </c>
      <c r="B85" s="127"/>
      <c r="C85" s="128" t="s">
        <v>714</v>
      </c>
      <c r="D85" s="216">
        <v>42835</v>
      </c>
      <c r="E85" s="123" t="s">
        <v>23</v>
      </c>
      <c r="F85" s="123">
        <v>16709</v>
      </c>
      <c r="G85" s="127"/>
      <c r="H85" s="131" t="s">
        <v>1409</v>
      </c>
      <c r="I85" s="127"/>
      <c r="J85" s="127"/>
      <c r="K85" s="127"/>
      <c r="L85" s="127"/>
      <c r="M85" s="225">
        <v>0</v>
      </c>
      <c r="N85" s="225">
        <v>0</v>
      </c>
      <c r="O85" s="225">
        <v>0</v>
      </c>
      <c r="P85" s="225">
        <v>0.01</v>
      </c>
      <c r="Q85" s="127" t="s">
        <v>1334</v>
      </c>
    </row>
    <row r="86" spans="1:17" ht="51">
      <c r="A86" s="127" t="s">
        <v>621</v>
      </c>
      <c r="B86" s="127"/>
      <c r="C86" s="128" t="s">
        <v>715</v>
      </c>
      <c r="D86" s="216">
        <v>42835</v>
      </c>
      <c r="E86" s="123" t="s">
        <v>20</v>
      </c>
      <c r="F86" s="123">
        <v>9152</v>
      </c>
      <c r="G86" s="127"/>
      <c r="H86" s="131" t="s">
        <v>1410</v>
      </c>
      <c r="I86" s="127"/>
      <c r="J86" s="127"/>
      <c r="K86" s="127"/>
      <c r="L86" s="127"/>
      <c r="M86" s="225">
        <v>1924.97</v>
      </c>
      <c r="N86" s="225">
        <v>0</v>
      </c>
      <c r="O86" s="225">
        <v>13205.29</v>
      </c>
      <c r="P86" s="225">
        <v>0</v>
      </c>
      <c r="Q86" s="127" t="s">
        <v>1334</v>
      </c>
    </row>
    <row r="87" spans="1:17" ht="63.75">
      <c r="A87" s="127">
        <v>86</v>
      </c>
      <c r="B87" s="127"/>
      <c r="C87" s="128" t="s">
        <v>711</v>
      </c>
      <c r="D87" s="216">
        <v>42836</v>
      </c>
      <c r="E87" s="123" t="s">
        <v>6</v>
      </c>
      <c r="F87" s="123">
        <v>420871</v>
      </c>
      <c r="G87" s="127"/>
      <c r="H87" s="131" t="s">
        <v>1411</v>
      </c>
      <c r="I87" s="127"/>
      <c r="J87" s="127"/>
      <c r="K87" s="127"/>
      <c r="L87" s="127"/>
      <c r="M87" s="225">
        <v>0</v>
      </c>
      <c r="N87" s="225">
        <v>40000</v>
      </c>
      <c r="O87" s="225">
        <v>0</v>
      </c>
      <c r="P87" s="225">
        <v>274400</v>
      </c>
      <c r="Q87" s="127" t="s">
        <v>1334</v>
      </c>
    </row>
    <row r="88" spans="1:17" ht="63.75">
      <c r="A88" s="127">
        <v>86</v>
      </c>
      <c r="B88" s="127"/>
      <c r="C88" s="128" t="s">
        <v>711</v>
      </c>
      <c r="D88" s="216">
        <v>42836</v>
      </c>
      <c r="E88" s="123" t="s">
        <v>6</v>
      </c>
      <c r="F88" s="123">
        <v>420870</v>
      </c>
      <c r="G88" s="127"/>
      <c r="H88" s="131" t="s">
        <v>1412</v>
      </c>
      <c r="I88" s="127"/>
      <c r="J88" s="127"/>
      <c r="K88" s="127"/>
      <c r="L88" s="127"/>
      <c r="M88" s="225">
        <v>0</v>
      </c>
      <c r="N88" s="225">
        <v>120000</v>
      </c>
      <c r="O88" s="225">
        <v>0</v>
      </c>
      <c r="P88" s="225">
        <v>823200</v>
      </c>
      <c r="Q88" s="127" t="s">
        <v>1334</v>
      </c>
    </row>
    <row r="89" spans="1:17" ht="76.5">
      <c r="A89" s="127">
        <v>86</v>
      </c>
      <c r="B89" s="127"/>
      <c r="C89" s="128" t="s">
        <v>711</v>
      </c>
      <c r="D89" s="216">
        <v>42836</v>
      </c>
      <c r="E89" s="123" t="s">
        <v>11</v>
      </c>
      <c r="F89" s="123">
        <v>420870</v>
      </c>
      <c r="G89" s="127"/>
      <c r="H89" s="131" t="s">
        <v>1413</v>
      </c>
      <c r="I89" s="127"/>
      <c r="J89" s="127"/>
      <c r="K89" s="127"/>
      <c r="L89" s="127"/>
      <c r="M89" s="225">
        <v>7.29</v>
      </c>
      <c r="N89" s="225">
        <v>0</v>
      </c>
      <c r="O89" s="225">
        <v>50.01</v>
      </c>
      <c r="P89" s="225">
        <v>0</v>
      </c>
      <c r="Q89" s="127" t="s">
        <v>1334</v>
      </c>
    </row>
    <row r="90" spans="1:17" ht="76.5">
      <c r="A90" s="127">
        <v>86</v>
      </c>
      <c r="B90" s="127"/>
      <c r="C90" s="128" t="s">
        <v>711</v>
      </c>
      <c r="D90" s="216">
        <v>42836</v>
      </c>
      <c r="E90" s="123" t="s">
        <v>11</v>
      </c>
      <c r="F90" s="123">
        <v>420871</v>
      </c>
      <c r="G90" s="127"/>
      <c r="H90" s="131" t="s">
        <v>1414</v>
      </c>
      <c r="I90" s="127"/>
      <c r="J90" s="127"/>
      <c r="K90" s="127"/>
      <c r="L90" s="127"/>
      <c r="M90" s="225">
        <v>7.29</v>
      </c>
      <c r="N90" s="225">
        <v>0</v>
      </c>
      <c r="O90" s="225">
        <v>50.01</v>
      </c>
      <c r="P90" s="225">
        <v>0</v>
      </c>
      <c r="Q90" s="127" t="s">
        <v>1334</v>
      </c>
    </row>
    <row r="91" spans="1:17" ht="76.5">
      <c r="A91" s="127" t="s">
        <v>620</v>
      </c>
      <c r="B91" s="127"/>
      <c r="C91" s="128" t="s">
        <v>714</v>
      </c>
      <c r="D91" s="216">
        <v>42842</v>
      </c>
      <c r="E91" s="123" t="s">
        <v>6</v>
      </c>
      <c r="F91" s="123">
        <v>424955</v>
      </c>
      <c r="G91" s="127"/>
      <c r="H91" s="131" t="s">
        <v>1415</v>
      </c>
      <c r="I91" s="127"/>
      <c r="J91" s="127"/>
      <c r="K91" s="127"/>
      <c r="L91" s="127"/>
      <c r="M91" s="225">
        <v>0</v>
      </c>
      <c r="N91" s="225">
        <v>34380000</v>
      </c>
      <c r="O91" s="225">
        <v>0</v>
      </c>
      <c r="P91" s="225">
        <v>235846800</v>
      </c>
      <c r="Q91" s="127" t="s">
        <v>1334</v>
      </c>
    </row>
    <row r="92" spans="1:17" ht="51">
      <c r="A92" s="127" t="s">
        <v>621</v>
      </c>
      <c r="B92" s="127"/>
      <c r="C92" s="128" t="s">
        <v>715</v>
      </c>
      <c r="D92" s="216">
        <v>42842</v>
      </c>
      <c r="E92" s="123" t="s">
        <v>20</v>
      </c>
      <c r="F92" s="123">
        <v>9165</v>
      </c>
      <c r="G92" s="127"/>
      <c r="H92" s="131" t="s">
        <v>1416</v>
      </c>
      <c r="I92" s="127"/>
      <c r="J92" s="127"/>
      <c r="K92" s="127"/>
      <c r="L92" s="127"/>
      <c r="M92" s="225">
        <v>167.99</v>
      </c>
      <c r="N92" s="225">
        <v>0</v>
      </c>
      <c r="O92" s="225">
        <v>1152.4100000000001</v>
      </c>
      <c r="P92" s="225">
        <v>0</v>
      </c>
      <c r="Q92" s="127" t="s">
        <v>1334</v>
      </c>
    </row>
    <row r="93" spans="1:17" ht="25.5">
      <c r="A93" s="127" t="s">
        <v>621</v>
      </c>
      <c r="B93" s="127"/>
      <c r="C93" s="128" t="s">
        <v>715</v>
      </c>
      <c r="D93" s="216">
        <v>42842</v>
      </c>
      <c r="E93" s="123" t="s">
        <v>13</v>
      </c>
      <c r="F93" s="123">
        <v>45778</v>
      </c>
      <c r="G93" s="127"/>
      <c r="H93" s="131" t="s">
        <v>1282</v>
      </c>
      <c r="I93" s="127"/>
      <c r="J93" s="127"/>
      <c r="K93" s="127"/>
      <c r="L93" s="127"/>
      <c r="M93" s="225">
        <v>13392.75</v>
      </c>
      <c r="N93" s="225">
        <v>0</v>
      </c>
      <c r="O93" s="225">
        <v>91874.27</v>
      </c>
      <c r="P93" s="225">
        <v>0</v>
      </c>
      <c r="Q93" s="127" t="s">
        <v>1334</v>
      </c>
    </row>
    <row r="94" spans="1:17" ht="25.5">
      <c r="A94" s="127" t="s">
        <v>621</v>
      </c>
      <c r="B94" s="127"/>
      <c r="C94" s="128" t="s">
        <v>715</v>
      </c>
      <c r="D94" s="216">
        <v>42842</v>
      </c>
      <c r="E94" s="123" t="s">
        <v>13</v>
      </c>
      <c r="F94" s="123">
        <v>45781</v>
      </c>
      <c r="G94" s="127"/>
      <c r="H94" s="131" t="s">
        <v>1282</v>
      </c>
      <c r="I94" s="127"/>
      <c r="J94" s="127"/>
      <c r="K94" s="127"/>
      <c r="L94" s="127"/>
      <c r="M94" s="225">
        <v>812.49</v>
      </c>
      <c r="N94" s="225">
        <v>0</v>
      </c>
      <c r="O94" s="225">
        <v>5573.68</v>
      </c>
      <c r="P94" s="225">
        <v>0</v>
      </c>
      <c r="Q94" s="127" t="s">
        <v>1334</v>
      </c>
    </row>
    <row r="95" spans="1:17" ht="51">
      <c r="A95" s="127" t="s">
        <v>620</v>
      </c>
      <c r="B95" s="127"/>
      <c r="C95" s="128" t="s">
        <v>714</v>
      </c>
      <c r="D95" s="216">
        <v>42844</v>
      </c>
      <c r="E95" s="123" t="s">
        <v>23</v>
      </c>
      <c r="F95" s="123">
        <v>16736</v>
      </c>
      <c r="G95" s="127"/>
      <c r="H95" s="131" t="s">
        <v>1417</v>
      </c>
      <c r="I95" s="127"/>
      <c r="J95" s="127"/>
      <c r="K95" s="127"/>
      <c r="L95" s="127"/>
      <c r="M95" s="225">
        <v>0</v>
      </c>
      <c r="N95" s="225">
        <v>0</v>
      </c>
      <c r="O95" s="225">
        <v>0.01</v>
      </c>
      <c r="P95" s="225">
        <v>0</v>
      </c>
      <c r="Q95" s="127" t="s">
        <v>1334</v>
      </c>
    </row>
    <row r="96" spans="1:17" ht="51">
      <c r="A96" s="127" t="s">
        <v>620</v>
      </c>
      <c r="B96" s="127"/>
      <c r="C96" s="128" t="s">
        <v>714</v>
      </c>
      <c r="D96" s="216">
        <v>42845</v>
      </c>
      <c r="E96" s="123" t="s">
        <v>23</v>
      </c>
      <c r="F96" s="123">
        <v>16740</v>
      </c>
      <c r="G96" s="127"/>
      <c r="H96" s="131" t="s">
        <v>1418</v>
      </c>
      <c r="I96" s="127"/>
      <c r="J96" s="127"/>
      <c r="K96" s="127"/>
      <c r="L96" s="127"/>
      <c r="M96" s="225">
        <v>0</v>
      </c>
      <c r="N96" s="225">
        <v>0</v>
      </c>
      <c r="O96" s="225">
        <v>0</v>
      </c>
      <c r="P96" s="225">
        <v>0.01</v>
      </c>
      <c r="Q96" s="127" t="s">
        <v>1334</v>
      </c>
    </row>
    <row r="97" spans="1:17" ht="51">
      <c r="A97" s="127" t="s">
        <v>620</v>
      </c>
      <c r="B97" s="127"/>
      <c r="C97" s="128" t="s">
        <v>714</v>
      </c>
      <c r="D97" s="216">
        <v>42845</v>
      </c>
      <c r="E97" s="123" t="s">
        <v>3</v>
      </c>
      <c r="F97" s="123">
        <v>1494568</v>
      </c>
      <c r="G97" s="127"/>
      <c r="H97" s="131" t="s">
        <v>1419</v>
      </c>
      <c r="I97" s="127"/>
      <c r="J97" s="127"/>
      <c r="K97" s="127"/>
      <c r="L97" s="127"/>
      <c r="M97" s="225">
        <v>0</v>
      </c>
      <c r="N97" s="225">
        <v>6737.44</v>
      </c>
      <c r="O97" s="225">
        <v>0</v>
      </c>
      <c r="P97" s="225">
        <v>46218.84</v>
      </c>
      <c r="Q97" s="127" t="s">
        <v>1334</v>
      </c>
    </row>
    <row r="98" spans="1:17" ht="63.75">
      <c r="A98" s="127">
        <v>585</v>
      </c>
      <c r="B98" s="127"/>
      <c r="C98" s="128" t="s">
        <v>222</v>
      </c>
      <c r="D98" s="216">
        <v>42845</v>
      </c>
      <c r="E98" s="123" t="s">
        <v>6</v>
      </c>
      <c r="F98" s="123">
        <v>827334</v>
      </c>
      <c r="G98" s="127"/>
      <c r="H98" s="131" t="s">
        <v>1420</v>
      </c>
      <c r="I98" s="127"/>
      <c r="J98" s="127"/>
      <c r="K98" s="127"/>
      <c r="L98" s="127"/>
      <c r="M98" s="225">
        <v>0</v>
      </c>
      <c r="N98" s="225">
        <v>24799.97</v>
      </c>
      <c r="O98" s="225">
        <v>0</v>
      </c>
      <c r="P98" s="225">
        <v>170127.79</v>
      </c>
      <c r="Q98" s="127" t="s">
        <v>1334</v>
      </c>
    </row>
    <row r="99" spans="1:17" ht="51">
      <c r="A99" s="127" t="s">
        <v>620</v>
      </c>
      <c r="B99" s="127"/>
      <c r="C99" s="128" t="s">
        <v>714</v>
      </c>
      <c r="D99" s="216">
        <v>42846</v>
      </c>
      <c r="E99" s="123" t="s">
        <v>23</v>
      </c>
      <c r="F99" s="123">
        <v>16744</v>
      </c>
      <c r="G99" s="127"/>
      <c r="H99" s="131" t="s">
        <v>1421</v>
      </c>
      <c r="I99" s="127"/>
      <c r="J99" s="127"/>
      <c r="K99" s="127"/>
      <c r="L99" s="127"/>
      <c r="M99" s="225">
        <v>0</v>
      </c>
      <c r="N99" s="225">
        <v>0</v>
      </c>
      <c r="O99" s="225">
        <v>0.01</v>
      </c>
      <c r="P99" s="225">
        <v>0</v>
      </c>
      <c r="Q99" s="127" t="s">
        <v>1334</v>
      </c>
    </row>
    <row r="100" spans="1:17" ht="51">
      <c r="A100" s="127" t="s">
        <v>620</v>
      </c>
      <c r="B100" s="127"/>
      <c r="C100" s="128" t="s">
        <v>714</v>
      </c>
      <c r="D100" s="216">
        <v>42849</v>
      </c>
      <c r="E100" s="123" t="s">
        <v>23</v>
      </c>
      <c r="F100" s="123">
        <v>16749</v>
      </c>
      <c r="G100" s="127"/>
      <c r="H100" s="131" t="s">
        <v>1422</v>
      </c>
      <c r="I100" s="127"/>
      <c r="J100" s="127"/>
      <c r="K100" s="127"/>
      <c r="L100" s="127"/>
      <c r="M100" s="225">
        <v>0</v>
      </c>
      <c r="N100" s="225">
        <v>0</v>
      </c>
      <c r="O100" s="225">
        <v>0</v>
      </c>
      <c r="P100" s="225">
        <v>0.01</v>
      </c>
      <c r="Q100" s="127" t="s">
        <v>1334</v>
      </c>
    </row>
    <row r="101" spans="1:17" ht="51">
      <c r="A101" s="127" t="s">
        <v>621</v>
      </c>
      <c r="B101" s="127"/>
      <c r="C101" s="128" t="s">
        <v>715</v>
      </c>
      <c r="D101" s="216">
        <v>42849</v>
      </c>
      <c r="E101" s="123" t="s">
        <v>20</v>
      </c>
      <c r="F101" s="123">
        <v>9196</v>
      </c>
      <c r="G101" s="127"/>
      <c r="H101" s="131" t="s">
        <v>1423</v>
      </c>
      <c r="I101" s="127"/>
      <c r="J101" s="127"/>
      <c r="K101" s="127"/>
      <c r="L101" s="127"/>
      <c r="M101" s="225">
        <v>35323.22</v>
      </c>
      <c r="N101" s="225">
        <v>0</v>
      </c>
      <c r="O101" s="225">
        <v>242317.29</v>
      </c>
      <c r="P101" s="225">
        <v>0</v>
      </c>
      <c r="Q101" s="127" t="s">
        <v>1334</v>
      </c>
    </row>
    <row r="102" spans="1:17" ht="25.5">
      <c r="A102" s="127" t="s">
        <v>621</v>
      </c>
      <c r="B102" s="127"/>
      <c r="C102" s="128" t="s">
        <v>715</v>
      </c>
      <c r="D102" s="216">
        <v>42850</v>
      </c>
      <c r="E102" s="123" t="s">
        <v>13</v>
      </c>
      <c r="F102" s="123">
        <v>45830</v>
      </c>
      <c r="G102" s="127"/>
      <c r="H102" s="131" t="s">
        <v>1282</v>
      </c>
      <c r="I102" s="127"/>
      <c r="J102" s="127"/>
      <c r="K102" s="127"/>
      <c r="L102" s="127"/>
      <c r="M102" s="225">
        <v>18749.849999999999</v>
      </c>
      <c r="N102" s="225">
        <v>0</v>
      </c>
      <c r="O102" s="225">
        <v>128623.97</v>
      </c>
      <c r="P102" s="225">
        <v>0</v>
      </c>
      <c r="Q102" s="127" t="s">
        <v>1334</v>
      </c>
    </row>
    <row r="103" spans="1:17" ht="25.5">
      <c r="A103" s="127" t="s">
        <v>621</v>
      </c>
      <c r="B103" s="127"/>
      <c r="C103" s="128" t="s">
        <v>715</v>
      </c>
      <c r="D103" s="216">
        <v>42850</v>
      </c>
      <c r="E103" s="123" t="s">
        <v>13</v>
      </c>
      <c r="F103" s="123">
        <v>45833</v>
      </c>
      <c r="G103" s="127"/>
      <c r="H103" s="131" t="s">
        <v>1282</v>
      </c>
      <c r="I103" s="127"/>
      <c r="J103" s="127"/>
      <c r="K103" s="127"/>
      <c r="L103" s="127"/>
      <c r="M103" s="225">
        <v>1137.49</v>
      </c>
      <c r="N103" s="225">
        <v>0</v>
      </c>
      <c r="O103" s="225">
        <v>7803.18</v>
      </c>
      <c r="P103" s="225">
        <v>0</v>
      </c>
      <c r="Q103" s="127" t="s">
        <v>1334</v>
      </c>
    </row>
    <row r="104" spans="1:17" ht="25.5">
      <c r="A104" s="127" t="s">
        <v>621</v>
      </c>
      <c r="B104" s="127"/>
      <c r="C104" s="128" t="s">
        <v>715</v>
      </c>
      <c r="D104" s="216">
        <v>42850</v>
      </c>
      <c r="E104" s="123" t="s">
        <v>13</v>
      </c>
      <c r="F104" s="123">
        <v>45827</v>
      </c>
      <c r="G104" s="127"/>
      <c r="H104" s="131" t="s">
        <v>1282</v>
      </c>
      <c r="I104" s="127"/>
      <c r="J104" s="127"/>
      <c r="K104" s="127"/>
      <c r="L104" s="127"/>
      <c r="M104" s="225">
        <v>2112.48</v>
      </c>
      <c r="N104" s="225">
        <v>0</v>
      </c>
      <c r="O104" s="225">
        <v>14491.61</v>
      </c>
      <c r="P104" s="225">
        <v>0</v>
      </c>
      <c r="Q104" s="127" t="s">
        <v>1334</v>
      </c>
    </row>
    <row r="105" spans="1:17" ht="25.5">
      <c r="A105" s="127" t="s">
        <v>621</v>
      </c>
      <c r="B105" s="127"/>
      <c r="C105" s="128" t="s">
        <v>715</v>
      </c>
      <c r="D105" s="216">
        <v>42850</v>
      </c>
      <c r="E105" s="123" t="s">
        <v>13</v>
      </c>
      <c r="F105" s="123">
        <v>45821</v>
      </c>
      <c r="G105" s="127"/>
      <c r="H105" s="131" t="s">
        <v>1282</v>
      </c>
      <c r="I105" s="127"/>
      <c r="J105" s="127"/>
      <c r="K105" s="127"/>
      <c r="L105" s="127"/>
      <c r="M105" s="225">
        <v>3087.48</v>
      </c>
      <c r="N105" s="225">
        <v>0</v>
      </c>
      <c r="O105" s="225">
        <v>21180.11</v>
      </c>
      <c r="P105" s="225">
        <v>0</v>
      </c>
      <c r="Q105" s="127" t="s">
        <v>1334</v>
      </c>
    </row>
    <row r="106" spans="1:17" ht="25.5">
      <c r="A106" s="127" t="s">
        <v>621</v>
      </c>
      <c r="B106" s="127"/>
      <c r="C106" s="128" t="s">
        <v>715</v>
      </c>
      <c r="D106" s="216">
        <v>42850</v>
      </c>
      <c r="E106" s="123" t="s">
        <v>13</v>
      </c>
      <c r="F106" s="123">
        <v>45818</v>
      </c>
      <c r="G106" s="127"/>
      <c r="H106" s="131" t="s">
        <v>1282</v>
      </c>
      <c r="I106" s="127"/>
      <c r="J106" s="127"/>
      <c r="K106" s="127"/>
      <c r="L106" s="127"/>
      <c r="M106" s="225">
        <v>50892.45</v>
      </c>
      <c r="N106" s="225">
        <v>0</v>
      </c>
      <c r="O106" s="225">
        <v>349122.21</v>
      </c>
      <c r="P106" s="225">
        <v>0</v>
      </c>
      <c r="Q106" s="127" t="s">
        <v>1334</v>
      </c>
    </row>
    <row r="107" spans="1:17" ht="25.5">
      <c r="A107" s="127" t="s">
        <v>621</v>
      </c>
      <c r="B107" s="127"/>
      <c r="C107" s="128" t="s">
        <v>715</v>
      </c>
      <c r="D107" s="216">
        <v>42850</v>
      </c>
      <c r="E107" s="123" t="s">
        <v>13</v>
      </c>
      <c r="F107" s="123">
        <v>45824</v>
      </c>
      <c r="G107" s="127"/>
      <c r="H107" s="131" t="s">
        <v>1282</v>
      </c>
      <c r="I107" s="127"/>
      <c r="J107" s="127"/>
      <c r="K107" s="127"/>
      <c r="L107" s="127"/>
      <c r="M107" s="225">
        <v>34821.15</v>
      </c>
      <c r="N107" s="225">
        <v>0</v>
      </c>
      <c r="O107" s="225">
        <v>238873.09</v>
      </c>
      <c r="P107" s="225">
        <v>0</v>
      </c>
      <c r="Q107" s="127" t="s">
        <v>1334</v>
      </c>
    </row>
    <row r="108" spans="1:17" ht="51">
      <c r="A108" s="127" t="s">
        <v>620</v>
      </c>
      <c r="B108" s="127"/>
      <c r="C108" s="128" t="s">
        <v>714</v>
      </c>
      <c r="D108" s="216">
        <v>42851</v>
      </c>
      <c r="E108" s="123" t="s">
        <v>23</v>
      </c>
      <c r="F108" s="123">
        <v>16758</v>
      </c>
      <c r="G108" s="127"/>
      <c r="H108" s="131" t="s">
        <v>1424</v>
      </c>
      <c r="I108" s="127"/>
      <c r="J108" s="127"/>
      <c r="K108" s="127"/>
      <c r="L108" s="127"/>
      <c r="M108" s="225">
        <v>0</v>
      </c>
      <c r="N108" s="225">
        <v>0</v>
      </c>
      <c r="O108" s="225">
        <v>0.01</v>
      </c>
      <c r="P108" s="225">
        <v>0</v>
      </c>
      <c r="Q108" s="127" t="s">
        <v>1334</v>
      </c>
    </row>
    <row r="109" spans="1:17" ht="76.5">
      <c r="A109" s="127">
        <v>86</v>
      </c>
      <c r="B109" s="127"/>
      <c r="C109" s="128" t="s">
        <v>711</v>
      </c>
      <c r="D109" s="216">
        <v>42852</v>
      </c>
      <c r="E109" s="123" t="s">
        <v>6</v>
      </c>
      <c r="F109" s="123">
        <v>886123</v>
      </c>
      <c r="G109" s="127"/>
      <c r="H109" s="131" t="s">
        <v>1425</v>
      </c>
      <c r="I109" s="127"/>
      <c r="J109" s="127"/>
      <c r="K109" s="127"/>
      <c r="L109" s="127"/>
      <c r="M109" s="225">
        <v>0</v>
      </c>
      <c r="N109" s="225">
        <v>107549.25</v>
      </c>
      <c r="O109" s="225">
        <v>0</v>
      </c>
      <c r="P109" s="225">
        <v>737787.86</v>
      </c>
      <c r="Q109" s="127" t="s">
        <v>1334</v>
      </c>
    </row>
    <row r="110" spans="1:17" ht="51">
      <c r="A110" s="127" t="s">
        <v>620</v>
      </c>
      <c r="B110" s="127"/>
      <c r="C110" s="128" t="s">
        <v>714</v>
      </c>
      <c r="D110" s="216">
        <v>42863</v>
      </c>
      <c r="E110" s="123" t="s">
        <v>23</v>
      </c>
      <c r="F110" s="123">
        <v>16789</v>
      </c>
      <c r="G110" s="127"/>
      <c r="H110" s="131" t="s">
        <v>1436</v>
      </c>
      <c r="I110" s="127"/>
      <c r="J110" s="127"/>
      <c r="K110" s="127"/>
      <c r="L110" s="127"/>
      <c r="M110" s="225">
        <v>0</v>
      </c>
      <c r="N110" s="225">
        <v>0</v>
      </c>
      <c r="O110" s="225">
        <v>0</v>
      </c>
      <c r="P110" s="225">
        <v>0.01</v>
      </c>
      <c r="Q110" s="127" t="s">
        <v>1334</v>
      </c>
    </row>
    <row r="111" spans="1:17" ht="51">
      <c r="A111" s="127" t="s">
        <v>620</v>
      </c>
      <c r="B111" s="127"/>
      <c r="C111" s="128" t="s">
        <v>714</v>
      </c>
      <c r="D111" s="216">
        <v>42864</v>
      </c>
      <c r="E111" s="123" t="s">
        <v>3</v>
      </c>
      <c r="F111" s="123">
        <v>1499908</v>
      </c>
      <c r="G111" s="127"/>
      <c r="H111" s="131" t="s">
        <v>1437</v>
      </c>
      <c r="I111" s="127"/>
      <c r="J111" s="127"/>
      <c r="K111" s="127"/>
      <c r="L111" s="127"/>
      <c r="M111" s="225">
        <v>0</v>
      </c>
      <c r="N111" s="225">
        <v>2651.01</v>
      </c>
      <c r="O111" s="225">
        <v>0</v>
      </c>
      <c r="P111" s="225">
        <v>18185.93</v>
      </c>
      <c r="Q111" s="127" t="s">
        <v>1334</v>
      </c>
    </row>
    <row r="112" spans="1:17" ht="76.5">
      <c r="A112" s="127" t="s">
        <v>621</v>
      </c>
      <c r="B112" s="127"/>
      <c r="C112" s="128" t="s">
        <v>715</v>
      </c>
      <c r="D112" s="216">
        <v>42870</v>
      </c>
      <c r="E112" s="123" t="s">
        <v>6</v>
      </c>
      <c r="F112" s="123">
        <v>887606</v>
      </c>
      <c r="G112" s="127"/>
      <c r="H112" s="131" t="s">
        <v>1438</v>
      </c>
      <c r="I112" s="127"/>
      <c r="J112" s="127"/>
      <c r="K112" s="127"/>
      <c r="L112" s="127"/>
      <c r="M112" s="225">
        <v>0</v>
      </c>
      <c r="N112" s="225">
        <v>11915.55</v>
      </c>
      <c r="O112" s="225">
        <v>0</v>
      </c>
      <c r="P112" s="225">
        <v>81740.67</v>
      </c>
      <c r="Q112" s="127" t="s">
        <v>1334</v>
      </c>
    </row>
    <row r="113" spans="1:17" ht="51">
      <c r="A113" s="127" t="s">
        <v>621</v>
      </c>
      <c r="B113" s="127"/>
      <c r="C113" s="128" t="s">
        <v>715</v>
      </c>
      <c r="D113" s="216">
        <v>42870</v>
      </c>
      <c r="E113" s="123" t="s">
        <v>20</v>
      </c>
      <c r="F113" s="123">
        <v>9324</v>
      </c>
      <c r="G113" s="127"/>
      <c r="H113" s="131" t="s">
        <v>1439</v>
      </c>
      <c r="I113" s="127"/>
      <c r="J113" s="127"/>
      <c r="K113" s="127"/>
      <c r="L113" s="127"/>
      <c r="M113" s="225">
        <v>58129.03</v>
      </c>
      <c r="N113" s="225">
        <v>0</v>
      </c>
      <c r="O113" s="225">
        <v>398765.15</v>
      </c>
      <c r="P113" s="225">
        <v>0</v>
      </c>
      <c r="Q113" s="127" t="s">
        <v>1334</v>
      </c>
    </row>
    <row r="114" spans="1:17" ht="51">
      <c r="A114" s="127" t="s">
        <v>620</v>
      </c>
      <c r="B114" s="127"/>
      <c r="C114" s="128" t="s">
        <v>714</v>
      </c>
      <c r="D114" s="216">
        <v>42870</v>
      </c>
      <c r="E114" s="123" t="s">
        <v>23</v>
      </c>
      <c r="F114" s="123">
        <v>16814</v>
      </c>
      <c r="G114" s="127"/>
      <c r="H114" s="131" t="s">
        <v>1440</v>
      </c>
      <c r="I114" s="127"/>
      <c r="J114" s="127"/>
      <c r="K114" s="127"/>
      <c r="L114" s="127"/>
      <c r="M114" s="225">
        <v>0</v>
      </c>
      <c r="N114" s="225">
        <v>0</v>
      </c>
      <c r="O114" s="225">
        <v>0.02</v>
      </c>
      <c r="P114" s="225">
        <v>0</v>
      </c>
      <c r="Q114" s="127" t="s">
        <v>1334</v>
      </c>
    </row>
    <row r="115" spans="1:17" ht="51">
      <c r="A115" s="127" t="s">
        <v>620</v>
      </c>
      <c r="B115" s="127"/>
      <c r="C115" s="128" t="s">
        <v>714</v>
      </c>
      <c r="D115" s="216">
        <v>42871</v>
      </c>
      <c r="E115" s="123" t="s">
        <v>23</v>
      </c>
      <c r="F115" s="123">
        <v>16818</v>
      </c>
      <c r="G115" s="127"/>
      <c r="H115" s="131" t="s">
        <v>1441</v>
      </c>
      <c r="I115" s="127"/>
      <c r="J115" s="127"/>
      <c r="K115" s="127"/>
      <c r="L115" s="127"/>
      <c r="M115" s="225">
        <v>0</v>
      </c>
      <c r="N115" s="225">
        <v>0</v>
      </c>
      <c r="O115" s="225">
        <v>0</v>
      </c>
      <c r="P115" s="225">
        <v>0.02</v>
      </c>
      <c r="Q115" s="127" t="s">
        <v>1334</v>
      </c>
    </row>
    <row r="116" spans="1:17" ht="51">
      <c r="A116" s="127" t="s">
        <v>621</v>
      </c>
      <c r="B116" s="127"/>
      <c r="C116" s="128" t="s">
        <v>715</v>
      </c>
      <c r="D116" s="216">
        <v>42872</v>
      </c>
      <c r="E116" s="123" t="s">
        <v>20</v>
      </c>
      <c r="F116" s="123">
        <v>449730</v>
      </c>
      <c r="G116" s="127"/>
      <c r="H116" s="131" t="s">
        <v>1442</v>
      </c>
      <c r="I116" s="127"/>
      <c r="J116" s="127"/>
      <c r="K116" s="127"/>
      <c r="L116" s="127"/>
      <c r="M116" s="225">
        <v>15994.9</v>
      </c>
      <c r="N116" s="225">
        <v>0</v>
      </c>
      <c r="O116" s="225">
        <v>109725.01</v>
      </c>
      <c r="P116" s="225">
        <v>0</v>
      </c>
      <c r="Q116" s="127" t="s">
        <v>1334</v>
      </c>
    </row>
    <row r="117" spans="1:17" ht="51">
      <c r="A117" s="127" t="s">
        <v>620</v>
      </c>
      <c r="B117" s="127"/>
      <c r="C117" s="128" t="s">
        <v>714</v>
      </c>
      <c r="D117" s="216">
        <v>42873</v>
      </c>
      <c r="E117" s="123" t="s">
        <v>23</v>
      </c>
      <c r="F117" s="123">
        <v>16826</v>
      </c>
      <c r="G117" s="127"/>
      <c r="H117" s="131" t="s">
        <v>1443</v>
      </c>
      <c r="I117" s="127"/>
      <c r="J117" s="127"/>
      <c r="K117" s="127"/>
      <c r="L117" s="127"/>
      <c r="M117" s="225">
        <v>0</v>
      </c>
      <c r="N117" s="225">
        <v>0</v>
      </c>
      <c r="O117" s="225">
        <v>0</v>
      </c>
      <c r="P117" s="225">
        <v>0.01</v>
      </c>
      <c r="Q117" s="127" t="s">
        <v>1334</v>
      </c>
    </row>
    <row r="118" spans="1:17" ht="51">
      <c r="A118" s="127" t="s">
        <v>620</v>
      </c>
      <c r="B118" s="127"/>
      <c r="C118" s="128" t="s">
        <v>714</v>
      </c>
      <c r="D118" s="216">
        <v>42874</v>
      </c>
      <c r="E118" s="123" t="s">
        <v>23</v>
      </c>
      <c r="F118" s="123">
        <v>16832</v>
      </c>
      <c r="G118" s="127"/>
      <c r="H118" s="131" t="s">
        <v>1444</v>
      </c>
      <c r="I118" s="127"/>
      <c r="J118" s="127"/>
      <c r="K118" s="127"/>
      <c r="L118" s="127"/>
      <c r="M118" s="225">
        <v>0</v>
      </c>
      <c r="N118" s="225">
        <v>0</v>
      </c>
      <c r="O118" s="225">
        <v>0</v>
      </c>
      <c r="P118" s="225">
        <v>0.01</v>
      </c>
      <c r="Q118" s="127" t="s">
        <v>1334</v>
      </c>
    </row>
    <row r="119" spans="1:17" ht="63.75">
      <c r="A119" s="127" t="s">
        <v>621</v>
      </c>
      <c r="B119" s="127"/>
      <c r="C119" s="128" t="s">
        <v>715</v>
      </c>
      <c r="D119" s="216">
        <v>42877</v>
      </c>
      <c r="E119" s="123" t="s">
        <v>20</v>
      </c>
      <c r="F119" s="123">
        <v>9433</v>
      </c>
      <c r="G119" s="127"/>
      <c r="H119" s="131" t="s">
        <v>1445</v>
      </c>
      <c r="I119" s="127"/>
      <c r="J119" s="127"/>
      <c r="K119" s="127"/>
      <c r="L119" s="127"/>
      <c r="M119" s="225">
        <v>0</v>
      </c>
      <c r="N119" s="225">
        <v>254566.78</v>
      </c>
      <c r="O119" s="225">
        <v>0</v>
      </c>
      <c r="P119" s="225">
        <v>1746328.11</v>
      </c>
      <c r="Q119" s="127" t="s">
        <v>1334</v>
      </c>
    </row>
    <row r="120" spans="1:17" ht="51">
      <c r="A120" s="127" t="s">
        <v>621</v>
      </c>
      <c r="B120" s="127"/>
      <c r="C120" s="128" t="s">
        <v>715</v>
      </c>
      <c r="D120" s="216">
        <v>42877</v>
      </c>
      <c r="E120" s="123" t="s">
        <v>20</v>
      </c>
      <c r="F120" s="123">
        <v>9433</v>
      </c>
      <c r="G120" s="127"/>
      <c r="H120" s="131" t="s">
        <v>1446</v>
      </c>
      <c r="I120" s="127"/>
      <c r="J120" s="127"/>
      <c r="K120" s="127"/>
      <c r="L120" s="127"/>
      <c r="M120" s="225">
        <v>254566.78</v>
      </c>
      <c r="N120" s="225">
        <v>0</v>
      </c>
      <c r="O120" s="225">
        <v>1746328.11</v>
      </c>
      <c r="P120" s="225">
        <v>0</v>
      </c>
      <c r="Q120" s="127" t="s">
        <v>1334</v>
      </c>
    </row>
    <row r="121" spans="1:17" ht="63.75">
      <c r="A121" s="127" t="s">
        <v>621</v>
      </c>
      <c r="B121" s="127"/>
      <c r="C121" s="128" t="s">
        <v>715</v>
      </c>
      <c r="D121" s="216">
        <v>42877</v>
      </c>
      <c r="E121" s="123" t="s">
        <v>20</v>
      </c>
      <c r="F121" s="123">
        <v>9433</v>
      </c>
      <c r="G121" s="127"/>
      <c r="H121" s="131" t="s">
        <v>1447</v>
      </c>
      <c r="I121" s="127"/>
      <c r="J121" s="127"/>
      <c r="K121" s="127"/>
      <c r="L121" s="127"/>
      <c r="M121" s="225">
        <v>254566.78</v>
      </c>
      <c r="N121" s="225">
        <v>0</v>
      </c>
      <c r="O121" s="225">
        <v>1746328.11</v>
      </c>
      <c r="P121" s="225">
        <v>0</v>
      </c>
      <c r="Q121" s="127" t="s">
        <v>1334</v>
      </c>
    </row>
    <row r="122" spans="1:17" ht="63.75">
      <c r="A122" s="127" t="s">
        <v>621</v>
      </c>
      <c r="B122" s="127"/>
      <c r="C122" s="128" t="s">
        <v>715</v>
      </c>
      <c r="D122" s="216">
        <v>42877</v>
      </c>
      <c r="E122" s="123" t="s">
        <v>20</v>
      </c>
      <c r="F122" s="123">
        <v>888128</v>
      </c>
      <c r="G122" s="127"/>
      <c r="H122" s="131" t="s">
        <v>1448</v>
      </c>
      <c r="I122" s="127"/>
      <c r="J122" s="127"/>
      <c r="K122" s="127"/>
      <c r="L122" s="127"/>
      <c r="M122" s="225">
        <v>66680.78</v>
      </c>
      <c r="N122" s="225">
        <v>0</v>
      </c>
      <c r="O122" s="225">
        <v>457430.15</v>
      </c>
      <c r="P122" s="225">
        <v>0</v>
      </c>
      <c r="Q122" s="127" t="s">
        <v>1334</v>
      </c>
    </row>
    <row r="123" spans="1:17" ht="89.25">
      <c r="A123" s="127" t="s">
        <v>620</v>
      </c>
      <c r="B123" s="127"/>
      <c r="C123" s="128" t="s">
        <v>714</v>
      </c>
      <c r="D123" s="216">
        <v>42877</v>
      </c>
      <c r="E123" s="123" t="s">
        <v>13</v>
      </c>
      <c r="F123" s="123">
        <v>888101</v>
      </c>
      <c r="G123" s="127"/>
      <c r="H123" s="131" t="s">
        <v>1449</v>
      </c>
      <c r="I123" s="127"/>
      <c r="J123" s="127"/>
      <c r="K123" s="127"/>
      <c r="L123" s="127"/>
      <c r="M123" s="225">
        <v>10</v>
      </c>
      <c r="N123" s="225">
        <v>0</v>
      </c>
      <c r="O123" s="225">
        <v>68.599999999999994</v>
      </c>
      <c r="P123" s="225">
        <v>0</v>
      </c>
      <c r="Q123" s="127" t="s">
        <v>1334</v>
      </c>
    </row>
    <row r="124" spans="1:17" ht="51">
      <c r="A124" s="127" t="s">
        <v>620</v>
      </c>
      <c r="B124" s="127"/>
      <c r="C124" s="128" t="s">
        <v>714</v>
      </c>
      <c r="D124" s="216">
        <v>42878</v>
      </c>
      <c r="E124" s="123" t="s">
        <v>3</v>
      </c>
      <c r="F124" s="123">
        <v>1503955</v>
      </c>
      <c r="G124" s="127"/>
      <c r="H124" s="131" t="s">
        <v>1450</v>
      </c>
      <c r="I124" s="127"/>
      <c r="J124" s="127"/>
      <c r="K124" s="127"/>
      <c r="L124" s="127"/>
      <c r="M124" s="225">
        <v>0</v>
      </c>
      <c r="N124" s="225">
        <v>10000</v>
      </c>
      <c r="O124" s="225">
        <v>0</v>
      </c>
      <c r="P124" s="225">
        <v>68600</v>
      </c>
      <c r="Q124" s="127" t="s">
        <v>1334</v>
      </c>
    </row>
    <row r="125" spans="1:17" ht="51">
      <c r="A125" s="127" t="s">
        <v>621</v>
      </c>
      <c r="B125" s="127"/>
      <c r="C125" s="128" t="s">
        <v>715</v>
      </c>
      <c r="D125" s="216">
        <v>42878</v>
      </c>
      <c r="E125" s="123" t="s">
        <v>13</v>
      </c>
      <c r="F125" s="123">
        <v>888163</v>
      </c>
      <c r="G125" s="127"/>
      <c r="H125" s="131" t="s">
        <v>1451</v>
      </c>
      <c r="I125" s="127"/>
      <c r="J125" s="127"/>
      <c r="K125" s="127"/>
      <c r="L125" s="127"/>
      <c r="M125" s="225">
        <v>44.96</v>
      </c>
      <c r="N125" s="225">
        <v>0</v>
      </c>
      <c r="O125" s="225">
        <v>308.43</v>
      </c>
      <c r="P125" s="225">
        <v>0</v>
      </c>
      <c r="Q125" s="127" t="s">
        <v>1334</v>
      </c>
    </row>
    <row r="126" spans="1:17" ht="51">
      <c r="A126" s="127">
        <v>78</v>
      </c>
      <c r="B126" s="127"/>
      <c r="C126" s="128" t="s">
        <v>1599</v>
      </c>
      <c r="D126" s="216">
        <v>42881</v>
      </c>
      <c r="E126" s="123" t="s">
        <v>6</v>
      </c>
      <c r="F126" s="123">
        <v>841684</v>
      </c>
      <c r="G126" s="127"/>
      <c r="H126" s="131" t="s">
        <v>1452</v>
      </c>
      <c r="I126" s="127"/>
      <c r="J126" s="127"/>
      <c r="K126" s="127"/>
      <c r="L126" s="127"/>
      <c r="M126" s="225">
        <v>0</v>
      </c>
      <c r="N126" s="225">
        <v>179944.33</v>
      </c>
      <c r="O126" s="225">
        <v>0</v>
      </c>
      <c r="P126" s="225">
        <v>1234418.1000000001</v>
      </c>
      <c r="Q126" s="127" t="s">
        <v>1334</v>
      </c>
    </row>
    <row r="127" spans="1:17" ht="63.75">
      <c r="A127" s="127" t="s">
        <v>621</v>
      </c>
      <c r="B127" s="127"/>
      <c r="C127" s="128" t="s">
        <v>715</v>
      </c>
      <c r="D127" s="216">
        <v>42881</v>
      </c>
      <c r="E127" s="123" t="s">
        <v>20</v>
      </c>
      <c r="F127" s="123">
        <v>888599</v>
      </c>
      <c r="G127" s="127"/>
      <c r="H127" s="131" t="s">
        <v>1453</v>
      </c>
      <c r="I127" s="127"/>
      <c r="J127" s="127"/>
      <c r="K127" s="127"/>
      <c r="L127" s="127"/>
      <c r="M127" s="225">
        <v>90759.24</v>
      </c>
      <c r="N127" s="225">
        <v>0</v>
      </c>
      <c r="O127" s="225">
        <v>622608.39</v>
      </c>
      <c r="P127" s="225">
        <v>0</v>
      </c>
      <c r="Q127" s="127" t="s">
        <v>1334</v>
      </c>
    </row>
    <row r="128" spans="1:17" ht="63.75">
      <c r="A128" s="127" t="s">
        <v>621</v>
      </c>
      <c r="B128" s="127"/>
      <c r="C128" s="128" t="s">
        <v>715</v>
      </c>
      <c r="D128" s="216">
        <v>42881</v>
      </c>
      <c r="E128" s="123" t="s">
        <v>20</v>
      </c>
      <c r="F128" s="123">
        <v>888596</v>
      </c>
      <c r="G128" s="127"/>
      <c r="H128" s="131" t="s">
        <v>1454</v>
      </c>
      <c r="I128" s="127"/>
      <c r="J128" s="127"/>
      <c r="K128" s="127"/>
      <c r="L128" s="127"/>
      <c r="M128" s="225">
        <v>48898.38</v>
      </c>
      <c r="N128" s="225">
        <v>0</v>
      </c>
      <c r="O128" s="225">
        <v>335442.89</v>
      </c>
      <c r="P128" s="225">
        <v>0</v>
      </c>
      <c r="Q128" s="127" t="s">
        <v>1334</v>
      </c>
    </row>
    <row r="129" spans="1:17" ht="51">
      <c r="A129" s="127" t="s">
        <v>620</v>
      </c>
      <c r="B129" s="127"/>
      <c r="C129" s="128" t="s">
        <v>714</v>
      </c>
      <c r="D129" s="216">
        <v>42885</v>
      </c>
      <c r="E129" s="123" t="s">
        <v>23</v>
      </c>
      <c r="F129" s="123">
        <v>16865</v>
      </c>
      <c r="G129" s="127"/>
      <c r="H129" s="131" t="s">
        <v>1455</v>
      </c>
      <c r="I129" s="127"/>
      <c r="J129" s="127"/>
      <c r="K129" s="127"/>
      <c r="L129" s="127"/>
      <c r="M129" s="225">
        <v>0</v>
      </c>
      <c r="N129" s="225">
        <v>0</v>
      </c>
      <c r="O129" s="225">
        <v>0.01</v>
      </c>
      <c r="P129" s="225">
        <v>0</v>
      </c>
      <c r="Q129" s="127" t="s">
        <v>1334</v>
      </c>
    </row>
    <row r="130" spans="1:17" ht="51">
      <c r="A130" s="127" t="s">
        <v>620</v>
      </c>
      <c r="B130" s="127"/>
      <c r="C130" s="128" t="s">
        <v>714</v>
      </c>
      <c r="D130" s="216">
        <v>42886</v>
      </c>
      <c r="E130" s="123" t="s">
        <v>23</v>
      </c>
      <c r="F130" s="123">
        <v>16870</v>
      </c>
      <c r="G130" s="127"/>
      <c r="H130" s="131" t="s">
        <v>1456</v>
      </c>
      <c r="I130" s="127"/>
      <c r="J130" s="127"/>
      <c r="K130" s="127"/>
      <c r="L130" s="127"/>
      <c r="M130" s="225">
        <v>0</v>
      </c>
      <c r="N130" s="225">
        <v>0</v>
      </c>
      <c r="O130" s="225">
        <v>0</v>
      </c>
      <c r="P130" s="225">
        <v>0.01</v>
      </c>
      <c r="Q130" s="127" t="s">
        <v>1334</v>
      </c>
    </row>
    <row r="131" spans="1:17" ht="89.25">
      <c r="A131" s="127" t="s">
        <v>621</v>
      </c>
      <c r="B131" s="127"/>
      <c r="C131" s="128" t="s">
        <v>715</v>
      </c>
      <c r="D131" s="216">
        <v>42886</v>
      </c>
      <c r="E131" s="123" t="s">
        <v>6</v>
      </c>
      <c r="F131" s="123">
        <v>889086</v>
      </c>
      <c r="G131" s="127"/>
      <c r="H131" s="131" t="s">
        <v>1457</v>
      </c>
      <c r="I131" s="127"/>
      <c r="J131" s="127"/>
      <c r="K131" s="127"/>
      <c r="L131" s="127"/>
      <c r="M131" s="225">
        <v>0</v>
      </c>
      <c r="N131" s="225">
        <v>677118.83</v>
      </c>
      <c r="O131" s="225">
        <v>0</v>
      </c>
      <c r="P131" s="225">
        <v>4645035.17</v>
      </c>
      <c r="Q131" s="127" t="s">
        <v>1334</v>
      </c>
    </row>
    <row r="132" spans="1:17" ht="51">
      <c r="A132" s="127" t="s">
        <v>621</v>
      </c>
      <c r="B132" s="127"/>
      <c r="C132" s="128" t="s">
        <v>715</v>
      </c>
      <c r="D132" s="216">
        <v>42909</v>
      </c>
      <c r="E132" s="123" t="s">
        <v>3</v>
      </c>
      <c r="F132" s="123">
        <v>1512582</v>
      </c>
      <c r="G132" s="127"/>
      <c r="H132" s="131" t="s">
        <v>1462</v>
      </c>
      <c r="I132" s="127"/>
      <c r="J132" s="127"/>
      <c r="K132" s="127"/>
      <c r="L132" s="127"/>
      <c r="M132" s="225">
        <v>0</v>
      </c>
      <c r="N132" s="225">
        <v>10000</v>
      </c>
      <c r="O132" s="225">
        <v>0</v>
      </c>
      <c r="P132" s="225">
        <v>68600</v>
      </c>
      <c r="Q132" s="127" t="s">
        <v>1334</v>
      </c>
    </row>
    <row r="133" spans="1:17" ht="51">
      <c r="A133" s="127">
        <v>47</v>
      </c>
      <c r="B133" s="127"/>
      <c r="C133" s="128" t="s">
        <v>700</v>
      </c>
      <c r="D133" s="216">
        <v>42913</v>
      </c>
      <c r="E133" s="123" t="s">
        <v>3</v>
      </c>
      <c r="F133" s="123">
        <v>1513535</v>
      </c>
      <c r="G133" s="127"/>
      <c r="H133" s="131" t="s">
        <v>1463</v>
      </c>
      <c r="I133" s="127"/>
      <c r="J133" s="127"/>
      <c r="K133" s="127"/>
      <c r="L133" s="127"/>
      <c r="M133" s="225">
        <v>0</v>
      </c>
      <c r="N133" s="225">
        <v>3000</v>
      </c>
      <c r="O133" s="225">
        <v>0</v>
      </c>
      <c r="P133" s="225">
        <v>20580</v>
      </c>
      <c r="Q133" s="127" t="s">
        <v>1334</v>
      </c>
    </row>
    <row r="134" spans="1:17" ht="63.75">
      <c r="A134" s="127" t="s">
        <v>621</v>
      </c>
      <c r="B134" s="127"/>
      <c r="C134" s="128" t="s">
        <v>715</v>
      </c>
      <c r="D134" s="216">
        <v>42888</v>
      </c>
      <c r="E134" s="123" t="s">
        <v>6</v>
      </c>
      <c r="F134" s="123" t="s">
        <v>1464</v>
      </c>
      <c r="G134" s="127"/>
      <c r="H134" s="131" t="s">
        <v>1465</v>
      </c>
      <c r="I134" s="127"/>
      <c r="J134" s="127"/>
      <c r="K134" s="127"/>
      <c r="L134" s="127"/>
      <c r="M134" s="225">
        <v>0</v>
      </c>
      <c r="N134" s="225">
        <v>21000000</v>
      </c>
      <c r="O134" s="225">
        <v>0</v>
      </c>
      <c r="P134" s="225">
        <v>144060000</v>
      </c>
      <c r="Q134" s="127" t="s">
        <v>1334</v>
      </c>
    </row>
    <row r="135" spans="1:17" ht="63.75">
      <c r="A135" s="127" t="s">
        <v>621</v>
      </c>
      <c r="B135" s="127"/>
      <c r="C135" s="128" t="s">
        <v>715</v>
      </c>
      <c r="D135" s="216">
        <v>42888</v>
      </c>
      <c r="E135" s="123" t="s">
        <v>6</v>
      </c>
      <c r="F135" s="123" t="s">
        <v>1466</v>
      </c>
      <c r="G135" s="127"/>
      <c r="H135" s="131" t="s">
        <v>1467</v>
      </c>
      <c r="I135" s="127"/>
      <c r="J135" s="127"/>
      <c r="K135" s="127"/>
      <c r="L135" s="127"/>
      <c r="M135" s="225">
        <v>0</v>
      </c>
      <c r="N135" s="225">
        <v>119000000</v>
      </c>
      <c r="O135" s="225">
        <v>0</v>
      </c>
      <c r="P135" s="225">
        <v>816340000</v>
      </c>
      <c r="Q135" s="127" t="s">
        <v>1334</v>
      </c>
    </row>
    <row r="136" spans="1:17" ht="51">
      <c r="A136" s="127" t="s">
        <v>620</v>
      </c>
      <c r="B136" s="127"/>
      <c r="C136" s="128" t="s">
        <v>714</v>
      </c>
      <c r="D136" s="216">
        <v>42888</v>
      </c>
      <c r="E136" s="123" t="s">
        <v>23</v>
      </c>
      <c r="F136" s="123" t="s">
        <v>1468</v>
      </c>
      <c r="G136" s="127"/>
      <c r="H136" s="131" t="s">
        <v>1469</v>
      </c>
      <c r="I136" s="127"/>
      <c r="J136" s="127"/>
      <c r="K136" s="127"/>
      <c r="L136" s="127"/>
      <c r="M136" s="225">
        <v>0</v>
      </c>
      <c r="N136" s="225">
        <v>0</v>
      </c>
      <c r="O136" s="225">
        <v>0</v>
      </c>
      <c r="P136" s="225">
        <v>0.01</v>
      </c>
      <c r="Q136" s="127" t="s">
        <v>1334</v>
      </c>
    </row>
    <row r="137" spans="1:17" ht="63.75">
      <c r="A137" s="127" t="s">
        <v>620</v>
      </c>
      <c r="B137" s="127"/>
      <c r="C137" s="128" t="s">
        <v>714</v>
      </c>
      <c r="D137" s="216">
        <v>42888</v>
      </c>
      <c r="E137" s="123" t="s">
        <v>13</v>
      </c>
      <c r="F137" s="123" t="s">
        <v>1470</v>
      </c>
      <c r="G137" s="127"/>
      <c r="H137" s="131" t="s">
        <v>1471</v>
      </c>
      <c r="I137" s="127"/>
      <c r="J137" s="127"/>
      <c r="K137" s="127"/>
      <c r="L137" s="127"/>
      <c r="M137" s="225">
        <v>282.95</v>
      </c>
      <c r="N137" s="225">
        <v>0</v>
      </c>
      <c r="O137" s="225">
        <v>1941.04</v>
      </c>
      <c r="P137" s="225">
        <v>0</v>
      </c>
      <c r="Q137" s="127" t="s">
        <v>1334</v>
      </c>
    </row>
    <row r="138" spans="1:17" ht="51">
      <c r="A138" s="127" t="s">
        <v>620</v>
      </c>
      <c r="B138" s="127"/>
      <c r="C138" s="128" t="s">
        <v>714</v>
      </c>
      <c r="D138" s="216">
        <v>42891</v>
      </c>
      <c r="E138" s="123" t="s">
        <v>23</v>
      </c>
      <c r="F138" s="123" t="s">
        <v>1472</v>
      </c>
      <c r="G138" s="127"/>
      <c r="H138" s="131" t="s">
        <v>1473</v>
      </c>
      <c r="I138" s="127"/>
      <c r="J138" s="127"/>
      <c r="K138" s="127"/>
      <c r="L138" s="127"/>
      <c r="M138" s="225">
        <v>0</v>
      </c>
      <c r="N138" s="225">
        <v>0</v>
      </c>
      <c r="O138" s="225">
        <v>0</v>
      </c>
      <c r="P138" s="225">
        <v>0.02</v>
      </c>
      <c r="Q138" s="127" t="s">
        <v>1334</v>
      </c>
    </row>
    <row r="139" spans="1:17" ht="63.75">
      <c r="A139" s="127" t="s">
        <v>621</v>
      </c>
      <c r="B139" s="127"/>
      <c r="C139" s="128" t="s">
        <v>715</v>
      </c>
      <c r="D139" s="216">
        <v>42891</v>
      </c>
      <c r="E139" s="123" t="s">
        <v>13</v>
      </c>
      <c r="F139" s="123" t="s">
        <v>1474</v>
      </c>
      <c r="G139" s="127"/>
      <c r="H139" s="131" t="s">
        <v>1475</v>
      </c>
      <c r="I139" s="127"/>
      <c r="J139" s="127"/>
      <c r="K139" s="127"/>
      <c r="L139" s="127"/>
      <c r="M139" s="225">
        <v>45.28</v>
      </c>
      <c r="N139" s="225">
        <v>0</v>
      </c>
      <c r="O139" s="225">
        <v>310.62</v>
      </c>
      <c r="P139" s="225">
        <v>0</v>
      </c>
      <c r="Q139" s="127" t="s">
        <v>1334</v>
      </c>
    </row>
    <row r="140" spans="1:17" ht="76.5">
      <c r="A140" s="127" t="s">
        <v>621</v>
      </c>
      <c r="B140" s="127"/>
      <c r="C140" s="128" t="s">
        <v>715</v>
      </c>
      <c r="D140" s="216">
        <v>42893</v>
      </c>
      <c r="E140" s="123" t="s">
        <v>6</v>
      </c>
      <c r="F140" s="123" t="s">
        <v>1476</v>
      </c>
      <c r="G140" s="127"/>
      <c r="H140" s="131" t="s">
        <v>1477</v>
      </c>
      <c r="I140" s="127"/>
      <c r="J140" s="127"/>
      <c r="K140" s="127"/>
      <c r="L140" s="127"/>
      <c r="M140" s="225">
        <v>0</v>
      </c>
      <c r="N140" s="225">
        <v>6158109</v>
      </c>
      <c r="O140" s="225">
        <v>0</v>
      </c>
      <c r="P140" s="225">
        <v>42244627.740000002</v>
      </c>
      <c r="Q140" s="127" t="s">
        <v>1334</v>
      </c>
    </row>
    <row r="141" spans="1:17" ht="51">
      <c r="A141" s="127" t="s">
        <v>620</v>
      </c>
      <c r="B141" s="127"/>
      <c r="C141" s="128" t="s">
        <v>714</v>
      </c>
      <c r="D141" s="216">
        <v>42894</v>
      </c>
      <c r="E141" s="123" t="s">
        <v>23</v>
      </c>
      <c r="F141" s="123" t="s">
        <v>1478</v>
      </c>
      <c r="G141" s="127"/>
      <c r="H141" s="131" t="s">
        <v>1479</v>
      </c>
      <c r="I141" s="127"/>
      <c r="J141" s="127"/>
      <c r="K141" s="127"/>
      <c r="L141" s="127"/>
      <c r="M141" s="225">
        <v>0</v>
      </c>
      <c r="N141" s="225">
        <v>0</v>
      </c>
      <c r="O141" s="225">
        <v>0</v>
      </c>
      <c r="P141" s="225">
        <v>0.01</v>
      </c>
      <c r="Q141" s="127" t="s">
        <v>1334</v>
      </c>
    </row>
    <row r="142" spans="1:17" ht="76.5">
      <c r="A142" s="127" t="s">
        <v>620</v>
      </c>
      <c r="B142" s="127"/>
      <c r="C142" s="128" t="s">
        <v>714</v>
      </c>
      <c r="D142" s="216">
        <v>42894</v>
      </c>
      <c r="E142" s="123" t="s">
        <v>6</v>
      </c>
      <c r="F142" s="123" t="s">
        <v>1480</v>
      </c>
      <c r="G142" s="127"/>
      <c r="H142" s="131" t="s">
        <v>1481</v>
      </c>
      <c r="I142" s="127"/>
      <c r="J142" s="127"/>
      <c r="K142" s="127"/>
      <c r="L142" s="127"/>
      <c r="M142" s="225">
        <v>0</v>
      </c>
      <c r="N142" s="225">
        <v>2563616.73</v>
      </c>
      <c r="O142" s="225">
        <v>0</v>
      </c>
      <c r="P142" s="225">
        <v>17586410.77</v>
      </c>
      <c r="Q142" s="127" t="s">
        <v>1334</v>
      </c>
    </row>
    <row r="143" spans="1:17" ht="51">
      <c r="A143" s="127" t="s">
        <v>621</v>
      </c>
      <c r="B143" s="127"/>
      <c r="C143" s="128" t="s">
        <v>715</v>
      </c>
      <c r="D143" s="216">
        <v>42894</v>
      </c>
      <c r="E143" s="123" t="s">
        <v>13</v>
      </c>
      <c r="F143" s="123" t="s">
        <v>1482</v>
      </c>
      <c r="G143" s="127"/>
      <c r="H143" s="131" t="s">
        <v>1483</v>
      </c>
      <c r="I143" s="127"/>
      <c r="J143" s="127"/>
      <c r="K143" s="127"/>
      <c r="L143" s="127"/>
      <c r="M143" s="225">
        <v>28.16</v>
      </c>
      <c r="N143" s="225">
        <v>0</v>
      </c>
      <c r="O143" s="225">
        <v>193.18</v>
      </c>
      <c r="P143" s="225">
        <v>0</v>
      </c>
      <c r="Q143" s="127" t="s">
        <v>1334</v>
      </c>
    </row>
    <row r="144" spans="1:17" ht="63.75">
      <c r="A144" s="127">
        <v>287</v>
      </c>
      <c r="B144" s="127"/>
      <c r="C144" s="128" t="s">
        <v>791</v>
      </c>
      <c r="D144" s="216">
        <v>42895</v>
      </c>
      <c r="E144" s="123" t="s">
        <v>6</v>
      </c>
      <c r="F144" s="123" t="s">
        <v>1484</v>
      </c>
      <c r="G144" s="127"/>
      <c r="H144" s="131" t="s">
        <v>1485</v>
      </c>
      <c r="I144" s="127"/>
      <c r="J144" s="127"/>
      <c r="K144" s="127"/>
      <c r="L144" s="127"/>
      <c r="M144" s="225">
        <v>0</v>
      </c>
      <c r="N144" s="225">
        <v>120432</v>
      </c>
      <c r="O144" s="225">
        <v>0</v>
      </c>
      <c r="P144" s="225">
        <v>826163.52</v>
      </c>
      <c r="Q144" s="127" t="s">
        <v>1334</v>
      </c>
    </row>
    <row r="145" spans="1:17" ht="51">
      <c r="A145" s="127" t="s">
        <v>620</v>
      </c>
      <c r="B145" s="127"/>
      <c r="C145" s="128" t="s">
        <v>714</v>
      </c>
      <c r="D145" s="216">
        <v>42895</v>
      </c>
      <c r="E145" s="123" t="s">
        <v>23</v>
      </c>
      <c r="F145" s="123" t="s">
        <v>1486</v>
      </c>
      <c r="G145" s="127"/>
      <c r="H145" s="131" t="s">
        <v>1487</v>
      </c>
      <c r="I145" s="127"/>
      <c r="J145" s="127"/>
      <c r="K145" s="127"/>
      <c r="L145" s="127"/>
      <c r="M145" s="225">
        <v>0</v>
      </c>
      <c r="N145" s="225">
        <v>0</v>
      </c>
      <c r="O145" s="225">
        <v>0</v>
      </c>
      <c r="P145" s="225">
        <v>0.01</v>
      </c>
      <c r="Q145" s="127" t="s">
        <v>1334</v>
      </c>
    </row>
    <row r="146" spans="1:17" ht="51">
      <c r="A146" s="127" t="s">
        <v>621</v>
      </c>
      <c r="B146" s="127"/>
      <c r="C146" s="128" t="s">
        <v>715</v>
      </c>
      <c r="D146" s="216">
        <v>42895</v>
      </c>
      <c r="E146" s="123" t="s">
        <v>20</v>
      </c>
      <c r="F146" s="123" t="s">
        <v>1488</v>
      </c>
      <c r="G146" s="127"/>
      <c r="H146" s="131" t="s">
        <v>1489</v>
      </c>
      <c r="I146" s="127"/>
      <c r="J146" s="127"/>
      <c r="K146" s="127"/>
      <c r="L146" s="127"/>
      <c r="M146" s="225">
        <v>80124.94</v>
      </c>
      <c r="N146" s="225">
        <v>0</v>
      </c>
      <c r="O146" s="225">
        <v>549657.09</v>
      </c>
      <c r="P146" s="225">
        <v>0</v>
      </c>
      <c r="Q146" s="127" t="s">
        <v>1334</v>
      </c>
    </row>
    <row r="147" spans="1:17" ht="63.75">
      <c r="A147" s="127" t="s">
        <v>621</v>
      </c>
      <c r="B147" s="127"/>
      <c r="C147" s="128" t="s">
        <v>715</v>
      </c>
      <c r="D147" s="216">
        <v>42895</v>
      </c>
      <c r="E147" s="123" t="s">
        <v>13</v>
      </c>
      <c r="F147" s="123" t="s">
        <v>1490</v>
      </c>
      <c r="G147" s="127"/>
      <c r="H147" s="131" t="s">
        <v>1491</v>
      </c>
      <c r="I147" s="127"/>
      <c r="J147" s="127"/>
      <c r="K147" s="127"/>
      <c r="L147" s="127"/>
      <c r="M147" s="225">
        <v>45.44</v>
      </c>
      <c r="N147" s="225">
        <v>0</v>
      </c>
      <c r="O147" s="225">
        <v>311.72000000000003</v>
      </c>
      <c r="P147" s="225">
        <v>0</v>
      </c>
      <c r="Q147" s="127" t="s">
        <v>1334</v>
      </c>
    </row>
    <row r="148" spans="1:17" ht="63.75">
      <c r="A148" s="127">
        <v>86</v>
      </c>
      <c r="B148" s="127"/>
      <c r="C148" s="128" t="s">
        <v>711</v>
      </c>
      <c r="D148" s="216">
        <v>42900</v>
      </c>
      <c r="E148" s="123" t="s">
        <v>6</v>
      </c>
      <c r="F148" s="123" t="s">
        <v>1492</v>
      </c>
      <c r="G148" s="127"/>
      <c r="H148" s="131" t="s">
        <v>1493</v>
      </c>
      <c r="I148" s="127"/>
      <c r="J148" s="127"/>
      <c r="K148" s="127"/>
      <c r="L148" s="127"/>
      <c r="M148" s="225">
        <v>0</v>
      </c>
      <c r="N148" s="225">
        <v>129817.26</v>
      </c>
      <c r="O148" s="225">
        <v>0</v>
      </c>
      <c r="P148" s="225">
        <v>890546.4</v>
      </c>
      <c r="Q148" s="127" t="s">
        <v>1334</v>
      </c>
    </row>
    <row r="149" spans="1:17" ht="63.75">
      <c r="A149" s="127">
        <v>86</v>
      </c>
      <c r="B149" s="127"/>
      <c r="C149" s="128" t="s">
        <v>711</v>
      </c>
      <c r="D149" s="216">
        <v>42900</v>
      </c>
      <c r="E149" s="123" t="s">
        <v>11</v>
      </c>
      <c r="F149" s="123" t="s">
        <v>1492</v>
      </c>
      <c r="G149" s="127"/>
      <c r="H149" s="131" t="s">
        <v>1494</v>
      </c>
      <c r="I149" s="127"/>
      <c r="J149" s="127"/>
      <c r="K149" s="127"/>
      <c r="L149" s="127"/>
      <c r="M149" s="225">
        <v>7.29</v>
      </c>
      <c r="N149" s="225">
        <v>0</v>
      </c>
      <c r="O149" s="225">
        <v>50.01</v>
      </c>
      <c r="P149" s="225">
        <v>0</v>
      </c>
      <c r="Q149" s="127" t="s">
        <v>1334</v>
      </c>
    </row>
    <row r="150" spans="1:17" ht="51">
      <c r="A150" s="127" t="s">
        <v>620</v>
      </c>
      <c r="B150" s="127"/>
      <c r="C150" s="128" t="s">
        <v>714</v>
      </c>
      <c r="D150" s="216">
        <v>42902</v>
      </c>
      <c r="E150" s="123" t="s">
        <v>23</v>
      </c>
      <c r="F150" s="123" t="s">
        <v>1495</v>
      </c>
      <c r="G150" s="127"/>
      <c r="H150" s="131" t="s">
        <v>1496</v>
      </c>
      <c r="I150" s="127"/>
      <c r="J150" s="127"/>
      <c r="K150" s="127"/>
      <c r="L150" s="127"/>
      <c r="M150" s="225">
        <v>0</v>
      </c>
      <c r="N150" s="225">
        <v>0</v>
      </c>
      <c r="O150" s="225">
        <v>0</v>
      </c>
      <c r="P150" s="225">
        <v>0.02</v>
      </c>
      <c r="Q150" s="127" t="s">
        <v>1334</v>
      </c>
    </row>
    <row r="151" spans="1:17" ht="51">
      <c r="A151" s="127" t="s">
        <v>621</v>
      </c>
      <c r="B151" s="127"/>
      <c r="C151" s="128" t="s">
        <v>715</v>
      </c>
      <c r="D151" s="216">
        <v>42902</v>
      </c>
      <c r="E151" s="123" t="s">
        <v>13</v>
      </c>
      <c r="F151" s="123" t="s">
        <v>1497</v>
      </c>
      <c r="G151" s="127"/>
      <c r="H151" s="131" t="s">
        <v>1498</v>
      </c>
      <c r="I151" s="127"/>
      <c r="J151" s="127"/>
      <c r="K151" s="127"/>
      <c r="L151" s="127"/>
      <c r="M151" s="225">
        <v>45.62</v>
      </c>
      <c r="N151" s="225">
        <v>0</v>
      </c>
      <c r="O151" s="225">
        <v>312.95</v>
      </c>
      <c r="P151" s="225">
        <v>0</v>
      </c>
      <c r="Q151" s="127" t="s">
        <v>1334</v>
      </c>
    </row>
    <row r="152" spans="1:17" ht="51">
      <c r="A152" s="127" t="s">
        <v>620</v>
      </c>
      <c r="B152" s="127"/>
      <c r="C152" s="128" t="s">
        <v>714</v>
      </c>
      <c r="D152" s="216">
        <v>42905</v>
      </c>
      <c r="E152" s="123" t="s">
        <v>23</v>
      </c>
      <c r="F152" s="123" t="s">
        <v>1499</v>
      </c>
      <c r="G152" s="127"/>
      <c r="H152" s="131" t="s">
        <v>1500</v>
      </c>
      <c r="I152" s="127"/>
      <c r="J152" s="127"/>
      <c r="K152" s="127"/>
      <c r="L152" s="127"/>
      <c r="M152" s="225">
        <v>0</v>
      </c>
      <c r="N152" s="225">
        <v>0</v>
      </c>
      <c r="O152" s="225">
        <v>0.01</v>
      </c>
      <c r="P152" s="225">
        <v>0</v>
      </c>
      <c r="Q152" s="127" t="s">
        <v>1334</v>
      </c>
    </row>
    <row r="153" spans="1:17" ht="63.75">
      <c r="A153" s="127" t="s">
        <v>621</v>
      </c>
      <c r="B153" s="127"/>
      <c r="C153" s="128" t="s">
        <v>715</v>
      </c>
      <c r="D153" s="216">
        <v>42906</v>
      </c>
      <c r="E153" s="123" t="s">
        <v>6</v>
      </c>
      <c r="F153" s="123" t="s">
        <v>1501</v>
      </c>
      <c r="G153" s="127"/>
      <c r="H153" s="131" t="s">
        <v>1502</v>
      </c>
      <c r="I153" s="127"/>
      <c r="J153" s="127"/>
      <c r="K153" s="127"/>
      <c r="L153" s="127"/>
      <c r="M153" s="225">
        <v>0</v>
      </c>
      <c r="N153" s="225">
        <v>694557.4</v>
      </c>
      <c r="O153" s="225">
        <v>0</v>
      </c>
      <c r="P153" s="225">
        <v>4764663.76</v>
      </c>
      <c r="Q153" s="127" t="s">
        <v>1334</v>
      </c>
    </row>
    <row r="154" spans="1:17" ht="51">
      <c r="A154" s="127">
        <v>86</v>
      </c>
      <c r="B154" s="127"/>
      <c r="C154" s="128" t="s">
        <v>711</v>
      </c>
      <c r="D154" s="216">
        <v>42908</v>
      </c>
      <c r="E154" s="123" t="s">
        <v>6</v>
      </c>
      <c r="F154" s="123" t="s">
        <v>1503</v>
      </c>
      <c r="G154" s="127"/>
      <c r="H154" s="131" t="s">
        <v>1504</v>
      </c>
      <c r="I154" s="127"/>
      <c r="J154" s="127"/>
      <c r="K154" s="127"/>
      <c r="L154" s="127"/>
      <c r="M154" s="225">
        <v>0</v>
      </c>
      <c r="N154" s="225">
        <v>216219.3</v>
      </c>
      <c r="O154" s="225">
        <v>0</v>
      </c>
      <c r="P154" s="225">
        <v>1483264.4</v>
      </c>
      <c r="Q154" s="127" t="s">
        <v>1334</v>
      </c>
    </row>
    <row r="155" spans="1:17" ht="51">
      <c r="A155" s="127">
        <v>86</v>
      </c>
      <c r="B155" s="127"/>
      <c r="C155" s="128" t="s">
        <v>711</v>
      </c>
      <c r="D155" s="216">
        <v>42908</v>
      </c>
      <c r="E155" s="123" t="s">
        <v>11</v>
      </c>
      <c r="F155" s="123" t="s">
        <v>1503</v>
      </c>
      <c r="G155" s="127"/>
      <c r="H155" s="131" t="s">
        <v>1505</v>
      </c>
      <c r="I155" s="127"/>
      <c r="J155" s="127"/>
      <c r="K155" s="127"/>
      <c r="L155" s="127"/>
      <c r="M155" s="225">
        <v>7.29</v>
      </c>
      <c r="N155" s="225">
        <v>0</v>
      </c>
      <c r="O155" s="225">
        <v>50.01</v>
      </c>
      <c r="P155" s="225">
        <v>0</v>
      </c>
      <c r="Q155" s="127" t="s">
        <v>1334</v>
      </c>
    </row>
    <row r="156" spans="1:17" ht="25.5">
      <c r="A156" s="127" t="s">
        <v>621</v>
      </c>
      <c r="B156" s="127"/>
      <c r="C156" s="128" t="s">
        <v>715</v>
      </c>
      <c r="D156" s="216">
        <v>42908</v>
      </c>
      <c r="E156" s="123" t="s">
        <v>13</v>
      </c>
      <c r="F156" s="123" t="s">
        <v>1506</v>
      </c>
      <c r="G156" s="127"/>
      <c r="H156" s="131" t="s">
        <v>1507</v>
      </c>
      <c r="I156" s="127"/>
      <c r="J156" s="127"/>
      <c r="K156" s="127"/>
      <c r="L156" s="127"/>
      <c r="M156" s="225">
        <v>10558.25</v>
      </c>
      <c r="N156" s="225">
        <v>0</v>
      </c>
      <c r="O156" s="225">
        <v>72429.600000000006</v>
      </c>
      <c r="P156" s="225">
        <v>0</v>
      </c>
      <c r="Q156" s="127" t="s">
        <v>1334</v>
      </c>
    </row>
    <row r="157" spans="1:17" ht="25.5">
      <c r="A157" s="127" t="s">
        <v>621</v>
      </c>
      <c r="B157" s="127"/>
      <c r="C157" s="128" t="s">
        <v>715</v>
      </c>
      <c r="D157" s="216">
        <v>42908</v>
      </c>
      <c r="E157" s="123" t="s">
        <v>13</v>
      </c>
      <c r="F157" s="123" t="s">
        <v>1508</v>
      </c>
      <c r="G157" s="127"/>
      <c r="H157" s="131" t="s">
        <v>1507</v>
      </c>
      <c r="I157" s="127"/>
      <c r="J157" s="127"/>
      <c r="K157" s="127"/>
      <c r="L157" s="127"/>
      <c r="M157" s="225">
        <v>174998.6</v>
      </c>
      <c r="N157" s="225">
        <v>0</v>
      </c>
      <c r="O157" s="225">
        <v>1200490.3999999999</v>
      </c>
      <c r="P157" s="225">
        <v>0</v>
      </c>
      <c r="Q157" s="127" t="s">
        <v>1334</v>
      </c>
    </row>
    <row r="158" spans="1:17" ht="51">
      <c r="A158" s="127" t="s">
        <v>620</v>
      </c>
      <c r="B158" s="127"/>
      <c r="C158" s="128" t="s">
        <v>714</v>
      </c>
      <c r="D158" s="216">
        <v>42909</v>
      </c>
      <c r="E158" s="123" t="s">
        <v>23</v>
      </c>
      <c r="F158" s="123" t="s">
        <v>1509</v>
      </c>
      <c r="G158" s="127"/>
      <c r="H158" s="131" t="s">
        <v>1510</v>
      </c>
      <c r="I158" s="127"/>
      <c r="J158" s="127"/>
      <c r="K158" s="127"/>
      <c r="L158" s="127"/>
      <c r="M158" s="225">
        <v>0</v>
      </c>
      <c r="N158" s="225">
        <v>0</v>
      </c>
      <c r="O158" s="225">
        <v>0.01</v>
      </c>
      <c r="P158" s="225">
        <v>0</v>
      </c>
      <c r="Q158" s="127" t="s">
        <v>1334</v>
      </c>
    </row>
    <row r="159" spans="1:17" ht="63.75">
      <c r="A159" s="127" t="s">
        <v>621</v>
      </c>
      <c r="B159" s="127"/>
      <c r="C159" s="128" t="s">
        <v>715</v>
      </c>
      <c r="D159" s="216">
        <v>42915</v>
      </c>
      <c r="E159" s="123" t="s">
        <v>13</v>
      </c>
      <c r="F159" s="123" t="s">
        <v>1511</v>
      </c>
      <c r="G159" s="127"/>
      <c r="H159" s="131" t="s">
        <v>1512</v>
      </c>
      <c r="I159" s="127"/>
      <c r="J159" s="127"/>
      <c r="K159" s="127"/>
      <c r="L159" s="127"/>
      <c r="M159" s="225">
        <v>21000</v>
      </c>
      <c r="N159" s="225">
        <v>0</v>
      </c>
      <c r="O159" s="225">
        <v>144060</v>
      </c>
      <c r="P159" s="225">
        <v>0</v>
      </c>
      <c r="Q159" s="127" t="s">
        <v>1334</v>
      </c>
    </row>
    <row r="160" spans="1:17" ht="63.75">
      <c r="A160" s="127" t="s">
        <v>621</v>
      </c>
      <c r="B160" s="127"/>
      <c r="C160" s="128" t="s">
        <v>715</v>
      </c>
      <c r="D160" s="216">
        <v>42916</v>
      </c>
      <c r="E160" s="123" t="s">
        <v>6</v>
      </c>
      <c r="F160" s="123" t="s">
        <v>1513</v>
      </c>
      <c r="G160" s="127"/>
      <c r="H160" s="131" t="s">
        <v>1514</v>
      </c>
      <c r="I160" s="127"/>
      <c r="J160" s="127"/>
      <c r="K160" s="127"/>
      <c r="L160" s="127"/>
      <c r="M160" s="225">
        <v>0</v>
      </c>
      <c r="N160" s="225">
        <v>6791.21</v>
      </c>
      <c r="O160" s="225">
        <v>0</v>
      </c>
      <c r="P160" s="225">
        <v>46587.7</v>
      </c>
      <c r="Q160" s="127" t="s">
        <v>1334</v>
      </c>
    </row>
    <row r="161" spans="1:17" ht="51">
      <c r="A161" s="127" t="s">
        <v>620</v>
      </c>
      <c r="B161" s="127"/>
      <c r="C161" s="128" t="s">
        <v>714</v>
      </c>
      <c r="D161" s="216">
        <v>42916</v>
      </c>
      <c r="E161" s="123" t="s">
        <v>23</v>
      </c>
      <c r="F161" s="123" t="s">
        <v>1515</v>
      </c>
      <c r="G161" s="127"/>
      <c r="H161" s="131" t="s">
        <v>1516</v>
      </c>
      <c r="I161" s="127"/>
      <c r="J161" s="127"/>
      <c r="K161" s="127"/>
      <c r="L161" s="127"/>
      <c r="M161" s="225">
        <v>0</v>
      </c>
      <c r="N161" s="225">
        <v>0</v>
      </c>
      <c r="O161" s="225">
        <v>0</v>
      </c>
      <c r="P161" s="225">
        <v>0.03</v>
      </c>
      <c r="Q161" s="127" t="s">
        <v>1334</v>
      </c>
    </row>
    <row r="162" spans="1:17" ht="63.75">
      <c r="A162" s="127">
        <v>287</v>
      </c>
      <c r="B162" s="127"/>
      <c r="C162" s="128" t="s">
        <v>791</v>
      </c>
      <c r="D162" s="216">
        <v>42919</v>
      </c>
      <c r="E162" s="123" t="s">
        <v>6</v>
      </c>
      <c r="F162" s="123">
        <v>483942</v>
      </c>
      <c r="G162" s="127"/>
      <c r="H162" s="131" t="s">
        <v>1538</v>
      </c>
      <c r="I162" s="127"/>
      <c r="J162" s="127"/>
      <c r="K162" s="127"/>
      <c r="L162" s="127"/>
      <c r="M162" s="225">
        <v>0</v>
      </c>
      <c r="N162" s="225">
        <v>400000</v>
      </c>
      <c r="O162" s="225">
        <v>0</v>
      </c>
      <c r="P162" s="225">
        <v>2744000</v>
      </c>
      <c r="Q162" s="127" t="s">
        <v>1334</v>
      </c>
    </row>
    <row r="163" spans="1:17" ht="63.75">
      <c r="A163" s="127">
        <v>287</v>
      </c>
      <c r="B163" s="127"/>
      <c r="C163" s="128" t="s">
        <v>791</v>
      </c>
      <c r="D163" s="216">
        <v>42919</v>
      </c>
      <c r="E163" s="123" t="s">
        <v>6</v>
      </c>
      <c r="F163" s="123">
        <v>483941</v>
      </c>
      <c r="G163" s="127"/>
      <c r="H163" s="131" t="s">
        <v>1539</v>
      </c>
      <c r="I163" s="127"/>
      <c r="J163" s="127"/>
      <c r="K163" s="127"/>
      <c r="L163" s="127"/>
      <c r="M163" s="225">
        <v>0</v>
      </c>
      <c r="N163" s="225">
        <v>1600000</v>
      </c>
      <c r="O163" s="225">
        <v>0</v>
      </c>
      <c r="P163" s="225">
        <v>10976000</v>
      </c>
      <c r="Q163" s="127" t="s">
        <v>1334</v>
      </c>
    </row>
    <row r="164" spans="1:17" ht="63.75">
      <c r="A164" s="127">
        <v>287</v>
      </c>
      <c r="B164" s="127"/>
      <c r="C164" s="128" t="s">
        <v>791</v>
      </c>
      <c r="D164" s="216">
        <v>42919</v>
      </c>
      <c r="E164" s="123" t="s">
        <v>6</v>
      </c>
      <c r="F164" s="123">
        <v>484086</v>
      </c>
      <c r="G164" s="127"/>
      <c r="H164" s="131" t="s">
        <v>1540</v>
      </c>
      <c r="I164" s="127"/>
      <c r="J164" s="127"/>
      <c r="K164" s="127"/>
      <c r="L164" s="127"/>
      <c r="M164" s="225">
        <v>0</v>
      </c>
      <c r="N164" s="225">
        <v>3400000</v>
      </c>
      <c r="O164" s="225">
        <v>0</v>
      </c>
      <c r="P164" s="225">
        <v>23324000</v>
      </c>
      <c r="Q164" s="127" t="s">
        <v>1334</v>
      </c>
    </row>
    <row r="165" spans="1:17" ht="51">
      <c r="A165" s="127" t="s">
        <v>620</v>
      </c>
      <c r="B165" s="127"/>
      <c r="C165" s="128" t="s">
        <v>714</v>
      </c>
      <c r="D165" s="216">
        <v>42919</v>
      </c>
      <c r="E165" s="123" t="s">
        <v>6</v>
      </c>
      <c r="F165" s="123">
        <v>71295</v>
      </c>
      <c r="G165" s="127"/>
      <c r="H165" s="131" t="s">
        <v>1308</v>
      </c>
      <c r="I165" s="127"/>
      <c r="J165" s="127"/>
      <c r="K165" s="127"/>
      <c r="L165" s="127"/>
      <c r="M165" s="225">
        <v>0</v>
      </c>
      <c r="N165" s="225">
        <v>20000</v>
      </c>
      <c r="O165" s="225">
        <v>0</v>
      </c>
      <c r="P165" s="225">
        <v>137200</v>
      </c>
      <c r="Q165" s="127" t="s">
        <v>1334</v>
      </c>
    </row>
    <row r="166" spans="1:17" ht="63.75">
      <c r="A166" s="127">
        <v>287</v>
      </c>
      <c r="B166" s="127"/>
      <c r="C166" s="128" t="s">
        <v>791</v>
      </c>
      <c r="D166" s="216">
        <v>42919</v>
      </c>
      <c r="E166" s="123" t="s">
        <v>6</v>
      </c>
      <c r="F166" s="123">
        <v>484087</v>
      </c>
      <c r="G166" s="127"/>
      <c r="H166" s="131" t="s">
        <v>1541</v>
      </c>
      <c r="I166" s="127"/>
      <c r="J166" s="127"/>
      <c r="K166" s="127"/>
      <c r="L166" s="127"/>
      <c r="M166" s="225">
        <v>0</v>
      </c>
      <c r="N166" s="225">
        <v>600000</v>
      </c>
      <c r="O166" s="225">
        <v>0</v>
      </c>
      <c r="P166" s="225">
        <v>4116000</v>
      </c>
      <c r="Q166" s="127" t="s">
        <v>1334</v>
      </c>
    </row>
    <row r="167" spans="1:17" ht="76.5">
      <c r="A167" s="127">
        <v>291</v>
      </c>
      <c r="B167" s="127"/>
      <c r="C167" s="128" t="s">
        <v>795</v>
      </c>
      <c r="D167" s="216">
        <v>42922</v>
      </c>
      <c r="E167" s="123" t="s">
        <v>6</v>
      </c>
      <c r="F167" s="123">
        <v>487736</v>
      </c>
      <c r="G167" s="127"/>
      <c r="H167" s="131" t="s">
        <v>1542</v>
      </c>
      <c r="I167" s="127"/>
      <c r="J167" s="127"/>
      <c r="K167" s="127"/>
      <c r="L167" s="127"/>
      <c r="M167" s="225">
        <v>0</v>
      </c>
      <c r="N167" s="225">
        <v>3000000</v>
      </c>
      <c r="O167" s="225">
        <v>0</v>
      </c>
      <c r="P167" s="225">
        <v>20580000</v>
      </c>
      <c r="Q167" s="127" t="s">
        <v>1334</v>
      </c>
    </row>
    <row r="168" spans="1:17" ht="76.5">
      <c r="A168" s="127">
        <v>291</v>
      </c>
      <c r="B168" s="127"/>
      <c r="C168" s="128" t="s">
        <v>795</v>
      </c>
      <c r="D168" s="216">
        <v>42922</v>
      </c>
      <c r="E168" s="123" t="s">
        <v>6</v>
      </c>
      <c r="F168" s="123">
        <v>487737</v>
      </c>
      <c r="G168" s="127"/>
      <c r="H168" s="131" t="s">
        <v>1543</v>
      </c>
      <c r="I168" s="127"/>
      <c r="J168" s="127"/>
      <c r="K168" s="127"/>
      <c r="L168" s="127"/>
      <c r="M168" s="225">
        <v>0</v>
      </c>
      <c r="N168" s="225">
        <v>2856957.82</v>
      </c>
      <c r="O168" s="225">
        <v>0</v>
      </c>
      <c r="P168" s="225">
        <v>19598730.649999999</v>
      </c>
      <c r="Q168" s="127" t="s">
        <v>1334</v>
      </c>
    </row>
    <row r="169" spans="1:17" ht="51">
      <c r="A169" s="127" t="s">
        <v>620</v>
      </c>
      <c r="B169" s="127"/>
      <c r="C169" s="128" t="s">
        <v>714</v>
      </c>
      <c r="D169" s="216">
        <v>42922</v>
      </c>
      <c r="E169" s="123" t="s">
        <v>23</v>
      </c>
      <c r="F169" s="123">
        <v>16975</v>
      </c>
      <c r="G169" s="127"/>
      <c r="H169" s="131" t="s">
        <v>1544</v>
      </c>
      <c r="I169" s="127"/>
      <c r="J169" s="127"/>
      <c r="K169" s="127"/>
      <c r="L169" s="127"/>
      <c r="M169" s="225">
        <v>0</v>
      </c>
      <c r="N169" s="225">
        <v>0</v>
      </c>
      <c r="O169" s="225">
        <v>0.02</v>
      </c>
      <c r="P169" s="225">
        <v>0</v>
      </c>
      <c r="Q169" s="127" t="s">
        <v>1334</v>
      </c>
    </row>
    <row r="170" spans="1:17" ht="76.5">
      <c r="A170" s="127">
        <v>291</v>
      </c>
      <c r="B170" s="127"/>
      <c r="C170" s="128" t="s">
        <v>795</v>
      </c>
      <c r="D170" s="216">
        <v>42923</v>
      </c>
      <c r="E170" s="123" t="s">
        <v>6</v>
      </c>
      <c r="F170" s="123">
        <v>489046</v>
      </c>
      <c r="G170" s="127"/>
      <c r="H170" s="131" t="s">
        <v>1545</v>
      </c>
      <c r="I170" s="127"/>
      <c r="J170" s="127"/>
      <c r="K170" s="127"/>
      <c r="L170" s="127"/>
      <c r="M170" s="225">
        <v>0</v>
      </c>
      <c r="N170" s="225">
        <v>2278995.4500000002</v>
      </c>
      <c r="O170" s="225">
        <v>0</v>
      </c>
      <c r="P170" s="225">
        <v>15633908.789999999</v>
      </c>
      <c r="Q170" s="127" t="s">
        <v>1334</v>
      </c>
    </row>
    <row r="171" spans="1:17" ht="51">
      <c r="A171" s="127" t="s">
        <v>620</v>
      </c>
      <c r="B171" s="127"/>
      <c r="C171" s="128" t="s">
        <v>714</v>
      </c>
      <c r="D171" s="216">
        <v>42923</v>
      </c>
      <c r="E171" s="123" t="s">
        <v>23</v>
      </c>
      <c r="F171" s="123">
        <v>16979</v>
      </c>
      <c r="G171" s="127"/>
      <c r="H171" s="131" t="s">
        <v>1546</v>
      </c>
      <c r="I171" s="127"/>
      <c r="J171" s="127"/>
      <c r="K171" s="127"/>
      <c r="L171" s="127"/>
      <c r="M171" s="225">
        <v>0</v>
      </c>
      <c r="N171" s="225">
        <v>0</v>
      </c>
      <c r="O171" s="225">
        <v>0.02</v>
      </c>
      <c r="P171" s="225">
        <v>0</v>
      </c>
      <c r="Q171" s="127" t="s">
        <v>1334</v>
      </c>
    </row>
    <row r="172" spans="1:17" ht="76.5">
      <c r="A172" s="127" t="s">
        <v>621</v>
      </c>
      <c r="B172" s="127"/>
      <c r="C172" s="128" t="s">
        <v>715</v>
      </c>
      <c r="D172" s="216">
        <v>42923</v>
      </c>
      <c r="E172" s="123" t="s">
        <v>20</v>
      </c>
      <c r="F172" s="123">
        <v>488389</v>
      </c>
      <c r="G172" s="127"/>
      <c r="H172" s="131" t="s">
        <v>1547</v>
      </c>
      <c r="I172" s="127"/>
      <c r="J172" s="127"/>
      <c r="K172" s="127"/>
      <c r="L172" s="127"/>
      <c r="M172" s="225">
        <v>1811046.78</v>
      </c>
      <c r="N172" s="225">
        <v>0</v>
      </c>
      <c r="O172" s="225">
        <v>12423780.91</v>
      </c>
      <c r="P172" s="225">
        <v>0</v>
      </c>
      <c r="Q172" s="127" t="s">
        <v>1334</v>
      </c>
    </row>
    <row r="173" spans="1:17" ht="89.25">
      <c r="A173" s="127" t="s">
        <v>621</v>
      </c>
      <c r="B173" s="127"/>
      <c r="C173" s="128" t="s">
        <v>715</v>
      </c>
      <c r="D173" s="216">
        <v>42923</v>
      </c>
      <c r="E173" s="123" t="s">
        <v>13</v>
      </c>
      <c r="F173" s="123">
        <v>892293</v>
      </c>
      <c r="G173" s="127"/>
      <c r="H173" s="131" t="s">
        <v>1548</v>
      </c>
      <c r="I173" s="127"/>
      <c r="J173" s="127"/>
      <c r="K173" s="127"/>
      <c r="L173" s="127"/>
      <c r="M173" s="225">
        <v>10</v>
      </c>
      <c r="N173" s="225">
        <v>0</v>
      </c>
      <c r="O173" s="225">
        <v>68.599999999999994</v>
      </c>
      <c r="P173" s="225">
        <v>0</v>
      </c>
      <c r="Q173" s="127" t="s">
        <v>1334</v>
      </c>
    </row>
    <row r="174" spans="1:17" ht="102">
      <c r="A174" s="127" t="s">
        <v>620</v>
      </c>
      <c r="B174" s="127"/>
      <c r="C174" s="128" t="s">
        <v>714</v>
      </c>
      <c r="D174" s="216">
        <v>42923</v>
      </c>
      <c r="E174" s="123" t="s">
        <v>1261</v>
      </c>
      <c r="F174" s="123">
        <v>2648</v>
      </c>
      <c r="G174" s="127"/>
      <c r="H174" s="131" t="s">
        <v>1549</v>
      </c>
      <c r="I174" s="127"/>
      <c r="J174" s="127"/>
      <c r="K174" s="127"/>
      <c r="L174" s="127"/>
      <c r="M174" s="225">
        <v>120.03</v>
      </c>
      <c r="N174" s="225">
        <v>0</v>
      </c>
      <c r="O174" s="225">
        <v>823.41</v>
      </c>
      <c r="P174" s="225">
        <v>0</v>
      </c>
      <c r="Q174" s="127" t="s">
        <v>1334</v>
      </c>
    </row>
    <row r="175" spans="1:17" ht="89.25">
      <c r="A175" s="127" t="s">
        <v>620</v>
      </c>
      <c r="B175" s="127"/>
      <c r="C175" s="128" t="s">
        <v>714</v>
      </c>
      <c r="D175" s="216">
        <v>42923</v>
      </c>
      <c r="E175" s="123" t="s">
        <v>1261</v>
      </c>
      <c r="F175" s="123">
        <v>2646</v>
      </c>
      <c r="G175" s="127"/>
      <c r="H175" s="131" t="s">
        <v>1550</v>
      </c>
      <c r="I175" s="127"/>
      <c r="J175" s="127"/>
      <c r="K175" s="127"/>
      <c r="L175" s="127"/>
      <c r="M175" s="225">
        <v>8.27</v>
      </c>
      <c r="N175" s="225">
        <v>0</v>
      </c>
      <c r="O175" s="225">
        <v>56.73</v>
      </c>
      <c r="P175" s="225">
        <v>0</v>
      </c>
      <c r="Q175" s="127" t="s">
        <v>1334</v>
      </c>
    </row>
    <row r="176" spans="1:17" ht="89.25">
      <c r="A176" s="127" t="s">
        <v>620</v>
      </c>
      <c r="B176" s="127"/>
      <c r="C176" s="128" t="s">
        <v>714</v>
      </c>
      <c r="D176" s="216">
        <v>42926</v>
      </c>
      <c r="E176" s="123" t="s">
        <v>1261</v>
      </c>
      <c r="F176" s="123">
        <v>2595</v>
      </c>
      <c r="G176" s="127"/>
      <c r="H176" s="131" t="s">
        <v>1551</v>
      </c>
      <c r="I176" s="127"/>
      <c r="J176" s="127"/>
      <c r="K176" s="127"/>
      <c r="L176" s="127"/>
      <c r="M176" s="225">
        <v>2553.1999999999998</v>
      </c>
      <c r="N176" s="225">
        <v>0</v>
      </c>
      <c r="O176" s="225">
        <v>17514.95</v>
      </c>
      <c r="P176" s="225">
        <v>0</v>
      </c>
      <c r="Q176" s="127" t="s">
        <v>1334</v>
      </c>
    </row>
    <row r="177" spans="1:17" ht="89.25">
      <c r="A177" s="127" t="s">
        <v>620</v>
      </c>
      <c r="B177" s="127"/>
      <c r="C177" s="128" t="s">
        <v>714</v>
      </c>
      <c r="D177" s="216">
        <v>42926</v>
      </c>
      <c r="E177" s="123" t="s">
        <v>1261</v>
      </c>
      <c r="F177" s="123">
        <v>2647</v>
      </c>
      <c r="G177" s="127"/>
      <c r="H177" s="131" t="s">
        <v>1552</v>
      </c>
      <c r="I177" s="127"/>
      <c r="J177" s="127"/>
      <c r="K177" s="127"/>
      <c r="L177" s="127"/>
      <c r="M177" s="225">
        <v>167.8</v>
      </c>
      <c r="N177" s="225">
        <v>0</v>
      </c>
      <c r="O177" s="225">
        <v>1151.1099999999999</v>
      </c>
      <c r="P177" s="225">
        <v>0</v>
      </c>
      <c r="Q177" s="127" t="s">
        <v>1334</v>
      </c>
    </row>
    <row r="178" spans="1:17" ht="102">
      <c r="A178" s="127" t="s">
        <v>620</v>
      </c>
      <c r="B178" s="127"/>
      <c r="C178" s="128" t="s">
        <v>714</v>
      </c>
      <c r="D178" s="216">
        <v>42926</v>
      </c>
      <c r="E178" s="123" t="s">
        <v>1261</v>
      </c>
      <c r="F178" s="123">
        <v>2649</v>
      </c>
      <c r="G178" s="127"/>
      <c r="H178" s="131" t="s">
        <v>1553</v>
      </c>
      <c r="I178" s="127"/>
      <c r="J178" s="127"/>
      <c r="K178" s="127"/>
      <c r="L178" s="127"/>
      <c r="M178" s="225">
        <v>228.35</v>
      </c>
      <c r="N178" s="225">
        <v>0</v>
      </c>
      <c r="O178" s="225">
        <v>1566.48</v>
      </c>
      <c r="P178" s="225">
        <v>0</v>
      </c>
      <c r="Q178" s="127" t="s">
        <v>1334</v>
      </c>
    </row>
    <row r="179" spans="1:17" ht="89.25">
      <c r="A179" s="127">
        <v>15</v>
      </c>
      <c r="B179" s="127"/>
      <c r="C179" s="128" t="s">
        <v>692</v>
      </c>
      <c r="D179" s="216">
        <v>42927</v>
      </c>
      <c r="E179" s="123" t="s">
        <v>6</v>
      </c>
      <c r="F179" s="123">
        <v>892728</v>
      </c>
      <c r="G179" s="127"/>
      <c r="H179" s="131" t="s">
        <v>1554</v>
      </c>
      <c r="I179" s="127"/>
      <c r="J179" s="127"/>
      <c r="K179" s="127"/>
      <c r="L179" s="127"/>
      <c r="M179" s="225">
        <v>0</v>
      </c>
      <c r="N179" s="225">
        <v>7129292.3300000001</v>
      </c>
      <c r="O179" s="225">
        <v>0</v>
      </c>
      <c r="P179" s="225">
        <v>48906945.380000003</v>
      </c>
      <c r="Q179" s="127" t="s">
        <v>1334</v>
      </c>
    </row>
    <row r="180" spans="1:17" ht="51">
      <c r="A180" s="127" t="s">
        <v>620</v>
      </c>
      <c r="B180" s="127"/>
      <c r="C180" s="128" t="s">
        <v>714</v>
      </c>
      <c r="D180" s="216">
        <v>42927</v>
      </c>
      <c r="E180" s="123" t="s">
        <v>23</v>
      </c>
      <c r="F180" s="123">
        <v>16987</v>
      </c>
      <c r="G180" s="127"/>
      <c r="H180" s="131" t="s">
        <v>1555</v>
      </c>
      <c r="I180" s="127"/>
      <c r="J180" s="127"/>
      <c r="K180" s="127"/>
      <c r="L180" s="127"/>
      <c r="M180" s="225">
        <v>0</v>
      </c>
      <c r="N180" s="225">
        <v>0</v>
      </c>
      <c r="O180" s="225">
        <v>0</v>
      </c>
      <c r="P180" s="225">
        <v>0.01</v>
      </c>
      <c r="Q180" s="127" t="s">
        <v>1334</v>
      </c>
    </row>
    <row r="181" spans="1:17" ht="89.25">
      <c r="A181" s="127">
        <v>15</v>
      </c>
      <c r="B181" s="127"/>
      <c r="C181" s="128" t="s">
        <v>692</v>
      </c>
      <c r="D181" s="216">
        <v>42927</v>
      </c>
      <c r="E181" s="123" t="s">
        <v>6</v>
      </c>
      <c r="F181" s="123">
        <v>892730</v>
      </c>
      <c r="G181" s="127"/>
      <c r="H181" s="131" t="s">
        <v>1556</v>
      </c>
      <c r="I181" s="127"/>
      <c r="J181" s="127"/>
      <c r="K181" s="127"/>
      <c r="L181" s="127"/>
      <c r="M181" s="225">
        <v>0</v>
      </c>
      <c r="N181" s="225">
        <v>885174.97</v>
      </c>
      <c r="O181" s="225">
        <v>0</v>
      </c>
      <c r="P181" s="225">
        <v>6072300.29</v>
      </c>
      <c r="Q181" s="127" t="s">
        <v>1334</v>
      </c>
    </row>
    <row r="182" spans="1:17" ht="89.25">
      <c r="A182" s="127">
        <v>15</v>
      </c>
      <c r="B182" s="127"/>
      <c r="C182" s="128" t="s">
        <v>692</v>
      </c>
      <c r="D182" s="216">
        <v>42927</v>
      </c>
      <c r="E182" s="123" t="s">
        <v>6</v>
      </c>
      <c r="F182" s="123">
        <v>892749</v>
      </c>
      <c r="G182" s="127"/>
      <c r="H182" s="131" t="s">
        <v>1557</v>
      </c>
      <c r="I182" s="127"/>
      <c r="J182" s="127"/>
      <c r="K182" s="127"/>
      <c r="L182" s="127"/>
      <c r="M182" s="225">
        <v>0</v>
      </c>
      <c r="N182" s="225">
        <v>26986</v>
      </c>
      <c r="O182" s="225">
        <v>0</v>
      </c>
      <c r="P182" s="225">
        <v>185123.96</v>
      </c>
      <c r="Q182" s="127" t="s">
        <v>1334</v>
      </c>
    </row>
    <row r="183" spans="1:17" ht="89.25">
      <c r="A183" s="127">
        <v>15</v>
      </c>
      <c r="B183" s="127"/>
      <c r="C183" s="128" t="s">
        <v>692</v>
      </c>
      <c r="D183" s="216">
        <v>42927</v>
      </c>
      <c r="E183" s="123" t="s">
        <v>6</v>
      </c>
      <c r="F183" s="123">
        <v>892748</v>
      </c>
      <c r="G183" s="127"/>
      <c r="H183" s="131" t="s">
        <v>1558</v>
      </c>
      <c r="I183" s="127"/>
      <c r="J183" s="127"/>
      <c r="K183" s="127"/>
      <c r="L183" s="127"/>
      <c r="M183" s="225">
        <v>0</v>
      </c>
      <c r="N183" s="225">
        <v>2183468.6800000002</v>
      </c>
      <c r="O183" s="225">
        <v>0</v>
      </c>
      <c r="P183" s="225">
        <v>14978595.140000001</v>
      </c>
      <c r="Q183" s="127" t="s">
        <v>1334</v>
      </c>
    </row>
    <row r="184" spans="1:17" ht="89.25">
      <c r="A184" s="127">
        <v>15</v>
      </c>
      <c r="B184" s="127"/>
      <c r="C184" s="128" t="s">
        <v>692</v>
      </c>
      <c r="D184" s="216">
        <v>42927</v>
      </c>
      <c r="E184" s="123" t="s">
        <v>6</v>
      </c>
      <c r="F184" s="123">
        <v>892747</v>
      </c>
      <c r="G184" s="127"/>
      <c r="H184" s="131" t="s">
        <v>1559</v>
      </c>
      <c r="I184" s="127"/>
      <c r="J184" s="127"/>
      <c r="K184" s="127"/>
      <c r="L184" s="127"/>
      <c r="M184" s="225">
        <v>0</v>
      </c>
      <c r="N184" s="225">
        <v>2926433.97</v>
      </c>
      <c r="O184" s="225">
        <v>0</v>
      </c>
      <c r="P184" s="225">
        <v>20075337.030000001</v>
      </c>
      <c r="Q184" s="127" t="s">
        <v>1334</v>
      </c>
    </row>
    <row r="185" spans="1:17" ht="89.25">
      <c r="A185" s="127">
        <v>15</v>
      </c>
      <c r="B185" s="127"/>
      <c r="C185" s="128" t="s">
        <v>692</v>
      </c>
      <c r="D185" s="216">
        <v>42927</v>
      </c>
      <c r="E185" s="123" t="s">
        <v>6</v>
      </c>
      <c r="F185" s="123">
        <v>892742</v>
      </c>
      <c r="G185" s="127"/>
      <c r="H185" s="131" t="s">
        <v>1560</v>
      </c>
      <c r="I185" s="127"/>
      <c r="J185" s="127"/>
      <c r="K185" s="127"/>
      <c r="L185" s="127"/>
      <c r="M185" s="225">
        <v>0</v>
      </c>
      <c r="N185" s="225">
        <v>176167.58</v>
      </c>
      <c r="O185" s="225">
        <v>0</v>
      </c>
      <c r="P185" s="225">
        <v>1208509.6000000001</v>
      </c>
      <c r="Q185" s="127" t="s">
        <v>1334</v>
      </c>
    </row>
    <row r="186" spans="1:17" ht="89.25">
      <c r="A186" s="127">
        <v>15</v>
      </c>
      <c r="B186" s="127"/>
      <c r="C186" s="128" t="s">
        <v>692</v>
      </c>
      <c r="D186" s="216">
        <v>42927</v>
      </c>
      <c r="E186" s="123" t="s">
        <v>6</v>
      </c>
      <c r="F186" s="123">
        <v>892735</v>
      </c>
      <c r="G186" s="127"/>
      <c r="H186" s="131" t="s">
        <v>1561</v>
      </c>
      <c r="I186" s="127"/>
      <c r="J186" s="127"/>
      <c r="K186" s="127"/>
      <c r="L186" s="127"/>
      <c r="M186" s="225">
        <v>0</v>
      </c>
      <c r="N186" s="225">
        <v>136072.23000000001</v>
      </c>
      <c r="O186" s="225">
        <v>0</v>
      </c>
      <c r="P186" s="225">
        <v>933455.5</v>
      </c>
      <c r="Q186" s="127" t="s">
        <v>1334</v>
      </c>
    </row>
    <row r="187" spans="1:17" ht="89.25">
      <c r="A187" s="127">
        <v>15</v>
      </c>
      <c r="B187" s="127"/>
      <c r="C187" s="128" t="s">
        <v>692</v>
      </c>
      <c r="D187" s="216">
        <v>42927</v>
      </c>
      <c r="E187" s="123" t="s">
        <v>6</v>
      </c>
      <c r="F187" s="123">
        <v>892731</v>
      </c>
      <c r="G187" s="127"/>
      <c r="H187" s="131" t="s">
        <v>1562</v>
      </c>
      <c r="I187" s="127"/>
      <c r="J187" s="127"/>
      <c r="K187" s="127"/>
      <c r="L187" s="127"/>
      <c r="M187" s="225">
        <v>0</v>
      </c>
      <c r="N187" s="225">
        <v>297180.93</v>
      </c>
      <c r="O187" s="225">
        <v>0</v>
      </c>
      <c r="P187" s="225">
        <v>2038661.18</v>
      </c>
      <c r="Q187" s="127" t="s">
        <v>1334</v>
      </c>
    </row>
    <row r="188" spans="1:17" ht="89.25">
      <c r="A188" s="127">
        <v>15</v>
      </c>
      <c r="B188" s="127"/>
      <c r="C188" s="128" t="s">
        <v>692</v>
      </c>
      <c r="D188" s="216">
        <v>42927</v>
      </c>
      <c r="E188" s="123" t="s">
        <v>6</v>
      </c>
      <c r="F188" s="123">
        <v>892733</v>
      </c>
      <c r="G188" s="127"/>
      <c r="H188" s="131" t="s">
        <v>1563</v>
      </c>
      <c r="I188" s="127"/>
      <c r="J188" s="127"/>
      <c r="K188" s="127"/>
      <c r="L188" s="127"/>
      <c r="M188" s="225">
        <v>0</v>
      </c>
      <c r="N188" s="225">
        <v>652762.18000000005</v>
      </c>
      <c r="O188" s="225">
        <v>0</v>
      </c>
      <c r="P188" s="225">
        <v>4477948.55</v>
      </c>
      <c r="Q188" s="127" t="s">
        <v>1334</v>
      </c>
    </row>
    <row r="189" spans="1:17" ht="63.75">
      <c r="A189" s="127">
        <v>86</v>
      </c>
      <c r="B189" s="127"/>
      <c r="C189" s="128" t="s">
        <v>711</v>
      </c>
      <c r="D189" s="216">
        <v>42928</v>
      </c>
      <c r="E189" s="123" t="s">
        <v>6</v>
      </c>
      <c r="F189" s="123">
        <v>892788</v>
      </c>
      <c r="G189" s="127"/>
      <c r="H189" s="131" t="s">
        <v>1564</v>
      </c>
      <c r="I189" s="127"/>
      <c r="J189" s="127"/>
      <c r="K189" s="127"/>
      <c r="L189" s="127"/>
      <c r="M189" s="225">
        <v>0</v>
      </c>
      <c r="N189" s="225">
        <v>294285.09000000003</v>
      </c>
      <c r="O189" s="225">
        <v>0</v>
      </c>
      <c r="P189" s="225">
        <v>2018795.72</v>
      </c>
      <c r="Q189" s="127" t="s">
        <v>1334</v>
      </c>
    </row>
    <row r="190" spans="1:17" ht="63.75">
      <c r="A190" s="127">
        <v>86</v>
      </c>
      <c r="B190" s="127"/>
      <c r="C190" s="128" t="s">
        <v>711</v>
      </c>
      <c r="D190" s="216">
        <v>42928</v>
      </c>
      <c r="E190" s="123" t="s">
        <v>11</v>
      </c>
      <c r="F190" s="123">
        <v>892788</v>
      </c>
      <c r="G190" s="127"/>
      <c r="H190" s="131" t="s">
        <v>1565</v>
      </c>
      <c r="I190" s="127"/>
      <c r="J190" s="127"/>
      <c r="K190" s="127"/>
      <c r="L190" s="127"/>
      <c r="M190" s="225">
        <v>7.29</v>
      </c>
      <c r="N190" s="225">
        <v>0</v>
      </c>
      <c r="O190" s="225">
        <v>50.01</v>
      </c>
      <c r="P190" s="225">
        <v>0</v>
      </c>
      <c r="Q190" s="127" t="s">
        <v>1334</v>
      </c>
    </row>
    <row r="191" spans="1:17" ht="76.5">
      <c r="A191" s="127" t="s">
        <v>621</v>
      </c>
      <c r="B191" s="127"/>
      <c r="C191" s="128" t="s">
        <v>715</v>
      </c>
      <c r="D191" s="216">
        <v>42934</v>
      </c>
      <c r="E191" s="123" t="s">
        <v>6</v>
      </c>
      <c r="F191" s="123">
        <v>496479</v>
      </c>
      <c r="G191" s="127"/>
      <c r="H191" s="131" t="s">
        <v>1566</v>
      </c>
      <c r="I191" s="127"/>
      <c r="J191" s="127"/>
      <c r="K191" s="127"/>
      <c r="L191" s="127"/>
      <c r="M191" s="225">
        <v>0</v>
      </c>
      <c r="N191" s="225">
        <v>89551.73</v>
      </c>
      <c r="O191" s="225">
        <v>0</v>
      </c>
      <c r="P191" s="225">
        <v>614324.87</v>
      </c>
      <c r="Q191" s="127" t="s">
        <v>1334</v>
      </c>
    </row>
    <row r="192" spans="1:17" ht="76.5">
      <c r="A192" s="127">
        <v>291</v>
      </c>
      <c r="B192" s="127"/>
      <c r="C192" s="128" t="s">
        <v>795</v>
      </c>
      <c r="D192" s="216">
        <v>42934</v>
      </c>
      <c r="E192" s="123" t="s">
        <v>6</v>
      </c>
      <c r="F192" s="123">
        <v>496240</v>
      </c>
      <c r="G192" s="127"/>
      <c r="H192" s="131" t="s">
        <v>1567</v>
      </c>
      <c r="I192" s="127"/>
      <c r="J192" s="127"/>
      <c r="K192" s="127"/>
      <c r="L192" s="127"/>
      <c r="M192" s="225">
        <v>0</v>
      </c>
      <c r="N192" s="225">
        <v>2154900.9500000002</v>
      </c>
      <c r="O192" s="225">
        <v>0</v>
      </c>
      <c r="P192" s="225">
        <v>14782620.52</v>
      </c>
      <c r="Q192" s="127" t="s">
        <v>1334</v>
      </c>
    </row>
    <row r="193" spans="1:17" ht="76.5">
      <c r="A193" s="127" t="s">
        <v>621</v>
      </c>
      <c r="B193" s="127"/>
      <c r="C193" s="128" t="s">
        <v>715</v>
      </c>
      <c r="D193" s="216">
        <v>42934</v>
      </c>
      <c r="E193" s="123" t="s">
        <v>6</v>
      </c>
      <c r="F193" s="123">
        <v>496480</v>
      </c>
      <c r="G193" s="127"/>
      <c r="H193" s="131" t="s">
        <v>1568</v>
      </c>
      <c r="I193" s="127"/>
      <c r="J193" s="127"/>
      <c r="K193" s="127"/>
      <c r="L193" s="127"/>
      <c r="M193" s="225">
        <v>0</v>
      </c>
      <c r="N193" s="225">
        <v>1752.96</v>
      </c>
      <c r="O193" s="225">
        <v>0</v>
      </c>
      <c r="P193" s="225">
        <v>12025.31</v>
      </c>
      <c r="Q193" s="127" t="s">
        <v>1334</v>
      </c>
    </row>
    <row r="194" spans="1:17" ht="76.5">
      <c r="A194" s="127" t="s">
        <v>621</v>
      </c>
      <c r="B194" s="127"/>
      <c r="C194" s="128" t="s">
        <v>715</v>
      </c>
      <c r="D194" s="216">
        <v>42934</v>
      </c>
      <c r="E194" s="123" t="s">
        <v>6</v>
      </c>
      <c r="F194" s="123">
        <v>893139</v>
      </c>
      <c r="G194" s="127"/>
      <c r="H194" s="131" t="s">
        <v>1569</v>
      </c>
      <c r="I194" s="127"/>
      <c r="J194" s="127"/>
      <c r="K194" s="127"/>
      <c r="L194" s="127"/>
      <c r="M194" s="225">
        <v>0</v>
      </c>
      <c r="N194" s="225">
        <v>45184.37</v>
      </c>
      <c r="O194" s="225">
        <v>0</v>
      </c>
      <c r="P194" s="225">
        <v>309964.78000000003</v>
      </c>
      <c r="Q194" s="127" t="s">
        <v>1334</v>
      </c>
    </row>
    <row r="195" spans="1:17" ht="63.75">
      <c r="A195" s="127">
        <v>585</v>
      </c>
      <c r="B195" s="127"/>
      <c r="C195" s="128" t="s">
        <v>222</v>
      </c>
      <c r="D195" s="216">
        <v>42934</v>
      </c>
      <c r="E195" s="123" t="s">
        <v>6</v>
      </c>
      <c r="F195" s="123">
        <v>862140</v>
      </c>
      <c r="G195" s="127"/>
      <c r="H195" s="131" t="s">
        <v>1570</v>
      </c>
      <c r="I195" s="127"/>
      <c r="J195" s="127"/>
      <c r="K195" s="127"/>
      <c r="L195" s="127"/>
      <c r="M195" s="225">
        <v>0</v>
      </c>
      <c r="N195" s="225">
        <v>24799.97</v>
      </c>
      <c r="O195" s="225">
        <v>0</v>
      </c>
      <c r="P195" s="225">
        <v>170127.79</v>
      </c>
      <c r="Q195" s="127" t="s">
        <v>1334</v>
      </c>
    </row>
    <row r="196" spans="1:17" ht="63.75">
      <c r="A196" s="127">
        <v>47</v>
      </c>
      <c r="B196" s="127"/>
      <c r="C196" s="128" t="s">
        <v>700</v>
      </c>
      <c r="D196" s="216">
        <v>42935</v>
      </c>
      <c r="E196" s="123" t="s">
        <v>3</v>
      </c>
      <c r="F196" s="123">
        <v>1520347</v>
      </c>
      <c r="G196" s="127"/>
      <c r="H196" s="131" t="s">
        <v>1571</v>
      </c>
      <c r="I196" s="127"/>
      <c r="J196" s="127"/>
      <c r="K196" s="127"/>
      <c r="L196" s="127"/>
      <c r="M196" s="225">
        <v>0</v>
      </c>
      <c r="N196" s="225">
        <v>200</v>
      </c>
      <c r="O196" s="225">
        <v>0</v>
      </c>
      <c r="P196" s="225">
        <v>1372</v>
      </c>
      <c r="Q196" s="127" t="s">
        <v>1334</v>
      </c>
    </row>
    <row r="197" spans="1:17" ht="63.75">
      <c r="A197" s="127">
        <v>585</v>
      </c>
      <c r="B197" s="127"/>
      <c r="C197" s="128" t="s">
        <v>222</v>
      </c>
      <c r="D197" s="216">
        <v>42935</v>
      </c>
      <c r="E197" s="123" t="s">
        <v>6</v>
      </c>
      <c r="F197" s="123">
        <v>863182</v>
      </c>
      <c r="G197" s="127"/>
      <c r="H197" s="131" t="s">
        <v>1572</v>
      </c>
      <c r="I197" s="127"/>
      <c r="J197" s="127"/>
      <c r="K197" s="127"/>
      <c r="L197" s="127"/>
      <c r="M197" s="225">
        <v>0</v>
      </c>
      <c r="N197" s="225">
        <v>24799.97</v>
      </c>
      <c r="O197" s="225">
        <v>0</v>
      </c>
      <c r="P197" s="225">
        <v>170127.79</v>
      </c>
      <c r="Q197" s="127" t="s">
        <v>1334</v>
      </c>
    </row>
    <row r="198" spans="1:17" ht="51">
      <c r="A198" s="127" t="s">
        <v>620</v>
      </c>
      <c r="B198" s="127"/>
      <c r="C198" s="128" t="s">
        <v>714</v>
      </c>
      <c r="D198" s="216">
        <v>42937</v>
      </c>
      <c r="E198" s="123" t="s">
        <v>3</v>
      </c>
      <c r="F198" s="123">
        <v>1521233</v>
      </c>
      <c r="G198" s="127"/>
      <c r="H198" s="131" t="s">
        <v>1573</v>
      </c>
      <c r="I198" s="127"/>
      <c r="J198" s="127"/>
      <c r="K198" s="127"/>
      <c r="L198" s="127"/>
      <c r="M198" s="225">
        <v>0</v>
      </c>
      <c r="N198" s="225">
        <v>10000</v>
      </c>
      <c r="O198" s="225">
        <v>0</v>
      </c>
      <c r="P198" s="225">
        <v>68600</v>
      </c>
      <c r="Q198" s="127" t="s">
        <v>1334</v>
      </c>
    </row>
    <row r="199" spans="1:17" ht="76.5">
      <c r="A199" s="127" t="s">
        <v>621</v>
      </c>
      <c r="B199" s="127"/>
      <c r="C199" s="128" t="s">
        <v>715</v>
      </c>
      <c r="D199" s="216">
        <v>42937</v>
      </c>
      <c r="E199" s="123" t="s">
        <v>13</v>
      </c>
      <c r="F199" s="123">
        <v>893370</v>
      </c>
      <c r="G199" s="127"/>
      <c r="H199" s="131" t="s">
        <v>1574</v>
      </c>
      <c r="I199" s="127"/>
      <c r="J199" s="127"/>
      <c r="K199" s="127"/>
      <c r="L199" s="127"/>
      <c r="M199" s="225">
        <v>10</v>
      </c>
      <c r="N199" s="225">
        <v>0</v>
      </c>
      <c r="O199" s="225">
        <v>68.599999999999994</v>
      </c>
      <c r="P199" s="225">
        <v>0</v>
      </c>
      <c r="Q199" s="127" t="s">
        <v>1334</v>
      </c>
    </row>
    <row r="200" spans="1:17" ht="51">
      <c r="A200" s="127" t="s">
        <v>620</v>
      </c>
      <c r="B200" s="127"/>
      <c r="C200" s="128" t="s">
        <v>714</v>
      </c>
      <c r="D200" s="216">
        <v>42940</v>
      </c>
      <c r="E200" s="123" t="s">
        <v>23</v>
      </c>
      <c r="F200" s="123">
        <v>17022</v>
      </c>
      <c r="G200" s="127"/>
      <c r="H200" s="131" t="s">
        <v>1575</v>
      </c>
      <c r="I200" s="127"/>
      <c r="J200" s="127"/>
      <c r="K200" s="127"/>
      <c r="L200" s="127"/>
      <c r="M200" s="225">
        <v>0</v>
      </c>
      <c r="N200" s="225">
        <v>0</v>
      </c>
      <c r="O200" s="225">
        <v>0.01</v>
      </c>
      <c r="P200" s="225">
        <v>0</v>
      </c>
      <c r="Q200" s="127" t="s">
        <v>1334</v>
      </c>
    </row>
    <row r="201" spans="1:17" ht="51">
      <c r="A201" s="127" t="s">
        <v>620</v>
      </c>
      <c r="B201" s="127"/>
      <c r="C201" s="128" t="s">
        <v>714</v>
      </c>
      <c r="D201" s="216">
        <v>42941</v>
      </c>
      <c r="E201" s="123" t="s">
        <v>23</v>
      </c>
      <c r="F201" s="123">
        <v>17027</v>
      </c>
      <c r="G201" s="127"/>
      <c r="H201" s="131" t="s">
        <v>1576</v>
      </c>
      <c r="I201" s="127"/>
      <c r="J201" s="127"/>
      <c r="K201" s="127"/>
      <c r="L201" s="127"/>
      <c r="M201" s="225">
        <v>0</v>
      </c>
      <c r="N201" s="225">
        <v>0</v>
      </c>
      <c r="O201" s="225">
        <v>0</v>
      </c>
      <c r="P201" s="225">
        <v>0.01</v>
      </c>
      <c r="Q201" s="127" t="s">
        <v>1334</v>
      </c>
    </row>
    <row r="202" spans="1:17" ht="63.75">
      <c r="A202" s="127">
        <v>287</v>
      </c>
      <c r="B202" s="127"/>
      <c r="C202" s="128" t="s">
        <v>791</v>
      </c>
      <c r="D202" s="216">
        <v>42942</v>
      </c>
      <c r="E202" s="123" t="s">
        <v>6</v>
      </c>
      <c r="F202" s="123">
        <v>503289</v>
      </c>
      <c r="G202" s="127"/>
      <c r="H202" s="131" t="s">
        <v>1577</v>
      </c>
      <c r="I202" s="127"/>
      <c r="J202" s="127"/>
      <c r="K202" s="127"/>
      <c r="L202" s="127"/>
      <c r="M202" s="225">
        <v>0</v>
      </c>
      <c r="N202" s="225">
        <v>640000</v>
      </c>
      <c r="O202" s="225">
        <v>0</v>
      </c>
      <c r="P202" s="225">
        <v>4390400</v>
      </c>
      <c r="Q202" s="127" t="s">
        <v>1334</v>
      </c>
    </row>
    <row r="203" spans="1:17" ht="89.25">
      <c r="A203" s="127" t="s">
        <v>620</v>
      </c>
      <c r="B203" s="127"/>
      <c r="C203" s="128" t="s">
        <v>714</v>
      </c>
      <c r="D203" s="216">
        <v>42942</v>
      </c>
      <c r="E203" s="123" t="s">
        <v>6</v>
      </c>
      <c r="F203" s="123">
        <v>2763</v>
      </c>
      <c r="G203" s="127"/>
      <c r="H203" s="131" t="s">
        <v>1578</v>
      </c>
      <c r="I203" s="127"/>
      <c r="J203" s="127"/>
      <c r="K203" s="127"/>
      <c r="L203" s="127"/>
      <c r="M203" s="225">
        <v>0</v>
      </c>
      <c r="N203" s="225">
        <v>7.27</v>
      </c>
      <c r="O203" s="225">
        <v>0</v>
      </c>
      <c r="P203" s="225">
        <v>49.87</v>
      </c>
      <c r="Q203" s="127" t="s">
        <v>1334</v>
      </c>
    </row>
    <row r="204" spans="1:17" ht="89.25">
      <c r="A204" s="127" t="s">
        <v>620</v>
      </c>
      <c r="B204" s="127"/>
      <c r="C204" s="128" t="s">
        <v>714</v>
      </c>
      <c r="D204" s="216">
        <v>42942</v>
      </c>
      <c r="E204" s="123" t="s">
        <v>6</v>
      </c>
      <c r="F204" s="123">
        <v>2762</v>
      </c>
      <c r="G204" s="127"/>
      <c r="H204" s="131" t="s">
        <v>1579</v>
      </c>
      <c r="I204" s="127"/>
      <c r="J204" s="127"/>
      <c r="K204" s="127"/>
      <c r="L204" s="127"/>
      <c r="M204" s="225">
        <v>0</v>
      </c>
      <c r="N204" s="225">
        <v>70.17</v>
      </c>
      <c r="O204" s="225">
        <v>0</v>
      </c>
      <c r="P204" s="225">
        <v>481.37</v>
      </c>
      <c r="Q204" s="127" t="s">
        <v>1334</v>
      </c>
    </row>
    <row r="205" spans="1:17" ht="76.5">
      <c r="A205" s="127">
        <v>86</v>
      </c>
      <c r="B205" s="127"/>
      <c r="C205" s="128" t="s">
        <v>711</v>
      </c>
      <c r="D205" s="216">
        <v>42942</v>
      </c>
      <c r="E205" s="123" t="s">
        <v>6</v>
      </c>
      <c r="F205" s="123">
        <v>503434</v>
      </c>
      <c r="G205" s="127"/>
      <c r="H205" s="131" t="s">
        <v>1580</v>
      </c>
      <c r="I205" s="127"/>
      <c r="J205" s="127"/>
      <c r="K205" s="127"/>
      <c r="L205" s="127"/>
      <c r="M205" s="225">
        <v>0</v>
      </c>
      <c r="N205" s="225">
        <v>500000</v>
      </c>
      <c r="O205" s="225">
        <v>0</v>
      </c>
      <c r="P205" s="225">
        <v>3430000</v>
      </c>
      <c r="Q205" s="127" t="s">
        <v>1334</v>
      </c>
    </row>
    <row r="206" spans="1:17" ht="63.75">
      <c r="A206" s="127">
        <v>287</v>
      </c>
      <c r="B206" s="127"/>
      <c r="C206" s="128" t="s">
        <v>791</v>
      </c>
      <c r="D206" s="216">
        <v>42942</v>
      </c>
      <c r="E206" s="123" t="s">
        <v>6</v>
      </c>
      <c r="F206" s="123">
        <v>503290</v>
      </c>
      <c r="G206" s="127"/>
      <c r="H206" s="131" t="s">
        <v>1581</v>
      </c>
      <c r="I206" s="127"/>
      <c r="J206" s="127"/>
      <c r="K206" s="127"/>
      <c r="L206" s="127"/>
      <c r="M206" s="225">
        <v>0</v>
      </c>
      <c r="N206" s="225">
        <v>160000</v>
      </c>
      <c r="O206" s="225">
        <v>0</v>
      </c>
      <c r="P206" s="225">
        <v>1097600</v>
      </c>
      <c r="Q206" s="127" t="s">
        <v>1334</v>
      </c>
    </row>
    <row r="207" spans="1:17" ht="76.5">
      <c r="A207" s="127">
        <v>86</v>
      </c>
      <c r="B207" s="127"/>
      <c r="C207" s="128" t="s">
        <v>711</v>
      </c>
      <c r="D207" s="216">
        <v>42942</v>
      </c>
      <c r="E207" s="123" t="s">
        <v>11</v>
      </c>
      <c r="F207" s="123">
        <v>503434</v>
      </c>
      <c r="G207" s="127"/>
      <c r="H207" s="131" t="s">
        <v>1582</v>
      </c>
      <c r="I207" s="127"/>
      <c r="J207" s="127"/>
      <c r="K207" s="127"/>
      <c r="L207" s="127"/>
      <c r="M207" s="225">
        <v>7.29</v>
      </c>
      <c r="N207" s="225">
        <v>0</v>
      </c>
      <c r="O207" s="225">
        <v>50.01</v>
      </c>
      <c r="P207" s="225">
        <v>0</v>
      </c>
      <c r="Q207" s="127" t="s">
        <v>1334</v>
      </c>
    </row>
    <row r="208" spans="1:17" ht="76.5">
      <c r="A208" s="127" t="s">
        <v>620</v>
      </c>
      <c r="B208" s="127"/>
      <c r="C208" s="128" t="s">
        <v>714</v>
      </c>
      <c r="D208" s="216">
        <v>42942</v>
      </c>
      <c r="E208" s="123" t="s">
        <v>1261</v>
      </c>
      <c r="F208" s="123">
        <v>2755</v>
      </c>
      <c r="G208" s="127"/>
      <c r="H208" s="131" t="s">
        <v>1583</v>
      </c>
      <c r="I208" s="127"/>
      <c r="J208" s="127"/>
      <c r="K208" s="127"/>
      <c r="L208" s="127"/>
      <c r="M208" s="225">
        <v>3.22</v>
      </c>
      <c r="N208" s="225">
        <v>0</v>
      </c>
      <c r="O208" s="225">
        <v>22.09</v>
      </c>
      <c r="P208" s="225">
        <v>0</v>
      </c>
      <c r="Q208" s="127" t="s">
        <v>1334</v>
      </c>
    </row>
    <row r="209" spans="1:17" ht="51">
      <c r="A209" s="127" t="s">
        <v>620</v>
      </c>
      <c r="B209" s="127"/>
      <c r="C209" s="128" t="s">
        <v>714</v>
      </c>
      <c r="D209" s="216">
        <v>42942</v>
      </c>
      <c r="E209" s="123" t="s">
        <v>23</v>
      </c>
      <c r="F209" s="123">
        <v>17031</v>
      </c>
      <c r="G209" s="127"/>
      <c r="H209" s="131" t="s">
        <v>1584</v>
      </c>
      <c r="I209" s="127"/>
      <c r="J209" s="127"/>
      <c r="K209" s="127"/>
      <c r="L209" s="127"/>
      <c r="M209" s="225">
        <v>0</v>
      </c>
      <c r="N209" s="225">
        <v>0</v>
      </c>
      <c r="O209" s="225">
        <v>0.02</v>
      </c>
      <c r="P209" s="225">
        <v>0</v>
      </c>
      <c r="Q209" s="127" t="s">
        <v>1334</v>
      </c>
    </row>
    <row r="210" spans="1:17" ht="51">
      <c r="A210" s="127" t="s">
        <v>620</v>
      </c>
      <c r="B210" s="127"/>
      <c r="C210" s="128" t="s">
        <v>714</v>
      </c>
      <c r="D210" s="216">
        <v>42944</v>
      </c>
      <c r="E210" s="123" t="s">
        <v>23</v>
      </c>
      <c r="F210" s="123">
        <v>17039</v>
      </c>
      <c r="G210" s="127"/>
      <c r="H210" s="131" t="s">
        <v>1585</v>
      </c>
      <c r="I210" s="127"/>
      <c r="J210" s="127"/>
      <c r="K210" s="127"/>
      <c r="L210" s="127"/>
      <c r="M210" s="225">
        <v>0</v>
      </c>
      <c r="N210" s="225">
        <v>0</v>
      </c>
      <c r="O210" s="225">
        <v>0</v>
      </c>
      <c r="P210" s="225">
        <v>0.01</v>
      </c>
      <c r="Q210" s="127" t="s">
        <v>1334</v>
      </c>
    </row>
    <row r="211" spans="1:17" ht="89.25">
      <c r="A211" s="127" t="s">
        <v>620</v>
      </c>
      <c r="B211" s="127"/>
      <c r="C211" s="128" t="s">
        <v>714</v>
      </c>
      <c r="D211" s="216">
        <v>42944</v>
      </c>
      <c r="E211" s="123" t="s">
        <v>1261</v>
      </c>
      <c r="F211" s="123">
        <v>2761</v>
      </c>
      <c r="G211" s="127"/>
      <c r="H211" s="131" t="s">
        <v>1586</v>
      </c>
      <c r="I211" s="127"/>
      <c r="J211" s="127"/>
      <c r="K211" s="127"/>
      <c r="L211" s="127"/>
      <c r="M211" s="225">
        <v>110.03</v>
      </c>
      <c r="N211" s="225">
        <v>0</v>
      </c>
      <c r="O211" s="225">
        <v>754.81</v>
      </c>
      <c r="P211" s="225">
        <v>0</v>
      </c>
      <c r="Q211" s="127" t="s">
        <v>1334</v>
      </c>
    </row>
    <row r="212" spans="1:17" ht="63.75">
      <c r="A212" s="127">
        <v>291</v>
      </c>
      <c r="B212" s="127"/>
      <c r="C212" s="128" t="s">
        <v>795</v>
      </c>
      <c r="D212" s="216">
        <v>42947</v>
      </c>
      <c r="E212" s="123" t="s">
        <v>6</v>
      </c>
      <c r="F212" s="123">
        <v>506769</v>
      </c>
      <c r="G212" s="127"/>
      <c r="H212" s="131" t="s">
        <v>1587</v>
      </c>
      <c r="I212" s="127"/>
      <c r="J212" s="127"/>
      <c r="K212" s="127"/>
      <c r="L212" s="127"/>
      <c r="M212" s="225">
        <v>0</v>
      </c>
      <c r="N212" s="225">
        <v>20000000</v>
      </c>
      <c r="O212" s="225">
        <v>0</v>
      </c>
      <c r="P212" s="225">
        <v>137200000</v>
      </c>
      <c r="Q212" s="127" t="s">
        <v>1334</v>
      </c>
    </row>
    <row r="213" spans="1:17" ht="63.75">
      <c r="A213" s="127">
        <v>291</v>
      </c>
      <c r="B213" s="127"/>
      <c r="C213" s="128" t="s">
        <v>795</v>
      </c>
      <c r="D213" s="216">
        <v>42947</v>
      </c>
      <c r="E213" s="123" t="s">
        <v>6</v>
      </c>
      <c r="F213" s="123">
        <v>506770</v>
      </c>
      <c r="G213" s="127"/>
      <c r="H213" s="131" t="s">
        <v>1588</v>
      </c>
      <c r="I213" s="127"/>
      <c r="J213" s="127"/>
      <c r="K213" s="127"/>
      <c r="L213" s="127"/>
      <c r="M213" s="225">
        <v>0</v>
      </c>
      <c r="N213" s="225">
        <v>5000000</v>
      </c>
      <c r="O213" s="225">
        <v>0</v>
      </c>
      <c r="P213" s="225">
        <v>34300000</v>
      </c>
      <c r="Q213" s="127" t="s">
        <v>1334</v>
      </c>
    </row>
    <row r="214" spans="1:17" ht="76.5">
      <c r="A214" s="127" t="s">
        <v>621</v>
      </c>
      <c r="B214" s="127"/>
      <c r="C214" s="128" t="s">
        <v>715</v>
      </c>
      <c r="D214" s="216">
        <v>42947</v>
      </c>
      <c r="E214" s="123" t="s">
        <v>20</v>
      </c>
      <c r="F214" s="123">
        <v>506935</v>
      </c>
      <c r="G214" s="127"/>
      <c r="H214" s="131" t="s">
        <v>1589</v>
      </c>
      <c r="I214" s="127"/>
      <c r="J214" s="127"/>
      <c r="K214" s="127"/>
      <c r="L214" s="127"/>
      <c r="M214" s="225">
        <v>1075250</v>
      </c>
      <c r="N214" s="225">
        <v>0</v>
      </c>
      <c r="O214" s="225">
        <v>7376215</v>
      </c>
      <c r="P214" s="225">
        <v>0</v>
      </c>
      <c r="Q214" s="127" t="s">
        <v>1334</v>
      </c>
    </row>
    <row r="215" spans="1:17" ht="89.25">
      <c r="A215" s="127" t="s">
        <v>621</v>
      </c>
      <c r="B215" s="127"/>
      <c r="C215" s="128" t="s">
        <v>715</v>
      </c>
      <c r="D215" s="216">
        <v>42947</v>
      </c>
      <c r="E215" s="123" t="s">
        <v>13</v>
      </c>
      <c r="F215" s="123">
        <v>894421</v>
      </c>
      <c r="G215" s="127"/>
      <c r="H215" s="131" t="s">
        <v>1590</v>
      </c>
      <c r="I215" s="127"/>
      <c r="J215" s="127"/>
      <c r="K215" s="127"/>
      <c r="L215" s="127"/>
      <c r="M215" s="225">
        <v>10</v>
      </c>
      <c r="N215" s="225">
        <v>0</v>
      </c>
      <c r="O215" s="225">
        <v>68.599999999999994</v>
      </c>
      <c r="P215" s="225">
        <v>0</v>
      </c>
      <c r="Q215" s="127" t="s">
        <v>1334</v>
      </c>
    </row>
    <row r="216" spans="1:17" ht="51">
      <c r="A216" s="127" t="s">
        <v>620</v>
      </c>
      <c r="B216" s="127"/>
      <c r="C216" s="128" t="s">
        <v>714</v>
      </c>
      <c r="D216" s="216">
        <v>42949</v>
      </c>
      <c r="E216" s="123" t="s">
        <v>3</v>
      </c>
      <c r="F216" s="123">
        <v>1524894</v>
      </c>
      <c r="G216" s="127"/>
      <c r="H216" s="131" t="s">
        <v>1600</v>
      </c>
      <c r="I216" s="127"/>
      <c r="J216" s="127"/>
      <c r="K216" s="127"/>
      <c r="L216" s="127"/>
      <c r="M216" s="225">
        <v>0</v>
      </c>
      <c r="N216" s="225">
        <v>31.96</v>
      </c>
      <c r="O216" s="225">
        <v>0</v>
      </c>
      <c r="P216" s="225">
        <v>219.25</v>
      </c>
      <c r="Q216" s="127" t="s">
        <v>1334</v>
      </c>
    </row>
    <row r="217" spans="1:17" ht="51">
      <c r="A217" s="127">
        <v>86</v>
      </c>
      <c r="B217" s="127"/>
      <c r="C217" s="128" t="s">
        <v>711</v>
      </c>
      <c r="D217" s="216">
        <v>42949</v>
      </c>
      <c r="E217" s="123" t="s">
        <v>11</v>
      </c>
      <c r="F217" s="123">
        <v>894654</v>
      </c>
      <c r="G217" s="127"/>
      <c r="H217" s="131" t="s">
        <v>1601</v>
      </c>
      <c r="I217" s="127"/>
      <c r="J217" s="127"/>
      <c r="K217" s="127"/>
      <c r="L217" s="127"/>
      <c r="M217" s="225">
        <v>7.29</v>
      </c>
      <c r="N217" s="225">
        <v>0</v>
      </c>
      <c r="O217" s="225">
        <v>50.01</v>
      </c>
      <c r="P217" s="225">
        <v>0</v>
      </c>
      <c r="Q217" s="127" t="s">
        <v>1334</v>
      </c>
    </row>
    <row r="218" spans="1:17" ht="89.25">
      <c r="A218" s="127" t="s">
        <v>621</v>
      </c>
      <c r="B218" s="127"/>
      <c r="C218" s="128" t="s">
        <v>715</v>
      </c>
      <c r="D218" s="216">
        <v>42949</v>
      </c>
      <c r="E218" s="123" t="s">
        <v>13</v>
      </c>
      <c r="F218" s="123">
        <v>894673</v>
      </c>
      <c r="G218" s="127"/>
      <c r="H218" s="131" t="s">
        <v>1602</v>
      </c>
      <c r="I218" s="127"/>
      <c r="J218" s="127"/>
      <c r="K218" s="127"/>
      <c r="L218" s="127"/>
      <c r="M218" s="225">
        <v>78701.94</v>
      </c>
      <c r="N218" s="225">
        <v>0</v>
      </c>
      <c r="O218" s="225">
        <v>539895.31000000006</v>
      </c>
      <c r="P218" s="225">
        <v>0</v>
      </c>
      <c r="Q218" s="127" t="s">
        <v>1334</v>
      </c>
    </row>
    <row r="219" spans="1:17" ht="63.75">
      <c r="A219" s="127" t="s">
        <v>621</v>
      </c>
      <c r="B219" s="127"/>
      <c r="C219" s="128" t="s">
        <v>715</v>
      </c>
      <c r="D219" s="216">
        <v>42955</v>
      </c>
      <c r="E219" s="123" t="s">
        <v>6</v>
      </c>
      <c r="F219" s="123">
        <v>513412</v>
      </c>
      <c r="G219" s="127"/>
      <c r="H219" s="131" t="s">
        <v>1603</v>
      </c>
      <c r="I219" s="127"/>
      <c r="J219" s="127"/>
      <c r="K219" s="127"/>
      <c r="L219" s="127"/>
      <c r="M219" s="225">
        <v>0</v>
      </c>
      <c r="N219" s="225">
        <v>174427.84</v>
      </c>
      <c r="O219" s="225">
        <v>0</v>
      </c>
      <c r="P219" s="225">
        <v>1196574.98</v>
      </c>
      <c r="Q219" s="127" t="s">
        <v>1334</v>
      </c>
    </row>
    <row r="220" spans="1:17" ht="63.75">
      <c r="A220" s="127">
        <v>291</v>
      </c>
      <c r="B220" s="127"/>
      <c r="C220" s="128" t="s">
        <v>795</v>
      </c>
      <c r="D220" s="216">
        <v>42955</v>
      </c>
      <c r="E220" s="123" t="s">
        <v>6</v>
      </c>
      <c r="F220" s="123">
        <v>895012</v>
      </c>
      <c r="G220" s="127"/>
      <c r="H220" s="131" t="s">
        <v>1604</v>
      </c>
      <c r="I220" s="127"/>
      <c r="J220" s="127"/>
      <c r="K220" s="127"/>
      <c r="L220" s="127"/>
      <c r="M220" s="225">
        <v>0</v>
      </c>
      <c r="N220" s="225">
        <v>17499970</v>
      </c>
      <c r="O220" s="225">
        <v>0</v>
      </c>
      <c r="P220" s="225">
        <v>120049794.2</v>
      </c>
      <c r="Q220" s="127" t="s">
        <v>1334</v>
      </c>
    </row>
    <row r="221" spans="1:17" ht="51">
      <c r="A221" s="127" t="s">
        <v>620</v>
      </c>
      <c r="B221" s="127"/>
      <c r="C221" s="128" t="s">
        <v>714</v>
      </c>
      <c r="D221" s="216">
        <v>42955</v>
      </c>
      <c r="E221" s="123" t="s">
        <v>23</v>
      </c>
      <c r="F221" s="123">
        <v>17064</v>
      </c>
      <c r="G221" s="127"/>
      <c r="H221" s="131" t="s">
        <v>1605</v>
      </c>
      <c r="I221" s="127"/>
      <c r="J221" s="127"/>
      <c r="K221" s="127"/>
      <c r="L221" s="127"/>
      <c r="M221" s="225">
        <v>0</v>
      </c>
      <c r="N221" s="225">
        <v>0</v>
      </c>
      <c r="O221" s="225">
        <v>0.01</v>
      </c>
      <c r="P221" s="225">
        <v>0</v>
      </c>
      <c r="Q221" s="127" t="s">
        <v>1334</v>
      </c>
    </row>
    <row r="222" spans="1:17" ht="63.75">
      <c r="A222" s="127">
        <v>86</v>
      </c>
      <c r="B222" s="127"/>
      <c r="C222" s="128" t="s">
        <v>711</v>
      </c>
      <c r="D222" s="216">
        <v>42956</v>
      </c>
      <c r="E222" s="123" t="s">
        <v>6</v>
      </c>
      <c r="F222" s="123">
        <v>895240</v>
      </c>
      <c r="G222" s="127"/>
      <c r="H222" s="131" t="s">
        <v>1606</v>
      </c>
      <c r="I222" s="127"/>
      <c r="J222" s="127"/>
      <c r="K222" s="127"/>
      <c r="L222" s="127"/>
      <c r="M222" s="225">
        <v>0</v>
      </c>
      <c r="N222" s="225">
        <v>69925.789999999994</v>
      </c>
      <c r="O222" s="225">
        <v>0</v>
      </c>
      <c r="P222" s="225">
        <v>479690.92</v>
      </c>
      <c r="Q222" s="127" t="s">
        <v>1334</v>
      </c>
    </row>
    <row r="223" spans="1:17" ht="63.75">
      <c r="A223" s="127">
        <v>86</v>
      </c>
      <c r="B223" s="127"/>
      <c r="C223" s="128" t="s">
        <v>711</v>
      </c>
      <c r="D223" s="216">
        <v>42956</v>
      </c>
      <c r="E223" s="123" t="s">
        <v>11</v>
      </c>
      <c r="F223" s="123">
        <v>895240</v>
      </c>
      <c r="G223" s="127"/>
      <c r="H223" s="131" t="s">
        <v>1607</v>
      </c>
      <c r="I223" s="127"/>
      <c r="J223" s="127"/>
      <c r="K223" s="127"/>
      <c r="L223" s="127"/>
      <c r="M223" s="225">
        <v>7.29</v>
      </c>
      <c r="N223" s="225">
        <v>0</v>
      </c>
      <c r="O223" s="225">
        <v>50.01</v>
      </c>
      <c r="P223" s="225">
        <v>0</v>
      </c>
      <c r="Q223" s="127" t="s">
        <v>1334</v>
      </c>
    </row>
    <row r="224" spans="1:17" ht="51">
      <c r="A224" s="127" t="s">
        <v>620</v>
      </c>
      <c r="B224" s="127"/>
      <c r="C224" s="128" t="s">
        <v>714</v>
      </c>
      <c r="D224" s="216">
        <v>42957</v>
      </c>
      <c r="E224" s="123" t="s">
        <v>23</v>
      </c>
      <c r="F224" s="123">
        <v>17073</v>
      </c>
      <c r="G224" s="127"/>
      <c r="H224" s="131" t="s">
        <v>1608</v>
      </c>
      <c r="I224" s="127"/>
      <c r="J224" s="127"/>
      <c r="K224" s="127"/>
      <c r="L224" s="127"/>
      <c r="M224" s="225">
        <v>0</v>
      </c>
      <c r="N224" s="225">
        <v>0</v>
      </c>
      <c r="O224" s="225">
        <v>0</v>
      </c>
      <c r="P224" s="225">
        <v>0.01</v>
      </c>
      <c r="Q224" s="127" t="s">
        <v>1334</v>
      </c>
    </row>
    <row r="225" spans="1:17" ht="51">
      <c r="A225" s="127" t="s">
        <v>620</v>
      </c>
      <c r="B225" s="127"/>
      <c r="C225" s="128" t="s">
        <v>714</v>
      </c>
      <c r="D225" s="216">
        <v>42958</v>
      </c>
      <c r="E225" s="123" t="s">
        <v>23</v>
      </c>
      <c r="F225" s="123">
        <v>17078</v>
      </c>
      <c r="G225" s="127"/>
      <c r="H225" s="131" t="s">
        <v>1609</v>
      </c>
      <c r="I225" s="127"/>
      <c r="J225" s="127"/>
      <c r="K225" s="127"/>
      <c r="L225" s="127"/>
      <c r="M225" s="225">
        <v>0</v>
      </c>
      <c r="N225" s="225">
        <v>0</v>
      </c>
      <c r="O225" s="225">
        <v>0.01</v>
      </c>
      <c r="P225" s="225">
        <v>0</v>
      </c>
      <c r="Q225" s="127" t="s">
        <v>1334</v>
      </c>
    </row>
    <row r="226" spans="1:17" ht="76.5">
      <c r="A226" s="127">
        <v>47</v>
      </c>
      <c r="B226" s="127"/>
      <c r="C226" s="128" t="s">
        <v>700</v>
      </c>
      <c r="D226" s="216">
        <v>42961</v>
      </c>
      <c r="E226" s="123" t="s">
        <v>6</v>
      </c>
      <c r="F226" s="123">
        <v>517618</v>
      </c>
      <c r="G226" s="127"/>
      <c r="H226" s="131" t="s">
        <v>1610</v>
      </c>
      <c r="I226" s="127"/>
      <c r="J226" s="127"/>
      <c r="K226" s="127"/>
      <c r="L226" s="127"/>
      <c r="M226" s="225">
        <v>0</v>
      </c>
      <c r="N226" s="225">
        <v>399078.2</v>
      </c>
      <c r="O226" s="225">
        <v>0</v>
      </c>
      <c r="P226" s="225">
        <v>2737676.45</v>
      </c>
      <c r="Q226" s="127" t="s">
        <v>1334</v>
      </c>
    </row>
    <row r="227" spans="1:17" ht="76.5">
      <c r="A227" s="127">
        <v>47</v>
      </c>
      <c r="B227" s="127"/>
      <c r="C227" s="128" t="s">
        <v>700</v>
      </c>
      <c r="D227" s="216">
        <v>42961</v>
      </c>
      <c r="E227" s="123" t="s">
        <v>11</v>
      </c>
      <c r="F227" s="123">
        <v>517618</v>
      </c>
      <c r="G227" s="127"/>
      <c r="H227" s="131" t="s">
        <v>1611</v>
      </c>
      <c r="I227" s="127"/>
      <c r="J227" s="127"/>
      <c r="K227" s="127"/>
      <c r="L227" s="127"/>
      <c r="M227" s="225">
        <v>7.29</v>
      </c>
      <c r="N227" s="225">
        <v>0</v>
      </c>
      <c r="O227" s="225">
        <v>50.01</v>
      </c>
      <c r="P227" s="225">
        <v>0</v>
      </c>
      <c r="Q227" s="127" t="s">
        <v>1334</v>
      </c>
    </row>
    <row r="228" spans="1:17" ht="51">
      <c r="A228" s="127" t="s">
        <v>620</v>
      </c>
      <c r="B228" s="127"/>
      <c r="C228" s="128" t="s">
        <v>714</v>
      </c>
      <c r="D228" s="216">
        <v>42961</v>
      </c>
      <c r="E228" s="123" t="s">
        <v>23</v>
      </c>
      <c r="F228" s="123">
        <v>17082</v>
      </c>
      <c r="G228" s="127"/>
      <c r="H228" s="131" t="s">
        <v>1612</v>
      </c>
      <c r="I228" s="127"/>
      <c r="J228" s="127"/>
      <c r="K228" s="127"/>
      <c r="L228" s="127"/>
      <c r="M228" s="225">
        <v>0</v>
      </c>
      <c r="N228" s="225">
        <v>0</v>
      </c>
      <c r="O228" s="225">
        <v>0.01</v>
      </c>
      <c r="P228" s="225">
        <v>0</v>
      </c>
      <c r="Q228" s="127" t="s">
        <v>1334</v>
      </c>
    </row>
    <row r="229" spans="1:17" ht="51">
      <c r="A229" s="127" t="s">
        <v>620</v>
      </c>
      <c r="B229" s="127"/>
      <c r="C229" s="128" t="s">
        <v>714</v>
      </c>
      <c r="D229" s="216">
        <v>42962</v>
      </c>
      <c r="E229" s="123" t="s">
        <v>23</v>
      </c>
      <c r="F229" s="123">
        <v>17088</v>
      </c>
      <c r="G229" s="127"/>
      <c r="H229" s="131" t="s">
        <v>1613</v>
      </c>
      <c r="I229" s="127"/>
      <c r="J229" s="127"/>
      <c r="K229" s="127"/>
      <c r="L229" s="127"/>
      <c r="M229" s="225">
        <v>0</v>
      </c>
      <c r="N229" s="225">
        <v>0</v>
      </c>
      <c r="O229" s="225">
        <v>0.01</v>
      </c>
      <c r="P229" s="225">
        <v>0</v>
      </c>
      <c r="Q229" s="127" t="s">
        <v>1334</v>
      </c>
    </row>
    <row r="230" spans="1:17" ht="63.75">
      <c r="A230" s="127">
        <v>47</v>
      </c>
      <c r="B230" s="127"/>
      <c r="C230" s="128" t="s">
        <v>700</v>
      </c>
      <c r="D230" s="216">
        <v>42963</v>
      </c>
      <c r="E230" s="123" t="s">
        <v>6</v>
      </c>
      <c r="F230" s="123">
        <v>520223</v>
      </c>
      <c r="G230" s="127"/>
      <c r="H230" s="131" t="s">
        <v>1614</v>
      </c>
      <c r="I230" s="127"/>
      <c r="J230" s="127"/>
      <c r="K230" s="127"/>
      <c r="L230" s="127"/>
      <c r="M230" s="225">
        <v>0</v>
      </c>
      <c r="N230" s="225">
        <v>771326.68</v>
      </c>
      <c r="O230" s="225">
        <v>0</v>
      </c>
      <c r="P230" s="225">
        <v>5291301.0199999996</v>
      </c>
      <c r="Q230" s="127" t="s">
        <v>1334</v>
      </c>
    </row>
    <row r="231" spans="1:17" ht="63.75">
      <c r="A231" s="127">
        <v>287</v>
      </c>
      <c r="B231" s="127"/>
      <c r="C231" s="128" t="s">
        <v>791</v>
      </c>
      <c r="D231" s="216">
        <v>42963</v>
      </c>
      <c r="E231" s="123" t="s">
        <v>6</v>
      </c>
      <c r="F231" s="123">
        <v>520543</v>
      </c>
      <c r="G231" s="127"/>
      <c r="H231" s="131" t="s">
        <v>1615</v>
      </c>
      <c r="I231" s="127"/>
      <c r="J231" s="127"/>
      <c r="K231" s="127"/>
      <c r="L231" s="127"/>
      <c r="M231" s="225">
        <v>0</v>
      </c>
      <c r="N231" s="225">
        <v>6000000</v>
      </c>
      <c r="O231" s="225">
        <v>0</v>
      </c>
      <c r="P231" s="225">
        <v>41160000</v>
      </c>
      <c r="Q231" s="127" t="s">
        <v>1334</v>
      </c>
    </row>
    <row r="232" spans="1:17" ht="76.5">
      <c r="A232" s="127">
        <v>47</v>
      </c>
      <c r="B232" s="127"/>
      <c r="C232" s="128" t="s">
        <v>700</v>
      </c>
      <c r="D232" s="216">
        <v>42963</v>
      </c>
      <c r="E232" s="123" t="s">
        <v>11</v>
      </c>
      <c r="F232" s="123">
        <v>520223</v>
      </c>
      <c r="G232" s="127"/>
      <c r="H232" s="131" t="s">
        <v>1616</v>
      </c>
      <c r="I232" s="127"/>
      <c r="J232" s="127"/>
      <c r="K232" s="127"/>
      <c r="L232" s="127"/>
      <c r="M232" s="225">
        <v>7.29</v>
      </c>
      <c r="N232" s="225">
        <v>0</v>
      </c>
      <c r="O232" s="225">
        <v>50.01</v>
      </c>
      <c r="P232" s="225">
        <v>0</v>
      </c>
      <c r="Q232" s="127" t="s">
        <v>1334</v>
      </c>
    </row>
    <row r="233" spans="1:17" ht="51">
      <c r="A233" s="127" t="s">
        <v>620</v>
      </c>
      <c r="B233" s="127"/>
      <c r="C233" s="128" t="s">
        <v>714</v>
      </c>
      <c r="D233" s="216">
        <v>42964</v>
      </c>
      <c r="E233" s="123" t="s">
        <v>23</v>
      </c>
      <c r="F233" s="123">
        <v>17098</v>
      </c>
      <c r="G233" s="127"/>
      <c r="H233" s="131" t="s">
        <v>1617</v>
      </c>
      <c r="I233" s="127"/>
      <c r="J233" s="127"/>
      <c r="K233" s="127"/>
      <c r="L233" s="127"/>
      <c r="M233" s="225">
        <v>0</v>
      </c>
      <c r="N233" s="225">
        <v>0</v>
      </c>
      <c r="O233" s="225">
        <v>0</v>
      </c>
      <c r="P233" s="225">
        <v>0.02</v>
      </c>
      <c r="Q233" s="127" t="s">
        <v>1334</v>
      </c>
    </row>
    <row r="234" spans="1:17" ht="63.75">
      <c r="A234" s="127">
        <v>47</v>
      </c>
      <c r="B234" s="127"/>
      <c r="C234" s="128" t="s">
        <v>700</v>
      </c>
      <c r="D234" s="216">
        <v>42964</v>
      </c>
      <c r="E234" s="123" t="s">
        <v>6</v>
      </c>
      <c r="F234" s="123">
        <v>895754</v>
      </c>
      <c r="G234" s="127"/>
      <c r="H234" s="131" t="s">
        <v>1618</v>
      </c>
      <c r="I234" s="127"/>
      <c r="J234" s="127"/>
      <c r="K234" s="127"/>
      <c r="L234" s="127"/>
      <c r="M234" s="225">
        <v>0</v>
      </c>
      <c r="N234" s="225">
        <v>715683.04</v>
      </c>
      <c r="O234" s="225">
        <v>0</v>
      </c>
      <c r="P234" s="225">
        <v>4909585.6500000004</v>
      </c>
      <c r="Q234" s="127" t="s">
        <v>1334</v>
      </c>
    </row>
    <row r="235" spans="1:17" ht="51">
      <c r="A235" s="127">
        <v>585</v>
      </c>
      <c r="B235" s="127"/>
      <c r="C235" s="128" t="s">
        <v>222</v>
      </c>
      <c r="D235" s="216">
        <v>42964</v>
      </c>
      <c r="E235" s="123" t="s">
        <v>6</v>
      </c>
      <c r="F235" s="123">
        <v>874285</v>
      </c>
      <c r="G235" s="127"/>
      <c r="H235" s="131" t="s">
        <v>1619</v>
      </c>
      <c r="I235" s="127"/>
      <c r="J235" s="127"/>
      <c r="K235" s="127"/>
      <c r="L235" s="127"/>
      <c r="M235" s="225">
        <v>0</v>
      </c>
      <c r="N235" s="225">
        <v>24799.97</v>
      </c>
      <c r="O235" s="225">
        <v>0</v>
      </c>
      <c r="P235" s="225">
        <v>170127.79</v>
      </c>
      <c r="Q235" s="127" t="s">
        <v>1334</v>
      </c>
    </row>
    <row r="236" spans="1:17" ht="63.75">
      <c r="A236" s="127">
        <v>47</v>
      </c>
      <c r="B236" s="127"/>
      <c r="C236" s="128" t="s">
        <v>700</v>
      </c>
      <c r="D236" s="216">
        <v>42964</v>
      </c>
      <c r="E236" s="123" t="s">
        <v>11</v>
      </c>
      <c r="F236" s="123">
        <v>895754</v>
      </c>
      <c r="G236" s="127"/>
      <c r="H236" s="131" t="s">
        <v>1620</v>
      </c>
      <c r="I236" s="127"/>
      <c r="J236" s="127"/>
      <c r="K236" s="127"/>
      <c r="L236" s="127"/>
      <c r="M236" s="225">
        <v>7.29</v>
      </c>
      <c r="N236" s="225">
        <v>0</v>
      </c>
      <c r="O236" s="225">
        <v>50.01</v>
      </c>
      <c r="P236" s="225">
        <v>0</v>
      </c>
      <c r="Q236" s="127" t="s">
        <v>1334</v>
      </c>
    </row>
    <row r="237" spans="1:17" ht="63.75">
      <c r="A237" s="127" t="s">
        <v>621</v>
      </c>
      <c r="B237" s="127"/>
      <c r="C237" s="128" t="s">
        <v>715</v>
      </c>
      <c r="D237" s="216">
        <v>42965</v>
      </c>
      <c r="E237" s="123" t="s">
        <v>6</v>
      </c>
      <c r="F237" s="123">
        <v>522490</v>
      </c>
      <c r="G237" s="127"/>
      <c r="H237" s="131" t="s">
        <v>1621</v>
      </c>
      <c r="I237" s="127"/>
      <c r="J237" s="127"/>
      <c r="K237" s="127"/>
      <c r="L237" s="127"/>
      <c r="M237" s="225">
        <v>0</v>
      </c>
      <c r="N237" s="225">
        <v>582467.03</v>
      </c>
      <c r="O237" s="225">
        <v>0</v>
      </c>
      <c r="P237" s="225">
        <v>3995723.83</v>
      </c>
      <c r="Q237" s="127" t="s">
        <v>1334</v>
      </c>
    </row>
    <row r="238" spans="1:17" ht="63.75">
      <c r="A238" s="127" t="s">
        <v>621</v>
      </c>
      <c r="B238" s="127"/>
      <c r="C238" s="128" t="s">
        <v>715</v>
      </c>
      <c r="D238" s="216">
        <v>42965</v>
      </c>
      <c r="E238" s="123" t="s">
        <v>6</v>
      </c>
      <c r="F238" s="123">
        <v>874341</v>
      </c>
      <c r="G238" s="127"/>
      <c r="H238" s="131" t="s">
        <v>1622</v>
      </c>
      <c r="I238" s="127"/>
      <c r="J238" s="127"/>
      <c r="K238" s="127"/>
      <c r="L238" s="127"/>
      <c r="M238" s="225">
        <v>0</v>
      </c>
      <c r="N238" s="225">
        <v>9479.8700000000008</v>
      </c>
      <c r="O238" s="225">
        <v>0</v>
      </c>
      <c r="P238" s="225">
        <v>65031.91</v>
      </c>
      <c r="Q238" s="127" t="s">
        <v>1334</v>
      </c>
    </row>
    <row r="239" spans="1:17" ht="51">
      <c r="A239" s="127" t="s">
        <v>620</v>
      </c>
      <c r="B239" s="127"/>
      <c r="C239" s="128" t="s">
        <v>714</v>
      </c>
      <c r="D239" s="216">
        <v>42965</v>
      </c>
      <c r="E239" s="123" t="s">
        <v>23</v>
      </c>
      <c r="F239" s="123">
        <v>17102</v>
      </c>
      <c r="G239" s="127"/>
      <c r="H239" s="131" t="s">
        <v>1623</v>
      </c>
      <c r="I239" s="127"/>
      <c r="J239" s="127"/>
      <c r="K239" s="127"/>
      <c r="L239" s="127"/>
      <c r="M239" s="225">
        <v>0</v>
      </c>
      <c r="N239" s="225">
        <v>0</v>
      </c>
      <c r="O239" s="225">
        <v>0.01</v>
      </c>
      <c r="P239" s="225">
        <v>0</v>
      </c>
      <c r="Q239" s="127" t="s">
        <v>1334</v>
      </c>
    </row>
    <row r="240" spans="1:17" ht="63.75">
      <c r="A240" s="127" t="s">
        <v>621</v>
      </c>
      <c r="B240" s="127"/>
      <c r="C240" s="128" t="s">
        <v>715</v>
      </c>
      <c r="D240" s="216">
        <v>42965</v>
      </c>
      <c r="E240" s="123" t="s">
        <v>20</v>
      </c>
      <c r="F240" s="123">
        <v>9686</v>
      </c>
      <c r="G240" s="127"/>
      <c r="H240" s="131" t="s">
        <v>1624</v>
      </c>
      <c r="I240" s="127"/>
      <c r="J240" s="127"/>
      <c r="K240" s="127"/>
      <c r="L240" s="127"/>
      <c r="M240" s="225">
        <v>10775.8</v>
      </c>
      <c r="N240" s="225">
        <v>0</v>
      </c>
      <c r="O240" s="225">
        <v>73921.990000000005</v>
      </c>
      <c r="P240" s="225">
        <v>0</v>
      </c>
      <c r="Q240" s="127" t="s">
        <v>1334</v>
      </c>
    </row>
    <row r="241" spans="1:17" ht="76.5">
      <c r="A241" s="127" t="s">
        <v>621</v>
      </c>
      <c r="B241" s="127"/>
      <c r="C241" s="128" t="s">
        <v>715</v>
      </c>
      <c r="D241" s="216">
        <v>42965</v>
      </c>
      <c r="E241" s="123" t="s">
        <v>13</v>
      </c>
      <c r="F241" s="123">
        <v>895835</v>
      </c>
      <c r="G241" s="127"/>
      <c r="H241" s="131" t="s">
        <v>1625</v>
      </c>
      <c r="I241" s="127"/>
      <c r="J241" s="127"/>
      <c r="K241" s="127"/>
      <c r="L241" s="127"/>
      <c r="M241" s="225">
        <v>22.84</v>
      </c>
      <c r="N241" s="225">
        <v>0</v>
      </c>
      <c r="O241" s="225">
        <v>156.68</v>
      </c>
      <c r="P241" s="225">
        <v>0</v>
      </c>
      <c r="Q241" s="127" t="s">
        <v>1334</v>
      </c>
    </row>
    <row r="242" spans="1:17" ht="51">
      <c r="A242" s="127" t="s">
        <v>620</v>
      </c>
      <c r="B242" s="127"/>
      <c r="C242" s="128" t="s">
        <v>714</v>
      </c>
      <c r="D242" s="216">
        <v>42968</v>
      </c>
      <c r="E242" s="123" t="s">
        <v>3</v>
      </c>
      <c r="F242" s="123">
        <v>1531162</v>
      </c>
      <c r="G242" s="127"/>
      <c r="H242" s="131" t="s">
        <v>1626</v>
      </c>
      <c r="I242" s="127"/>
      <c r="J242" s="127"/>
      <c r="K242" s="127"/>
      <c r="L242" s="127"/>
      <c r="M242" s="225">
        <v>0</v>
      </c>
      <c r="N242" s="225">
        <v>10000</v>
      </c>
      <c r="O242" s="225">
        <v>0</v>
      </c>
      <c r="P242" s="225">
        <v>68600</v>
      </c>
      <c r="Q242" s="127" t="s">
        <v>1334</v>
      </c>
    </row>
    <row r="243" spans="1:17" ht="51">
      <c r="A243" s="127" t="s">
        <v>620</v>
      </c>
      <c r="B243" s="127"/>
      <c r="C243" s="128" t="s">
        <v>714</v>
      </c>
      <c r="D243" s="216">
        <v>42969</v>
      </c>
      <c r="E243" s="123" t="s">
        <v>23</v>
      </c>
      <c r="F243" s="123">
        <v>17111</v>
      </c>
      <c r="G243" s="127"/>
      <c r="H243" s="131" t="s">
        <v>1627</v>
      </c>
      <c r="I243" s="127"/>
      <c r="J243" s="127"/>
      <c r="K243" s="127"/>
      <c r="L243" s="127"/>
      <c r="M243" s="225">
        <v>0</v>
      </c>
      <c r="N243" s="225">
        <v>0</v>
      </c>
      <c r="O243" s="225">
        <v>0.01</v>
      </c>
      <c r="P243" s="225">
        <v>0</v>
      </c>
      <c r="Q243" s="127" t="s">
        <v>1334</v>
      </c>
    </row>
    <row r="244" spans="1:17" ht="89.25">
      <c r="A244" s="127" t="s">
        <v>620</v>
      </c>
      <c r="B244" s="127"/>
      <c r="C244" s="128" t="s">
        <v>714</v>
      </c>
      <c r="D244" s="216">
        <v>42970</v>
      </c>
      <c r="E244" s="123" t="s">
        <v>1261</v>
      </c>
      <c r="F244" s="123">
        <v>2955</v>
      </c>
      <c r="G244" s="127"/>
      <c r="H244" s="131" t="s">
        <v>1628</v>
      </c>
      <c r="I244" s="127"/>
      <c r="J244" s="127"/>
      <c r="K244" s="127"/>
      <c r="L244" s="127"/>
      <c r="M244" s="225">
        <v>644.48</v>
      </c>
      <c r="N244" s="225">
        <v>0</v>
      </c>
      <c r="O244" s="225">
        <v>4421.13</v>
      </c>
      <c r="P244" s="225">
        <v>0</v>
      </c>
      <c r="Q244" s="127" t="s">
        <v>1334</v>
      </c>
    </row>
    <row r="245" spans="1:17" ht="51">
      <c r="A245" s="127" t="s">
        <v>620</v>
      </c>
      <c r="B245" s="127"/>
      <c r="C245" s="128" t="s">
        <v>714</v>
      </c>
      <c r="D245" s="216">
        <v>42971</v>
      </c>
      <c r="E245" s="123" t="s">
        <v>23</v>
      </c>
      <c r="F245" s="123">
        <v>17119</v>
      </c>
      <c r="G245" s="127"/>
      <c r="H245" s="131" t="s">
        <v>1629</v>
      </c>
      <c r="I245" s="127"/>
      <c r="J245" s="127"/>
      <c r="K245" s="127"/>
      <c r="L245" s="127"/>
      <c r="M245" s="225">
        <v>0</v>
      </c>
      <c r="N245" s="225">
        <v>0</v>
      </c>
      <c r="O245" s="225">
        <v>0</v>
      </c>
      <c r="P245" s="225">
        <v>0.01</v>
      </c>
      <c r="Q245" s="127" t="s">
        <v>1334</v>
      </c>
    </row>
    <row r="246" spans="1:17" ht="63.75">
      <c r="A246" s="127">
        <v>86</v>
      </c>
      <c r="B246" s="127"/>
      <c r="C246" s="128" t="s">
        <v>711</v>
      </c>
      <c r="D246" s="216">
        <v>42972</v>
      </c>
      <c r="E246" s="123" t="s">
        <v>6</v>
      </c>
      <c r="F246" s="123">
        <v>527969</v>
      </c>
      <c r="G246" s="127"/>
      <c r="H246" s="131" t="s">
        <v>1630</v>
      </c>
      <c r="I246" s="127"/>
      <c r="J246" s="127"/>
      <c r="K246" s="127"/>
      <c r="L246" s="127"/>
      <c r="M246" s="225">
        <v>0</v>
      </c>
      <c r="N246" s="225">
        <v>1275000</v>
      </c>
      <c r="O246" s="225">
        <v>0</v>
      </c>
      <c r="P246" s="225">
        <v>8746500</v>
      </c>
      <c r="Q246" s="127" t="s">
        <v>1334</v>
      </c>
    </row>
    <row r="247" spans="1:17" ht="63.75">
      <c r="A247" s="127">
        <v>86</v>
      </c>
      <c r="B247" s="127"/>
      <c r="C247" s="128" t="s">
        <v>711</v>
      </c>
      <c r="D247" s="216">
        <v>42972</v>
      </c>
      <c r="E247" s="123" t="s">
        <v>6</v>
      </c>
      <c r="F247" s="123">
        <v>527970</v>
      </c>
      <c r="G247" s="127"/>
      <c r="H247" s="131" t="s">
        <v>1631</v>
      </c>
      <c r="I247" s="127"/>
      <c r="J247" s="127"/>
      <c r="K247" s="127"/>
      <c r="L247" s="127"/>
      <c r="M247" s="225">
        <v>0</v>
      </c>
      <c r="N247" s="225">
        <v>225000</v>
      </c>
      <c r="O247" s="225">
        <v>0</v>
      </c>
      <c r="P247" s="225">
        <v>1543500</v>
      </c>
      <c r="Q247" s="127" t="s">
        <v>1334</v>
      </c>
    </row>
    <row r="248" spans="1:17" ht="76.5">
      <c r="A248" s="127">
        <v>86</v>
      </c>
      <c r="B248" s="127"/>
      <c r="C248" s="128" t="s">
        <v>711</v>
      </c>
      <c r="D248" s="216">
        <v>42972</v>
      </c>
      <c r="E248" s="123" t="s">
        <v>11</v>
      </c>
      <c r="F248" s="123">
        <v>527969</v>
      </c>
      <c r="G248" s="127"/>
      <c r="H248" s="131" t="s">
        <v>1632</v>
      </c>
      <c r="I248" s="127"/>
      <c r="J248" s="127"/>
      <c r="K248" s="127"/>
      <c r="L248" s="127"/>
      <c r="M248" s="225">
        <v>7.29</v>
      </c>
      <c r="N248" s="225">
        <v>0</v>
      </c>
      <c r="O248" s="225">
        <v>50.01</v>
      </c>
      <c r="P248" s="225">
        <v>0</v>
      </c>
      <c r="Q248" s="127" t="s">
        <v>1334</v>
      </c>
    </row>
    <row r="249" spans="1:17" ht="76.5">
      <c r="A249" s="127">
        <v>86</v>
      </c>
      <c r="B249" s="127"/>
      <c r="C249" s="128" t="s">
        <v>711</v>
      </c>
      <c r="D249" s="216">
        <v>42972</v>
      </c>
      <c r="E249" s="123" t="s">
        <v>11</v>
      </c>
      <c r="F249" s="123">
        <v>527970</v>
      </c>
      <c r="G249" s="127"/>
      <c r="H249" s="131" t="s">
        <v>1633</v>
      </c>
      <c r="I249" s="127"/>
      <c r="J249" s="127"/>
      <c r="K249" s="127"/>
      <c r="L249" s="127"/>
      <c r="M249" s="225">
        <v>7.29</v>
      </c>
      <c r="N249" s="225">
        <v>0</v>
      </c>
      <c r="O249" s="225">
        <v>50.01</v>
      </c>
      <c r="P249" s="225">
        <v>0</v>
      </c>
      <c r="Q249" s="127" t="s">
        <v>1334</v>
      </c>
    </row>
    <row r="250" spans="1:17" ht="51">
      <c r="A250" s="127" t="s">
        <v>620</v>
      </c>
      <c r="B250" s="127"/>
      <c r="C250" s="128" t="s">
        <v>714</v>
      </c>
      <c r="D250" s="216">
        <v>42975</v>
      </c>
      <c r="E250" s="123" t="s">
        <v>23</v>
      </c>
      <c r="F250" s="123">
        <v>17128</v>
      </c>
      <c r="G250" s="127"/>
      <c r="H250" s="131" t="s">
        <v>1634</v>
      </c>
      <c r="I250" s="127"/>
      <c r="J250" s="127"/>
      <c r="K250" s="127"/>
      <c r="L250" s="127"/>
      <c r="M250" s="225">
        <v>0</v>
      </c>
      <c r="N250" s="225">
        <v>0</v>
      </c>
      <c r="O250" s="225">
        <v>0.01</v>
      </c>
      <c r="P250" s="225">
        <v>0</v>
      </c>
      <c r="Q250" s="127" t="s">
        <v>1334</v>
      </c>
    </row>
    <row r="251" spans="1:17" ht="63.75">
      <c r="A251" s="127" t="s">
        <v>621</v>
      </c>
      <c r="B251" s="127"/>
      <c r="C251" s="128" t="s">
        <v>715</v>
      </c>
      <c r="D251" s="216">
        <v>42976</v>
      </c>
      <c r="E251" s="123" t="s">
        <v>6</v>
      </c>
      <c r="F251" s="123">
        <v>896685</v>
      </c>
      <c r="G251" s="127"/>
      <c r="H251" s="131" t="s">
        <v>1635</v>
      </c>
      <c r="I251" s="127"/>
      <c r="J251" s="127"/>
      <c r="K251" s="127"/>
      <c r="L251" s="127"/>
      <c r="M251" s="225">
        <v>0</v>
      </c>
      <c r="N251" s="225">
        <v>7.23</v>
      </c>
      <c r="O251" s="225">
        <v>0</v>
      </c>
      <c r="P251" s="225">
        <v>49.6</v>
      </c>
      <c r="Q251" s="127" t="s">
        <v>1334</v>
      </c>
    </row>
    <row r="252" spans="1:17" ht="76.5">
      <c r="A252" s="127">
        <v>20</v>
      </c>
      <c r="B252" s="127"/>
      <c r="C252" s="128" t="s">
        <v>694</v>
      </c>
      <c r="D252" s="216">
        <v>42976</v>
      </c>
      <c r="E252" s="123" t="s">
        <v>17</v>
      </c>
      <c r="F252" s="123">
        <v>896678</v>
      </c>
      <c r="G252" s="127"/>
      <c r="H252" s="131" t="s">
        <v>1636</v>
      </c>
      <c r="I252" s="127"/>
      <c r="J252" s="127"/>
      <c r="K252" s="127"/>
      <c r="L252" s="127"/>
      <c r="M252" s="225">
        <v>7180.06</v>
      </c>
      <c r="N252" s="225">
        <v>0</v>
      </c>
      <c r="O252" s="225">
        <v>49255.21</v>
      </c>
      <c r="P252" s="225">
        <v>0</v>
      </c>
      <c r="Q252" s="127" t="s">
        <v>1334</v>
      </c>
    </row>
    <row r="253" spans="1:17" ht="51">
      <c r="A253" s="127" t="s">
        <v>620</v>
      </c>
      <c r="B253" s="127"/>
      <c r="C253" s="128" t="s">
        <v>714</v>
      </c>
      <c r="D253" s="216">
        <v>42978</v>
      </c>
      <c r="E253" s="123" t="s">
        <v>23</v>
      </c>
      <c r="F253" s="123">
        <v>17140</v>
      </c>
      <c r="G253" s="127"/>
      <c r="H253" s="131" t="s">
        <v>1637</v>
      </c>
      <c r="I253" s="127"/>
      <c r="J253" s="127"/>
      <c r="K253" s="127"/>
      <c r="L253" s="127"/>
      <c r="M253" s="225">
        <v>0</v>
      </c>
      <c r="N253" s="225">
        <v>0</v>
      </c>
      <c r="O253" s="225">
        <v>0</v>
      </c>
      <c r="P253" s="225">
        <v>0.01</v>
      </c>
      <c r="Q253" s="127" t="s">
        <v>1334</v>
      </c>
    </row>
    <row r="254" spans="1:17" ht="51">
      <c r="A254" s="127">
        <v>86</v>
      </c>
      <c r="B254" s="127"/>
      <c r="C254" s="128" t="s">
        <v>711</v>
      </c>
      <c r="D254" s="216">
        <v>42979</v>
      </c>
      <c r="E254" s="123" t="s">
        <v>6</v>
      </c>
      <c r="F254" s="123">
        <v>897142</v>
      </c>
      <c r="G254" s="127"/>
      <c r="H254" s="131" t="s">
        <v>1676</v>
      </c>
      <c r="I254" s="127"/>
      <c r="J254" s="127"/>
      <c r="K254" s="127"/>
      <c r="L254" s="127"/>
      <c r="M254" s="225">
        <v>0</v>
      </c>
      <c r="N254" s="225">
        <v>219569.82</v>
      </c>
      <c r="O254" s="225">
        <v>0</v>
      </c>
      <c r="P254" s="225">
        <v>1506248.97</v>
      </c>
      <c r="Q254" s="127" t="s">
        <v>1334</v>
      </c>
    </row>
    <row r="255" spans="1:17" ht="51">
      <c r="A255" s="127">
        <v>86</v>
      </c>
      <c r="B255" s="127"/>
      <c r="C255" s="128" t="s">
        <v>711</v>
      </c>
      <c r="D255" s="216">
        <v>42979</v>
      </c>
      <c r="E255" s="123" t="s">
        <v>11</v>
      </c>
      <c r="F255" s="123">
        <v>897142</v>
      </c>
      <c r="G255" s="127"/>
      <c r="H255" s="131" t="s">
        <v>1677</v>
      </c>
      <c r="I255" s="127"/>
      <c r="J255" s="127"/>
      <c r="K255" s="127"/>
      <c r="L255" s="127"/>
      <c r="M255" s="225">
        <v>7.29</v>
      </c>
      <c r="N255" s="225">
        <v>0</v>
      </c>
      <c r="O255" s="225">
        <v>50.01</v>
      </c>
      <c r="P255" s="225">
        <v>0</v>
      </c>
      <c r="Q255" s="127" t="s">
        <v>1334</v>
      </c>
    </row>
    <row r="256" spans="1:17" ht="51">
      <c r="A256" s="127" t="s">
        <v>620</v>
      </c>
      <c r="B256" s="127"/>
      <c r="C256" s="128" t="s">
        <v>714</v>
      </c>
      <c r="D256" s="216">
        <v>42979</v>
      </c>
      <c r="E256" s="123" t="s">
        <v>23</v>
      </c>
      <c r="F256" s="123">
        <v>17144</v>
      </c>
      <c r="G256" s="127"/>
      <c r="H256" s="131" t="s">
        <v>1678</v>
      </c>
      <c r="I256" s="127"/>
      <c r="J256" s="127"/>
      <c r="K256" s="127"/>
      <c r="L256" s="127"/>
      <c r="M256" s="225">
        <v>0</v>
      </c>
      <c r="N256" s="225">
        <v>0</v>
      </c>
      <c r="O256" s="225">
        <v>0.01</v>
      </c>
      <c r="P256" s="225">
        <v>0</v>
      </c>
      <c r="Q256" s="127" t="s">
        <v>1334</v>
      </c>
    </row>
    <row r="257" spans="1:17" ht="51">
      <c r="A257" s="127" t="s">
        <v>620</v>
      </c>
      <c r="B257" s="127"/>
      <c r="C257" s="128" t="s">
        <v>714</v>
      </c>
      <c r="D257" s="216">
        <v>42982</v>
      </c>
      <c r="E257" s="123" t="s">
        <v>23</v>
      </c>
      <c r="F257" s="123">
        <v>17148</v>
      </c>
      <c r="G257" s="127"/>
      <c r="H257" s="131" t="s">
        <v>1679</v>
      </c>
      <c r="I257" s="127"/>
      <c r="J257" s="127"/>
      <c r="K257" s="127"/>
      <c r="L257" s="127"/>
      <c r="M257" s="225">
        <v>0</v>
      </c>
      <c r="N257" s="225">
        <v>0</v>
      </c>
      <c r="O257" s="225">
        <v>0.01</v>
      </c>
      <c r="P257" s="225">
        <v>0</v>
      </c>
      <c r="Q257" s="127" t="s">
        <v>1334</v>
      </c>
    </row>
    <row r="258" spans="1:17" ht="51">
      <c r="A258" s="127" t="s">
        <v>620</v>
      </c>
      <c r="B258" s="127"/>
      <c r="C258" s="128" t="s">
        <v>714</v>
      </c>
      <c r="D258" s="216">
        <v>42983</v>
      </c>
      <c r="E258" s="123" t="s">
        <v>23</v>
      </c>
      <c r="F258" s="123">
        <v>17152</v>
      </c>
      <c r="G258" s="127"/>
      <c r="H258" s="131" t="s">
        <v>1680</v>
      </c>
      <c r="I258" s="127"/>
      <c r="J258" s="127"/>
      <c r="K258" s="127"/>
      <c r="L258" s="127"/>
      <c r="M258" s="225">
        <v>0</v>
      </c>
      <c r="N258" s="225">
        <v>0</v>
      </c>
      <c r="O258" s="225">
        <v>0.01</v>
      </c>
      <c r="P258" s="225">
        <v>0</v>
      </c>
      <c r="Q258" s="127" t="s">
        <v>1334</v>
      </c>
    </row>
    <row r="259" spans="1:17" ht="63.75">
      <c r="A259" s="127">
        <v>86</v>
      </c>
      <c r="B259" s="127"/>
      <c r="C259" s="128" t="s">
        <v>711</v>
      </c>
      <c r="D259" s="216">
        <v>42984</v>
      </c>
      <c r="E259" s="123" t="s">
        <v>6</v>
      </c>
      <c r="F259" s="123">
        <v>897390</v>
      </c>
      <c r="G259" s="127"/>
      <c r="H259" s="131" t="s">
        <v>1681</v>
      </c>
      <c r="I259" s="127"/>
      <c r="J259" s="127"/>
      <c r="K259" s="127"/>
      <c r="L259" s="127"/>
      <c r="M259" s="225">
        <v>0</v>
      </c>
      <c r="N259" s="225">
        <v>221568.81</v>
      </c>
      <c r="O259" s="225">
        <v>0</v>
      </c>
      <c r="P259" s="225">
        <v>1519962.04</v>
      </c>
      <c r="Q259" s="127" t="s">
        <v>1334</v>
      </c>
    </row>
    <row r="260" spans="1:17" ht="63.75">
      <c r="A260" s="127">
        <v>47</v>
      </c>
      <c r="B260" s="127"/>
      <c r="C260" s="128" t="s">
        <v>700</v>
      </c>
      <c r="D260" s="216">
        <v>42984</v>
      </c>
      <c r="E260" s="123" t="s">
        <v>3</v>
      </c>
      <c r="F260" s="123">
        <v>1537252</v>
      </c>
      <c r="G260" s="127"/>
      <c r="H260" s="131" t="s">
        <v>1682</v>
      </c>
      <c r="I260" s="127"/>
      <c r="J260" s="127"/>
      <c r="K260" s="127"/>
      <c r="L260" s="127"/>
      <c r="M260" s="225">
        <v>0</v>
      </c>
      <c r="N260" s="225">
        <v>33787</v>
      </c>
      <c r="O260" s="225">
        <v>0</v>
      </c>
      <c r="P260" s="225">
        <v>231778.82</v>
      </c>
      <c r="Q260" s="127" t="s">
        <v>1334</v>
      </c>
    </row>
    <row r="261" spans="1:17" ht="63.75">
      <c r="A261" s="127">
        <v>86</v>
      </c>
      <c r="B261" s="127"/>
      <c r="C261" s="128" t="s">
        <v>711</v>
      </c>
      <c r="D261" s="216">
        <v>42984</v>
      </c>
      <c r="E261" s="123" t="s">
        <v>11</v>
      </c>
      <c r="F261" s="123">
        <v>897390</v>
      </c>
      <c r="G261" s="127"/>
      <c r="H261" s="131" t="s">
        <v>1683</v>
      </c>
      <c r="I261" s="127"/>
      <c r="J261" s="127"/>
      <c r="K261" s="127"/>
      <c r="L261" s="127"/>
      <c r="M261" s="225">
        <v>7.29</v>
      </c>
      <c r="N261" s="225">
        <v>0</v>
      </c>
      <c r="O261" s="225">
        <v>50.01</v>
      </c>
      <c r="P261" s="225">
        <v>0</v>
      </c>
      <c r="Q261" s="127" t="s">
        <v>1334</v>
      </c>
    </row>
    <row r="262" spans="1:17" ht="51">
      <c r="A262" s="127" t="s">
        <v>620</v>
      </c>
      <c r="B262" s="127"/>
      <c r="C262" s="128" t="s">
        <v>714</v>
      </c>
      <c r="D262" s="216">
        <v>42985</v>
      </c>
      <c r="E262" s="123" t="s">
        <v>23</v>
      </c>
      <c r="F262" s="123">
        <v>17161</v>
      </c>
      <c r="G262" s="127"/>
      <c r="H262" s="131" t="s">
        <v>1684</v>
      </c>
      <c r="I262" s="127"/>
      <c r="J262" s="127"/>
      <c r="K262" s="127"/>
      <c r="L262" s="127"/>
      <c r="M262" s="225">
        <v>0</v>
      </c>
      <c r="N262" s="225">
        <v>0</v>
      </c>
      <c r="O262" s="225">
        <v>0</v>
      </c>
      <c r="P262" s="225">
        <v>0.01</v>
      </c>
      <c r="Q262" s="127" t="s">
        <v>1334</v>
      </c>
    </row>
    <row r="263" spans="1:17" ht="89.25">
      <c r="A263" s="127" t="s">
        <v>621</v>
      </c>
      <c r="B263" s="127"/>
      <c r="C263" s="128" t="s">
        <v>715</v>
      </c>
      <c r="D263" s="216">
        <v>42985</v>
      </c>
      <c r="E263" s="123" t="s">
        <v>13</v>
      </c>
      <c r="F263" s="123">
        <v>897478</v>
      </c>
      <c r="G263" s="127"/>
      <c r="H263" s="131" t="s">
        <v>1685</v>
      </c>
      <c r="I263" s="127"/>
      <c r="J263" s="127"/>
      <c r="K263" s="127"/>
      <c r="L263" s="127"/>
      <c r="M263" s="225">
        <v>96.03</v>
      </c>
      <c r="N263" s="225">
        <v>0</v>
      </c>
      <c r="O263" s="225">
        <v>658.77</v>
      </c>
      <c r="P263" s="225">
        <v>0</v>
      </c>
      <c r="Q263" s="127" t="s">
        <v>1334</v>
      </c>
    </row>
    <row r="264" spans="1:17" ht="51">
      <c r="A264" s="127" t="s">
        <v>621</v>
      </c>
      <c r="B264" s="127"/>
      <c r="C264" s="128" t="s">
        <v>715</v>
      </c>
      <c r="D264" s="216">
        <v>42989</v>
      </c>
      <c r="E264" s="123" t="s">
        <v>20</v>
      </c>
      <c r="F264" s="123">
        <v>9775</v>
      </c>
      <c r="G264" s="127"/>
      <c r="H264" s="131" t="s">
        <v>1686</v>
      </c>
      <c r="I264" s="127"/>
      <c r="J264" s="127"/>
      <c r="K264" s="127"/>
      <c r="L264" s="127"/>
      <c r="M264" s="225">
        <v>28356.86</v>
      </c>
      <c r="N264" s="225">
        <v>0</v>
      </c>
      <c r="O264" s="225">
        <v>194528.06</v>
      </c>
      <c r="P264" s="225">
        <v>0</v>
      </c>
      <c r="Q264" s="127" t="s">
        <v>1334</v>
      </c>
    </row>
    <row r="265" spans="1:17" ht="51">
      <c r="A265" s="127" t="s">
        <v>620</v>
      </c>
      <c r="B265" s="127"/>
      <c r="C265" s="128" t="s">
        <v>714</v>
      </c>
      <c r="D265" s="216">
        <v>42990</v>
      </c>
      <c r="E265" s="123" t="s">
        <v>23</v>
      </c>
      <c r="F265" s="123">
        <v>17174</v>
      </c>
      <c r="G265" s="127"/>
      <c r="H265" s="131" t="s">
        <v>1687</v>
      </c>
      <c r="I265" s="127"/>
      <c r="J265" s="127"/>
      <c r="K265" s="127"/>
      <c r="L265" s="127"/>
      <c r="M265" s="225">
        <v>0</v>
      </c>
      <c r="N265" s="225">
        <v>0</v>
      </c>
      <c r="O265" s="225">
        <v>0.01</v>
      </c>
      <c r="P265" s="225">
        <v>0</v>
      </c>
      <c r="Q265" s="127" t="s">
        <v>1334</v>
      </c>
    </row>
    <row r="266" spans="1:17" ht="51">
      <c r="A266" s="127">
        <v>30</v>
      </c>
      <c r="B266" s="127"/>
      <c r="C266" s="128" t="s">
        <v>696</v>
      </c>
      <c r="D266" s="216">
        <v>42992</v>
      </c>
      <c r="E266" s="123" t="s">
        <v>11</v>
      </c>
      <c r="F266" s="123">
        <v>898113</v>
      </c>
      <c r="G266" s="127"/>
      <c r="H266" s="131" t="s">
        <v>1688</v>
      </c>
      <c r="I266" s="127"/>
      <c r="J266" s="127"/>
      <c r="K266" s="127"/>
      <c r="L266" s="127"/>
      <c r="M266" s="225">
        <v>7.29</v>
      </c>
      <c r="N266" s="225">
        <v>0</v>
      </c>
      <c r="O266" s="225">
        <v>50.01</v>
      </c>
      <c r="P266" s="225">
        <v>0</v>
      </c>
      <c r="Q266" s="127" t="s">
        <v>1334</v>
      </c>
    </row>
    <row r="267" spans="1:17" ht="76.5">
      <c r="A267" s="127">
        <v>287</v>
      </c>
      <c r="B267" s="127"/>
      <c r="C267" s="128" t="s">
        <v>791</v>
      </c>
      <c r="D267" s="216">
        <v>42993</v>
      </c>
      <c r="E267" s="123" t="s">
        <v>6</v>
      </c>
      <c r="F267" s="123">
        <v>545850</v>
      </c>
      <c r="G267" s="127"/>
      <c r="H267" s="131" t="s">
        <v>1689</v>
      </c>
      <c r="I267" s="127"/>
      <c r="J267" s="127"/>
      <c r="K267" s="127"/>
      <c r="L267" s="127"/>
      <c r="M267" s="225">
        <v>0</v>
      </c>
      <c r="N267" s="225">
        <v>5500000</v>
      </c>
      <c r="O267" s="225">
        <v>0</v>
      </c>
      <c r="P267" s="225">
        <v>37730000</v>
      </c>
      <c r="Q267" s="127" t="s">
        <v>1334</v>
      </c>
    </row>
    <row r="268" spans="1:17" ht="76.5">
      <c r="A268" s="127">
        <v>291</v>
      </c>
      <c r="B268" s="127"/>
      <c r="C268" s="128" t="s">
        <v>795</v>
      </c>
      <c r="D268" s="216">
        <v>42996</v>
      </c>
      <c r="E268" s="123" t="s">
        <v>6</v>
      </c>
      <c r="F268" s="123">
        <v>547441</v>
      </c>
      <c r="G268" s="127"/>
      <c r="H268" s="131" t="s">
        <v>1690</v>
      </c>
      <c r="I268" s="127"/>
      <c r="J268" s="127"/>
      <c r="K268" s="127"/>
      <c r="L268" s="127"/>
      <c r="M268" s="225">
        <v>0</v>
      </c>
      <c r="N268" s="225">
        <v>3000000</v>
      </c>
      <c r="O268" s="225">
        <v>0</v>
      </c>
      <c r="P268" s="225">
        <v>20580000</v>
      </c>
      <c r="Q268" s="127" t="s">
        <v>1334</v>
      </c>
    </row>
    <row r="269" spans="1:17" ht="51">
      <c r="A269" s="127" t="s">
        <v>620</v>
      </c>
      <c r="B269" s="127"/>
      <c r="C269" s="128" t="s">
        <v>714</v>
      </c>
      <c r="D269" s="216">
        <v>42997</v>
      </c>
      <c r="E269" s="123" t="s">
        <v>3</v>
      </c>
      <c r="F269" s="123">
        <v>1541905</v>
      </c>
      <c r="G269" s="127"/>
      <c r="H269" s="131" t="s">
        <v>1691</v>
      </c>
      <c r="I269" s="127"/>
      <c r="J269" s="127"/>
      <c r="K269" s="127"/>
      <c r="L269" s="127"/>
      <c r="M269" s="225">
        <v>0</v>
      </c>
      <c r="N269" s="225">
        <v>15000</v>
      </c>
      <c r="O269" s="225">
        <v>0</v>
      </c>
      <c r="P269" s="225">
        <v>102900</v>
      </c>
      <c r="Q269" s="127" t="s">
        <v>1334</v>
      </c>
    </row>
    <row r="270" spans="1:17" ht="63.75">
      <c r="A270" s="127">
        <v>287</v>
      </c>
      <c r="B270" s="127"/>
      <c r="C270" s="128" t="s">
        <v>791</v>
      </c>
      <c r="D270" s="216">
        <v>42997</v>
      </c>
      <c r="E270" s="123" t="s">
        <v>6</v>
      </c>
      <c r="F270" s="123">
        <v>548035</v>
      </c>
      <c r="G270" s="127"/>
      <c r="H270" s="131" t="s">
        <v>1692</v>
      </c>
      <c r="I270" s="127"/>
      <c r="J270" s="127"/>
      <c r="K270" s="127"/>
      <c r="L270" s="127"/>
      <c r="M270" s="225">
        <v>0</v>
      </c>
      <c r="N270" s="225">
        <v>1242795</v>
      </c>
      <c r="O270" s="225">
        <v>0</v>
      </c>
      <c r="P270" s="225">
        <v>8525573.6999999993</v>
      </c>
      <c r="Q270" s="127" t="s">
        <v>1334</v>
      </c>
    </row>
    <row r="271" spans="1:17" ht="63.75">
      <c r="A271" s="127">
        <v>287</v>
      </c>
      <c r="B271" s="127"/>
      <c r="C271" s="128" t="s">
        <v>791</v>
      </c>
      <c r="D271" s="216">
        <v>42997</v>
      </c>
      <c r="E271" s="123" t="s">
        <v>6</v>
      </c>
      <c r="F271" s="123">
        <v>548036</v>
      </c>
      <c r="G271" s="127"/>
      <c r="H271" s="131" t="s">
        <v>1693</v>
      </c>
      <c r="I271" s="127"/>
      <c r="J271" s="127"/>
      <c r="K271" s="127"/>
      <c r="L271" s="127"/>
      <c r="M271" s="225">
        <v>0</v>
      </c>
      <c r="N271" s="225">
        <v>310698.75</v>
      </c>
      <c r="O271" s="225">
        <v>0</v>
      </c>
      <c r="P271" s="225">
        <v>2131393.4300000002</v>
      </c>
      <c r="Q271" s="127" t="s">
        <v>1334</v>
      </c>
    </row>
    <row r="272" spans="1:17" ht="63.75">
      <c r="A272" s="127" t="s">
        <v>621</v>
      </c>
      <c r="B272" s="127"/>
      <c r="C272" s="128" t="s">
        <v>715</v>
      </c>
      <c r="D272" s="216">
        <v>42998</v>
      </c>
      <c r="E272" s="123" t="s">
        <v>13</v>
      </c>
      <c r="F272" s="123">
        <v>898410</v>
      </c>
      <c r="G272" s="127"/>
      <c r="H272" s="131" t="s">
        <v>1694</v>
      </c>
      <c r="I272" s="127"/>
      <c r="J272" s="127"/>
      <c r="K272" s="127"/>
      <c r="L272" s="127"/>
      <c r="M272" s="225">
        <v>20</v>
      </c>
      <c r="N272" s="225">
        <v>0</v>
      </c>
      <c r="O272" s="225">
        <v>137.19999999999999</v>
      </c>
      <c r="P272" s="225">
        <v>0</v>
      </c>
      <c r="Q272" s="127" t="s">
        <v>1334</v>
      </c>
    </row>
    <row r="273" spans="1:17" ht="51">
      <c r="A273" s="127" t="s">
        <v>620</v>
      </c>
      <c r="B273" s="127"/>
      <c r="C273" s="128" t="s">
        <v>714</v>
      </c>
      <c r="D273" s="216">
        <v>42998</v>
      </c>
      <c r="E273" s="123" t="s">
        <v>23</v>
      </c>
      <c r="F273" s="123">
        <v>17199</v>
      </c>
      <c r="G273" s="127"/>
      <c r="H273" s="131" t="s">
        <v>1695</v>
      </c>
      <c r="I273" s="127"/>
      <c r="J273" s="127"/>
      <c r="K273" s="127"/>
      <c r="L273" s="127"/>
      <c r="M273" s="225">
        <v>0</v>
      </c>
      <c r="N273" s="225">
        <v>0</v>
      </c>
      <c r="O273" s="225">
        <v>0.01</v>
      </c>
      <c r="P273" s="225">
        <v>0</v>
      </c>
      <c r="Q273" s="127" t="s">
        <v>1334</v>
      </c>
    </row>
    <row r="274" spans="1:17" ht="51">
      <c r="A274" s="127" t="s">
        <v>620</v>
      </c>
      <c r="B274" s="127"/>
      <c r="C274" s="128" t="s">
        <v>714</v>
      </c>
      <c r="D274" s="216">
        <v>42999</v>
      </c>
      <c r="E274" s="123" t="s">
        <v>23</v>
      </c>
      <c r="F274" s="123">
        <v>17203</v>
      </c>
      <c r="G274" s="127"/>
      <c r="H274" s="131" t="s">
        <v>1696</v>
      </c>
      <c r="I274" s="127"/>
      <c r="J274" s="127"/>
      <c r="K274" s="127"/>
      <c r="L274" s="127"/>
      <c r="M274" s="225">
        <v>0</v>
      </c>
      <c r="N274" s="225">
        <v>0</v>
      </c>
      <c r="O274" s="225">
        <v>0</v>
      </c>
      <c r="P274" s="225">
        <v>0.01</v>
      </c>
      <c r="Q274" s="127" t="s">
        <v>1334</v>
      </c>
    </row>
    <row r="275" spans="1:17" ht="63.75">
      <c r="A275" s="127">
        <v>287</v>
      </c>
      <c r="B275" s="127"/>
      <c r="C275" s="128" t="s">
        <v>791</v>
      </c>
      <c r="D275" s="216">
        <v>42999</v>
      </c>
      <c r="E275" s="123" t="s">
        <v>6</v>
      </c>
      <c r="F275" s="123">
        <v>550237</v>
      </c>
      <c r="G275" s="127"/>
      <c r="H275" s="131" t="s">
        <v>1697</v>
      </c>
      <c r="I275" s="127"/>
      <c r="J275" s="127"/>
      <c r="K275" s="127"/>
      <c r="L275" s="127"/>
      <c r="M275" s="225">
        <v>0</v>
      </c>
      <c r="N275" s="225">
        <v>11155285.609999999</v>
      </c>
      <c r="O275" s="225">
        <v>0</v>
      </c>
      <c r="P275" s="225">
        <v>76525259.280000001</v>
      </c>
      <c r="Q275" s="127" t="s">
        <v>1334</v>
      </c>
    </row>
    <row r="276" spans="1:17" ht="63.75">
      <c r="A276" s="127">
        <v>287</v>
      </c>
      <c r="B276" s="127"/>
      <c r="C276" s="128" t="s">
        <v>791</v>
      </c>
      <c r="D276" s="216">
        <v>42999</v>
      </c>
      <c r="E276" s="123" t="s">
        <v>6</v>
      </c>
      <c r="F276" s="123">
        <v>550238</v>
      </c>
      <c r="G276" s="127"/>
      <c r="H276" s="131" t="s">
        <v>1698</v>
      </c>
      <c r="I276" s="127"/>
      <c r="J276" s="127"/>
      <c r="K276" s="127"/>
      <c r="L276" s="127"/>
      <c r="M276" s="225">
        <v>0</v>
      </c>
      <c r="N276" s="225">
        <v>3718428.54</v>
      </c>
      <c r="O276" s="225">
        <v>0</v>
      </c>
      <c r="P276" s="225">
        <v>25508419.780000001</v>
      </c>
      <c r="Q276" s="127" t="s">
        <v>1334</v>
      </c>
    </row>
    <row r="277" spans="1:17" ht="25.5">
      <c r="A277" s="127" t="s">
        <v>621</v>
      </c>
      <c r="B277" s="127"/>
      <c r="C277" s="128" t="s">
        <v>715</v>
      </c>
      <c r="D277" s="216">
        <v>42999</v>
      </c>
      <c r="E277" s="123" t="s">
        <v>13</v>
      </c>
      <c r="F277" s="123">
        <v>46221</v>
      </c>
      <c r="G277" s="127"/>
      <c r="H277" s="131" t="s">
        <v>1507</v>
      </c>
      <c r="I277" s="127"/>
      <c r="J277" s="127"/>
      <c r="K277" s="127"/>
      <c r="L277" s="127"/>
      <c r="M277" s="225">
        <v>80356.5</v>
      </c>
      <c r="N277" s="225">
        <v>0</v>
      </c>
      <c r="O277" s="225">
        <v>551245.59</v>
      </c>
      <c r="P277" s="225">
        <v>0</v>
      </c>
      <c r="Q277" s="127" t="s">
        <v>1334</v>
      </c>
    </row>
    <row r="278" spans="1:17" ht="89.25">
      <c r="A278" s="127" t="s">
        <v>621</v>
      </c>
      <c r="B278" s="127"/>
      <c r="C278" s="128" t="s">
        <v>715</v>
      </c>
      <c r="D278" s="216">
        <v>42999</v>
      </c>
      <c r="E278" s="123" t="s">
        <v>13</v>
      </c>
      <c r="F278" s="123">
        <v>898528</v>
      </c>
      <c r="G278" s="127"/>
      <c r="H278" s="131" t="s">
        <v>1699</v>
      </c>
      <c r="I278" s="127"/>
      <c r="J278" s="127"/>
      <c r="K278" s="127"/>
      <c r="L278" s="127"/>
      <c r="M278" s="225">
        <v>10</v>
      </c>
      <c r="N278" s="225">
        <v>0</v>
      </c>
      <c r="O278" s="225">
        <v>68.599999999999994</v>
      </c>
      <c r="P278" s="225">
        <v>0</v>
      </c>
      <c r="Q278" s="127" t="s">
        <v>1334</v>
      </c>
    </row>
    <row r="279" spans="1:17" ht="89.25">
      <c r="A279" s="127" t="s">
        <v>621</v>
      </c>
      <c r="B279" s="127"/>
      <c r="C279" s="128" t="s">
        <v>715</v>
      </c>
      <c r="D279" s="216">
        <v>42999</v>
      </c>
      <c r="E279" s="123" t="s">
        <v>20</v>
      </c>
      <c r="F279" s="123">
        <v>9833</v>
      </c>
      <c r="G279" s="127"/>
      <c r="H279" s="131" t="s">
        <v>1700</v>
      </c>
      <c r="I279" s="127"/>
      <c r="J279" s="127"/>
      <c r="K279" s="127"/>
      <c r="L279" s="127"/>
      <c r="M279" s="225">
        <v>2271967.79</v>
      </c>
      <c r="N279" s="225">
        <v>0</v>
      </c>
      <c r="O279" s="225">
        <v>15585699.039999999</v>
      </c>
      <c r="P279" s="225">
        <v>0</v>
      </c>
      <c r="Q279" s="127" t="s">
        <v>1334</v>
      </c>
    </row>
    <row r="280" spans="1:17" ht="89.25">
      <c r="A280" s="127" t="s">
        <v>621</v>
      </c>
      <c r="B280" s="127"/>
      <c r="C280" s="128" t="s">
        <v>715</v>
      </c>
      <c r="D280" s="216">
        <v>42999</v>
      </c>
      <c r="E280" s="123" t="s">
        <v>13</v>
      </c>
      <c r="F280" s="123">
        <v>898527</v>
      </c>
      <c r="G280" s="127"/>
      <c r="H280" s="131" t="s">
        <v>1701</v>
      </c>
      <c r="I280" s="127"/>
      <c r="J280" s="127"/>
      <c r="K280" s="127"/>
      <c r="L280" s="127"/>
      <c r="M280" s="225">
        <v>40</v>
      </c>
      <c r="N280" s="225">
        <v>0</v>
      </c>
      <c r="O280" s="225">
        <v>274.39999999999998</v>
      </c>
      <c r="P280" s="225">
        <v>0</v>
      </c>
      <c r="Q280" s="127" t="s">
        <v>1334</v>
      </c>
    </row>
    <row r="281" spans="1:17" ht="25.5">
      <c r="A281" s="127" t="s">
        <v>621</v>
      </c>
      <c r="B281" s="127"/>
      <c r="C281" s="128" t="s">
        <v>715</v>
      </c>
      <c r="D281" s="216">
        <v>42999</v>
      </c>
      <c r="E281" s="123" t="s">
        <v>13</v>
      </c>
      <c r="F281" s="123">
        <v>46224</v>
      </c>
      <c r="G281" s="127"/>
      <c r="H281" s="131" t="s">
        <v>1507</v>
      </c>
      <c r="I281" s="127"/>
      <c r="J281" s="127"/>
      <c r="K281" s="127"/>
      <c r="L281" s="127"/>
      <c r="M281" s="225">
        <v>3575.86</v>
      </c>
      <c r="N281" s="225">
        <v>0</v>
      </c>
      <c r="O281" s="225">
        <v>24530.400000000001</v>
      </c>
      <c r="P281" s="225">
        <v>0</v>
      </c>
      <c r="Q281" s="127" t="s">
        <v>1334</v>
      </c>
    </row>
    <row r="282" spans="1:17" ht="51">
      <c r="A282" s="127" t="s">
        <v>620</v>
      </c>
      <c r="B282" s="127"/>
      <c r="C282" s="128" t="s">
        <v>714</v>
      </c>
      <c r="D282" s="216">
        <v>43000</v>
      </c>
      <c r="E282" s="123" t="s">
        <v>23</v>
      </c>
      <c r="F282" s="123">
        <v>17207</v>
      </c>
      <c r="G282" s="127"/>
      <c r="H282" s="131" t="s">
        <v>1702</v>
      </c>
      <c r="I282" s="127"/>
      <c r="J282" s="127"/>
      <c r="K282" s="127"/>
      <c r="L282" s="127"/>
      <c r="M282" s="225">
        <v>0</v>
      </c>
      <c r="N282" s="225">
        <v>0</v>
      </c>
      <c r="O282" s="225">
        <v>0.02</v>
      </c>
      <c r="P282" s="225">
        <v>0</v>
      </c>
      <c r="Q282" s="127" t="s">
        <v>1334</v>
      </c>
    </row>
    <row r="283" spans="1:17" ht="63.75">
      <c r="A283" s="127">
        <v>20</v>
      </c>
      <c r="B283" s="127"/>
      <c r="C283" s="128" t="s">
        <v>694</v>
      </c>
      <c r="D283" s="216">
        <v>43003</v>
      </c>
      <c r="E283" s="123" t="s">
        <v>6</v>
      </c>
      <c r="F283" s="123">
        <v>898784</v>
      </c>
      <c r="G283" s="127"/>
      <c r="H283" s="131" t="s">
        <v>1703</v>
      </c>
      <c r="I283" s="127"/>
      <c r="J283" s="127"/>
      <c r="K283" s="127"/>
      <c r="L283" s="127"/>
      <c r="M283" s="225">
        <v>0</v>
      </c>
      <c r="N283" s="225">
        <v>15862.6</v>
      </c>
      <c r="O283" s="225">
        <v>0</v>
      </c>
      <c r="P283" s="225">
        <v>108817.44</v>
      </c>
      <c r="Q283" s="127" t="s">
        <v>1334</v>
      </c>
    </row>
    <row r="284" spans="1:17" ht="76.5">
      <c r="A284" s="127" t="s">
        <v>621</v>
      </c>
      <c r="B284" s="127"/>
      <c r="C284" s="128" t="s">
        <v>715</v>
      </c>
      <c r="D284" s="216">
        <v>43003</v>
      </c>
      <c r="E284" s="123" t="s">
        <v>6</v>
      </c>
      <c r="F284" s="123">
        <v>552491</v>
      </c>
      <c r="G284" s="127"/>
      <c r="H284" s="131" t="s">
        <v>1704</v>
      </c>
      <c r="I284" s="127"/>
      <c r="J284" s="127"/>
      <c r="K284" s="127"/>
      <c r="L284" s="127"/>
      <c r="M284" s="225">
        <v>0</v>
      </c>
      <c r="N284" s="225">
        <v>765930.16</v>
      </c>
      <c r="O284" s="225">
        <v>0</v>
      </c>
      <c r="P284" s="225">
        <v>5254280.9000000004</v>
      </c>
      <c r="Q284" s="127" t="s">
        <v>1334</v>
      </c>
    </row>
    <row r="285" spans="1:17" ht="51">
      <c r="A285" s="127" t="s">
        <v>621</v>
      </c>
      <c r="B285" s="127"/>
      <c r="C285" s="128" t="s">
        <v>715</v>
      </c>
      <c r="D285" s="216">
        <v>43003</v>
      </c>
      <c r="E285" s="123" t="s">
        <v>20</v>
      </c>
      <c r="F285" s="123">
        <v>9821</v>
      </c>
      <c r="G285" s="127"/>
      <c r="H285" s="131" t="s">
        <v>1705</v>
      </c>
      <c r="I285" s="127"/>
      <c r="J285" s="127"/>
      <c r="K285" s="127"/>
      <c r="L285" s="127"/>
      <c r="M285" s="225">
        <v>64079.44</v>
      </c>
      <c r="N285" s="225">
        <v>0</v>
      </c>
      <c r="O285" s="225">
        <v>439584.96</v>
      </c>
      <c r="P285" s="225">
        <v>0</v>
      </c>
      <c r="Q285" s="127" t="s">
        <v>1334</v>
      </c>
    </row>
    <row r="286" spans="1:17" ht="51">
      <c r="A286" s="127" t="s">
        <v>621</v>
      </c>
      <c r="B286" s="127"/>
      <c r="C286" s="128" t="s">
        <v>715</v>
      </c>
      <c r="D286" s="216">
        <v>43003</v>
      </c>
      <c r="E286" s="123" t="s">
        <v>20</v>
      </c>
      <c r="F286" s="123">
        <v>9766</v>
      </c>
      <c r="G286" s="127"/>
      <c r="H286" s="131" t="s">
        <v>1706</v>
      </c>
      <c r="I286" s="127"/>
      <c r="J286" s="127"/>
      <c r="K286" s="127"/>
      <c r="L286" s="127"/>
      <c r="M286" s="225">
        <v>24711.41</v>
      </c>
      <c r="N286" s="225">
        <v>0</v>
      </c>
      <c r="O286" s="225">
        <v>169520.27</v>
      </c>
      <c r="P286" s="225">
        <v>0</v>
      </c>
      <c r="Q286" s="127" t="s">
        <v>1334</v>
      </c>
    </row>
    <row r="287" spans="1:17" ht="63.75">
      <c r="A287" s="127" t="s">
        <v>621</v>
      </c>
      <c r="B287" s="127"/>
      <c r="C287" s="128" t="s">
        <v>715</v>
      </c>
      <c r="D287" s="216">
        <v>43003</v>
      </c>
      <c r="E287" s="123" t="s">
        <v>13</v>
      </c>
      <c r="F287" s="123">
        <v>898830</v>
      </c>
      <c r="G287" s="127"/>
      <c r="H287" s="131" t="s">
        <v>1707</v>
      </c>
      <c r="I287" s="127"/>
      <c r="J287" s="127"/>
      <c r="K287" s="127"/>
      <c r="L287" s="127"/>
      <c r="M287" s="225">
        <v>44.63</v>
      </c>
      <c r="N287" s="225">
        <v>0</v>
      </c>
      <c r="O287" s="225">
        <v>306.16000000000003</v>
      </c>
      <c r="P287" s="225">
        <v>0</v>
      </c>
      <c r="Q287" s="127" t="s">
        <v>1334</v>
      </c>
    </row>
    <row r="288" spans="1:17" ht="63.75">
      <c r="A288" s="127">
        <v>585</v>
      </c>
      <c r="B288" s="127"/>
      <c r="C288" s="128" t="s">
        <v>222</v>
      </c>
      <c r="D288" s="216">
        <v>43005</v>
      </c>
      <c r="E288" s="123" t="s">
        <v>6</v>
      </c>
      <c r="F288" s="123">
        <v>889502</v>
      </c>
      <c r="G288" s="127"/>
      <c r="H288" s="131" t="s">
        <v>1708</v>
      </c>
      <c r="I288" s="127"/>
      <c r="J288" s="127"/>
      <c r="K288" s="127"/>
      <c r="L288" s="127"/>
      <c r="M288" s="225">
        <v>0</v>
      </c>
      <c r="N288" s="225">
        <v>24799.97</v>
      </c>
      <c r="O288" s="225">
        <v>0</v>
      </c>
      <c r="P288" s="225">
        <v>170127.79</v>
      </c>
      <c r="Q288" s="127" t="s">
        <v>1334</v>
      </c>
    </row>
    <row r="289" spans="1:17" ht="51">
      <c r="A289" s="127" t="s">
        <v>620</v>
      </c>
      <c r="B289" s="127"/>
      <c r="C289" s="128" t="s">
        <v>714</v>
      </c>
      <c r="D289" s="216">
        <v>43006</v>
      </c>
      <c r="E289" s="123" t="s">
        <v>23</v>
      </c>
      <c r="F289" s="123">
        <v>17227</v>
      </c>
      <c r="G289" s="127"/>
      <c r="H289" s="131" t="s">
        <v>1709</v>
      </c>
      <c r="I289" s="127"/>
      <c r="J289" s="127"/>
      <c r="K289" s="127"/>
      <c r="L289" s="127"/>
      <c r="M289" s="225">
        <v>0</v>
      </c>
      <c r="N289" s="225">
        <v>0</v>
      </c>
      <c r="O289" s="225">
        <v>0</v>
      </c>
      <c r="P289" s="225">
        <v>0.01</v>
      </c>
      <c r="Q289" s="127" t="s">
        <v>1334</v>
      </c>
    </row>
    <row r="290" spans="1:17" ht="25.5">
      <c r="A290" s="127" t="s">
        <v>621</v>
      </c>
      <c r="B290" s="127"/>
      <c r="C290" s="128" t="s">
        <v>715</v>
      </c>
      <c r="D290" s="216">
        <v>43006</v>
      </c>
      <c r="E290" s="123" t="s">
        <v>13</v>
      </c>
      <c r="F290" s="123">
        <v>46261</v>
      </c>
      <c r="G290" s="127"/>
      <c r="H290" s="131" t="s">
        <v>1507</v>
      </c>
      <c r="I290" s="127"/>
      <c r="J290" s="127"/>
      <c r="K290" s="127"/>
      <c r="L290" s="127"/>
      <c r="M290" s="225">
        <v>32142.6</v>
      </c>
      <c r="N290" s="225">
        <v>0</v>
      </c>
      <c r="O290" s="225">
        <v>220498.24</v>
      </c>
      <c r="P290" s="225">
        <v>0</v>
      </c>
      <c r="Q290" s="127" t="s">
        <v>1334</v>
      </c>
    </row>
    <row r="291" spans="1:17" ht="25.5">
      <c r="A291" s="127" t="s">
        <v>621</v>
      </c>
      <c r="B291" s="127"/>
      <c r="C291" s="128" t="s">
        <v>715</v>
      </c>
      <c r="D291" s="216">
        <v>43006</v>
      </c>
      <c r="E291" s="123" t="s">
        <v>13</v>
      </c>
      <c r="F291" s="123">
        <v>46270</v>
      </c>
      <c r="G291" s="127"/>
      <c r="H291" s="131" t="s">
        <v>1507</v>
      </c>
      <c r="I291" s="127"/>
      <c r="J291" s="127"/>
      <c r="K291" s="127"/>
      <c r="L291" s="127"/>
      <c r="M291" s="225">
        <v>1430.35</v>
      </c>
      <c r="N291" s="225">
        <v>0</v>
      </c>
      <c r="O291" s="225">
        <v>9812.2000000000007</v>
      </c>
      <c r="P291" s="225">
        <v>0</v>
      </c>
      <c r="Q291" s="127" t="s">
        <v>1334</v>
      </c>
    </row>
    <row r="292" spans="1:17" ht="25.5">
      <c r="A292" s="127" t="s">
        <v>621</v>
      </c>
      <c r="B292" s="127"/>
      <c r="C292" s="128" t="s">
        <v>715</v>
      </c>
      <c r="D292" s="216">
        <v>43006</v>
      </c>
      <c r="E292" s="123" t="s">
        <v>13</v>
      </c>
      <c r="F292" s="123">
        <v>46267</v>
      </c>
      <c r="G292" s="127"/>
      <c r="H292" s="131" t="s">
        <v>1507</v>
      </c>
      <c r="I292" s="127"/>
      <c r="J292" s="127"/>
      <c r="K292" s="127"/>
      <c r="L292" s="127"/>
      <c r="M292" s="225">
        <v>32142.6</v>
      </c>
      <c r="N292" s="225">
        <v>0</v>
      </c>
      <c r="O292" s="225">
        <v>220498.24</v>
      </c>
      <c r="P292" s="225">
        <v>0</v>
      </c>
      <c r="Q292" s="127" t="s">
        <v>1334</v>
      </c>
    </row>
    <row r="293" spans="1:17" ht="25.5">
      <c r="A293" s="127" t="s">
        <v>621</v>
      </c>
      <c r="B293" s="127"/>
      <c r="C293" s="128" t="s">
        <v>715</v>
      </c>
      <c r="D293" s="216">
        <v>43006</v>
      </c>
      <c r="E293" s="123" t="s">
        <v>13</v>
      </c>
      <c r="F293" s="123">
        <v>46264</v>
      </c>
      <c r="G293" s="127"/>
      <c r="H293" s="131" t="s">
        <v>1507</v>
      </c>
      <c r="I293" s="127"/>
      <c r="J293" s="127"/>
      <c r="K293" s="127"/>
      <c r="L293" s="127"/>
      <c r="M293" s="225">
        <v>1430.35</v>
      </c>
      <c r="N293" s="225">
        <v>0</v>
      </c>
      <c r="O293" s="225">
        <v>9812.2000000000007</v>
      </c>
      <c r="P293" s="225">
        <v>0</v>
      </c>
      <c r="Q293" s="127" t="s">
        <v>1334</v>
      </c>
    </row>
    <row r="294" spans="1:17" ht="51">
      <c r="A294" s="127" t="s">
        <v>620</v>
      </c>
      <c r="B294" s="127"/>
      <c r="C294" s="128" t="s">
        <v>714</v>
      </c>
      <c r="D294" s="216">
        <v>43007</v>
      </c>
      <c r="E294" s="123" t="s">
        <v>23</v>
      </c>
      <c r="F294" s="123">
        <v>17231</v>
      </c>
      <c r="G294" s="127"/>
      <c r="H294" s="131" t="s">
        <v>1710</v>
      </c>
      <c r="I294" s="127"/>
      <c r="J294" s="127"/>
      <c r="K294" s="127"/>
      <c r="L294" s="127"/>
      <c r="M294" s="225">
        <v>0</v>
      </c>
      <c r="N294" s="225">
        <v>0</v>
      </c>
      <c r="O294" s="225">
        <v>0.01</v>
      </c>
      <c r="P294" s="225">
        <v>0</v>
      </c>
      <c r="Q294" s="127" t="s">
        <v>1334</v>
      </c>
    </row>
    <row r="295" spans="1:17" ht="51">
      <c r="A295" s="127" t="s">
        <v>620</v>
      </c>
      <c r="B295" s="127"/>
      <c r="C295" s="128" t="s">
        <v>714</v>
      </c>
      <c r="D295" s="216">
        <v>43010</v>
      </c>
      <c r="E295" s="123" t="s">
        <v>6</v>
      </c>
      <c r="F295" s="123">
        <v>72468</v>
      </c>
      <c r="G295" s="127"/>
      <c r="H295" s="131" t="s">
        <v>1308</v>
      </c>
      <c r="I295" s="127"/>
      <c r="J295" s="127"/>
      <c r="K295" s="127"/>
      <c r="L295" s="127"/>
      <c r="M295" s="225">
        <v>0</v>
      </c>
      <c r="N295" s="225">
        <v>2500</v>
      </c>
      <c r="O295" s="225">
        <v>0</v>
      </c>
      <c r="P295" s="225">
        <v>17150</v>
      </c>
      <c r="Q295" s="127" t="s">
        <v>1334</v>
      </c>
    </row>
    <row r="296" spans="1:17" ht="51">
      <c r="A296" s="127" t="s">
        <v>620</v>
      </c>
      <c r="B296" s="127"/>
      <c r="C296" s="128" t="s">
        <v>714</v>
      </c>
      <c r="D296" s="216">
        <v>43011</v>
      </c>
      <c r="E296" s="123" t="s">
        <v>23</v>
      </c>
      <c r="F296" s="123">
        <v>17239</v>
      </c>
      <c r="G296" s="127"/>
      <c r="H296" s="131" t="s">
        <v>1734</v>
      </c>
      <c r="I296" s="127"/>
      <c r="J296" s="127"/>
      <c r="K296" s="127"/>
      <c r="L296" s="127"/>
      <c r="M296" s="225">
        <v>0</v>
      </c>
      <c r="N296" s="225">
        <v>0</v>
      </c>
      <c r="O296" s="225">
        <v>0</v>
      </c>
      <c r="P296" s="225">
        <v>0.01</v>
      </c>
      <c r="Q296" s="127" t="s">
        <v>1334</v>
      </c>
    </row>
    <row r="297" spans="1:17" ht="63.75">
      <c r="A297" s="127" t="s">
        <v>621</v>
      </c>
      <c r="B297" s="127"/>
      <c r="C297" s="128" t="s">
        <v>715</v>
      </c>
      <c r="D297" s="216">
        <v>43011</v>
      </c>
      <c r="E297" s="123" t="s">
        <v>20</v>
      </c>
      <c r="F297" s="123">
        <v>899947</v>
      </c>
      <c r="G297" s="127"/>
      <c r="H297" s="131" t="s">
        <v>1735</v>
      </c>
      <c r="I297" s="127"/>
      <c r="J297" s="127"/>
      <c r="K297" s="127"/>
      <c r="L297" s="127"/>
      <c r="M297" s="225">
        <v>17114.71</v>
      </c>
      <c r="N297" s="225">
        <v>0</v>
      </c>
      <c r="O297" s="225">
        <v>117406.91</v>
      </c>
      <c r="P297" s="225">
        <v>0</v>
      </c>
      <c r="Q297" s="127" t="s">
        <v>1334</v>
      </c>
    </row>
    <row r="298" spans="1:17" ht="76.5">
      <c r="A298" s="127" t="s">
        <v>621</v>
      </c>
      <c r="B298" s="127"/>
      <c r="C298" s="128" t="s">
        <v>715</v>
      </c>
      <c r="D298" s="216">
        <v>43012</v>
      </c>
      <c r="E298" s="123" t="s">
        <v>6</v>
      </c>
      <c r="F298" s="123">
        <v>560392</v>
      </c>
      <c r="G298" s="127"/>
      <c r="H298" s="131" t="s">
        <v>1736</v>
      </c>
      <c r="I298" s="127"/>
      <c r="J298" s="127"/>
      <c r="K298" s="127"/>
      <c r="L298" s="127"/>
      <c r="M298" s="225">
        <v>0</v>
      </c>
      <c r="N298" s="225">
        <v>35000000</v>
      </c>
      <c r="O298" s="225">
        <v>0</v>
      </c>
      <c r="P298" s="225">
        <v>240100000</v>
      </c>
      <c r="Q298" s="127" t="s">
        <v>1334</v>
      </c>
    </row>
    <row r="299" spans="1:17" ht="76.5">
      <c r="A299" s="127" t="s">
        <v>621</v>
      </c>
      <c r="B299" s="127"/>
      <c r="C299" s="128" t="s">
        <v>715</v>
      </c>
      <c r="D299" s="216">
        <v>43013</v>
      </c>
      <c r="E299" s="123" t="s">
        <v>20</v>
      </c>
      <c r="F299" s="123">
        <v>9892</v>
      </c>
      <c r="G299" s="127"/>
      <c r="H299" s="131" t="s">
        <v>1737</v>
      </c>
      <c r="I299" s="127"/>
      <c r="J299" s="127"/>
      <c r="K299" s="127"/>
      <c r="L299" s="127"/>
      <c r="M299" s="225">
        <v>12808.24</v>
      </c>
      <c r="N299" s="225">
        <v>0</v>
      </c>
      <c r="O299" s="225">
        <v>87864.53</v>
      </c>
      <c r="P299" s="225">
        <v>0</v>
      </c>
      <c r="Q299" s="127" t="s">
        <v>1334</v>
      </c>
    </row>
    <row r="300" spans="1:17" ht="51">
      <c r="A300" s="127" t="s">
        <v>620</v>
      </c>
      <c r="B300" s="127"/>
      <c r="C300" s="128" t="s">
        <v>714</v>
      </c>
      <c r="D300" s="216">
        <v>43014</v>
      </c>
      <c r="E300" s="123" t="s">
        <v>23</v>
      </c>
      <c r="F300" s="123">
        <v>17253</v>
      </c>
      <c r="G300" s="127"/>
      <c r="H300" s="131" t="s">
        <v>1738</v>
      </c>
      <c r="I300" s="127"/>
      <c r="J300" s="127"/>
      <c r="K300" s="127"/>
      <c r="L300" s="127"/>
      <c r="M300" s="225">
        <v>0</v>
      </c>
      <c r="N300" s="225">
        <v>0</v>
      </c>
      <c r="O300" s="225">
        <v>0</v>
      </c>
      <c r="P300" s="225">
        <v>0.01</v>
      </c>
      <c r="Q300" s="127" t="s">
        <v>1334</v>
      </c>
    </row>
    <row r="301" spans="1:17" ht="76.5">
      <c r="A301" s="127" t="s">
        <v>621</v>
      </c>
      <c r="B301" s="127"/>
      <c r="C301" s="128" t="s">
        <v>715</v>
      </c>
      <c r="D301" s="216">
        <v>43018</v>
      </c>
      <c r="E301" s="123" t="s">
        <v>6</v>
      </c>
      <c r="F301" s="123">
        <v>565565</v>
      </c>
      <c r="G301" s="127"/>
      <c r="H301" s="131" t="s">
        <v>1739</v>
      </c>
      <c r="I301" s="127"/>
      <c r="J301" s="127"/>
      <c r="K301" s="127"/>
      <c r="L301" s="127"/>
      <c r="M301" s="225">
        <v>0</v>
      </c>
      <c r="N301" s="225">
        <v>3000000</v>
      </c>
      <c r="O301" s="225">
        <v>0</v>
      </c>
      <c r="P301" s="225">
        <v>20580000</v>
      </c>
      <c r="Q301" s="127" t="s">
        <v>1334</v>
      </c>
    </row>
    <row r="302" spans="1:17" ht="51">
      <c r="A302" s="127" t="s">
        <v>621</v>
      </c>
      <c r="B302" s="127"/>
      <c r="C302" s="128" t="s">
        <v>715</v>
      </c>
      <c r="D302" s="216">
        <v>43018</v>
      </c>
      <c r="E302" s="123" t="s">
        <v>20</v>
      </c>
      <c r="F302" s="123">
        <v>9927</v>
      </c>
      <c r="G302" s="127"/>
      <c r="H302" s="131" t="s">
        <v>1740</v>
      </c>
      <c r="I302" s="127"/>
      <c r="J302" s="127"/>
      <c r="K302" s="127"/>
      <c r="L302" s="127"/>
      <c r="M302" s="225">
        <v>62669.88</v>
      </c>
      <c r="N302" s="225">
        <v>0</v>
      </c>
      <c r="O302" s="225">
        <v>429915.38</v>
      </c>
      <c r="P302" s="225">
        <v>0</v>
      </c>
      <c r="Q302" s="127" t="s">
        <v>1334</v>
      </c>
    </row>
    <row r="303" spans="1:17" ht="51">
      <c r="A303" s="127" t="s">
        <v>621</v>
      </c>
      <c r="B303" s="127"/>
      <c r="C303" s="128" t="s">
        <v>715</v>
      </c>
      <c r="D303" s="216">
        <v>43018</v>
      </c>
      <c r="E303" s="123" t="s">
        <v>20</v>
      </c>
      <c r="F303" s="123">
        <v>9928</v>
      </c>
      <c r="G303" s="127"/>
      <c r="H303" s="131" t="s">
        <v>1741</v>
      </c>
      <c r="I303" s="127"/>
      <c r="J303" s="127"/>
      <c r="K303" s="127"/>
      <c r="L303" s="127"/>
      <c r="M303" s="225">
        <v>1566.78</v>
      </c>
      <c r="N303" s="225">
        <v>0</v>
      </c>
      <c r="O303" s="225">
        <v>10748.11</v>
      </c>
      <c r="P303" s="225">
        <v>0</v>
      </c>
      <c r="Q303" s="127" t="s">
        <v>1334</v>
      </c>
    </row>
    <row r="304" spans="1:17" ht="51">
      <c r="A304" s="127" t="s">
        <v>621</v>
      </c>
      <c r="B304" s="127"/>
      <c r="C304" s="128" t="s">
        <v>715</v>
      </c>
      <c r="D304" s="216">
        <v>43018</v>
      </c>
      <c r="E304" s="123" t="s">
        <v>20</v>
      </c>
      <c r="F304" s="123">
        <v>9900</v>
      </c>
      <c r="G304" s="127"/>
      <c r="H304" s="131" t="s">
        <v>1742</v>
      </c>
      <c r="I304" s="127"/>
      <c r="J304" s="127"/>
      <c r="K304" s="127"/>
      <c r="L304" s="127"/>
      <c r="M304" s="225">
        <v>69333.34</v>
      </c>
      <c r="N304" s="225">
        <v>0</v>
      </c>
      <c r="O304" s="225">
        <v>475626.71</v>
      </c>
      <c r="P304" s="225">
        <v>0</v>
      </c>
      <c r="Q304" s="127" t="s">
        <v>1334</v>
      </c>
    </row>
    <row r="305" spans="1:17" ht="51">
      <c r="A305" s="127" t="s">
        <v>620</v>
      </c>
      <c r="B305" s="127"/>
      <c r="C305" s="128" t="s">
        <v>714</v>
      </c>
      <c r="D305" s="216">
        <v>43019</v>
      </c>
      <c r="E305" s="123" t="s">
        <v>23</v>
      </c>
      <c r="F305" s="123">
        <v>17267</v>
      </c>
      <c r="G305" s="127"/>
      <c r="H305" s="131" t="s">
        <v>1743</v>
      </c>
      <c r="I305" s="127"/>
      <c r="J305" s="127"/>
      <c r="K305" s="127"/>
      <c r="L305" s="127"/>
      <c r="M305" s="225">
        <v>0</v>
      </c>
      <c r="N305" s="225">
        <v>0</v>
      </c>
      <c r="O305" s="225">
        <v>0</v>
      </c>
      <c r="P305" s="225">
        <v>0.02</v>
      </c>
      <c r="Q305" s="127" t="s">
        <v>1334</v>
      </c>
    </row>
    <row r="306" spans="1:17" ht="51">
      <c r="A306" s="127" t="s">
        <v>620</v>
      </c>
      <c r="B306" s="127"/>
      <c r="C306" s="128" t="s">
        <v>714</v>
      </c>
      <c r="D306" s="216">
        <v>43020</v>
      </c>
      <c r="E306" s="123" t="s">
        <v>23</v>
      </c>
      <c r="F306" s="123">
        <v>17271</v>
      </c>
      <c r="G306" s="127"/>
      <c r="H306" s="131" t="s">
        <v>1744</v>
      </c>
      <c r="I306" s="127"/>
      <c r="J306" s="127"/>
      <c r="K306" s="127"/>
      <c r="L306" s="127"/>
      <c r="M306" s="225">
        <v>0</v>
      </c>
      <c r="N306" s="225">
        <v>0</v>
      </c>
      <c r="O306" s="225">
        <v>0.01</v>
      </c>
      <c r="P306" s="225">
        <v>0</v>
      </c>
      <c r="Q306" s="127" t="s">
        <v>1334</v>
      </c>
    </row>
    <row r="307" spans="1:17" ht="76.5">
      <c r="A307" s="127" t="s">
        <v>620</v>
      </c>
      <c r="B307" s="127"/>
      <c r="C307" s="128" t="s">
        <v>714</v>
      </c>
      <c r="D307" s="216">
        <v>43020</v>
      </c>
      <c r="E307" s="123" t="s">
        <v>17</v>
      </c>
      <c r="F307" s="123">
        <v>900848</v>
      </c>
      <c r="G307" s="127"/>
      <c r="H307" s="131" t="s">
        <v>1745</v>
      </c>
      <c r="I307" s="127"/>
      <c r="J307" s="127"/>
      <c r="K307" s="127"/>
      <c r="L307" s="127"/>
      <c r="M307" s="225">
        <v>175202.84</v>
      </c>
      <c r="N307" s="225">
        <v>0</v>
      </c>
      <c r="O307" s="225">
        <v>1201891.48</v>
      </c>
      <c r="P307" s="225">
        <v>0</v>
      </c>
      <c r="Q307" s="127" t="s">
        <v>1334</v>
      </c>
    </row>
    <row r="308" spans="1:17" ht="51">
      <c r="A308" s="127" t="s">
        <v>620</v>
      </c>
      <c r="B308" s="127"/>
      <c r="C308" s="128" t="s">
        <v>714</v>
      </c>
      <c r="D308" s="216">
        <v>43021</v>
      </c>
      <c r="E308" s="123" t="s">
        <v>23</v>
      </c>
      <c r="F308" s="123">
        <v>17275</v>
      </c>
      <c r="G308" s="127"/>
      <c r="H308" s="131" t="s">
        <v>1746</v>
      </c>
      <c r="I308" s="127"/>
      <c r="J308" s="127"/>
      <c r="K308" s="127"/>
      <c r="L308" s="127"/>
      <c r="M308" s="225">
        <v>0</v>
      </c>
      <c r="N308" s="225">
        <v>0</v>
      </c>
      <c r="O308" s="225">
        <v>0</v>
      </c>
      <c r="P308" s="225">
        <v>0.01</v>
      </c>
      <c r="Q308" s="127" t="s">
        <v>1334</v>
      </c>
    </row>
    <row r="309" spans="1:17" ht="63.75">
      <c r="A309" s="127" t="s">
        <v>621</v>
      </c>
      <c r="B309" s="127"/>
      <c r="C309" s="128" t="s">
        <v>715</v>
      </c>
      <c r="D309" s="216">
        <v>43021</v>
      </c>
      <c r="E309" s="123" t="s">
        <v>13</v>
      </c>
      <c r="F309" s="123">
        <v>9952</v>
      </c>
      <c r="G309" s="127"/>
      <c r="H309" s="131" t="s">
        <v>1747</v>
      </c>
      <c r="I309" s="127"/>
      <c r="J309" s="127"/>
      <c r="K309" s="127"/>
      <c r="L309" s="127"/>
      <c r="M309" s="225">
        <v>390491.02</v>
      </c>
      <c r="N309" s="225">
        <v>0</v>
      </c>
      <c r="O309" s="225">
        <v>2678768.4</v>
      </c>
      <c r="P309" s="225">
        <v>0</v>
      </c>
      <c r="Q309" s="127" t="s">
        <v>1334</v>
      </c>
    </row>
    <row r="310" spans="1:17" ht="76.5">
      <c r="A310" s="127">
        <v>287</v>
      </c>
      <c r="B310" s="127"/>
      <c r="C310" s="128" t="s">
        <v>791</v>
      </c>
      <c r="D310" s="216">
        <v>43025</v>
      </c>
      <c r="E310" s="123" t="s">
        <v>6</v>
      </c>
      <c r="F310" s="123">
        <v>572372</v>
      </c>
      <c r="G310" s="127"/>
      <c r="H310" s="131" t="s">
        <v>1748</v>
      </c>
      <c r="I310" s="127"/>
      <c r="J310" s="127"/>
      <c r="K310" s="127"/>
      <c r="L310" s="127"/>
      <c r="M310" s="225">
        <v>0</v>
      </c>
      <c r="N310" s="225">
        <v>393488.8</v>
      </c>
      <c r="O310" s="225">
        <v>0</v>
      </c>
      <c r="P310" s="225">
        <v>2699333.17</v>
      </c>
      <c r="Q310" s="127" t="s">
        <v>1334</v>
      </c>
    </row>
    <row r="311" spans="1:17" ht="51">
      <c r="A311" s="127">
        <v>585</v>
      </c>
      <c r="B311" s="127"/>
      <c r="C311" s="128" t="s">
        <v>222</v>
      </c>
      <c r="D311" s="216">
        <v>43025</v>
      </c>
      <c r="E311" s="123" t="s">
        <v>6</v>
      </c>
      <c r="F311" s="123">
        <v>897234</v>
      </c>
      <c r="G311" s="127"/>
      <c r="H311" s="131" t="s">
        <v>1749</v>
      </c>
      <c r="I311" s="127"/>
      <c r="J311" s="127"/>
      <c r="K311" s="127"/>
      <c r="L311" s="127"/>
      <c r="M311" s="225">
        <v>0</v>
      </c>
      <c r="N311" s="225">
        <v>24799.97</v>
      </c>
      <c r="O311" s="225">
        <v>0</v>
      </c>
      <c r="P311" s="225">
        <v>170127.79</v>
      </c>
      <c r="Q311" s="127" t="s">
        <v>1334</v>
      </c>
    </row>
    <row r="312" spans="1:17" ht="51">
      <c r="A312" s="127" t="s">
        <v>620</v>
      </c>
      <c r="B312" s="127"/>
      <c r="C312" s="128" t="s">
        <v>714</v>
      </c>
      <c r="D312" s="216">
        <v>43025</v>
      </c>
      <c r="E312" s="123" t="s">
        <v>23</v>
      </c>
      <c r="F312" s="123">
        <v>17284</v>
      </c>
      <c r="G312" s="127"/>
      <c r="H312" s="131" t="s">
        <v>1750</v>
      </c>
      <c r="I312" s="127"/>
      <c r="J312" s="127"/>
      <c r="K312" s="127"/>
      <c r="L312" s="127"/>
      <c r="M312" s="225">
        <v>0</v>
      </c>
      <c r="N312" s="225">
        <v>0</v>
      </c>
      <c r="O312" s="225">
        <v>0.01</v>
      </c>
      <c r="P312" s="225">
        <v>0</v>
      </c>
      <c r="Q312" s="127" t="s">
        <v>1334</v>
      </c>
    </row>
    <row r="313" spans="1:17" ht="63.75">
      <c r="A313" s="127">
        <v>291</v>
      </c>
      <c r="B313" s="127"/>
      <c r="C313" s="128" t="s">
        <v>795</v>
      </c>
      <c r="D313" s="216">
        <v>43027</v>
      </c>
      <c r="E313" s="123" t="s">
        <v>6</v>
      </c>
      <c r="F313" s="123">
        <v>573861</v>
      </c>
      <c r="G313" s="127"/>
      <c r="H313" s="131" t="s">
        <v>1751</v>
      </c>
      <c r="I313" s="127"/>
      <c r="J313" s="127"/>
      <c r="K313" s="127"/>
      <c r="L313" s="127"/>
      <c r="M313" s="225">
        <v>0</v>
      </c>
      <c r="N313" s="225">
        <v>4600000</v>
      </c>
      <c r="O313" s="225">
        <v>0</v>
      </c>
      <c r="P313" s="225">
        <v>31556000</v>
      </c>
      <c r="Q313" s="127" t="s">
        <v>1334</v>
      </c>
    </row>
    <row r="314" spans="1:17" ht="63.75">
      <c r="A314" s="127">
        <v>291</v>
      </c>
      <c r="B314" s="127"/>
      <c r="C314" s="128" t="s">
        <v>795</v>
      </c>
      <c r="D314" s="216">
        <v>43027</v>
      </c>
      <c r="E314" s="123" t="s">
        <v>6</v>
      </c>
      <c r="F314" s="123">
        <v>573860</v>
      </c>
      <c r="G314" s="127"/>
      <c r="H314" s="131" t="s">
        <v>1752</v>
      </c>
      <c r="I314" s="127"/>
      <c r="J314" s="127"/>
      <c r="K314" s="127"/>
      <c r="L314" s="127"/>
      <c r="M314" s="225">
        <v>0</v>
      </c>
      <c r="N314" s="225">
        <v>18400000</v>
      </c>
      <c r="O314" s="225">
        <v>0</v>
      </c>
      <c r="P314" s="225">
        <v>126224000</v>
      </c>
      <c r="Q314" s="127" t="s">
        <v>1334</v>
      </c>
    </row>
    <row r="315" spans="1:17" ht="25.5">
      <c r="A315" s="127" t="s">
        <v>621</v>
      </c>
      <c r="B315" s="127"/>
      <c r="C315" s="128" t="s">
        <v>715</v>
      </c>
      <c r="D315" s="216">
        <v>43027</v>
      </c>
      <c r="E315" s="123" t="s">
        <v>13</v>
      </c>
      <c r="F315" s="123">
        <v>46327</v>
      </c>
      <c r="G315" s="127"/>
      <c r="H315" s="131" t="s">
        <v>1507</v>
      </c>
      <c r="I315" s="127"/>
      <c r="J315" s="127"/>
      <c r="K315" s="127"/>
      <c r="L315" s="127"/>
      <c r="M315" s="225">
        <v>50892.45</v>
      </c>
      <c r="N315" s="225">
        <v>0</v>
      </c>
      <c r="O315" s="225">
        <v>349122.21</v>
      </c>
      <c r="P315" s="225">
        <v>0</v>
      </c>
      <c r="Q315" s="127" t="s">
        <v>1334</v>
      </c>
    </row>
    <row r="316" spans="1:17" ht="25.5">
      <c r="A316" s="127" t="s">
        <v>621</v>
      </c>
      <c r="B316" s="127"/>
      <c r="C316" s="128" t="s">
        <v>715</v>
      </c>
      <c r="D316" s="216">
        <v>43027</v>
      </c>
      <c r="E316" s="123" t="s">
        <v>13</v>
      </c>
      <c r="F316" s="123">
        <v>46324</v>
      </c>
      <c r="G316" s="127"/>
      <c r="H316" s="131" t="s">
        <v>1507</v>
      </c>
      <c r="I316" s="127"/>
      <c r="J316" s="127"/>
      <c r="K316" s="127"/>
      <c r="L316" s="127"/>
      <c r="M316" s="225">
        <v>595.98</v>
      </c>
      <c r="N316" s="225">
        <v>0</v>
      </c>
      <c r="O316" s="225">
        <v>4088.42</v>
      </c>
      <c r="P316" s="225">
        <v>0</v>
      </c>
      <c r="Q316" s="127" t="s">
        <v>1334</v>
      </c>
    </row>
    <row r="317" spans="1:17" ht="25.5">
      <c r="A317" s="127" t="s">
        <v>621</v>
      </c>
      <c r="B317" s="127"/>
      <c r="C317" s="128" t="s">
        <v>715</v>
      </c>
      <c r="D317" s="216">
        <v>43027</v>
      </c>
      <c r="E317" s="123" t="s">
        <v>13</v>
      </c>
      <c r="F317" s="123">
        <v>46321</v>
      </c>
      <c r="G317" s="127"/>
      <c r="H317" s="131" t="s">
        <v>1507</v>
      </c>
      <c r="I317" s="127"/>
      <c r="J317" s="127"/>
      <c r="K317" s="127"/>
      <c r="L317" s="127"/>
      <c r="M317" s="225">
        <v>13392.75</v>
      </c>
      <c r="N317" s="225">
        <v>0</v>
      </c>
      <c r="O317" s="225">
        <v>91874.27</v>
      </c>
      <c r="P317" s="225">
        <v>0</v>
      </c>
      <c r="Q317" s="127" t="s">
        <v>1334</v>
      </c>
    </row>
    <row r="318" spans="1:17" ht="25.5">
      <c r="A318" s="127" t="s">
        <v>621</v>
      </c>
      <c r="B318" s="127"/>
      <c r="C318" s="128" t="s">
        <v>715</v>
      </c>
      <c r="D318" s="216">
        <v>43027</v>
      </c>
      <c r="E318" s="123" t="s">
        <v>13</v>
      </c>
      <c r="F318" s="123">
        <v>46330</v>
      </c>
      <c r="G318" s="127"/>
      <c r="H318" s="131" t="s">
        <v>1507</v>
      </c>
      <c r="I318" s="127"/>
      <c r="J318" s="127"/>
      <c r="K318" s="127"/>
      <c r="L318" s="127"/>
      <c r="M318" s="225">
        <v>2264.71</v>
      </c>
      <c r="N318" s="225">
        <v>0</v>
      </c>
      <c r="O318" s="225">
        <v>15535.91</v>
      </c>
      <c r="P318" s="225">
        <v>0</v>
      </c>
      <c r="Q318" s="127" t="s">
        <v>1334</v>
      </c>
    </row>
    <row r="319" spans="1:17" ht="89.25">
      <c r="A319" s="127" t="s">
        <v>621</v>
      </c>
      <c r="B319" s="127"/>
      <c r="C319" s="128" t="s">
        <v>715</v>
      </c>
      <c r="D319" s="216">
        <v>43028</v>
      </c>
      <c r="E319" s="123" t="s">
        <v>6</v>
      </c>
      <c r="F319" s="123">
        <v>901573</v>
      </c>
      <c r="G319" s="127"/>
      <c r="H319" s="131" t="s">
        <v>1753</v>
      </c>
      <c r="I319" s="127"/>
      <c r="J319" s="127"/>
      <c r="K319" s="127"/>
      <c r="L319" s="127"/>
      <c r="M319" s="225">
        <v>0</v>
      </c>
      <c r="N319" s="225">
        <v>502409.48</v>
      </c>
      <c r="O319" s="225">
        <v>0</v>
      </c>
      <c r="P319" s="225">
        <v>3446529.03</v>
      </c>
      <c r="Q319" s="127" t="s">
        <v>1334</v>
      </c>
    </row>
    <row r="320" spans="1:17" ht="76.5">
      <c r="A320" s="127">
        <v>287</v>
      </c>
      <c r="B320" s="127"/>
      <c r="C320" s="128" t="s">
        <v>791</v>
      </c>
      <c r="D320" s="216">
        <v>43031</v>
      </c>
      <c r="E320" s="123" t="s">
        <v>6</v>
      </c>
      <c r="F320" s="123">
        <v>576816</v>
      </c>
      <c r="G320" s="127"/>
      <c r="H320" s="131" t="s">
        <v>1754</v>
      </c>
      <c r="I320" s="127"/>
      <c r="J320" s="127"/>
      <c r="K320" s="127"/>
      <c r="L320" s="127"/>
      <c r="M320" s="225">
        <v>0</v>
      </c>
      <c r="N320" s="225">
        <v>6000000</v>
      </c>
      <c r="O320" s="225">
        <v>0</v>
      </c>
      <c r="P320" s="225">
        <v>41160000</v>
      </c>
      <c r="Q320" s="127" t="s">
        <v>1334</v>
      </c>
    </row>
    <row r="321" spans="1:17" ht="51">
      <c r="A321" s="127">
        <v>287</v>
      </c>
      <c r="B321" s="127"/>
      <c r="C321" s="128" t="s">
        <v>791</v>
      </c>
      <c r="D321" s="216">
        <v>43031</v>
      </c>
      <c r="E321" s="123" t="s">
        <v>6</v>
      </c>
      <c r="F321" s="123">
        <v>576953</v>
      </c>
      <c r="G321" s="127"/>
      <c r="H321" s="131" t="s">
        <v>1755</v>
      </c>
      <c r="I321" s="127"/>
      <c r="J321" s="127"/>
      <c r="K321" s="127"/>
      <c r="L321" s="127"/>
      <c r="M321" s="225">
        <v>0</v>
      </c>
      <c r="N321" s="225">
        <v>890394.49</v>
      </c>
      <c r="O321" s="225">
        <v>0</v>
      </c>
      <c r="P321" s="225">
        <v>6108106.2000000002</v>
      </c>
      <c r="Q321" s="127" t="s">
        <v>1334</v>
      </c>
    </row>
    <row r="322" spans="1:17" ht="51">
      <c r="A322" s="127" t="s">
        <v>620</v>
      </c>
      <c r="B322" s="127"/>
      <c r="C322" s="128" t="s">
        <v>714</v>
      </c>
      <c r="D322" s="216">
        <v>43032</v>
      </c>
      <c r="E322" s="123" t="s">
        <v>23</v>
      </c>
      <c r="F322" s="123">
        <v>17305</v>
      </c>
      <c r="G322" s="127"/>
      <c r="H322" s="131" t="s">
        <v>1756</v>
      </c>
      <c r="I322" s="127"/>
      <c r="J322" s="127"/>
      <c r="K322" s="127"/>
      <c r="L322" s="127"/>
      <c r="M322" s="225">
        <v>0</v>
      </c>
      <c r="N322" s="225">
        <v>0</v>
      </c>
      <c r="O322" s="225">
        <v>0</v>
      </c>
      <c r="P322" s="225">
        <v>0.01</v>
      </c>
      <c r="Q322" s="127" t="s">
        <v>1334</v>
      </c>
    </row>
    <row r="323" spans="1:17" ht="76.5">
      <c r="A323" s="127">
        <v>291</v>
      </c>
      <c r="B323" s="127"/>
      <c r="C323" s="128" t="s">
        <v>795</v>
      </c>
      <c r="D323" s="216">
        <v>43033</v>
      </c>
      <c r="E323" s="123" t="s">
        <v>6</v>
      </c>
      <c r="F323" s="123">
        <v>578600</v>
      </c>
      <c r="G323" s="127"/>
      <c r="H323" s="131" t="s">
        <v>1757</v>
      </c>
      <c r="I323" s="127"/>
      <c r="J323" s="127"/>
      <c r="K323" s="127"/>
      <c r="L323" s="127"/>
      <c r="M323" s="225">
        <v>0</v>
      </c>
      <c r="N323" s="225">
        <v>2000000</v>
      </c>
      <c r="O323" s="225">
        <v>0</v>
      </c>
      <c r="P323" s="225">
        <v>13720000</v>
      </c>
      <c r="Q323" s="127" t="s">
        <v>1334</v>
      </c>
    </row>
    <row r="324" spans="1:17" ht="63.75">
      <c r="A324" s="127">
        <v>47</v>
      </c>
      <c r="B324" s="127"/>
      <c r="C324" s="128" t="s">
        <v>700</v>
      </c>
      <c r="D324" s="216">
        <v>43034</v>
      </c>
      <c r="E324" s="123" t="s">
        <v>6</v>
      </c>
      <c r="F324" s="123">
        <v>902191</v>
      </c>
      <c r="G324" s="127"/>
      <c r="H324" s="131" t="s">
        <v>1758</v>
      </c>
      <c r="I324" s="127"/>
      <c r="J324" s="127"/>
      <c r="K324" s="127"/>
      <c r="L324" s="127"/>
      <c r="M324" s="225">
        <v>0</v>
      </c>
      <c r="N324" s="225">
        <v>1273861.73</v>
      </c>
      <c r="O324" s="225">
        <v>0</v>
      </c>
      <c r="P324" s="225">
        <v>8738691.4700000007</v>
      </c>
      <c r="Q324" s="127" t="s">
        <v>1334</v>
      </c>
    </row>
    <row r="325" spans="1:17" ht="63.75">
      <c r="A325" s="127" t="s">
        <v>621</v>
      </c>
      <c r="B325" s="127"/>
      <c r="C325" s="128" t="s">
        <v>715</v>
      </c>
      <c r="D325" s="216">
        <v>43034</v>
      </c>
      <c r="E325" s="123" t="s">
        <v>6</v>
      </c>
      <c r="F325" s="123">
        <v>580524</v>
      </c>
      <c r="G325" s="127"/>
      <c r="H325" s="131" t="s">
        <v>1759</v>
      </c>
      <c r="I325" s="127"/>
      <c r="J325" s="127"/>
      <c r="K325" s="127"/>
      <c r="L325" s="127"/>
      <c r="M325" s="225">
        <v>0</v>
      </c>
      <c r="N325" s="225">
        <v>80000</v>
      </c>
      <c r="O325" s="225">
        <v>0</v>
      </c>
      <c r="P325" s="225">
        <v>548800</v>
      </c>
      <c r="Q325" s="127" t="s">
        <v>1334</v>
      </c>
    </row>
    <row r="326" spans="1:17" ht="63.75">
      <c r="A326" s="127" t="s">
        <v>621</v>
      </c>
      <c r="B326" s="127"/>
      <c r="C326" s="128" t="s">
        <v>715</v>
      </c>
      <c r="D326" s="216">
        <v>43034</v>
      </c>
      <c r="E326" s="123" t="s">
        <v>6</v>
      </c>
      <c r="F326" s="123">
        <v>580523</v>
      </c>
      <c r="G326" s="127"/>
      <c r="H326" s="131" t="s">
        <v>1760</v>
      </c>
      <c r="I326" s="127"/>
      <c r="J326" s="127"/>
      <c r="K326" s="127"/>
      <c r="L326" s="127"/>
      <c r="M326" s="225">
        <v>0</v>
      </c>
      <c r="N326" s="225">
        <v>320000</v>
      </c>
      <c r="O326" s="225">
        <v>0</v>
      </c>
      <c r="P326" s="225">
        <v>2195200</v>
      </c>
      <c r="Q326" s="127" t="s">
        <v>1334</v>
      </c>
    </row>
    <row r="327" spans="1:17" ht="63.75">
      <c r="A327" s="127">
        <v>47</v>
      </c>
      <c r="B327" s="127"/>
      <c r="C327" s="128" t="s">
        <v>700</v>
      </c>
      <c r="D327" s="216">
        <v>43034</v>
      </c>
      <c r="E327" s="123" t="s">
        <v>11</v>
      </c>
      <c r="F327" s="123">
        <v>902191</v>
      </c>
      <c r="G327" s="127"/>
      <c r="H327" s="131" t="s">
        <v>1761</v>
      </c>
      <c r="I327" s="127"/>
      <c r="J327" s="127"/>
      <c r="K327" s="127"/>
      <c r="L327" s="127"/>
      <c r="M327" s="225">
        <v>7.29</v>
      </c>
      <c r="N327" s="225">
        <v>0</v>
      </c>
      <c r="O327" s="225">
        <v>50.01</v>
      </c>
      <c r="P327" s="225">
        <v>0</v>
      </c>
      <c r="Q327" s="127" t="s">
        <v>1334</v>
      </c>
    </row>
    <row r="328" spans="1:17" ht="51">
      <c r="A328" s="127" t="s">
        <v>620</v>
      </c>
      <c r="B328" s="127"/>
      <c r="C328" s="128" t="s">
        <v>714</v>
      </c>
      <c r="D328" s="216">
        <v>43035</v>
      </c>
      <c r="E328" s="123" t="s">
        <v>23</v>
      </c>
      <c r="F328" s="123">
        <v>17318</v>
      </c>
      <c r="G328" s="127"/>
      <c r="H328" s="131" t="s">
        <v>1762</v>
      </c>
      <c r="I328" s="127"/>
      <c r="J328" s="127"/>
      <c r="K328" s="127"/>
      <c r="L328" s="127"/>
      <c r="M328" s="225">
        <v>0</v>
      </c>
      <c r="N328" s="225">
        <v>0</v>
      </c>
      <c r="O328" s="225">
        <v>0</v>
      </c>
      <c r="P328" s="225">
        <v>0.03</v>
      </c>
      <c r="Q328" s="127" t="s">
        <v>1334</v>
      </c>
    </row>
    <row r="329" spans="1:17" ht="51">
      <c r="A329" s="127" t="s">
        <v>620</v>
      </c>
      <c r="B329" s="127"/>
      <c r="C329" s="128" t="s">
        <v>714</v>
      </c>
      <c r="D329" s="216">
        <v>43035</v>
      </c>
      <c r="E329" s="123" t="s">
        <v>3</v>
      </c>
      <c r="F329" s="123">
        <v>1555397</v>
      </c>
      <c r="G329" s="127"/>
      <c r="H329" s="131" t="s">
        <v>1763</v>
      </c>
      <c r="I329" s="127"/>
      <c r="J329" s="127"/>
      <c r="K329" s="127"/>
      <c r="L329" s="127"/>
      <c r="M329" s="225">
        <v>0</v>
      </c>
      <c r="N329" s="225">
        <v>15000</v>
      </c>
      <c r="O329" s="225">
        <v>0</v>
      </c>
      <c r="P329" s="225">
        <v>102900</v>
      </c>
      <c r="Q329" s="127" t="s">
        <v>1334</v>
      </c>
    </row>
    <row r="330" spans="1:17" ht="89.25">
      <c r="A330" s="127" t="s">
        <v>621</v>
      </c>
      <c r="B330" s="127"/>
      <c r="C330" s="128" t="s">
        <v>715</v>
      </c>
      <c r="D330" s="216">
        <v>43035</v>
      </c>
      <c r="E330" s="123" t="s">
        <v>6</v>
      </c>
      <c r="F330" s="123">
        <v>902400</v>
      </c>
      <c r="G330" s="127"/>
      <c r="H330" s="131" t="s">
        <v>1764</v>
      </c>
      <c r="I330" s="127"/>
      <c r="J330" s="127"/>
      <c r="K330" s="127"/>
      <c r="L330" s="127"/>
      <c r="M330" s="225">
        <v>0</v>
      </c>
      <c r="N330" s="225">
        <v>107320.4</v>
      </c>
      <c r="O330" s="225">
        <v>0</v>
      </c>
      <c r="P330" s="225">
        <v>736217.94</v>
      </c>
      <c r="Q330" s="127" t="s">
        <v>1334</v>
      </c>
    </row>
    <row r="331" spans="1:17" ht="63.75">
      <c r="A331" s="127">
        <v>47</v>
      </c>
      <c r="B331" s="127"/>
      <c r="C331" s="128" t="s">
        <v>700</v>
      </c>
      <c r="D331" s="216">
        <v>43035</v>
      </c>
      <c r="E331" s="123" t="s">
        <v>6</v>
      </c>
      <c r="F331" s="123">
        <v>581872</v>
      </c>
      <c r="G331" s="127"/>
      <c r="H331" s="131" t="s">
        <v>1765</v>
      </c>
      <c r="I331" s="127"/>
      <c r="J331" s="127"/>
      <c r="K331" s="127"/>
      <c r="L331" s="127"/>
      <c r="M331" s="225">
        <v>0</v>
      </c>
      <c r="N331" s="225">
        <v>1253789.47</v>
      </c>
      <c r="O331" s="225">
        <v>0</v>
      </c>
      <c r="P331" s="225">
        <v>8600995.7599999998</v>
      </c>
      <c r="Q331" s="127" t="s">
        <v>1334</v>
      </c>
    </row>
    <row r="332" spans="1:17" ht="76.5">
      <c r="A332" s="127">
        <v>47</v>
      </c>
      <c r="B332" s="127"/>
      <c r="C332" s="128" t="s">
        <v>700</v>
      </c>
      <c r="D332" s="216">
        <v>43035</v>
      </c>
      <c r="E332" s="123" t="s">
        <v>11</v>
      </c>
      <c r="F332" s="123">
        <v>581872</v>
      </c>
      <c r="G332" s="127"/>
      <c r="H332" s="131" t="s">
        <v>1766</v>
      </c>
      <c r="I332" s="127"/>
      <c r="J332" s="127"/>
      <c r="K332" s="127"/>
      <c r="L332" s="127"/>
      <c r="M332" s="225">
        <v>7.29</v>
      </c>
      <c r="N332" s="225">
        <v>0</v>
      </c>
      <c r="O332" s="225">
        <v>50.01</v>
      </c>
      <c r="P332" s="225">
        <v>0</v>
      </c>
      <c r="Q332" s="127" t="s">
        <v>1334</v>
      </c>
    </row>
    <row r="333" spans="1:17" ht="25.5">
      <c r="A333" s="127" t="s">
        <v>621</v>
      </c>
      <c r="B333" s="127"/>
      <c r="C333" s="128" t="s">
        <v>715</v>
      </c>
      <c r="D333" s="216">
        <v>43035</v>
      </c>
      <c r="E333" s="123" t="s">
        <v>13</v>
      </c>
      <c r="F333" s="123">
        <v>46342</v>
      </c>
      <c r="G333" s="127"/>
      <c r="H333" s="131" t="s">
        <v>1507</v>
      </c>
      <c r="I333" s="127"/>
      <c r="J333" s="127"/>
      <c r="K333" s="127"/>
      <c r="L333" s="127"/>
      <c r="M333" s="225">
        <v>34821.15</v>
      </c>
      <c r="N333" s="225">
        <v>0</v>
      </c>
      <c r="O333" s="225">
        <v>238873.09</v>
      </c>
      <c r="P333" s="225">
        <v>0</v>
      </c>
      <c r="Q333" s="127" t="s">
        <v>1334</v>
      </c>
    </row>
    <row r="334" spans="1:17" ht="25.5">
      <c r="A334" s="127" t="s">
        <v>621</v>
      </c>
      <c r="B334" s="127"/>
      <c r="C334" s="128" t="s">
        <v>715</v>
      </c>
      <c r="D334" s="216">
        <v>43035</v>
      </c>
      <c r="E334" s="123" t="s">
        <v>13</v>
      </c>
      <c r="F334" s="123">
        <v>46345</v>
      </c>
      <c r="G334" s="127"/>
      <c r="H334" s="131" t="s">
        <v>1507</v>
      </c>
      <c r="I334" s="127"/>
      <c r="J334" s="127"/>
      <c r="K334" s="127"/>
      <c r="L334" s="127"/>
      <c r="M334" s="225">
        <v>1549.54</v>
      </c>
      <c r="N334" s="225">
        <v>0</v>
      </c>
      <c r="O334" s="225">
        <v>10629.84</v>
      </c>
      <c r="P334" s="225">
        <v>0</v>
      </c>
      <c r="Q334" s="127" t="s">
        <v>1334</v>
      </c>
    </row>
    <row r="335" spans="1:17" ht="76.5">
      <c r="A335" s="127">
        <v>291</v>
      </c>
      <c r="B335" s="127"/>
      <c r="C335" s="128" t="s">
        <v>795</v>
      </c>
      <c r="D335" s="216">
        <v>43038</v>
      </c>
      <c r="E335" s="123" t="s">
        <v>6</v>
      </c>
      <c r="F335" s="123">
        <v>583101</v>
      </c>
      <c r="G335" s="127"/>
      <c r="H335" s="131" t="s">
        <v>1767</v>
      </c>
      <c r="I335" s="127"/>
      <c r="J335" s="127"/>
      <c r="K335" s="127"/>
      <c r="L335" s="127"/>
      <c r="M335" s="225">
        <v>0</v>
      </c>
      <c r="N335" s="225">
        <v>2183202.8199999998</v>
      </c>
      <c r="O335" s="225">
        <v>0</v>
      </c>
      <c r="P335" s="225">
        <v>14976771.35</v>
      </c>
      <c r="Q335" s="127" t="s">
        <v>1334</v>
      </c>
    </row>
    <row r="336" spans="1:17" ht="63.75">
      <c r="A336" s="127">
        <v>47</v>
      </c>
      <c r="B336" s="127"/>
      <c r="C336" s="128" t="s">
        <v>700</v>
      </c>
      <c r="D336" s="216">
        <v>43038</v>
      </c>
      <c r="E336" s="123" t="s">
        <v>6</v>
      </c>
      <c r="F336" s="123">
        <v>583097</v>
      </c>
      <c r="G336" s="127"/>
      <c r="H336" s="131" t="s">
        <v>1768</v>
      </c>
      <c r="I336" s="127"/>
      <c r="J336" s="127"/>
      <c r="K336" s="127"/>
      <c r="L336" s="127"/>
      <c r="M336" s="225">
        <v>0</v>
      </c>
      <c r="N336" s="225">
        <v>1340348.72</v>
      </c>
      <c r="O336" s="225">
        <v>0</v>
      </c>
      <c r="P336" s="225">
        <v>9194792.2200000007</v>
      </c>
      <c r="Q336" s="127" t="s">
        <v>1334</v>
      </c>
    </row>
    <row r="337" spans="1:17" ht="102">
      <c r="A337" s="127" t="s">
        <v>620</v>
      </c>
      <c r="B337" s="127"/>
      <c r="C337" s="128" t="s">
        <v>714</v>
      </c>
      <c r="D337" s="216">
        <v>43038</v>
      </c>
      <c r="E337" s="123" t="s">
        <v>6</v>
      </c>
      <c r="F337" s="123">
        <v>902586</v>
      </c>
      <c r="G337" s="127"/>
      <c r="H337" s="131" t="s">
        <v>1769</v>
      </c>
      <c r="I337" s="127"/>
      <c r="J337" s="127"/>
      <c r="K337" s="127"/>
      <c r="L337" s="127"/>
      <c r="M337" s="225">
        <v>0</v>
      </c>
      <c r="N337" s="225">
        <v>90819.26</v>
      </c>
      <c r="O337" s="225">
        <v>0</v>
      </c>
      <c r="P337" s="225">
        <v>623020.12</v>
      </c>
      <c r="Q337" s="127" t="s">
        <v>1334</v>
      </c>
    </row>
    <row r="338" spans="1:17" ht="76.5">
      <c r="A338" s="127">
        <v>47</v>
      </c>
      <c r="B338" s="127"/>
      <c r="C338" s="128" t="s">
        <v>700</v>
      </c>
      <c r="D338" s="216">
        <v>43038</v>
      </c>
      <c r="E338" s="123" t="s">
        <v>11</v>
      </c>
      <c r="F338" s="123">
        <v>583097</v>
      </c>
      <c r="G338" s="127"/>
      <c r="H338" s="131" t="s">
        <v>1770</v>
      </c>
      <c r="I338" s="127"/>
      <c r="J338" s="127"/>
      <c r="K338" s="127"/>
      <c r="L338" s="127"/>
      <c r="M338" s="225">
        <v>7.29</v>
      </c>
      <c r="N338" s="225">
        <v>0</v>
      </c>
      <c r="O338" s="225">
        <v>50.01</v>
      </c>
      <c r="P338" s="225">
        <v>0</v>
      </c>
      <c r="Q338" s="127" t="s">
        <v>1334</v>
      </c>
    </row>
    <row r="339" spans="1:17" ht="51">
      <c r="A339" s="127" t="s">
        <v>620</v>
      </c>
      <c r="B339" s="127"/>
      <c r="C339" s="128" t="s">
        <v>714</v>
      </c>
      <c r="D339" s="216">
        <v>43038</v>
      </c>
      <c r="E339" s="123" t="s">
        <v>23</v>
      </c>
      <c r="F339" s="123">
        <v>17323</v>
      </c>
      <c r="G339" s="127"/>
      <c r="H339" s="131" t="s">
        <v>1771</v>
      </c>
      <c r="I339" s="127"/>
      <c r="J339" s="127"/>
      <c r="K339" s="127"/>
      <c r="L339" s="127"/>
      <c r="M339" s="225">
        <v>0</v>
      </c>
      <c r="N339" s="225">
        <v>0</v>
      </c>
      <c r="O339" s="225">
        <v>0.01</v>
      </c>
      <c r="P339" s="225">
        <v>0</v>
      </c>
      <c r="Q339" s="127" t="s">
        <v>1334</v>
      </c>
    </row>
    <row r="340" spans="1:17" ht="51">
      <c r="A340" s="127" t="s">
        <v>620</v>
      </c>
      <c r="B340" s="127"/>
      <c r="C340" s="128" t="s">
        <v>714</v>
      </c>
      <c r="D340" s="216">
        <v>43039</v>
      </c>
      <c r="E340" s="123" t="s">
        <v>23</v>
      </c>
      <c r="F340" s="123">
        <v>17327</v>
      </c>
      <c r="G340" s="127"/>
      <c r="H340" s="131" t="s">
        <v>1772</v>
      </c>
      <c r="I340" s="127"/>
      <c r="J340" s="127"/>
      <c r="K340" s="127"/>
      <c r="L340" s="127"/>
      <c r="M340" s="225">
        <v>0</v>
      </c>
      <c r="N340" s="225">
        <v>0</v>
      </c>
      <c r="O340" s="225">
        <v>0</v>
      </c>
      <c r="P340" s="225">
        <v>0.02</v>
      </c>
      <c r="Q340" s="127" t="s">
        <v>1334</v>
      </c>
    </row>
    <row r="341" spans="1:17" ht="51">
      <c r="A341" s="127" t="s">
        <v>620</v>
      </c>
      <c r="B341" s="127"/>
      <c r="C341" s="128" t="s">
        <v>714</v>
      </c>
      <c r="D341" s="216">
        <v>43040</v>
      </c>
      <c r="E341" s="123" t="s">
        <v>23</v>
      </c>
      <c r="F341" s="123">
        <v>17331</v>
      </c>
      <c r="G341" s="127"/>
      <c r="H341" s="131" t="s">
        <v>17186</v>
      </c>
      <c r="I341" s="127"/>
      <c r="J341" s="127"/>
      <c r="K341" s="127"/>
      <c r="L341" s="127"/>
      <c r="M341" s="225">
        <v>0</v>
      </c>
      <c r="N341" s="225">
        <v>0</v>
      </c>
      <c r="O341" s="225">
        <v>0</v>
      </c>
      <c r="P341" s="225">
        <v>0.01</v>
      </c>
      <c r="Q341" s="127" t="s">
        <v>1334</v>
      </c>
    </row>
    <row r="342" spans="1:17" ht="63.75">
      <c r="A342" s="127">
        <v>86</v>
      </c>
      <c r="B342" s="127"/>
      <c r="C342" s="128" t="s">
        <v>711</v>
      </c>
      <c r="D342" s="216">
        <v>43042</v>
      </c>
      <c r="E342" s="123" t="s">
        <v>6</v>
      </c>
      <c r="F342" s="123">
        <v>585841</v>
      </c>
      <c r="G342" s="127"/>
      <c r="H342" s="131" t="s">
        <v>17187</v>
      </c>
      <c r="I342" s="127"/>
      <c r="J342" s="127"/>
      <c r="K342" s="127"/>
      <c r="L342" s="127"/>
      <c r="M342" s="225">
        <v>0</v>
      </c>
      <c r="N342" s="225">
        <v>1280000</v>
      </c>
      <c r="O342" s="225">
        <v>0</v>
      </c>
      <c r="P342" s="225">
        <v>8780800</v>
      </c>
      <c r="Q342" s="127" t="s">
        <v>1334</v>
      </c>
    </row>
    <row r="343" spans="1:17" ht="63.75">
      <c r="A343" s="127">
        <v>86</v>
      </c>
      <c r="B343" s="127"/>
      <c r="C343" s="128" t="s">
        <v>711</v>
      </c>
      <c r="D343" s="216">
        <v>43042</v>
      </c>
      <c r="E343" s="123" t="s">
        <v>6</v>
      </c>
      <c r="F343" s="123">
        <v>585842</v>
      </c>
      <c r="G343" s="127"/>
      <c r="H343" s="131" t="s">
        <v>17188</v>
      </c>
      <c r="I343" s="127"/>
      <c r="J343" s="127"/>
      <c r="K343" s="127"/>
      <c r="L343" s="127"/>
      <c r="M343" s="225">
        <v>0</v>
      </c>
      <c r="N343" s="225">
        <v>320000</v>
      </c>
      <c r="O343" s="225">
        <v>0</v>
      </c>
      <c r="P343" s="225">
        <v>2195200</v>
      </c>
      <c r="Q343" s="127" t="s">
        <v>1334</v>
      </c>
    </row>
    <row r="344" spans="1:17" ht="89.25">
      <c r="A344" s="127" t="s">
        <v>620</v>
      </c>
      <c r="B344" s="127"/>
      <c r="C344" s="128" t="s">
        <v>714</v>
      </c>
      <c r="D344" s="216">
        <v>43042</v>
      </c>
      <c r="E344" s="123" t="s">
        <v>6</v>
      </c>
      <c r="F344" s="123">
        <v>903054</v>
      </c>
      <c r="G344" s="127"/>
      <c r="H344" s="131" t="s">
        <v>17189</v>
      </c>
      <c r="I344" s="127"/>
      <c r="J344" s="127"/>
      <c r="K344" s="127"/>
      <c r="L344" s="127"/>
      <c r="M344" s="225">
        <v>0</v>
      </c>
      <c r="N344" s="225">
        <v>137780.17000000001</v>
      </c>
      <c r="O344" s="225">
        <v>0</v>
      </c>
      <c r="P344" s="225">
        <v>945171.97</v>
      </c>
      <c r="Q344" s="127" t="s">
        <v>1334</v>
      </c>
    </row>
    <row r="345" spans="1:17" ht="76.5">
      <c r="A345" s="127">
        <v>86</v>
      </c>
      <c r="B345" s="127"/>
      <c r="C345" s="128" t="s">
        <v>711</v>
      </c>
      <c r="D345" s="216">
        <v>43042</v>
      </c>
      <c r="E345" s="123" t="s">
        <v>11</v>
      </c>
      <c r="F345" s="123">
        <v>585841</v>
      </c>
      <c r="G345" s="127"/>
      <c r="H345" s="131" t="s">
        <v>17190</v>
      </c>
      <c r="I345" s="127"/>
      <c r="J345" s="127"/>
      <c r="K345" s="127"/>
      <c r="L345" s="127"/>
      <c r="M345" s="225">
        <v>7.29</v>
      </c>
      <c r="N345" s="225">
        <v>0</v>
      </c>
      <c r="O345" s="225">
        <v>50.01</v>
      </c>
      <c r="P345" s="225">
        <v>0</v>
      </c>
      <c r="Q345" s="127" t="s">
        <v>1334</v>
      </c>
    </row>
    <row r="346" spans="1:17" ht="51">
      <c r="A346" s="127" t="s">
        <v>621</v>
      </c>
      <c r="B346" s="127"/>
      <c r="C346" s="128" t="s">
        <v>715</v>
      </c>
      <c r="D346" s="216">
        <v>43042</v>
      </c>
      <c r="E346" s="123" t="s">
        <v>20</v>
      </c>
      <c r="F346" s="123">
        <v>9991</v>
      </c>
      <c r="G346" s="127"/>
      <c r="H346" s="131" t="s">
        <v>17191</v>
      </c>
      <c r="I346" s="127"/>
      <c r="J346" s="127"/>
      <c r="K346" s="127"/>
      <c r="L346" s="127"/>
      <c r="M346" s="225">
        <v>669074.06000000006</v>
      </c>
      <c r="N346" s="225">
        <v>0</v>
      </c>
      <c r="O346" s="225">
        <v>4589848.05</v>
      </c>
      <c r="P346" s="225">
        <v>0</v>
      </c>
      <c r="Q346" s="127" t="s">
        <v>1334</v>
      </c>
    </row>
    <row r="347" spans="1:17" ht="63.75">
      <c r="A347" s="127" t="s">
        <v>621</v>
      </c>
      <c r="B347" s="127"/>
      <c r="C347" s="128" t="s">
        <v>715</v>
      </c>
      <c r="D347" s="216">
        <v>43042</v>
      </c>
      <c r="E347" s="123" t="s">
        <v>20</v>
      </c>
      <c r="F347" s="123">
        <v>9980</v>
      </c>
      <c r="G347" s="127"/>
      <c r="H347" s="131" t="s">
        <v>17192</v>
      </c>
      <c r="I347" s="127"/>
      <c r="J347" s="127"/>
      <c r="K347" s="127"/>
      <c r="L347" s="127"/>
      <c r="M347" s="225">
        <v>1572873.52</v>
      </c>
      <c r="N347" s="225">
        <v>0</v>
      </c>
      <c r="O347" s="225">
        <v>10789912.35</v>
      </c>
      <c r="P347" s="225">
        <v>0</v>
      </c>
      <c r="Q347" s="127" t="s">
        <v>1334</v>
      </c>
    </row>
    <row r="348" spans="1:17" ht="76.5">
      <c r="A348" s="127">
        <v>86</v>
      </c>
      <c r="B348" s="127"/>
      <c r="C348" s="128" t="s">
        <v>711</v>
      </c>
      <c r="D348" s="216">
        <v>43042</v>
      </c>
      <c r="E348" s="123" t="s">
        <v>11</v>
      </c>
      <c r="F348" s="123">
        <v>585842</v>
      </c>
      <c r="G348" s="127"/>
      <c r="H348" s="131" t="s">
        <v>17193</v>
      </c>
      <c r="I348" s="127"/>
      <c r="J348" s="127"/>
      <c r="K348" s="127"/>
      <c r="L348" s="127"/>
      <c r="M348" s="225">
        <v>7.29</v>
      </c>
      <c r="N348" s="225">
        <v>0</v>
      </c>
      <c r="O348" s="225">
        <v>50.01</v>
      </c>
      <c r="P348" s="225">
        <v>0</v>
      </c>
      <c r="Q348" s="127" t="s">
        <v>1334</v>
      </c>
    </row>
    <row r="349" spans="1:17" ht="63.75">
      <c r="A349" s="127">
        <v>16</v>
      </c>
      <c r="B349" s="127"/>
      <c r="C349" s="128" t="s">
        <v>693</v>
      </c>
      <c r="D349" s="222">
        <v>43045</v>
      </c>
      <c r="E349" s="127" t="s">
        <v>6</v>
      </c>
      <c r="F349" s="127">
        <v>586747</v>
      </c>
      <c r="G349" s="127"/>
      <c r="H349" s="131" t="s">
        <v>17194</v>
      </c>
      <c r="I349" s="127"/>
      <c r="J349" s="127"/>
      <c r="K349" s="127"/>
      <c r="L349" s="127"/>
      <c r="M349" s="225">
        <v>0</v>
      </c>
      <c r="N349" s="225">
        <v>8800000</v>
      </c>
      <c r="O349" s="225">
        <v>0</v>
      </c>
      <c r="P349" s="225">
        <v>60368000</v>
      </c>
      <c r="Q349" s="127" t="s">
        <v>1334</v>
      </c>
    </row>
    <row r="350" spans="1:17" ht="63.75">
      <c r="A350" s="127">
        <v>16</v>
      </c>
      <c r="B350" s="127"/>
      <c r="C350" s="128" t="s">
        <v>693</v>
      </c>
      <c r="D350" s="222">
        <v>43045</v>
      </c>
      <c r="E350" s="127" t="s">
        <v>6</v>
      </c>
      <c r="F350" s="127">
        <v>586748</v>
      </c>
      <c r="G350" s="127"/>
      <c r="H350" s="131" t="s">
        <v>17195</v>
      </c>
      <c r="I350" s="127"/>
      <c r="J350" s="127"/>
      <c r="K350" s="127"/>
      <c r="L350" s="127"/>
      <c r="M350" s="225">
        <v>0</v>
      </c>
      <c r="N350" s="225">
        <v>2200000</v>
      </c>
      <c r="O350" s="225">
        <v>0</v>
      </c>
      <c r="P350" s="225">
        <v>15092000</v>
      </c>
      <c r="Q350" s="127" t="s">
        <v>1334</v>
      </c>
    </row>
    <row r="351" spans="1:17" ht="63.75">
      <c r="A351" s="127" t="s">
        <v>621</v>
      </c>
      <c r="B351" s="127"/>
      <c r="C351" s="128" t="s">
        <v>715</v>
      </c>
      <c r="D351" s="222">
        <v>43045</v>
      </c>
      <c r="E351" s="127" t="s">
        <v>20</v>
      </c>
      <c r="F351" s="127">
        <v>9955</v>
      </c>
      <c r="G351" s="127"/>
      <c r="H351" s="131" t="s">
        <v>17196</v>
      </c>
      <c r="I351" s="127"/>
      <c r="J351" s="127"/>
      <c r="K351" s="127"/>
      <c r="L351" s="127"/>
      <c r="M351" s="225">
        <v>1008400.55</v>
      </c>
      <c r="N351" s="225">
        <v>0</v>
      </c>
      <c r="O351" s="225">
        <v>6917627.7699999996</v>
      </c>
      <c r="P351" s="225">
        <v>0</v>
      </c>
      <c r="Q351" s="127" t="s">
        <v>1334</v>
      </c>
    </row>
    <row r="352" spans="1:17" ht="51">
      <c r="A352" s="127" t="s">
        <v>621</v>
      </c>
      <c r="B352" s="127"/>
      <c r="C352" s="128" t="s">
        <v>715</v>
      </c>
      <c r="D352" s="222">
        <v>43045</v>
      </c>
      <c r="E352" s="127" t="s">
        <v>20</v>
      </c>
      <c r="F352" s="127">
        <v>9956</v>
      </c>
      <c r="G352" s="127"/>
      <c r="H352" s="131" t="s">
        <v>17197</v>
      </c>
      <c r="I352" s="127"/>
      <c r="J352" s="127"/>
      <c r="K352" s="127"/>
      <c r="L352" s="127"/>
      <c r="M352" s="225">
        <v>15576.84</v>
      </c>
      <c r="N352" s="225">
        <v>0</v>
      </c>
      <c r="O352" s="225">
        <v>106857.12</v>
      </c>
      <c r="P352" s="225">
        <v>0</v>
      </c>
      <c r="Q352" s="127" t="s">
        <v>1334</v>
      </c>
    </row>
    <row r="353" spans="1:17" ht="76.5">
      <c r="A353" s="127">
        <v>81</v>
      </c>
      <c r="B353" s="127"/>
      <c r="C353" s="128" t="s">
        <v>710</v>
      </c>
      <c r="D353" s="222">
        <v>43045</v>
      </c>
      <c r="E353" s="127" t="s">
        <v>11</v>
      </c>
      <c r="F353" s="127">
        <v>586873</v>
      </c>
      <c r="G353" s="127"/>
      <c r="H353" s="131" t="s">
        <v>17198</v>
      </c>
      <c r="I353" s="127"/>
      <c r="J353" s="127"/>
      <c r="K353" s="127"/>
      <c r="L353" s="127"/>
      <c r="M353" s="225">
        <v>7.29</v>
      </c>
      <c r="N353" s="225">
        <v>0</v>
      </c>
      <c r="O353" s="225">
        <v>50.01</v>
      </c>
      <c r="P353" s="225">
        <v>0</v>
      </c>
      <c r="Q353" s="127" t="s">
        <v>1334</v>
      </c>
    </row>
    <row r="354" spans="1:17" ht="76.5">
      <c r="A354" s="127">
        <v>81</v>
      </c>
      <c r="B354" s="127"/>
      <c r="C354" s="128" t="s">
        <v>710</v>
      </c>
      <c r="D354" s="222">
        <v>43045</v>
      </c>
      <c r="E354" s="127" t="s">
        <v>11</v>
      </c>
      <c r="F354" s="127">
        <v>586872</v>
      </c>
      <c r="G354" s="127"/>
      <c r="H354" s="131" t="s">
        <v>17199</v>
      </c>
      <c r="I354" s="127"/>
      <c r="J354" s="127"/>
      <c r="K354" s="127"/>
      <c r="L354" s="127"/>
      <c r="M354" s="225">
        <v>7.29</v>
      </c>
      <c r="N354" s="225">
        <v>0</v>
      </c>
      <c r="O354" s="225">
        <v>50.01</v>
      </c>
      <c r="P354" s="225">
        <v>0</v>
      </c>
      <c r="Q354" s="127" t="s">
        <v>1334</v>
      </c>
    </row>
    <row r="355" spans="1:17" ht="51">
      <c r="A355" s="127" t="s">
        <v>620</v>
      </c>
      <c r="B355" s="127"/>
      <c r="C355" s="128" t="s">
        <v>714</v>
      </c>
      <c r="D355" s="222">
        <v>43046</v>
      </c>
      <c r="E355" s="127" t="s">
        <v>23</v>
      </c>
      <c r="F355" s="127">
        <v>17343</v>
      </c>
      <c r="G355" s="127"/>
      <c r="H355" s="131" t="s">
        <v>17200</v>
      </c>
      <c r="I355" s="127"/>
      <c r="J355" s="127"/>
      <c r="K355" s="127"/>
      <c r="L355" s="127"/>
      <c r="M355" s="225">
        <v>0</v>
      </c>
      <c r="N355" s="225">
        <v>0</v>
      </c>
      <c r="O355" s="225">
        <v>0</v>
      </c>
      <c r="P355" s="225">
        <v>0.01</v>
      </c>
      <c r="Q355" s="127" t="s">
        <v>1334</v>
      </c>
    </row>
    <row r="356" spans="1:17" ht="51">
      <c r="A356" s="127" t="s">
        <v>620</v>
      </c>
      <c r="B356" s="127"/>
      <c r="C356" s="128" t="s">
        <v>714</v>
      </c>
      <c r="D356" s="222">
        <v>43047</v>
      </c>
      <c r="E356" s="127" t="s">
        <v>3</v>
      </c>
      <c r="F356" s="127">
        <v>1558833</v>
      </c>
      <c r="G356" s="127"/>
      <c r="H356" s="131" t="s">
        <v>17201</v>
      </c>
      <c r="I356" s="127"/>
      <c r="J356" s="127"/>
      <c r="K356" s="127"/>
      <c r="L356" s="127"/>
      <c r="M356" s="225">
        <v>0</v>
      </c>
      <c r="N356" s="225">
        <v>45454.55</v>
      </c>
      <c r="O356" s="225">
        <v>0</v>
      </c>
      <c r="P356" s="225">
        <v>311818.21000000002</v>
      </c>
      <c r="Q356" s="127" t="s">
        <v>1334</v>
      </c>
    </row>
    <row r="357" spans="1:17" ht="51">
      <c r="A357" s="127" t="s">
        <v>620</v>
      </c>
      <c r="B357" s="127"/>
      <c r="C357" s="128" t="s">
        <v>714</v>
      </c>
      <c r="D357" s="222">
        <v>43047</v>
      </c>
      <c r="E357" s="127" t="s">
        <v>3</v>
      </c>
      <c r="F357" s="127">
        <v>1558831</v>
      </c>
      <c r="G357" s="127"/>
      <c r="H357" s="131" t="s">
        <v>17202</v>
      </c>
      <c r="I357" s="127"/>
      <c r="J357" s="127"/>
      <c r="K357" s="127"/>
      <c r="L357" s="127"/>
      <c r="M357" s="225">
        <v>0</v>
      </c>
      <c r="N357" s="225">
        <v>2694.95</v>
      </c>
      <c r="O357" s="225">
        <v>0</v>
      </c>
      <c r="P357" s="225">
        <v>18487.36</v>
      </c>
      <c r="Q357" s="127" t="s">
        <v>1334</v>
      </c>
    </row>
    <row r="358" spans="1:17" ht="76.5">
      <c r="A358" s="127">
        <v>291</v>
      </c>
      <c r="B358" s="127"/>
      <c r="C358" s="128" t="s">
        <v>795</v>
      </c>
      <c r="D358" s="222">
        <v>43047</v>
      </c>
      <c r="E358" s="127" t="s">
        <v>6</v>
      </c>
      <c r="F358" s="127">
        <v>589164</v>
      </c>
      <c r="G358" s="127"/>
      <c r="H358" s="131" t="s">
        <v>17203</v>
      </c>
      <c r="I358" s="127"/>
      <c r="J358" s="127"/>
      <c r="K358" s="127"/>
      <c r="L358" s="127"/>
      <c r="M358" s="225">
        <v>0</v>
      </c>
      <c r="N358" s="225">
        <v>2047768.74</v>
      </c>
      <c r="O358" s="225">
        <v>0</v>
      </c>
      <c r="P358" s="225">
        <v>14047693.560000001</v>
      </c>
      <c r="Q358" s="127" t="s">
        <v>1334</v>
      </c>
    </row>
    <row r="359" spans="1:17" ht="63.75">
      <c r="A359" s="127">
        <v>291</v>
      </c>
      <c r="B359" s="127"/>
      <c r="C359" s="128" t="s">
        <v>795</v>
      </c>
      <c r="D359" s="222">
        <v>43047</v>
      </c>
      <c r="E359" s="127" t="s">
        <v>6</v>
      </c>
      <c r="F359" s="127">
        <v>590024</v>
      </c>
      <c r="G359" s="127"/>
      <c r="H359" s="131" t="s">
        <v>17204</v>
      </c>
      <c r="I359" s="127"/>
      <c r="J359" s="127"/>
      <c r="K359" s="127"/>
      <c r="L359" s="127"/>
      <c r="M359" s="225">
        <v>0</v>
      </c>
      <c r="N359" s="225">
        <v>6612013.29</v>
      </c>
      <c r="O359" s="225">
        <v>0</v>
      </c>
      <c r="P359" s="225">
        <v>45358411.170000002</v>
      </c>
      <c r="Q359" s="127" t="s">
        <v>1334</v>
      </c>
    </row>
    <row r="360" spans="1:17" ht="51">
      <c r="A360" s="127" t="s">
        <v>620</v>
      </c>
      <c r="B360" s="127"/>
      <c r="C360" s="128" t="s">
        <v>714</v>
      </c>
      <c r="D360" s="222">
        <v>43047</v>
      </c>
      <c r="E360" s="127" t="s">
        <v>23</v>
      </c>
      <c r="F360" s="127">
        <v>17348</v>
      </c>
      <c r="G360" s="127"/>
      <c r="H360" s="131" t="s">
        <v>17205</v>
      </c>
      <c r="I360" s="127"/>
      <c r="J360" s="127"/>
      <c r="K360" s="127"/>
      <c r="L360" s="127"/>
      <c r="M360" s="225">
        <v>0</v>
      </c>
      <c r="N360" s="225">
        <v>0</v>
      </c>
      <c r="O360" s="225">
        <v>0.01</v>
      </c>
      <c r="P360" s="225">
        <v>0</v>
      </c>
      <c r="Q360" s="127" t="s">
        <v>1334</v>
      </c>
    </row>
    <row r="361" spans="1:17" ht="63.75">
      <c r="A361" s="127" t="s">
        <v>621</v>
      </c>
      <c r="B361" s="127"/>
      <c r="C361" s="128" t="s">
        <v>715</v>
      </c>
      <c r="D361" s="222">
        <v>43047</v>
      </c>
      <c r="E361" s="127" t="s">
        <v>20</v>
      </c>
      <c r="F361" s="127">
        <v>10008</v>
      </c>
      <c r="G361" s="127"/>
      <c r="H361" s="131" t="s">
        <v>17206</v>
      </c>
      <c r="I361" s="127"/>
      <c r="J361" s="127"/>
      <c r="K361" s="127"/>
      <c r="L361" s="127"/>
      <c r="M361" s="225">
        <v>997346.36</v>
      </c>
      <c r="N361" s="225">
        <v>0</v>
      </c>
      <c r="O361" s="225">
        <v>6841796.0300000003</v>
      </c>
      <c r="P361" s="225">
        <v>0</v>
      </c>
      <c r="Q361" s="127" t="s">
        <v>1334</v>
      </c>
    </row>
    <row r="362" spans="1:17" ht="76.5">
      <c r="A362" s="127" t="s">
        <v>620</v>
      </c>
      <c r="B362" s="127"/>
      <c r="C362" s="128" t="s">
        <v>714</v>
      </c>
      <c r="D362" s="222">
        <v>43049</v>
      </c>
      <c r="E362" s="127" t="s">
        <v>6</v>
      </c>
      <c r="F362" s="127">
        <v>903603</v>
      </c>
      <c r="G362" s="127"/>
      <c r="H362" s="131" t="s">
        <v>17207</v>
      </c>
      <c r="I362" s="127"/>
      <c r="J362" s="127"/>
      <c r="K362" s="127"/>
      <c r="L362" s="127"/>
      <c r="M362" s="225">
        <v>0</v>
      </c>
      <c r="N362" s="225">
        <v>132751.44</v>
      </c>
      <c r="O362" s="225">
        <v>0</v>
      </c>
      <c r="P362" s="225">
        <v>910674.88</v>
      </c>
      <c r="Q362" s="127" t="s">
        <v>1334</v>
      </c>
    </row>
    <row r="363" spans="1:17" ht="63.75">
      <c r="A363" s="127" t="s">
        <v>621</v>
      </c>
      <c r="B363" s="127"/>
      <c r="C363" s="128" t="s">
        <v>715</v>
      </c>
      <c r="D363" s="222">
        <v>43049</v>
      </c>
      <c r="E363" s="127" t="s">
        <v>20</v>
      </c>
      <c r="F363" s="127">
        <v>9963</v>
      </c>
      <c r="G363" s="127"/>
      <c r="H363" s="131" t="s">
        <v>17208</v>
      </c>
      <c r="I363" s="127"/>
      <c r="J363" s="127"/>
      <c r="K363" s="127"/>
      <c r="L363" s="127"/>
      <c r="M363" s="225">
        <v>2726923.08</v>
      </c>
      <c r="N363" s="225">
        <v>0</v>
      </c>
      <c r="O363" s="225">
        <v>18706692.329999998</v>
      </c>
      <c r="P363" s="225">
        <v>0</v>
      </c>
      <c r="Q363" s="127" t="s">
        <v>1334</v>
      </c>
    </row>
    <row r="364" spans="1:17" ht="51">
      <c r="A364" s="127" t="s">
        <v>621</v>
      </c>
      <c r="B364" s="127"/>
      <c r="C364" s="128" t="s">
        <v>715</v>
      </c>
      <c r="D364" s="222">
        <v>43049</v>
      </c>
      <c r="E364" s="127" t="s">
        <v>20</v>
      </c>
      <c r="F364" s="127">
        <v>9976</v>
      </c>
      <c r="G364" s="127"/>
      <c r="H364" s="131" t="s">
        <v>17209</v>
      </c>
      <c r="I364" s="127"/>
      <c r="J364" s="127"/>
      <c r="K364" s="127"/>
      <c r="L364" s="127"/>
      <c r="M364" s="225">
        <v>7832.47</v>
      </c>
      <c r="N364" s="225">
        <v>0</v>
      </c>
      <c r="O364" s="225">
        <v>53730.74</v>
      </c>
      <c r="P364" s="225">
        <v>0</v>
      </c>
      <c r="Q364" s="127" t="s">
        <v>1334</v>
      </c>
    </row>
    <row r="365" spans="1:17" ht="51">
      <c r="A365" s="127" t="s">
        <v>620</v>
      </c>
      <c r="B365" s="127"/>
      <c r="C365" s="128" t="s">
        <v>714</v>
      </c>
      <c r="D365" s="222">
        <v>43049</v>
      </c>
      <c r="E365" s="127" t="s">
        <v>23</v>
      </c>
      <c r="F365" s="127">
        <v>17356</v>
      </c>
      <c r="G365" s="127"/>
      <c r="H365" s="131" t="s">
        <v>17210</v>
      </c>
      <c r="I365" s="127"/>
      <c r="J365" s="127"/>
      <c r="K365" s="127"/>
      <c r="L365" s="127"/>
      <c r="M365" s="225">
        <v>0</v>
      </c>
      <c r="N365" s="225">
        <v>0</v>
      </c>
      <c r="O365" s="225">
        <v>0.01</v>
      </c>
      <c r="P365" s="225">
        <v>0</v>
      </c>
      <c r="Q365" s="127" t="s">
        <v>1334</v>
      </c>
    </row>
    <row r="366" spans="1:17" ht="76.5">
      <c r="A366" s="127" t="s">
        <v>620</v>
      </c>
      <c r="B366" s="127"/>
      <c r="C366" s="128" t="s">
        <v>714</v>
      </c>
      <c r="D366" s="222">
        <v>43052</v>
      </c>
      <c r="E366" s="127" t="s">
        <v>6</v>
      </c>
      <c r="F366" s="127">
        <v>903935</v>
      </c>
      <c r="G366" s="127"/>
      <c r="H366" s="131" t="s">
        <v>17211</v>
      </c>
      <c r="I366" s="127"/>
      <c r="J366" s="127"/>
      <c r="K366" s="127"/>
      <c r="L366" s="127"/>
      <c r="M366" s="225">
        <v>0</v>
      </c>
      <c r="N366" s="225">
        <v>6156.39</v>
      </c>
      <c r="O366" s="225">
        <v>0</v>
      </c>
      <c r="P366" s="225">
        <v>42232.84</v>
      </c>
      <c r="Q366" s="127" t="s">
        <v>1334</v>
      </c>
    </row>
    <row r="367" spans="1:17" ht="51">
      <c r="A367" s="127" t="s">
        <v>620</v>
      </c>
      <c r="B367" s="127"/>
      <c r="C367" s="128" t="s">
        <v>714</v>
      </c>
      <c r="D367" s="222">
        <v>43052</v>
      </c>
      <c r="E367" s="127" t="s">
        <v>6</v>
      </c>
      <c r="F367" s="127">
        <v>73013</v>
      </c>
      <c r="G367" s="127"/>
      <c r="H367" s="131" t="s">
        <v>1308</v>
      </c>
      <c r="I367" s="127"/>
      <c r="J367" s="127"/>
      <c r="K367" s="127"/>
      <c r="L367" s="127"/>
      <c r="M367" s="225">
        <v>0</v>
      </c>
      <c r="N367" s="225">
        <v>2500</v>
      </c>
      <c r="O367" s="225">
        <v>0</v>
      </c>
      <c r="P367" s="225">
        <v>17150</v>
      </c>
      <c r="Q367" s="127" t="s">
        <v>1334</v>
      </c>
    </row>
    <row r="368" spans="1:17" ht="63.75">
      <c r="A368" s="127">
        <v>47</v>
      </c>
      <c r="B368" s="127"/>
      <c r="C368" s="128" t="s">
        <v>700</v>
      </c>
      <c r="D368" s="222">
        <v>43052</v>
      </c>
      <c r="E368" s="127" t="s">
        <v>6</v>
      </c>
      <c r="F368" s="127">
        <v>593614</v>
      </c>
      <c r="G368" s="127"/>
      <c r="H368" s="131" t="s">
        <v>17212</v>
      </c>
      <c r="I368" s="127"/>
      <c r="J368" s="127"/>
      <c r="K368" s="127"/>
      <c r="L368" s="127"/>
      <c r="M368" s="225">
        <v>0</v>
      </c>
      <c r="N368" s="225">
        <v>765000</v>
      </c>
      <c r="O368" s="225">
        <v>0</v>
      </c>
      <c r="P368" s="225">
        <v>5247900</v>
      </c>
      <c r="Q368" s="127" t="s">
        <v>1334</v>
      </c>
    </row>
    <row r="369" spans="1:17" ht="63.75">
      <c r="A369" s="127">
        <v>47</v>
      </c>
      <c r="B369" s="127"/>
      <c r="C369" s="128" t="s">
        <v>700</v>
      </c>
      <c r="D369" s="222">
        <v>43052</v>
      </c>
      <c r="E369" s="127" t="s">
        <v>6</v>
      </c>
      <c r="F369" s="127">
        <v>593613</v>
      </c>
      <c r="G369" s="127"/>
      <c r="H369" s="131" t="s">
        <v>17213</v>
      </c>
      <c r="I369" s="127"/>
      <c r="J369" s="127"/>
      <c r="K369" s="127"/>
      <c r="L369" s="127"/>
      <c r="M369" s="225">
        <v>0</v>
      </c>
      <c r="N369" s="225">
        <v>135000</v>
      </c>
      <c r="O369" s="225">
        <v>0</v>
      </c>
      <c r="P369" s="225">
        <v>926100</v>
      </c>
      <c r="Q369" s="127" t="s">
        <v>1334</v>
      </c>
    </row>
    <row r="370" spans="1:17" ht="51">
      <c r="A370" s="127" t="s">
        <v>621</v>
      </c>
      <c r="B370" s="127"/>
      <c r="C370" s="128" t="s">
        <v>715</v>
      </c>
      <c r="D370" s="222">
        <v>43052</v>
      </c>
      <c r="E370" s="127" t="s">
        <v>20</v>
      </c>
      <c r="F370" s="127">
        <v>10099</v>
      </c>
      <c r="G370" s="127"/>
      <c r="H370" s="131" t="s">
        <v>17214</v>
      </c>
      <c r="I370" s="127"/>
      <c r="J370" s="127"/>
      <c r="K370" s="127"/>
      <c r="L370" s="127"/>
      <c r="M370" s="225">
        <v>59363.08</v>
      </c>
      <c r="N370" s="225">
        <v>0</v>
      </c>
      <c r="O370" s="225">
        <v>407230.73</v>
      </c>
      <c r="P370" s="225">
        <v>0</v>
      </c>
      <c r="Q370" s="127" t="s">
        <v>1334</v>
      </c>
    </row>
    <row r="371" spans="1:17" ht="63.75">
      <c r="A371" s="127">
        <v>47</v>
      </c>
      <c r="B371" s="127"/>
      <c r="C371" s="128" t="s">
        <v>700</v>
      </c>
      <c r="D371" s="222">
        <v>43052</v>
      </c>
      <c r="E371" s="127" t="s">
        <v>11</v>
      </c>
      <c r="F371" s="127">
        <v>593613</v>
      </c>
      <c r="G371" s="127"/>
      <c r="H371" s="131" t="s">
        <v>17215</v>
      </c>
      <c r="I371" s="127"/>
      <c r="J371" s="127"/>
      <c r="K371" s="127"/>
      <c r="L371" s="127"/>
      <c r="M371" s="225">
        <v>7.29</v>
      </c>
      <c r="N371" s="225">
        <v>0</v>
      </c>
      <c r="O371" s="225">
        <v>50.01</v>
      </c>
      <c r="P371" s="225">
        <v>0</v>
      </c>
      <c r="Q371" s="127" t="s">
        <v>1334</v>
      </c>
    </row>
    <row r="372" spans="1:17" ht="63.75">
      <c r="A372" s="127">
        <v>47</v>
      </c>
      <c r="B372" s="127"/>
      <c r="C372" s="128" t="s">
        <v>700</v>
      </c>
      <c r="D372" s="222">
        <v>43052</v>
      </c>
      <c r="E372" s="127" t="s">
        <v>11</v>
      </c>
      <c r="F372" s="127">
        <v>593614</v>
      </c>
      <c r="G372" s="127"/>
      <c r="H372" s="131" t="s">
        <v>17216</v>
      </c>
      <c r="I372" s="127"/>
      <c r="J372" s="127"/>
      <c r="K372" s="127"/>
      <c r="L372" s="127"/>
      <c r="M372" s="225">
        <v>7.29</v>
      </c>
      <c r="N372" s="225">
        <v>0</v>
      </c>
      <c r="O372" s="225">
        <v>50.01</v>
      </c>
      <c r="P372" s="225">
        <v>0</v>
      </c>
      <c r="Q372" s="127" t="s">
        <v>1334</v>
      </c>
    </row>
    <row r="373" spans="1:17" ht="63.75">
      <c r="A373" s="127" t="s">
        <v>621</v>
      </c>
      <c r="B373" s="127"/>
      <c r="C373" s="128" t="s">
        <v>715</v>
      </c>
      <c r="D373" s="222">
        <v>43052</v>
      </c>
      <c r="E373" s="127" t="s">
        <v>20</v>
      </c>
      <c r="F373" s="127">
        <v>9994</v>
      </c>
      <c r="G373" s="127"/>
      <c r="H373" s="131" t="s">
        <v>17217</v>
      </c>
      <c r="I373" s="127"/>
      <c r="J373" s="127"/>
      <c r="K373" s="127"/>
      <c r="L373" s="127"/>
      <c r="M373" s="225">
        <v>3654411.21</v>
      </c>
      <c r="N373" s="225">
        <v>0</v>
      </c>
      <c r="O373" s="225">
        <v>25069260.899999999</v>
      </c>
      <c r="P373" s="225">
        <v>0</v>
      </c>
      <c r="Q373" s="127" t="s">
        <v>1334</v>
      </c>
    </row>
    <row r="374" spans="1:17" ht="51">
      <c r="A374" s="127" t="s">
        <v>621</v>
      </c>
      <c r="B374" s="127"/>
      <c r="C374" s="128" t="s">
        <v>715</v>
      </c>
      <c r="D374" s="222">
        <v>43052</v>
      </c>
      <c r="E374" s="127" t="s">
        <v>20</v>
      </c>
      <c r="F374" s="127">
        <v>10062</v>
      </c>
      <c r="G374" s="127"/>
      <c r="H374" s="131" t="s">
        <v>17218</v>
      </c>
      <c r="I374" s="127"/>
      <c r="J374" s="127"/>
      <c r="K374" s="127"/>
      <c r="L374" s="127"/>
      <c r="M374" s="225">
        <v>29036.9</v>
      </c>
      <c r="N374" s="225">
        <v>0</v>
      </c>
      <c r="O374" s="225">
        <v>199193.13</v>
      </c>
      <c r="P374" s="225">
        <v>0</v>
      </c>
      <c r="Q374" s="127" t="s">
        <v>1334</v>
      </c>
    </row>
    <row r="375" spans="1:17" ht="51">
      <c r="A375" s="127" t="s">
        <v>621</v>
      </c>
      <c r="B375" s="127"/>
      <c r="C375" s="128" t="s">
        <v>715</v>
      </c>
      <c r="D375" s="222">
        <v>43052</v>
      </c>
      <c r="E375" s="127" t="s">
        <v>20</v>
      </c>
      <c r="F375" s="127">
        <v>10014</v>
      </c>
      <c r="G375" s="127"/>
      <c r="H375" s="131" t="s">
        <v>17219</v>
      </c>
      <c r="I375" s="127"/>
      <c r="J375" s="127"/>
      <c r="K375" s="127"/>
      <c r="L375" s="127"/>
      <c r="M375" s="225">
        <v>72485.740000000005</v>
      </c>
      <c r="N375" s="225">
        <v>0</v>
      </c>
      <c r="O375" s="225">
        <v>497252.18</v>
      </c>
      <c r="P375" s="225">
        <v>0</v>
      </c>
      <c r="Q375" s="127" t="s">
        <v>1334</v>
      </c>
    </row>
    <row r="376" spans="1:17" ht="51">
      <c r="A376" s="127" t="s">
        <v>620</v>
      </c>
      <c r="B376" s="127"/>
      <c r="C376" s="128" t="s">
        <v>714</v>
      </c>
      <c r="D376" s="222">
        <v>43053</v>
      </c>
      <c r="E376" s="127" t="s">
        <v>23</v>
      </c>
      <c r="F376" s="127">
        <v>17365</v>
      </c>
      <c r="G376" s="127"/>
      <c r="H376" s="131" t="s">
        <v>17220</v>
      </c>
      <c r="I376" s="127"/>
      <c r="J376" s="127"/>
      <c r="K376" s="127"/>
      <c r="L376" s="127"/>
      <c r="M376" s="225">
        <v>0</v>
      </c>
      <c r="N376" s="225">
        <v>0</v>
      </c>
      <c r="O376" s="225">
        <v>0</v>
      </c>
      <c r="P376" s="225">
        <v>0.01</v>
      </c>
      <c r="Q376" s="127" t="s">
        <v>1334</v>
      </c>
    </row>
    <row r="377" spans="1:17" ht="76.5">
      <c r="A377" s="127">
        <v>291</v>
      </c>
      <c r="B377" s="127"/>
      <c r="C377" s="128" t="s">
        <v>795</v>
      </c>
      <c r="D377" s="222">
        <v>43053</v>
      </c>
      <c r="E377" s="127" t="s">
        <v>6</v>
      </c>
      <c r="F377" s="127">
        <v>593950</v>
      </c>
      <c r="G377" s="127"/>
      <c r="H377" s="131" t="s">
        <v>17221</v>
      </c>
      <c r="I377" s="127"/>
      <c r="J377" s="127"/>
      <c r="K377" s="127"/>
      <c r="L377" s="127"/>
      <c r="M377" s="225">
        <v>0</v>
      </c>
      <c r="N377" s="225">
        <v>1293909.98</v>
      </c>
      <c r="O377" s="225">
        <v>0</v>
      </c>
      <c r="P377" s="225">
        <v>8876222.4600000009</v>
      </c>
      <c r="Q377" s="127" t="s">
        <v>1334</v>
      </c>
    </row>
    <row r="378" spans="1:17" ht="76.5">
      <c r="A378" s="127">
        <v>291</v>
      </c>
      <c r="B378" s="127"/>
      <c r="C378" s="128" t="s">
        <v>795</v>
      </c>
      <c r="D378" s="222">
        <v>43053</v>
      </c>
      <c r="E378" s="127" t="s">
        <v>6</v>
      </c>
      <c r="F378" s="127">
        <v>593945</v>
      </c>
      <c r="G378" s="127"/>
      <c r="H378" s="131" t="s">
        <v>17222</v>
      </c>
      <c r="I378" s="127"/>
      <c r="J378" s="127"/>
      <c r="K378" s="127"/>
      <c r="L378" s="127"/>
      <c r="M378" s="225">
        <v>0</v>
      </c>
      <c r="N378" s="225">
        <v>5000000</v>
      </c>
      <c r="O378" s="225">
        <v>0</v>
      </c>
      <c r="P378" s="225">
        <v>34300000</v>
      </c>
      <c r="Q378" s="127" t="s">
        <v>1334</v>
      </c>
    </row>
    <row r="379" spans="1:17" ht="76.5">
      <c r="A379" s="127">
        <v>291</v>
      </c>
      <c r="B379" s="127"/>
      <c r="C379" s="128" t="s">
        <v>795</v>
      </c>
      <c r="D379" s="222">
        <v>43053</v>
      </c>
      <c r="E379" s="127" t="s">
        <v>6</v>
      </c>
      <c r="F379" s="127">
        <v>593947</v>
      </c>
      <c r="G379" s="127"/>
      <c r="H379" s="131" t="s">
        <v>17223</v>
      </c>
      <c r="I379" s="127"/>
      <c r="J379" s="127"/>
      <c r="K379" s="127"/>
      <c r="L379" s="127"/>
      <c r="M379" s="225">
        <v>0</v>
      </c>
      <c r="N379" s="225">
        <v>1842442.78</v>
      </c>
      <c r="O379" s="225">
        <v>0</v>
      </c>
      <c r="P379" s="225">
        <v>12639157.470000001</v>
      </c>
      <c r="Q379" s="127" t="s">
        <v>1334</v>
      </c>
    </row>
    <row r="380" spans="1:17" ht="76.5">
      <c r="A380" s="127">
        <v>291</v>
      </c>
      <c r="B380" s="127"/>
      <c r="C380" s="128" t="s">
        <v>795</v>
      </c>
      <c r="D380" s="222">
        <v>43053</v>
      </c>
      <c r="E380" s="127" t="s">
        <v>6</v>
      </c>
      <c r="F380" s="127">
        <v>593948</v>
      </c>
      <c r="G380" s="127"/>
      <c r="H380" s="131" t="s">
        <v>17224</v>
      </c>
      <c r="I380" s="127"/>
      <c r="J380" s="127"/>
      <c r="K380" s="127"/>
      <c r="L380" s="127"/>
      <c r="M380" s="225">
        <v>0</v>
      </c>
      <c r="N380" s="225">
        <v>2312694.2599999998</v>
      </c>
      <c r="O380" s="225">
        <v>0</v>
      </c>
      <c r="P380" s="225">
        <v>15865082.619999999</v>
      </c>
      <c r="Q380" s="127" t="s">
        <v>1334</v>
      </c>
    </row>
    <row r="381" spans="1:17" ht="51">
      <c r="A381" s="127" t="s">
        <v>620</v>
      </c>
      <c r="B381" s="127"/>
      <c r="C381" s="128" t="s">
        <v>714</v>
      </c>
      <c r="D381" s="222">
        <v>43054</v>
      </c>
      <c r="E381" s="127" t="s">
        <v>23</v>
      </c>
      <c r="F381" s="127">
        <v>17369</v>
      </c>
      <c r="G381" s="127"/>
      <c r="H381" s="131" t="s">
        <v>17225</v>
      </c>
      <c r="I381" s="127"/>
      <c r="J381" s="127"/>
      <c r="K381" s="127"/>
      <c r="L381" s="127"/>
      <c r="M381" s="225">
        <v>0</v>
      </c>
      <c r="N381" s="225">
        <v>0</v>
      </c>
      <c r="O381" s="225">
        <v>0</v>
      </c>
      <c r="P381" s="225">
        <v>0.02</v>
      </c>
      <c r="Q381" s="127" t="s">
        <v>1334</v>
      </c>
    </row>
    <row r="382" spans="1:17" ht="76.5">
      <c r="A382" s="127">
        <v>86</v>
      </c>
      <c r="B382" s="127"/>
      <c r="C382" s="128" t="s">
        <v>711</v>
      </c>
      <c r="D382" s="222">
        <v>43054</v>
      </c>
      <c r="E382" s="127" t="s">
        <v>6</v>
      </c>
      <c r="F382" s="127">
        <v>595894</v>
      </c>
      <c r="G382" s="127"/>
      <c r="H382" s="131" t="s">
        <v>17226</v>
      </c>
      <c r="I382" s="127"/>
      <c r="J382" s="127"/>
      <c r="K382" s="127"/>
      <c r="L382" s="127"/>
      <c r="M382" s="225">
        <v>0</v>
      </c>
      <c r="N382" s="225">
        <v>500000</v>
      </c>
      <c r="O382" s="225">
        <v>0</v>
      </c>
      <c r="P382" s="225">
        <v>3430000</v>
      </c>
      <c r="Q382" s="127" t="s">
        <v>1334</v>
      </c>
    </row>
    <row r="383" spans="1:17" ht="63.75">
      <c r="A383" s="127">
        <v>86</v>
      </c>
      <c r="B383" s="127"/>
      <c r="C383" s="128" t="s">
        <v>711</v>
      </c>
      <c r="D383" s="222">
        <v>43054</v>
      </c>
      <c r="E383" s="127" t="s">
        <v>6</v>
      </c>
      <c r="F383" s="127">
        <v>595895</v>
      </c>
      <c r="G383" s="127"/>
      <c r="H383" s="131" t="s">
        <v>17227</v>
      </c>
      <c r="I383" s="127"/>
      <c r="J383" s="127"/>
      <c r="K383" s="127"/>
      <c r="L383" s="127"/>
      <c r="M383" s="225">
        <v>0</v>
      </c>
      <c r="N383" s="225">
        <v>500000</v>
      </c>
      <c r="O383" s="225">
        <v>0</v>
      </c>
      <c r="P383" s="225">
        <v>3430000</v>
      </c>
      <c r="Q383" s="127" t="s">
        <v>1334</v>
      </c>
    </row>
    <row r="384" spans="1:17" ht="76.5">
      <c r="A384" s="127">
        <v>585</v>
      </c>
      <c r="B384" s="127"/>
      <c r="C384" s="128" t="s">
        <v>222</v>
      </c>
      <c r="D384" s="222">
        <v>43054</v>
      </c>
      <c r="E384" s="127" t="s">
        <v>6</v>
      </c>
      <c r="F384" s="127">
        <v>907873</v>
      </c>
      <c r="G384" s="127"/>
      <c r="H384" s="131" t="s">
        <v>17228</v>
      </c>
      <c r="I384" s="127"/>
      <c r="J384" s="127"/>
      <c r="K384" s="127"/>
      <c r="L384" s="127"/>
      <c r="M384" s="225">
        <v>0</v>
      </c>
      <c r="N384" s="225">
        <v>24799.97</v>
      </c>
      <c r="O384" s="225">
        <v>0</v>
      </c>
      <c r="P384" s="225">
        <v>170127.79</v>
      </c>
      <c r="Q384" s="127" t="s">
        <v>1334</v>
      </c>
    </row>
    <row r="385" spans="1:17" ht="51">
      <c r="A385" s="127" t="s">
        <v>621</v>
      </c>
      <c r="B385" s="127"/>
      <c r="C385" s="128" t="s">
        <v>715</v>
      </c>
      <c r="D385" s="222">
        <v>43054</v>
      </c>
      <c r="E385" s="127" t="s">
        <v>20</v>
      </c>
      <c r="F385" s="127">
        <v>10033</v>
      </c>
      <c r="G385" s="127"/>
      <c r="H385" s="131" t="s">
        <v>17229</v>
      </c>
      <c r="I385" s="127"/>
      <c r="J385" s="127"/>
      <c r="K385" s="127"/>
      <c r="L385" s="127"/>
      <c r="M385" s="225">
        <v>148684.51999999999</v>
      </c>
      <c r="N385" s="225">
        <v>0</v>
      </c>
      <c r="O385" s="225">
        <v>1019975.81</v>
      </c>
      <c r="P385" s="225">
        <v>0</v>
      </c>
      <c r="Q385" s="127" t="s">
        <v>1334</v>
      </c>
    </row>
    <row r="386" spans="1:17" ht="51">
      <c r="A386" s="127" t="s">
        <v>621</v>
      </c>
      <c r="B386" s="127"/>
      <c r="C386" s="128" t="s">
        <v>715</v>
      </c>
      <c r="D386" s="222">
        <v>43054</v>
      </c>
      <c r="E386" s="127" t="s">
        <v>20</v>
      </c>
      <c r="F386" s="127">
        <v>10034</v>
      </c>
      <c r="G386" s="127"/>
      <c r="H386" s="131" t="s">
        <v>17230</v>
      </c>
      <c r="I386" s="127"/>
      <c r="J386" s="127"/>
      <c r="K386" s="127"/>
      <c r="L386" s="127"/>
      <c r="M386" s="225">
        <v>213279.87</v>
      </c>
      <c r="N386" s="225">
        <v>0</v>
      </c>
      <c r="O386" s="225">
        <v>1463099.91</v>
      </c>
      <c r="P386" s="225">
        <v>0</v>
      </c>
      <c r="Q386" s="127" t="s">
        <v>1334</v>
      </c>
    </row>
    <row r="387" spans="1:17" ht="51">
      <c r="A387" s="127" t="s">
        <v>621</v>
      </c>
      <c r="B387" s="127"/>
      <c r="C387" s="128" t="s">
        <v>715</v>
      </c>
      <c r="D387" s="222">
        <v>43054</v>
      </c>
      <c r="E387" s="127" t="s">
        <v>20</v>
      </c>
      <c r="F387" s="127">
        <v>10035</v>
      </c>
      <c r="G387" s="127"/>
      <c r="H387" s="131" t="s">
        <v>17231</v>
      </c>
      <c r="I387" s="127"/>
      <c r="J387" s="127"/>
      <c r="K387" s="127"/>
      <c r="L387" s="127"/>
      <c r="M387" s="225">
        <v>137121.76</v>
      </c>
      <c r="N387" s="225">
        <v>0</v>
      </c>
      <c r="O387" s="225">
        <v>940655.27</v>
      </c>
      <c r="P387" s="225">
        <v>0</v>
      </c>
      <c r="Q387" s="127" t="s">
        <v>1334</v>
      </c>
    </row>
    <row r="388" spans="1:17" ht="51">
      <c r="A388" s="127" t="s">
        <v>621</v>
      </c>
      <c r="B388" s="127"/>
      <c r="C388" s="128" t="s">
        <v>715</v>
      </c>
      <c r="D388" s="222">
        <v>43054</v>
      </c>
      <c r="E388" s="127" t="s">
        <v>20</v>
      </c>
      <c r="F388" s="127">
        <v>10036</v>
      </c>
      <c r="G388" s="127"/>
      <c r="H388" s="131" t="s">
        <v>17232</v>
      </c>
      <c r="I388" s="127"/>
      <c r="J388" s="127"/>
      <c r="K388" s="127"/>
      <c r="L388" s="127"/>
      <c r="M388" s="225">
        <v>26483.08</v>
      </c>
      <c r="N388" s="225">
        <v>0</v>
      </c>
      <c r="O388" s="225">
        <v>181673.93</v>
      </c>
      <c r="P388" s="225">
        <v>0</v>
      </c>
      <c r="Q388" s="127" t="s">
        <v>1334</v>
      </c>
    </row>
    <row r="389" spans="1:17" ht="51">
      <c r="A389" s="127" t="s">
        <v>621</v>
      </c>
      <c r="B389" s="127"/>
      <c r="C389" s="128" t="s">
        <v>715</v>
      </c>
      <c r="D389" s="222">
        <v>43054</v>
      </c>
      <c r="E389" s="127" t="s">
        <v>20</v>
      </c>
      <c r="F389" s="127">
        <v>10037</v>
      </c>
      <c r="G389" s="127"/>
      <c r="H389" s="131" t="s">
        <v>17233</v>
      </c>
      <c r="I389" s="127"/>
      <c r="J389" s="127"/>
      <c r="K389" s="127"/>
      <c r="L389" s="127"/>
      <c r="M389" s="225">
        <v>53277.85</v>
      </c>
      <c r="N389" s="225">
        <v>0</v>
      </c>
      <c r="O389" s="225">
        <v>365486.05</v>
      </c>
      <c r="P389" s="225">
        <v>0</v>
      </c>
      <c r="Q389" s="127" t="s">
        <v>1334</v>
      </c>
    </row>
    <row r="390" spans="1:17" ht="51">
      <c r="A390" s="127" t="s">
        <v>621</v>
      </c>
      <c r="B390" s="127"/>
      <c r="C390" s="128" t="s">
        <v>715</v>
      </c>
      <c r="D390" s="222">
        <v>43054</v>
      </c>
      <c r="E390" s="127" t="s">
        <v>20</v>
      </c>
      <c r="F390" s="127">
        <v>10039</v>
      </c>
      <c r="G390" s="127"/>
      <c r="H390" s="131" t="s">
        <v>17234</v>
      </c>
      <c r="I390" s="127"/>
      <c r="J390" s="127"/>
      <c r="K390" s="127"/>
      <c r="L390" s="127"/>
      <c r="M390" s="225">
        <v>11829.34</v>
      </c>
      <c r="N390" s="225">
        <v>0</v>
      </c>
      <c r="O390" s="225">
        <v>81149.27</v>
      </c>
      <c r="P390" s="225">
        <v>0</v>
      </c>
      <c r="Q390" s="127" t="s">
        <v>1334</v>
      </c>
    </row>
    <row r="391" spans="1:17" ht="51">
      <c r="A391" s="127" t="s">
        <v>621</v>
      </c>
      <c r="B391" s="127"/>
      <c r="C391" s="128" t="s">
        <v>715</v>
      </c>
      <c r="D391" s="222">
        <v>43054</v>
      </c>
      <c r="E391" s="127" t="s">
        <v>20</v>
      </c>
      <c r="F391" s="127">
        <v>10032</v>
      </c>
      <c r="G391" s="127"/>
      <c r="H391" s="131" t="s">
        <v>17235</v>
      </c>
      <c r="I391" s="127"/>
      <c r="J391" s="127"/>
      <c r="K391" s="127"/>
      <c r="L391" s="127"/>
      <c r="M391" s="225">
        <v>100220.29</v>
      </c>
      <c r="N391" s="225">
        <v>0</v>
      </c>
      <c r="O391" s="225">
        <v>687511.19</v>
      </c>
      <c r="P391" s="225">
        <v>0</v>
      </c>
      <c r="Q391" s="127" t="s">
        <v>1334</v>
      </c>
    </row>
    <row r="392" spans="1:17" ht="51">
      <c r="A392" s="127" t="s">
        <v>621</v>
      </c>
      <c r="B392" s="127"/>
      <c r="C392" s="128" t="s">
        <v>715</v>
      </c>
      <c r="D392" s="222">
        <v>43054</v>
      </c>
      <c r="E392" s="127" t="s">
        <v>20</v>
      </c>
      <c r="F392" s="127">
        <v>10031</v>
      </c>
      <c r="G392" s="127"/>
      <c r="H392" s="131" t="s">
        <v>17236</v>
      </c>
      <c r="I392" s="127"/>
      <c r="J392" s="127"/>
      <c r="K392" s="127"/>
      <c r="L392" s="127"/>
      <c r="M392" s="225">
        <v>140392.07999999999</v>
      </c>
      <c r="N392" s="225">
        <v>0</v>
      </c>
      <c r="O392" s="225">
        <v>963089.67</v>
      </c>
      <c r="P392" s="225">
        <v>0</v>
      </c>
      <c r="Q392" s="127" t="s">
        <v>1334</v>
      </c>
    </row>
    <row r="393" spans="1:17" ht="76.5">
      <c r="A393" s="127">
        <v>86</v>
      </c>
      <c r="B393" s="127"/>
      <c r="C393" s="128" t="s">
        <v>711</v>
      </c>
      <c r="D393" s="222">
        <v>43054</v>
      </c>
      <c r="E393" s="127" t="s">
        <v>11</v>
      </c>
      <c r="F393" s="127">
        <v>595895</v>
      </c>
      <c r="G393" s="127"/>
      <c r="H393" s="131" t="s">
        <v>17237</v>
      </c>
      <c r="I393" s="127"/>
      <c r="J393" s="127"/>
      <c r="K393" s="127"/>
      <c r="L393" s="127"/>
      <c r="M393" s="225">
        <v>7.29</v>
      </c>
      <c r="N393" s="225">
        <v>0</v>
      </c>
      <c r="O393" s="225">
        <v>50.01</v>
      </c>
      <c r="P393" s="225">
        <v>0</v>
      </c>
      <c r="Q393" s="127" t="s">
        <v>1334</v>
      </c>
    </row>
    <row r="394" spans="1:17" ht="76.5">
      <c r="A394" s="127">
        <v>86</v>
      </c>
      <c r="B394" s="127"/>
      <c r="C394" s="128" t="s">
        <v>711</v>
      </c>
      <c r="D394" s="222">
        <v>43054</v>
      </c>
      <c r="E394" s="127" t="s">
        <v>11</v>
      </c>
      <c r="F394" s="127">
        <v>595894</v>
      </c>
      <c r="G394" s="127"/>
      <c r="H394" s="131" t="s">
        <v>17238</v>
      </c>
      <c r="I394" s="127"/>
      <c r="J394" s="127"/>
      <c r="K394" s="127"/>
      <c r="L394" s="127"/>
      <c r="M394" s="225">
        <v>7.29</v>
      </c>
      <c r="N394" s="225">
        <v>0</v>
      </c>
      <c r="O394" s="225">
        <v>50.01</v>
      </c>
      <c r="P394" s="225">
        <v>0</v>
      </c>
      <c r="Q394" s="127" t="s">
        <v>1334</v>
      </c>
    </row>
    <row r="395" spans="1:17" ht="51">
      <c r="A395" s="127" t="s">
        <v>621</v>
      </c>
      <c r="B395" s="127"/>
      <c r="C395" s="128" t="s">
        <v>715</v>
      </c>
      <c r="D395" s="222">
        <v>43054</v>
      </c>
      <c r="E395" s="127" t="s">
        <v>20</v>
      </c>
      <c r="F395" s="127">
        <v>9959</v>
      </c>
      <c r="G395" s="127"/>
      <c r="H395" s="131" t="s">
        <v>17239</v>
      </c>
      <c r="I395" s="127"/>
      <c r="J395" s="127"/>
      <c r="K395" s="127"/>
      <c r="L395" s="127"/>
      <c r="M395" s="225">
        <v>69286.64</v>
      </c>
      <c r="N395" s="225">
        <v>0</v>
      </c>
      <c r="O395" s="225">
        <v>475306.35</v>
      </c>
      <c r="P395" s="225">
        <v>0</v>
      </c>
      <c r="Q395" s="127" t="s">
        <v>1334</v>
      </c>
    </row>
    <row r="396" spans="1:17" ht="51">
      <c r="A396" s="127" t="s">
        <v>621</v>
      </c>
      <c r="B396" s="127"/>
      <c r="C396" s="128" t="s">
        <v>715</v>
      </c>
      <c r="D396" s="222">
        <v>43054</v>
      </c>
      <c r="E396" s="127" t="s">
        <v>20</v>
      </c>
      <c r="F396" s="127">
        <v>9981</v>
      </c>
      <c r="G396" s="127"/>
      <c r="H396" s="131" t="s">
        <v>17240</v>
      </c>
      <c r="I396" s="127"/>
      <c r="J396" s="127"/>
      <c r="K396" s="127"/>
      <c r="L396" s="127"/>
      <c r="M396" s="225">
        <v>126.37</v>
      </c>
      <c r="N396" s="225">
        <v>0</v>
      </c>
      <c r="O396" s="225">
        <v>866.9</v>
      </c>
      <c r="P396" s="225">
        <v>0</v>
      </c>
      <c r="Q396" s="127" t="s">
        <v>1334</v>
      </c>
    </row>
    <row r="397" spans="1:17" ht="51">
      <c r="A397" s="127" t="s">
        <v>621</v>
      </c>
      <c r="B397" s="127"/>
      <c r="C397" s="128" t="s">
        <v>715</v>
      </c>
      <c r="D397" s="222">
        <v>43054</v>
      </c>
      <c r="E397" s="127" t="s">
        <v>20</v>
      </c>
      <c r="F397" s="127">
        <v>9961</v>
      </c>
      <c r="G397" s="127"/>
      <c r="H397" s="131" t="s">
        <v>17241</v>
      </c>
      <c r="I397" s="127"/>
      <c r="J397" s="127"/>
      <c r="K397" s="127"/>
      <c r="L397" s="127"/>
      <c r="M397" s="225">
        <v>68666.67</v>
      </c>
      <c r="N397" s="225">
        <v>0</v>
      </c>
      <c r="O397" s="225">
        <v>471053.36</v>
      </c>
      <c r="P397" s="225">
        <v>0</v>
      </c>
      <c r="Q397" s="127" t="s">
        <v>1334</v>
      </c>
    </row>
    <row r="398" spans="1:17" ht="51">
      <c r="A398" s="127" t="s">
        <v>621</v>
      </c>
      <c r="B398" s="127"/>
      <c r="C398" s="128" t="s">
        <v>715</v>
      </c>
      <c r="D398" s="222">
        <v>43054</v>
      </c>
      <c r="E398" s="127" t="s">
        <v>20</v>
      </c>
      <c r="F398" s="127">
        <v>9958</v>
      </c>
      <c r="G398" s="127"/>
      <c r="H398" s="131" t="s">
        <v>17242</v>
      </c>
      <c r="I398" s="127"/>
      <c r="J398" s="127"/>
      <c r="K398" s="127"/>
      <c r="L398" s="127"/>
      <c r="M398" s="225">
        <v>17013.7</v>
      </c>
      <c r="N398" s="225">
        <v>0</v>
      </c>
      <c r="O398" s="225">
        <v>116713.98</v>
      </c>
      <c r="P398" s="225">
        <v>0</v>
      </c>
      <c r="Q398" s="127" t="s">
        <v>1334</v>
      </c>
    </row>
    <row r="399" spans="1:17" ht="51">
      <c r="A399" s="127" t="s">
        <v>621</v>
      </c>
      <c r="B399" s="127"/>
      <c r="C399" s="128" t="s">
        <v>715</v>
      </c>
      <c r="D399" s="222">
        <v>43054</v>
      </c>
      <c r="E399" s="127" t="s">
        <v>20</v>
      </c>
      <c r="F399" s="127">
        <v>9960</v>
      </c>
      <c r="G399" s="127"/>
      <c r="H399" s="131" t="s">
        <v>17243</v>
      </c>
      <c r="I399" s="127"/>
      <c r="J399" s="127"/>
      <c r="K399" s="127"/>
      <c r="L399" s="127"/>
      <c r="M399" s="225">
        <v>119297.53</v>
      </c>
      <c r="N399" s="225">
        <v>0</v>
      </c>
      <c r="O399" s="225">
        <v>818381.06</v>
      </c>
      <c r="P399" s="225">
        <v>0</v>
      </c>
      <c r="Q399" s="127" t="s">
        <v>1334</v>
      </c>
    </row>
    <row r="400" spans="1:17" ht="51">
      <c r="A400" s="127" t="s">
        <v>621</v>
      </c>
      <c r="B400" s="127"/>
      <c r="C400" s="128" t="s">
        <v>715</v>
      </c>
      <c r="D400" s="222">
        <v>43054</v>
      </c>
      <c r="E400" s="127" t="s">
        <v>20</v>
      </c>
      <c r="F400" s="127">
        <v>9957</v>
      </c>
      <c r="G400" s="127"/>
      <c r="H400" s="131" t="s">
        <v>17244</v>
      </c>
      <c r="I400" s="127"/>
      <c r="J400" s="127"/>
      <c r="K400" s="127"/>
      <c r="L400" s="127"/>
      <c r="M400" s="225">
        <v>1175442.4099999999</v>
      </c>
      <c r="N400" s="225">
        <v>0</v>
      </c>
      <c r="O400" s="225">
        <v>8063534.9299999997</v>
      </c>
      <c r="P400" s="225">
        <v>0</v>
      </c>
      <c r="Q400" s="127" t="s">
        <v>1334</v>
      </c>
    </row>
    <row r="401" spans="1:17" ht="51">
      <c r="A401" s="127" t="s">
        <v>621</v>
      </c>
      <c r="B401" s="127"/>
      <c r="C401" s="128" t="s">
        <v>715</v>
      </c>
      <c r="D401" s="222">
        <v>43054</v>
      </c>
      <c r="E401" s="127" t="s">
        <v>20</v>
      </c>
      <c r="F401" s="127">
        <v>9967</v>
      </c>
      <c r="G401" s="127"/>
      <c r="H401" s="131" t="s">
        <v>17245</v>
      </c>
      <c r="I401" s="127"/>
      <c r="J401" s="127"/>
      <c r="K401" s="127"/>
      <c r="L401" s="127"/>
      <c r="M401" s="225">
        <v>223996</v>
      </c>
      <c r="N401" s="225">
        <v>0</v>
      </c>
      <c r="O401" s="225">
        <v>1536612.56</v>
      </c>
      <c r="P401" s="225">
        <v>0</v>
      </c>
      <c r="Q401" s="127" t="s">
        <v>1334</v>
      </c>
    </row>
    <row r="402" spans="1:17" ht="63.75">
      <c r="A402" s="127" t="s">
        <v>621</v>
      </c>
      <c r="B402" s="127"/>
      <c r="C402" s="128" t="s">
        <v>715</v>
      </c>
      <c r="D402" s="222">
        <v>43054</v>
      </c>
      <c r="E402" s="127" t="s">
        <v>20</v>
      </c>
      <c r="F402" s="127">
        <v>9995</v>
      </c>
      <c r="G402" s="127"/>
      <c r="H402" s="131" t="s">
        <v>17246</v>
      </c>
      <c r="I402" s="127"/>
      <c r="J402" s="127"/>
      <c r="K402" s="127"/>
      <c r="L402" s="127"/>
      <c r="M402" s="225">
        <v>319564.87</v>
      </c>
      <c r="N402" s="225">
        <v>0</v>
      </c>
      <c r="O402" s="225">
        <v>2192215.0099999998</v>
      </c>
      <c r="P402" s="225">
        <v>0</v>
      </c>
      <c r="Q402" s="127" t="s">
        <v>1334</v>
      </c>
    </row>
    <row r="403" spans="1:17" ht="51">
      <c r="A403" s="127" t="s">
        <v>621</v>
      </c>
      <c r="B403" s="127"/>
      <c r="C403" s="128" t="s">
        <v>715</v>
      </c>
      <c r="D403" s="222">
        <v>43054</v>
      </c>
      <c r="E403" s="127" t="s">
        <v>20</v>
      </c>
      <c r="F403" s="127">
        <v>9997</v>
      </c>
      <c r="G403" s="127"/>
      <c r="H403" s="131" t="s">
        <v>17247</v>
      </c>
      <c r="I403" s="127"/>
      <c r="J403" s="127"/>
      <c r="K403" s="127"/>
      <c r="L403" s="127"/>
      <c r="M403" s="225">
        <v>5191.46</v>
      </c>
      <c r="N403" s="225">
        <v>0</v>
      </c>
      <c r="O403" s="225">
        <v>35613.42</v>
      </c>
      <c r="P403" s="225">
        <v>0</v>
      </c>
      <c r="Q403" s="127" t="s">
        <v>1334</v>
      </c>
    </row>
    <row r="404" spans="1:17" ht="51">
      <c r="A404" s="127" t="s">
        <v>621</v>
      </c>
      <c r="B404" s="127"/>
      <c r="C404" s="128" t="s">
        <v>715</v>
      </c>
      <c r="D404" s="222">
        <v>43054</v>
      </c>
      <c r="E404" s="127" t="s">
        <v>20</v>
      </c>
      <c r="F404" s="127">
        <v>10018</v>
      </c>
      <c r="G404" s="127"/>
      <c r="H404" s="131" t="s">
        <v>17248</v>
      </c>
      <c r="I404" s="127"/>
      <c r="J404" s="127"/>
      <c r="K404" s="127"/>
      <c r="L404" s="127"/>
      <c r="M404" s="225">
        <v>18904.11</v>
      </c>
      <c r="N404" s="225">
        <v>0</v>
      </c>
      <c r="O404" s="225">
        <v>129682.19</v>
      </c>
      <c r="P404" s="225">
        <v>0</v>
      </c>
      <c r="Q404" s="127" t="s">
        <v>1334</v>
      </c>
    </row>
    <row r="405" spans="1:17" ht="51">
      <c r="A405" s="127" t="s">
        <v>621</v>
      </c>
      <c r="B405" s="127"/>
      <c r="C405" s="128" t="s">
        <v>715</v>
      </c>
      <c r="D405" s="222">
        <v>43054</v>
      </c>
      <c r="E405" s="127" t="s">
        <v>20</v>
      </c>
      <c r="F405" s="127">
        <v>10016</v>
      </c>
      <c r="G405" s="127"/>
      <c r="H405" s="131" t="s">
        <v>17249</v>
      </c>
      <c r="I405" s="127"/>
      <c r="J405" s="127"/>
      <c r="K405" s="127"/>
      <c r="L405" s="127"/>
      <c r="M405" s="225">
        <v>7923.28</v>
      </c>
      <c r="N405" s="225">
        <v>0</v>
      </c>
      <c r="O405" s="225">
        <v>54353.7</v>
      </c>
      <c r="P405" s="225">
        <v>0</v>
      </c>
      <c r="Q405" s="127" t="s">
        <v>1334</v>
      </c>
    </row>
    <row r="406" spans="1:17" ht="51">
      <c r="A406" s="127" t="s">
        <v>621</v>
      </c>
      <c r="B406" s="127"/>
      <c r="C406" s="128" t="s">
        <v>715</v>
      </c>
      <c r="D406" s="222">
        <v>43054</v>
      </c>
      <c r="E406" s="127" t="s">
        <v>20</v>
      </c>
      <c r="F406" s="127">
        <v>10015</v>
      </c>
      <c r="G406" s="127"/>
      <c r="H406" s="131" t="s">
        <v>17250</v>
      </c>
      <c r="I406" s="127"/>
      <c r="J406" s="127"/>
      <c r="K406" s="127"/>
      <c r="L406" s="127"/>
      <c r="M406" s="225">
        <v>475972.17</v>
      </c>
      <c r="N406" s="225">
        <v>0</v>
      </c>
      <c r="O406" s="225">
        <v>3265169.09</v>
      </c>
      <c r="P406" s="225">
        <v>0</v>
      </c>
      <c r="Q406" s="127" t="s">
        <v>1334</v>
      </c>
    </row>
    <row r="407" spans="1:17" ht="51">
      <c r="A407" s="127" t="s">
        <v>621</v>
      </c>
      <c r="B407" s="127"/>
      <c r="C407" s="128" t="s">
        <v>715</v>
      </c>
      <c r="D407" s="222">
        <v>43054</v>
      </c>
      <c r="E407" s="127" t="s">
        <v>20</v>
      </c>
      <c r="F407" s="127">
        <v>10017</v>
      </c>
      <c r="G407" s="127"/>
      <c r="H407" s="131" t="s">
        <v>17251</v>
      </c>
      <c r="I407" s="127"/>
      <c r="J407" s="127"/>
      <c r="K407" s="127"/>
      <c r="L407" s="127"/>
      <c r="M407" s="225">
        <v>1415741.37</v>
      </c>
      <c r="N407" s="225">
        <v>0</v>
      </c>
      <c r="O407" s="225">
        <v>9711985.8000000007</v>
      </c>
      <c r="P407" s="225">
        <v>0</v>
      </c>
      <c r="Q407" s="127" t="s">
        <v>1334</v>
      </c>
    </row>
    <row r="408" spans="1:17" ht="76.5">
      <c r="A408" s="127">
        <v>291</v>
      </c>
      <c r="B408" s="127"/>
      <c r="C408" s="128" t="s">
        <v>795</v>
      </c>
      <c r="D408" s="222">
        <v>43055</v>
      </c>
      <c r="E408" s="127" t="s">
        <v>6</v>
      </c>
      <c r="F408" s="127">
        <v>596640</v>
      </c>
      <c r="G408" s="127"/>
      <c r="H408" s="131" t="s">
        <v>17252</v>
      </c>
      <c r="I408" s="127"/>
      <c r="J408" s="127"/>
      <c r="K408" s="127"/>
      <c r="L408" s="127"/>
      <c r="M408" s="225">
        <v>0</v>
      </c>
      <c r="N408" s="225">
        <v>5000000</v>
      </c>
      <c r="O408" s="225">
        <v>0</v>
      </c>
      <c r="P408" s="225">
        <v>34300000</v>
      </c>
      <c r="Q408" s="127" t="s">
        <v>1334</v>
      </c>
    </row>
    <row r="409" spans="1:17" ht="51">
      <c r="A409" s="127" t="s">
        <v>620</v>
      </c>
      <c r="B409" s="127"/>
      <c r="C409" s="128" t="s">
        <v>714</v>
      </c>
      <c r="D409" s="222">
        <v>43055</v>
      </c>
      <c r="E409" s="127" t="s">
        <v>23</v>
      </c>
      <c r="F409" s="127">
        <v>17373</v>
      </c>
      <c r="G409" s="127"/>
      <c r="H409" s="131" t="s">
        <v>17253</v>
      </c>
      <c r="I409" s="127"/>
      <c r="J409" s="127"/>
      <c r="K409" s="127"/>
      <c r="L409" s="127"/>
      <c r="M409" s="225">
        <v>0</v>
      </c>
      <c r="N409" s="225">
        <v>0</v>
      </c>
      <c r="O409" s="225">
        <v>0</v>
      </c>
      <c r="P409" s="225">
        <v>0.02</v>
      </c>
      <c r="Q409" s="127" t="s">
        <v>1334</v>
      </c>
    </row>
    <row r="410" spans="1:17" ht="38.25">
      <c r="A410" s="127">
        <v>573</v>
      </c>
      <c r="B410" s="127"/>
      <c r="C410" s="128" t="s">
        <v>850</v>
      </c>
      <c r="D410" s="222">
        <v>43055</v>
      </c>
      <c r="E410" s="127" t="s">
        <v>6</v>
      </c>
      <c r="F410" s="127">
        <v>73071</v>
      </c>
      <c r="G410" s="127"/>
      <c r="H410" s="131" t="s">
        <v>17254</v>
      </c>
      <c r="I410" s="127"/>
      <c r="J410" s="127"/>
      <c r="K410" s="127"/>
      <c r="L410" s="127"/>
      <c r="M410" s="225">
        <v>0</v>
      </c>
      <c r="N410" s="225">
        <v>14036.07</v>
      </c>
      <c r="O410" s="225">
        <v>0</v>
      </c>
      <c r="P410" s="225">
        <v>96287.44</v>
      </c>
      <c r="Q410" s="127" t="s">
        <v>1334</v>
      </c>
    </row>
    <row r="411" spans="1:17" ht="63.75">
      <c r="A411" s="127">
        <v>47</v>
      </c>
      <c r="B411" s="127"/>
      <c r="C411" s="128" t="s">
        <v>700</v>
      </c>
      <c r="D411" s="222">
        <v>43055</v>
      </c>
      <c r="E411" s="127" t="s">
        <v>6</v>
      </c>
      <c r="F411" s="127">
        <v>596882</v>
      </c>
      <c r="G411" s="127"/>
      <c r="H411" s="131" t="s">
        <v>17255</v>
      </c>
      <c r="I411" s="127"/>
      <c r="J411" s="127"/>
      <c r="K411" s="127"/>
      <c r="L411" s="127"/>
      <c r="M411" s="225">
        <v>0</v>
      </c>
      <c r="N411" s="225">
        <v>1464732.47</v>
      </c>
      <c r="O411" s="225">
        <v>0</v>
      </c>
      <c r="P411" s="225">
        <v>10048064.74</v>
      </c>
      <c r="Q411" s="127" t="s">
        <v>1334</v>
      </c>
    </row>
    <row r="412" spans="1:17" ht="76.5">
      <c r="A412" s="127">
        <v>47</v>
      </c>
      <c r="B412" s="127"/>
      <c r="C412" s="128" t="s">
        <v>700</v>
      </c>
      <c r="D412" s="222">
        <v>43055</v>
      </c>
      <c r="E412" s="127" t="s">
        <v>11</v>
      </c>
      <c r="F412" s="127">
        <v>596882</v>
      </c>
      <c r="G412" s="127"/>
      <c r="H412" s="131" t="s">
        <v>17256</v>
      </c>
      <c r="I412" s="127"/>
      <c r="J412" s="127"/>
      <c r="K412" s="127"/>
      <c r="L412" s="127"/>
      <c r="M412" s="225">
        <v>7.29</v>
      </c>
      <c r="N412" s="225">
        <v>0</v>
      </c>
      <c r="O412" s="225">
        <v>50.01</v>
      </c>
      <c r="P412" s="225">
        <v>0</v>
      </c>
      <c r="Q412" s="127" t="s">
        <v>1334</v>
      </c>
    </row>
    <row r="413" spans="1:17" ht="51">
      <c r="A413" s="127" t="s">
        <v>621</v>
      </c>
      <c r="B413" s="127"/>
      <c r="C413" s="128" t="s">
        <v>715</v>
      </c>
      <c r="D413" s="222">
        <v>43055</v>
      </c>
      <c r="E413" s="127" t="s">
        <v>20</v>
      </c>
      <c r="F413" s="127">
        <v>10038</v>
      </c>
      <c r="G413" s="127"/>
      <c r="H413" s="131" t="s">
        <v>17257</v>
      </c>
      <c r="I413" s="127"/>
      <c r="J413" s="127"/>
      <c r="K413" s="127"/>
      <c r="L413" s="127"/>
      <c r="M413" s="225">
        <v>20714.21</v>
      </c>
      <c r="N413" s="225">
        <v>0</v>
      </c>
      <c r="O413" s="225">
        <v>142099.48000000001</v>
      </c>
      <c r="P413" s="225">
        <v>0</v>
      </c>
      <c r="Q413" s="127" t="s">
        <v>1334</v>
      </c>
    </row>
    <row r="414" spans="1:17" ht="51">
      <c r="A414" s="127" t="s">
        <v>621</v>
      </c>
      <c r="B414" s="127"/>
      <c r="C414" s="128" t="s">
        <v>715</v>
      </c>
      <c r="D414" s="222">
        <v>43055</v>
      </c>
      <c r="E414" s="127" t="s">
        <v>20</v>
      </c>
      <c r="F414" s="127">
        <v>9998</v>
      </c>
      <c r="G414" s="127"/>
      <c r="H414" s="131" t="s">
        <v>17258</v>
      </c>
      <c r="I414" s="127"/>
      <c r="J414" s="127"/>
      <c r="K414" s="127"/>
      <c r="L414" s="127"/>
      <c r="M414" s="225">
        <v>653776.99</v>
      </c>
      <c r="N414" s="225">
        <v>0</v>
      </c>
      <c r="O414" s="225">
        <v>4484910.1500000004</v>
      </c>
      <c r="P414" s="225">
        <v>0</v>
      </c>
      <c r="Q414" s="127" t="s">
        <v>1334</v>
      </c>
    </row>
    <row r="415" spans="1:17" ht="51">
      <c r="A415" s="127" t="s">
        <v>621</v>
      </c>
      <c r="B415" s="127"/>
      <c r="C415" s="128" t="s">
        <v>715</v>
      </c>
      <c r="D415" s="222">
        <v>43055</v>
      </c>
      <c r="E415" s="127" t="s">
        <v>20</v>
      </c>
      <c r="F415" s="127">
        <v>9999</v>
      </c>
      <c r="G415" s="127"/>
      <c r="H415" s="131" t="s">
        <v>17259</v>
      </c>
      <c r="I415" s="127"/>
      <c r="J415" s="127"/>
      <c r="K415" s="127"/>
      <c r="L415" s="127"/>
      <c r="M415" s="225">
        <v>7561.64</v>
      </c>
      <c r="N415" s="225">
        <v>0</v>
      </c>
      <c r="O415" s="225">
        <v>51872.85</v>
      </c>
      <c r="P415" s="225">
        <v>0</v>
      </c>
      <c r="Q415" s="127" t="s">
        <v>1334</v>
      </c>
    </row>
    <row r="416" spans="1:17" ht="51">
      <c r="A416" s="127" t="s">
        <v>621</v>
      </c>
      <c r="B416" s="127"/>
      <c r="C416" s="128" t="s">
        <v>715</v>
      </c>
      <c r="D416" s="222">
        <v>43055</v>
      </c>
      <c r="E416" s="127" t="s">
        <v>20</v>
      </c>
      <c r="F416" s="127">
        <v>10059</v>
      </c>
      <c r="G416" s="127"/>
      <c r="H416" s="131" t="s">
        <v>17260</v>
      </c>
      <c r="I416" s="127"/>
      <c r="J416" s="127"/>
      <c r="K416" s="127"/>
      <c r="L416" s="127"/>
      <c r="M416" s="225">
        <v>262000.37</v>
      </c>
      <c r="N416" s="225">
        <v>0</v>
      </c>
      <c r="O416" s="225">
        <v>1797322.54</v>
      </c>
      <c r="P416" s="225">
        <v>0</v>
      </c>
      <c r="Q416" s="127" t="s">
        <v>1334</v>
      </c>
    </row>
    <row r="417" spans="1:17" ht="51">
      <c r="A417" s="127">
        <v>86</v>
      </c>
      <c r="B417" s="127"/>
      <c r="C417" s="128" t="s">
        <v>711</v>
      </c>
      <c r="D417" s="222">
        <v>43056</v>
      </c>
      <c r="E417" s="127" t="s">
        <v>3</v>
      </c>
      <c r="F417" s="127">
        <v>1562089</v>
      </c>
      <c r="G417" s="127"/>
      <c r="H417" s="131" t="s">
        <v>17261</v>
      </c>
      <c r="I417" s="127"/>
      <c r="J417" s="127"/>
      <c r="K417" s="127"/>
      <c r="L417" s="127"/>
      <c r="M417" s="225">
        <v>0</v>
      </c>
      <c r="N417" s="225">
        <v>7.29</v>
      </c>
      <c r="O417" s="225">
        <v>0</v>
      </c>
      <c r="P417" s="225">
        <v>50.01</v>
      </c>
      <c r="Q417" s="127" t="s">
        <v>1334</v>
      </c>
    </row>
    <row r="418" spans="1:17" ht="51">
      <c r="A418" s="127">
        <v>86</v>
      </c>
      <c r="B418" s="127"/>
      <c r="C418" s="128" t="s">
        <v>711</v>
      </c>
      <c r="D418" s="222">
        <v>43056</v>
      </c>
      <c r="E418" s="127" t="s">
        <v>3</v>
      </c>
      <c r="F418" s="127">
        <v>1562088</v>
      </c>
      <c r="G418" s="127"/>
      <c r="H418" s="131" t="s">
        <v>17261</v>
      </c>
      <c r="I418" s="127"/>
      <c r="J418" s="127"/>
      <c r="K418" s="127"/>
      <c r="L418" s="127"/>
      <c r="M418" s="225">
        <v>0</v>
      </c>
      <c r="N418" s="225">
        <v>7.29</v>
      </c>
      <c r="O418" s="225">
        <v>0</v>
      </c>
      <c r="P418" s="225">
        <v>50.01</v>
      </c>
      <c r="Q418" s="127" t="s">
        <v>1334</v>
      </c>
    </row>
    <row r="419" spans="1:17" ht="51">
      <c r="A419" s="127">
        <v>86</v>
      </c>
      <c r="B419" s="127"/>
      <c r="C419" s="128" t="s">
        <v>711</v>
      </c>
      <c r="D419" s="222">
        <v>43056</v>
      </c>
      <c r="E419" s="127" t="s">
        <v>3</v>
      </c>
      <c r="F419" s="127">
        <v>1562086</v>
      </c>
      <c r="G419" s="127"/>
      <c r="H419" s="131" t="s">
        <v>17262</v>
      </c>
      <c r="I419" s="127"/>
      <c r="J419" s="127"/>
      <c r="K419" s="127"/>
      <c r="L419" s="127"/>
      <c r="M419" s="225">
        <v>0</v>
      </c>
      <c r="N419" s="225">
        <v>7.29</v>
      </c>
      <c r="O419" s="225">
        <v>0</v>
      </c>
      <c r="P419" s="225">
        <v>50.01</v>
      </c>
      <c r="Q419" s="127" t="s">
        <v>1334</v>
      </c>
    </row>
    <row r="420" spans="1:17" ht="51">
      <c r="A420" s="127" t="s">
        <v>620</v>
      </c>
      <c r="B420" s="127"/>
      <c r="C420" s="128" t="s">
        <v>714</v>
      </c>
      <c r="D420" s="222">
        <v>43056</v>
      </c>
      <c r="E420" s="127" t="s">
        <v>23</v>
      </c>
      <c r="F420" s="127">
        <v>17377</v>
      </c>
      <c r="G420" s="127"/>
      <c r="H420" s="131" t="s">
        <v>17263</v>
      </c>
      <c r="I420" s="127"/>
      <c r="J420" s="127"/>
      <c r="K420" s="127"/>
      <c r="L420" s="127"/>
      <c r="M420" s="225">
        <v>0</v>
      </c>
      <c r="N420" s="225">
        <v>0</v>
      </c>
      <c r="O420" s="225">
        <v>0.01</v>
      </c>
      <c r="P420" s="225">
        <v>0</v>
      </c>
      <c r="Q420" s="127" t="s">
        <v>1334</v>
      </c>
    </row>
    <row r="421" spans="1:17" ht="63.75">
      <c r="A421" s="127" t="s">
        <v>621</v>
      </c>
      <c r="B421" s="127"/>
      <c r="C421" s="128" t="s">
        <v>715</v>
      </c>
      <c r="D421" s="222">
        <v>43056</v>
      </c>
      <c r="E421" s="127" t="s">
        <v>20</v>
      </c>
      <c r="F421" s="127">
        <v>9996</v>
      </c>
      <c r="G421" s="127"/>
      <c r="H421" s="131" t="s">
        <v>17264</v>
      </c>
      <c r="I421" s="127"/>
      <c r="J421" s="127"/>
      <c r="K421" s="127"/>
      <c r="L421" s="127"/>
      <c r="M421" s="225">
        <v>474837.8</v>
      </c>
      <c r="N421" s="225">
        <v>0</v>
      </c>
      <c r="O421" s="225">
        <v>3257387.31</v>
      </c>
      <c r="P421" s="225">
        <v>0</v>
      </c>
      <c r="Q421" s="127" t="s">
        <v>1334</v>
      </c>
    </row>
    <row r="422" spans="1:17" ht="51">
      <c r="A422" s="127" t="s">
        <v>621</v>
      </c>
      <c r="B422" s="127"/>
      <c r="C422" s="128" t="s">
        <v>715</v>
      </c>
      <c r="D422" s="222">
        <v>43056</v>
      </c>
      <c r="E422" s="127" t="s">
        <v>20</v>
      </c>
      <c r="F422" s="127">
        <v>598304</v>
      </c>
      <c r="G422" s="127"/>
      <c r="H422" s="131" t="s">
        <v>17265</v>
      </c>
      <c r="I422" s="127"/>
      <c r="J422" s="127"/>
      <c r="K422" s="127"/>
      <c r="L422" s="127"/>
      <c r="M422" s="225">
        <v>16999.580000000002</v>
      </c>
      <c r="N422" s="225">
        <v>0</v>
      </c>
      <c r="O422" s="225">
        <v>116617.12</v>
      </c>
      <c r="P422" s="225">
        <v>0</v>
      </c>
      <c r="Q422" s="127" t="s">
        <v>1334</v>
      </c>
    </row>
    <row r="423" spans="1:17" ht="76.5">
      <c r="A423" s="127">
        <v>86</v>
      </c>
      <c r="B423" s="127"/>
      <c r="C423" s="128" t="s">
        <v>711</v>
      </c>
      <c r="D423" s="222">
        <v>43059</v>
      </c>
      <c r="E423" s="127" t="s">
        <v>6</v>
      </c>
      <c r="F423" s="127">
        <v>599480</v>
      </c>
      <c r="G423" s="127"/>
      <c r="H423" s="131" t="s">
        <v>17266</v>
      </c>
      <c r="I423" s="127"/>
      <c r="J423" s="127"/>
      <c r="K423" s="127"/>
      <c r="L423" s="127"/>
      <c r="M423" s="225">
        <v>0</v>
      </c>
      <c r="N423" s="225">
        <v>20000</v>
      </c>
      <c r="O423" s="225">
        <v>0</v>
      </c>
      <c r="P423" s="225">
        <v>137200</v>
      </c>
      <c r="Q423" s="127" t="s">
        <v>1334</v>
      </c>
    </row>
    <row r="424" spans="1:17" ht="63.75">
      <c r="A424" s="127">
        <v>86</v>
      </c>
      <c r="B424" s="127"/>
      <c r="C424" s="128" t="s">
        <v>711</v>
      </c>
      <c r="D424" s="222">
        <v>43059</v>
      </c>
      <c r="E424" s="127" t="s">
        <v>6</v>
      </c>
      <c r="F424" s="127">
        <v>598785</v>
      </c>
      <c r="G424" s="127"/>
      <c r="H424" s="131" t="s">
        <v>17267</v>
      </c>
      <c r="I424" s="127"/>
      <c r="J424" s="127"/>
      <c r="K424" s="127"/>
      <c r="L424" s="127"/>
      <c r="M424" s="225">
        <v>0</v>
      </c>
      <c r="N424" s="225">
        <v>750000</v>
      </c>
      <c r="O424" s="225">
        <v>0</v>
      </c>
      <c r="P424" s="225">
        <v>5145000</v>
      </c>
      <c r="Q424" s="127" t="s">
        <v>1334</v>
      </c>
    </row>
    <row r="425" spans="1:17" ht="51">
      <c r="A425" s="127" t="s">
        <v>620</v>
      </c>
      <c r="B425" s="127"/>
      <c r="C425" s="128" t="s">
        <v>714</v>
      </c>
      <c r="D425" s="222">
        <v>43059</v>
      </c>
      <c r="E425" s="127" t="s">
        <v>23</v>
      </c>
      <c r="F425" s="127">
        <v>17381</v>
      </c>
      <c r="G425" s="127"/>
      <c r="H425" s="131" t="s">
        <v>17268</v>
      </c>
      <c r="I425" s="127"/>
      <c r="J425" s="127"/>
      <c r="K425" s="127"/>
      <c r="L425" s="127"/>
      <c r="M425" s="225">
        <v>0</v>
      </c>
      <c r="N425" s="225">
        <v>0</v>
      </c>
      <c r="O425" s="225">
        <v>0</v>
      </c>
      <c r="P425" s="225">
        <v>0.01</v>
      </c>
      <c r="Q425" s="127" t="s">
        <v>1334</v>
      </c>
    </row>
    <row r="426" spans="1:17" ht="51">
      <c r="A426" s="127" t="s">
        <v>620</v>
      </c>
      <c r="B426" s="127"/>
      <c r="C426" s="128" t="s">
        <v>714</v>
      </c>
      <c r="D426" s="222">
        <v>43059</v>
      </c>
      <c r="E426" s="127" t="s">
        <v>3</v>
      </c>
      <c r="F426" s="127">
        <v>1562529</v>
      </c>
      <c r="G426" s="127"/>
      <c r="H426" s="131" t="s">
        <v>17269</v>
      </c>
      <c r="I426" s="127"/>
      <c r="J426" s="127"/>
      <c r="K426" s="127"/>
      <c r="L426" s="127"/>
      <c r="M426" s="225">
        <v>0</v>
      </c>
      <c r="N426" s="225">
        <v>15000</v>
      </c>
      <c r="O426" s="225">
        <v>0</v>
      </c>
      <c r="P426" s="225">
        <v>102900</v>
      </c>
      <c r="Q426" s="127" t="s">
        <v>1334</v>
      </c>
    </row>
    <row r="427" spans="1:17" ht="63.75">
      <c r="A427" s="127">
        <v>287</v>
      </c>
      <c r="B427" s="127"/>
      <c r="C427" s="128" t="s">
        <v>791</v>
      </c>
      <c r="D427" s="222">
        <v>43059</v>
      </c>
      <c r="E427" s="127" t="s">
        <v>6</v>
      </c>
      <c r="F427" s="127">
        <v>599486</v>
      </c>
      <c r="G427" s="127"/>
      <c r="H427" s="131" t="s">
        <v>17270</v>
      </c>
      <c r="I427" s="127"/>
      <c r="J427" s="127"/>
      <c r="K427" s="127"/>
      <c r="L427" s="127"/>
      <c r="M427" s="225">
        <v>0</v>
      </c>
      <c r="N427" s="225">
        <v>1000000</v>
      </c>
      <c r="O427" s="225">
        <v>0</v>
      </c>
      <c r="P427" s="225">
        <v>6860000</v>
      </c>
      <c r="Q427" s="127" t="s">
        <v>1334</v>
      </c>
    </row>
    <row r="428" spans="1:17" ht="76.5">
      <c r="A428" s="127" t="s">
        <v>620</v>
      </c>
      <c r="B428" s="127"/>
      <c r="C428" s="128" t="s">
        <v>714</v>
      </c>
      <c r="D428" s="222">
        <v>43059</v>
      </c>
      <c r="E428" s="127" t="s">
        <v>6</v>
      </c>
      <c r="F428" s="127">
        <v>904472</v>
      </c>
      <c r="G428" s="127"/>
      <c r="H428" s="131" t="s">
        <v>17271</v>
      </c>
      <c r="I428" s="127"/>
      <c r="J428" s="127"/>
      <c r="K428" s="127"/>
      <c r="L428" s="127"/>
      <c r="M428" s="225">
        <v>0</v>
      </c>
      <c r="N428" s="225">
        <v>204015.8</v>
      </c>
      <c r="O428" s="225">
        <v>0</v>
      </c>
      <c r="P428" s="225">
        <v>1399548.39</v>
      </c>
      <c r="Q428" s="127" t="s">
        <v>1334</v>
      </c>
    </row>
    <row r="429" spans="1:17" ht="63.75">
      <c r="A429" s="127" t="s">
        <v>621</v>
      </c>
      <c r="B429" s="127"/>
      <c r="C429" s="128" t="s">
        <v>715</v>
      </c>
      <c r="D429" s="222">
        <v>43059</v>
      </c>
      <c r="E429" s="127" t="s">
        <v>20</v>
      </c>
      <c r="F429" s="127">
        <v>9992</v>
      </c>
      <c r="G429" s="127"/>
      <c r="H429" s="131" t="s">
        <v>17272</v>
      </c>
      <c r="I429" s="127"/>
      <c r="J429" s="127"/>
      <c r="K429" s="127"/>
      <c r="L429" s="127"/>
      <c r="M429" s="225">
        <v>3830563.08</v>
      </c>
      <c r="N429" s="225">
        <v>0</v>
      </c>
      <c r="O429" s="225">
        <v>26277662.73</v>
      </c>
      <c r="P429" s="225">
        <v>0</v>
      </c>
      <c r="Q429" s="127" t="s">
        <v>1334</v>
      </c>
    </row>
    <row r="430" spans="1:17" ht="51">
      <c r="A430" s="127" t="s">
        <v>621</v>
      </c>
      <c r="B430" s="127"/>
      <c r="C430" s="128" t="s">
        <v>715</v>
      </c>
      <c r="D430" s="222">
        <v>43059</v>
      </c>
      <c r="E430" s="127" t="s">
        <v>20</v>
      </c>
      <c r="F430" s="127">
        <v>10000</v>
      </c>
      <c r="G430" s="127"/>
      <c r="H430" s="131" t="s">
        <v>17273</v>
      </c>
      <c r="I430" s="127"/>
      <c r="J430" s="127"/>
      <c r="K430" s="127"/>
      <c r="L430" s="127"/>
      <c r="M430" s="225">
        <v>99990.720000000001</v>
      </c>
      <c r="N430" s="225">
        <v>0</v>
      </c>
      <c r="O430" s="225">
        <v>685936.34</v>
      </c>
      <c r="P430" s="225">
        <v>0</v>
      </c>
      <c r="Q430" s="127" t="s">
        <v>1334</v>
      </c>
    </row>
    <row r="431" spans="1:17" ht="63.75">
      <c r="A431" s="127">
        <v>86</v>
      </c>
      <c r="B431" s="127"/>
      <c r="C431" s="128" t="s">
        <v>711</v>
      </c>
      <c r="D431" s="222">
        <v>43059</v>
      </c>
      <c r="E431" s="127" t="s">
        <v>11</v>
      </c>
      <c r="F431" s="127">
        <v>598785</v>
      </c>
      <c r="G431" s="127"/>
      <c r="H431" s="131" t="s">
        <v>17274</v>
      </c>
      <c r="I431" s="127"/>
      <c r="J431" s="127"/>
      <c r="K431" s="127"/>
      <c r="L431" s="127"/>
      <c r="M431" s="225">
        <v>7.29</v>
      </c>
      <c r="N431" s="225">
        <v>0</v>
      </c>
      <c r="O431" s="225">
        <v>50.01</v>
      </c>
      <c r="P431" s="225">
        <v>0</v>
      </c>
      <c r="Q431" s="127" t="s">
        <v>1334</v>
      </c>
    </row>
    <row r="432" spans="1:17" ht="76.5">
      <c r="A432" s="127">
        <v>86</v>
      </c>
      <c r="B432" s="127"/>
      <c r="C432" s="128" t="s">
        <v>711</v>
      </c>
      <c r="D432" s="222">
        <v>43059</v>
      </c>
      <c r="E432" s="127" t="s">
        <v>11</v>
      </c>
      <c r="F432" s="127">
        <v>599480</v>
      </c>
      <c r="G432" s="127"/>
      <c r="H432" s="131" t="s">
        <v>17275</v>
      </c>
      <c r="I432" s="127"/>
      <c r="J432" s="127"/>
      <c r="K432" s="127"/>
      <c r="L432" s="127"/>
      <c r="M432" s="225">
        <v>7.29</v>
      </c>
      <c r="N432" s="225">
        <v>0</v>
      </c>
      <c r="O432" s="225">
        <v>50.01</v>
      </c>
      <c r="P432" s="225">
        <v>0</v>
      </c>
      <c r="Q432" s="127" t="s">
        <v>1334</v>
      </c>
    </row>
    <row r="433" spans="1:17" ht="51">
      <c r="A433" s="127">
        <v>86</v>
      </c>
      <c r="B433" s="127"/>
      <c r="C433" s="128" t="s">
        <v>711</v>
      </c>
      <c r="D433" s="222">
        <v>43059</v>
      </c>
      <c r="E433" s="127" t="s">
        <v>11</v>
      </c>
      <c r="F433" s="127">
        <v>904576</v>
      </c>
      <c r="G433" s="127"/>
      <c r="H433" s="131" t="s">
        <v>17276</v>
      </c>
      <c r="I433" s="127"/>
      <c r="J433" s="127"/>
      <c r="K433" s="127"/>
      <c r="L433" s="127"/>
      <c r="M433" s="225">
        <v>7.29</v>
      </c>
      <c r="N433" s="225">
        <v>0</v>
      </c>
      <c r="O433" s="225">
        <v>50.01</v>
      </c>
      <c r="P433" s="225">
        <v>0</v>
      </c>
      <c r="Q433" s="127" t="s">
        <v>1334</v>
      </c>
    </row>
    <row r="434" spans="1:17" ht="63.75">
      <c r="A434" s="127">
        <v>287</v>
      </c>
      <c r="B434" s="127"/>
      <c r="C434" s="128" t="s">
        <v>791</v>
      </c>
      <c r="D434" s="222">
        <v>43060</v>
      </c>
      <c r="E434" s="127" t="s">
        <v>6</v>
      </c>
      <c r="F434" s="127">
        <v>600126</v>
      </c>
      <c r="G434" s="127"/>
      <c r="H434" s="131" t="s">
        <v>17277</v>
      </c>
      <c r="I434" s="127"/>
      <c r="J434" s="127"/>
      <c r="K434" s="127"/>
      <c r="L434" s="127"/>
      <c r="M434" s="225">
        <v>0</v>
      </c>
      <c r="N434" s="225">
        <v>1200000</v>
      </c>
      <c r="O434" s="225">
        <v>0</v>
      </c>
      <c r="P434" s="225">
        <v>8232000</v>
      </c>
      <c r="Q434" s="127" t="s">
        <v>1334</v>
      </c>
    </row>
    <row r="435" spans="1:17" ht="63.75">
      <c r="A435" s="127">
        <v>287</v>
      </c>
      <c r="B435" s="127"/>
      <c r="C435" s="128" t="s">
        <v>791</v>
      </c>
      <c r="D435" s="222">
        <v>43060</v>
      </c>
      <c r="E435" s="127" t="s">
        <v>6</v>
      </c>
      <c r="F435" s="127">
        <v>600127</v>
      </c>
      <c r="G435" s="127"/>
      <c r="H435" s="131" t="s">
        <v>17278</v>
      </c>
      <c r="I435" s="127"/>
      <c r="J435" s="127"/>
      <c r="K435" s="127"/>
      <c r="L435" s="127"/>
      <c r="M435" s="225">
        <v>0</v>
      </c>
      <c r="N435" s="225">
        <v>300000</v>
      </c>
      <c r="O435" s="225">
        <v>0</v>
      </c>
      <c r="P435" s="225">
        <v>2058000</v>
      </c>
      <c r="Q435" s="127" t="s">
        <v>1334</v>
      </c>
    </row>
    <row r="436" spans="1:17" ht="76.5">
      <c r="A436" s="127">
        <v>291</v>
      </c>
      <c r="B436" s="127"/>
      <c r="C436" s="128" t="s">
        <v>795</v>
      </c>
      <c r="D436" s="222">
        <v>43060</v>
      </c>
      <c r="E436" s="127" t="s">
        <v>6</v>
      </c>
      <c r="F436" s="127">
        <v>600125</v>
      </c>
      <c r="G436" s="127"/>
      <c r="H436" s="131" t="s">
        <v>17279</v>
      </c>
      <c r="I436" s="127"/>
      <c r="J436" s="127"/>
      <c r="K436" s="127"/>
      <c r="L436" s="127"/>
      <c r="M436" s="225">
        <v>0</v>
      </c>
      <c r="N436" s="225">
        <v>1000000</v>
      </c>
      <c r="O436" s="225">
        <v>0</v>
      </c>
      <c r="P436" s="225">
        <v>6860000</v>
      </c>
      <c r="Q436" s="127" t="s">
        <v>1334</v>
      </c>
    </row>
    <row r="437" spans="1:17" ht="63.75">
      <c r="A437" s="127">
        <v>287</v>
      </c>
      <c r="B437" s="127"/>
      <c r="C437" s="128" t="s">
        <v>791</v>
      </c>
      <c r="D437" s="222">
        <v>43060</v>
      </c>
      <c r="E437" s="127" t="s">
        <v>6</v>
      </c>
      <c r="F437" s="127">
        <v>600124</v>
      </c>
      <c r="G437" s="127"/>
      <c r="H437" s="131" t="s">
        <v>17280</v>
      </c>
      <c r="I437" s="127"/>
      <c r="J437" s="127"/>
      <c r="K437" s="127"/>
      <c r="L437" s="127"/>
      <c r="M437" s="225">
        <v>0</v>
      </c>
      <c r="N437" s="225">
        <v>7500000</v>
      </c>
      <c r="O437" s="225">
        <v>0</v>
      </c>
      <c r="P437" s="225">
        <v>51450000</v>
      </c>
      <c r="Q437" s="127" t="s">
        <v>1334</v>
      </c>
    </row>
    <row r="438" spans="1:17" ht="51">
      <c r="A438" s="127" t="s">
        <v>620</v>
      </c>
      <c r="B438" s="127"/>
      <c r="C438" s="128" t="s">
        <v>714</v>
      </c>
      <c r="D438" s="222">
        <v>43060</v>
      </c>
      <c r="E438" s="127" t="s">
        <v>23</v>
      </c>
      <c r="F438" s="127">
        <v>17385</v>
      </c>
      <c r="G438" s="127"/>
      <c r="H438" s="131" t="s">
        <v>17281</v>
      </c>
      <c r="I438" s="127"/>
      <c r="J438" s="127"/>
      <c r="K438" s="127"/>
      <c r="L438" s="127"/>
      <c r="M438" s="225">
        <v>0</v>
      </c>
      <c r="N438" s="225">
        <v>0</v>
      </c>
      <c r="O438" s="225">
        <v>0.01</v>
      </c>
      <c r="P438" s="225">
        <v>0</v>
      </c>
      <c r="Q438" s="127" t="s">
        <v>1334</v>
      </c>
    </row>
    <row r="439" spans="1:17" ht="76.5">
      <c r="A439" s="127" t="s">
        <v>620</v>
      </c>
      <c r="B439" s="127"/>
      <c r="C439" s="128" t="s">
        <v>714</v>
      </c>
      <c r="D439" s="222">
        <v>43061</v>
      </c>
      <c r="E439" s="127" t="s">
        <v>6</v>
      </c>
      <c r="F439" s="127">
        <v>601455</v>
      </c>
      <c r="G439" s="127"/>
      <c r="H439" s="131" t="s">
        <v>17282</v>
      </c>
      <c r="I439" s="127"/>
      <c r="J439" s="127"/>
      <c r="K439" s="127"/>
      <c r="L439" s="127"/>
      <c r="M439" s="225">
        <v>0</v>
      </c>
      <c r="N439" s="225">
        <v>18000000</v>
      </c>
      <c r="O439" s="225">
        <v>0</v>
      </c>
      <c r="P439" s="225">
        <v>123480000</v>
      </c>
      <c r="Q439" s="127" t="s">
        <v>1334</v>
      </c>
    </row>
    <row r="440" spans="1:17" ht="76.5">
      <c r="A440" s="127" t="s">
        <v>620</v>
      </c>
      <c r="B440" s="127"/>
      <c r="C440" s="128" t="s">
        <v>714</v>
      </c>
      <c r="D440" s="222">
        <v>43061</v>
      </c>
      <c r="E440" s="127" t="s">
        <v>6</v>
      </c>
      <c r="F440" s="127">
        <v>601454</v>
      </c>
      <c r="G440" s="127"/>
      <c r="H440" s="131" t="s">
        <v>17283</v>
      </c>
      <c r="I440" s="127"/>
      <c r="J440" s="127"/>
      <c r="K440" s="127"/>
      <c r="L440" s="127"/>
      <c r="M440" s="225">
        <v>0</v>
      </c>
      <c r="N440" s="225">
        <v>102000000</v>
      </c>
      <c r="O440" s="225">
        <v>0</v>
      </c>
      <c r="P440" s="225">
        <v>699720000</v>
      </c>
      <c r="Q440" s="127" t="s">
        <v>1334</v>
      </c>
    </row>
    <row r="441" spans="1:17" ht="51">
      <c r="A441" s="127" t="s">
        <v>620</v>
      </c>
      <c r="B441" s="127"/>
      <c r="C441" s="128" t="s">
        <v>714</v>
      </c>
      <c r="D441" s="222">
        <v>43061</v>
      </c>
      <c r="E441" s="127" t="s">
        <v>23</v>
      </c>
      <c r="F441" s="127">
        <v>17389</v>
      </c>
      <c r="G441" s="127"/>
      <c r="H441" s="131" t="s">
        <v>17284</v>
      </c>
      <c r="I441" s="127"/>
      <c r="J441" s="127"/>
      <c r="K441" s="127"/>
      <c r="L441" s="127"/>
      <c r="M441" s="225">
        <v>0</v>
      </c>
      <c r="N441" s="225">
        <v>0</v>
      </c>
      <c r="O441" s="225">
        <v>0.01</v>
      </c>
      <c r="P441" s="225">
        <v>0</v>
      </c>
      <c r="Q441" s="127" t="s">
        <v>1334</v>
      </c>
    </row>
    <row r="442" spans="1:17" ht="63.75">
      <c r="A442" s="127" t="s">
        <v>621</v>
      </c>
      <c r="B442" s="127"/>
      <c r="C442" s="128" t="s">
        <v>715</v>
      </c>
      <c r="D442" s="222">
        <v>43061</v>
      </c>
      <c r="E442" s="127" t="s">
        <v>20</v>
      </c>
      <c r="F442" s="127">
        <v>904717</v>
      </c>
      <c r="G442" s="127"/>
      <c r="H442" s="131" t="s">
        <v>17285</v>
      </c>
      <c r="I442" s="127"/>
      <c r="J442" s="127"/>
      <c r="K442" s="127"/>
      <c r="L442" s="127"/>
      <c r="M442" s="225">
        <v>28547.040000000001</v>
      </c>
      <c r="N442" s="225">
        <v>0</v>
      </c>
      <c r="O442" s="225">
        <v>195832.69</v>
      </c>
      <c r="P442" s="225">
        <v>0</v>
      </c>
      <c r="Q442" s="127" t="s">
        <v>1334</v>
      </c>
    </row>
    <row r="443" spans="1:17" ht="25.5">
      <c r="A443" s="127" t="s">
        <v>621</v>
      </c>
      <c r="B443" s="127"/>
      <c r="C443" s="128" t="s">
        <v>715</v>
      </c>
      <c r="D443" s="222">
        <v>43061</v>
      </c>
      <c r="E443" s="127" t="s">
        <v>13</v>
      </c>
      <c r="F443" s="127">
        <v>46389</v>
      </c>
      <c r="G443" s="127"/>
      <c r="H443" s="131" t="s">
        <v>1507</v>
      </c>
      <c r="I443" s="127"/>
      <c r="J443" s="127"/>
      <c r="K443" s="127"/>
      <c r="L443" s="127"/>
      <c r="M443" s="225">
        <v>834.37</v>
      </c>
      <c r="N443" s="225">
        <v>0</v>
      </c>
      <c r="O443" s="225">
        <v>5723.78</v>
      </c>
      <c r="P443" s="225">
        <v>0</v>
      </c>
      <c r="Q443" s="127" t="s">
        <v>1334</v>
      </c>
    </row>
    <row r="444" spans="1:17" ht="63.75">
      <c r="A444" s="127">
        <v>212</v>
      </c>
      <c r="B444" s="127"/>
      <c r="C444" s="128" t="s">
        <v>762</v>
      </c>
      <c r="D444" s="222">
        <v>43061</v>
      </c>
      <c r="E444" s="127" t="s">
        <v>11</v>
      </c>
      <c r="F444" s="127">
        <v>600869</v>
      </c>
      <c r="G444" s="127"/>
      <c r="H444" s="131" t="s">
        <v>17286</v>
      </c>
      <c r="I444" s="127"/>
      <c r="J444" s="127"/>
      <c r="K444" s="127"/>
      <c r="L444" s="127"/>
      <c r="M444" s="225">
        <v>7.29</v>
      </c>
      <c r="N444" s="225">
        <v>0</v>
      </c>
      <c r="O444" s="225">
        <v>50.01</v>
      </c>
      <c r="P444" s="225">
        <v>0</v>
      </c>
      <c r="Q444" s="127" t="s">
        <v>1334</v>
      </c>
    </row>
    <row r="445" spans="1:17" ht="63.75">
      <c r="A445" s="127">
        <v>212</v>
      </c>
      <c r="B445" s="127"/>
      <c r="C445" s="128" t="s">
        <v>762</v>
      </c>
      <c r="D445" s="222">
        <v>43061</v>
      </c>
      <c r="E445" s="127" t="s">
        <v>11</v>
      </c>
      <c r="F445" s="127">
        <v>600870</v>
      </c>
      <c r="G445" s="127"/>
      <c r="H445" s="131" t="s">
        <v>17287</v>
      </c>
      <c r="I445" s="127"/>
      <c r="J445" s="127"/>
      <c r="K445" s="127"/>
      <c r="L445" s="127"/>
      <c r="M445" s="225">
        <v>7.29</v>
      </c>
      <c r="N445" s="225">
        <v>0</v>
      </c>
      <c r="O445" s="225">
        <v>50.01</v>
      </c>
      <c r="P445" s="225">
        <v>0</v>
      </c>
      <c r="Q445" s="127" t="s">
        <v>1334</v>
      </c>
    </row>
    <row r="446" spans="1:17" ht="89.25">
      <c r="A446" s="127" t="s">
        <v>620</v>
      </c>
      <c r="B446" s="127"/>
      <c r="C446" s="128" t="s">
        <v>714</v>
      </c>
      <c r="D446" s="222">
        <v>43061</v>
      </c>
      <c r="E446" s="127" t="s">
        <v>1261</v>
      </c>
      <c r="F446" s="127">
        <v>3636</v>
      </c>
      <c r="G446" s="127"/>
      <c r="H446" s="131" t="s">
        <v>17288</v>
      </c>
      <c r="I446" s="127"/>
      <c r="J446" s="127"/>
      <c r="K446" s="127"/>
      <c r="L446" s="127"/>
      <c r="M446" s="225">
        <v>29.67</v>
      </c>
      <c r="N446" s="225">
        <v>0</v>
      </c>
      <c r="O446" s="225">
        <v>203.54</v>
      </c>
      <c r="P446" s="225">
        <v>0</v>
      </c>
      <c r="Q446" s="127" t="s">
        <v>1334</v>
      </c>
    </row>
    <row r="447" spans="1:17" ht="51">
      <c r="A447" s="127" t="s">
        <v>621</v>
      </c>
      <c r="B447" s="127"/>
      <c r="C447" s="128" t="s">
        <v>715</v>
      </c>
      <c r="D447" s="222">
        <v>43061</v>
      </c>
      <c r="E447" s="127" t="s">
        <v>20</v>
      </c>
      <c r="F447" s="127">
        <v>9977</v>
      </c>
      <c r="G447" s="127"/>
      <c r="H447" s="131" t="s">
        <v>17289</v>
      </c>
      <c r="I447" s="127"/>
      <c r="J447" s="127"/>
      <c r="K447" s="127"/>
      <c r="L447" s="127"/>
      <c r="M447" s="225">
        <v>1129037.68</v>
      </c>
      <c r="N447" s="225">
        <v>0</v>
      </c>
      <c r="O447" s="225">
        <v>7745198.4800000004</v>
      </c>
      <c r="P447" s="225">
        <v>0</v>
      </c>
      <c r="Q447" s="127" t="s">
        <v>1334</v>
      </c>
    </row>
    <row r="448" spans="1:17" ht="51">
      <c r="A448" s="127" t="s">
        <v>621</v>
      </c>
      <c r="B448" s="127"/>
      <c r="C448" s="128" t="s">
        <v>715</v>
      </c>
      <c r="D448" s="222">
        <v>43061</v>
      </c>
      <c r="E448" s="127" t="s">
        <v>20</v>
      </c>
      <c r="F448" s="127">
        <v>9985</v>
      </c>
      <c r="G448" s="127"/>
      <c r="H448" s="131" t="s">
        <v>17290</v>
      </c>
      <c r="I448" s="127"/>
      <c r="J448" s="127"/>
      <c r="K448" s="127"/>
      <c r="L448" s="127"/>
      <c r="M448" s="225">
        <v>160855.57999999999</v>
      </c>
      <c r="N448" s="225">
        <v>0</v>
      </c>
      <c r="O448" s="225">
        <v>1103469.28</v>
      </c>
      <c r="P448" s="225">
        <v>0</v>
      </c>
      <c r="Q448" s="127" t="s">
        <v>1334</v>
      </c>
    </row>
    <row r="449" spans="1:17" ht="63.75">
      <c r="A449" s="127" t="s">
        <v>621</v>
      </c>
      <c r="B449" s="127"/>
      <c r="C449" s="128" t="s">
        <v>715</v>
      </c>
      <c r="D449" s="222">
        <v>43061</v>
      </c>
      <c r="E449" s="127" t="s">
        <v>20</v>
      </c>
      <c r="F449" s="127">
        <v>10169</v>
      </c>
      <c r="G449" s="127"/>
      <c r="H449" s="131" t="s">
        <v>17291</v>
      </c>
      <c r="I449" s="127"/>
      <c r="J449" s="127"/>
      <c r="K449" s="127"/>
      <c r="L449" s="127"/>
      <c r="M449" s="225">
        <v>2608537.48</v>
      </c>
      <c r="N449" s="225">
        <v>0</v>
      </c>
      <c r="O449" s="225">
        <v>17894567.109999999</v>
      </c>
      <c r="P449" s="225">
        <v>0</v>
      </c>
      <c r="Q449" s="127" t="s">
        <v>1334</v>
      </c>
    </row>
    <row r="450" spans="1:17" ht="25.5">
      <c r="A450" s="127" t="s">
        <v>621</v>
      </c>
      <c r="B450" s="127"/>
      <c r="C450" s="128" t="s">
        <v>715</v>
      </c>
      <c r="D450" s="222">
        <v>43061</v>
      </c>
      <c r="E450" s="127" t="s">
        <v>13</v>
      </c>
      <c r="F450" s="127">
        <v>46386</v>
      </c>
      <c r="G450" s="127"/>
      <c r="H450" s="131" t="s">
        <v>1507</v>
      </c>
      <c r="I450" s="127"/>
      <c r="J450" s="127"/>
      <c r="K450" s="127"/>
      <c r="L450" s="127"/>
      <c r="M450" s="225">
        <v>18749.849999999999</v>
      </c>
      <c r="N450" s="225">
        <v>0</v>
      </c>
      <c r="O450" s="225">
        <v>128623.97</v>
      </c>
      <c r="P450" s="225">
        <v>0</v>
      </c>
      <c r="Q450" s="127" t="s">
        <v>1334</v>
      </c>
    </row>
    <row r="451" spans="1:17" ht="51">
      <c r="A451" s="127" t="s">
        <v>620</v>
      </c>
      <c r="B451" s="127"/>
      <c r="C451" s="128" t="s">
        <v>714</v>
      </c>
      <c r="D451" s="222">
        <v>43062</v>
      </c>
      <c r="E451" s="127" t="s">
        <v>23</v>
      </c>
      <c r="F451" s="127">
        <v>17393</v>
      </c>
      <c r="G451" s="127"/>
      <c r="H451" s="131" t="s">
        <v>17292</v>
      </c>
      <c r="I451" s="127"/>
      <c r="J451" s="127"/>
      <c r="K451" s="127"/>
      <c r="L451" s="127"/>
      <c r="M451" s="225">
        <v>0</v>
      </c>
      <c r="N451" s="225">
        <v>0</v>
      </c>
      <c r="O451" s="225">
        <v>0</v>
      </c>
      <c r="P451" s="225">
        <v>0.01</v>
      </c>
      <c r="Q451" s="127" t="s">
        <v>1334</v>
      </c>
    </row>
    <row r="452" spans="1:17" ht="51">
      <c r="A452" s="127">
        <v>253</v>
      </c>
      <c r="B452" s="127"/>
      <c r="C452" s="128" t="s">
        <v>779</v>
      </c>
      <c r="D452" s="222">
        <v>43062</v>
      </c>
      <c r="E452" s="127" t="s">
        <v>6</v>
      </c>
      <c r="F452" s="127">
        <v>910977</v>
      </c>
      <c r="G452" s="127"/>
      <c r="H452" s="131" t="s">
        <v>17293</v>
      </c>
      <c r="I452" s="127"/>
      <c r="J452" s="127"/>
      <c r="K452" s="127"/>
      <c r="L452" s="127"/>
      <c r="M452" s="225">
        <v>0</v>
      </c>
      <c r="N452" s="225">
        <v>173244</v>
      </c>
      <c r="O452" s="225">
        <v>0</v>
      </c>
      <c r="P452" s="225">
        <v>1188453.8400000001</v>
      </c>
      <c r="Q452" s="127" t="s">
        <v>1334</v>
      </c>
    </row>
    <row r="453" spans="1:17" ht="76.5">
      <c r="A453" s="127">
        <v>70</v>
      </c>
      <c r="B453" s="127"/>
      <c r="C453" s="128" t="s">
        <v>706</v>
      </c>
      <c r="D453" s="222">
        <v>43063</v>
      </c>
      <c r="E453" s="127" t="s">
        <v>6</v>
      </c>
      <c r="F453" s="127">
        <v>603799</v>
      </c>
      <c r="G453" s="127"/>
      <c r="H453" s="131" t="s">
        <v>17294</v>
      </c>
      <c r="I453" s="127"/>
      <c r="J453" s="127"/>
      <c r="K453" s="127"/>
      <c r="L453" s="127"/>
      <c r="M453" s="225">
        <v>0</v>
      </c>
      <c r="N453" s="225">
        <v>1700000</v>
      </c>
      <c r="O453" s="225">
        <v>0</v>
      </c>
      <c r="P453" s="225">
        <v>11662000</v>
      </c>
      <c r="Q453" s="127" t="s">
        <v>1334</v>
      </c>
    </row>
    <row r="454" spans="1:17" ht="76.5">
      <c r="A454" s="127" t="s">
        <v>620</v>
      </c>
      <c r="B454" s="127"/>
      <c r="C454" s="128" t="s">
        <v>714</v>
      </c>
      <c r="D454" s="222">
        <v>43063</v>
      </c>
      <c r="E454" s="127" t="s">
        <v>6</v>
      </c>
      <c r="F454" s="127">
        <v>904920</v>
      </c>
      <c r="G454" s="127"/>
      <c r="H454" s="131" t="s">
        <v>17295</v>
      </c>
      <c r="I454" s="127"/>
      <c r="J454" s="127"/>
      <c r="K454" s="127"/>
      <c r="L454" s="127"/>
      <c r="M454" s="225">
        <v>0</v>
      </c>
      <c r="N454" s="225">
        <v>132751.44</v>
      </c>
      <c r="O454" s="225">
        <v>0</v>
      </c>
      <c r="P454" s="225">
        <v>910674.88</v>
      </c>
      <c r="Q454" s="127" t="s">
        <v>1334</v>
      </c>
    </row>
    <row r="455" spans="1:17" ht="76.5">
      <c r="A455" s="127">
        <v>70</v>
      </c>
      <c r="B455" s="127"/>
      <c r="C455" s="128" t="s">
        <v>706</v>
      </c>
      <c r="D455" s="222">
        <v>43063</v>
      </c>
      <c r="E455" s="127" t="s">
        <v>6</v>
      </c>
      <c r="F455" s="127">
        <v>603800</v>
      </c>
      <c r="G455" s="127"/>
      <c r="H455" s="131" t="s">
        <v>17296</v>
      </c>
      <c r="I455" s="127"/>
      <c r="J455" s="127"/>
      <c r="K455" s="127"/>
      <c r="L455" s="127"/>
      <c r="M455" s="225">
        <v>0</v>
      </c>
      <c r="N455" s="225">
        <v>300000</v>
      </c>
      <c r="O455" s="225">
        <v>0</v>
      </c>
      <c r="P455" s="225">
        <v>2058000</v>
      </c>
      <c r="Q455" s="127" t="s">
        <v>1334</v>
      </c>
    </row>
    <row r="456" spans="1:17" ht="51">
      <c r="A456" s="127" t="s">
        <v>620</v>
      </c>
      <c r="B456" s="127"/>
      <c r="C456" s="128" t="s">
        <v>714</v>
      </c>
      <c r="D456" s="222">
        <v>43063</v>
      </c>
      <c r="E456" s="127" t="s">
        <v>23</v>
      </c>
      <c r="F456" s="127">
        <v>17397</v>
      </c>
      <c r="G456" s="127"/>
      <c r="H456" s="131" t="s">
        <v>17297</v>
      </c>
      <c r="I456" s="127"/>
      <c r="J456" s="127"/>
      <c r="K456" s="127"/>
      <c r="L456" s="127"/>
      <c r="M456" s="225">
        <v>0</v>
      </c>
      <c r="N456" s="225">
        <v>0</v>
      </c>
      <c r="O456" s="225">
        <v>0.01</v>
      </c>
      <c r="P456" s="225">
        <v>0</v>
      </c>
      <c r="Q456" s="127" t="s">
        <v>1334</v>
      </c>
    </row>
    <row r="457" spans="1:17" ht="51">
      <c r="A457" s="127" t="s">
        <v>621</v>
      </c>
      <c r="B457" s="127"/>
      <c r="C457" s="128" t="s">
        <v>715</v>
      </c>
      <c r="D457" s="222">
        <v>43063</v>
      </c>
      <c r="E457" s="127" t="s">
        <v>20</v>
      </c>
      <c r="F457" s="127">
        <v>10199</v>
      </c>
      <c r="G457" s="127"/>
      <c r="H457" s="131" t="s">
        <v>17298</v>
      </c>
      <c r="I457" s="127"/>
      <c r="J457" s="127"/>
      <c r="K457" s="127"/>
      <c r="L457" s="127"/>
      <c r="M457" s="225">
        <v>456833.15</v>
      </c>
      <c r="N457" s="225">
        <v>0</v>
      </c>
      <c r="O457" s="225">
        <v>3133875.41</v>
      </c>
      <c r="P457" s="225">
        <v>0</v>
      </c>
      <c r="Q457" s="127" t="s">
        <v>1334</v>
      </c>
    </row>
    <row r="458" spans="1:17" ht="51">
      <c r="A458" s="127" t="s">
        <v>621</v>
      </c>
      <c r="B458" s="127"/>
      <c r="C458" s="128" t="s">
        <v>715</v>
      </c>
      <c r="D458" s="222">
        <v>43063</v>
      </c>
      <c r="E458" s="127" t="s">
        <v>20</v>
      </c>
      <c r="F458" s="127">
        <v>10020</v>
      </c>
      <c r="G458" s="127"/>
      <c r="H458" s="131" t="s">
        <v>17299</v>
      </c>
      <c r="I458" s="127"/>
      <c r="J458" s="127"/>
      <c r="K458" s="127"/>
      <c r="L458" s="127"/>
      <c r="M458" s="225">
        <v>17239.14</v>
      </c>
      <c r="N458" s="225">
        <v>0</v>
      </c>
      <c r="O458" s="225">
        <v>118260.5</v>
      </c>
      <c r="P458" s="225">
        <v>0</v>
      </c>
      <c r="Q458" s="127" t="s">
        <v>1334</v>
      </c>
    </row>
    <row r="459" spans="1:17" ht="51">
      <c r="A459" s="127" t="s">
        <v>621</v>
      </c>
      <c r="B459" s="127"/>
      <c r="C459" s="128" t="s">
        <v>715</v>
      </c>
      <c r="D459" s="222">
        <v>43063</v>
      </c>
      <c r="E459" s="127" t="s">
        <v>20</v>
      </c>
      <c r="F459" s="127">
        <v>10019</v>
      </c>
      <c r="G459" s="127"/>
      <c r="H459" s="131" t="s">
        <v>17300</v>
      </c>
      <c r="I459" s="127"/>
      <c r="J459" s="127"/>
      <c r="K459" s="127"/>
      <c r="L459" s="127"/>
      <c r="M459" s="225">
        <v>20144.21</v>
      </c>
      <c r="N459" s="225">
        <v>0</v>
      </c>
      <c r="O459" s="225">
        <v>138189.28</v>
      </c>
      <c r="P459" s="225">
        <v>0</v>
      </c>
      <c r="Q459" s="127" t="s">
        <v>1334</v>
      </c>
    </row>
    <row r="460" spans="1:17" ht="51">
      <c r="A460" s="127" t="s">
        <v>621</v>
      </c>
      <c r="B460" s="127"/>
      <c r="C460" s="128" t="s">
        <v>715</v>
      </c>
      <c r="D460" s="222">
        <v>43063</v>
      </c>
      <c r="E460" s="127" t="s">
        <v>20</v>
      </c>
      <c r="F460" s="127">
        <v>9975</v>
      </c>
      <c r="G460" s="127"/>
      <c r="H460" s="131" t="s">
        <v>17301</v>
      </c>
      <c r="I460" s="127"/>
      <c r="J460" s="127"/>
      <c r="K460" s="127"/>
      <c r="L460" s="127"/>
      <c r="M460" s="225">
        <v>10280.14</v>
      </c>
      <c r="N460" s="225">
        <v>0</v>
      </c>
      <c r="O460" s="225">
        <v>70521.759999999995</v>
      </c>
      <c r="P460" s="225">
        <v>0</v>
      </c>
      <c r="Q460" s="127" t="s">
        <v>1334</v>
      </c>
    </row>
    <row r="461" spans="1:17" ht="51">
      <c r="A461" s="127" t="s">
        <v>621</v>
      </c>
      <c r="B461" s="127"/>
      <c r="C461" s="128" t="s">
        <v>715</v>
      </c>
      <c r="D461" s="222">
        <v>43063</v>
      </c>
      <c r="E461" s="127" t="s">
        <v>20</v>
      </c>
      <c r="F461" s="127">
        <v>9973</v>
      </c>
      <c r="G461" s="127"/>
      <c r="H461" s="131" t="s">
        <v>17302</v>
      </c>
      <c r="I461" s="127"/>
      <c r="J461" s="127"/>
      <c r="K461" s="127"/>
      <c r="L461" s="127"/>
      <c r="M461" s="225">
        <v>398712.33</v>
      </c>
      <c r="N461" s="225">
        <v>0</v>
      </c>
      <c r="O461" s="225">
        <v>2735166.58</v>
      </c>
      <c r="P461" s="225">
        <v>0</v>
      </c>
      <c r="Q461" s="127" t="s">
        <v>1334</v>
      </c>
    </row>
    <row r="462" spans="1:17" ht="51">
      <c r="A462" s="127" t="s">
        <v>621</v>
      </c>
      <c r="B462" s="127"/>
      <c r="C462" s="128" t="s">
        <v>715</v>
      </c>
      <c r="D462" s="222">
        <v>43063</v>
      </c>
      <c r="E462" s="127" t="s">
        <v>20</v>
      </c>
      <c r="F462" s="127">
        <v>10007</v>
      </c>
      <c r="G462" s="127"/>
      <c r="H462" s="131" t="s">
        <v>17303</v>
      </c>
      <c r="I462" s="127"/>
      <c r="J462" s="127"/>
      <c r="K462" s="127"/>
      <c r="L462" s="127"/>
      <c r="M462" s="225">
        <v>123066.66</v>
      </c>
      <c r="N462" s="225">
        <v>0</v>
      </c>
      <c r="O462" s="225">
        <v>844237.29</v>
      </c>
      <c r="P462" s="225">
        <v>0</v>
      </c>
      <c r="Q462" s="127" t="s">
        <v>1334</v>
      </c>
    </row>
    <row r="463" spans="1:17" ht="76.5">
      <c r="A463" s="127">
        <v>70</v>
      </c>
      <c r="B463" s="127"/>
      <c r="C463" s="128" t="s">
        <v>706</v>
      </c>
      <c r="D463" s="222">
        <v>43063</v>
      </c>
      <c r="E463" s="127" t="s">
        <v>11</v>
      </c>
      <c r="F463" s="127">
        <v>603799</v>
      </c>
      <c r="G463" s="127"/>
      <c r="H463" s="131" t="s">
        <v>17304</v>
      </c>
      <c r="I463" s="127"/>
      <c r="J463" s="127"/>
      <c r="K463" s="127"/>
      <c r="L463" s="127"/>
      <c r="M463" s="225">
        <v>7.29</v>
      </c>
      <c r="N463" s="225">
        <v>0</v>
      </c>
      <c r="O463" s="225">
        <v>50.01</v>
      </c>
      <c r="P463" s="225">
        <v>0</v>
      </c>
      <c r="Q463" s="127" t="s">
        <v>1334</v>
      </c>
    </row>
    <row r="464" spans="1:17" ht="76.5">
      <c r="A464" s="127">
        <v>70</v>
      </c>
      <c r="B464" s="127"/>
      <c r="C464" s="128" t="s">
        <v>706</v>
      </c>
      <c r="D464" s="222">
        <v>43063</v>
      </c>
      <c r="E464" s="127" t="s">
        <v>11</v>
      </c>
      <c r="F464" s="127">
        <v>603800</v>
      </c>
      <c r="G464" s="127"/>
      <c r="H464" s="131" t="s">
        <v>17305</v>
      </c>
      <c r="I464" s="127"/>
      <c r="J464" s="127"/>
      <c r="K464" s="127"/>
      <c r="L464" s="127"/>
      <c r="M464" s="225">
        <v>7.29</v>
      </c>
      <c r="N464" s="225">
        <v>0</v>
      </c>
      <c r="O464" s="225">
        <v>50.01</v>
      </c>
      <c r="P464" s="225">
        <v>0</v>
      </c>
      <c r="Q464" s="127" t="s">
        <v>1334</v>
      </c>
    </row>
    <row r="465" spans="1:17" ht="63.75">
      <c r="A465" s="127" t="s">
        <v>621</v>
      </c>
      <c r="B465" s="127"/>
      <c r="C465" s="128" t="s">
        <v>715</v>
      </c>
      <c r="D465" s="222">
        <v>43063</v>
      </c>
      <c r="E465" s="127" t="s">
        <v>20</v>
      </c>
      <c r="F465" s="127">
        <v>10040</v>
      </c>
      <c r="G465" s="127"/>
      <c r="H465" s="131" t="s">
        <v>17306</v>
      </c>
      <c r="I465" s="127"/>
      <c r="J465" s="127"/>
      <c r="K465" s="127"/>
      <c r="L465" s="127"/>
      <c r="M465" s="225">
        <v>198994.47</v>
      </c>
      <c r="N465" s="225">
        <v>0</v>
      </c>
      <c r="O465" s="225">
        <v>1365102.06</v>
      </c>
      <c r="P465" s="225">
        <v>0</v>
      </c>
      <c r="Q465" s="127" t="s">
        <v>1334</v>
      </c>
    </row>
    <row r="466" spans="1:17" ht="51">
      <c r="A466" s="127">
        <v>86</v>
      </c>
      <c r="B466" s="127"/>
      <c r="C466" s="128" t="s">
        <v>711</v>
      </c>
      <c r="D466" s="222">
        <v>43066</v>
      </c>
      <c r="E466" s="127" t="s">
        <v>6</v>
      </c>
      <c r="F466" s="127">
        <v>905116</v>
      </c>
      <c r="G466" s="127"/>
      <c r="H466" s="131" t="s">
        <v>17307</v>
      </c>
      <c r="I466" s="127"/>
      <c r="J466" s="127"/>
      <c r="K466" s="127"/>
      <c r="L466" s="127"/>
      <c r="M466" s="225">
        <v>0</v>
      </c>
      <c r="N466" s="225">
        <v>62484.92</v>
      </c>
      <c r="O466" s="225">
        <v>0</v>
      </c>
      <c r="P466" s="225">
        <v>428646.55</v>
      </c>
      <c r="Q466" s="127" t="s">
        <v>1334</v>
      </c>
    </row>
    <row r="467" spans="1:17" ht="76.5">
      <c r="A467" s="127">
        <v>291</v>
      </c>
      <c r="B467" s="127"/>
      <c r="C467" s="128" t="s">
        <v>795</v>
      </c>
      <c r="D467" s="222">
        <v>43066</v>
      </c>
      <c r="E467" s="127" t="s">
        <v>6</v>
      </c>
      <c r="F467" s="127">
        <v>604389</v>
      </c>
      <c r="G467" s="127"/>
      <c r="H467" s="131" t="s">
        <v>17308</v>
      </c>
      <c r="I467" s="127"/>
      <c r="J467" s="127"/>
      <c r="K467" s="127"/>
      <c r="L467" s="127"/>
      <c r="M467" s="225">
        <v>0</v>
      </c>
      <c r="N467" s="225">
        <v>1800000</v>
      </c>
      <c r="O467" s="225">
        <v>0</v>
      </c>
      <c r="P467" s="225">
        <v>12348000</v>
      </c>
      <c r="Q467" s="127" t="s">
        <v>1334</v>
      </c>
    </row>
    <row r="468" spans="1:17" ht="63.75">
      <c r="A468" s="127">
        <v>86</v>
      </c>
      <c r="B468" s="127"/>
      <c r="C468" s="128" t="s">
        <v>711</v>
      </c>
      <c r="D468" s="222">
        <v>43066</v>
      </c>
      <c r="E468" s="127" t="s">
        <v>6</v>
      </c>
      <c r="F468" s="127">
        <v>604364</v>
      </c>
      <c r="G468" s="127"/>
      <c r="H468" s="131" t="s">
        <v>17309</v>
      </c>
      <c r="I468" s="127"/>
      <c r="J468" s="127"/>
      <c r="K468" s="127"/>
      <c r="L468" s="127"/>
      <c r="M468" s="225">
        <v>0</v>
      </c>
      <c r="N468" s="225">
        <v>150127.29</v>
      </c>
      <c r="O468" s="225">
        <v>0</v>
      </c>
      <c r="P468" s="225">
        <v>1029873.21</v>
      </c>
      <c r="Q468" s="127" t="s">
        <v>1334</v>
      </c>
    </row>
    <row r="469" spans="1:17" ht="63.75">
      <c r="A469" s="127">
        <v>287</v>
      </c>
      <c r="B469" s="127"/>
      <c r="C469" s="128" t="s">
        <v>791</v>
      </c>
      <c r="D469" s="222">
        <v>43066</v>
      </c>
      <c r="E469" s="127" t="s">
        <v>6</v>
      </c>
      <c r="F469" s="127">
        <v>604354</v>
      </c>
      <c r="G469" s="127"/>
      <c r="H469" s="131" t="s">
        <v>17310</v>
      </c>
      <c r="I469" s="127"/>
      <c r="J469" s="127"/>
      <c r="K469" s="127"/>
      <c r="L469" s="127"/>
      <c r="M469" s="225">
        <v>0</v>
      </c>
      <c r="N469" s="225">
        <v>7225000</v>
      </c>
      <c r="O469" s="225">
        <v>0</v>
      </c>
      <c r="P469" s="225">
        <v>49563500</v>
      </c>
      <c r="Q469" s="127" t="s">
        <v>1334</v>
      </c>
    </row>
    <row r="470" spans="1:17" ht="63.75">
      <c r="A470" s="127">
        <v>287</v>
      </c>
      <c r="B470" s="127"/>
      <c r="C470" s="128" t="s">
        <v>791</v>
      </c>
      <c r="D470" s="222">
        <v>43066</v>
      </c>
      <c r="E470" s="127" t="s">
        <v>6</v>
      </c>
      <c r="F470" s="127">
        <v>604353</v>
      </c>
      <c r="G470" s="127"/>
      <c r="H470" s="131" t="s">
        <v>17311</v>
      </c>
      <c r="I470" s="127"/>
      <c r="J470" s="127"/>
      <c r="K470" s="127"/>
      <c r="L470" s="127"/>
      <c r="M470" s="225">
        <v>0</v>
      </c>
      <c r="N470" s="225">
        <v>200000</v>
      </c>
      <c r="O470" s="225">
        <v>0</v>
      </c>
      <c r="P470" s="225">
        <v>1372000</v>
      </c>
      <c r="Q470" s="127" t="s">
        <v>1334</v>
      </c>
    </row>
    <row r="471" spans="1:17" ht="63.75">
      <c r="A471" s="127">
        <v>287</v>
      </c>
      <c r="B471" s="127"/>
      <c r="C471" s="128" t="s">
        <v>791</v>
      </c>
      <c r="D471" s="222">
        <v>43066</v>
      </c>
      <c r="E471" s="127" t="s">
        <v>6</v>
      </c>
      <c r="F471" s="127">
        <v>604352</v>
      </c>
      <c r="G471" s="127"/>
      <c r="H471" s="131" t="s">
        <v>17312</v>
      </c>
      <c r="I471" s="127"/>
      <c r="J471" s="127"/>
      <c r="K471" s="127"/>
      <c r="L471" s="127"/>
      <c r="M471" s="225">
        <v>0</v>
      </c>
      <c r="N471" s="225">
        <v>800000</v>
      </c>
      <c r="O471" s="225">
        <v>0</v>
      </c>
      <c r="P471" s="225">
        <v>5488000</v>
      </c>
      <c r="Q471" s="127" t="s">
        <v>1334</v>
      </c>
    </row>
    <row r="472" spans="1:17" ht="63.75">
      <c r="A472" s="127">
        <v>287</v>
      </c>
      <c r="B472" s="127"/>
      <c r="C472" s="128" t="s">
        <v>791</v>
      </c>
      <c r="D472" s="222">
        <v>43066</v>
      </c>
      <c r="E472" s="127" t="s">
        <v>6</v>
      </c>
      <c r="F472" s="127">
        <v>604351</v>
      </c>
      <c r="G472" s="127"/>
      <c r="H472" s="131" t="s">
        <v>17313</v>
      </c>
      <c r="I472" s="127"/>
      <c r="J472" s="127"/>
      <c r="K472" s="127"/>
      <c r="L472" s="127"/>
      <c r="M472" s="225">
        <v>0</v>
      </c>
      <c r="N472" s="225">
        <v>1275000</v>
      </c>
      <c r="O472" s="225">
        <v>0</v>
      </c>
      <c r="P472" s="225">
        <v>8746500</v>
      </c>
      <c r="Q472" s="127" t="s">
        <v>1334</v>
      </c>
    </row>
    <row r="473" spans="1:17" ht="51">
      <c r="A473" s="127" t="s">
        <v>621</v>
      </c>
      <c r="B473" s="127"/>
      <c r="C473" s="128" t="s">
        <v>715</v>
      </c>
      <c r="D473" s="222">
        <v>43066</v>
      </c>
      <c r="E473" s="127" t="s">
        <v>20</v>
      </c>
      <c r="F473" s="127">
        <v>9965</v>
      </c>
      <c r="G473" s="127"/>
      <c r="H473" s="131" t="s">
        <v>17314</v>
      </c>
      <c r="I473" s="127"/>
      <c r="J473" s="127"/>
      <c r="K473" s="127"/>
      <c r="L473" s="127"/>
      <c r="M473" s="225">
        <v>2023713.67</v>
      </c>
      <c r="N473" s="225">
        <v>0</v>
      </c>
      <c r="O473" s="225">
        <v>13882675.779999999</v>
      </c>
      <c r="P473" s="225">
        <v>0</v>
      </c>
      <c r="Q473" s="127" t="s">
        <v>1334</v>
      </c>
    </row>
    <row r="474" spans="1:17" ht="38.25">
      <c r="A474" s="127">
        <v>86</v>
      </c>
      <c r="B474" s="127"/>
      <c r="C474" s="128" t="s">
        <v>711</v>
      </c>
      <c r="D474" s="222">
        <v>43066</v>
      </c>
      <c r="E474" s="127" t="s">
        <v>11</v>
      </c>
      <c r="F474" s="127">
        <v>905116</v>
      </c>
      <c r="G474" s="127"/>
      <c r="H474" s="131" t="s">
        <v>17315</v>
      </c>
      <c r="I474" s="127"/>
      <c r="J474" s="127"/>
      <c r="K474" s="127"/>
      <c r="L474" s="127"/>
      <c r="M474" s="225">
        <v>7.29</v>
      </c>
      <c r="N474" s="225">
        <v>0</v>
      </c>
      <c r="O474" s="225">
        <v>50.01</v>
      </c>
      <c r="P474" s="225">
        <v>0</v>
      </c>
      <c r="Q474" s="127" t="s">
        <v>1334</v>
      </c>
    </row>
    <row r="475" spans="1:17" ht="63.75">
      <c r="A475" s="127" t="s">
        <v>621</v>
      </c>
      <c r="B475" s="127"/>
      <c r="C475" s="128" t="s">
        <v>715</v>
      </c>
      <c r="D475" s="222">
        <v>43066</v>
      </c>
      <c r="E475" s="127" t="s">
        <v>20</v>
      </c>
      <c r="F475" s="127">
        <v>9962</v>
      </c>
      <c r="G475" s="127"/>
      <c r="H475" s="131" t="s">
        <v>17316</v>
      </c>
      <c r="I475" s="127"/>
      <c r="J475" s="127"/>
      <c r="K475" s="127"/>
      <c r="L475" s="127"/>
      <c r="M475" s="225">
        <v>257772.16</v>
      </c>
      <c r="N475" s="225">
        <v>0</v>
      </c>
      <c r="O475" s="225">
        <v>1768317.02</v>
      </c>
      <c r="P475" s="225">
        <v>0</v>
      </c>
      <c r="Q475" s="127" t="s">
        <v>1334</v>
      </c>
    </row>
    <row r="476" spans="1:17" ht="51">
      <c r="A476" s="127" t="s">
        <v>621</v>
      </c>
      <c r="B476" s="127"/>
      <c r="C476" s="128" t="s">
        <v>715</v>
      </c>
      <c r="D476" s="222">
        <v>43066</v>
      </c>
      <c r="E476" s="127" t="s">
        <v>20</v>
      </c>
      <c r="F476" s="127">
        <v>9964</v>
      </c>
      <c r="G476" s="127"/>
      <c r="H476" s="131" t="s">
        <v>17317</v>
      </c>
      <c r="I476" s="127"/>
      <c r="J476" s="127"/>
      <c r="K476" s="127"/>
      <c r="L476" s="127"/>
      <c r="M476" s="225">
        <v>3917.36</v>
      </c>
      <c r="N476" s="225">
        <v>0</v>
      </c>
      <c r="O476" s="225">
        <v>26873.09</v>
      </c>
      <c r="P476" s="225">
        <v>0</v>
      </c>
      <c r="Q476" s="127" t="s">
        <v>1334</v>
      </c>
    </row>
    <row r="477" spans="1:17" ht="51">
      <c r="A477" s="127" t="s">
        <v>621</v>
      </c>
      <c r="B477" s="127"/>
      <c r="C477" s="128" t="s">
        <v>715</v>
      </c>
      <c r="D477" s="222">
        <v>43066</v>
      </c>
      <c r="E477" s="127" t="s">
        <v>20</v>
      </c>
      <c r="F477" s="127">
        <v>10021</v>
      </c>
      <c r="G477" s="127"/>
      <c r="H477" s="131" t="s">
        <v>17318</v>
      </c>
      <c r="I477" s="127"/>
      <c r="J477" s="127"/>
      <c r="K477" s="127"/>
      <c r="L477" s="127"/>
      <c r="M477" s="225">
        <v>484809.13</v>
      </c>
      <c r="N477" s="225">
        <v>0</v>
      </c>
      <c r="O477" s="225">
        <v>3325790.63</v>
      </c>
      <c r="P477" s="225">
        <v>0</v>
      </c>
      <c r="Q477" s="127" t="s">
        <v>1334</v>
      </c>
    </row>
    <row r="478" spans="1:17" ht="63.75">
      <c r="A478" s="127" t="s">
        <v>621</v>
      </c>
      <c r="B478" s="127"/>
      <c r="C478" s="128" t="s">
        <v>715</v>
      </c>
      <c r="D478" s="222">
        <v>43066</v>
      </c>
      <c r="E478" s="127" t="s">
        <v>20</v>
      </c>
      <c r="F478" s="127">
        <v>10205</v>
      </c>
      <c r="G478" s="127"/>
      <c r="H478" s="131" t="s">
        <v>17319</v>
      </c>
      <c r="I478" s="127"/>
      <c r="J478" s="127"/>
      <c r="K478" s="127"/>
      <c r="L478" s="127"/>
      <c r="M478" s="225">
        <v>1846610.97</v>
      </c>
      <c r="N478" s="225">
        <v>0</v>
      </c>
      <c r="O478" s="225">
        <v>12667751.25</v>
      </c>
      <c r="P478" s="225">
        <v>0</v>
      </c>
      <c r="Q478" s="127" t="s">
        <v>1334</v>
      </c>
    </row>
    <row r="479" spans="1:17" ht="51">
      <c r="A479" s="127" t="s">
        <v>621</v>
      </c>
      <c r="B479" s="127"/>
      <c r="C479" s="128" t="s">
        <v>715</v>
      </c>
      <c r="D479" s="222">
        <v>43066</v>
      </c>
      <c r="E479" s="127" t="s">
        <v>20</v>
      </c>
      <c r="F479" s="127">
        <v>10046</v>
      </c>
      <c r="G479" s="127"/>
      <c r="H479" s="131" t="s">
        <v>17320</v>
      </c>
      <c r="I479" s="127"/>
      <c r="J479" s="127"/>
      <c r="K479" s="127"/>
      <c r="L479" s="127"/>
      <c r="M479" s="225">
        <v>539897.79</v>
      </c>
      <c r="N479" s="225">
        <v>0</v>
      </c>
      <c r="O479" s="225">
        <v>3703698.84</v>
      </c>
      <c r="P479" s="225">
        <v>0</v>
      </c>
      <c r="Q479" s="127" t="s">
        <v>1334</v>
      </c>
    </row>
    <row r="480" spans="1:17" ht="51">
      <c r="A480" s="127" t="s">
        <v>621</v>
      </c>
      <c r="B480" s="127"/>
      <c r="C480" s="128" t="s">
        <v>715</v>
      </c>
      <c r="D480" s="222">
        <v>43066</v>
      </c>
      <c r="E480" s="127" t="s">
        <v>20</v>
      </c>
      <c r="F480" s="127">
        <v>10023</v>
      </c>
      <c r="G480" s="127"/>
      <c r="H480" s="131" t="s">
        <v>17321</v>
      </c>
      <c r="I480" s="127"/>
      <c r="J480" s="127"/>
      <c r="K480" s="127"/>
      <c r="L480" s="127"/>
      <c r="M480" s="225">
        <v>7561.64</v>
      </c>
      <c r="N480" s="225">
        <v>0</v>
      </c>
      <c r="O480" s="225">
        <v>51872.85</v>
      </c>
      <c r="P480" s="225">
        <v>0</v>
      </c>
      <c r="Q480" s="127" t="s">
        <v>1334</v>
      </c>
    </row>
    <row r="481" spans="1:17" ht="51">
      <c r="A481" s="127" t="s">
        <v>621</v>
      </c>
      <c r="B481" s="127"/>
      <c r="C481" s="128" t="s">
        <v>715</v>
      </c>
      <c r="D481" s="222">
        <v>43066</v>
      </c>
      <c r="E481" s="127" t="s">
        <v>20</v>
      </c>
      <c r="F481" s="127">
        <v>10047</v>
      </c>
      <c r="G481" s="127"/>
      <c r="H481" s="131" t="s">
        <v>17322</v>
      </c>
      <c r="I481" s="127"/>
      <c r="J481" s="127"/>
      <c r="K481" s="127"/>
      <c r="L481" s="127"/>
      <c r="M481" s="225">
        <v>125191.61</v>
      </c>
      <c r="N481" s="225">
        <v>0</v>
      </c>
      <c r="O481" s="225">
        <v>858814.44</v>
      </c>
      <c r="P481" s="225">
        <v>0</v>
      </c>
      <c r="Q481" s="127" t="s">
        <v>1334</v>
      </c>
    </row>
    <row r="482" spans="1:17" ht="51">
      <c r="A482" s="127" t="s">
        <v>621</v>
      </c>
      <c r="B482" s="127"/>
      <c r="C482" s="128" t="s">
        <v>715</v>
      </c>
      <c r="D482" s="222">
        <v>43066</v>
      </c>
      <c r="E482" s="127" t="s">
        <v>20</v>
      </c>
      <c r="F482" s="127">
        <v>10029</v>
      </c>
      <c r="G482" s="127"/>
      <c r="H482" s="131" t="s">
        <v>17323</v>
      </c>
      <c r="I482" s="127"/>
      <c r="J482" s="127"/>
      <c r="K482" s="127"/>
      <c r="L482" s="127"/>
      <c r="M482" s="225">
        <v>1868.98</v>
      </c>
      <c r="N482" s="225">
        <v>0</v>
      </c>
      <c r="O482" s="225">
        <v>12821.2</v>
      </c>
      <c r="P482" s="225">
        <v>0</v>
      </c>
      <c r="Q482" s="127" t="s">
        <v>1334</v>
      </c>
    </row>
    <row r="483" spans="1:17" ht="51">
      <c r="A483" s="127" t="s">
        <v>621</v>
      </c>
      <c r="B483" s="127"/>
      <c r="C483" s="128" t="s">
        <v>715</v>
      </c>
      <c r="D483" s="222">
        <v>43066</v>
      </c>
      <c r="E483" s="127" t="s">
        <v>20</v>
      </c>
      <c r="F483" s="127">
        <v>10056</v>
      </c>
      <c r="G483" s="127"/>
      <c r="H483" s="131" t="s">
        <v>17324</v>
      </c>
      <c r="I483" s="127"/>
      <c r="J483" s="127"/>
      <c r="K483" s="127"/>
      <c r="L483" s="127"/>
      <c r="M483" s="225">
        <v>88498.880000000005</v>
      </c>
      <c r="N483" s="225">
        <v>0</v>
      </c>
      <c r="O483" s="225">
        <v>607102.31999999995</v>
      </c>
      <c r="P483" s="225">
        <v>0</v>
      </c>
      <c r="Q483" s="127" t="s">
        <v>1334</v>
      </c>
    </row>
    <row r="484" spans="1:17" ht="51">
      <c r="A484" s="127" t="s">
        <v>621</v>
      </c>
      <c r="B484" s="127"/>
      <c r="C484" s="128" t="s">
        <v>715</v>
      </c>
      <c r="D484" s="222">
        <v>43066</v>
      </c>
      <c r="E484" s="127" t="s">
        <v>20</v>
      </c>
      <c r="F484" s="127">
        <v>10048</v>
      </c>
      <c r="G484" s="127"/>
      <c r="H484" s="131" t="s">
        <v>17325</v>
      </c>
      <c r="I484" s="127"/>
      <c r="J484" s="127"/>
      <c r="K484" s="127"/>
      <c r="L484" s="127"/>
      <c r="M484" s="225">
        <v>1426.71</v>
      </c>
      <c r="N484" s="225">
        <v>0</v>
      </c>
      <c r="O484" s="225">
        <v>9787.23</v>
      </c>
      <c r="P484" s="225">
        <v>0</v>
      </c>
      <c r="Q484" s="127" t="s">
        <v>1334</v>
      </c>
    </row>
    <row r="485" spans="1:17" ht="63.75">
      <c r="A485" s="127">
        <v>86</v>
      </c>
      <c r="B485" s="127"/>
      <c r="C485" s="128" t="s">
        <v>711</v>
      </c>
      <c r="D485" s="222">
        <v>43066</v>
      </c>
      <c r="E485" s="127" t="s">
        <v>11</v>
      </c>
      <c r="F485" s="127">
        <v>604364</v>
      </c>
      <c r="G485" s="127"/>
      <c r="H485" s="131" t="s">
        <v>17326</v>
      </c>
      <c r="I485" s="127"/>
      <c r="J485" s="127"/>
      <c r="K485" s="127"/>
      <c r="L485" s="127"/>
      <c r="M485" s="225">
        <v>7.29</v>
      </c>
      <c r="N485" s="225">
        <v>0</v>
      </c>
      <c r="O485" s="225">
        <v>50.01</v>
      </c>
      <c r="P485" s="225">
        <v>0</v>
      </c>
      <c r="Q485" s="127" t="s">
        <v>1334</v>
      </c>
    </row>
    <row r="486" spans="1:17" ht="51">
      <c r="A486" s="127" t="s">
        <v>621</v>
      </c>
      <c r="B486" s="127"/>
      <c r="C486" s="128" t="s">
        <v>715</v>
      </c>
      <c r="D486" s="222">
        <v>43066</v>
      </c>
      <c r="E486" s="127" t="s">
        <v>20</v>
      </c>
      <c r="F486" s="127">
        <v>10210</v>
      </c>
      <c r="G486" s="127"/>
      <c r="H486" s="131" t="s">
        <v>17327</v>
      </c>
      <c r="I486" s="127"/>
      <c r="J486" s="127"/>
      <c r="K486" s="127"/>
      <c r="L486" s="127"/>
      <c r="M486" s="225">
        <v>549618.02</v>
      </c>
      <c r="N486" s="225">
        <v>0</v>
      </c>
      <c r="O486" s="225">
        <v>3770379.62</v>
      </c>
      <c r="P486" s="225">
        <v>0</v>
      </c>
      <c r="Q486" s="127" t="s">
        <v>1334</v>
      </c>
    </row>
    <row r="487" spans="1:17" ht="51">
      <c r="A487" s="127" t="s">
        <v>621</v>
      </c>
      <c r="B487" s="127"/>
      <c r="C487" s="128" t="s">
        <v>715</v>
      </c>
      <c r="D487" s="222">
        <v>43066</v>
      </c>
      <c r="E487" s="127" t="s">
        <v>20</v>
      </c>
      <c r="F487" s="127">
        <v>10214</v>
      </c>
      <c r="G487" s="127"/>
      <c r="H487" s="131" t="s">
        <v>17328</v>
      </c>
      <c r="I487" s="127"/>
      <c r="J487" s="127"/>
      <c r="K487" s="127"/>
      <c r="L487" s="127"/>
      <c r="M487" s="225">
        <v>7537.72</v>
      </c>
      <c r="N487" s="225">
        <v>0</v>
      </c>
      <c r="O487" s="225">
        <v>51708.76</v>
      </c>
      <c r="P487" s="225">
        <v>0</v>
      </c>
      <c r="Q487" s="127" t="s">
        <v>1334</v>
      </c>
    </row>
    <row r="488" spans="1:17" ht="51">
      <c r="A488" s="127" t="s">
        <v>621</v>
      </c>
      <c r="B488" s="127"/>
      <c r="C488" s="128" t="s">
        <v>715</v>
      </c>
      <c r="D488" s="222">
        <v>43066</v>
      </c>
      <c r="E488" s="127" t="s">
        <v>20</v>
      </c>
      <c r="F488" s="127">
        <v>10005</v>
      </c>
      <c r="G488" s="127"/>
      <c r="H488" s="131" t="s">
        <v>17329</v>
      </c>
      <c r="I488" s="127"/>
      <c r="J488" s="127"/>
      <c r="K488" s="127"/>
      <c r="L488" s="127"/>
      <c r="M488" s="225">
        <v>701014.09</v>
      </c>
      <c r="N488" s="225">
        <v>0</v>
      </c>
      <c r="O488" s="225">
        <v>4808956.66</v>
      </c>
      <c r="P488" s="225">
        <v>0</v>
      </c>
      <c r="Q488" s="127" t="s">
        <v>1334</v>
      </c>
    </row>
    <row r="489" spans="1:17" ht="51">
      <c r="A489" s="127" t="s">
        <v>621</v>
      </c>
      <c r="B489" s="127"/>
      <c r="C489" s="128" t="s">
        <v>715</v>
      </c>
      <c r="D489" s="222">
        <v>43066</v>
      </c>
      <c r="E489" s="127" t="s">
        <v>20</v>
      </c>
      <c r="F489" s="127">
        <v>10006</v>
      </c>
      <c r="G489" s="127"/>
      <c r="H489" s="131" t="s">
        <v>17330</v>
      </c>
      <c r="I489" s="127"/>
      <c r="J489" s="127"/>
      <c r="K489" s="127"/>
      <c r="L489" s="127"/>
      <c r="M489" s="225">
        <v>9452.0499999999993</v>
      </c>
      <c r="N489" s="225">
        <v>0</v>
      </c>
      <c r="O489" s="225">
        <v>64841.06</v>
      </c>
      <c r="P489" s="225">
        <v>0</v>
      </c>
      <c r="Q489" s="127" t="s">
        <v>1334</v>
      </c>
    </row>
    <row r="490" spans="1:17" ht="51">
      <c r="A490" s="127" t="s">
        <v>621</v>
      </c>
      <c r="B490" s="127"/>
      <c r="C490" s="128" t="s">
        <v>715</v>
      </c>
      <c r="D490" s="222">
        <v>43066</v>
      </c>
      <c r="E490" s="127" t="s">
        <v>20</v>
      </c>
      <c r="F490" s="127">
        <v>10053</v>
      </c>
      <c r="G490" s="127"/>
      <c r="H490" s="131" t="s">
        <v>17331</v>
      </c>
      <c r="I490" s="127"/>
      <c r="J490" s="127"/>
      <c r="K490" s="127"/>
      <c r="L490" s="127"/>
      <c r="M490" s="225">
        <v>9309.61</v>
      </c>
      <c r="N490" s="225">
        <v>0</v>
      </c>
      <c r="O490" s="225">
        <v>63863.92</v>
      </c>
      <c r="P490" s="225">
        <v>0</v>
      </c>
      <c r="Q490" s="127" t="s">
        <v>1334</v>
      </c>
    </row>
    <row r="491" spans="1:17" ht="51">
      <c r="A491" s="127" t="s">
        <v>621</v>
      </c>
      <c r="B491" s="127"/>
      <c r="C491" s="128" t="s">
        <v>715</v>
      </c>
      <c r="D491" s="222">
        <v>43066</v>
      </c>
      <c r="E491" s="127" t="s">
        <v>20</v>
      </c>
      <c r="F491" s="127">
        <v>9966</v>
      </c>
      <c r="G491" s="127"/>
      <c r="H491" s="131" t="s">
        <v>17332</v>
      </c>
      <c r="I491" s="127"/>
      <c r="J491" s="127"/>
      <c r="K491" s="127"/>
      <c r="L491" s="127"/>
      <c r="M491" s="225">
        <v>26717.81</v>
      </c>
      <c r="N491" s="225">
        <v>0</v>
      </c>
      <c r="O491" s="225">
        <v>183284.18</v>
      </c>
      <c r="P491" s="225">
        <v>0</v>
      </c>
      <c r="Q491" s="127" t="s">
        <v>1334</v>
      </c>
    </row>
    <row r="492" spans="1:17" ht="76.5">
      <c r="A492" s="127">
        <v>66</v>
      </c>
      <c r="B492" s="127"/>
      <c r="C492" s="128" t="s">
        <v>705</v>
      </c>
      <c r="D492" s="222">
        <v>43067</v>
      </c>
      <c r="E492" s="127" t="s">
        <v>6</v>
      </c>
      <c r="F492" s="127">
        <v>604806</v>
      </c>
      <c r="G492" s="127"/>
      <c r="H492" s="131" t="s">
        <v>17333</v>
      </c>
      <c r="I492" s="127"/>
      <c r="J492" s="127"/>
      <c r="K492" s="127"/>
      <c r="L492" s="127"/>
      <c r="M492" s="225">
        <v>0</v>
      </c>
      <c r="N492" s="225">
        <v>3072282.8</v>
      </c>
      <c r="O492" s="225">
        <v>0</v>
      </c>
      <c r="P492" s="225">
        <v>21075860.010000002</v>
      </c>
      <c r="Q492" s="127" t="s">
        <v>1334</v>
      </c>
    </row>
    <row r="493" spans="1:17" ht="89.25">
      <c r="A493" s="127">
        <v>66</v>
      </c>
      <c r="B493" s="127"/>
      <c r="C493" s="128" t="s">
        <v>705</v>
      </c>
      <c r="D493" s="222">
        <v>43067</v>
      </c>
      <c r="E493" s="127" t="s">
        <v>11</v>
      </c>
      <c r="F493" s="127">
        <v>604806</v>
      </c>
      <c r="G493" s="127"/>
      <c r="H493" s="131" t="s">
        <v>17334</v>
      </c>
      <c r="I493" s="127"/>
      <c r="J493" s="127"/>
      <c r="K493" s="127"/>
      <c r="L493" s="127"/>
      <c r="M493" s="225">
        <v>7.29</v>
      </c>
      <c r="N493" s="225">
        <v>0</v>
      </c>
      <c r="O493" s="225">
        <v>50.01</v>
      </c>
      <c r="P493" s="225">
        <v>0</v>
      </c>
      <c r="Q493" s="127" t="s">
        <v>1334</v>
      </c>
    </row>
    <row r="494" spans="1:17" ht="51">
      <c r="A494" s="127" t="s">
        <v>621</v>
      </c>
      <c r="B494" s="127"/>
      <c r="C494" s="128" t="s">
        <v>715</v>
      </c>
      <c r="D494" s="222">
        <v>43067</v>
      </c>
      <c r="E494" s="127" t="s">
        <v>20</v>
      </c>
      <c r="F494" s="127">
        <v>10011</v>
      </c>
      <c r="G494" s="127"/>
      <c r="H494" s="131" t="s">
        <v>17335</v>
      </c>
      <c r="I494" s="127"/>
      <c r="J494" s="127"/>
      <c r="K494" s="127"/>
      <c r="L494" s="127"/>
      <c r="M494" s="225">
        <v>135596.43</v>
      </c>
      <c r="N494" s="225">
        <v>0</v>
      </c>
      <c r="O494" s="225">
        <v>930191.51</v>
      </c>
      <c r="P494" s="225">
        <v>0</v>
      </c>
      <c r="Q494" s="127" t="s">
        <v>1334</v>
      </c>
    </row>
    <row r="495" spans="1:17" ht="63.75">
      <c r="A495" s="127" t="s">
        <v>621</v>
      </c>
      <c r="B495" s="127"/>
      <c r="C495" s="128" t="s">
        <v>715</v>
      </c>
      <c r="D495" s="222">
        <v>43067</v>
      </c>
      <c r="E495" s="127" t="s">
        <v>20</v>
      </c>
      <c r="F495" s="127">
        <v>10012</v>
      </c>
      <c r="G495" s="127"/>
      <c r="H495" s="131" t="s">
        <v>17336</v>
      </c>
      <c r="I495" s="127"/>
      <c r="J495" s="127"/>
      <c r="K495" s="127"/>
      <c r="L495" s="127"/>
      <c r="M495" s="225">
        <v>4152048.44</v>
      </c>
      <c r="N495" s="225">
        <v>0</v>
      </c>
      <c r="O495" s="225">
        <v>28483052.300000001</v>
      </c>
      <c r="P495" s="225">
        <v>0</v>
      </c>
      <c r="Q495" s="127" t="s">
        <v>1334</v>
      </c>
    </row>
    <row r="496" spans="1:17" ht="63.75">
      <c r="A496" s="127">
        <v>85</v>
      </c>
      <c r="B496" s="127"/>
      <c r="C496" s="128" t="s">
        <v>17185</v>
      </c>
      <c r="D496" s="222">
        <v>43068</v>
      </c>
      <c r="E496" s="127" t="s">
        <v>6</v>
      </c>
      <c r="F496" s="127">
        <v>606577</v>
      </c>
      <c r="G496" s="127"/>
      <c r="H496" s="131" t="s">
        <v>17337</v>
      </c>
      <c r="I496" s="127"/>
      <c r="J496" s="127"/>
      <c r="K496" s="127"/>
      <c r="L496" s="127"/>
      <c r="M496" s="225">
        <v>0</v>
      </c>
      <c r="N496" s="225">
        <v>223751.24</v>
      </c>
      <c r="O496" s="225">
        <v>0</v>
      </c>
      <c r="P496" s="225">
        <v>1534933.51</v>
      </c>
      <c r="Q496" s="127" t="s">
        <v>1334</v>
      </c>
    </row>
    <row r="497" spans="1:17" ht="63.75">
      <c r="A497" s="127">
        <v>85</v>
      </c>
      <c r="B497" s="127"/>
      <c r="C497" s="128" t="s">
        <v>17185</v>
      </c>
      <c r="D497" s="222">
        <v>43068</v>
      </c>
      <c r="E497" s="127" t="s">
        <v>6</v>
      </c>
      <c r="F497" s="127">
        <v>606574</v>
      </c>
      <c r="G497" s="127"/>
      <c r="H497" s="131" t="s">
        <v>17338</v>
      </c>
      <c r="I497" s="127"/>
      <c r="J497" s="127"/>
      <c r="K497" s="127"/>
      <c r="L497" s="127"/>
      <c r="M497" s="225">
        <v>0</v>
      </c>
      <c r="N497" s="225">
        <v>450552.72</v>
      </c>
      <c r="O497" s="225">
        <v>0</v>
      </c>
      <c r="P497" s="225">
        <v>3090791.66</v>
      </c>
      <c r="Q497" s="127" t="s">
        <v>1334</v>
      </c>
    </row>
    <row r="498" spans="1:17" ht="76.5">
      <c r="A498" s="127" t="s">
        <v>620</v>
      </c>
      <c r="B498" s="127"/>
      <c r="C498" s="128" t="s">
        <v>714</v>
      </c>
      <c r="D498" s="222">
        <v>43068</v>
      </c>
      <c r="E498" s="127" t="s">
        <v>6</v>
      </c>
      <c r="F498" s="127">
        <v>905633</v>
      </c>
      <c r="G498" s="127"/>
      <c r="H498" s="131" t="s">
        <v>17339</v>
      </c>
      <c r="I498" s="127"/>
      <c r="J498" s="127"/>
      <c r="K498" s="127"/>
      <c r="L498" s="127"/>
      <c r="M498" s="225">
        <v>0</v>
      </c>
      <c r="N498" s="225">
        <v>2676433.42</v>
      </c>
      <c r="O498" s="225">
        <v>0</v>
      </c>
      <c r="P498" s="225">
        <v>18360333.260000002</v>
      </c>
      <c r="Q498" s="127" t="s">
        <v>1334</v>
      </c>
    </row>
    <row r="499" spans="1:17" ht="63.75">
      <c r="A499" s="127">
        <v>85</v>
      </c>
      <c r="B499" s="127"/>
      <c r="C499" s="128" t="s">
        <v>17185</v>
      </c>
      <c r="D499" s="222">
        <v>43068</v>
      </c>
      <c r="E499" s="127" t="s">
        <v>6</v>
      </c>
      <c r="F499" s="127">
        <v>905748</v>
      </c>
      <c r="G499" s="127"/>
      <c r="H499" s="131" t="s">
        <v>17340</v>
      </c>
      <c r="I499" s="127"/>
      <c r="J499" s="127"/>
      <c r="K499" s="127"/>
      <c r="L499" s="127"/>
      <c r="M499" s="225">
        <v>0</v>
      </c>
      <c r="N499" s="225">
        <v>2000000</v>
      </c>
      <c r="O499" s="225">
        <v>0</v>
      </c>
      <c r="P499" s="225">
        <v>13720000</v>
      </c>
      <c r="Q499" s="127" t="s">
        <v>1334</v>
      </c>
    </row>
    <row r="500" spans="1:17" ht="51">
      <c r="A500" s="127" t="s">
        <v>620</v>
      </c>
      <c r="B500" s="127"/>
      <c r="C500" s="128" t="s">
        <v>714</v>
      </c>
      <c r="D500" s="222">
        <v>43068</v>
      </c>
      <c r="E500" s="127" t="s">
        <v>23</v>
      </c>
      <c r="F500" s="127">
        <v>17411</v>
      </c>
      <c r="G500" s="127"/>
      <c r="H500" s="131" t="s">
        <v>17341</v>
      </c>
      <c r="I500" s="127"/>
      <c r="J500" s="127"/>
      <c r="K500" s="127"/>
      <c r="L500" s="127"/>
      <c r="M500" s="225">
        <v>0</v>
      </c>
      <c r="N500" s="225">
        <v>0</v>
      </c>
      <c r="O500" s="225">
        <v>0.01</v>
      </c>
      <c r="P500" s="225">
        <v>0</v>
      </c>
      <c r="Q500" s="127" t="s">
        <v>1334</v>
      </c>
    </row>
    <row r="501" spans="1:17" ht="63.75">
      <c r="A501" s="127">
        <v>85</v>
      </c>
      <c r="B501" s="127"/>
      <c r="C501" s="128" t="s">
        <v>17185</v>
      </c>
      <c r="D501" s="222">
        <v>43068</v>
      </c>
      <c r="E501" s="127" t="s">
        <v>11</v>
      </c>
      <c r="F501" s="127">
        <v>606574</v>
      </c>
      <c r="G501" s="127"/>
      <c r="H501" s="131" t="s">
        <v>17342</v>
      </c>
      <c r="I501" s="127"/>
      <c r="J501" s="127"/>
      <c r="K501" s="127"/>
      <c r="L501" s="127"/>
      <c r="M501" s="225">
        <v>7.29</v>
      </c>
      <c r="N501" s="225">
        <v>0</v>
      </c>
      <c r="O501" s="225">
        <v>50.01</v>
      </c>
      <c r="P501" s="225">
        <v>0</v>
      </c>
      <c r="Q501" s="127" t="s">
        <v>1334</v>
      </c>
    </row>
    <row r="502" spans="1:17" ht="63.75">
      <c r="A502" s="127">
        <v>85</v>
      </c>
      <c r="B502" s="127"/>
      <c r="C502" s="128" t="s">
        <v>17185</v>
      </c>
      <c r="D502" s="222">
        <v>43068</v>
      </c>
      <c r="E502" s="127" t="s">
        <v>11</v>
      </c>
      <c r="F502" s="127">
        <v>606577</v>
      </c>
      <c r="G502" s="127"/>
      <c r="H502" s="131" t="s">
        <v>17343</v>
      </c>
      <c r="I502" s="127"/>
      <c r="J502" s="127"/>
      <c r="K502" s="127"/>
      <c r="L502" s="127"/>
      <c r="M502" s="225">
        <v>7.29</v>
      </c>
      <c r="N502" s="225">
        <v>0</v>
      </c>
      <c r="O502" s="225">
        <v>50.01</v>
      </c>
      <c r="P502" s="225">
        <v>0</v>
      </c>
      <c r="Q502" s="127" t="s">
        <v>1334</v>
      </c>
    </row>
    <row r="503" spans="1:17" ht="51">
      <c r="A503" s="127">
        <v>85</v>
      </c>
      <c r="B503" s="127"/>
      <c r="C503" s="128" t="s">
        <v>17185</v>
      </c>
      <c r="D503" s="222">
        <v>43068</v>
      </c>
      <c r="E503" s="127" t="s">
        <v>11</v>
      </c>
      <c r="F503" s="127">
        <v>905748</v>
      </c>
      <c r="G503" s="127"/>
      <c r="H503" s="131" t="s">
        <v>17344</v>
      </c>
      <c r="I503" s="127"/>
      <c r="J503" s="127"/>
      <c r="K503" s="127"/>
      <c r="L503" s="127"/>
      <c r="M503" s="225">
        <v>7.29</v>
      </c>
      <c r="N503" s="225">
        <v>0</v>
      </c>
      <c r="O503" s="225">
        <v>50.01</v>
      </c>
      <c r="P503" s="225">
        <v>0</v>
      </c>
      <c r="Q503" s="127" t="s">
        <v>1334</v>
      </c>
    </row>
    <row r="504" spans="1:17" ht="63.75">
      <c r="A504" s="127">
        <v>47</v>
      </c>
      <c r="B504" s="127"/>
      <c r="C504" s="128" t="s">
        <v>700</v>
      </c>
      <c r="D504" s="222">
        <v>43069</v>
      </c>
      <c r="E504" s="127" t="s">
        <v>3</v>
      </c>
      <c r="F504" s="127">
        <v>1566370</v>
      </c>
      <c r="G504" s="127"/>
      <c r="H504" s="131" t="s">
        <v>17345</v>
      </c>
      <c r="I504" s="127"/>
      <c r="J504" s="127"/>
      <c r="K504" s="127"/>
      <c r="L504" s="127"/>
      <c r="M504" s="225">
        <v>0</v>
      </c>
      <c r="N504" s="225">
        <v>100</v>
      </c>
      <c r="O504" s="225">
        <v>0</v>
      </c>
      <c r="P504" s="225">
        <v>686</v>
      </c>
      <c r="Q504" s="127" t="s">
        <v>1334</v>
      </c>
    </row>
    <row r="505" spans="1:17" ht="63.75">
      <c r="A505" s="127">
        <v>86</v>
      </c>
      <c r="B505" s="127"/>
      <c r="C505" s="128" t="s">
        <v>711</v>
      </c>
      <c r="D505" s="222">
        <v>43069</v>
      </c>
      <c r="E505" s="127" t="s">
        <v>6</v>
      </c>
      <c r="F505" s="127">
        <v>608392</v>
      </c>
      <c r="G505" s="127"/>
      <c r="H505" s="131" t="s">
        <v>17346</v>
      </c>
      <c r="I505" s="127"/>
      <c r="J505" s="127"/>
      <c r="K505" s="127"/>
      <c r="L505" s="127"/>
      <c r="M505" s="225">
        <v>0</v>
      </c>
      <c r="N505" s="225">
        <v>3572957.83</v>
      </c>
      <c r="O505" s="225">
        <v>0</v>
      </c>
      <c r="P505" s="225">
        <v>24510490.710000001</v>
      </c>
      <c r="Q505" s="127" t="s">
        <v>1334</v>
      </c>
    </row>
    <row r="506" spans="1:17" ht="63.75">
      <c r="A506" s="127">
        <v>86</v>
      </c>
      <c r="B506" s="127"/>
      <c r="C506" s="128" t="s">
        <v>711</v>
      </c>
      <c r="D506" s="222">
        <v>43069</v>
      </c>
      <c r="E506" s="127" t="s">
        <v>6</v>
      </c>
      <c r="F506" s="127">
        <v>608391</v>
      </c>
      <c r="G506" s="127"/>
      <c r="H506" s="131" t="s">
        <v>17347</v>
      </c>
      <c r="I506" s="127"/>
      <c r="J506" s="127"/>
      <c r="K506" s="127"/>
      <c r="L506" s="127"/>
      <c r="M506" s="225">
        <v>0</v>
      </c>
      <c r="N506" s="225">
        <v>14291831.34</v>
      </c>
      <c r="O506" s="225">
        <v>0</v>
      </c>
      <c r="P506" s="225">
        <v>98041962.989999995</v>
      </c>
      <c r="Q506" s="127" t="s">
        <v>1334</v>
      </c>
    </row>
    <row r="507" spans="1:17" ht="38.25">
      <c r="A507" s="127">
        <v>46</v>
      </c>
      <c r="B507" s="127"/>
      <c r="C507" s="128" t="s">
        <v>699</v>
      </c>
      <c r="D507" s="222">
        <v>43069</v>
      </c>
      <c r="E507" s="127" t="s">
        <v>6</v>
      </c>
      <c r="F507" s="127">
        <v>906023</v>
      </c>
      <c r="G507" s="127"/>
      <c r="H507" s="131" t="s">
        <v>17348</v>
      </c>
      <c r="I507" s="127"/>
      <c r="J507" s="127"/>
      <c r="K507" s="127"/>
      <c r="L507" s="127"/>
      <c r="M507" s="225">
        <v>0</v>
      </c>
      <c r="N507" s="225">
        <v>6952.86</v>
      </c>
      <c r="O507" s="225">
        <v>0</v>
      </c>
      <c r="P507" s="225">
        <v>47696.62</v>
      </c>
      <c r="Q507" s="127" t="s">
        <v>1334</v>
      </c>
    </row>
    <row r="508" spans="1:17" ht="63.75">
      <c r="A508" s="127">
        <v>66</v>
      </c>
      <c r="B508" s="127"/>
      <c r="C508" s="128" t="s">
        <v>705</v>
      </c>
      <c r="D508" s="222">
        <v>43069</v>
      </c>
      <c r="E508" s="127" t="s">
        <v>6</v>
      </c>
      <c r="F508" s="127">
        <v>905897</v>
      </c>
      <c r="G508" s="127"/>
      <c r="H508" s="131" t="s">
        <v>17349</v>
      </c>
      <c r="I508" s="127"/>
      <c r="J508" s="127"/>
      <c r="K508" s="127"/>
      <c r="L508" s="127"/>
      <c r="M508" s="225">
        <v>0</v>
      </c>
      <c r="N508" s="225">
        <v>121253</v>
      </c>
      <c r="O508" s="225">
        <v>0</v>
      </c>
      <c r="P508" s="225">
        <v>831795.58</v>
      </c>
      <c r="Q508" s="127" t="s">
        <v>1334</v>
      </c>
    </row>
    <row r="509" spans="1:17" ht="76.5">
      <c r="A509" s="127">
        <v>86</v>
      </c>
      <c r="B509" s="127"/>
      <c r="C509" s="128" t="s">
        <v>711</v>
      </c>
      <c r="D509" s="222">
        <v>43069</v>
      </c>
      <c r="E509" s="127" t="s">
        <v>11</v>
      </c>
      <c r="F509" s="127">
        <v>608392</v>
      </c>
      <c r="G509" s="127"/>
      <c r="H509" s="131" t="s">
        <v>17350</v>
      </c>
      <c r="I509" s="127"/>
      <c r="J509" s="127"/>
      <c r="K509" s="127"/>
      <c r="L509" s="127"/>
      <c r="M509" s="225">
        <v>7.29</v>
      </c>
      <c r="N509" s="225">
        <v>0</v>
      </c>
      <c r="O509" s="225">
        <v>50.01</v>
      </c>
      <c r="P509" s="225">
        <v>0</v>
      </c>
      <c r="Q509" s="127" t="s">
        <v>1334</v>
      </c>
    </row>
    <row r="510" spans="1:17" ht="63.75">
      <c r="A510" s="127">
        <v>66</v>
      </c>
      <c r="B510" s="127"/>
      <c r="C510" s="128" t="s">
        <v>705</v>
      </c>
      <c r="D510" s="222">
        <v>43069</v>
      </c>
      <c r="E510" s="127" t="s">
        <v>11</v>
      </c>
      <c r="F510" s="127">
        <v>905897</v>
      </c>
      <c r="G510" s="127"/>
      <c r="H510" s="131" t="s">
        <v>17351</v>
      </c>
      <c r="I510" s="127"/>
      <c r="J510" s="127"/>
      <c r="K510" s="127"/>
      <c r="L510" s="127"/>
      <c r="M510" s="225">
        <v>7.29</v>
      </c>
      <c r="N510" s="225">
        <v>0</v>
      </c>
      <c r="O510" s="225">
        <v>50.01</v>
      </c>
      <c r="P510" s="225">
        <v>0</v>
      </c>
      <c r="Q510" s="127" t="s">
        <v>1334</v>
      </c>
    </row>
    <row r="511" spans="1:17" ht="63.75">
      <c r="A511" s="127" t="s">
        <v>621</v>
      </c>
      <c r="B511" s="127"/>
      <c r="C511" s="128" t="s">
        <v>715</v>
      </c>
      <c r="D511" s="222">
        <v>43069</v>
      </c>
      <c r="E511" s="127" t="s">
        <v>20</v>
      </c>
      <c r="F511" s="127">
        <v>10218</v>
      </c>
      <c r="G511" s="127"/>
      <c r="H511" s="131" t="s">
        <v>17352</v>
      </c>
      <c r="I511" s="127"/>
      <c r="J511" s="127"/>
      <c r="K511" s="127"/>
      <c r="L511" s="127"/>
      <c r="M511" s="225">
        <v>782710.55</v>
      </c>
      <c r="N511" s="225">
        <v>0</v>
      </c>
      <c r="O511" s="225">
        <v>5369394.3700000001</v>
      </c>
      <c r="P511" s="225">
        <v>0</v>
      </c>
      <c r="Q511" s="127" t="s">
        <v>1334</v>
      </c>
    </row>
    <row r="512" spans="1:17" ht="51">
      <c r="A512" s="127" t="s">
        <v>621</v>
      </c>
      <c r="B512" s="127"/>
      <c r="C512" s="128" t="s">
        <v>715</v>
      </c>
      <c r="D512" s="222">
        <v>43069</v>
      </c>
      <c r="E512" s="127" t="s">
        <v>20</v>
      </c>
      <c r="F512" s="127">
        <v>10108</v>
      </c>
      <c r="G512" s="127"/>
      <c r="H512" s="131" t="s">
        <v>17353</v>
      </c>
      <c r="I512" s="127"/>
      <c r="J512" s="127"/>
      <c r="K512" s="127"/>
      <c r="L512" s="127"/>
      <c r="M512" s="225">
        <v>120709.84</v>
      </c>
      <c r="N512" s="225">
        <v>0</v>
      </c>
      <c r="O512" s="225">
        <v>828069.5</v>
      </c>
      <c r="P512" s="225">
        <v>0</v>
      </c>
      <c r="Q512" s="127" t="s">
        <v>1334</v>
      </c>
    </row>
    <row r="513" spans="1:17" ht="76.5">
      <c r="A513" s="127">
        <v>86</v>
      </c>
      <c r="B513" s="127"/>
      <c r="C513" s="128" t="s">
        <v>711</v>
      </c>
      <c r="D513" s="222">
        <v>43069</v>
      </c>
      <c r="E513" s="127" t="s">
        <v>11</v>
      </c>
      <c r="F513" s="127">
        <v>608391</v>
      </c>
      <c r="G513" s="127"/>
      <c r="H513" s="131" t="s">
        <v>17354</v>
      </c>
      <c r="I513" s="127"/>
      <c r="J513" s="127"/>
      <c r="K513" s="127"/>
      <c r="L513" s="127"/>
      <c r="M513" s="225">
        <v>7.29</v>
      </c>
      <c r="N513" s="225">
        <v>0</v>
      </c>
      <c r="O513" s="225">
        <v>50.01</v>
      </c>
      <c r="P513" s="225">
        <v>0</v>
      </c>
      <c r="Q513" s="127" t="s">
        <v>1334</v>
      </c>
    </row>
    <row r="514" spans="1:17">
      <c r="A514" s="127"/>
      <c r="B514" s="127"/>
      <c r="C514" s="128"/>
      <c r="D514" s="222"/>
      <c r="E514" s="127"/>
      <c r="F514" s="127"/>
      <c r="G514" s="127"/>
      <c r="H514" s="131"/>
      <c r="I514" s="127"/>
      <c r="J514" s="127"/>
      <c r="K514" s="127"/>
      <c r="L514" s="127"/>
      <c r="M514" s="225"/>
      <c r="N514" s="225"/>
      <c r="O514" s="225"/>
      <c r="P514" s="225"/>
      <c r="Q514" s="127"/>
    </row>
    <row r="515" spans="1:17">
      <c r="A515" s="127"/>
      <c r="B515" s="127"/>
      <c r="C515" s="128"/>
      <c r="D515" s="222"/>
      <c r="E515" s="127"/>
      <c r="F515" s="127"/>
      <c r="G515" s="127"/>
      <c r="H515" s="323" t="s">
        <v>638</v>
      </c>
      <c r="I515" s="323"/>
      <c r="J515" s="323"/>
      <c r="K515" s="323"/>
      <c r="L515" s="323"/>
      <c r="M515" s="230">
        <f>+SUBTOTAL(9,M10:M513)</f>
        <v>51526311.419999957</v>
      </c>
      <c r="N515" s="230">
        <f>+SUBTOTAL(9,N10:N513)</f>
        <v>712876488.47000027</v>
      </c>
      <c r="O515" s="230">
        <f>+SUBTOTAL(9,O10:O513)</f>
        <v>353470496.84999985</v>
      </c>
      <c r="P515" s="230">
        <f>+SUBTOTAL(9,P10:P513)</f>
        <v>4890332711.5400038</v>
      </c>
      <c r="Q515" s="127"/>
    </row>
  </sheetData>
  <sheetProtection formatCells="0" formatColumns="0" formatRows="0" insertColumns="0" insertRows="0" insertHyperlinks="0" sort="0" autoFilter="0" pivotTables="0"/>
  <autoFilter ref="A8:Q513"/>
  <mergeCells count="22">
    <mergeCell ref="O7:P7"/>
    <mergeCell ref="M8:M9"/>
    <mergeCell ref="O8:O9"/>
    <mergeCell ref="L8:L9"/>
    <mergeCell ref="Q8:Q9"/>
    <mergeCell ref="N8:N9"/>
    <mergeCell ref="P8:P9"/>
    <mergeCell ref="I7:J7"/>
    <mergeCell ref="K7:L7"/>
    <mergeCell ref="G8:G9"/>
    <mergeCell ref="H8:H9"/>
    <mergeCell ref="M7:N7"/>
    <mergeCell ref="I8:I9"/>
    <mergeCell ref="J8:J9"/>
    <mergeCell ref="K8:K9"/>
    <mergeCell ref="H515:L515"/>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91"/>
  <sheetViews>
    <sheetView view="pageBreakPreview" zoomScaleNormal="85" zoomScaleSheetLayoutView="100" workbookViewId="0">
      <pane ySplit="8" topLeftCell="A81" activePane="bottomLeft" state="frozen"/>
      <selection activeCell="G12" sqref="G12:K12"/>
      <selection pane="bottomLeft" activeCell="M91" sqref="M91:N91"/>
    </sheetView>
  </sheetViews>
  <sheetFormatPr baseColWidth="10" defaultRowHeight="12.75"/>
  <cols>
    <col min="1" max="1" width="6.140625" style="160" customWidth="1"/>
    <col min="2" max="2" width="4.140625" style="160" bestFit="1" customWidth="1"/>
    <col min="3" max="3" width="30.7109375" style="160" customWidth="1"/>
    <col min="4" max="4" width="11.5703125" style="161" bestFit="1" customWidth="1"/>
    <col min="5" max="5" width="9.7109375" style="160" customWidth="1"/>
    <col min="6" max="6" width="11.7109375" style="160" customWidth="1"/>
    <col min="7" max="7" width="60.28515625" style="221" customWidth="1"/>
    <col min="8" max="12" width="6.7109375" style="121" customWidth="1"/>
    <col min="13" max="13" width="14.42578125" style="226" bestFit="1" customWidth="1"/>
    <col min="14" max="14" width="13.7109375" style="226" customWidth="1"/>
    <col min="15" max="15" width="15.42578125" style="226" customWidth="1"/>
    <col min="16" max="16384" width="11.42578125" style="121"/>
  </cols>
  <sheetData>
    <row r="1" spans="1:15">
      <c r="A1" s="234" t="s">
        <v>12363</v>
      </c>
      <c r="B1" s="234"/>
      <c r="C1" s="234"/>
      <c r="D1" s="234"/>
      <c r="E1" s="234"/>
      <c r="F1" s="234"/>
      <c r="G1" s="234"/>
      <c r="H1" s="234"/>
      <c r="I1" s="234"/>
      <c r="J1" s="234"/>
      <c r="K1" s="234"/>
      <c r="L1" s="234"/>
      <c r="M1" s="234"/>
      <c r="N1" s="234"/>
      <c r="O1" s="234"/>
    </row>
    <row r="2" spans="1:15">
      <c r="A2" s="234" t="s">
        <v>38</v>
      </c>
      <c r="B2" s="234"/>
      <c r="C2" s="234"/>
      <c r="D2" s="234"/>
      <c r="E2" s="234"/>
      <c r="F2" s="234"/>
      <c r="G2" s="234"/>
      <c r="H2" s="234"/>
      <c r="I2" s="234"/>
      <c r="J2" s="234"/>
      <c r="K2" s="234"/>
      <c r="L2" s="234"/>
      <c r="M2" s="234"/>
      <c r="N2" s="234"/>
      <c r="O2" s="234"/>
    </row>
    <row r="3" spans="1:15">
      <c r="A3" s="234" t="s">
        <v>39</v>
      </c>
      <c r="B3" s="234"/>
      <c r="C3" s="234"/>
      <c r="D3" s="234"/>
      <c r="E3" s="234"/>
      <c r="F3" s="234"/>
      <c r="G3" s="234"/>
      <c r="H3" s="234"/>
      <c r="I3" s="234"/>
      <c r="J3" s="234"/>
      <c r="K3" s="234"/>
      <c r="L3" s="234"/>
      <c r="M3" s="234"/>
      <c r="N3" s="234"/>
      <c r="O3" s="234"/>
    </row>
    <row r="4" spans="1:15">
      <c r="A4" s="234" t="str">
        <f>+'CUT MN'!A4</f>
        <v>DE ENERO A NOVIEMBRE</v>
      </c>
      <c r="B4" s="234"/>
      <c r="C4" s="234"/>
      <c r="D4" s="234"/>
      <c r="E4" s="234"/>
      <c r="F4" s="234"/>
      <c r="G4" s="234"/>
      <c r="H4" s="234"/>
      <c r="I4" s="234"/>
      <c r="J4" s="234"/>
      <c r="K4" s="234"/>
      <c r="L4" s="234"/>
      <c r="M4" s="234"/>
      <c r="N4" s="234"/>
      <c r="O4" s="234"/>
    </row>
    <row r="5" spans="1:15">
      <c r="A5" s="124" t="str">
        <f>+'CUT MN'!A5</f>
        <v>ACTUALIZADO AL : 4 de diciembre de 2017</v>
      </c>
      <c r="B5" s="124"/>
      <c r="C5" s="124"/>
      <c r="D5" s="124"/>
      <c r="E5" s="124"/>
      <c r="F5" s="124"/>
      <c r="G5" s="124"/>
      <c r="H5" s="124"/>
      <c r="I5" s="124"/>
      <c r="J5" s="124"/>
      <c r="K5" s="124"/>
      <c r="L5" s="124"/>
      <c r="M5" s="124"/>
      <c r="N5" s="124"/>
      <c r="O5" s="124"/>
    </row>
    <row r="6" spans="1:15">
      <c r="A6" s="114"/>
      <c r="B6" s="140"/>
      <c r="C6" s="141"/>
      <c r="D6" s="142"/>
      <c r="E6" s="141"/>
      <c r="F6" s="143"/>
      <c r="G6" s="218"/>
      <c r="H6" s="144"/>
      <c r="I6" s="144"/>
      <c r="J6" s="144"/>
      <c r="K6" s="144"/>
      <c r="L6" s="144"/>
      <c r="M6" s="145"/>
      <c r="N6" s="145"/>
      <c r="O6" s="227"/>
    </row>
    <row r="7" spans="1:15">
      <c r="A7" s="147"/>
      <c r="B7" s="147"/>
      <c r="C7" s="147"/>
      <c r="D7" s="148"/>
      <c r="E7" s="140"/>
      <c r="F7" s="149"/>
      <c r="G7" s="219"/>
      <c r="H7" s="325" t="s">
        <v>1665</v>
      </c>
      <c r="I7" s="325"/>
      <c r="J7" s="325" t="s">
        <v>1664</v>
      </c>
      <c r="K7" s="325"/>
      <c r="L7" s="236"/>
      <c r="M7" s="223"/>
      <c r="N7" s="223"/>
      <c r="O7" s="228"/>
    </row>
    <row r="8" spans="1:15" ht="25.5">
      <c r="A8" s="239" t="s">
        <v>1666</v>
      </c>
      <c r="B8" s="239" t="s">
        <v>1667</v>
      </c>
      <c r="C8" s="238" t="s">
        <v>1727</v>
      </c>
      <c r="D8" s="154" t="s">
        <v>1729</v>
      </c>
      <c r="E8" s="153" t="s">
        <v>633</v>
      </c>
      <c r="F8" s="153" t="s">
        <v>634</v>
      </c>
      <c r="G8" s="153" t="s">
        <v>42</v>
      </c>
      <c r="H8" s="239" t="s">
        <v>1669</v>
      </c>
      <c r="I8" s="239" t="s">
        <v>1670</v>
      </c>
      <c r="J8" s="239" t="s">
        <v>1668</v>
      </c>
      <c r="K8" s="239" t="s">
        <v>1671</v>
      </c>
      <c r="L8" s="235" t="s">
        <v>12362</v>
      </c>
      <c r="M8" s="240" t="s">
        <v>1672</v>
      </c>
      <c r="N8" s="238" t="s">
        <v>1673</v>
      </c>
      <c r="O8" s="155" t="s">
        <v>1711</v>
      </c>
    </row>
    <row r="9" spans="1:15" ht="51">
      <c r="A9" s="156">
        <v>290</v>
      </c>
      <c r="B9" s="156" t="s">
        <v>1283</v>
      </c>
      <c r="C9" s="128" t="s">
        <v>150</v>
      </c>
      <c r="D9" s="157">
        <v>42762.629108796296</v>
      </c>
      <c r="E9" s="156">
        <v>272</v>
      </c>
      <c r="F9" s="156" t="s">
        <v>1318</v>
      </c>
      <c r="G9" s="158" t="s">
        <v>17375</v>
      </c>
      <c r="H9" s="158"/>
      <c r="I9" s="158"/>
      <c r="J9" s="158"/>
      <c r="K9" s="158"/>
      <c r="L9" s="158"/>
      <c r="M9" s="159">
        <v>3753.59</v>
      </c>
      <c r="N9" s="159">
        <v>0</v>
      </c>
      <c r="O9" s="224">
        <f t="shared" ref="O9:O72" si="0">+M9+N9</f>
        <v>3753.59</v>
      </c>
    </row>
    <row r="10" spans="1:15" ht="51">
      <c r="A10" s="156">
        <v>213</v>
      </c>
      <c r="B10" s="156" t="s">
        <v>1283</v>
      </c>
      <c r="C10" s="128" t="s">
        <v>116</v>
      </c>
      <c r="D10" s="157">
        <v>42783.739155092589</v>
      </c>
      <c r="E10" s="156">
        <v>819</v>
      </c>
      <c r="F10" s="156" t="s">
        <v>1329</v>
      </c>
      <c r="G10" s="158" t="s">
        <v>17376</v>
      </c>
      <c r="H10" s="158"/>
      <c r="I10" s="158"/>
      <c r="J10" s="158"/>
      <c r="K10" s="158"/>
      <c r="L10" s="158"/>
      <c r="M10" s="159">
        <v>114</v>
      </c>
      <c r="N10" s="159">
        <v>0</v>
      </c>
      <c r="O10" s="224">
        <f t="shared" si="0"/>
        <v>114</v>
      </c>
    </row>
    <row r="11" spans="1:15" ht="63.75">
      <c r="A11" s="156">
        <v>290</v>
      </c>
      <c r="B11" s="156" t="s">
        <v>1316</v>
      </c>
      <c r="C11" s="128" t="s">
        <v>150</v>
      </c>
      <c r="D11" s="157">
        <v>42788.632407407407</v>
      </c>
      <c r="E11" s="156">
        <v>885</v>
      </c>
      <c r="F11" s="156" t="s">
        <v>1326</v>
      </c>
      <c r="G11" s="158" t="s">
        <v>17377</v>
      </c>
      <c r="H11" s="158"/>
      <c r="I11" s="158"/>
      <c r="J11" s="158"/>
      <c r="K11" s="158"/>
      <c r="L11" s="158"/>
      <c r="M11" s="159">
        <v>417</v>
      </c>
      <c r="N11" s="159">
        <v>0</v>
      </c>
      <c r="O11" s="224">
        <f t="shared" si="0"/>
        <v>417</v>
      </c>
    </row>
    <row r="12" spans="1:15" ht="51">
      <c r="A12" s="156">
        <v>290</v>
      </c>
      <c r="B12" s="156" t="s">
        <v>1317</v>
      </c>
      <c r="C12" s="128" t="s">
        <v>150</v>
      </c>
      <c r="D12" s="157">
        <v>42788.632476851853</v>
      </c>
      <c r="E12" s="156">
        <v>886</v>
      </c>
      <c r="F12" s="156" t="s">
        <v>1331</v>
      </c>
      <c r="G12" s="158" t="s">
        <v>17378</v>
      </c>
      <c r="H12" s="158"/>
      <c r="I12" s="158"/>
      <c r="J12" s="158"/>
      <c r="K12" s="158"/>
      <c r="L12" s="158"/>
      <c r="M12" s="159">
        <v>228.7</v>
      </c>
      <c r="N12" s="159">
        <v>0</v>
      </c>
      <c r="O12" s="224">
        <f t="shared" si="0"/>
        <v>228.7</v>
      </c>
    </row>
    <row r="13" spans="1:15" ht="51">
      <c r="A13" s="156">
        <v>582</v>
      </c>
      <c r="B13" s="156" t="s">
        <v>1283</v>
      </c>
      <c r="C13" s="128" t="s">
        <v>220</v>
      </c>
      <c r="D13" s="157">
        <v>42853</v>
      </c>
      <c r="E13" s="156" t="s">
        <v>1426</v>
      </c>
      <c r="F13" s="156" t="s">
        <v>1427</v>
      </c>
      <c r="G13" s="158" t="s">
        <v>1428</v>
      </c>
      <c r="H13" s="158"/>
      <c r="I13" s="158"/>
      <c r="J13" s="158"/>
      <c r="K13" s="158"/>
      <c r="L13" s="158"/>
      <c r="M13" s="159">
        <v>1500000</v>
      </c>
      <c r="N13" s="159">
        <v>0</v>
      </c>
      <c r="O13" s="224">
        <f t="shared" si="0"/>
        <v>1500000</v>
      </c>
    </row>
    <row r="14" spans="1:15" ht="51">
      <c r="A14" s="156">
        <v>574</v>
      </c>
      <c r="B14" s="156" t="s">
        <v>1283</v>
      </c>
      <c r="C14" s="128" t="s">
        <v>213</v>
      </c>
      <c r="D14" s="157">
        <v>42853</v>
      </c>
      <c r="E14" s="156" t="s">
        <v>1429</v>
      </c>
      <c r="F14" s="156" t="s">
        <v>1430</v>
      </c>
      <c r="G14" s="158" t="s">
        <v>1431</v>
      </c>
      <c r="H14" s="158"/>
      <c r="I14" s="158"/>
      <c r="J14" s="158"/>
      <c r="K14" s="158"/>
      <c r="L14" s="158"/>
      <c r="M14" s="159">
        <v>1000000</v>
      </c>
      <c r="N14" s="159">
        <v>0</v>
      </c>
      <c r="O14" s="224">
        <f t="shared" si="0"/>
        <v>1000000</v>
      </c>
    </row>
    <row r="15" spans="1:15" ht="63.75">
      <c r="A15" s="156" t="s">
        <v>620</v>
      </c>
      <c r="B15" s="156" t="s">
        <v>1284</v>
      </c>
      <c r="C15" s="128" t="s">
        <v>65</v>
      </c>
      <c r="D15" s="157">
        <v>42887</v>
      </c>
      <c r="E15" s="156">
        <v>2660</v>
      </c>
      <c r="F15" s="156" t="s">
        <v>1285</v>
      </c>
      <c r="G15" s="158" t="s">
        <v>1517</v>
      </c>
      <c r="H15" s="158"/>
      <c r="I15" s="158"/>
      <c r="J15" s="158"/>
      <c r="K15" s="158"/>
      <c r="L15" s="158"/>
      <c r="M15" s="159">
        <v>72408</v>
      </c>
      <c r="N15" s="159">
        <v>0</v>
      </c>
      <c r="O15" s="224">
        <f t="shared" si="0"/>
        <v>72408</v>
      </c>
    </row>
    <row r="16" spans="1:15" ht="51">
      <c r="A16" s="156" t="s">
        <v>620</v>
      </c>
      <c r="B16" s="156" t="s">
        <v>1284</v>
      </c>
      <c r="C16" s="128" t="s">
        <v>65</v>
      </c>
      <c r="D16" s="157">
        <v>42929</v>
      </c>
      <c r="E16" s="156">
        <v>3616</v>
      </c>
      <c r="F16" s="156" t="s">
        <v>1285</v>
      </c>
      <c r="G16" s="158" t="s">
        <v>1592</v>
      </c>
      <c r="H16" s="158"/>
      <c r="I16" s="158"/>
      <c r="J16" s="158"/>
      <c r="K16" s="158"/>
      <c r="L16" s="158"/>
      <c r="M16" s="159">
        <v>371</v>
      </c>
      <c r="N16" s="159">
        <v>0</v>
      </c>
      <c r="O16" s="224">
        <f t="shared" si="0"/>
        <v>371</v>
      </c>
    </row>
    <row r="17" spans="1:15" ht="51">
      <c r="A17" s="156" t="s">
        <v>618</v>
      </c>
      <c r="B17" s="156" t="s">
        <v>1283</v>
      </c>
      <c r="C17" s="128" t="s">
        <v>65</v>
      </c>
      <c r="D17" s="157">
        <v>43012</v>
      </c>
      <c r="E17" s="156" t="s">
        <v>1773</v>
      </c>
      <c r="F17" s="156" t="s">
        <v>1774</v>
      </c>
      <c r="G17" s="158" t="s">
        <v>1775</v>
      </c>
      <c r="H17" s="158"/>
      <c r="I17" s="158"/>
      <c r="J17" s="158"/>
      <c r="K17" s="158"/>
      <c r="L17" s="158"/>
      <c r="M17" s="159">
        <v>463221.9</v>
      </c>
      <c r="N17" s="159">
        <v>0</v>
      </c>
      <c r="O17" s="224">
        <f t="shared" si="0"/>
        <v>463221.9</v>
      </c>
    </row>
    <row r="18" spans="1:15" ht="38.25">
      <c r="A18" s="156">
        <v>291</v>
      </c>
      <c r="B18" s="156" t="s">
        <v>1317</v>
      </c>
      <c r="C18" s="128" t="s">
        <v>151</v>
      </c>
      <c r="D18" s="157">
        <v>43019</v>
      </c>
      <c r="E18" s="156" t="s">
        <v>1776</v>
      </c>
      <c r="F18" s="156" t="s">
        <v>1777</v>
      </c>
      <c r="G18" s="158" t="s">
        <v>1778</v>
      </c>
      <c r="H18" s="158"/>
      <c r="I18" s="158"/>
      <c r="J18" s="158"/>
      <c r="K18" s="158"/>
      <c r="L18" s="158"/>
      <c r="M18" s="159">
        <v>1324019.0900000001</v>
      </c>
      <c r="N18" s="159">
        <v>0</v>
      </c>
      <c r="O18" s="224">
        <f t="shared" si="0"/>
        <v>1324019.0900000001</v>
      </c>
    </row>
    <row r="19" spans="1:15" ht="51">
      <c r="A19" s="156" t="s">
        <v>618</v>
      </c>
      <c r="B19" s="156" t="s">
        <v>1283</v>
      </c>
      <c r="C19" s="128" t="s">
        <v>65</v>
      </c>
      <c r="D19" s="157">
        <v>43019</v>
      </c>
      <c r="E19" s="156" t="s">
        <v>1779</v>
      </c>
      <c r="F19" s="156" t="s">
        <v>1780</v>
      </c>
      <c r="G19" s="158" t="s">
        <v>1781</v>
      </c>
      <c r="H19" s="158"/>
      <c r="I19" s="158"/>
      <c r="J19" s="158"/>
      <c r="K19" s="158"/>
      <c r="L19" s="158"/>
      <c r="M19" s="159">
        <v>89187</v>
      </c>
      <c r="N19" s="159">
        <v>0</v>
      </c>
      <c r="O19" s="224">
        <f t="shared" si="0"/>
        <v>89187</v>
      </c>
    </row>
    <row r="20" spans="1:15" ht="51">
      <c r="A20" s="156">
        <v>70</v>
      </c>
      <c r="B20" s="156" t="s">
        <v>1283</v>
      </c>
      <c r="C20" s="128" t="s">
        <v>58</v>
      </c>
      <c r="D20" s="157">
        <v>43038</v>
      </c>
      <c r="E20" s="156" t="s">
        <v>1782</v>
      </c>
      <c r="F20" s="156" t="s">
        <v>1783</v>
      </c>
      <c r="G20" s="158" t="s">
        <v>1784</v>
      </c>
      <c r="H20" s="158"/>
      <c r="I20" s="158"/>
      <c r="J20" s="158"/>
      <c r="K20" s="158"/>
      <c r="L20" s="158"/>
      <c r="M20" s="159">
        <v>2546</v>
      </c>
      <c r="N20" s="159">
        <v>0</v>
      </c>
      <c r="O20" s="224">
        <f t="shared" si="0"/>
        <v>2546</v>
      </c>
    </row>
    <row r="21" spans="1:15" ht="51">
      <c r="A21" s="156">
        <v>70</v>
      </c>
      <c r="B21" s="156" t="s">
        <v>1283</v>
      </c>
      <c r="C21" s="128" t="s">
        <v>58</v>
      </c>
      <c r="D21" s="157">
        <v>43038</v>
      </c>
      <c r="E21" s="156" t="s">
        <v>1785</v>
      </c>
      <c r="F21" s="156" t="s">
        <v>1783</v>
      </c>
      <c r="G21" s="158" t="s">
        <v>1786</v>
      </c>
      <c r="H21" s="158"/>
      <c r="I21" s="158"/>
      <c r="J21" s="158"/>
      <c r="K21" s="158"/>
      <c r="L21" s="158"/>
      <c r="M21" s="159">
        <v>4320</v>
      </c>
      <c r="N21" s="159">
        <v>0</v>
      </c>
      <c r="O21" s="224">
        <f t="shared" si="0"/>
        <v>4320</v>
      </c>
    </row>
    <row r="22" spans="1:15" ht="51">
      <c r="A22" s="156">
        <v>129</v>
      </c>
      <c r="B22" s="156" t="s">
        <v>17355</v>
      </c>
      <c r="C22" s="128" t="s">
        <v>76</v>
      </c>
      <c r="D22" s="157">
        <v>43040</v>
      </c>
      <c r="E22" s="156" t="s">
        <v>17357</v>
      </c>
      <c r="F22" s="156" t="s">
        <v>17358</v>
      </c>
      <c r="G22" s="158" t="s">
        <v>17379</v>
      </c>
      <c r="H22" s="158"/>
      <c r="I22" s="158"/>
      <c r="J22" s="158"/>
      <c r="K22" s="158"/>
      <c r="L22" s="158"/>
      <c r="M22" s="159">
        <v>269521.27</v>
      </c>
      <c r="N22" s="159">
        <v>0</v>
      </c>
      <c r="O22" s="224">
        <f t="shared" si="0"/>
        <v>269521.27</v>
      </c>
    </row>
    <row r="23" spans="1:15" ht="38.25">
      <c r="A23" s="156">
        <v>582</v>
      </c>
      <c r="B23" s="156" t="s">
        <v>1283</v>
      </c>
      <c r="C23" s="128" t="s">
        <v>220</v>
      </c>
      <c r="D23" s="157">
        <v>43040</v>
      </c>
      <c r="E23" s="156" t="s">
        <v>17359</v>
      </c>
      <c r="F23" s="156" t="s">
        <v>1427</v>
      </c>
      <c r="G23" s="158" t="s">
        <v>17380</v>
      </c>
      <c r="H23" s="158"/>
      <c r="I23" s="158"/>
      <c r="J23" s="158"/>
      <c r="K23" s="158"/>
      <c r="L23" s="158"/>
      <c r="M23" s="159">
        <v>9000000</v>
      </c>
      <c r="N23" s="159">
        <v>0</v>
      </c>
      <c r="O23" s="224">
        <f t="shared" si="0"/>
        <v>9000000</v>
      </c>
    </row>
    <row r="24" spans="1:15" ht="38.25">
      <c r="A24" s="156">
        <v>574</v>
      </c>
      <c r="B24" s="156" t="s">
        <v>1283</v>
      </c>
      <c r="C24" s="128" t="s">
        <v>213</v>
      </c>
      <c r="D24" s="157">
        <v>43040</v>
      </c>
      <c r="E24" s="156" t="s">
        <v>17360</v>
      </c>
      <c r="F24" s="156" t="s">
        <v>1430</v>
      </c>
      <c r="G24" s="158" t="s">
        <v>17381</v>
      </c>
      <c r="H24" s="158"/>
      <c r="I24" s="158"/>
      <c r="J24" s="158"/>
      <c r="K24" s="158"/>
      <c r="L24" s="158"/>
      <c r="M24" s="159">
        <v>5000000</v>
      </c>
      <c r="N24" s="159">
        <v>0</v>
      </c>
      <c r="O24" s="224">
        <f t="shared" si="0"/>
        <v>5000000</v>
      </c>
    </row>
    <row r="25" spans="1:15" ht="51">
      <c r="A25" s="156" t="s">
        <v>620</v>
      </c>
      <c r="B25" s="156" t="s">
        <v>1284</v>
      </c>
      <c r="C25" s="128" t="s">
        <v>65</v>
      </c>
      <c r="D25" s="157">
        <v>42762.629108796296</v>
      </c>
      <c r="E25" s="156">
        <v>272</v>
      </c>
      <c r="F25" s="156" t="s">
        <v>1285</v>
      </c>
      <c r="G25" s="158" t="s">
        <v>17375</v>
      </c>
      <c r="H25" s="158"/>
      <c r="I25" s="158"/>
      <c r="J25" s="158"/>
      <c r="K25" s="158"/>
      <c r="L25" s="158"/>
      <c r="M25" s="159">
        <v>0</v>
      </c>
      <c r="N25" s="159">
        <v>3753.59</v>
      </c>
      <c r="O25" s="224">
        <f t="shared" si="0"/>
        <v>3753.59</v>
      </c>
    </row>
    <row r="26" spans="1:15" ht="63.75">
      <c r="A26" s="156">
        <v>342</v>
      </c>
      <c r="B26" s="156" t="s">
        <v>1283</v>
      </c>
      <c r="C26" s="128" t="s">
        <v>177</v>
      </c>
      <c r="D26" s="157">
        <v>42769.511446759258</v>
      </c>
      <c r="E26" s="156">
        <v>477</v>
      </c>
      <c r="F26" s="156" t="s">
        <v>1332</v>
      </c>
      <c r="G26" s="158" t="s">
        <v>17382</v>
      </c>
      <c r="H26" s="158"/>
      <c r="I26" s="158"/>
      <c r="J26" s="158"/>
      <c r="K26" s="158"/>
      <c r="L26" s="158"/>
      <c r="M26" s="159">
        <v>0</v>
      </c>
      <c r="N26" s="159">
        <v>91.35</v>
      </c>
      <c r="O26" s="224">
        <f t="shared" si="0"/>
        <v>91.35</v>
      </c>
    </row>
    <row r="27" spans="1:15" ht="51">
      <c r="A27" s="156">
        <v>292</v>
      </c>
      <c r="B27" s="156" t="s">
        <v>1283</v>
      </c>
      <c r="C27" s="128" t="s">
        <v>152</v>
      </c>
      <c r="D27" s="157">
        <v>42769.637662037036</v>
      </c>
      <c r="E27" s="156">
        <v>522</v>
      </c>
      <c r="F27" s="156" t="s">
        <v>1320</v>
      </c>
      <c r="G27" s="158" t="s">
        <v>17383</v>
      </c>
      <c r="H27" s="158"/>
      <c r="I27" s="158"/>
      <c r="J27" s="158"/>
      <c r="K27" s="158"/>
      <c r="L27" s="158"/>
      <c r="M27" s="159">
        <v>0</v>
      </c>
      <c r="N27" s="159">
        <v>1356.29</v>
      </c>
      <c r="O27" s="224">
        <f t="shared" si="0"/>
        <v>1356.29</v>
      </c>
    </row>
    <row r="28" spans="1:15" ht="51">
      <c r="A28" s="156">
        <v>222</v>
      </c>
      <c r="B28" s="156" t="s">
        <v>1283</v>
      </c>
      <c r="C28" s="128" t="s">
        <v>118</v>
      </c>
      <c r="D28" s="157">
        <v>42769.637777777774</v>
      </c>
      <c r="E28" s="156">
        <v>524</v>
      </c>
      <c r="F28" s="156" t="s">
        <v>1328</v>
      </c>
      <c r="G28" s="158" t="s">
        <v>17384</v>
      </c>
      <c r="H28" s="158"/>
      <c r="I28" s="158"/>
      <c r="J28" s="158"/>
      <c r="K28" s="158"/>
      <c r="L28" s="158"/>
      <c r="M28" s="159">
        <v>0</v>
      </c>
      <c r="N28" s="159">
        <v>119.9</v>
      </c>
      <c r="O28" s="224">
        <f t="shared" si="0"/>
        <v>119.9</v>
      </c>
    </row>
    <row r="29" spans="1:15" ht="51">
      <c r="A29" s="156">
        <v>222</v>
      </c>
      <c r="B29" s="156" t="s">
        <v>1283</v>
      </c>
      <c r="C29" s="128" t="s">
        <v>118</v>
      </c>
      <c r="D29" s="157">
        <v>42769.637824074074</v>
      </c>
      <c r="E29" s="156">
        <v>525</v>
      </c>
      <c r="F29" s="156" t="s">
        <v>1328</v>
      </c>
      <c r="G29" s="158" t="s">
        <v>17385</v>
      </c>
      <c r="H29" s="158"/>
      <c r="I29" s="158"/>
      <c r="J29" s="158"/>
      <c r="K29" s="158"/>
      <c r="L29" s="158"/>
      <c r="M29" s="159">
        <v>0</v>
      </c>
      <c r="N29" s="159">
        <v>84.15</v>
      </c>
      <c r="O29" s="224">
        <f t="shared" si="0"/>
        <v>84.15</v>
      </c>
    </row>
    <row r="30" spans="1:15" ht="63.75">
      <c r="A30" s="156">
        <v>287</v>
      </c>
      <c r="B30" s="156" t="s">
        <v>1317</v>
      </c>
      <c r="C30" s="128" t="s">
        <v>147</v>
      </c>
      <c r="D30" s="157">
        <v>42781.658854166664</v>
      </c>
      <c r="E30" s="156">
        <v>770</v>
      </c>
      <c r="F30" s="156" t="s">
        <v>1319</v>
      </c>
      <c r="G30" s="158" t="s">
        <v>17386</v>
      </c>
      <c r="H30" s="158"/>
      <c r="I30" s="158"/>
      <c r="J30" s="158"/>
      <c r="K30" s="158"/>
      <c r="L30" s="158"/>
      <c r="M30" s="159">
        <v>0</v>
      </c>
      <c r="N30" s="159">
        <v>107219</v>
      </c>
      <c r="O30" s="224">
        <f t="shared" si="0"/>
        <v>107219</v>
      </c>
    </row>
    <row r="31" spans="1:15" ht="51">
      <c r="A31" s="156">
        <v>222</v>
      </c>
      <c r="B31" s="156" t="s">
        <v>1283</v>
      </c>
      <c r="C31" s="128" t="s">
        <v>118</v>
      </c>
      <c r="D31" s="157">
        <v>42782.643067129633</v>
      </c>
      <c r="E31" s="156">
        <v>792</v>
      </c>
      <c r="F31" s="156" t="s">
        <v>1328</v>
      </c>
      <c r="G31" s="158" t="s">
        <v>17387</v>
      </c>
      <c r="H31" s="158"/>
      <c r="I31" s="158"/>
      <c r="J31" s="158"/>
      <c r="K31" s="158"/>
      <c r="L31" s="158"/>
      <c r="M31" s="159">
        <v>0</v>
      </c>
      <c r="N31" s="159">
        <v>732.96</v>
      </c>
      <c r="O31" s="224">
        <f t="shared" si="0"/>
        <v>732.96</v>
      </c>
    </row>
    <row r="32" spans="1:15" ht="63.75">
      <c r="A32" s="156" t="s">
        <v>620</v>
      </c>
      <c r="B32" s="156" t="s">
        <v>1284</v>
      </c>
      <c r="C32" s="128" t="s">
        <v>65</v>
      </c>
      <c r="D32" s="157">
        <v>42788.632407407407</v>
      </c>
      <c r="E32" s="156">
        <v>885</v>
      </c>
      <c r="F32" s="156" t="s">
        <v>1285</v>
      </c>
      <c r="G32" s="158" t="s">
        <v>17377</v>
      </c>
      <c r="H32" s="158"/>
      <c r="I32" s="158"/>
      <c r="J32" s="158"/>
      <c r="K32" s="158"/>
      <c r="L32" s="158"/>
      <c r="M32" s="159">
        <v>0</v>
      </c>
      <c r="N32" s="159">
        <v>417</v>
      </c>
      <c r="O32" s="224">
        <f t="shared" si="0"/>
        <v>417</v>
      </c>
    </row>
    <row r="33" spans="1:15" ht="51">
      <c r="A33" s="156" t="s">
        <v>620</v>
      </c>
      <c r="B33" s="156" t="s">
        <v>1284</v>
      </c>
      <c r="C33" s="128" t="s">
        <v>65</v>
      </c>
      <c r="D33" s="157">
        <v>42788.632476851853</v>
      </c>
      <c r="E33" s="156">
        <v>886</v>
      </c>
      <c r="F33" s="156" t="s">
        <v>1285</v>
      </c>
      <c r="G33" s="158" t="s">
        <v>17378</v>
      </c>
      <c r="H33" s="158"/>
      <c r="I33" s="158"/>
      <c r="J33" s="158"/>
      <c r="K33" s="158"/>
      <c r="L33" s="158"/>
      <c r="M33" s="159">
        <v>0</v>
      </c>
      <c r="N33" s="159">
        <v>228.7</v>
      </c>
      <c r="O33" s="224">
        <f t="shared" si="0"/>
        <v>228.7</v>
      </c>
    </row>
    <row r="34" spans="1:15" ht="25.5">
      <c r="A34" s="156">
        <v>287</v>
      </c>
      <c r="B34" s="156" t="s">
        <v>1317</v>
      </c>
      <c r="C34" s="128" t="s">
        <v>147</v>
      </c>
      <c r="D34" s="157">
        <v>42788.722557870373</v>
      </c>
      <c r="E34" s="156">
        <v>895</v>
      </c>
      <c r="F34" s="156" t="s">
        <v>1327</v>
      </c>
      <c r="G34" s="158" t="s">
        <v>1330</v>
      </c>
      <c r="H34" s="158"/>
      <c r="I34" s="158"/>
      <c r="J34" s="158"/>
      <c r="K34" s="158"/>
      <c r="L34" s="158"/>
      <c r="M34" s="159">
        <v>0</v>
      </c>
      <c r="N34" s="159">
        <v>405.47</v>
      </c>
      <c r="O34" s="224">
        <f t="shared" si="0"/>
        <v>405.47</v>
      </c>
    </row>
    <row r="35" spans="1:15" ht="51">
      <c r="A35" s="156">
        <v>132</v>
      </c>
      <c r="B35" s="156" t="s">
        <v>1283</v>
      </c>
      <c r="C35" s="128" t="s">
        <v>78</v>
      </c>
      <c r="D35" s="157">
        <v>42853</v>
      </c>
      <c r="E35" s="156" t="s">
        <v>1426</v>
      </c>
      <c r="F35" s="156" t="s">
        <v>1434</v>
      </c>
      <c r="G35" s="158" t="s">
        <v>1428</v>
      </c>
      <c r="H35" s="158"/>
      <c r="I35" s="158"/>
      <c r="J35" s="158"/>
      <c r="K35" s="158"/>
      <c r="L35" s="158"/>
      <c r="M35" s="159">
        <v>0</v>
      </c>
      <c r="N35" s="159">
        <v>1500000</v>
      </c>
      <c r="O35" s="224">
        <f t="shared" si="0"/>
        <v>1500000</v>
      </c>
    </row>
    <row r="36" spans="1:15" ht="51">
      <c r="A36" s="156">
        <v>132</v>
      </c>
      <c r="B36" s="156" t="s">
        <v>1283</v>
      </c>
      <c r="C36" s="128" t="s">
        <v>78</v>
      </c>
      <c r="D36" s="157">
        <v>42853</v>
      </c>
      <c r="E36" s="156" t="s">
        <v>1429</v>
      </c>
      <c r="F36" s="156" t="s">
        <v>1434</v>
      </c>
      <c r="G36" s="158" t="s">
        <v>1431</v>
      </c>
      <c r="H36" s="158"/>
      <c r="I36" s="158"/>
      <c r="J36" s="158"/>
      <c r="K36" s="158"/>
      <c r="L36" s="158"/>
      <c r="M36" s="159">
        <v>0</v>
      </c>
      <c r="N36" s="159">
        <v>1000000</v>
      </c>
      <c r="O36" s="224">
        <f t="shared" si="0"/>
        <v>1000000</v>
      </c>
    </row>
    <row r="37" spans="1:15" ht="63.75">
      <c r="A37" s="156">
        <v>222</v>
      </c>
      <c r="B37" s="156" t="s">
        <v>1283</v>
      </c>
      <c r="C37" s="128" t="s">
        <v>118</v>
      </c>
      <c r="D37" s="157">
        <v>42853</v>
      </c>
      <c r="E37" s="156" t="s">
        <v>1432</v>
      </c>
      <c r="F37" s="156" t="s">
        <v>1328</v>
      </c>
      <c r="G37" s="158" t="s">
        <v>1433</v>
      </c>
      <c r="H37" s="158"/>
      <c r="I37" s="158"/>
      <c r="J37" s="158"/>
      <c r="K37" s="158"/>
      <c r="L37" s="158"/>
      <c r="M37" s="159">
        <v>0</v>
      </c>
      <c r="N37" s="159">
        <v>21.55</v>
      </c>
      <c r="O37" s="224">
        <f t="shared" si="0"/>
        <v>21.55</v>
      </c>
    </row>
    <row r="38" spans="1:15" ht="63.75">
      <c r="A38" s="156">
        <v>378</v>
      </c>
      <c r="B38" s="156" t="s">
        <v>1283</v>
      </c>
      <c r="C38" s="128" t="s">
        <v>1278</v>
      </c>
      <c r="D38" s="157">
        <v>42887</v>
      </c>
      <c r="E38" s="156">
        <v>2660</v>
      </c>
      <c r="F38" s="156" t="s">
        <v>1520</v>
      </c>
      <c r="G38" s="158" t="s">
        <v>1517</v>
      </c>
      <c r="H38" s="158"/>
      <c r="I38" s="158"/>
      <c r="J38" s="158"/>
      <c r="K38" s="158"/>
      <c r="L38" s="158"/>
      <c r="M38" s="159">
        <v>0</v>
      </c>
      <c r="N38" s="159">
        <v>72408</v>
      </c>
      <c r="O38" s="224">
        <f t="shared" si="0"/>
        <v>72408</v>
      </c>
    </row>
    <row r="39" spans="1:15" ht="63.75">
      <c r="A39" s="156">
        <v>290</v>
      </c>
      <c r="B39" s="156" t="s">
        <v>1521</v>
      </c>
      <c r="C39" s="128" t="s">
        <v>150</v>
      </c>
      <c r="D39" s="157">
        <v>42913</v>
      </c>
      <c r="E39" s="156">
        <v>3267</v>
      </c>
      <c r="F39" s="156" t="s">
        <v>1522</v>
      </c>
      <c r="G39" s="158" t="s">
        <v>1518</v>
      </c>
      <c r="H39" s="158"/>
      <c r="I39" s="158"/>
      <c r="J39" s="158"/>
      <c r="K39" s="158"/>
      <c r="L39" s="158"/>
      <c r="M39" s="159">
        <v>0</v>
      </c>
      <c r="N39" s="159">
        <v>288.95999999999998</v>
      </c>
      <c r="O39" s="224">
        <f t="shared" si="0"/>
        <v>288.95999999999998</v>
      </c>
    </row>
    <row r="40" spans="1:15" ht="51">
      <c r="A40" s="156">
        <v>287</v>
      </c>
      <c r="B40" s="156" t="s">
        <v>1317</v>
      </c>
      <c r="C40" s="128" t="s">
        <v>147</v>
      </c>
      <c r="D40" s="157">
        <v>42913</v>
      </c>
      <c r="E40" s="156">
        <v>3268</v>
      </c>
      <c r="F40" s="156" t="s">
        <v>1327</v>
      </c>
      <c r="G40" s="158" t="s">
        <v>1519</v>
      </c>
      <c r="H40" s="158"/>
      <c r="I40" s="158"/>
      <c r="J40" s="158"/>
      <c r="K40" s="158"/>
      <c r="L40" s="158"/>
      <c r="M40" s="159">
        <v>0</v>
      </c>
      <c r="N40" s="159">
        <v>78.12</v>
      </c>
      <c r="O40" s="224">
        <f t="shared" si="0"/>
        <v>78.12</v>
      </c>
    </row>
    <row r="41" spans="1:15" ht="51">
      <c r="A41" s="156">
        <v>373</v>
      </c>
      <c r="B41" s="156" t="s">
        <v>1284</v>
      </c>
      <c r="C41" s="128" t="s">
        <v>1593</v>
      </c>
      <c r="D41" s="157">
        <v>42926</v>
      </c>
      <c r="E41" s="156">
        <v>3537</v>
      </c>
      <c r="F41" s="156" t="s">
        <v>1594</v>
      </c>
      <c r="G41" s="158" t="s">
        <v>1591</v>
      </c>
      <c r="H41" s="158"/>
      <c r="I41" s="158"/>
      <c r="J41" s="158"/>
      <c r="K41" s="158"/>
      <c r="L41" s="158"/>
      <c r="M41" s="159">
        <v>0</v>
      </c>
      <c r="N41" s="159">
        <v>2506.14</v>
      </c>
      <c r="O41" s="224">
        <f t="shared" si="0"/>
        <v>2506.14</v>
      </c>
    </row>
    <row r="42" spans="1:15" ht="51">
      <c r="A42" s="156">
        <v>222</v>
      </c>
      <c r="B42" s="156" t="s">
        <v>1283</v>
      </c>
      <c r="C42" s="128" t="s">
        <v>118</v>
      </c>
      <c r="D42" s="157">
        <v>42929</v>
      </c>
      <c r="E42" s="156">
        <v>3616</v>
      </c>
      <c r="F42" s="156" t="s">
        <v>1595</v>
      </c>
      <c r="G42" s="158" t="s">
        <v>1592</v>
      </c>
      <c r="H42" s="158"/>
      <c r="I42" s="158"/>
      <c r="J42" s="158"/>
      <c r="K42" s="158"/>
      <c r="L42" s="158"/>
      <c r="M42" s="159">
        <v>0</v>
      </c>
      <c r="N42" s="159">
        <v>371</v>
      </c>
      <c r="O42" s="224">
        <f t="shared" si="0"/>
        <v>371</v>
      </c>
    </row>
    <row r="43" spans="1:15" ht="51">
      <c r="A43" s="156" t="s">
        <v>620</v>
      </c>
      <c r="B43" s="156" t="s">
        <v>1284</v>
      </c>
      <c r="C43" s="128" t="s">
        <v>65</v>
      </c>
      <c r="D43" s="157">
        <v>42964</v>
      </c>
      <c r="E43" s="156" t="s">
        <v>1638</v>
      </c>
      <c r="F43" s="156" t="s">
        <v>1285</v>
      </c>
      <c r="G43" s="158" t="s">
        <v>1639</v>
      </c>
      <c r="H43" s="158"/>
      <c r="I43" s="158"/>
      <c r="J43" s="158"/>
      <c r="K43" s="158"/>
      <c r="L43" s="158"/>
      <c r="M43" s="159">
        <v>0</v>
      </c>
      <c r="N43" s="159">
        <v>157052.01999999999</v>
      </c>
      <c r="O43" s="224">
        <f t="shared" si="0"/>
        <v>157052.01999999999</v>
      </c>
    </row>
    <row r="44" spans="1:15" ht="51">
      <c r="A44" s="156">
        <v>373</v>
      </c>
      <c r="B44" s="156" t="s">
        <v>1284</v>
      </c>
      <c r="C44" s="128" t="s">
        <v>1593</v>
      </c>
      <c r="D44" s="157">
        <v>42968</v>
      </c>
      <c r="E44" s="156" t="s">
        <v>1640</v>
      </c>
      <c r="F44" s="156" t="s">
        <v>1594</v>
      </c>
      <c r="G44" s="158" t="s">
        <v>1641</v>
      </c>
      <c r="H44" s="158"/>
      <c r="I44" s="158"/>
      <c r="J44" s="158"/>
      <c r="K44" s="158"/>
      <c r="L44" s="158"/>
      <c r="M44" s="159">
        <v>0</v>
      </c>
      <c r="N44" s="159">
        <v>270</v>
      </c>
      <c r="O44" s="224">
        <f t="shared" si="0"/>
        <v>270</v>
      </c>
    </row>
    <row r="45" spans="1:15" ht="63.75">
      <c r="A45" s="156">
        <v>292</v>
      </c>
      <c r="B45" s="156" t="s">
        <v>1283</v>
      </c>
      <c r="C45" s="128" t="s">
        <v>152</v>
      </c>
      <c r="D45" s="157">
        <v>42975</v>
      </c>
      <c r="E45" s="156" t="s">
        <v>1642</v>
      </c>
      <c r="F45" s="156" t="s">
        <v>1320</v>
      </c>
      <c r="G45" s="158" t="s">
        <v>1643</v>
      </c>
      <c r="H45" s="158"/>
      <c r="I45" s="158"/>
      <c r="J45" s="158"/>
      <c r="K45" s="158"/>
      <c r="L45" s="158"/>
      <c r="M45" s="159">
        <v>0</v>
      </c>
      <c r="N45" s="159">
        <v>449.82</v>
      </c>
      <c r="O45" s="224">
        <f t="shared" si="0"/>
        <v>449.82</v>
      </c>
    </row>
    <row r="46" spans="1:15" ht="63.75">
      <c r="A46" s="156">
        <v>292</v>
      </c>
      <c r="B46" s="156" t="s">
        <v>1283</v>
      </c>
      <c r="C46" s="128" t="s">
        <v>152</v>
      </c>
      <c r="D46" s="157">
        <v>42975</v>
      </c>
      <c r="E46" s="156" t="s">
        <v>1644</v>
      </c>
      <c r="F46" s="156" t="s">
        <v>1320</v>
      </c>
      <c r="G46" s="158" t="s">
        <v>1645</v>
      </c>
      <c r="H46" s="158"/>
      <c r="I46" s="158"/>
      <c r="J46" s="158"/>
      <c r="K46" s="158"/>
      <c r="L46" s="158"/>
      <c r="M46" s="159">
        <v>0</v>
      </c>
      <c r="N46" s="159">
        <v>726.6</v>
      </c>
      <c r="O46" s="224">
        <f t="shared" si="0"/>
        <v>726.6</v>
      </c>
    </row>
    <row r="47" spans="1:15" ht="63.75">
      <c r="A47" s="156">
        <v>292</v>
      </c>
      <c r="B47" s="156" t="s">
        <v>1283</v>
      </c>
      <c r="C47" s="128" t="s">
        <v>152</v>
      </c>
      <c r="D47" s="157">
        <v>42975</v>
      </c>
      <c r="E47" s="156" t="s">
        <v>1646</v>
      </c>
      <c r="F47" s="156" t="s">
        <v>1320</v>
      </c>
      <c r="G47" s="158" t="s">
        <v>1647</v>
      </c>
      <c r="H47" s="158"/>
      <c r="I47" s="158"/>
      <c r="J47" s="158"/>
      <c r="K47" s="158"/>
      <c r="L47" s="158"/>
      <c r="M47" s="159">
        <v>0</v>
      </c>
      <c r="N47" s="159">
        <v>124.72</v>
      </c>
      <c r="O47" s="224">
        <f t="shared" si="0"/>
        <v>124.72</v>
      </c>
    </row>
    <row r="48" spans="1:15" ht="63.75">
      <c r="A48" s="156">
        <v>223</v>
      </c>
      <c r="B48" s="156" t="s">
        <v>1283</v>
      </c>
      <c r="C48" s="128" t="s">
        <v>119</v>
      </c>
      <c r="D48" s="157">
        <v>42990</v>
      </c>
      <c r="E48" s="156" t="s">
        <v>1712</v>
      </c>
      <c r="F48" s="156" t="s">
        <v>1713</v>
      </c>
      <c r="G48" s="158" t="s">
        <v>1721</v>
      </c>
      <c r="H48" s="158"/>
      <c r="I48" s="158"/>
      <c r="J48" s="158"/>
      <c r="K48" s="158"/>
      <c r="L48" s="158"/>
      <c r="M48" s="159">
        <v>0</v>
      </c>
      <c r="N48" s="159">
        <v>1746.02</v>
      </c>
      <c r="O48" s="224">
        <f t="shared" si="0"/>
        <v>1746.02</v>
      </c>
    </row>
    <row r="49" spans="1:15" ht="38.25">
      <c r="A49" s="156" t="s">
        <v>620</v>
      </c>
      <c r="B49" s="156" t="s">
        <v>1284</v>
      </c>
      <c r="C49" s="128" t="s">
        <v>65</v>
      </c>
      <c r="D49" s="157">
        <v>43019</v>
      </c>
      <c r="E49" s="156" t="s">
        <v>1776</v>
      </c>
      <c r="F49" s="156" t="s">
        <v>1285</v>
      </c>
      <c r="G49" s="158" t="s">
        <v>1778</v>
      </c>
      <c r="H49" s="158"/>
      <c r="I49" s="158"/>
      <c r="J49" s="158"/>
      <c r="K49" s="158"/>
      <c r="L49" s="158"/>
      <c r="M49" s="159">
        <v>0</v>
      </c>
      <c r="N49" s="159">
        <v>1324019.0900000001</v>
      </c>
      <c r="O49" s="224">
        <f t="shared" si="0"/>
        <v>1324019.0900000001</v>
      </c>
    </row>
    <row r="50" spans="1:15" ht="51">
      <c r="A50" s="156">
        <v>291</v>
      </c>
      <c r="B50" s="156" t="s">
        <v>1787</v>
      </c>
      <c r="C50" s="128" t="s">
        <v>151</v>
      </c>
      <c r="D50" s="157">
        <v>43019</v>
      </c>
      <c r="E50" s="156" t="s">
        <v>1779</v>
      </c>
      <c r="F50" s="156" t="s">
        <v>1788</v>
      </c>
      <c r="G50" s="158" t="s">
        <v>1781</v>
      </c>
      <c r="H50" s="158"/>
      <c r="I50" s="158"/>
      <c r="J50" s="158"/>
      <c r="K50" s="158"/>
      <c r="L50" s="158"/>
      <c r="M50" s="159">
        <v>0</v>
      </c>
      <c r="N50" s="159">
        <v>89187</v>
      </c>
      <c r="O50" s="224">
        <f t="shared" si="0"/>
        <v>89187</v>
      </c>
    </row>
    <row r="51" spans="1:15" ht="51">
      <c r="A51" s="156" t="s">
        <v>618</v>
      </c>
      <c r="B51" s="156" t="s">
        <v>1283</v>
      </c>
      <c r="C51" s="128" t="s">
        <v>65</v>
      </c>
      <c r="D51" s="157">
        <v>43040</v>
      </c>
      <c r="E51" s="156" t="s">
        <v>17357</v>
      </c>
      <c r="F51" s="156" t="s">
        <v>1774</v>
      </c>
      <c r="G51" s="158" t="s">
        <v>17379</v>
      </c>
      <c r="H51" s="158"/>
      <c r="I51" s="158"/>
      <c r="J51" s="158"/>
      <c r="K51" s="158"/>
      <c r="L51" s="158"/>
      <c r="M51" s="159">
        <v>0</v>
      </c>
      <c r="N51" s="159">
        <v>269521.27</v>
      </c>
      <c r="O51" s="224">
        <f t="shared" si="0"/>
        <v>269521.27</v>
      </c>
    </row>
    <row r="52" spans="1:15" ht="38.25">
      <c r="A52" s="156">
        <v>132</v>
      </c>
      <c r="B52" s="156" t="s">
        <v>1283</v>
      </c>
      <c r="C52" s="128" t="s">
        <v>78</v>
      </c>
      <c r="D52" s="157">
        <v>43040</v>
      </c>
      <c r="E52" s="156" t="s">
        <v>17359</v>
      </c>
      <c r="F52" s="156" t="s">
        <v>1434</v>
      </c>
      <c r="G52" s="158" t="s">
        <v>17380</v>
      </c>
      <c r="H52" s="158"/>
      <c r="I52" s="158"/>
      <c r="J52" s="158"/>
      <c r="K52" s="158"/>
      <c r="L52" s="158"/>
      <c r="M52" s="159">
        <v>0</v>
      </c>
      <c r="N52" s="159">
        <v>9000000</v>
      </c>
      <c r="O52" s="224">
        <f t="shared" si="0"/>
        <v>9000000</v>
      </c>
    </row>
    <row r="53" spans="1:15" ht="38.25">
      <c r="A53" s="156">
        <v>132</v>
      </c>
      <c r="B53" s="156" t="s">
        <v>1283</v>
      </c>
      <c r="C53" s="128" t="s">
        <v>78</v>
      </c>
      <c r="D53" s="157">
        <v>43040</v>
      </c>
      <c r="E53" s="156" t="s">
        <v>17360</v>
      </c>
      <c r="F53" s="156" t="s">
        <v>1434</v>
      </c>
      <c r="G53" s="158" t="s">
        <v>17381</v>
      </c>
      <c r="H53" s="158"/>
      <c r="I53" s="158"/>
      <c r="J53" s="158"/>
      <c r="K53" s="158"/>
      <c r="L53" s="158"/>
      <c r="M53" s="159">
        <v>0</v>
      </c>
      <c r="N53" s="159">
        <v>5000000</v>
      </c>
      <c r="O53" s="224">
        <f t="shared" si="0"/>
        <v>5000000</v>
      </c>
    </row>
    <row r="54" spans="1:15" ht="25.5">
      <c r="A54" s="156">
        <v>10</v>
      </c>
      <c r="B54" s="156" t="s">
        <v>1283</v>
      </c>
      <c r="C54" s="128" t="s">
        <v>44</v>
      </c>
      <c r="D54" s="157">
        <v>42809.523321759261</v>
      </c>
      <c r="E54" s="156">
        <v>1294</v>
      </c>
      <c r="F54" s="156" t="s">
        <v>1648</v>
      </c>
      <c r="G54" s="158" t="s">
        <v>1649</v>
      </c>
      <c r="H54" s="158"/>
      <c r="I54" s="158"/>
      <c r="J54" s="158"/>
      <c r="K54" s="158"/>
      <c r="L54" s="158"/>
      <c r="M54" s="159">
        <v>11405.57</v>
      </c>
      <c r="N54" s="159">
        <v>0</v>
      </c>
      <c r="O54" s="224">
        <f t="shared" si="0"/>
        <v>11405.57</v>
      </c>
    </row>
    <row r="55" spans="1:15" ht="38.25">
      <c r="A55" s="156" t="s">
        <v>620</v>
      </c>
      <c r="B55" s="156" t="s">
        <v>1284</v>
      </c>
      <c r="C55" s="128" t="s">
        <v>65</v>
      </c>
      <c r="D55" s="157">
        <v>42887</v>
      </c>
      <c r="E55" s="156">
        <v>2648</v>
      </c>
      <c r="F55" s="156" t="s">
        <v>1285</v>
      </c>
      <c r="G55" s="158" t="s">
        <v>1650</v>
      </c>
      <c r="H55" s="158"/>
      <c r="I55" s="158"/>
      <c r="J55" s="158"/>
      <c r="K55" s="158"/>
      <c r="L55" s="158"/>
      <c r="M55" s="159">
        <v>1234418.1000000001</v>
      </c>
      <c r="N55" s="159">
        <v>0</v>
      </c>
      <c r="O55" s="224">
        <f t="shared" si="0"/>
        <v>1234418.1000000001</v>
      </c>
    </row>
    <row r="56" spans="1:15" ht="51">
      <c r="A56" s="156" t="s">
        <v>620</v>
      </c>
      <c r="B56" s="156" t="s">
        <v>1284</v>
      </c>
      <c r="C56" s="128" t="s">
        <v>65</v>
      </c>
      <c r="D56" s="157">
        <v>42950</v>
      </c>
      <c r="E56" s="156" t="s">
        <v>1651</v>
      </c>
      <c r="F56" s="156" t="s">
        <v>1285</v>
      </c>
      <c r="G56" s="158" t="s">
        <v>1652</v>
      </c>
      <c r="H56" s="158"/>
      <c r="I56" s="158"/>
      <c r="J56" s="158"/>
      <c r="K56" s="158"/>
      <c r="L56" s="158"/>
      <c r="M56" s="159">
        <v>15601.51</v>
      </c>
      <c r="N56" s="159">
        <v>0</v>
      </c>
      <c r="O56" s="224">
        <f t="shared" si="0"/>
        <v>15601.51</v>
      </c>
    </row>
    <row r="57" spans="1:15" ht="51">
      <c r="A57" s="156">
        <v>81</v>
      </c>
      <c r="B57" s="156" t="s">
        <v>1654</v>
      </c>
      <c r="C57" s="128" t="s">
        <v>61</v>
      </c>
      <c r="D57" s="157">
        <v>42971</v>
      </c>
      <c r="E57" s="156" t="s">
        <v>1655</v>
      </c>
      <c r="F57" s="156" t="s">
        <v>1656</v>
      </c>
      <c r="G57" s="158" t="s">
        <v>1657</v>
      </c>
      <c r="H57" s="158"/>
      <c r="I57" s="158"/>
      <c r="J57" s="158"/>
      <c r="K57" s="158"/>
      <c r="L57" s="158"/>
      <c r="M57" s="159">
        <v>2686.24</v>
      </c>
      <c r="N57" s="159">
        <v>0</v>
      </c>
      <c r="O57" s="224">
        <f t="shared" si="0"/>
        <v>2686.24</v>
      </c>
    </row>
    <row r="58" spans="1:15" ht="63.75">
      <c r="A58" s="156">
        <v>70</v>
      </c>
      <c r="B58" s="156" t="s">
        <v>1283</v>
      </c>
      <c r="C58" s="128" t="s">
        <v>58</v>
      </c>
      <c r="D58" s="157">
        <v>42990</v>
      </c>
      <c r="E58" s="156" t="s">
        <v>1714</v>
      </c>
      <c r="F58" s="156" t="s">
        <v>1715</v>
      </c>
      <c r="G58" s="158" t="s">
        <v>1722</v>
      </c>
      <c r="H58" s="158"/>
      <c r="I58" s="158"/>
      <c r="J58" s="158"/>
      <c r="K58" s="158"/>
      <c r="L58" s="158"/>
      <c r="M58" s="159">
        <v>22090.92</v>
      </c>
      <c r="N58" s="159">
        <v>0</v>
      </c>
      <c r="O58" s="224">
        <f t="shared" si="0"/>
        <v>22090.92</v>
      </c>
    </row>
    <row r="59" spans="1:15" ht="51">
      <c r="A59" s="156" t="s">
        <v>618</v>
      </c>
      <c r="B59" s="156" t="s">
        <v>1283</v>
      </c>
      <c r="C59" s="128" t="s">
        <v>65</v>
      </c>
      <c r="D59" s="157">
        <v>43003</v>
      </c>
      <c r="E59" s="156" t="s">
        <v>1716</v>
      </c>
      <c r="F59" s="156" t="s">
        <v>1653</v>
      </c>
      <c r="G59" s="158" t="s">
        <v>1723</v>
      </c>
      <c r="H59" s="158"/>
      <c r="I59" s="158"/>
      <c r="J59" s="158"/>
      <c r="K59" s="158"/>
      <c r="L59" s="158"/>
      <c r="M59" s="159">
        <v>350723.03</v>
      </c>
      <c r="N59" s="159">
        <v>0</v>
      </c>
      <c r="O59" s="224">
        <f t="shared" si="0"/>
        <v>350723.03</v>
      </c>
    </row>
    <row r="60" spans="1:15" ht="51">
      <c r="A60" s="127" t="s">
        <v>618</v>
      </c>
      <c r="B60" s="127" t="s">
        <v>1283</v>
      </c>
      <c r="C60" s="127" t="s">
        <v>65</v>
      </c>
      <c r="D60" s="222">
        <v>43003</v>
      </c>
      <c r="E60" s="127" t="s">
        <v>1717</v>
      </c>
      <c r="F60" s="127" t="s">
        <v>1653</v>
      </c>
      <c r="G60" s="220" t="s">
        <v>1724</v>
      </c>
      <c r="H60" s="217"/>
      <c r="I60" s="217"/>
      <c r="J60" s="217"/>
      <c r="K60" s="217"/>
      <c r="L60" s="217"/>
      <c r="M60" s="133">
        <v>3337539.81</v>
      </c>
      <c r="N60" s="133">
        <v>0</v>
      </c>
      <c r="O60" s="224">
        <f t="shared" si="0"/>
        <v>3337539.81</v>
      </c>
    </row>
    <row r="61" spans="1:15" ht="51">
      <c r="A61" s="127" t="s">
        <v>620</v>
      </c>
      <c r="B61" s="127" t="s">
        <v>1284</v>
      </c>
      <c r="C61" s="127" t="s">
        <v>65</v>
      </c>
      <c r="D61" s="222">
        <v>43004</v>
      </c>
      <c r="E61" s="127" t="s">
        <v>1718</v>
      </c>
      <c r="F61" s="127" t="s">
        <v>1285</v>
      </c>
      <c r="G61" s="220" t="s">
        <v>1725</v>
      </c>
      <c r="H61" s="217"/>
      <c r="I61" s="217"/>
      <c r="J61" s="217"/>
      <c r="K61" s="217"/>
      <c r="L61" s="217"/>
      <c r="M61" s="133">
        <v>34815.39</v>
      </c>
      <c r="N61" s="133">
        <v>0</v>
      </c>
      <c r="O61" s="224">
        <f t="shared" si="0"/>
        <v>34815.39</v>
      </c>
    </row>
    <row r="62" spans="1:15" ht="51">
      <c r="A62" s="127">
        <v>51</v>
      </c>
      <c r="B62" s="127" t="s">
        <v>1283</v>
      </c>
      <c r="C62" s="127" t="s">
        <v>55</v>
      </c>
      <c r="D62" s="222">
        <v>43010</v>
      </c>
      <c r="E62" s="127" t="s">
        <v>1789</v>
      </c>
      <c r="F62" s="127" t="s">
        <v>1790</v>
      </c>
      <c r="G62" s="220" t="s">
        <v>1791</v>
      </c>
      <c r="H62" s="217"/>
      <c r="I62" s="217"/>
      <c r="J62" s="217"/>
      <c r="K62" s="217"/>
      <c r="L62" s="217"/>
      <c r="M62" s="133">
        <v>428938.71</v>
      </c>
      <c r="N62" s="133">
        <v>0</v>
      </c>
      <c r="O62" s="224">
        <f t="shared" si="0"/>
        <v>428938.71</v>
      </c>
    </row>
    <row r="63" spans="1:15" ht="63.75">
      <c r="A63" s="127" t="s">
        <v>618</v>
      </c>
      <c r="B63" s="127" t="s">
        <v>1283</v>
      </c>
      <c r="C63" s="127" t="s">
        <v>65</v>
      </c>
      <c r="D63" s="222">
        <v>43012</v>
      </c>
      <c r="E63" s="127" t="s">
        <v>1792</v>
      </c>
      <c r="F63" s="127" t="s">
        <v>1774</v>
      </c>
      <c r="G63" s="220" t="s">
        <v>1793</v>
      </c>
      <c r="H63" s="217"/>
      <c r="I63" s="217"/>
      <c r="J63" s="217"/>
      <c r="K63" s="217"/>
      <c r="L63" s="217"/>
      <c r="M63" s="133">
        <v>150000</v>
      </c>
      <c r="N63" s="133">
        <v>0</v>
      </c>
      <c r="O63" s="224">
        <f t="shared" si="0"/>
        <v>150000</v>
      </c>
    </row>
    <row r="64" spans="1:15" ht="51">
      <c r="A64" s="127">
        <v>66</v>
      </c>
      <c r="B64" s="127" t="s">
        <v>1316</v>
      </c>
      <c r="C64" s="127" t="s">
        <v>57</v>
      </c>
      <c r="D64" s="222">
        <v>43031</v>
      </c>
      <c r="E64" s="127" t="s">
        <v>1794</v>
      </c>
      <c r="F64" s="127" t="s">
        <v>1795</v>
      </c>
      <c r="G64" s="220" t="s">
        <v>1796</v>
      </c>
      <c r="H64" s="217"/>
      <c r="I64" s="217"/>
      <c r="J64" s="217"/>
      <c r="K64" s="217"/>
      <c r="L64" s="217"/>
      <c r="M64" s="133">
        <v>947631.38</v>
      </c>
      <c r="N64" s="133">
        <v>0</v>
      </c>
      <c r="O64" s="224">
        <f t="shared" si="0"/>
        <v>947631.38</v>
      </c>
    </row>
    <row r="65" spans="1:15" ht="51">
      <c r="A65" s="127" t="s">
        <v>618</v>
      </c>
      <c r="B65" s="127" t="s">
        <v>1283</v>
      </c>
      <c r="C65" s="127" t="s">
        <v>65</v>
      </c>
      <c r="D65" s="222">
        <v>43038</v>
      </c>
      <c r="E65" s="127" t="s">
        <v>1797</v>
      </c>
      <c r="F65" s="127" t="s">
        <v>1774</v>
      </c>
      <c r="G65" s="220" t="s">
        <v>1798</v>
      </c>
      <c r="H65" s="217"/>
      <c r="I65" s="217"/>
      <c r="J65" s="217"/>
      <c r="K65" s="217"/>
      <c r="L65" s="217"/>
      <c r="M65" s="133">
        <v>99000</v>
      </c>
      <c r="N65" s="133">
        <v>0</v>
      </c>
      <c r="O65" s="224">
        <f t="shared" si="0"/>
        <v>99000</v>
      </c>
    </row>
    <row r="66" spans="1:15" ht="51">
      <c r="A66" s="127" t="s">
        <v>618</v>
      </c>
      <c r="B66" s="127" t="s">
        <v>1283</v>
      </c>
      <c r="C66" s="127" t="s">
        <v>65</v>
      </c>
      <c r="D66" s="222">
        <v>43040</v>
      </c>
      <c r="E66" s="127" t="s">
        <v>17361</v>
      </c>
      <c r="F66" s="127" t="s">
        <v>1653</v>
      </c>
      <c r="G66" s="220" t="s">
        <v>17388</v>
      </c>
      <c r="H66" s="217"/>
      <c r="I66" s="217"/>
      <c r="J66" s="217"/>
      <c r="K66" s="217"/>
      <c r="L66" s="217"/>
      <c r="M66" s="133">
        <v>1838308.1</v>
      </c>
      <c r="N66" s="133">
        <v>0</v>
      </c>
      <c r="O66" s="224">
        <f t="shared" si="0"/>
        <v>1838308.1</v>
      </c>
    </row>
    <row r="67" spans="1:15" ht="51">
      <c r="A67" s="127" t="s">
        <v>618</v>
      </c>
      <c r="B67" s="127" t="s">
        <v>1283</v>
      </c>
      <c r="C67" s="127" t="s">
        <v>65</v>
      </c>
      <c r="D67" s="222">
        <v>43040</v>
      </c>
      <c r="E67" s="127" t="s">
        <v>17362</v>
      </c>
      <c r="F67" s="127" t="s">
        <v>1653</v>
      </c>
      <c r="G67" s="220" t="s">
        <v>17389</v>
      </c>
      <c r="H67" s="217"/>
      <c r="I67" s="217"/>
      <c r="J67" s="217"/>
      <c r="K67" s="217"/>
      <c r="L67" s="217"/>
      <c r="M67" s="133">
        <v>272123.46000000002</v>
      </c>
      <c r="N67" s="133">
        <v>0</v>
      </c>
      <c r="O67" s="224">
        <f t="shared" si="0"/>
        <v>272123.46000000002</v>
      </c>
    </row>
    <row r="68" spans="1:15" ht="63.75">
      <c r="A68" s="127">
        <v>85</v>
      </c>
      <c r="B68" s="127" t="s">
        <v>1284</v>
      </c>
      <c r="C68" s="127" t="s">
        <v>17185</v>
      </c>
      <c r="D68" s="222">
        <v>43052</v>
      </c>
      <c r="E68" s="127" t="s">
        <v>17363</v>
      </c>
      <c r="F68" s="127" t="s">
        <v>17364</v>
      </c>
      <c r="G68" s="220" t="s">
        <v>17390</v>
      </c>
      <c r="H68" s="217"/>
      <c r="I68" s="217"/>
      <c r="J68" s="217"/>
      <c r="K68" s="217"/>
      <c r="L68" s="217"/>
      <c r="M68" s="133">
        <v>9862.5499999999993</v>
      </c>
      <c r="N68" s="133">
        <v>0</v>
      </c>
      <c r="O68" s="224">
        <f t="shared" si="0"/>
        <v>9862.5499999999993</v>
      </c>
    </row>
    <row r="69" spans="1:15" ht="51">
      <c r="A69" s="127" t="s">
        <v>618</v>
      </c>
      <c r="B69" s="127" t="s">
        <v>1283</v>
      </c>
      <c r="C69" s="127" t="s">
        <v>65</v>
      </c>
      <c r="D69" s="222">
        <v>43052</v>
      </c>
      <c r="E69" s="127" t="s">
        <v>17365</v>
      </c>
      <c r="F69" s="127" t="s">
        <v>17366</v>
      </c>
      <c r="G69" s="220" t="s">
        <v>17391</v>
      </c>
      <c r="H69" s="217"/>
      <c r="I69" s="217"/>
      <c r="J69" s="217"/>
      <c r="K69" s="217"/>
      <c r="L69" s="217"/>
      <c r="M69" s="133">
        <v>822475.53</v>
      </c>
      <c r="N69" s="133">
        <v>0</v>
      </c>
      <c r="O69" s="224">
        <f t="shared" si="0"/>
        <v>822475.53</v>
      </c>
    </row>
    <row r="70" spans="1:15" ht="51">
      <c r="A70" s="127" t="s">
        <v>620</v>
      </c>
      <c r="B70" s="127" t="s">
        <v>1284</v>
      </c>
      <c r="C70" s="127" t="s">
        <v>65</v>
      </c>
      <c r="D70" s="222">
        <v>43061</v>
      </c>
      <c r="E70" s="127" t="s">
        <v>17367</v>
      </c>
      <c r="F70" s="127" t="s">
        <v>1285</v>
      </c>
      <c r="G70" s="220" t="s">
        <v>17392</v>
      </c>
      <c r="H70" s="217"/>
      <c r="I70" s="217"/>
      <c r="J70" s="217"/>
      <c r="K70" s="217"/>
      <c r="L70" s="217"/>
      <c r="M70" s="133">
        <v>6069.52</v>
      </c>
      <c r="N70" s="133">
        <v>0</v>
      </c>
      <c r="O70" s="224">
        <f t="shared" si="0"/>
        <v>6069.52</v>
      </c>
    </row>
    <row r="71" spans="1:15" ht="51">
      <c r="A71" s="127" t="s">
        <v>618</v>
      </c>
      <c r="B71" s="127" t="s">
        <v>1283</v>
      </c>
      <c r="C71" s="127" t="s">
        <v>65</v>
      </c>
      <c r="D71" s="222">
        <v>43061</v>
      </c>
      <c r="E71" s="127" t="s">
        <v>17368</v>
      </c>
      <c r="F71" s="127" t="s">
        <v>1774</v>
      </c>
      <c r="G71" s="220" t="s">
        <v>17393</v>
      </c>
      <c r="H71" s="217"/>
      <c r="I71" s="217"/>
      <c r="J71" s="217"/>
      <c r="K71" s="217"/>
      <c r="L71" s="217"/>
      <c r="M71" s="133">
        <v>83000</v>
      </c>
      <c r="N71" s="133">
        <v>0</v>
      </c>
      <c r="O71" s="224">
        <f t="shared" si="0"/>
        <v>83000</v>
      </c>
    </row>
    <row r="72" spans="1:15" ht="51">
      <c r="A72" s="127" t="s">
        <v>618</v>
      </c>
      <c r="B72" s="127" t="s">
        <v>1283</v>
      </c>
      <c r="C72" s="127" t="s">
        <v>65</v>
      </c>
      <c r="D72" s="222">
        <v>43068</v>
      </c>
      <c r="E72" s="127" t="s">
        <v>17369</v>
      </c>
      <c r="F72" s="127" t="s">
        <v>17370</v>
      </c>
      <c r="G72" s="220" t="s">
        <v>17394</v>
      </c>
      <c r="H72" s="217"/>
      <c r="I72" s="217"/>
      <c r="J72" s="217"/>
      <c r="K72" s="217"/>
      <c r="L72" s="217"/>
      <c r="M72" s="133">
        <v>140000</v>
      </c>
      <c r="N72" s="133">
        <v>0</v>
      </c>
      <c r="O72" s="224">
        <f t="shared" si="0"/>
        <v>140000</v>
      </c>
    </row>
    <row r="73" spans="1:15" ht="25.5">
      <c r="A73" s="127" t="s">
        <v>620</v>
      </c>
      <c r="B73" s="127" t="s">
        <v>1284</v>
      </c>
      <c r="C73" s="127" t="s">
        <v>65</v>
      </c>
      <c r="D73" s="222">
        <v>42809.523321759261</v>
      </c>
      <c r="E73" s="127">
        <v>1294</v>
      </c>
      <c r="F73" s="127" t="s">
        <v>1285</v>
      </c>
      <c r="G73" s="220" t="s">
        <v>1649</v>
      </c>
      <c r="H73" s="217"/>
      <c r="I73" s="217"/>
      <c r="J73" s="217"/>
      <c r="K73" s="217"/>
      <c r="L73" s="217"/>
      <c r="M73" s="133">
        <v>0</v>
      </c>
      <c r="N73" s="133">
        <v>11405.57</v>
      </c>
      <c r="O73" s="224">
        <f t="shared" ref="O73:O88" si="1">+M73+N73</f>
        <v>11405.57</v>
      </c>
    </row>
    <row r="74" spans="1:15" ht="51">
      <c r="A74" s="127">
        <v>10</v>
      </c>
      <c r="B74" s="127" t="s">
        <v>1283</v>
      </c>
      <c r="C74" s="127" t="s">
        <v>44</v>
      </c>
      <c r="D74" s="222">
        <v>42950</v>
      </c>
      <c r="E74" s="127" t="s">
        <v>1651</v>
      </c>
      <c r="F74" s="127" t="s">
        <v>1658</v>
      </c>
      <c r="G74" s="220" t="s">
        <v>1652</v>
      </c>
      <c r="H74" s="217"/>
      <c r="I74" s="217"/>
      <c r="J74" s="217"/>
      <c r="K74" s="217"/>
      <c r="L74" s="217"/>
      <c r="M74" s="133">
        <v>0</v>
      </c>
      <c r="N74" s="133">
        <v>15601.51</v>
      </c>
      <c r="O74" s="224">
        <f t="shared" si="1"/>
        <v>15601.51</v>
      </c>
    </row>
    <row r="75" spans="1:15" ht="51">
      <c r="A75" s="127" t="s">
        <v>620</v>
      </c>
      <c r="B75" s="127" t="s">
        <v>1284</v>
      </c>
      <c r="C75" s="127" t="s">
        <v>65</v>
      </c>
      <c r="D75" s="222">
        <v>42971</v>
      </c>
      <c r="E75" s="127" t="s">
        <v>1655</v>
      </c>
      <c r="F75" s="127" t="s">
        <v>1285</v>
      </c>
      <c r="G75" s="220" t="s">
        <v>1657</v>
      </c>
      <c r="H75" s="217"/>
      <c r="I75" s="217"/>
      <c r="J75" s="217"/>
      <c r="K75" s="217"/>
      <c r="L75" s="217"/>
      <c r="M75" s="133">
        <v>0</v>
      </c>
      <c r="N75" s="133">
        <v>2686.24</v>
      </c>
      <c r="O75" s="224">
        <f t="shared" si="1"/>
        <v>2686.24</v>
      </c>
    </row>
    <row r="76" spans="1:15" ht="51">
      <c r="A76" s="127">
        <v>16</v>
      </c>
      <c r="B76" s="127" t="s">
        <v>1283</v>
      </c>
      <c r="C76" s="127" t="s">
        <v>46</v>
      </c>
      <c r="D76" s="222">
        <v>43003</v>
      </c>
      <c r="E76" s="127" t="s">
        <v>1716</v>
      </c>
      <c r="F76" s="127" t="s">
        <v>1719</v>
      </c>
      <c r="G76" s="220" t="s">
        <v>1723</v>
      </c>
      <c r="H76" s="217"/>
      <c r="I76" s="217"/>
      <c r="J76" s="217"/>
      <c r="K76" s="217"/>
      <c r="L76" s="217"/>
      <c r="M76" s="133">
        <v>0</v>
      </c>
      <c r="N76" s="133">
        <v>350723.03</v>
      </c>
      <c r="O76" s="224">
        <f t="shared" si="1"/>
        <v>350723.03</v>
      </c>
    </row>
    <row r="77" spans="1:15" ht="51">
      <c r="A77" s="127">
        <v>16</v>
      </c>
      <c r="B77" s="127" t="s">
        <v>1283</v>
      </c>
      <c r="C77" s="127" t="s">
        <v>46</v>
      </c>
      <c r="D77" s="222">
        <v>43003</v>
      </c>
      <c r="E77" s="127" t="s">
        <v>1717</v>
      </c>
      <c r="F77" s="127" t="s">
        <v>1719</v>
      </c>
      <c r="G77" s="220" t="s">
        <v>1724</v>
      </c>
      <c r="H77" s="217"/>
      <c r="I77" s="217"/>
      <c r="J77" s="217"/>
      <c r="K77" s="217"/>
      <c r="L77" s="217"/>
      <c r="M77" s="133">
        <v>0</v>
      </c>
      <c r="N77" s="133">
        <v>3337539.81</v>
      </c>
      <c r="O77" s="224">
        <f t="shared" si="1"/>
        <v>3337539.81</v>
      </c>
    </row>
    <row r="78" spans="1:15" ht="51">
      <c r="A78" s="127">
        <v>15</v>
      </c>
      <c r="B78" s="127" t="s">
        <v>1283</v>
      </c>
      <c r="C78" s="127" t="s">
        <v>45</v>
      </c>
      <c r="D78" s="222">
        <v>43004</v>
      </c>
      <c r="E78" s="127" t="s">
        <v>1718</v>
      </c>
      <c r="F78" s="127" t="s">
        <v>1720</v>
      </c>
      <c r="G78" s="220" t="s">
        <v>1725</v>
      </c>
      <c r="H78" s="217"/>
      <c r="I78" s="217"/>
      <c r="J78" s="217"/>
      <c r="K78" s="217"/>
      <c r="L78" s="217"/>
      <c r="M78" s="133">
        <v>0</v>
      </c>
      <c r="N78" s="133">
        <v>34815.39</v>
      </c>
      <c r="O78" s="224">
        <f t="shared" si="1"/>
        <v>34815.39</v>
      </c>
    </row>
    <row r="79" spans="1:15" ht="51">
      <c r="A79" s="127">
        <v>25</v>
      </c>
      <c r="B79" s="127" t="s">
        <v>1799</v>
      </c>
      <c r="C79" s="127" t="s">
        <v>48</v>
      </c>
      <c r="D79" s="222">
        <v>43010</v>
      </c>
      <c r="E79" s="127" t="s">
        <v>1789</v>
      </c>
      <c r="F79" s="127" t="s">
        <v>1800</v>
      </c>
      <c r="G79" s="220" t="s">
        <v>1791</v>
      </c>
      <c r="H79" s="217"/>
      <c r="I79" s="217"/>
      <c r="J79" s="217"/>
      <c r="K79" s="217"/>
      <c r="L79" s="217"/>
      <c r="M79" s="133">
        <v>0</v>
      </c>
      <c r="N79" s="133">
        <v>428938.71</v>
      </c>
      <c r="O79" s="224">
        <f t="shared" si="1"/>
        <v>428938.71</v>
      </c>
    </row>
    <row r="80" spans="1:15" ht="63.75">
      <c r="A80" s="127">
        <v>46</v>
      </c>
      <c r="B80" s="127" t="s">
        <v>1801</v>
      </c>
      <c r="C80" s="127" t="s">
        <v>51</v>
      </c>
      <c r="D80" s="222">
        <v>43012</v>
      </c>
      <c r="E80" s="127" t="s">
        <v>1792</v>
      </c>
      <c r="F80" s="127" t="s">
        <v>1802</v>
      </c>
      <c r="G80" s="220" t="s">
        <v>1793</v>
      </c>
      <c r="H80" s="217"/>
      <c r="I80" s="217"/>
      <c r="J80" s="217"/>
      <c r="K80" s="217"/>
      <c r="L80" s="217"/>
      <c r="M80" s="133">
        <v>0</v>
      </c>
      <c r="N80" s="133">
        <v>150000</v>
      </c>
      <c r="O80" s="224">
        <f t="shared" si="1"/>
        <v>150000</v>
      </c>
    </row>
    <row r="81" spans="1:15" ht="51">
      <c r="A81" s="127">
        <v>81</v>
      </c>
      <c r="B81" s="127" t="s">
        <v>1283</v>
      </c>
      <c r="C81" s="127" t="s">
        <v>61</v>
      </c>
      <c r="D81" s="222">
        <v>43031</v>
      </c>
      <c r="E81" s="127" t="s">
        <v>1794</v>
      </c>
      <c r="F81" s="127" t="s">
        <v>1803</v>
      </c>
      <c r="G81" s="220" t="s">
        <v>1796</v>
      </c>
      <c r="H81" s="217"/>
      <c r="I81" s="217"/>
      <c r="J81" s="217"/>
      <c r="K81" s="217"/>
      <c r="L81" s="217"/>
      <c r="M81" s="133">
        <v>0</v>
      </c>
      <c r="N81" s="133">
        <v>947631.38</v>
      </c>
      <c r="O81" s="224">
        <f t="shared" si="1"/>
        <v>947631.38</v>
      </c>
    </row>
    <row r="82" spans="1:15" ht="51">
      <c r="A82" s="127">
        <v>46</v>
      </c>
      <c r="B82" s="127" t="s">
        <v>1801</v>
      </c>
      <c r="C82" s="127" t="s">
        <v>51</v>
      </c>
      <c r="D82" s="222">
        <v>43038</v>
      </c>
      <c r="E82" s="127" t="s">
        <v>1797</v>
      </c>
      <c r="F82" s="127" t="s">
        <v>1804</v>
      </c>
      <c r="G82" s="220" t="s">
        <v>1798</v>
      </c>
      <c r="H82" s="217"/>
      <c r="I82" s="217"/>
      <c r="J82" s="217"/>
      <c r="K82" s="217"/>
      <c r="L82" s="217"/>
      <c r="M82" s="133">
        <v>0</v>
      </c>
      <c r="N82" s="133">
        <v>99000</v>
      </c>
      <c r="O82" s="224">
        <f t="shared" si="1"/>
        <v>99000</v>
      </c>
    </row>
    <row r="83" spans="1:15" ht="51">
      <c r="A83" s="127">
        <v>16</v>
      </c>
      <c r="B83" s="127" t="s">
        <v>1283</v>
      </c>
      <c r="C83" s="127" t="s">
        <v>46</v>
      </c>
      <c r="D83" s="222">
        <v>43040</v>
      </c>
      <c r="E83" s="127" t="s">
        <v>17361</v>
      </c>
      <c r="F83" s="127" t="s">
        <v>1719</v>
      </c>
      <c r="G83" s="220" t="s">
        <v>17388</v>
      </c>
      <c r="H83" s="217"/>
      <c r="I83" s="217"/>
      <c r="J83" s="217"/>
      <c r="K83" s="217"/>
      <c r="L83" s="217"/>
      <c r="M83" s="133">
        <v>0</v>
      </c>
      <c r="N83" s="133">
        <v>1838308.1</v>
      </c>
      <c r="O83" s="224">
        <f t="shared" si="1"/>
        <v>1838308.1</v>
      </c>
    </row>
    <row r="84" spans="1:15" ht="51">
      <c r="A84" s="127">
        <v>16</v>
      </c>
      <c r="B84" s="127" t="s">
        <v>1283</v>
      </c>
      <c r="C84" s="127" t="s">
        <v>46</v>
      </c>
      <c r="D84" s="253">
        <v>43040</v>
      </c>
      <c r="E84" s="252" t="s">
        <v>17362</v>
      </c>
      <c r="F84" s="252" t="s">
        <v>1719</v>
      </c>
      <c r="G84" s="220" t="s">
        <v>17389</v>
      </c>
      <c r="H84" s="217"/>
      <c r="I84" s="217"/>
      <c r="J84" s="217"/>
      <c r="K84" s="217"/>
      <c r="L84" s="217"/>
      <c r="M84" s="225">
        <v>0</v>
      </c>
      <c r="N84" s="225">
        <v>272123.46000000002</v>
      </c>
      <c r="O84" s="224">
        <f t="shared" si="1"/>
        <v>272123.46000000002</v>
      </c>
    </row>
    <row r="85" spans="1:15" ht="63.75">
      <c r="A85" s="127" t="s">
        <v>620</v>
      </c>
      <c r="B85" s="127" t="s">
        <v>1284</v>
      </c>
      <c r="C85" s="127" t="s">
        <v>65</v>
      </c>
      <c r="D85" s="253">
        <v>43052</v>
      </c>
      <c r="E85" s="252" t="s">
        <v>17363</v>
      </c>
      <c r="F85" s="252" t="s">
        <v>1285</v>
      </c>
      <c r="G85" s="220" t="s">
        <v>17390</v>
      </c>
      <c r="H85" s="217"/>
      <c r="I85" s="217"/>
      <c r="J85" s="217"/>
      <c r="K85" s="217"/>
      <c r="L85" s="217"/>
      <c r="M85" s="225">
        <v>0</v>
      </c>
      <c r="N85" s="225">
        <v>9862.5499999999993</v>
      </c>
      <c r="O85" s="224">
        <f t="shared" si="1"/>
        <v>9862.5499999999993</v>
      </c>
    </row>
    <row r="86" spans="1:15" ht="51">
      <c r="A86" s="127">
        <v>47</v>
      </c>
      <c r="B86" s="127" t="s">
        <v>17356</v>
      </c>
      <c r="C86" s="127" t="s">
        <v>52</v>
      </c>
      <c r="D86" s="253">
        <v>43052</v>
      </c>
      <c r="E86" s="252" t="s">
        <v>17365</v>
      </c>
      <c r="F86" s="252" t="s">
        <v>17371</v>
      </c>
      <c r="G86" s="220" t="s">
        <v>17391</v>
      </c>
      <c r="H86" s="217"/>
      <c r="I86" s="217"/>
      <c r="J86" s="217"/>
      <c r="K86" s="217"/>
      <c r="L86" s="217"/>
      <c r="M86" s="225">
        <v>0</v>
      </c>
      <c r="N86" s="225">
        <v>822475.53</v>
      </c>
      <c r="O86" s="224">
        <f t="shared" si="1"/>
        <v>822475.53</v>
      </c>
    </row>
    <row r="87" spans="1:15" ht="51">
      <c r="A87" s="127">
        <v>41</v>
      </c>
      <c r="B87" s="127" t="s">
        <v>1283</v>
      </c>
      <c r="C87" s="127" t="s">
        <v>50</v>
      </c>
      <c r="D87" s="253">
        <v>43061</v>
      </c>
      <c r="E87" s="252" t="s">
        <v>17367</v>
      </c>
      <c r="F87" s="252" t="s">
        <v>17372</v>
      </c>
      <c r="G87" s="220" t="s">
        <v>17392</v>
      </c>
      <c r="H87" s="217"/>
      <c r="I87" s="217"/>
      <c r="J87" s="217"/>
      <c r="K87" s="217"/>
      <c r="L87" s="217"/>
      <c r="M87" s="225">
        <v>0</v>
      </c>
      <c r="N87" s="225">
        <v>6069.52</v>
      </c>
      <c r="O87" s="224">
        <f t="shared" si="1"/>
        <v>6069.52</v>
      </c>
    </row>
    <row r="88" spans="1:15" ht="51">
      <c r="A88" s="127">
        <v>46</v>
      </c>
      <c r="B88" s="127" t="s">
        <v>1801</v>
      </c>
      <c r="C88" s="127" t="s">
        <v>51</v>
      </c>
      <c r="D88" s="253">
        <v>43061</v>
      </c>
      <c r="E88" s="252" t="s">
        <v>17368</v>
      </c>
      <c r="F88" s="252" t="s">
        <v>17373</v>
      </c>
      <c r="G88" s="220" t="s">
        <v>17393</v>
      </c>
      <c r="H88" s="217"/>
      <c r="I88" s="217"/>
      <c r="J88" s="217"/>
      <c r="K88" s="217"/>
      <c r="L88" s="217"/>
      <c r="M88" s="225">
        <v>0</v>
      </c>
      <c r="N88" s="225">
        <v>83000</v>
      </c>
      <c r="O88" s="224">
        <f t="shared" si="1"/>
        <v>83000</v>
      </c>
    </row>
    <row r="89" spans="1:15" ht="51">
      <c r="A89" s="127">
        <v>66</v>
      </c>
      <c r="B89" s="127" t="s">
        <v>1284</v>
      </c>
      <c r="C89" s="127" t="s">
        <v>57</v>
      </c>
      <c r="D89" s="253">
        <v>43068</v>
      </c>
      <c r="E89" s="252" t="s">
        <v>17369</v>
      </c>
      <c r="F89" s="252" t="s">
        <v>17374</v>
      </c>
      <c r="G89" s="220" t="s">
        <v>17394</v>
      </c>
      <c r="H89" s="217"/>
      <c r="I89" s="217"/>
      <c r="J89" s="217"/>
      <c r="K89" s="217"/>
      <c r="L89" s="217"/>
      <c r="M89" s="225">
        <v>0</v>
      </c>
      <c r="N89" s="225">
        <v>140000</v>
      </c>
      <c r="O89" s="224">
        <f>+M89+N89</f>
        <v>140000</v>
      </c>
    </row>
    <row r="90" spans="1:15">
      <c r="A90" s="252"/>
      <c r="B90" s="252"/>
      <c r="C90" s="252"/>
      <c r="D90" s="253"/>
      <c r="E90" s="252"/>
      <c r="F90" s="252"/>
      <c r="G90" s="220"/>
      <c r="H90" s="217"/>
      <c r="I90" s="217"/>
      <c r="J90" s="217"/>
      <c r="K90" s="217"/>
      <c r="L90" s="217"/>
      <c r="M90" s="225"/>
      <c r="N90" s="225"/>
      <c r="O90" s="225"/>
    </row>
    <row r="91" spans="1:15">
      <c r="A91" s="252"/>
      <c r="B91" s="252"/>
      <c r="C91" s="252"/>
      <c r="D91" s="253"/>
      <c r="E91" s="252"/>
      <c r="F91" s="252"/>
      <c r="G91" s="333" t="s">
        <v>638</v>
      </c>
      <c r="H91" s="323"/>
      <c r="I91" s="323"/>
      <c r="J91" s="323"/>
      <c r="K91" s="323"/>
      <c r="L91" s="334"/>
      <c r="M91" s="230">
        <f>+SUBTOTAL(9,M9:M89)</f>
        <v>28536797.370000008</v>
      </c>
      <c r="N91" s="230">
        <f>+SUBTOTAL(9,N9:N89)</f>
        <v>27083359.520000003</v>
      </c>
      <c r="O91" s="225"/>
    </row>
  </sheetData>
  <sheetProtection formatCells="0" formatColumns="0" formatRows="0" insertColumns="0" insertRows="0" insertHyperlinks="0" sort="0" autoFilter="0" pivotTables="0"/>
  <autoFilter ref="A8:O89"/>
  <sortState ref="A9:J359">
    <sortCondition ref="A9:A359"/>
    <sortCondition ref="E9:E359"/>
  </sortState>
  <mergeCells count="3">
    <mergeCell ref="H7:I7"/>
    <mergeCell ref="J7:K7"/>
    <mergeCell ref="G91:L91"/>
  </mergeCells>
  <pageMargins left="0.39370078740157483" right="0.43307086614173229" top="0.55118110236220474" bottom="0.31496062992125984" header="0.31496062992125984" footer="0.31496062992125984"/>
  <pageSetup scale="61"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5"/>
  <sheetViews>
    <sheetView view="pageBreakPreview" zoomScaleNormal="100" zoomScaleSheetLayoutView="100" workbookViewId="0">
      <selection activeCell="M12" sqref="M12:O12"/>
    </sheetView>
  </sheetViews>
  <sheetFormatPr baseColWidth="10" defaultRowHeight="12.75" outlineLevelCol="1"/>
  <cols>
    <col min="1" max="1" width="7.140625" style="121" customWidth="1"/>
    <col min="2" max="2" width="4.140625" style="121" bestFit="1" customWidth="1"/>
    <col min="3" max="3" width="30.7109375" style="121" customWidth="1"/>
    <col min="4" max="4" width="11.5703125" style="121" bestFit="1" customWidth="1"/>
    <col min="5" max="5" width="9.7109375" style="121" customWidth="1"/>
    <col min="6" max="6" width="11.7109375" style="121" customWidth="1"/>
    <col min="7" max="7" width="57.28515625" style="121" customWidth="1"/>
    <col min="8" max="9" width="7.28515625" style="121" customWidth="1"/>
    <col min="10" max="10" width="7.28515625" style="121" customWidth="1" outlineLevel="1"/>
    <col min="11" max="12" width="7.28515625" style="121" customWidth="1"/>
    <col min="13" max="13" width="14.42578125" style="121" bestFit="1" customWidth="1"/>
    <col min="14" max="14" width="14.42578125" style="121" bestFit="1" customWidth="1" outlineLevel="1"/>
    <col min="15" max="15" width="14.42578125" style="121" bestFit="1" customWidth="1"/>
    <col min="16" max="16" width="15.85546875" style="121" bestFit="1" customWidth="1"/>
    <col min="17" max="17" width="15.7109375" style="121" customWidth="1"/>
    <col min="18" max="16384" width="11.42578125" style="121"/>
  </cols>
  <sheetData>
    <row r="1" spans="1:17">
      <c r="A1" s="234" t="s">
        <v>12363</v>
      </c>
      <c r="B1" s="234"/>
      <c r="C1" s="234"/>
      <c r="D1" s="234"/>
      <c r="E1" s="234"/>
      <c r="F1" s="234"/>
      <c r="G1" s="234"/>
      <c r="H1" s="234"/>
      <c r="I1" s="234"/>
      <c r="J1" s="234"/>
      <c r="K1" s="234"/>
      <c r="L1" s="234"/>
      <c r="M1" s="234"/>
      <c r="N1" s="234"/>
      <c r="O1" s="234"/>
      <c r="P1" s="231"/>
      <c r="Q1" s="231"/>
    </row>
    <row r="2" spans="1:17">
      <c r="A2" s="234" t="s">
        <v>12361</v>
      </c>
      <c r="B2" s="234"/>
      <c r="C2" s="234"/>
      <c r="D2" s="234"/>
      <c r="E2" s="234"/>
      <c r="F2" s="234"/>
      <c r="G2" s="234"/>
      <c r="H2" s="234"/>
      <c r="I2" s="234"/>
      <c r="J2" s="234"/>
      <c r="K2" s="234"/>
      <c r="L2" s="234"/>
      <c r="M2" s="234"/>
      <c r="N2" s="234"/>
      <c r="O2" s="234"/>
      <c r="P2" s="231"/>
      <c r="Q2" s="231"/>
    </row>
    <row r="3" spans="1:17">
      <c r="A3" s="234" t="s">
        <v>39</v>
      </c>
      <c r="B3" s="234"/>
      <c r="C3" s="234"/>
      <c r="D3" s="234"/>
      <c r="E3" s="234"/>
      <c r="F3" s="234"/>
      <c r="G3" s="234"/>
      <c r="H3" s="234"/>
      <c r="I3" s="234"/>
      <c r="J3" s="234"/>
      <c r="K3" s="234"/>
      <c r="L3" s="234"/>
      <c r="M3" s="234"/>
      <c r="N3" s="234"/>
      <c r="O3" s="234"/>
      <c r="P3" s="231"/>
      <c r="Q3" s="231"/>
    </row>
    <row r="4" spans="1:17">
      <c r="A4" s="234" t="str">
        <f>+'CUT MN'!A4</f>
        <v>DE ENERO A NOVIEMBRE</v>
      </c>
      <c r="B4" s="234"/>
      <c r="C4" s="234"/>
      <c r="D4" s="234"/>
      <c r="E4" s="234"/>
      <c r="F4" s="234"/>
      <c r="G4" s="234"/>
      <c r="H4" s="234"/>
      <c r="I4" s="234"/>
      <c r="J4" s="234"/>
      <c r="K4" s="234"/>
      <c r="L4" s="234"/>
      <c r="M4" s="234"/>
      <c r="N4" s="234"/>
      <c r="O4" s="234"/>
      <c r="P4" s="231"/>
      <c r="Q4" s="231"/>
    </row>
    <row r="5" spans="1:17" ht="9" customHeight="1">
      <c r="A5" s="124" t="str">
        <f>+'CUT MN'!A5</f>
        <v>ACTUALIZADO AL : 4 de diciembre de 2017</v>
      </c>
      <c r="B5" s="124"/>
      <c r="C5" s="124"/>
      <c r="D5" s="124"/>
      <c r="E5" s="124"/>
      <c r="F5" s="124"/>
      <c r="G5" s="124"/>
      <c r="H5" s="124"/>
      <c r="I5" s="124"/>
      <c r="J5" s="124"/>
      <c r="K5" s="124"/>
      <c r="L5" s="124"/>
      <c r="M5" s="124"/>
      <c r="N5" s="124"/>
      <c r="O5" s="124"/>
      <c r="P5" s="231"/>
      <c r="Q5" s="231"/>
    </row>
    <row r="6" spans="1:17">
      <c r="A6" s="163"/>
      <c r="B6" s="163"/>
      <c r="C6" s="163"/>
      <c r="D6" s="163"/>
      <c r="E6" s="150"/>
      <c r="F6" s="164"/>
      <c r="G6" s="150"/>
      <c r="H6" s="150"/>
      <c r="I6" s="150"/>
      <c r="J6" s="150"/>
      <c r="K6" s="150"/>
      <c r="L6" s="150"/>
      <c r="M6" s="150"/>
      <c r="N6" s="150"/>
      <c r="P6" s="231"/>
      <c r="Q6" s="231"/>
    </row>
    <row r="7" spans="1:17">
      <c r="A7" s="147"/>
      <c r="B7" s="147"/>
      <c r="C7" s="147"/>
      <c r="D7" s="148"/>
      <c r="E7" s="140"/>
      <c r="F7" s="149"/>
      <c r="G7" s="150"/>
      <c r="H7" s="325" t="s">
        <v>1665</v>
      </c>
      <c r="I7" s="325"/>
      <c r="J7" s="325" t="s">
        <v>1664</v>
      </c>
      <c r="K7" s="331"/>
      <c r="L7" s="236"/>
      <c r="M7" s="151"/>
      <c r="N7" s="151"/>
      <c r="O7" s="152"/>
      <c r="P7" s="231"/>
      <c r="Q7" s="231"/>
    </row>
    <row r="8" spans="1:17" ht="25.5">
      <c r="A8" s="137" t="s">
        <v>1666</v>
      </c>
      <c r="B8" s="137" t="s">
        <v>1667</v>
      </c>
      <c r="C8" s="207" t="s">
        <v>1727</v>
      </c>
      <c r="D8" s="154" t="s">
        <v>1729</v>
      </c>
      <c r="E8" s="153" t="s">
        <v>633</v>
      </c>
      <c r="F8" s="153" t="s">
        <v>634</v>
      </c>
      <c r="G8" s="153" t="s">
        <v>42</v>
      </c>
      <c r="H8" s="137" t="s">
        <v>1669</v>
      </c>
      <c r="I8" s="137" t="s">
        <v>1670</v>
      </c>
      <c r="J8" s="137" t="s">
        <v>1668</v>
      </c>
      <c r="K8" s="137" t="s">
        <v>1671</v>
      </c>
      <c r="L8" s="235" t="s">
        <v>12362</v>
      </c>
      <c r="M8" s="213" t="s">
        <v>1674</v>
      </c>
      <c r="N8" s="212" t="s">
        <v>1675</v>
      </c>
      <c r="O8" s="212" t="s">
        <v>1733</v>
      </c>
      <c r="P8" s="212" t="s">
        <v>1673</v>
      </c>
      <c r="Q8" s="155" t="s">
        <v>1711</v>
      </c>
    </row>
    <row r="9" spans="1:17">
      <c r="A9" s="168"/>
      <c r="B9" s="168"/>
      <c r="C9" s="169"/>
      <c r="D9" s="170"/>
      <c r="E9" s="171"/>
      <c r="F9" s="171"/>
      <c r="G9" s="171"/>
      <c r="H9" s="168"/>
      <c r="I9" s="168"/>
      <c r="J9" s="168"/>
      <c r="K9" s="168"/>
      <c r="L9" s="168"/>
      <c r="M9" s="172"/>
      <c r="N9" s="172"/>
      <c r="O9" s="173"/>
      <c r="P9" s="173"/>
      <c r="Q9" s="174"/>
    </row>
    <row r="10" spans="1:17">
      <c r="A10" s="168"/>
      <c r="B10" s="168"/>
      <c r="C10" s="169"/>
      <c r="D10" s="170"/>
      <c r="E10" s="171"/>
      <c r="F10" s="171"/>
      <c r="G10" s="171"/>
      <c r="H10" s="168"/>
      <c r="I10" s="168"/>
      <c r="J10" s="168"/>
      <c r="K10" s="168"/>
      <c r="L10" s="168"/>
      <c r="M10" s="172"/>
      <c r="N10" s="172"/>
      <c r="O10" s="173"/>
      <c r="P10" s="173"/>
      <c r="Q10" s="174"/>
    </row>
    <row r="11" spans="1:17" s="179" customFormat="1">
      <c r="A11" s="138"/>
      <c r="B11" s="138"/>
      <c r="C11" s="175"/>
      <c r="D11" s="176"/>
      <c r="E11" s="177"/>
      <c r="F11" s="177"/>
      <c r="G11" s="177"/>
      <c r="H11" s="138"/>
      <c r="I11" s="138"/>
      <c r="J11" s="138"/>
      <c r="K11" s="138"/>
      <c r="L11" s="232"/>
      <c r="M11" s="178"/>
      <c r="N11" s="178"/>
      <c r="O11" s="166"/>
      <c r="P11" s="166"/>
      <c r="Q11" s="167"/>
    </row>
    <row r="12" spans="1:17">
      <c r="A12" s="184"/>
      <c r="B12" s="184"/>
      <c r="C12" s="180"/>
      <c r="D12" s="180"/>
      <c r="E12" s="180"/>
      <c r="F12" s="180"/>
      <c r="G12" s="333" t="s">
        <v>638</v>
      </c>
      <c r="H12" s="323"/>
      <c r="I12" s="323"/>
      <c r="J12" s="323"/>
      <c r="K12" s="334"/>
      <c r="L12" s="233"/>
      <c r="M12" s="162">
        <f>+SUM(M9:M10)</f>
        <v>0</v>
      </c>
      <c r="N12" s="162">
        <f>+SUM(N9:N10)</f>
        <v>0</v>
      </c>
      <c r="O12" s="162">
        <f>+SUM(O9:O10)</f>
        <v>0</v>
      </c>
      <c r="P12" s="162">
        <f>+SUM(P9:P10)</f>
        <v>0</v>
      </c>
    </row>
    <row r="13" spans="1:17">
      <c r="A13" s="185"/>
      <c r="B13" s="185"/>
      <c r="C13" s="181"/>
      <c r="D13" s="181"/>
      <c r="E13" s="182"/>
      <c r="F13" s="183"/>
      <c r="G13" s="165"/>
      <c r="H13" s="165"/>
      <c r="I13" s="165"/>
      <c r="J13" s="165"/>
      <c r="K13" s="165"/>
      <c r="L13" s="165"/>
      <c r="M13" s="165"/>
      <c r="N13" s="165"/>
    </row>
    <row r="14" spans="1:17">
      <c r="A14" s="139"/>
      <c r="B14" s="139"/>
    </row>
    <row r="15" spans="1:17">
      <c r="A15" s="139"/>
      <c r="B15" s="139"/>
    </row>
  </sheetData>
  <sheetProtection formatCells="0" formatColumns="0" formatRows="0" sort="0" autoFilter="0" pivotTables="0"/>
  <autoFilter ref="A8:Q10"/>
  <mergeCells count="3">
    <mergeCell ref="G12:K12"/>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15</vt:i4>
      </vt:variant>
    </vt:vector>
  </HeadingPairs>
  <TitlesOfParts>
    <vt:vector size="26"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2017-12-05T00:21:14Z</cp:lastPrinted>
  <dcterms:created xsi:type="dcterms:W3CDTF">2014-07-03T21:21:01Z</dcterms:created>
  <dcterms:modified xsi:type="dcterms:W3CDTF">2017-12-05T00:33:26Z</dcterms:modified>
</cp:coreProperties>
</file>